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10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worksheets/sheet17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7.xml" ContentType="application/vnd.openxmlformats-officedocument.spreadsheetml.comments+xml"/>
  <Override PartName="/xl/comments9.xml" ContentType="application/vnd.openxmlformats-officedocument.spreadsheetml.comments+xml"/>
  <Override PartName="/xl/comments11.xml" ContentType="application/vnd.openxmlformats-officedocument.spreadsheetml.comments+xml"/>
  <Override PartName="/xl/comments8.xml" ContentType="application/vnd.openxmlformats-officedocument.spreadsheetml.comments+xml"/>
  <Override PartName="/xl/comments12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filterPrivacy="1" codeName="ThisWorkbook"/>
  <xr:revisionPtr revIDLastSave="0" documentId="13_ncr:1_{5B62CA96-8D67-4717-A77C-9592688BF18D}" xr6:coauthVersionLast="47" xr6:coauthVersionMax="47" xr10:uidLastSave="{00000000-0000-0000-0000-000000000000}"/>
  <bookViews>
    <workbookView xWindow="-120" yWindow="-120" windowWidth="29040" windowHeight="15720" tabRatio="744" xr2:uid="{00000000-000D-0000-FFFF-FFFF00000000}"/>
  </bookViews>
  <sheets>
    <sheet name="お願い" sheetId="44" r:id="rId1"/>
    <sheet name="第3表" sheetId="23" r:id="rId2"/>
    <sheet name="06030" sheetId="42" state="veryHidden" r:id="rId3"/>
    <sheet name="06490" sheetId="47" r:id="rId4"/>
    <sheet name="M3表" sheetId="41" state="veryHidden" r:id="rId5"/>
    <sheet name="第4表" sheetId="27" r:id="rId6"/>
    <sheet name="06040" sheetId="40" state="veryHidden" r:id="rId7"/>
    <sheet name="06492" sheetId="50" r:id="rId8"/>
    <sheet name="M4表" sheetId="45" state="veryHidden" r:id="rId9"/>
    <sheet name="第5表" sheetId="3" r:id="rId10"/>
    <sheet name="06050" sheetId="38" state="veryHidden" r:id="rId11"/>
    <sheet name="06450" sheetId="53" r:id="rId12"/>
    <sheet name="M5表" sheetId="37" state="veryHidden" r:id="rId13"/>
    <sheet name="LastVal030" sheetId="32" state="veryHidden" r:id="rId14"/>
    <sheet name="030" sheetId="24" state="veryHidden" r:id="rId15"/>
    <sheet name="LastVal040" sheetId="34" state="veryHidden" r:id="rId16"/>
    <sheet name="040" sheetId="46" state="veryHidden" r:id="rId17"/>
    <sheet name="LastVal050" sheetId="30" state="veryHidden" r:id="rId18"/>
    <sheet name="050" sheetId="26" state="veryHidden" r:id="rId19"/>
    <sheet name="都道府県・指定都市・中核市・特別区" sheetId="36" r:id="rId20"/>
    <sheet name="M49表" sheetId="48" state="veryHidden" r:id="rId21"/>
    <sheet name="LastVal490" sheetId="49" state="veryHidden" r:id="rId22"/>
    <sheet name="M49の２表" sheetId="51" state="veryHidden" r:id="rId23"/>
    <sheet name="LastVal492" sheetId="52" state="veryHidden" r:id="rId24"/>
    <sheet name="M45表" sheetId="54" state="veryHidden" r:id="rId25"/>
    <sheet name="LastVal450" sheetId="55" state="veryHidden" r:id="rId26"/>
    <sheet name="前回値チェック設定" sheetId="58" state="veryHidden" r:id="rId27"/>
  </sheets>
  <definedNames>
    <definedName name="_xlnm._FilterDatabase" localSheetId="19">都道府県・指定都市・中核市・特別区!$A$1:$B$72</definedName>
    <definedName name="KENSHI_CD">OFFSET(都道府県・指定都市・中核市・特別区!$A$1,0,0,COUNTA(都道府県・指定都市・中核市・特別区!$A$1:$A$443),1)</definedName>
    <definedName name="KENSHI_LIST">OFFSET(都道府県・指定都市・中核市・特別区!$A$1,0,0,COUNTA(都道府県・指定都市・中核市・特別区!$A$1:$A$443),2)</definedName>
    <definedName name="LastVal030List">LastVal030!$A$2:$AAH$80</definedName>
    <definedName name="LastVal040List">LastVal040!$A$2:$ZJ$80</definedName>
    <definedName name="LastVal050List">LastVal050!$A$2:$VN$80</definedName>
    <definedName name="LastVal450List">LastVal450!$A$2:$ALH$81</definedName>
    <definedName name="LastVal490List">LastVal490!$A$2:$QF$81</definedName>
    <definedName name="LastVal492List">LastVal492!$A$2:$OF$81</definedName>
    <definedName name="_xlnm.Print_Area" localSheetId="14">'030'!$A$1:$AG$100</definedName>
    <definedName name="_xlnm.Print_Area" localSheetId="18">'050'!$A$1:$AD$53</definedName>
    <definedName name="_xlnm.Print_Area" localSheetId="2">'06030'!$A$1:$AL$85</definedName>
    <definedName name="_xlnm.Print_Area" localSheetId="6">'06040'!$A$1:$AJ$66</definedName>
    <definedName name="_xlnm.Print_Area" localSheetId="10">'06050'!$A$1:$AD$53</definedName>
    <definedName name="_xlnm.Print_Area" localSheetId="11">'06450'!$A$1:$AD$73</definedName>
    <definedName name="_xlnm.Print_Area" localSheetId="3">'06490'!$A$1:$AL$89</definedName>
    <definedName name="_xlnm.Print_Area" localSheetId="7">'06492'!$A$1:$AJ$57</definedName>
    <definedName name="_xlnm.Print_Area" localSheetId="4">M3表!$A$1:$AL$66</definedName>
    <definedName name="_xlnm.Print_Area" localSheetId="24">M45表!$A$1:$AH$66</definedName>
    <definedName name="_xlnm.Print_Area" localSheetId="22">M49の２表!$A$1:$AJ$56</definedName>
    <definedName name="_xlnm.Print_Area" localSheetId="20">M49表!$A$1:$AJ$89</definedName>
    <definedName name="_xlnm.Print_Area" localSheetId="8">M4表!$A$1:$AJ$66</definedName>
    <definedName name="_xlnm.Print_Area" localSheetId="12">M5表!$A$1:$AD$49</definedName>
    <definedName name="_xlnm.Print_Area" localSheetId="0">お願い!$A$1:$C$23</definedName>
    <definedName name="_xlnm.Print_Area" localSheetId="1">第3表!$A$1:$AL$113</definedName>
    <definedName name="_xlnm.Print_Area" localSheetId="5">第4表!$A$1:$AJ$65</definedName>
    <definedName name="_xlnm.Print_Area" localSheetId="9">第5表!$A$1:$AD$61</definedName>
    <definedName name="unused050">M5表!$AH$16:$BC$36</definedName>
    <definedName name="unused450">M45表!$AG$2:$AG$378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05" i="58" l="1"/>
  <c r="L205" i="58"/>
  <c r="J205" i="58"/>
  <c r="H205" i="58"/>
  <c r="F205" i="58"/>
  <c r="D205" i="58"/>
  <c r="N204" i="58"/>
  <c r="L204" i="58"/>
  <c r="J204" i="58"/>
  <c r="H204" i="58"/>
  <c r="F204" i="58"/>
  <c r="D204" i="58"/>
  <c r="N203" i="58"/>
  <c r="L203" i="58"/>
  <c r="J203" i="58"/>
  <c r="H203" i="58"/>
  <c r="F203" i="58"/>
  <c r="D203" i="58"/>
  <c r="N202" i="58"/>
  <c r="L202" i="58"/>
  <c r="J202" i="58"/>
  <c r="H202" i="58"/>
  <c r="F202" i="58"/>
  <c r="D202" i="58"/>
  <c r="N201" i="58"/>
  <c r="L201" i="58"/>
  <c r="J201" i="58"/>
  <c r="H201" i="58"/>
  <c r="F201" i="58"/>
  <c r="D201" i="58"/>
  <c r="N200" i="58"/>
  <c r="L200" i="58"/>
  <c r="J200" i="58"/>
  <c r="H200" i="58"/>
  <c r="F200" i="58"/>
  <c r="D200" i="58"/>
  <c r="N199" i="58"/>
  <c r="L199" i="58"/>
  <c r="J199" i="58"/>
  <c r="H199" i="58"/>
  <c r="F199" i="58"/>
  <c r="D199" i="58"/>
  <c r="N198" i="58"/>
  <c r="L198" i="58"/>
  <c r="J198" i="58"/>
  <c r="H198" i="58"/>
  <c r="F198" i="58"/>
  <c r="D198" i="58"/>
  <c r="AG24" i="3"/>
  <c r="AG35" i="3"/>
  <c r="AG17" i="3"/>
  <c r="AG18" i="3"/>
  <c r="AG19" i="3"/>
  <c r="AG20" i="3"/>
  <c r="AG21" i="3"/>
  <c r="AG22" i="3"/>
  <c r="AG23" i="3"/>
  <c r="AG16" i="3"/>
  <c r="AB64" i="23"/>
  <c r="O55" i="47"/>
  <c r="Y49" i="58" s="1"/>
  <c r="N55" i="47"/>
  <c r="X49" i="58" s="1"/>
  <c r="M55" i="47"/>
  <c r="U70" i="58" s="1"/>
  <c r="L55" i="47"/>
  <c r="T70" i="58" s="1"/>
  <c r="K55" i="47"/>
  <c r="R70" i="58" s="1"/>
  <c r="J55" i="47"/>
  <c r="P70" i="58" s="1"/>
  <c r="I55" i="47"/>
  <c r="N70" i="58" s="1"/>
  <c r="H55" i="47"/>
  <c r="L49" i="58" s="1"/>
  <c r="G55" i="47"/>
  <c r="I49" i="58" s="1"/>
  <c r="F55" i="47"/>
  <c r="H70" i="58" s="1"/>
  <c r="E55" i="47"/>
  <c r="E49" i="58" s="1"/>
  <c r="D55" i="47"/>
  <c r="D49" i="58" s="1"/>
  <c r="O54" i="47"/>
  <c r="Y69" i="58" s="1"/>
  <c r="N54" i="47"/>
  <c r="X69" i="58" s="1"/>
  <c r="M54" i="47"/>
  <c r="V69" i="58" s="1"/>
  <c r="L54" i="47"/>
  <c r="T69" i="58" s="1"/>
  <c r="K54" i="47"/>
  <c r="Q69" i="58" s="1"/>
  <c r="J54" i="47"/>
  <c r="P69" i="58" s="1"/>
  <c r="I54" i="47"/>
  <c r="M69" i="58" s="1"/>
  <c r="H54" i="47"/>
  <c r="L69" i="58" s="1"/>
  <c r="G54" i="47"/>
  <c r="I48" i="58" s="1"/>
  <c r="F54" i="47"/>
  <c r="H48" i="58" s="1"/>
  <c r="E54" i="47"/>
  <c r="E69" i="58" s="1"/>
  <c r="D54" i="47"/>
  <c r="D69" i="58" s="1"/>
  <c r="O53" i="47"/>
  <c r="Z68" i="58" s="1"/>
  <c r="N53" i="47"/>
  <c r="X68" i="58" s="1"/>
  <c r="M53" i="47"/>
  <c r="V68" i="58" s="1"/>
  <c r="L53" i="47"/>
  <c r="T47" i="58" s="1"/>
  <c r="K53" i="47"/>
  <c r="R47" i="58" s="1"/>
  <c r="J53" i="47"/>
  <c r="P68" i="58" s="1"/>
  <c r="I53" i="47"/>
  <c r="M47" i="58" s="1"/>
  <c r="H53" i="47"/>
  <c r="L47" i="58" s="1"/>
  <c r="G53" i="47"/>
  <c r="I68" i="58" s="1"/>
  <c r="F53" i="47"/>
  <c r="H68" i="58" s="1"/>
  <c r="E53" i="47"/>
  <c r="F68" i="58" s="1"/>
  <c r="D53" i="47"/>
  <c r="D68" i="58" s="1"/>
  <c r="O52" i="47"/>
  <c r="Z67" i="58" s="1"/>
  <c r="N52" i="47"/>
  <c r="X67" i="58" s="1"/>
  <c r="M52" i="47"/>
  <c r="U67" i="58" s="1"/>
  <c r="L52" i="47"/>
  <c r="T67" i="58" s="1"/>
  <c r="K52" i="47"/>
  <c r="Q46" i="58" s="1"/>
  <c r="J52" i="47"/>
  <c r="P46" i="58" s="1"/>
  <c r="I52" i="47"/>
  <c r="M67" i="58" s="1"/>
  <c r="H52" i="47"/>
  <c r="L67" i="58" s="1"/>
  <c r="G52" i="47"/>
  <c r="J67" i="58" s="1"/>
  <c r="F52" i="47"/>
  <c r="H67" i="58" s="1"/>
  <c r="E52" i="47"/>
  <c r="F67" i="58" s="1"/>
  <c r="D52" i="47"/>
  <c r="C46" i="58" s="1"/>
  <c r="O51" i="47"/>
  <c r="Y45" i="58" s="1"/>
  <c r="N51" i="47"/>
  <c r="X66" i="58" s="1"/>
  <c r="M51" i="47"/>
  <c r="U45" i="58" s="1"/>
  <c r="L51" i="47"/>
  <c r="T45" i="58" s="1"/>
  <c r="K51" i="47"/>
  <c r="Q66" i="58" s="1"/>
  <c r="J51" i="47"/>
  <c r="P66" i="58" s="1"/>
  <c r="I51" i="47"/>
  <c r="N66" i="58" s="1"/>
  <c r="H51" i="47"/>
  <c r="L66" i="58" s="1"/>
  <c r="G51" i="47"/>
  <c r="J66" i="58" s="1"/>
  <c r="F51" i="47"/>
  <c r="H66" i="58" s="1"/>
  <c r="E51" i="47"/>
  <c r="F66" i="58" s="1"/>
  <c r="D51" i="47"/>
  <c r="D66" i="58" s="1"/>
  <c r="O50" i="47"/>
  <c r="Y44" i="58" s="1"/>
  <c r="N50" i="47"/>
  <c r="X44" i="58" s="1"/>
  <c r="M50" i="47"/>
  <c r="U65" i="58" s="1"/>
  <c r="L50" i="47"/>
  <c r="T65" i="58" s="1"/>
  <c r="K50" i="47"/>
  <c r="R65" i="58" s="1"/>
  <c r="J50" i="47"/>
  <c r="P65" i="58" s="1"/>
  <c r="I50" i="47"/>
  <c r="N65" i="58" s="1"/>
  <c r="H50" i="47"/>
  <c r="K44" i="58" s="1"/>
  <c r="G50" i="47"/>
  <c r="J44" i="58" s="1"/>
  <c r="F50" i="47"/>
  <c r="H65" i="58" s="1"/>
  <c r="E50" i="47"/>
  <c r="E44" i="58" s="1"/>
  <c r="D50" i="47"/>
  <c r="D44" i="58" s="1"/>
  <c r="O49" i="47"/>
  <c r="Y64" i="58" s="1"/>
  <c r="N49" i="47"/>
  <c r="X64" i="58" s="1"/>
  <c r="M49" i="47"/>
  <c r="V64" i="58" s="1"/>
  <c r="L49" i="47"/>
  <c r="T64" i="58" s="1"/>
  <c r="K49" i="47"/>
  <c r="R64" i="58" s="1"/>
  <c r="J49" i="47"/>
  <c r="P64" i="58" s="1"/>
  <c r="I49" i="47"/>
  <c r="M64" i="58" s="1"/>
  <c r="H49" i="47"/>
  <c r="L64" i="58" s="1"/>
  <c r="G49" i="47"/>
  <c r="I43" i="58" s="1"/>
  <c r="F49" i="47"/>
  <c r="H43" i="58" s="1"/>
  <c r="E49" i="47"/>
  <c r="E64" i="58" s="1"/>
  <c r="D49" i="47"/>
  <c r="D64" i="58" s="1"/>
  <c r="O48" i="47"/>
  <c r="Z63" i="58" s="1"/>
  <c r="N48" i="47"/>
  <c r="X63" i="58" s="1"/>
  <c r="M48" i="47"/>
  <c r="V63" i="58" s="1"/>
  <c r="L48" i="47"/>
  <c r="T63" i="58" s="1"/>
  <c r="K48" i="47"/>
  <c r="R63" i="58" s="1"/>
  <c r="J48" i="47"/>
  <c r="P63" i="58" s="1"/>
  <c r="I48" i="47"/>
  <c r="M42" i="58" s="1"/>
  <c r="H48" i="47"/>
  <c r="L42" i="58" s="1"/>
  <c r="G48" i="47"/>
  <c r="I63" i="58" s="1"/>
  <c r="F48" i="47"/>
  <c r="H63" i="58" s="1"/>
  <c r="E48" i="47"/>
  <c r="F63" i="58" s="1"/>
  <c r="D48" i="47"/>
  <c r="D63" i="58" s="1"/>
  <c r="O47" i="47"/>
  <c r="Z62" i="58" s="1"/>
  <c r="N47" i="47"/>
  <c r="X62" i="58" s="1"/>
  <c r="M47" i="47"/>
  <c r="U62" i="58" s="1"/>
  <c r="L47" i="47"/>
  <c r="T62" i="58" s="1"/>
  <c r="K47" i="47"/>
  <c r="Q41" i="58" s="1"/>
  <c r="J47" i="47"/>
  <c r="P41" i="58" s="1"/>
  <c r="I47" i="47"/>
  <c r="M62" i="58" s="1"/>
  <c r="H47" i="47"/>
  <c r="L62" i="58" s="1"/>
  <c r="G47" i="47"/>
  <c r="J62" i="58" s="1"/>
  <c r="F47" i="47"/>
  <c r="H62" i="58" s="1"/>
  <c r="E47" i="47"/>
  <c r="F62" i="58" s="1"/>
  <c r="D47" i="47"/>
  <c r="D41" i="58" s="1"/>
  <c r="O46" i="47"/>
  <c r="Z61" i="58" s="1"/>
  <c r="N46" i="47"/>
  <c r="X61" i="58" s="1"/>
  <c r="M46" i="47"/>
  <c r="U40" i="58" s="1"/>
  <c r="L46" i="47"/>
  <c r="T40" i="58" s="1"/>
  <c r="K46" i="47"/>
  <c r="Q61" i="58" s="1"/>
  <c r="J46" i="47"/>
  <c r="P61" i="58" s="1"/>
  <c r="I46" i="47"/>
  <c r="N61" i="58" s="1"/>
  <c r="H46" i="47"/>
  <c r="L61" i="58" s="1"/>
  <c r="G46" i="47"/>
  <c r="J61" i="58" s="1"/>
  <c r="F46" i="47"/>
  <c r="H61" i="58" s="1"/>
  <c r="E46" i="47"/>
  <c r="E61" i="58" s="1"/>
  <c r="D46" i="47"/>
  <c r="D61" i="58" s="1"/>
  <c r="O45" i="47"/>
  <c r="Y39" i="58" s="1"/>
  <c r="N45" i="47"/>
  <c r="X39" i="58" s="1"/>
  <c r="M45" i="47"/>
  <c r="U60" i="58" s="1"/>
  <c r="L45" i="47"/>
  <c r="T60" i="58" s="1"/>
  <c r="K45" i="47"/>
  <c r="R60" i="58" s="1"/>
  <c r="J45" i="47"/>
  <c r="P60" i="58" s="1"/>
  <c r="I45" i="47"/>
  <c r="N60" i="58" s="1"/>
  <c r="H45" i="47"/>
  <c r="K60" i="58" s="1"/>
  <c r="G45" i="47"/>
  <c r="J39" i="58" s="1"/>
  <c r="F45" i="47"/>
  <c r="H60" i="58" s="1"/>
  <c r="E45" i="47"/>
  <c r="E39" i="58" s="1"/>
  <c r="D45" i="47"/>
  <c r="D39" i="58" s="1"/>
  <c r="O44" i="47"/>
  <c r="Y59" i="58" s="1"/>
  <c r="N44" i="47"/>
  <c r="X59" i="58" s="1"/>
  <c r="M44" i="47"/>
  <c r="V59" i="58" s="1"/>
  <c r="L44" i="47"/>
  <c r="T59" i="58" s="1"/>
  <c r="K44" i="47"/>
  <c r="R59" i="58" s="1"/>
  <c r="J44" i="47"/>
  <c r="P59" i="58" s="1"/>
  <c r="I44" i="47"/>
  <c r="M59" i="58" s="1"/>
  <c r="H44" i="47"/>
  <c r="L59" i="58" s="1"/>
  <c r="G44" i="47"/>
  <c r="I38" i="58" s="1"/>
  <c r="F44" i="47"/>
  <c r="H38" i="58" s="1"/>
  <c r="E44" i="47"/>
  <c r="E59" i="58" s="1"/>
  <c r="D44" i="47"/>
  <c r="D59" i="58" s="1"/>
  <c r="O43" i="47"/>
  <c r="Z58" i="58" s="1"/>
  <c r="N43" i="47"/>
  <c r="X58" i="58" s="1"/>
  <c r="M43" i="47"/>
  <c r="V58" i="58" s="1"/>
  <c r="L43" i="47"/>
  <c r="T58" i="58" s="1"/>
  <c r="K43" i="47"/>
  <c r="Q37" i="58" s="1"/>
  <c r="J43" i="47"/>
  <c r="P58" i="58" s="1"/>
  <c r="I43" i="47"/>
  <c r="M37" i="58" s="1"/>
  <c r="H43" i="47"/>
  <c r="L37" i="58" s="1"/>
  <c r="G43" i="47"/>
  <c r="I58" i="58" s="1"/>
  <c r="F43" i="47"/>
  <c r="H58" i="58" s="1"/>
  <c r="E43" i="47"/>
  <c r="F58" i="58" s="1"/>
  <c r="D43" i="47"/>
  <c r="D58" i="58" s="1"/>
  <c r="O42" i="47"/>
  <c r="Z57" i="58" s="1"/>
  <c r="N42" i="47"/>
  <c r="X57" i="58" s="1"/>
  <c r="M42" i="47"/>
  <c r="V57" i="58" s="1"/>
  <c r="L42" i="47"/>
  <c r="T57" i="58" s="1"/>
  <c r="K42" i="47"/>
  <c r="Q36" i="58" s="1"/>
  <c r="J42" i="47"/>
  <c r="P36" i="58" s="1"/>
  <c r="I42" i="47"/>
  <c r="M57" i="58" s="1"/>
  <c r="H42" i="47"/>
  <c r="L57" i="58" s="1"/>
  <c r="G42" i="47"/>
  <c r="J57" i="58" s="1"/>
  <c r="F42" i="47"/>
  <c r="H57" i="58" s="1"/>
  <c r="E42" i="47"/>
  <c r="F57" i="58" s="1"/>
  <c r="D42" i="47"/>
  <c r="C36" i="58" s="1"/>
  <c r="O41" i="47"/>
  <c r="Z35" i="58" s="1"/>
  <c r="N41" i="47"/>
  <c r="X56" i="58" s="1"/>
  <c r="M41" i="47"/>
  <c r="U35" i="58" s="1"/>
  <c r="L41" i="47"/>
  <c r="T35" i="58" s="1"/>
  <c r="K41" i="47"/>
  <c r="Q56" i="58" s="1"/>
  <c r="J41" i="47"/>
  <c r="P56" i="58" s="1"/>
  <c r="I41" i="47"/>
  <c r="N56" i="58" s="1"/>
  <c r="H41" i="47"/>
  <c r="L56" i="58" s="1"/>
  <c r="G41" i="47"/>
  <c r="J56" i="58" s="1"/>
  <c r="F41" i="47"/>
  <c r="H56" i="58" s="1"/>
  <c r="E41" i="47"/>
  <c r="E56" i="58" s="1"/>
  <c r="D41" i="47"/>
  <c r="D56" i="58" s="1"/>
  <c r="O40" i="47"/>
  <c r="Y34" i="58" s="1"/>
  <c r="N40" i="47"/>
  <c r="X34" i="58" s="1"/>
  <c r="M40" i="47"/>
  <c r="U55" i="58" s="1"/>
  <c r="L40" i="47"/>
  <c r="T55" i="58" s="1"/>
  <c r="K40" i="47"/>
  <c r="R55" i="58" s="1"/>
  <c r="J40" i="47"/>
  <c r="P55" i="58" s="1"/>
  <c r="I40" i="47"/>
  <c r="N55" i="58" s="1"/>
  <c r="H40" i="47"/>
  <c r="K55" i="58" s="1"/>
  <c r="G40" i="47"/>
  <c r="I55" i="58" s="1"/>
  <c r="F40" i="47"/>
  <c r="H55" i="58" s="1"/>
  <c r="E40" i="47"/>
  <c r="E34" i="58" s="1"/>
  <c r="D40" i="47"/>
  <c r="D34" i="58" s="1"/>
  <c r="O39" i="47"/>
  <c r="Y54" i="58" s="1"/>
  <c r="N39" i="47"/>
  <c r="X54" i="58" s="1"/>
  <c r="M39" i="47"/>
  <c r="V54" i="58" s="1"/>
  <c r="L39" i="47"/>
  <c r="T54" i="58" s="1"/>
  <c r="K39" i="47"/>
  <c r="R54" i="58" s="1"/>
  <c r="J39" i="47"/>
  <c r="P54" i="58" s="1"/>
  <c r="I39" i="47"/>
  <c r="N54" i="58" s="1"/>
  <c r="H39" i="47"/>
  <c r="L54" i="58" s="1"/>
  <c r="G39" i="47"/>
  <c r="I33" i="58" s="1"/>
  <c r="F39" i="47"/>
  <c r="H33" i="58" s="1"/>
  <c r="E39" i="47"/>
  <c r="E54" i="58" s="1"/>
  <c r="D39" i="47"/>
  <c r="D54" i="58" s="1"/>
  <c r="O38" i="47"/>
  <c r="Z53" i="58" s="1"/>
  <c r="N38" i="47"/>
  <c r="X53" i="58" s="1"/>
  <c r="M38" i="47"/>
  <c r="V53" i="58" s="1"/>
  <c r="L38" i="47"/>
  <c r="T53" i="58" s="1"/>
  <c r="K38" i="47"/>
  <c r="R53" i="58" s="1"/>
  <c r="J38" i="47"/>
  <c r="P53" i="58" s="1"/>
  <c r="I38" i="47"/>
  <c r="M32" i="58" s="1"/>
  <c r="H38" i="47"/>
  <c r="L32" i="58" s="1"/>
  <c r="G38" i="47"/>
  <c r="I53" i="58" s="1"/>
  <c r="F38" i="47"/>
  <c r="H53" i="58" s="1"/>
  <c r="E38" i="47"/>
  <c r="F53" i="58" s="1"/>
  <c r="D38" i="47"/>
  <c r="D53" i="58" s="1"/>
  <c r="O37" i="47"/>
  <c r="Z52" i="58" s="1"/>
  <c r="N37" i="47"/>
  <c r="X52" i="58" s="1"/>
  <c r="M37" i="47"/>
  <c r="U52" i="58" s="1"/>
  <c r="L37" i="47"/>
  <c r="T52" i="58" s="1"/>
  <c r="K37" i="47"/>
  <c r="Q31" i="58" s="1"/>
  <c r="J37" i="47"/>
  <c r="P31" i="58" s="1"/>
  <c r="I37" i="47"/>
  <c r="M52" i="58" s="1"/>
  <c r="H37" i="47"/>
  <c r="L52" i="58" s="1"/>
  <c r="G37" i="47"/>
  <c r="J52" i="58" s="1"/>
  <c r="F37" i="47"/>
  <c r="H52" i="58" s="1"/>
  <c r="E37" i="47"/>
  <c r="F52" i="58" s="1"/>
  <c r="D37" i="47"/>
  <c r="C52" i="58" s="1"/>
  <c r="O36" i="47"/>
  <c r="Z30" i="58" s="1"/>
  <c r="N36" i="47"/>
  <c r="X51" i="58" s="1"/>
  <c r="M36" i="47"/>
  <c r="U30" i="58" s="1"/>
  <c r="L36" i="47"/>
  <c r="T30" i="58" s="1"/>
  <c r="K36" i="47"/>
  <c r="Q51" i="58" s="1"/>
  <c r="J36" i="47"/>
  <c r="P51" i="58" s="1"/>
  <c r="I36" i="47"/>
  <c r="N51" i="58" s="1"/>
  <c r="H36" i="47"/>
  <c r="L51" i="58" s="1"/>
  <c r="G36" i="47"/>
  <c r="J51" i="58" s="1"/>
  <c r="F36" i="47"/>
  <c r="H51" i="58" s="1"/>
  <c r="E36" i="47"/>
  <c r="F51" i="58" s="1"/>
  <c r="D36" i="47"/>
  <c r="D51" i="58" s="1"/>
  <c r="O35" i="47"/>
  <c r="Y29" i="58" s="1"/>
  <c r="N35" i="47"/>
  <c r="X29" i="58" s="1"/>
  <c r="M35" i="47"/>
  <c r="U50" i="58" s="1"/>
  <c r="L35" i="47"/>
  <c r="T50" i="58" s="1"/>
  <c r="K35" i="47"/>
  <c r="R50" i="58" s="1"/>
  <c r="J35" i="47"/>
  <c r="P50" i="58" s="1"/>
  <c r="I35" i="47"/>
  <c r="N50" i="58" s="1"/>
  <c r="H35" i="47"/>
  <c r="K50" i="58" s="1"/>
  <c r="G35" i="47"/>
  <c r="J50" i="58" s="1"/>
  <c r="F35" i="47"/>
  <c r="H50" i="58" s="1"/>
  <c r="E35" i="47"/>
  <c r="E29" i="58" s="1"/>
  <c r="D35" i="47"/>
  <c r="D29" i="58" s="1"/>
  <c r="I28" i="47"/>
  <c r="N25" i="58" s="1"/>
  <c r="H28" i="47"/>
  <c r="L25" i="58" s="1"/>
  <c r="G28" i="47"/>
  <c r="J25" i="58" s="1"/>
  <c r="F28" i="47"/>
  <c r="H25" i="58" s="1"/>
  <c r="E28" i="47"/>
  <c r="F25" i="58" s="1"/>
  <c r="D28" i="47"/>
  <c r="D25" i="58" s="1"/>
  <c r="I27" i="47"/>
  <c r="N24" i="58" s="1"/>
  <c r="H27" i="47"/>
  <c r="L24" i="58" s="1"/>
  <c r="G27" i="47"/>
  <c r="J24" i="58" s="1"/>
  <c r="F27" i="47"/>
  <c r="G24" i="58" s="1"/>
  <c r="E27" i="47"/>
  <c r="F24" i="58" s="1"/>
  <c r="D27" i="47"/>
  <c r="D24" i="58" s="1"/>
  <c r="I26" i="47"/>
  <c r="N23" i="58" s="1"/>
  <c r="H26" i="47"/>
  <c r="L23" i="58" s="1"/>
  <c r="G26" i="47"/>
  <c r="J23" i="58" s="1"/>
  <c r="F26" i="47"/>
  <c r="H18" i="58" s="1"/>
  <c r="E26" i="47"/>
  <c r="F18" i="58" s="1"/>
  <c r="D26" i="47"/>
  <c r="D23" i="58" s="1"/>
  <c r="I25" i="47"/>
  <c r="N17" i="58" s="1"/>
  <c r="H25" i="47"/>
  <c r="K22" i="58" s="1"/>
  <c r="G25" i="47"/>
  <c r="J22" i="58" s="1"/>
  <c r="F25" i="47"/>
  <c r="H22" i="58" s="1"/>
  <c r="E25" i="47"/>
  <c r="F22" i="58" s="1"/>
  <c r="D25" i="47"/>
  <c r="D22" i="58" s="1"/>
  <c r="I24" i="47"/>
  <c r="N21" i="58" s="1"/>
  <c r="H24" i="47"/>
  <c r="L21" i="58" s="1"/>
  <c r="G24" i="47"/>
  <c r="J21" i="58" s="1"/>
  <c r="F24" i="47"/>
  <c r="H21" i="58" s="1"/>
  <c r="E24" i="47"/>
  <c r="F21" i="58" s="1"/>
  <c r="D24" i="47"/>
  <c r="C21" i="58" s="1"/>
  <c r="AJ19" i="47"/>
  <c r="AE12" i="58" s="1"/>
  <c r="AI19" i="47"/>
  <c r="AD12" i="58" s="1"/>
  <c r="AH19" i="47"/>
  <c r="AC12" i="58" s="1"/>
  <c r="AG19" i="47"/>
  <c r="AB7" i="58" s="1"/>
  <c r="AF19" i="47"/>
  <c r="AA12" i="58" s="1"/>
  <c r="AE19" i="47"/>
  <c r="Z12" i="58" s="1"/>
  <c r="AD19" i="47"/>
  <c r="Y7" i="58" s="1"/>
  <c r="AC19" i="47"/>
  <c r="X7" i="58" s="1"/>
  <c r="AB19" i="47"/>
  <c r="W12" i="58" s="1"/>
  <c r="AA19" i="47"/>
  <c r="V7" i="58" s="1"/>
  <c r="Z19" i="47"/>
  <c r="U7" i="58" s="1"/>
  <c r="Y19" i="47"/>
  <c r="T7" i="58" s="1"/>
  <c r="X19" i="47"/>
  <c r="S7" i="58" s="1"/>
  <c r="W19" i="47"/>
  <c r="R7" i="58" s="1"/>
  <c r="V19" i="47"/>
  <c r="Q7" i="58" s="1"/>
  <c r="U19" i="47"/>
  <c r="P7" i="58" s="1"/>
  <c r="T19" i="47"/>
  <c r="O7" i="58" s="1"/>
  <c r="S19" i="47"/>
  <c r="N7" i="58" s="1"/>
  <c r="R19" i="47"/>
  <c r="M7" i="58" s="1"/>
  <c r="Q19" i="47"/>
  <c r="L12" i="58" s="1"/>
  <c r="P19" i="47"/>
  <c r="K12" i="58" s="1"/>
  <c r="O19" i="47"/>
  <c r="J12" i="58" s="1"/>
  <c r="N19" i="47"/>
  <c r="I12" i="58" s="1"/>
  <c r="M19" i="47"/>
  <c r="H12" i="58" s="1"/>
  <c r="L19" i="47"/>
  <c r="G12" i="58" s="1"/>
  <c r="K19" i="47"/>
  <c r="J19" i="47"/>
  <c r="I19" i="47"/>
  <c r="H19" i="47"/>
  <c r="G19" i="47"/>
  <c r="F19" i="47"/>
  <c r="E19" i="47"/>
  <c r="D19" i="47"/>
  <c r="C12" i="58" s="1"/>
  <c r="AJ18" i="47"/>
  <c r="AE11" i="58" s="1"/>
  <c r="AI18" i="47"/>
  <c r="AD11" i="58" s="1"/>
  <c r="AH18" i="47"/>
  <c r="AC11" i="58" s="1"/>
  <c r="AG18" i="47"/>
  <c r="AB6" i="58" s="1"/>
  <c r="AF18" i="47"/>
  <c r="AA6" i="58" s="1"/>
  <c r="AE18" i="47"/>
  <c r="Z11" i="58" s="1"/>
  <c r="AD18" i="47"/>
  <c r="Y6" i="58" s="1"/>
  <c r="AC18" i="47"/>
  <c r="X11" i="58" s="1"/>
  <c r="AB18" i="47"/>
  <c r="W6" i="58" s="1"/>
  <c r="AA18" i="47"/>
  <c r="V6" i="58" s="1"/>
  <c r="Z18" i="47"/>
  <c r="U11" i="58" s="1"/>
  <c r="Y18" i="47"/>
  <c r="T6" i="58" s="1"/>
  <c r="X18" i="47"/>
  <c r="S11" i="58" s="1"/>
  <c r="W18" i="47"/>
  <c r="R11" i="58" s="1"/>
  <c r="V18" i="47"/>
  <c r="Q11" i="58" s="1"/>
  <c r="U18" i="47"/>
  <c r="P11" i="58" s="1"/>
  <c r="T18" i="47"/>
  <c r="O11" i="58" s="1"/>
  <c r="S18" i="47"/>
  <c r="N11" i="58" s="1"/>
  <c r="R18" i="47"/>
  <c r="M11" i="58" s="1"/>
  <c r="Q18" i="47"/>
  <c r="L11" i="58" s="1"/>
  <c r="P18" i="47"/>
  <c r="K11" i="58" s="1"/>
  <c r="O18" i="47"/>
  <c r="J11" i="58" s="1"/>
  <c r="N18" i="47"/>
  <c r="I11" i="58" s="1"/>
  <c r="M18" i="47"/>
  <c r="H6" i="58" s="1"/>
  <c r="L18" i="47"/>
  <c r="G6" i="58" s="1"/>
  <c r="K18" i="47"/>
  <c r="J18" i="47"/>
  <c r="I18" i="47"/>
  <c r="H18" i="47"/>
  <c r="G18" i="47"/>
  <c r="F18" i="47"/>
  <c r="E18" i="47"/>
  <c r="D18" i="47"/>
  <c r="C6" i="58" s="1"/>
  <c r="AJ17" i="47"/>
  <c r="AE5" i="58" s="1"/>
  <c r="AI17" i="47"/>
  <c r="AD5" i="58" s="1"/>
  <c r="AH17" i="47"/>
  <c r="AC5" i="58" s="1"/>
  <c r="AG17" i="47"/>
  <c r="AB5" i="58" s="1"/>
  <c r="AF17" i="47"/>
  <c r="AA10" i="58" s="1"/>
  <c r="AE17" i="47"/>
  <c r="Z5" i="58" s="1"/>
  <c r="AD17" i="47"/>
  <c r="Y5" i="58" s="1"/>
  <c r="AC17" i="47"/>
  <c r="X10" i="58" s="1"/>
  <c r="AB17" i="47"/>
  <c r="W10" i="58" s="1"/>
  <c r="AA17" i="47"/>
  <c r="V10" i="58" s="1"/>
  <c r="Z17" i="47"/>
  <c r="U10" i="58" s="1"/>
  <c r="Y17" i="47"/>
  <c r="T10" i="58" s="1"/>
  <c r="X17" i="47"/>
  <c r="S10" i="58" s="1"/>
  <c r="W17" i="47"/>
  <c r="R10" i="58" s="1"/>
  <c r="V17" i="47"/>
  <c r="Q10" i="58" s="1"/>
  <c r="U17" i="47"/>
  <c r="P10" i="58" s="1"/>
  <c r="T17" i="47"/>
  <c r="O10" i="58" s="1"/>
  <c r="S17" i="47"/>
  <c r="N5" i="58" s="1"/>
  <c r="R17" i="47"/>
  <c r="M5" i="58" s="1"/>
  <c r="Q17" i="47"/>
  <c r="L5" i="58" s="1"/>
  <c r="P17" i="47"/>
  <c r="K5" i="58" s="1"/>
  <c r="O17" i="47"/>
  <c r="J5" i="58" s="1"/>
  <c r="N17" i="47"/>
  <c r="I5" i="58" s="1"/>
  <c r="M17" i="47"/>
  <c r="H5" i="58" s="1"/>
  <c r="L17" i="47"/>
  <c r="G5" i="58" s="1"/>
  <c r="K17" i="47"/>
  <c r="J17" i="47"/>
  <c r="I17" i="47"/>
  <c r="H17" i="47"/>
  <c r="G17" i="47"/>
  <c r="F17" i="47"/>
  <c r="E17" i="47"/>
  <c r="D17" i="47"/>
  <c r="C5" i="58" s="1"/>
  <c r="AJ16" i="47"/>
  <c r="AE4" i="58" s="1"/>
  <c r="AI16" i="47"/>
  <c r="AD9" i="58" s="1"/>
  <c r="AH16" i="47"/>
  <c r="AC9" i="58" s="1"/>
  <c r="AG16" i="47"/>
  <c r="AB9" i="58" s="1"/>
  <c r="AF16" i="47"/>
  <c r="AA4" i="58" s="1"/>
  <c r="AE16" i="47"/>
  <c r="Z9" i="58" s="1"/>
  <c r="AD16" i="47"/>
  <c r="Y9" i="58" s="1"/>
  <c r="AC16" i="47"/>
  <c r="X9" i="58" s="1"/>
  <c r="AB16" i="47"/>
  <c r="W4" i="58" s="1"/>
  <c r="AA16" i="47"/>
  <c r="V9" i="58" s="1"/>
  <c r="Z16" i="47"/>
  <c r="U9" i="58" s="1"/>
  <c r="Y16" i="47"/>
  <c r="T4" i="58" s="1"/>
  <c r="X16" i="47"/>
  <c r="S4" i="58" s="1"/>
  <c r="W16" i="47"/>
  <c r="R4" i="58" s="1"/>
  <c r="V16" i="47"/>
  <c r="Q4" i="58" s="1"/>
  <c r="U16" i="47"/>
  <c r="P4" i="58" s="1"/>
  <c r="T16" i="47"/>
  <c r="O4" i="58" s="1"/>
  <c r="S16" i="47"/>
  <c r="N4" i="58" s="1"/>
  <c r="R16" i="47"/>
  <c r="M4" i="58" s="1"/>
  <c r="Q16" i="47"/>
  <c r="L4" i="58" s="1"/>
  <c r="P16" i="47"/>
  <c r="K4" i="58" s="1"/>
  <c r="O16" i="47"/>
  <c r="J9" i="58" s="1"/>
  <c r="N16" i="47"/>
  <c r="I9" i="58" s="1"/>
  <c r="M16" i="47"/>
  <c r="H9" i="58" s="1"/>
  <c r="L16" i="47"/>
  <c r="G9" i="58" s="1"/>
  <c r="K16" i="47"/>
  <c r="J16" i="47"/>
  <c r="I16" i="47"/>
  <c r="H16" i="47"/>
  <c r="G16" i="47"/>
  <c r="F16" i="47"/>
  <c r="E16" i="47"/>
  <c r="D16" i="47"/>
  <c r="C9" i="58" s="1"/>
  <c r="AJ15" i="47"/>
  <c r="AE8" i="58" s="1"/>
  <c r="AI15" i="47"/>
  <c r="AD8" i="58" s="1"/>
  <c r="AH15" i="47"/>
  <c r="AC8" i="58" s="1"/>
  <c r="AG15" i="47"/>
  <c r="AB8" i="58" s="1"/>
  <c r="AF15" i="47"/>
  <c r="AA8" i="58" s="1"/>
  <c r="AE15" i="47"/>
  <c r="Z3" i="58" s="1"/>
  <c r="AD15" i="47"/>
  <c r="Y3" i="58" s="1"/>
  <c r="AC15" i="47"/>
  <c r="X3" i="58" s="1"/>
  <c r="AB15" i="47"/>
  <c r="W3" i="58" s="1"/>
  <c r="AA15" i="47"/>
  <c r="V3" i="58" s="1"/>
  <c r="Z15" i="47"/>
  <c r="U3" i="58" s="1"/>
  <c r="Y15" i="47"/>
  <c r="T3" i="58" s="1"/>
  <c r="X15" i="47"/>
  <c r="S3" i="58" s="1"/>
  <c r="W15" i="47"/>
  <c r="R8" i="58" s="1"/>
  <c r="V15" i="47"/>
  <c r="Q3" i="58" s="1"/>
  <c r="U15" i="47"/>
  <c r="P8" i="58" s="1"/>
  <c r="T15" i="47"/>
  <c r="O8" i="58" s="1"/>
  <c r="S15" i="47"/>
  <c r="N8" i="58" s="1"/>
  <c r="R15" i="47"/>
  <c r="M8" i="58" s="1"/>
  <c r="Q15" i="47"/>
  <c r="L8" i="58" s="1"/>
  <c r="P15" i="47"/>
  <c r="K8" i="58" s="1"/>
  <c r="O15" i="47"/>
  <c r="J8" i="58" s="1"/>
  <c r="N15" i="47"/>
  <c r="I8" i="58" s="1"/>
  <c r="M15" i="47"/>
  <c r="H8" i="58" s="1"/>
  <c r="L15" i="47"/>
  <c r="G8" i="58" s="1"/>
  <c r="K15" i="47"/>
  <c r="J15" i="47"/>
  <c r="I15" i="47"/>
  <c r="H15" i="47"/>
  <c r="G15" i="47"/>
  <c r="F15" i="47"/>
  <c r="E15" i="47"/>
  <c r="D15" i="47"/>
  <c r="C3" i="58" s="1"/>
  <c r="B7" i="47"/>
  <c r="M54" i="50"/>
  <c r="Z139" i="58" s="1"/>
  <c r="L54" i="50"/>
  <c r="X119" i="58" s="1"/>
  <c r="K54" i="50"/>
  <c r="V119" i="58" s="1"/>
  <c r="J54" i="50"/>
  <c r="S119" i="58" s="1"/>
  <c r="I54" i="50"/>
  <c r="R119" i="58" s="1"/>
  <c r="H54" i="50"/>
  <c r="G54" i="50"/>
  <c r="F54" i="50"/>
  <c r="H139" i="58" s="1"/>
  <c r="E54" i="50"/>
  <c r="D54" i="50"/>
  <c r="C139" i="58" s="1"/>
  <c r="M53" i="50"/>
  <c r="Z118" i="58" s="1"/>
  <c r="L53" i="50"/>
  <c r="W118" i="58" s="1"/>
  <c r="K53" i="50"/>
  <c r="V118" i="58" s="1"/>
  <c r="J53" i="50"/>
  <c r="S138" i="58" s="1"/>
  <c r="I53" i="50"/>
  <c r="R138" i="58" s="1"/>
  <c r="H53" i="50"/>
  <c r="G53" i="50"/>
  <c r="F53" i="50"/>
  <c r="H138" i="58" s="1"/>
  <c r="E53" i="50"/>
  <c r="F138" i="58" s="1"/>
  <c r="D53" i="50"/>
  <c r="C118" i="58" s="1"/>
  <c r="M52" i="50"/>
  <c r="Z137" i="58" s="1"/>
  <c r="L52" i="50"/>
  <c r="X137" i="58" s="1"/>
  <c r="K52" i="50"/>
  <c r="U137" i="58" s="1"/>
  <c r="J52" i="50"/>
  <c r="S117" i="58" s="1"/>
  <c r="I52" i="50"/>
  <c r="R117" i="58" s="1"/>
  <c r="H52" i="50"/>
  <c r="G52" i="50"/>
  <c r="F52" i="50"/>
  <c r="H137" i="58" s="1"/>
  <c r="E52" i="50"/>
  <c r="D52" i="50"/>
  <c r="C117" i="58" s="1"/>
  <c r="M51" i="50"/>
  <c r="Z136" i="58" s="1"/>
  <c r="L51" i="50"/>
  <c r="W116" i="58" s="1"/>
  <c r="K51" i="50"/>
  <c r="U116" i="58" s="1"/>
  <c r="J51" i="50"/>
  <c r="T116" i="58" s="1"/>
  <c r="I51" i="50"/>
  <c r="R116" i="58" s="1"/>
  <c r="H51" i="50"/>
  <c r="G51" i="50"/>
  <c r="F51" i="50"/>
  <c r="H136" i="58" s="1"/>
  <c r="E51" i="50"/>
  <c r="F136" i="58" s="1"/>
  <c r="D51" i="50"/>
  <c r="C136" i="58" s="1"/>
  <c r="M50" i="50"/>
  <c r="Z135" i="58" s="1"/>
  <c r="L50" i="50"/>
  <c r="X115" i="58" s="1"/>
  <c r="K50" i="50"/>
  <c r="V115" i="58" s="1"/>
  <c r="J50" i="50"/>
  <c r="S115" i="58" s="1"/>
  <c r="I50" i="50"/>
  <c r="Q135" i="58" s="1"/>
  <c r="H50" i="50"/>
  <c r="G50" i="50"/>
  <c r="F50" i="50"/>
  <c r="H135" i="58" s="1"/>
  <c r="E50" i="50"/>
  <c r="D50" i="50"/>
  <c r="C135" i="58" s="1"/>
  <c r="M49" i="50"/>
  <c r="Z134" i="58" s="1"/>
  <c r="L49" i="50"/>
  <c r="W134" i="58" s="1"/>
  <c r="K49" i="50"/>
  <c r="V134" i="58" s="1"/>
  <c r="J49" i="50"/>
  <c r="T134" i="58" s="1"/>
  <c r="I49" i="50"/>
  <c r="R114" i="58" s="1"/>
  <c r="H49" i="50"/>
  <c r="G49" i="50"/>
  <c r="F49" i="50"/>
  <c r="G114" i="58" s="1"/>
  <c r="E49" i="50"/>
  <c r="F134" i="58" s="1"/>
  <c r="D49" i="50"/>
  <c r="C134" i="58" s="1"/>
  <c r="M48" i="50"/>
  <c r="Y113" i="58" s="1"/>
  <c r="L48" i="50"/>
  <c r="W113" i="58" s="1"/>
  <c r="K48" i="50"/>
  <c r="V133" i="58" s="1"/>
  <c r="J48" i="50"/>
  <c r="T113" i="58" s="1"/>
  <c r="I48" i="50"/>
  <c r="Q113" i="58" s="1"/>
  <c r="H48" i="50"/>
  <c r="G48" i="50"/>
  <c r="F48" i="50"/>
  <c r="H113" i="58" s="1"/>
  <c r="E48" i="50"/>
  <c r="D48" i="50"/>
  <c r="C133" i="58" s="1"/>
  <c r="M47" i="50"/>
  <c r="Y112" i="58" s="1"/>
  <c r="L47" i="50"/>
  <c r="W112" i="58" s="1"/>
  <c r="K47" i="50"/>
  <c r="V132" i="58" s="1"/>
  <c r="J47" i="50"/>
  <c r="T132" i="58" s="1"/>
  <c r="I47" i="50"/>
  <c r="R112" i="58" s="1"/>
  <c r="H47" i="50"/>
  <c r="G47" i="50"/>
  <c r="F47" i="50"/>
  <c r="G132" i="58" s="1"/>
  <c r="E47" i="50"/>
  <c r="F132" i="58" s="1"/>
  <c r="D47" i="50"/>
  <c r="C112" i="58" s="1"/>
  <c r="M46" i="50"/>
  <c r="Z111" i="58" s="1"/>
  <c r="L46" i="50"/>
  <c r="W131" i="58" s="1"/>
  <c r="K46" i="50"/>
  <c r="V131" i="58" s="1"/>
  <c r="J46" i="50"/>
  <c r="T131" i="58" s="1"/>
  <c r="I46" i="50"/>
  <c r="Q131" i="58" s="1"/>
  <c r="H46" i="50"/>
  <c r="G46" i="50"/>
  <c r="F46" i="50"/>
  <c r="H131" i="58" s="1"/>
  <c r="E46" i="50"/>
  <c r="D46" i="50"/>
  <c r="C131" i="58" s="1"/>
  <c r="M45" i="50"/>
  <c r="Z130" i="58" s="1"/>
  <c r="L45" i="50"/>
  <c r="X110" i="58" s="1"/>
  <c r="K45" i="50"/>
  <c r="U130" i="58" s="1"/>
  <c r="J45" i="50"/>
  <c r="T130" i="58" s="1"/>
  <c r="I45" i="50"/>
  <c r="R130" i="58" s="1"/>
  <c r="H45" i="50"/>
  <c r="G45" i="50"/>
  <c r="F45" i="50"/>
  <c r="G130" i="58" s="1"/>
  <c r="E45" i="50"/>
  <c r="F130" i="58" s="1"/>
  <c r="D45" i="50"/>
  <c r="C130" i="58" s="1"/>
  <c r="M44" i="50"/>
  <c r="Z129" i="58" s="1"/>
  <c r="L44" i="50"/>
  <c r="W129" i="58" s="1"/>
  <c r="K44" i="50"/>
  <c r="V129" i="58" s="1"/>
  <c r="J44" i="50"/>
  <c r="T129" i="58" s="1"/>
  <c r="I44" i="50"/>
  <c r="Q129" i="58" s="1"/>
  <c r="H44" i="50"/>
  <c r="G44" i="50"/>
  <c r="F44" i="50"/>
  <c r="G129" i="58" s="1"/>
  <c r="E44" i="50"/>
  <c r="D44" i="50"/>
  <c r="C129" i="58" s="1"/>
  <c r="M43" i="50"/>
  <c r="Z128" i="58" s="1"/>
  <c r="L43" i="50"/>
  <c r="W128" i="58" s="1"/>
  <c r="K43" i="50"/>
  <c r="V108" i="58" s="1"/>
  <c r="J43" i="50"/>
  <c r="T108" i="58" s="1"/>
  <c r="I43" i="50"/>
  <c r="R108" i="58" s="1"/>
  <c r="H43" i="50"/>
  <c r="G43" i="50"/>
  <c r="F43" i="50"/>
  <c r="H108" i="58" s="1"/>
  <c r="E43" i="50"/>
  <c r="F128" i="58" s="1"/>
  <c r="D43" i="50"/>
  <c r="M42" i="50"/>
  <c r="Z127" i="58" s="1"/>
  <c r="L42" i="50"/>
  <c r="W127" i="58" s="1"/>
  <c r="K42" i="50"/>
  <c r="U127" i="58" s="1"/>
  <c r="J42" i="50"/>
  <c r="S127" i="58" s="1"/>
  <c r="I42" i="50"/>
  <c r="R127" i="58" s="1"/>
  <c r="H42" i="50"/>
  <c r="G42" i="50"/>
  <c r="F42" i="50"/>
  <c r="H107" i="58" s="1"/>
  <c r="E42" i="50"/>
  <c r="D42" i="50"/>
  <c r="C127" i="58" s="1"/>
  <c r="M41" i="50"/>
  <c r="Y126" i="58" s="1"/>
  <c r="L41" i="50"/>
  <c r="X106" i="58" s="1"/>
  <c r="K41" i="50"/>
  <c r="U126" i="58" s="1"/>
  <c r="J41" i="50"/>
  <c r="S126" i="58" s="1"/>
  <c r="I41" i="50"/>
  <c r="R126" i="58" s="1"/>
  <c r="H41" i="50"/>
  <c r="G41" i="50"/>
  <c r="F41" i="50"/>
  <c r="H126" i="58" s="1"/>
  <c r="E41" i="50"/>
  <c r="F126" i="58" s="1"/>
  <c r="D41" i="50"/>
  <c r="C106" i="58" s="1"/>
  <c r="M40" i="50"/>
  <c r="Y105" i="58" s="1"/>
  <c r="L40" i="50"/>
  <c r="X125" i="58" s="1"/>
  <c r="K40" i="50"/>
  <c r="V105" i="58" s="1"/>
  <c r="J40" i="50"/>
  <c r="T105" i="58" s="1"/>
  <c r="I40" i="50"/>
  <c r="R125" i="58" s="1"/>
  <c r="H40" i="50"/>
  <c r="G40" i="50"/>
  <c r="F40" i="50"/>
  <c r="G125" i="58" s="1"/>
  <c r="E40" i="50"/>
  <c r="D40" i="50"/>
  <c r="C125" i="58" s="1"/>
  <c r="M39" i="50"/>
  <c r="Z124" i="58" s="1"/>
  <c r="L39" i="50"/>
  <c r="W124" i="58" s="1"/>
  <c r="K39" i="50"/>
  <c r="U124" i="58" s="1"/>
  <c r="J39" i="50"/>
  <c r="T124" i="58" s="1"/>
  <c r="I39" i="50"/>
  <c r="R104" i="58" s="1"/>
  <c r="H39" i="50"/>
  <c r="G39" i="50"/>
  <c r="F39" i="50"/>
  <c r="H124" i="58" s="1"/>
  <c r="E39" i="50"/>
  <c r="F124" i="58" s="1"/>
  <c r="D39" i="50"/>
  <c r="C124" i="58" s="1"/>
  <c r="M38" i="50"/>
  <c r="Y103" i="58" s="1"/>
  <c r="L38" i="50"/>
  <c r="X123" i="58" s="1"/>
  <c r="K38" i="50"/>
  <c r="U123" i="58" s="1"/>
  <c r="J38" i="50"/>
  <c r="T123" i="58" s="1"/>
  <c r="I38" i="50"/>
  <c r="R123" i="58" s="1"/>
  <c r="H38" i="50"/>
  <c r="G38" i="50"/>
  <c r="F38" i="50"/>
  <c r="G103" i="58" s="1"/>
  <c r="E38" i="50"/>
  <c r="D38" i="50"/>
  <c r="C123" i="58" s="1"/>
  <c r="M37" i="50"/>
  <c r="Y102" i="58" s="1"/>
  <c r="L37" i="50"/>
  <c r="X102" i="58" s="1"/>
  <c r="K37" i="50"/>
  <c r="V102" i="58" s="1"/>
  <c r="J37" i="50"/>
  <c r="T102" i="58" s="1"/>
  <c r="I37" i="50"/>
  <c r="R122" i="58" s="1"/>
  <c r="H37" i="50"/>
  <c r="G37" i="50"/>
  <c r="F37" i="50"/>
  <c r="G122" i="58" s="1"/>
  <c r="E37" i="50"/>
  <c r="F122" i="58" s="1"/>
  <c r="D37" i="50"/>
  <c r="M36" i="50"/>
  <c r="Z121" i="58" s="1"/>
  <c r="L36" i="50"/>
  <c r="X121" i="58" s="1"/>
  <c r="K36" i="50"/>
  <c r="U121" i="58" s="1"/>
  <c r="J36" i="50"/>
  <c r="S101" i="58" s="1"/>
  <c r="I36" i="50"/>
  <c r="Q101" i="58" s="1"/>
  <c r="H36" i="50"/>
  <c r="G36" i="50"/>
  <c r="F36" i="50"/>
  <c r="H101" i="58" s="1"/>
  <c r="E36" i="50"/>
  <c r="D36" i="50"/>
  <c r="D121" i="58" s="1"/>
  <c r="M35" i="50"/>
  <c r="Y120" i="58" s="1"/>
  <c r="L35" i="50"/>
  <c r="X120" i="58" s="1"/>
  <c r="K35" i="50"/>
  <c r="V100" i="58" s="1"/>
  <c r="J35" i="50"/>
  <c r="S100" i="58" s="1"/>
  <c r="I35" i="50"/>
  <c r="R100" i="58" s="1"/>
  <c r="H35" i="50"/>
  <c r="G35" i="50"/>
  <c r="F35" i="50"/>
  <c r="G100" i="58" s="1"/>
  <c r="E35" i="50"/>
  <c r="F120" i="58" s="1"/>
  <c r="D35" i="50"/>
  <c r="C120" i="58" s="1"/>
  <c r="I28" i="50"/>
  <c r="N91" i="58" s="1"/>
  <c r="H28" i="50"/>
  <c r="L96" i="58" s="1"/>
  <c r="G28" i="50"/>
  <c r="I96" i="58" s="1"/>
  <c r="F28" i="50"/>
  <c r="H96" i="58" s="1"/>
  <c r="E28" i="50"/>
  <c r="E96" i="58" s="1"/>
  <c r="D28" i="50"/>
  <c r="I27" i="50"/>
  <c r="H27" i="50"/>
  <c r="L95" i="58" s="1"/>
  <c r="G27" i="50"/>
  <c r="F27" i="50"/>
  <c r="H95" i="58" s="1"/>
  <c r="E27" i="50"/>
  <c r="F95" i="58" s="1"/>
  <c r="D27" i="50"/>
  <c r="D90" i="58" s="1"/>
  <c r="I26" i="50"/>
  <c r="N89" i="58" s="1"/>
  <c r="H26" i="50"/>
  <c r="K89" i="58" s="1"/>
  <c r="G26" i="50"/>
  <c r="J94" i="58" s="1"/>
  <c r="F26" i="50"/>
  <c r="E26" i="50"/>
  <c r="D26" i="50"/>
  <c r="C94" i="58" s="1"/>
  <c r="I25" i="50"/>
  <c r="N93" i="58" s="1"/>
  <c r="H25" i="50"/>
  <c r="L93" i="58" s="1"/>
  <c r="G25" i="50"/>
  <c r="I88" i="58" s="1"/>
  <c r="F25" i="50"/>
  <c r="G93" i="58" s="1"/>
  <c r="E25" i="50"/>
  <c r="F88" i="58" s="1"/>
  <c r="D25" i="50"/>
  <c r="D93" i="58" s="1"/>
  <c r="I24" i="50"/>
  <c r="N92" i="58" s="1"/>
  <c r="H24" i="50"/>
  <c r="G24" i="50"/>
  <c r="F24" i="50"/>
  <c r="H87" i="58" s="1"/>
  <c r="E24" i="50"/>
  <c r="D24" i="50"/>
  <c r="D92" i="58" s="1"/>
  <c r="AJ19" i="50"/>
  <c r="AE78" i="58" s="1"/>
  <c r="AI19" i="50"/>
  <c r="AD78" i="58" s="1"/>
  <c r="AH19" i="50"/>
  <c r="AC78" i="58" s="1"/>
  <c r="AG19" i="50"/>
  <c r="AB78" i="58" s="1"/>
  <c r="AF19" i="50"/>
  <c r="AA83" i="58" s="1"/>
  <c r="AE19" i="50"/>
  <c r="Z78" i="58" s="1"/>
  <c r="AD19" i="50"/>
  <c r="Y78" i="58" s="1"/>
  <c r="AC19" i="50"/>
  <c r="X78" i="58" s="1"/>
  <c r="AB19" i="50"/>
  <c r="W83" i="58" s="1"/>
  <c r="AA19" i="50"/>
  <c r="V78" i="58" s="1"/>
  <c r="Z19" i="50"/>
  <c r="U83" i="58" s="1"/>
  <c r="Y19" i="50"/>
  <c r="T83" i="58" s="1"/>
  <c r="X19" i="50"/>
  <c r="S83" i="58" s="1"/>
  <c r="W19" i="50"/>
  <c r="R83" i="58" s="1"/>
  <c r="V19" i="50"/>
  <c r="Q83" i="58" s="1"/>
  <c r="U19" i="50"/>
  <c r="P78" i="58" s="1"/>
  <c r="T19" i="50"/>
  <c r="O83" i="58" s="1"/>
  <c r="S19" i="50"/>
  <c r="N83" i="58" s="1"/>
  <c r="R19" i="50"/>
  <c r="M78" i="58" s="1"/>
  <c r="Q19" i="50"/>
  <c r="L83" i="58" s="1"/>
  <c r="P19" i="50"/>
  <c r="K78" i="58" s="1"/>
  <c r="O19" i="50"/>
  <c r="J78" i="58" s="1"/>
  <c r="N19" i="50"/>
  <c r="I78" i="58" s="1"/>
  <c r="M19" i="50"/>
  <c r="H78" i="58" s="1"/>
  <c r="L19" i="50"/>
  <c r="G78" i="58" s="1"/>
  <c r="K19" i="50"/>
  <c r="J19" i="50"/>
  <c r="I19" i="50"/>
  <c r="H19" i="50"/>
  <c r="G19" i="50"/>
  <c r="F19" i="50"/>
  <c r="E19" i="50"/>
  <c r="D19" i="50"/>
  <c r="C83" i="58" s="1"/>
  <c r="AJ18" i="50"/>
  <c r="AE77" i="58" s="1"/>
  <c r="AI18" i="50"/>
  <c r="AD77" i="58" s="1"/>
  <c r="AH18" i="50"/>
  <c r="AC77" i="58" s="1"/>
  <c r="AG18" i="50"/>
  <c r="AB77" i="58" s="1"/>
  <c r="AF18" i="50"/>
  <c r="AA82" i="58" s="1"/>
  <c r="AE18" i="50"/>
  <c r="Z82" i="58" s="1"/>
  <c r="AD18" i="50"/>
  <c r="Y82" i="58" s="1"/>
  <c r="AC18" i="50"/>
  <c r="X82" i="58" s="1"/>
  <c r="AB18" i="50"/>
  <c r="W77" i="58" s="1"/>
  <c r="AA18" i="50"/>
  <c r="V82" i="58" s="1"/>
  <c r="Z18" i="50"/>
  <c r="U82" i="58" s="1"/>
  <c r="Y18" i="50"/>
  <c r="T82" i="58" s="1"/>
  <c r="X18" i="50"/>
  <c r="S82" i="58" s="1"/>
  <c r="W18" i="50"/>
  <c r="R82" i="58" s="1"/>
  <c r="V18" i="50"/>
  <c r="Q77" i="58" s="1"/>
  <c r="U18" i="50"/>
  <c r="P77" i="58" s="1"/>
  <c r="T18" i="50"/>
  <c r="O77" i="58" s="1"/>
  <c r="S18" i="50"/>
  <c r="N77" i="58" s="1"/>
  <c r="R18" i="50"/>
  <c r="M82" i="58" s="1"/>
  <c r="Q18" i="50"/>
  <c r="L82" i="58" s="1"/>
  <c r="P18" i="50"/>
  <c r="K77" i="58" s="1"/>
  <c r="O18" i="50"/>
  <c r="J77" i="58" s="1"/>
  <c r="N18" i="50"/>
  <c r="I77" i="58" s="1"/>
  <c r="M18" i="50"/>
  <c r="H82" i="58" s="1"/>
  <c r="L18" i="50"/>
  <c r="G82" i="58" s="1"/>
  <c r="K18" i="50"/>
  <c r="J18" i="50"/>
  <c r="I18" i="50"/>
  <c r="H18" i="50"/>
  <c r="G18" i="50"/>
  <c r="F18" i="50"/>
  <c r="E18" i="50"/>
  <c r="D18" i="50"/>
  <c r="C82" i="58" s="1"/>
  <c r="AJ17" i="50"/>
  <c r="AE81" i="58" s="1"/>
  <c r="AI17" i="50"/>
  <c r="AD81" i="58" s="1"/>
  <c r="AH17" i="50"/>
  <c r="AC81" i="58" s="1"/>
  <c r="AG17" i="50"/>
  <c r="AB76" i="58" s="1"/>
  <c r="AF17" i="50"/>
  <c r="AA81" i="58" s="1"/>
  <c r="AE17" i="50"/>
  <c r="Z81" i="58" s="1"/>
  <c r="AD17" i="50"/>
  <c r="Y76" i="58" s="1"/>
  <c r="AC17" i="50"/>
  <c r="X81" i="58" s="1"/>
  <c r="AB17" i="50"/>
  <c r="W76" i="58" s="1"/>
  <c r="AA17" i="50"/>
  <c r="V76" i="58" s="1"/>
  <c r="Z17" i="50"/>
  <c r="U76" i="58" s="1"/>
  <c r="Y17" i="50"/>
  <c r="T76" i="58" s="1"/>
  <c r="X17" i="50"/>
  <c r="S76" i="58" s="1"/>
  <c r="W17" i="50"/>
  <c r="R76" i="58" s="1"/>
  <c r="V17" i="50"/>
  <c r="Q76" i="58" s="1"/>
  <c r="U17" i="50"/>
  <c r="P76" i="58" s="1"/>
  <c r="T17" i="50"/>
  <c r="O76" i="58" s="1"/>
  <c r="S17" i="50"/>
  <c r="N81" i="58" s="1"/>
  <c r="R17" i="50"/>
  <c r="M81" i="58" s="1"/>
  <c r="Q17" i="50"/>
  <c r="L81" i="58" s="1"/>
  <c r="P17" i="50"/>
  <c r="K81" i="58" s="1"/>
  <c r="O17" i="50"/>
  <c r="J81" i="58" s="1"/>
  <c r="N17" i="50"/>
  <c r="I76" i="58" s="1"/>
  <c r="M17" i="50"/>
  <c r="H81" i="58" s="1"/>
  <c r="L17" i="50"/>
  <c r="G81" i="58" s="1"/>
  <c r="K17" i="50"/>
  <c r="J17" i="50"/>
  <c r="I17" i="50"/>
  <c r="H17" i="50"/>
  <c r="G17" i="50"/>
  <c r="F17" i="50"/>
  <c r="E17" i="50"/>
  <c r="D17" i="50"/>
  <c r="C81" i="58" s="1"/>
  <c r="AJ16" i="50"/>
  <c r="AE80" i="58" s="1"/>
  <c r="AI16" i="50"/>
  <c r="AD80" i="58" s="1"/>
  <c r="AH16" i="50"/>
  <c r="AC75" i="58" s="1"/>
  <c r="AG16" i="50"/>
  <c r="AB75" i="58" s="1"/>
  <c r="AF16" i="50"/>
  <c r="AA75" i="58" s="1"/>
  <c r="AE16" i="50"/>
  <c r="Z75" i="58" s="1"/>
  <c r="AD16" i="50"/>
  <c r="Y75" i="58" s="1"/>
  <c r="AC16" i="50"/>
  <c r="X75" i="58" s="1"/>
  <c r="AB16" i="50"/>
  <c r="W75" i="58" s="1"/>
  <c r="AA16" i="50"/>
  <c r="V75" i="58" s="1"/>
  <c r="Z16" i="50"/>
  <c r="U75" i="58" s="1"/>
  <c r="Y16" i="50"/>
  <c r="T75" i="58" s="1"/>
  <c r="X16" i="50"/>
  <c r="S80" i="58" s="1"/>
  <c r="W16" i="50"/>
  <c r="R80" i="58" s="1"/>
  <c r="V16" i="50"/>
  <c r="Q80" i="58" s="1"/>
  <c r="U16" i="50"/>
  <c r="P80" i="58" s="1"/>
  <c r="T16" i="50"/>
  <c r="O75" i="58" s="1"/>
  <c r="S16" i="50"/>
  <c r="N75" i="58" s="1"/>
  <c r="R16" i="50"/>
  <c r="M80" i="58" s="1"/>
  <c r="Q16" i="50"/>
  <c r="L80" i="58" s="1"/>
  <c r="P16" i="50"/>
  <c r="K80" i="58" s="1"/>
  <c r="O16" i="50"/>
  <c r="J75" i="58" s="1"/>
  <c r="N16" i="50"/>
  <c r="I75" i="58" s="1"/>
  <c r="M16" i="50"/>
  <c r="H75" i="58" s="1"/>
  <c r="L16" i="50"/>
  <c r="G75" i="58" s="1"/>
  <c r="K16" i="50"/>
  <c r="J16" i="50"/>
  <c r="I16" i="50"/>
  <c r="H16" i="50"/>
  <c r="G16" i="50"/>
  <c r="F16" i="50"/>
  <c r="E16" i="50"/>
  <c r="D16" i="50"/>
  <c r="C75" i="58" s="1"/>
  <c r="AJ15" i="50"/>
  <c r="AE79" i="58" s="1"/>
  <c r="AI15" i="50"/>
  <c r="AD79" i="58" s="1"/>
  <c r="AH15" i="50"/>
  <c r="AC74" i="58" s="1"/>
  <c r="AG15" i="50"/>
  <c r="AB74" i="58" s="1"/>
  <c r="AF15" i="50"/>
  <c r="AA79" i="58" s="1"/>
  <c r="AE15" i="50"/>
  <c r="Z79" i="58" s="1"/>
  <c r="AD15" i="50"/>
  <c r="Y79" i="58" s="1"/>
  <c r="AC15" i="50"/>
  <c r="X79" i="58" s="1"/>
  <c r="AB15" i="50"/>
  <c r="W79" i="58" s="1"/>
  <c r="AA15" i="50"/>
  <c r="V79" i="58" s="1"/>
  <c r="Z15" i="50"/>
  <c r="U79" i="58" s="1"/>
  <c r="Y15" i="50"/>
  <c r="T79" i="58" s="1"/>
  <c r="X15" i="50"/>
  <c r="S79" i="58" s="1"/>
  <c r="W15" i="50"/>
  <c r="R79" i="58" s="1"/>
  <c r="V15" i="50"/>
  <c r="Q74" i="58" s="1"/>
  <c r="U15" i="50"/>
  <c r="P79" i="58" s="1"/>
  <c r="T15" i="50"/>
  <c r="O74" i="58" s="1"/>
  <c r="S15" i="50"/>
  <c r="N74" i="58" s="1"/>
  <c r="R15" i="50"/>
  <c r="M74" i="58" s="1"/>
  <c r="Q15" i="50"/>
  <c r="L74" i="58" s="1"/>
  <c r="P15" i="50"/>
  <c r="K74" i="58" s="1"/>
  <c r="O15" i="50"/>
  <c r="J74" i="58" s="1"/>
  <c r="N15" i="50"/>
  <c r="I74" i="58" s="1"/>
  <c r="M15" i="50"/>
  <c r="H74" i="58" s="1"/>
  <c r="L15" i="50"/>
  <c r="G74" i="58" s="1"/>
  <c r="K15" i="50"/>
  <c r="J15" i="50"/>
  <c r="I15" i="50"/>
  <c r="H15" i="50"/>
  <c r="G15" i="50"/>
  <c r="F15" i="50"/>
  <c r="E15" i="50"/>
  <c r="D15" i="50"/>
  <c r="C79" i="58" s="1"/>
  <c r="B7" i="50"/>
  <c r="P68" i="53"/>
  <c r="M205" i="58" s="1"/>
  <c r="N68" i="53"/>
  <c r="K201" i="58" s="1"/>
  <c r="L68" i="53"/>
  <c r="I205" i="58" s="1"/>
  <c r="J68" i="53"/>
  <c r="G205" i="58" s="1"/>
  <c r="H68" i="53"/>
  <c r="E205" i="58" s="1"/>
  <c r="F68" i="53"/>
  <c r="C201" i="58" s="1"/>
  <c r="P67" i="53"/>
  <c r="M204" i="58" s="1"/>
  <c r="N67" i="53"/>
  <c r="K204" i="58" s="1"/>
  <c r="L67" i="53"/>
  <c r="I204" i="58" s="1"/>
  <c r="J67" i="53"/>
  <c r="G200" i="58" s="1"/>
  <c r="H67" i="53"/>
  <c r="E204" i="58" s="1"/>
  <c r="F67" i="53"/>
  <c r="C204" i="58" s="1"/>
  <c r="P66" i="53"/>
  <c r="M203" i="58" s="1"/>
  <c r="N66" i="53"/>
  <c r="K203" i="58" s="1"/>
  <c r="L66" i="53"/>
  <c r="I203" i="58" s="1"/>
  <c r="J66" i="53"/>
  <c r="G203" i="58" s="1"/>
  <c r="H66" i="53"/>
  <c r="E203" i="58" s="1"/>
  <c r="F66" i="53"/>
  <c r="C199" i="58" s="1"/>
  <c r="AC65" i="53"/>
  <c r="C213" i="58" s="1"/>
  <c r="V65" i="53"/>
  <c r="C208" i="58" s="1"/>
  <c r="P65" i="53"/>
  <c r="M202" i="58" s="1"/>
  <c r="N65" i="53"/>
  <c r="K202" i="58" s="1"/>
  <c r="L65" i="53"/>
  <c r="I202" i="58" s="1"/>
  <c r="J65" i="53"/>
  <c r="G198" i="58" s="1"/>
  <c r="H65" i="53"/>
  <c r="E202" i="58" s="1"/>
  <c r="F65" i="53"/>
  <c r="C202" i="58" s="1"/>
  <c r="AE59" i="53"/>
  <c r="E194" i="58" s="1"/>
  <c r="AD59" i="53"/>
  <c r="D193" i="58" s="1"/>
  <c r="AC59" i="53"/>
  <c r="C193" i="58" s="1"/>
  <c r="U59" i="53"/>
  <c r="R189" i="58" s="1"/>
  <c r="T59" i="53"/>
  <c r="Q189" i="58" s="1"/>
  <c r="S59" i="53"/>
  <c r="P189" i="58" s="1"/>
  <c r="R59" i="53"/>
  <c r="O189" i="58" s="1"/>
  <c r="Q59" i="53"/>
  <c r="N189" i="58" s="1"/>
  <c r="P59" i="53"/>
  <c r="M188" i="58" s="1"/>
  <c r="O59" i="53"/>
  <c r="L189" i="58" s="1"/>
  <c r="N59" i="53"/>
  <c r="K189" i="58" s="1"/>
  <c r="M59" i="53"/>
  <c r="J189" i="58" s="1"/>
  <c r="L59" i="53"/>
  <c r="I189" i="58" s="1"/>
  <c r="K59" i="53"/>
  <c r="H189" i="58" s="1"/>
  <c r="J59" i="53"/>
  <c r="G189" i="58" s="1"/>
  <c r="I59" i="53"/>
  <c r="F189" i="58" s="1"/>
  <c r="H59" i="53"/>
  <c r="E188" i="58" s="1"/>
  <c r="G59" i="53"/>
  <c r="D189" i="58" s="1"/>
  <c r="F59" i="53"/>
  <c r="C189" i="58" s="1"/>
  <c r="AD52" i="53"/>
  <c r="AC52" i="53"/>
  <c r="AB52" i="53"/>
  <c r="AA52" i="53"/>
  <c r="Z52" i="53"/>
  <c r="Y52" i="53"/>
  <c r="X52" i="53"/>
  <c r="W52" i="53"/>
  <c r="V52" i="53"/>
  <c r="U52" i="53"/>
  <c r="T52" i="53"/>
  <c r="S52" i="53"/>
  <c r="R52" i="53"/>
  <c r="Q52" i="53"/>
  <c r="P52" i="53"/>
  <c r="O52" i="53"/>
  <c r="N52" i="53"/>
  <c r="M52" i="53"/>
  <c r="L52" i="53"/>
  <c r="K52" i="53"/>
  <c r="J52" i="53"/>
  <c r="I52" i="53"/>
  <c r="H52" i="53"/>
  <c r="G52" i="53"/>
  <c r="F52" i="53"/>
  <c r="AD51" i="53"/>
  <c r="AC51" i="53"/>
  <c r="AA184" i="58" s="1"/>
  <c r="AB51" i="53"/>
  <c r="AA51" i="53"/>
  <c r="Z184" i="58" s="1"/>
  <c r="Z51" i="53"/>
  <c r="Y184" i="58" s="1"/>
  <c r="Y51" i="53"/>
  <c r="X51" i="53"/>
  <c r="W51" i="53"/>
  <c r="V51" i="53"/>
  <c r="U51" i="53"/>
  <c r="T51" i="53"/>
  <c r="S51" i="53"/>
  <c r="R51" i="53"/>
  <c r="Q51" i="53"/>
  <c r="P51" i="53"/>
  <c r="O51" i="53"/>
  <c r="J163" i="58" s="1"/>
  <c r="N51" i="53"/>
  <c r="M51" i="53"/>
  <c r="L51" i="53"/>
  <c r="K51" i="53"/>
  <c r="J51" i="53"/>
  <c r="I51" i="53"/>
  <c r="H51" i="53"/>
  <c r="E163" i="58" s="1"/>
  <c r="G51" i="53"/>
  <c r="D163" i="58" s="1"/>
  <c r="F51" i="53"/>
  <c r="C184" i="58" s="1"/>
  <c r="AD50" i="53"/>
  <c r="AC50" i="53"/>
  <c r="AB50" i="53"/>
  <c r="AA50" i="53"/>
  <c r="Z50" i="53"/>
  <c r="Y50" i="53"/>
  <c r="X50" i="53"/>
  <c r="W50" i="53"/>
  <c r="V50" i="53"/>
  <c r="U50" i="53"/>
  <c r="T50" i="53"/>
  <c r="S50" i="53"/>
  <c r="R50" i="53"/>
  <c r="Q50" i="53"/>
  <c r="P50" i="53"/>
  <c r="O50" i="53"/>
  <c r="N50" i="53"/>
  <c r="M50" i="53"/>
  <c r="L50" i="53"/>
  <c r="K50" i="53"/>
  <c r="J50" i="53"/>
  <c r="I50" i="53"/>
  <c r="H50" i="53"/>
  <c r="G50" i="53"/>
  <c r="F50" i="53"/>
  <c r="AD49" i="53"/>
  <c r="AC49" i="53"/>
  <c r="AA183" i="58" s="1"/>
  <c r="AB49" i="53"/>
  <c r="AA49" i="53"/>
  <c r="Z183" i="58" s="1"/>
  <c r="Z49" i="53"/>
  <c r="Y183" i="58" s="1"/>
  <c r="Y49" i="53"/>
  <c r="X49" i="53"/>
  <c r="W183" i="58" s="1"/>
  <c r="W49" i="53"/>
  <c r="V49" i="53"/>
  <c r="R162" i="58" s="1"/>
  <c r="U49" i="53"/>
  <c r="Q162" i="58" s="1"/>
  <c r="T49" i="53"/>
  <c r="S49" i="53"/>
  <c r="R49" i="53"/>
  <c r="Q49" i="53"/>
  <c r="P49" i="53"/>
  <c r="O49" i="53"/>
  <c r="N49" i="53"/>
  <c r="M49" i="53"/>
  <c r="I162" i="58" s="1"/>
  <c r="L49" i="53"/>
  <c r="H183" i="58" s="1"/>
  <c r="K49" i="53"/>
  <c r="G183" i="58" s="1"/>
  <c r="J49" i="53"/>
  <c r="I49" i="53"/>
  <c r="F183" i="58" s="1"/>
  <c r="H49" i="53"/>
  <c r="E183" i="58" s="1"/>
  <c r="G49" i="53"/>
  <c r="D183" i="58" s="1"/>
  <c r="F49" i="53"/>
  <c r="C162" i="58" s="1"/>
  <c r="AD47" i="53"/>
  <c r="AC47" i="53"/>
  <c r="AA160" i="58" s="1"/>
  <c r="AB47" i="53"/>
  <c r="AA47" i="53"/>
  <c r="Z160" i="58" s="1"/>
  <c r="Z47" i="53"/>
  <c r="Y181" i="58" s="1"/>
  <c r="Y47" i="53"/>
  <c r="X47" i="53"/>
  <c r="W47" i="53"/>
  <c r="V47" i="53"/>
  <c r="U47" i="53"/>
  <c r="T47" i="53"/>
  <c r="S47" i="53"/>
  <c r="R47" i="53"/>
  <c r="Q47" i="53"/>
  <c r="P47" i="53"/>
  <c r="O47" i="53"/>
  <c r="J181" i="58" s="1"/>
  <c r="N47" i="53"/>
  <c r="M47" i="53"/>
  <c r="L47" i="53"/>
  <c r="K47" i="53"/>
  <c r="J47" i="53"/>
  <c r="I47" i="53"/>
  <c r="H47" i="53"/>
  <c r="E181" i="58" s="1"/>
  <c r="G47" i="53"/>
  <c r="D181" i="58" s="1"/>
  <c r="F47" i="53"/>
  <c r="C181" i="58" s="1"/>
  <c r="AD46" i="53"/>
  <c r="AC46" i="53"/>
  <c r="AA159" i="58" s="1"/>
  <c r="AB46" i="53"/>
  <c r="AA46" i="53"/>
  <c r="Z159" i="58" s="1"/>
  <c r="Z46" i="53"/>
  <c r="Y159" i="58" s="1"/>
  <c r="Y46" i="53"/>
  <c r="X46" i="53"/>
  <c r="W46" i="53"/>
  <c r="V46" i="53"/>
  <c r="U46" i="53"/>
  <c r="T46" i="53"/>
  <c r="S46" i="53"/>
  <c r="R46" i="53"/>
  <c r="Q46" i="53"/>
  <c r="P46" i="53"/>
  <c r="O46" i="53"/>
  <c r="J180" i="58" s="1"/>
  <c r="N46" i="53"/>
  <c r="M46" i="53"/>
  <c r="L46" i="53"/>
  <c r="K46" i="53"/>
  <c r="J46" i="53"/>
  <c r="I46" i="53"/>
  <c r="H46" i="53"/>
  <c r="E180" i="58" s="1"/>
  <c r="G46" i="53"/>
  <c r="D180" i="58" s="1"/>
  <c r="F46" i="53"/>
  <c r="C180" i="58" s="1"/>
  <c r="AD45" i="53"/>
  <c r="AC45" i="53"/>
  <c r="AB45" i="53"/>
  <c r="AA45" i="53"/>
  <c r="Z45" i="53"/>
  <c r="Y45" i="53"/>
  <c r="X45" i="53"/>
  <c r="W45" i="53"/>
  <c r="V45" i="53"/>
  <c r="U45" i="53"/>
  <c r="T45" i="53"/>
  <c r="S45" i="53"/>
  <c r="R45" i="53"/>
  <c r="Q45" i="53"/>
  <c r="P45" i="53"/>
  <c r="O45" i="53"/>
  <c r="N45" i="53"/>
  <c r="M45" i="53"/>
  <c r="L45" i="53"/>
  <c r="K45" i="53"/>
  <c r="J45" i="53"/>
  <c r="I45" i="53"/>
  <c r="H45" i="53"/>
  <c r="G45" i="53"/>
  <c r="F45" i="53"/>
  <c r="AD44" i="53"/>
  <c r="AC44" i="53"/>
  <c r="AB44" i="53"/>
  <c r="AA44" i="53"/>
  <c r="Z44" i="53"/>
  <c r="Y44" i="53"/>
  <c r="X44" i="53"/>
  <c r="W44" i="53"/>
  <c r="V44" i="53"/>
  <c r="U44" i="53"/>
  <c r="T44" i="53"/>
  <c r="S44" i="53"/>
  <c r="R44" i="53"/>
  <c r="Q44" i="53"/>
  <c r="P44" i="53"/>
  <c r="O44" i="53"/>
  <c r="N44" i="53"/>
  <c r="M44" i="53"/>
  <c r="L44" i="53"/>
  <c r="K44" i="53"/>
  <c r="J44" i="53"/>
  <c r="I44" i="53"/>
  <c r="H44" i="53"/>
  <c r="G44" i="53"/>
  <c r="F44" i="53"/>
  <c r="AD43" i="53"/>
  <c r="AC43" i="53"/>
  <c r="AB43" i="53"/>
  <c r="AA43" i="53"/>
  <c r="Z43" i="53"/>
  <c r="Y43" i="53"/>
  <c r="X43" i="53"/>
  <c r="W43" i="53"/>
  <c r="V43" i="53"/>
  <c r="U43" i="53"/>
  <c r="T43" i="53"/>
  <c r="S43" i="53"/>
  <c r="R43" i="53"/>
  <c r="Q43" i="53"/>
  <c r="P43" i="53"/>
  <c r="O43" i="53"/>
  <c r="N43" i="53"/>
  <c r="M43" i="53"/>
  <c r="L43" i="53"/>
  <c r="K43" i="53"/>
  <c r="J43" i="53"/>
  <c r="I43" i="53"/>
  <c r="H43" i="53"/>
  <c r="G43" i="53"/>
  <c r="F43" i="53"/>
  <c r="AD42" i="53"/>
  <c r="AC42" i="53"/>
  <c r="AB42" i="53"/>
  <c r="AA42" i="53"/>
  <c r="Z42" i="53"/>
  <c r="Y42" i="53"/>
  <c r="X42" i="53"/>
  <c r="W42" i="53"/>
  <c r="V42" i="53"/>
  <c r="U42" i="53"/>
  <c r="T42" i="53"/>
  <c r="S42" i="53"/>
  <c r="R42" i="53"/>
  <c r="Q42" i="53"/>
  <c r="P42" i="53"/>
  <c r="O42" i="53"/>
  <c r="N42" i="53"/>
  <c r="M42" i="53"/>
  <c r="L42" i="53"/>
  <c r="K42" i="53"/>
  <c r="J42" i="53"/>
  <c r="I42" i="53"/>
  <c r="H42" i="53"/>
  <c r="G42" i="53"/>
  <c r="F42" i="53"/>
  <c r="AD41" i="53"/>
  <c r="AC41" i="53"/>
  <c r="AA178" i="58" s="1"/>
  <c r="AB41" i="53"/>
  <c r="AA41" i="53"/>
  <c r="Z178" i="58" s="1"/>
  <c r="Z41" i="53"/>
  <c r="Y157" i="58" s="1"/>
  <c r="Y41" i="53"/>
  <c r="X41" i="53"/>
  <c r="W41" i="53"/>
  <c r="V41" i="53"/>
  <c r="U41" i="53"/>
  <c r="T41" i="53"/>
  <c r="S41" i="53"/>
  <c r="R41" i="53"/>
  <c r="Q41" i="53"/>
  <c r="P41" i="53"/>
  <c r="O41" i="53"/>
  <c r="J157" i="58" s="1"/>
  <c r="N41" i="53"/>
  <c r="M41" i="53"/>
  <c r="L41" i="53"/>
  <c r="K41" i="53"/>
  <c r="J41" i="53"/>
  <c r="I41" i="53"/>
  <c r="H41" i="53"/>
  <c r="E157" i="58" s="1"/>
  <c r="G41" i="53"/>
  <c r="D178" i="58" s="1"/>
  <c r="F41" i="53"/>
  <c r="C178" i="58" s="1"/>
  <c r="AD40" i="53"/>
  <c r="AC40" i="53"/>
  <c r="AA177" i="58" s="1"/>
  <c r="AB40" i="53"/>
  <c r="AA40" i="53"/>
  <c r="Z177" i="58" s="1"/>
  <c r="Z40" i="53"/>
  <c r="Y177" i="58" s="1"/>
  <c r="Y40" i="53"/>
  <c r="X40" i="53"/>
  <c r="W40" i="53"/>
  <c r="V40" i="53"/>
  <c r="U40" i="53"/>
  <c r="T40" i="53"/>
  <c r="S40" i="53"/>
  <c r="R40" i="53"/>
  <c r="Q40" i="53"/>
  <c r="P40" i="53"/>
  <c r="O40" i="53"/>
  <c r="J156" i="58" s="1"/>
  <c r="N40" i="53"/>
  <c r="M40" i="53"/>
  <c r="L40" i="53"/>
  <c r="K40" i="53"/>
  <c r="J40" i="53"/>
  <c r="I40" i="53"/>
  <c r="H40" i="53"/>
  <c r="E156" i="58" s="1"/>
  <c r="G40" i="53"/>
  <c r="D156" i="58" s="1"/>
  <c r="F40" i="53"/>
  <c r="C177" i="58" s="1"/>
  <c r="AD39" i="53"/>
  <c r="AC39" i="53"/>
  <c r="AB39" i="53"/>
  <c r="AA39" i="53"/>
  <c r="Z39" i="53"/>
  <c r="Y39" i="53"/>
  <c r="X39" i="53"/>
  <c r="W39" i="53"/>
  <c r="V39" i="53"/>
  <c r="U39" i="53"/>
  <c r="T39" i="53"/>
  <c r="S39" i="53"/>
  <c r="R39" i="53"/>
  <c r="Q39" i="53"/>
  <c r="P39" i="53"/>
  <c r="O39" i="53"/>
  <c r="N39" i="53"/>
  <c r="M39" i="53"/>
  <c r="L39" i="53"/>
  <c r="K39" i="53"/>
  <c r="J39" i="53"/>
  <c r="I39" i="53"/>
  <c r="H39" i="53"/>
  <c r="G39" i="53"/>
  <c r="F39" i="53"/>
  <c r="AD38" i="53"/>
  <c r="AC38" i="53"/>
  <c r="AB38" i="53"/>
  <c r="AA38" i="53"/>
  <c r="Z38" i="53"/>
  <c r="Y38" i="53"/>
  <c r="X38" i="53"/>
  <c r="W38" i="53"/>
  <c r="V38" i="53"/>
  <c r="U38" i="53"/>
  <c r="T38" i="53"/>
  <c r="S38" i="53"/>
  <c r="R38" i="53"/>
  <c r="Q38" i="53"/>
  <c r="P38" i="53"/>
  <c r="O38" i="53"/>
  <c r="N38" i="53"/>
  <c r="M38" i="53"/>
  <c r="L38" i="53"/>
  <c r="K38" i="53"/>
  <c r="J38" i="53"/>
  <c r="I38" i="53"/>
  <c r="H38" i="53"/>
  <c r="G38" i="53"/>
  <c r="F38" i="53"/>
  <c r="AD37" i="53"/>
  <c r="AC37" i="53"/>
  <c r="AB37" i="53"/>
  <c r="AA37" i="53"/>
  <c r="Z37" i="53"/>
  <c r="Y37" i="53"/>
  <c r="X37" i="53"/>
  <c r="W37" i="53"/>
  <c r="V37" i="53"/>
  <c r="U37" i="53"/>
  <c r="T37" i="53"/>
  <c r="S37" i="53"/>
  <c r="R37" i="53"/>
  <c r="Q37" i="53"/>
  <c r="P37" i="53"/>
  <c r="O37" i="53"/>
  <c r="N37" i="53"/>
  <c r="M37" i="53"/>
  <c r="L37" i="53"/>
  <c r="K37" i="53"/>
  <c r="J37" i="53"/>
  <c r="I37" i="53"/>
  <c r="H37" i="53"/>
  <c r="G37" i="53"/>
  <c r="F37" i="53"/>
  <c r="AD36" i="53"/>
  <c r="AC36" i="53"/>
  <c r="AB36" i="53"/>
  <c r="AA36" i="53"/>
  <c r="Z36" i="53"/>
  <c r="Y36" i="53"/>
  <c r="X36" i="53"/>
  <c r="W36" i="53"/>
  <c r="V36" i="53"/>
  <c r="U36" i="53"/>
  <c r="T36" i="53"/>
  <c r="S36" i="53"/>
  <c r="R36" i="53"/>
  <c r="Q36" i="53"/>
  <c r="P36" i="53"/>
  <c r="O36" i="53"/>
  <c r="N36" i="53"/>
  <c r="M36" i="53"/>
  <c r="L36" i="53"/>
  <c r="K36" i="53"/>
  <c r="J36" i="53"/>
  <c r="I36" i="53"/>
  <c r="H36" i="53"/>
  <c r="G36" i="53"/>
  <c r="F36" i="53"/>
  <c r="AD35" i="53"/>
  <c r="AC35" i="53"/>
  <c r="AB35" i="53"/>
  <c r="AA35" i="53"/>
  <c r="Z35" i="53"/>
  <c r="Y35" i="53"/>
  <c r="X35" i="53"/>
  <c r="W35" i="53"/>
  <c r="V35" i="53"/>
  <c r="U35" i="53"/>
  <c r="T35" i="53"/>
  <c r="S35" i="53"/>
  <c r="R35" i="53"/>
  <c r="Q35" i="53"/>
  <c r="P35" i="53"/>
  <c r="O35" i="53"/>
  <c r="N35" i="53"/>
  <c r="M35" i="53"/>
  <c r="L35" i="53"/>
  <c r="K35" i="53"/>
  <c r="J35" i="53"/>
  <c r="I35" i="53"/>
  <c r="H35" i="53"/>
  <c r="G35" i="53"/>
  <c r="F35" i="53"/>
  <c r="AD34" i="53"/>
  <c r="AC34" i="53"/>
  <c r="AB34" i="53"/>
  <c r="AA34" i="53"/>
  <c r="Z34" i="53"/>
  <c r="Y34" i="53"/>
  <c r="X34" i="53"/>
  <c r="W34" i="53"/>
  <c r="V34" i="53"/>
  <c r="U34" i="53"/>
  <c r="T34" i="53"/>
  <c r="S34" i="53"/>
  <c r="R34" i="53"/>
  <c r="Q34" i="53"/>
  <c r="P34" i="53"/>
  <c r="O34" i="53"/>
  <c r="N34" i="53"/>
  <c r="M34" i="53"/>
  <c r="L34" i="53"/>
  <c r="K34" i="53"/>
  <c r="J34" i="53"/>
  <c r="I34" i="53"/>
  <c r="H34" i="53"/>
  <c r="G34" i="53"/>
  <c r="F34" i="53"/>
  <c r="AD33" i="53"/>
  <c r="AC33" i="53"/>
  <c r="AA175" i="58" s="1"/>
  <c r="AB33" i="53"/>
  <c r="AA33" i="53"/>
  <c r="Z175" i="58" s="1"/>
  <c r="Z33" i="53"/>
  <c r="Y175" i="58" s="1"/>
  <c r="Y33" i="53"/>
  <c r="X33" i="53"/>
  <c r="W33" i="53"/>
  <c r="V33" i="53"/>
  <c r="U33" i="53"/>
  <c r="T33" i="53"/>
  <c r="S33" i="53"/>
  <c r="R33" i="53"/>
  <c r="Q33" i="53"/>
  <c r="P33" i="53"/>
  <c r="O33" i="53"/>
  <c r="J175" i="58" s="1"/>
  <c r="N33" i="53"/>
  <c r="M33" i="53"/>
  <c r="L33" i="53"/>
  <c r="K33" i="53"/>
  <c r="J33" i="53"/>
  <c r="I33" i="53"/>
  <c r="H33" i="53"/>
  <c r="E175" i="58" s="1"/>
  <c r="G33" i="53"/>
  <c r="D154" i="58" s="1"/>
  <c r="F33" i="53"/>
  <c r="C154" i="58" s="1"/>
  <c r="AD32" i="53"/>
  <c r="AC32" i="53"/>
  <c r="AA153" i="58" s="1"/>
  <c r="AB32" i="53"/>
  <c r="AA32" i="53"/>
  <c r="Z174" i="58" s="1"/>
  <c r="Z32" i="53"/>
  <c r="Y174" i="58" s="1"/>
  <c r="Y32" i="53"/>
  <c r="X32" i="53"/>
  <c r="W32" i="53"/>
  <c r="V32" i="53"/>
  <c r="U32" i="53"/>
  <c r="T32" i="53"/>
  <c r="S32" i="53"/>
  <c r="R32" i="53"/>
  <c r="Q32" i="53"/>
  <c r="P32" i="53"/>
  <c r="O32" i="53"/>
  <c r="J174" i="58" s="1"/>
  <c r="N32" i="53"/>
  <c r="M32" i="53"/>
  <c r="L32" i="53"/>
  <c r="K32" i="53"/>
  <c r="J32" i="53"/>
  <c r="I32" i="53"/>
  <c r="H32" i="53"/>
  <c r="E174" i="58" s="1"/>
  <c r="G32" i="53"/>
  <c r="D174" i="58" s="1"/>
  <c r="F32" i="53"/>
  <c r="C153" i="58" s="1"/>
  <c r="AD31" i="53"/>
  <c r="AC31" i="53"/>
  <c r="AA152" i="58" s="1"/>
  <c r="AB31" i="53"/>
  <c r="AA31" i="53"/>
  <c r="Z152" i="58" s="1"/>
  <c r="Z31" i="53"/>
  <c r="Y173" i="58" s="1"/>
  <c r="Y31" i="53"/>
  <c r="X31" i="53"/>
  <c r="W31" i="53"/>
  <c r="V31" i="53"/>
  <c r="U31" i="53"/>
  <c r="T31" i="53"/>
  <c r="S31" i="53"/>
  <c r="R31" i="53"/>
  <c r="Q31" i="53"/>
  <c r="P31" i="53"/>
  <c r="O31" i="53"/>
  <c r="J173" i="58" s="1"/>
  <c r="N31" i="53"/>
  <c r="M31" i="53"/>
  <c r="L31" i="53"/>
  <c r="K31" i="53"/>
  <c r="J31" i="53"/>
  <c r="I31" i="53"/>
  <c r="H31" i="53"/>
  <c r="E173" i="58" s="1"/>
  <c r="G31" i="53"/>
  <c r="D173" i="58" s="1"/>
  <c r="F31" i="53"/>
  <c r="C173" i="58" s="1"/>
  <c r="AD30" i="53"/>
  <c r="AC30" i="53"/>
  <c r="AA151" i="58" s="1"/>
  <c r="AB30" i="53"/>
  <c r="AA30" i="53"/>
  <c r="Z151" i="58" s="1"/>
  <c r="Z30" i="53"/>
  <c r="Y151" i="58" s="1"/>
  <c r="Y30" i="53"/>
  <c r="X172" i="58" s="1"/>
  <c r="X30" i="53"/>
  <c r="W172" i="58" s="1"/>
  <c r="W30" i="53"/>
  <c r="V30" i="53"/>
  <c r="R172" i="58" s="1"/>
  <c r="U30" i="53"/>
  <c r="Q172" i="58" s="1"/>
  <c r="T30" i="53"/>
  <c r="S30" i="53"/>
  <c r="R30" i="53"/>
  <c r="Q30" i="53"/>
  <c r="P30" i="53"/>
  <c r="O30" i="53"/>
  <c r="N30" i="53"/>
  <c r="M30" i="53"/>
  <c r="I172" i="58" s="1"/>
  <c r="L30" i="53"/>
  <c r="H151" i="58" s="1"/>
  <c r="K30" i="53"/>
  <c r="G151" i="58" s="1"/>
  <c r="J30" i="53"/>
  <c r="I30" i="53"/>
  <c r="F151" i="58" s="1"/>
  <c r="H30" i="53"/>
  <c r="E172" i="58" s="1"/>
  <c r="G30" i="53"/>
  <c r="D172" i="58" s="1"/>
  <c r="F30" i="53"/>
  <c r="C172" i="58" s="1"/>
  <c r="AD29" i="53"/>
  <c r="AC29" i="53"/>
  <c r="AA171" i="58" s="1"/>
  <c r="AB29" i="53"/>
  <c r="AA29" i="53"/>
  <c r="Z171" i="58" s="1"/>
  <c r="Z29" i="53"/>
  <c r="Y150" i="58" s="1"/>
  <c r="Y29" i="53"/>
  <c r="X150" i="58" s="1"/>
  <c r="X29" i="53"/>
  <c r="W29" i="53"/>
  <c r="V29" i="53"/>
  <c r="R150" i="58" s="1"/>
  <c r="U29" i="53"/>
  <c r="Q171" i="58" s="1"/>
  <c r="T29" i="53"/>
  <c r="S29" i="53"/>
  <c r="R29" i="53"/>
  <c r="Q29" i="53"/>
  <c r="P29" i="53"/>
  <c r="O29" i="53"/>
  <c r="N29" i="53"/>
  <c r="M29" i="53"/>
  <c r="I171" i="58" s="1"/>
  <c r="L29" i="53"/>
  <c r="H171" i="58" s="1"/>
  <c r="K29" i="53"/>
  <c r="G171" i="58" s="1"/>
  <c r="J29" i="53"/>
  <c r="I29" i="53"/>
  <c r="F150" i="58" s="1"/>
  <c r="H29" i="53"/>
  <c r="E150" i="58" s="1"/>
  <c r="G29" i="53"/>
  <c r="D150" i="58" s="1"/>
  <c r="F29" i="53"/>
  <c r="C150" i="58" s="1"/>
  <c r="AD28" i="53"/>
  <c r="AC28" i="53"/>
  <c r="AB28" i="53"/>
  <c r="AA28" i="53"/>
  <c r="Z28" i="53"/>
  <c r="Y28" i="53"/>
  <c r="X28" i="53"/>
  <c r="W28" i="53"/>
  <c r="V28" i="53"/>
  <c r="U28" i="53"/>
  <c r="T28" i="53"/>
  <c r="S28" i="53"/>
  <c r="R28" i="53"/>
  <c r="Q28" i="53"/>
  <c r="P28" i="53"/>
  <c r="O28" i="53"/>
  <c r="N28" i="53"/>
  <c r="M28" i="53"/>
  <c r="L28" i="53"/>
  <c r="K28" i="53"/>
  <c r="J28" i="53"/>
  <c r="I28" i="53"/>
  <c r="H28" i="53"/>
  <c r="G28" i="53"/>
  <c r="F28" i="53"/>
  <c r="AD27" i="53"/>
  <c r="AC27" i="53"/>
  <c r="AB27" i="53"/>
  <c r="AA27" i="53"/>
  <c r="Z27" i="53"/>
  <c r="Y27" i="53"/>
  <c r="X27" i="53"/>
  <c r="W27" i="53"/>
  <c r="V27" i="53"/>
  <c r="U27" i="53"/>
  <c r="T27" i="53"/>
  <c r="S27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F27" i="53"/>
  <c r="AD26" i="53"/>
  <c r="AC26" i="53"/>
  <c r="AB26" i="53"/>
  <c r="AA26" i="53"/>
  <c r="Z26" i="53"/>
  <c r="Y26" i="53"/>
  <c r="X26" i="53"/>
  <c r="W26" i="53"/>
  <c r="V26" i="53"/>
  <c r="U26" i="53"/>
  <c r="T26" i="53"/>
  <c r="S26" i="53"/>
  <c r="R26" i="53"/>
  <c r="Q26" i="53"/>
  <c r="P26" i="53"/>
  <c r="O26" i="53"/>
  <c r="N26" i="53"/>
  <c r="M26" i="53"/>
  <c r="L26" i="53"/>
  <c r="K26" i="53"/>
  <c r="J26" i="53"/>
  <c r="I26" i="53"/>
  <c r="H26" i="53"/>
  <c r="G26" i="53"/>
  <c r="F26" i="53"/>
  <c r="AD25" i="53"/>
  <c r="AC25" i="53"/>
  <c r="AB25" i="53"/>
  <c r="AA25" i="53"/>
  <c r="Z25" i="53"/>
  <c r="Y25" i="53"/>
  <c r="X25" i="53"/>
  <c r="W25" i="53"/>
  <c r="V25" i="53"/>
  <c r="U25" i="53"/>
  <c r="T25" i="53"/>
  <c r="S25" i="53"/>
  <c r="R25" i="53"/>
  <c r="Q25" i="53"/>
  <c r="P25" i="53"/>
  <c r="O25" i="53"/>
  <c r="N25" i="53"/>
  <c r="M25" i="53"/>
  <c r="L25" i="53"/>
  <c r="K25" i="53"/>
  <c r="J25" i="53"/>
  <c r="I25" i="53"/>
  <c r="H25" i="53"/>
  <c r="G25" i="53"/>
  <c r="F25" i="53"/>
  <c r="AD24" i="53"/>
  <c r="AC24" i="53"/>
  <c r="AA148" i="58" s="1"/>
  <c r="AB24" i="53"/>
  <c r="AA24" i="53"/>
  <c r="Z148" i="58" s="1"/>
  <c r="Z24" i="53"/>
  <c r="Y148" i="58" s="1"/>
  <c r="Y24" i="53"/>
  <c r="X169" i="58" s="1"/>
  <c r="X24" i="53"/>
  <c r="W169" i="58" s="1"/>
  <c r="W24" i="53"/>
  <c r="V24" i="53"/>
  <c r="R169" i="58" s="1"/>
  <c r="U24" i="53"/>
  <c r="Q169" i="58" s="1"/>
  <c r="T24" i="53"/>
  <c r="S24" i="53"/>
  <c r="R24" i="53"/>
  <c r="Q24" i="53"/>
  <c r="P24" i="53"/>
  <c r="O24" i="53"/>
  <c r="N24" i="53"/>
  <c r="M24" i="53"/>
  <c r="I169" i="58" s="1"/>
  <c r="L24" i="53"/>
  <c r="H148" i="58" s="1"/>
  <c r="K24" i="53"/>
  <c r="G148" i="58" s="1"/>
  <c r="J24" i="53"/>
  <c r="I24" i="53"/>
  <c r="F148" i="58" s="1"/>
  <c r="H24" i="53"/>
  <c r="E169" i="58" s="1"/>
  <c r="G24" i="53"/>
  <c r="D169" i="58" s="1"/>
  <c r="F24" i="53"/>
  <c r="C169" i="58" s="1"/>
  <c r="AD23" i="53"/>
  <c r="AC23" i="53"/>
  <c r="AA168" i="58" s="1"/>
  <c r="AB23" i="53"/>
  <c r="AA23" i="53"/>
  <c r="Z168" i="58" s="1"/>
  <c r="Z23" i="53"/>
  <c r="Y147" i="58" s="1"/>
  <c r="Y23" i="53"/>
  <c r="X147" i="58" s="1"/>
  <c r="X23" i="53"/>
  <c r="W147" i="58" s="1"/>
  <c r="W23" i="53"/>
  <c r="V23" i="53"/>
  <c r="R168" i="58" s="1"/>
  <c r="U23" i="53"/>
  <c r="Q168" i="58" s="1"/>
  <c r="T23" i="53"/>
  <c r="S23" i="53"/>
  <c r="R23" i="53"/>
  <c r="Q23" i="53"/>
  <c r="P23" i="53"/>
  <c r="O23" i="53"/>
  <c r="N23" i="53"/>
  <c r="M23" i="53"/>
  <c r="I168" i="58" s="1"/>
  <c r="L23" i="53"/>
  <c r="H168" i="58" s="1"/>
  <c r="K23" i="53"/>
  <c r="G168" i="58" s="1"/>
  <c r="J23" i="53"/>
  <c r="I23" i="53"/>
  <c r="F147" i="58" s="1"/>
  <c r="H23" i="53"/>
  <c r="E147" i="58" s="1"/>
  <c r="G23" i="53"/>
  <c r="D147" i="58" s="1"/>
  <c r="F23" i="53"/>
  <c r="C168" i="58" s="1"/>
  <c r="AD22" i="53"/>
  <c r="AC22" i="53"/>
  <c r="AB22" i="53"/>
  <c r="AA22" i="53"/>
  <c r="Z22" i="53"/>
  <c r="Y22" i="53"/>
  <c r="X22" i="53"/>
  <c r="W22" i="53"/>
  <c r="V22" i="53"/>
  <c r="U22" i="53"/>
  <c r="T22" i="53"/>
  <c r="S22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AD21" i="53"/>
  <c r="AC21" i="53"/>
  <c r="AB21" i="53"/>
  <c r="AA21" i="53"/>
  <c r="Z21" i="53"/>
  <c r="Y21" i="53"/>
  <c r="X21" i="53"/>
  <c r="W21" i="53"/>
  <c r="V21" i="53"/>
  <c r="U21" i="53"/>
  <c r="T21" i="53"/>
  <c r="S21" i="53"/>
  <c r="R21" i="53"/>
  <c r="Q21" i="53"/>
  <c r="P21" i="53"/>
  <c r="O21" i="53"/>
  <c r="N21" i="53"/>
  <c r="M21" i="53"/>
  <c r="L21" i="53"/>
  <c r="K21" i="53"/>
  <c r="J21" i="53"/>
  <c r="I21" i="53"/>
  <c r="H21" i="53"/>
  <c r="G21" i="53"/>
  <c r="F21" i="53"/>
  <c r="AD20" i="53"/>
  <c r="AC20" i="53"/>
  <c r="AB20" i="53"/>
  <c r="AA20" i="53"/>
  <c r="Z20" i="53"/>
  <c r="Y20" i="53"/>
  <c r="X20" i="53"/>
  <c r="W20" i="53"/>
  <c r="V20" i="53"/>
  <c r="U20" i="53"/>
  <c r="T20" i="53"/>
  <c r="S20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F20" i="53"/>
  <c r="AD19" i="53"/>
  <c r="AC19" i="53"/>
  <c r="AB19" i="53"/>
  <c r="AA19" i="53"/>
  <c r="Z19" i="53"/>
  <c r="Y19" i="53"/>
  <c r="X19" i="53"/>
  <c r="W19" i="53"/>
  <c r="V19" i="53"/>
  <c r="U19" i="53"/>
  <c r="T19" i="53"/>
  <c r="S19" i="53"/>
  <c r="R19" i="53"/>
  <c r="Q19" i="53"/>
  <c r="P19" i="53"/>
  <c r="O19" i="53"/>
  <c r="N19" i="53"/>
  <c r="M19" i="53"/>
  <c r="L19" i="53"/>
  <c r="K19" i="53"/>
  <c r="J19" i="53"/>
  <c r="I19" i="53"/>
  <c r="H19" i="53"/>
  <c r="G19" i="53"/>
  <c r="F19" i="53"/>
  <c r="AD18" i="53"/>
  <c r="AC18" i="53"/>
  <c r="AB18" i="53"/>
  <c r="AA18" i="53"/>
  <c r="Z18" i="53"/>
  <c r="Y18" i="53"/>
  <c r="X18" i="53"/>
  <c r="W18" i="53"/>
  <c r="V18" i="53"/>
  <c r="U18" i="53"/>
  <c r="T18" i="53"/>
  <c r="S18" i="53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AD17" i="53"/>
  <c r="AC17" i="53"/>
  <c r="AB17" i="53"/>
  <c r="AA17" i="53"/>
  <c r="Z17" i="53"/>
  <c r="Y17" i="53"/>
  <c r="X17" i="53"/>
  <c r="W17" i="53"/>
  <c r="V17" i="53"/>
  <c r="U17" i="53"/>
  <c r="T17" i="53"/>
  <c r="S17" i="53"/>
  <c r="R17" i="53"/>
  <c r="Q17" i="53"/>
  <c r="P17" i="53"/>
  <c r="O17" i="53"/>
  <c r="N17" i="53"/>
  <c r="M17" i="53"/>
  <c r="L17" i="53"/>
  <c r="K17" i="53"/>
  <c r="J17" i="53"/>
  <c r="I17" i="53"/>
  <c r="H17" i="53"/>
  <c r="G17" i="53"/>
  <c r="F17" i="53"/>
  <c r="AD16" i="53"/>
  <c r="AC16" i="53"/>
  <c r="AA145" i="58" s="1"/>
  <c r="AB16" i="53"/>
  <c r="AA16" i="53"/>
  <c r="Z145" i="58" s="1"/>
  <c r="Z16" i="53"/>
  <c r="Y166" i="58" s="1"/>
  <c r="Y16" i="53"/>
  <c r="X166" i="58" s="1"/>
  <c r="X16" i="53"/>
  <c r="W16" i="53"/>
  <c r="V16" i="53"/>
  <c r="R166" i="58" s="1"/>
  <c r="U16" i="53"/>
  <c r="Q166" i="58" s="1"/>
  <c r="T16" i="53"/>
  <c r="S16" i="53"/>
  <c r="R16" i="53"/>
  <c r="Q16" i="53"/>
  <c r="P16" i="53"/>
  <c r="O16" i="53"/>
  <c r="N16" i="53"/>
  <c r="M16" i="53"/>
  <c r="I166" i="58" s="1"/>
  <c r="L16" i="53"/>
  <c r="H145" i="58" s="1"/>
  <c r="K16" i="53"/>
  <c r="G145" i="58" s="1"/>
  <c r="J16" i="53"/>
  <c r="I16" i="53"/>
  <c r="F145" i="58" s="1"/>
  <c r="H16" i="53"/>
  <c r="E166" i="58" s="1"/>
  <c r="G16" i="53"/>
  <c r="D166" i="58" s="1"/>
  <c r="F16" i="53"/>
  <c r="C166" i="58" s="1"/>
  <c r="AD15" i="53"/>
  <c r="AC15" i="53"/>
  <c r="AA165" i="58" s="1"/>
  <c r="AB15" i="53"/>
  <c r="AA15" i="53"/>
  <c r="Z165" i="58" s="1"/>
  <c r="Z15" i="53"/>
  <c r="Y144" i="58" s="1"/>
  <c r="Y15" i="53"/>
  <c r="X144" i="58" s="1"/>
  <c r="X15" i="53"/>
  <c r="W15" i="53"/>
  <c r="V15" i="53"/>
  <c r="R144" i="58" s="1"/>
  <c r="U15" i="53"/>
  <c r="Q165" i="58" s="1"/>
  <c r="T15" i="53"/>
  <c r="S15" i="53"/>
  <c r="R15" i="53"/>
  <c r="Q15" i="53"/>
  <c r="P15" i="53"/>
  <c r="O15" i="53"/>
  <c r="N15" i="53"/>
  <c r="M15" i="53"/>
  <c r="I165" i="58" s="1"/>
  <c r="L15" i="53"/>
  <c r="H165" i="58" s="1"/>
  <c r="K15" i="53"/>
  <c r="G165" i="58" s="1"/>
  <c r="J15" i="53"/>
  <c r="I15" i="53"/>
  <c r="F165" i="58" s="1"/>
  <c r="H15" i="53"/>
  <c r="E144" i="58" s="1"/>
  <c r="G15" i="53"/>
  <c r="D144" i="58" s="1"/>
  <c r="F15" i="53"/>
  <c r="C144" i="58" s="1"/>
  <c r="AD14" i="53"/>
  <c r="AC14" i="53"/>
  <c r="AA164" i="58" s="1"/>
  <c r="AB14" i="53"/>
  <c r="AA14" i="53"/>
  <c r="Z164" i="58" s="1"/>
  <c r="Z14" i="53"/>
  <c r="Y164" i="58" s="1"/>
  <c r="Y14" i="53"/>
  <c r="X164" i="58" s="1"/>
  <c r="X14" i="53"/>
  <c r="W14" i="53"/>
  <c r="V14" i="53"/>
  <c r="R164" i="58" s="1"/>
  <c r="U14" i="53"/>
  <c r="Q143" i="58" s="1"/>
  <c r="T14" i="53"/>
  <c r="S14" i="53"/>
  <c r="R14" i="53"/>
  <c r="Q14" i="53"/>
  <c r="P14" i="53"/>
  <c r="O14" i="53"/>
  <c r="N14" i="53"/>
  <c r="M14" i="53"/>
  <c r="I143" i="58" s="1"/>
  <c r="L14" i="53"/>
  <c r="H143" i="58" s="1"/>
  <c r="K14" i="53"/>
  <c r="G164" i="58" s="1"/>
  <c r="J14" i="53"/>
  <c r="I14" i="53"/>
  <c r="F164" i="58" s="1"/>
  <c r="H14" i="53"/>
  <c r="E164" i="58" s="1"/>
  <c r="G14" i="53"/>
  <c r="D164" i="58" s="1"/>
  <c r="F14" i="53"/>
  <c r="C164" i="58" s="1"/>
  <c r="C7" i="53"/>
  <c r="AA7" i="54"/>
  <c r="AA7" i="53"/>
  <c r="L7" i="51"/>
  <c r="M7" i="50"/>
  <c r="L7" i="48"/>
  <c r="L7" i="47"/>
  <c r="J89" i="58" l="1"/>
  <c r="F91" i="58"/>
  <c r="D94" i="58"/>
  <c r="Q104" i="58"/>
  <c r="R106" i="58"/>
  <c r="W126" i="58"/>
  <c r="X126" i="58"/>
  <c r="Q132" i="58"/>
  <c r="R132" i="58"/>
  <c r="H134" i="58"/>
  <c r="Q134" i="58"/>
  <c r="R134" i="58"/>
  <c r="I89" i="58"/>
  <c r="J83" i="58"/>
  <c r="V126" i="58"/>
  <c r="W108" i="58"/>
  <c r="W136" i="58"/>
  <c r="W114" i="58"/>
  <c r="Y108" i="58"/>
  <c r="X114" i="58"/>
  <c r="C74" i="58"/>
  <c r="Q116" i="58"/>
  <c r="W104" i="58"/>
  <c r="P74" i="58"/>
  <c r="R118" i="58"/>
  <c r="V104" i="58"/>
  <c r="X108" i="58"/>
  <c r="S74" i="58"/>
  <c r="X122" i="58"/>
  <c r="K76" i="58"/>
  <c r="G124" i="58"/>
  <c r="V136" i="58"/>
  <c r="L76" i="58"/>
  <c r="Q124" i="58"/>
  <c r="M76" i="58"/>
  <c r="R124" i="58"/>
  <c r="J179" i="58"/>
  <c r="Q119" i="58"/>
  <c r="I94" i="58"/>
  <c r="S120" i="58"/>
  <c r="Q136" i="58"/>
  <c r="T120" i="58"/>
  <c r="U136" i="58"/>
  <c r="Q112" i="58"/>
  <c r="Q128" i="58"/>
  <c r="Z80" i="58"/>
  <c r="H114" i="58"/>
  <c r="R128" i="58"/>
  <c r="Q139" i="58"/>
  <c r="Q105" i="58"/>
  <c r="T77" i="58"/>
  <c r="R110" i="58"/>
  <c r="U81" i="58"/>
  <c r="Q114" i="58"/>
  <c r="U128" i="58"/>
  <c r="G128" i="58"/>
  <c r="AA78" i="58"/>
  <c r="H128" i="58"/>
  <c r="I83" i="58"/>
  <c r="H132" i="58"/>
  <c r="G80" i="58"/>
  <c r="AC83" i="58"/>
  <c r="U120" i="58"/>
  <c r="H80" i="58"/>
  <c r="AD83" i="58"/>
  <c r="K94" i="58"/>
  <c r="X104" i="58"/>
  <c r="I80" i="58"/>
  <c r="J88" i="58"/>
  <c r="L94" i="58"/>
  <c r="V116" i="58"/>
  <c r="T74" i="58"/>
  <c r="K88" i="58"/>
  <c r="T110" i="58"/>
  <c r="X132" i="58"/>
  <c r="U138" i="58"/>
  <c r="U74" i="58"/>
  <c r="W80" i="58"/>
  <c r="L88" i="58"/>
  <c r="N94" i="58"/>
  <c r="G106" i="58"/>
  <c r="U110" i="58"/>
  <c r="X116" i="58"/>
  <c r="U122" i="58"/>
  <c r="Y132" i="58"/>
  <c r="V138" i="58"/>
  <c r="V74" i="58"/>
  <c r="X80" i="58"/>
  <c r="C89" i="58"/>
  <c r="C95" i="58"/>
  <c r="H106" i="58"/>
  <c r="V110" i="58"/>
  <c r="Z116" i="58"/>
  <c r="V122" i="58"/>
  <c r="S128" i="58"/>
  <c r="Z132" i="58"/>
  <c r="W138" i="58"/>
  <c r="V120" i="58"/>
  <c r="S132" i="58"/>
  <c r="X136" i="58"/>
  <c r="S110" i="58"/>
  <c r="S122" i="58"/>
  <c r="W132" i="58"/>
  <c r="T138" i="58"/>
  <c r="V80" i="58"/>
  <c r="M94" i="58"/>
  <c r="U105" i="58"/>
  <c r="T122" i="58"/>
  <c r="J76" i="58"/>
  <c r="Y80" i="58"/>
  <c r="D89" i="58"/>
  <c r="F96" i="58"/>
  <c r="Q106" i="58"/>
  <c r="R111" i="58"/>
  <c r="Q118" i="58"/>
  <c r="W122" i="58"/>
  <c r="T128" i="58"/>
  <c r="G134" i="58"/>
  <c r="X138" i="58"/>
  <c r="X128" i="58"/>
  <c r="S134" i="58"/>
  <c r="O81" i="58"/>
  <c r="S102" i="58"/>
  <c r="W106" i="58"/>
  <c r="C119" i="58"/>
  <c r="K90" i="58"/>
  <c r="V77" i="58"/>
  <c r="W82" i="58"/>
  <c r="U102" i="58"/>
  <c r="C107" i="58"/>
  <c r="S114" i="58"/>
  <c r="G120" i="58"/>
  <c r="H125" i="58"/>
  <c r="V130" i="58"/>
  <c r="AB82" i="58"/>
  <c r="J93" i="58"/>
  <c r="Q108" i="58"/>
  <c r="T114" i="58"/>
  <c r="H120" i="58"/>
  <c r="Q125" i="58"/>
  <c r="W130" i="58"/>
  <c r="R136" i="58"/>
  <c r="U100" i="58"/>
  <c r="S106" i="58"/>
  <c r="V112" i="58"/>
  <c r="S118" i="58"/>
  <c r="V128" i="58"/>
  <c r="T118" i="58"/>
  <c r="N76" i="58"/>
  <c r="AC80" i="58"/>
  <c r="L89" i="58"/>
  <c r="W100" i="58"/>
  <c r="U106" i="58"/>
  <c r="X112" i="58"/>
  <c r="M89" i="58"/>
  <c r="U77" i="58"/>
  <c r="X124" i="58"/>
  <c r="X134" i="58"/>
  <c r="O78" i="58"/>
  <c r="G83" i="58"/>
  <c r="K93" i="58"/>
  <c r="W102" i="58"/>
  <c r="U108" i="58"/>
  <c r="U114" i="58"/>
  <c r="Q120" i="58"/>
  <c r="T126" i="58"/>
  <c r="X130" i="58"/>
  <c r="S136" i="58"/>
  <c r="T100" i="58"/>
  <c r="AA80" i="58"/>
  <c r="AB80" i="58"/>
  <c r="T106" i="58"/>
  <c r="U118" i="58"/>
  <c r="X100" i="58"/>
  <c r="V106" i="58"/>
  <c r="X118" i="58"/>
  <c r="V124" i="58"/>
  <c r="S130" i="58"/>
  <c r="U134" i="58"/>
  <c r="W78" i="58"/>
  <c r="H83" i="58"/>
  <c r="Z102" i="58"/>
  <c r="V114" i="58"/>
  <c r="R120" i="58"/>
  <c r="R131" i="58"/>
  <c r="T136" i="58"/>
  <c r="V103" i="58"/>
  <c r="S111" i="58"/>
  <c r="U111" i="58"/>
  <c r="Z108" i="58"/>
  <c r="X111" i="58"/>
  <c r="T117" i="58"/>
  <c r="S125" i="58"/>
  <c r="V83" i="58"/>
  <c r="Z100" i="58"/>
  <c r="G104" i="58"/>
  <c r="T139" i="58"/>
  <c r="C101" i="58"/>
  <c r="H104" i="58"/>
  <c r="W117" i="58"/>
  <c r="S131" i="58"/>
  <c r="U139" i="58"/>
  <c r="O79" i="58"/>
  <c r="X83" i="58"/>
  <c r="V123" i="58"/>
  <c r="G126" i="58"/>
  <c r="Y136" i="58"/>
  <c r="V139" i="58"/>
  <c r="Y83" i="58"/>
  <c r="G102" i="58"/>
  <c r="W123" i="58"/>
  <c r="C137" i="58"/>
  <c r="W139" i="58"/>
  <c r="Z83" i="58"/>
  <c r="H102" i="58"/>
  <c r="S104" i="58"/>
  <c r="S112" i="58"/>
  <c r="Y123" i="58"/>
  <c r="Q126" i="58"/>
  <c r="Y128" i="58"/>
  <c r="V137" i="58"/>
  <c r="AD74" i="58"/>
  <c r="R77" i="58"/>
  <c r="P81" i="58"/>
  <c r="C90" i="58"/>
  <c r="D95" i="58"/>
  <c r="Q102" i="58"/>
  <c r="T104" i="58"/>
  <c r="Y106" i="58"/>
  <c r="H110" i="58"/>
  <c r="T112" i="58"/>
  <c r="C115" i="58"/>
  <c r="G118" i="58"/>
  <c r="W120" i="58"/>
  <c r="Z123" i="58"/>
  <c r="X131" i="58"/>
  <c r="W137" i="58"/>
  <c r="V111" i="58"/>
  <c r="W111" i="58"/>
  <c r="K79" i="58"/>
  <c r="Y100" i="58"/>
  <c r="C104" i="58"/>
  <c r="AC76" i="58"/>
  <c r="M79" i="58"/>
  <c r="C109" i="58"/>
  <c r="G112" i="58"/>
  <c r="U117" i="58"/>
  <c r="Y122" i="58"/>
  <c r="T125" i="58"/>
  <c r="AD76" i="58"/>
  <c r="N79" i="58"/>
  <c r="X109" i="58"/>
  <c r="H112" i="58"/>
  <c r="Z122" i="58"/>
  <c r="U125" i="58"/>
  <c r="AE76" i="58"/>
  <c r="I81" i="58"/>
  <c r="D101" i="58"/>
  <c r="Y109" i="58"/>
  <c r="X117" i="58"/>
  <c r="U131" i="58"/>
  <c r="X74" i="58"/>
  <c r="C77" i="58"/>
  <c r="C110" i="58"/>
  <c r="Y114" i="58"/>
  <c r="Y117" i="58"/>
  <c r="AA74" i="58"/>
  <c r="H77" i="58"/>
  <c r="Q79" i="58"/>
  <c r="G110" i="58"/>
  <c r="Z114" i="58"/>
  <c r="Z117" i="58"/>
  <c r="AE74" i="58"/>
  <c r="S77" i="58"/>
  <c r="Q81" i="58"/>
  <c r="AB83" i="58"/>
  <c r="K95" i="58"/>
  <c r="R102" i="58"/>
  <c r="U104" i="58"/>
  <c r="Z106" i="58"/>
  <c r="Q110" i="58"/>
  <c r="U112" i="58"/>
  <c r="Z115" i="58"/>
  <c r="H118" i="58"/>
  <c r="Y137" i="58"/>
  <c r="Z103" i="58"/>
  <c r="C116" i="58"/>
  <c r="X129" i="58"/>
  <c r="K75" i="58"/>
  <c r="G96" i="58"/>
  <c r="G108" i="58"/>
  <c r="G116" i="58"/>
  <c r="Z120" i="58"/>
  <c r="Y134" i="58"/>
  <c r="C138" i="58"/>
  <c r="G91" i="58"/>
  <c r="H116" i="58"/>
  <c r="G138" i="58"/>
  <c r="J80" i="58"/>
  <c r="Q82" i="58"/>
  <c r="C87" i="58"/>
  <c r="E93" i="58"/>
  <c r="H100" i="58"/>
  <c r="G76" i="58"/>
  <c r="C78" i="58"/>
  <c r="D87" i="58"/>
  <c r="F93" i="58"/>
  <c r="Q100" i="58"/>
  <c r="Z112" i="58"/>
  <c r="H122" i="58"/>
  <c r="S124" i="58"/>
  <c r="H130" i="58"/>
  <c r="Q138" i="58"/>
  <c r="H76" i="58"/>
  <c r="T80" i="58"/>
  <c r="G88" i="58"/>
  <c r="H93" i="58"/>
  <c r="S105" i="58"/>
  <c r="S108" i="58"/>
  <c r="W110" i="58"/>
  <c r="C113" i="58"/>
  <c r="S116" i="58"/>
  <c r="Q122" i="58"/>
  <c r="Z126" i="58"/>
  <c r="Q130" i="58"/>
  <c r="U132" i="58"/>
  <c r="G136" i="58"/>
  <c r="W103" i="58"/>
  <c r="J79" i="58"/>
  <c r="Y129" i="58"/>
  <c r="AD75" i="58"/>
  <c r="P82" i="58"/>
  <c r="AE83" i="58"/>
  <c r="C121" i="58"/>
  <c r="AE75" i="58"/>
  <c r="H105" i="58"/>
  <c r="L78" i="58"/>
  <c r="U80" i="58"/>
  <c r="H88" i="58"/>
  <c r="I93" i="58"/>
  <c r="F125" i="58"/>
  <c r="F105" i="58"/>
  <c r="E125" i="58"/>
  <c r="E105" i="58"/>
  <c r="R139" i="58"/>
  <c r="J92" i="58"/>
  <c r="J87" i="58"/>
  <c r="I92" i="58"/>
  <c r="I87" i="58"/>
  <c r="N95" i="58"/>
  <c r="N90" i="58"/>
  <c r="M95" i="58"/>
  <c r="M90" i="58"/>
  <c r="J121" i="58"/>
  <c r="J101" i="58"/>
  <c r="I121" i="58"/>
  <c r="I101" i="58"/>
  <c r="J123" i="58"/>
  <c r="J103" i="58"/>
  <c r="I123" i="58"/>
  <c r="I103" i="58"/>
  <c r="J125" i="58"/>
  <c r="J105" i="58"/>
  <c r="I125" i="58"/>
  <c r="I105" i="58"/>
  <c r="J127" i="58"/>
  <c r="J107" i="58"/>
  <c r="I127" i="58"/>
  <c r="I107" i="58"/>
  <c r="J129" i="58"/>
  <c r="J109" i="58"/>
  <c r="I129" i="58"/>
  <c r="I109" i="58"/>
  <c r="J131" i="58"/>
  <c r="J111" i="58"/>
  <c r="I131" i="58"/>
  <c r="I111" i="58"/>
  <c r="J133" i="58"/>
  <c r="J113" i="58"/>
  <c r="I133" i="58"/>
  <c r="I113" i="58"/>
  <c r="J135" i="58"/>
  <c r="J115" i="58"/>
  <c r="I135" i="58"/>
  <c r="I115" i="58"/>
  <c r="J137" i="58"/>
  <c r="J117" i="58"/>
  <c r="I137" i="58"/>
  <c r="I117" i="58"/>
  <c r="J139" i="58"/>
  <c r="J119" i="58"/>
  <c r="I139" i="58"/>
  <c r="I119" i="58"/>
  <c r="Z74" i="58"/>
  <c r="C76" i="58"/>
  <c r="L79" i="58"/>
  <c r="N80" i="58"/>
  <c r="R81" i="58"/>
  <c r="E91" i="58"/>
  <c r="X103" i="58"/>
  <c r="R105" i="58"/>
  <c r="Z109" i="58"/>
  <c r="T111" i="58"/>
  <c r="V117" i="58"/>
  <c r="H119" i="58"/>
  <c r="S139" i="58"/>
  <c r="F135" i="58"/>
  <c r="F115" i="58"/>
  <c r="E135" i="58"/>
  <c r="E115" i="58"/>
  <c r="L133" i="58"/>
  <c r="L113" i="58"/>
  <c r="K133" i="58"/>
  <c r="K113" i="58"/>
  <c r="G113" i="58"/>
  <c r="T119" i="58"/>
  <c r="R133" i="58"/>
  <c r="M77" i="58"/>
  <c r="Q78" i="58"/>
  <c r="W81" i="58"/>
  <c r="AC82" i="58"/>
  <c r="J91" i="58"/>
  <c r="J96" i="58"/>
  <c r="G101" i="58"/>
  <c r="W105" i="58"/>
  <c r="Q107" i="58"/>
  <c r="Y111" i="58"/>
  <c r="S113" i="58"/>
  <c r="U119" i="58"/>
  <c r="G121" i="58"/>
  <c r="W125" i="58"/>
  <c r="Q127" i="58"/>
  <c r="Y131" i="58"/>
  <c r="S133" i="58"/>
  <c r="X139" i="58"/>
  <c r="F131" i="58"/>
  <c r="F111" i="58"/>
  <c r="E131" i="58"/>
  <c r="E111" i="58"/>
  <c r="Y74" i="58"/>
  <c r="G119" i="58"/>
  <c r="L123" i="58"/>
  <c r="L103" i="58"/>
  <c r="K123" i="58"/>
  <c r="K103" i="58"/>
  <c r="L139" i="58"/>
  <c r="L119" i="58"/>
  <c r="K139" i="58"/>
  <c r="K119" i="58"/>
  <c r="H133" i="58"/>
  <c r="Q133" i="58"/>
  <c r="I91" i="58"/>
  <c r="V125" i="58"/>
  <c r="L75" i="58"/>
  <c r="T133" i="58"/>
  <c r="D102" i="58"/>
  <c r="D122" i="58"/>
  <c r="D138" i="58"/>
  <c r="D118" i="58"/>
  <c r="U113" i="58"/>
  <c r="G115" i="58"/>
  <c r="W119" i="58"/>
  <c r="Q121" i="58"/>
  <c r="Y125" i="58"/>
  <c r="Z105" i="58"/>
  <c r="G109" i="58"/>
  <c r="S121" i="58"/>
  <c r="W133" i="58"/>
  <c r="R135" i="58"/>
  <c r="F94" i="58"/>
  <c r="F89" i="58"/>
  <c r="E94" i="58"/>
  <c r="E89" i="58"/>
  <c r="J120" i="58"/>
  <c r="J100" i="58"/>
  <c r="I120" i="58"/>
  <c r="I100" i="58"/>
  <c r="J122" i="58"/>
  <c r="J102" i="58"/>
  <c r="I122" i="58"/>
  <c r="I102" i="58"/>
  <c r="J124" i="58"/>
  <c r="J104" i="58"/>
  <c r="I124" i="58"/>
  <c r="I104" i="58"/>
  <c r="J126" i="58"/>
  <c r="J106" i="58"/>
  <c r="I126" i="58"/>
  <c r="I106" i="58"/>
  <c r="J128" i="58"/>
  <c r="J108" i="58"/>
  <c r="I128" i="58"/>
  <c r="I108" i="58"/>
  <c r="J130" i="58"/>
  <c r="J110" i="58"/>
  <c r="I130" i="58"/>
  <c r="I110" i="58"/>
  <c r="J132" i="58"/>
  <c r="J112" i="58"/>
  <c r="I132" i="58"/>
  <c r="I112" i="58"/>
  <c r="J134" i="58"/>
  <c r="J114" i="58"/>
  <c r="I134" i="58"/>
  <c r="I114" i="58"/>
  <c r="J136" i="58"/>
  <c r="J116" i="58"/>
  <c r="I136" i="58"/>
  <c r="I116" i="58"/>
  <c r="J138" i="58"/>
  <c r="J118" i="58"/>
  <c r="I138" i="58"/>
  <c r="I118" i="58"/>
  <c r="P75" i="58"/>
  <c r="AB79" i="58"/>
  <c r="G87" i="58"/>
  <c r="C92" i="58"/>
  <c r="C100" i="58"/>
  <c r="T101" i="58"/>
  <c r="C103" i="58"/>
  <c r="V107" i="58"/>
  <c r="H109" i="58"/>
  <c r="X113" i="58"/>
  <c r="R115" i="58"/>
  <c r="Y116" i="58"/>
  <c r="Z119" i="58"/>
  <c r="T121" i="58"/>
  <c r="V127" i="58"/>
  <c r="H129" i="58"/>
  <c r="X133" i="58"/>
  <c r="S135" i="58"/>
  <c r="F133" i="58"/>
  <c r="F113" i="58"/>
  <c r="E133" i="58"/>
  <c r="E113" i="58"/>
  <c r="D96" i="58"/>
  <c r="D91" i="58"/>
  <c r="C96" i="58"/>
  <c r="C91" i="58"/>
  <c r="G133" i="58"/>
  <c r="V81" i="58"/>
  <c r="R113" i="58"/>
  <c r="D124" i="58"/>
  <c r="D104" i="58"/>
  <c r="T127" i="58"/>
  <c r="L130" i="58"/>
  <c r="L110" i="58"/>
  <c r="K130" i="58"/>
  <c r="K110" i="58"/>
  <c r="AC79" i="58"/>
  <c r="I82" i="58"/>
  <c r="Y133" i="58"/>
  <c r="T135" i="58"/>
  <c r="J95" i="58"/>
  <c r="J90" i="58"/>
  <c r="I95" i="58"/>
  <c r="I90" i="58"/>
  <c r="F139" i="58"/>
  <c r="F119" i="58"/>
  <c r="E139" i="58"/>
  <c r="E119" i="58"/>
  <c r="L92" i="58"/>
  <c r="L87" i="58"/>
  <c r="K92" i="58"/>
  <c r="K87" i="58"/>
  <c r="L131" i="58"/>
  <c r="L111" i="58"/>
  <c r="K131" i="58"/>
  <c r="K111" i="58"/>
  <c r="O80" i="58"/>
  <c r="S81" i="58"/>
  <c r="H91" i="58"/>
  <c r="L77" i="58"/>
  <c r="AD82" i="58"/>
  <c r="X105" i="58"/>
  <c r="R107" i="58"/>
  <c r="H121" i="58"/>
  <c r="Z131" i="58"/>
  <c r="D130" i="58"/>
  <c r="D110" i="58"/>
  <c r="Y81" i="58"/>
  <c r="S107" i="58"/>
  <c r="M91" i="58"/>
  <c r="M96" i="58"/>
  <c r="V113" i="58"/>
  <c r="H115" i="58"/>
  <c r="R121" i="58"/>
  <c r="U107" i="58"/>
  <c r="Y119" i="58"/>
  <c r="L122" i="58"/>
  <c r="L102" i="58"/>
  <c r="K122" i="58"/>
  <c r="K102" i="58"/>
  <c r="L128" i="58"/>
  <c r="L108" i="58"/>
  <c r="K128" i="58"/>
  <c r="K108" i="58"/>
  <c r="L138" i="58"/>
  <c r="L118" i="58"/>
  <c r="K138" i="58"/>
  <c r="K118" i="58"/>
  <c r="Q75" i="58"/>
  <c r="U101" i="58"/>
  <c r="R74" i="58"/>
  <c r="X76" i="58"/>
  <c r="X77" i="58"/>
  <c r="M87" i="58"/>
  <c r="G92" i="58"/>
  <c r="V101" i="58"/>
  <c r="H103" i="58"/>
  <c r="X107" i="58"/>
  <c r="R109" i="58"/>
  <c r="Y110" i="58"/>
  <c r="Z113" i="58"/>
  <c r="T115" i="58"/>
  <c r="V121" i="58"/>
  <c r="H123" i="58"/>
  <c r="X127" i="58"/>
  <c r="R129" i="58"/>
  <c r="Y130" i="58"/>
  <c r="Z133" i="58"/>
  <c r="U135" i="58"/>
  <c r="G137" i="58"/>
  <c r="F121" i="58"/>
  <c r="F101" i="58"/>
  <c r="E121" i="58"/>
  <c r="E101" i="58"/>
  <c r="L129" i="58"/>
  <c r="L109" i="58"/>
  <c r="K129" i="58"/>
  <c r="K109" i="58"/>
  <c r="H127" i="58"/>
  <c r="D128" i="58"/>
  <c r="D108" i="58"/>
  <c r="U133" i="58"/>
  <c r="T78" i="58"/>
  <c r="H94" i="58"/>
  <c r="H89" i="58"/>
  <c r="G94" i="58"/>
  <c r="G89" i="58"/>
  <c r="L132" i="58"/>
  <c r="L112" i="58"/>
  <c r="K132" i="58"/>
  <c r="K112" i="58"/>
  <c r="W107" i="58"/>
  <c r="Q109" i="58"/>
  <c r="S75" i="58"/>
  <c r="K82" i="58"/>
  <c r="K83" i="58"/>
  <c r="N87" i="58"/>
  <c r="H92" i="58"/>
  <c r="W101" i="58"/>
  <c r="Q103" i="58"/>
  <c r="Y107" i="58"/>
  <c r="S109" i="58"/>
  <c r="Z110" i="58"/>
  <c r="C114" i="58"/>
  <c r="U115" i="58"/>
  <c r="G117" i="58"/>
  <c r="W121" i="58"/>
  <c r="Q123" i="58"/>
  <c r="Y127" i="58"/>
  <c r="S129" i="58"/>
  <c r="V135" i="58"/>
  <c r="Q137" i="58"/>
  <c r="F127" i="58"/>
  <c r="F107" i="58"/>
  <c r="E127" i="58"/>
  <c r="E107" i="58"/>
  <c r="L121" i="58"/>
  <c r="L101" i="58"/>
  <c r="K121" i="58"/>
  <c r="K101" i="58"/>
  <c r="L135" i="58"/>
  <c r="L115" i="58"/>
  <c r="K135" i="58"/>
  <c r="K115" i="58"/>
  <c r="N78" i="58"/>
  <c r="K96" i="58"/>
  <c r="Y139" i="58"/>
  <c r="D132" i="58"/>
  <c r="D112" i="58"/>
  <c r="L91" i="58"/>
  <c r="C132" i="58"/>
  <c r="G135" i="58"/>
  <c r="T107" i="58"/>
  <c r="U78" i="58"/>
  <c r="N96" i="58"/>
  <c r="Q115" i="58"/>
  <c r="L120" i="58"/>
  <c r="L100" i="58"/>
  <c r="K120" i="58"/>
  <c r="K100" i="58"/>
  <c r="L126" i="58"/>
  <c r="L106" i="58"/>
  <c r="K126" i="58"/>
  <c r="K106" i="58"/>
  <c r="L136" i="58"/>
  <c r="L116" i="58"/>
  <c r="K136" i="58"/>
  <c r="K116" i="58"/>
  <c r="G123" i="58"/>
  <c r="R75" i="58"/>
  <c r="J82" i="58"/>
  <c r="Y77" i="58"/>
  <c r="Z76" i="58"/>
  <c r="Z77" i="58"/>
  <c r="C80" i="58"/>
  <c r="C88" i="58"/>
  <c r="E90" i="58"/>
  <c r="M92" i="58"/>
  <c r="X101" i="58"/>
  <c r="R103" i="58"/>
  <c r="Y104" i="58"/>
  <c r="Z107" i="58"/>
  <c r="T109" i="58"/>
  <c r="C111" i="58"/>
  <c r="H117" i="58"/>
  <c r="Y124" i="58"/>
  <c r="W135" i="58"/>
  <c r="R137" i="58"/>
  <c r="Y138" i="58"/>
  <c r="F123" i="58"/>
  <c r="F103" i="58"/>
  <c r="E123" i="58"/>
  <c r="E103" i="58"/>
  <c r="L137" i="58"/>
  <c r="L117" i="58"/>
  <c r="K137" i="58"/>
  <c r="K117" i="58"/>
  <c r="T81" i="58"/>
  <c r="G107" i="58"/>
  <c r="G127" i="58"/>
  <c r="R78" i="58"/>
  <c r="K91" i="58"/>
  <c r="D106" i="58"/>
  <c r="D126" i="58"/>
  <c r="R101" i="58"/>
  <c r="C126" i="58"/>
  <c r="L124" i="58"/>
  <c r="L104" i="58"/>
  <c r="K124" i="58"/>
  <c r="K104" i="58"/>
  <c r="L134" i="58"/>
  <c r="L114" i="58"/>
  <c r="K134" i="58"/>
  <c r="K114" i="58"/>
  <c r="AA76" i="58"/>
  <c r="AA77" i="58"/>
  <c r="G79" i="58"/>
  <c r="M83" i="58"/>
  <c r="D88" i="58"/>
  <c r="F90" i="58"/>
  <c r="E95" i="58"/>
  <c r="Y101" i="58"/>
  <c r="S103" i="58"/>
  <c r="Z104" i="58"/>
  <c r="C108" i="58"/>
  <c r="U109" i="58"/>
  <c r="G111" i="58"/>
  <c r="W115" i="58"/>
  <c r="Q117" i="58"/>
  <c r="Y121" i="58"/>
  <c r="S123" i="58"/>
  <c r="C128" i="58"/>
  <c r="U129" i="58"/>
  <c r="G131" i="58"/>
  <c r="X135" i="58"/>
  <c r="S137" i="58"/>
  <c r="Z138" i="58"/>
  <c r="F92" i="58"/>
  <c r="F87" i="58"/>
  <c r="E92" i="58"/>
  <c r="E87" i="58"/>
  <c r="F137" i="58"/>
  <c r="F117" i="58"/>
  <c r="E137" i="58"/>
  <c r="E117" i="58"/>
  <c r="L90" i="58"/>
  <c r="L127" i="58"/>
  <c r="L107" i="58"/>
  <c r="K127" i="58"/>
  <c r="K107" i="58"/>
  <c r="G77" i="58"/>
  <c r="D136" i="58"/>
  <c r="D116" i="58"/>
  <c r="S78" i="58"/>
  <c r="AE82" i="58"/>
  <c r="AB81" i="58"/>
  <c r="Z125" i="58"/>
  <c r="H79" i="58"/>
  <c r="N82" i="58"/>
  <c r="P83" i="58"/>
  <c r="E88" i="58"/>
  <c r="G90" i="58"/>
  <c r="C93" i="58"/>
  <c r="Z101" i="58"/>
  <c r="T103" i="58"/>
  <c r="C105" i="58"/>
  <c r="V109" i="58"/>
  <c r="H111" i="58"/>
  <c r="Y118" i="58"/>
  <c r="Y135" i="58"/>
  <c r="T137" i="58"/>
  <c r="F129" i="58"/>
  <c r="F109" i="58"/>
  <c r="E129" i="58"/>
  <c r="E109" i="58"/>
  <c r="L125" i="58"/>
  <c r="L105" i="58"/>
  <c r="K125" i="58"/>
  <c r="K105" i="58"/>
  <c r="D120" i="58"/>
  <c r="D100" i="58"/>
  <c r="D134" i="58"/>
  <c r="D114" i="58"/>
  <c r="M75" i="58"/>
  <c r="D123" i="58"/>
  <c r="D103" i="58"/>
  <c r="D125" i="58"/>
  <c r="D105" i="58"/>
  <c r="D107" i="58"/>
  <c r="D127" i="58"/>
  <c r="D109" i="58"/>
  <c r="D129" i="58"/>
  <c r="D111" i="58"/>
  <c r="D131" i="58"/>
  <c r="D113" i="58"/>
  <c r="D133" i="58"/>
  <c r="D115" i="58"/>
  <c r="D135" i="58"/>
  <c r="D137" i="58"/>
  <c r="D117" i="58"/>
  <c r="D139" i="58"/>
  <c r="D119" i="58"/>
  <c r="W74" i="58"/>
  <c r="I79" i="58"/>
  <c r="O82" i="58"/>
  <c r="H90" i="58"/>
  <c r="G95" i="58"/>
  <c r="C102" i="58"/>
  <c r="U103" i="58"/>
  <c r="G105" i="58"/>
  <c r="W109" i="58"/>
  <c r="Q111" i="58"/>
  <c r="Y115" i="58"/>
  <c r="C122" i="58"/>
  <c r="G139" i="58"/>
  <c r="M88" i="58"/>
  <c r="M93" i="58"/>
  <c r="E100" i="58"/>
  <c r="E102" i="58"/>
  <c r="E104" i="58"/>
  <c r="E106" i="58"/>
  <c r="E108" i="58"/>
  <c r="E110" i="58"/>
  <c r="E112" i="58"/>
  <c r="E114" i="58"/>
  <c r="E116" i="58"/>
  <c r="E118" i="58"/>
  <c r="E120" i="58"/>
  <c r="E122" i="58"/>
  <c r="E124" i="58"/>
  <c r="E126" i="58"/>
  <c r="E128" i="58"/>
  <c r="E130" i="58"/>
  <c r="E132" i="58"/>
  <c r="E134" i="58"/>
  <c r="E136" i="58"/>
  <c r="E138" i="58"/>
  <c r="N88" i="58"/>
  <c r="F100" i="58"/>
  <c r="F102" i="58"/>
  <c r="F104" i="58"/>
  <c r="F106" i="58"/>
  <c r="F108" i="58"/>
  <c r="F110" i="58"/>
  <c r="F112" i="58"/>
  <c r="F114" i="58"/>
  <c r="F116" i="58"/>
  <c r="F118" i="58"/>
  <c r="I70" i="58"/>
  <c r="J70" i="58"/>
  <c r="J49" i="58"/>
  <c r="AA5" i="58"/>
  <c r="X43" i="58"/>
  <c r="L6" i="58"/>
  <c r="Y43" i="58"/>
  <c r="N6" i="58"/>
  <c r="Z43" i="58"/>
  <c r="O6" i="58"/>
  <c r="I44" i="58"/>
  <c r="P6" i="58"/>
  <c r="Z45" i="58"/>
  <c r="Q6" i="58"/>
  <c r="I46" i="58"/>
  <c r="Q8" i="58"/>
  <c r="L22" i="58"/>
  <c r="R66" i="58"/>
  <c r="M22" i="58"/>
  <c r="Y66" i="58"/>
  <c r="N22" i="58"/>
  <c r="Z66" i="58"/>
  <c r="C23" i="58"/>
  <c r="E23" i="58"/>
  <c r="F23" i="58"/>
  <c r="H32" i="58"/>
  <c r="I32" i="58"/>
  <c r="Q32" i="58"/>
  <c r="R37" i="58"/>
  <c r="U4" i="58"/>
  <c r="J42" i="58"/>
  <c r="V4" i="58"/>
  <c r="Q42" i="58"/>
  <c r="W5" i="58"/>
  <c r="R42" i="58"/>
  <c r="L31" i="58"/>
  <c r="V8" i="58"/>
  <c r="R32" i="58"/>
  <c r="Y48" i="58"/>
  <c r="W9" i="58"/>
  <c r="E33" i="58"/>
  <c r="Z48" i="58"/>
  <c r="AD10" i="58"/>
  <c r="AE10" i="58"/>
  <c r="Y37" i="58"/>
  <c r="Y51" i="58"/>
  <c r="L17" i="58"/>
  <c r="D38" i="58"/>
  <c r="Z51" i="58"/>
  <c r="T44" i="58"/>
  <c r="O3" i="58"/>
  <c r="M17" i="58"/>
  <c r="X38" i="58"/>
  <c r="Q53" i="58"/>
  <c r="P3" i="58"/>
  <c r="N39" i="58"/>
  <c r="J55" i="58"/>
  <c r="AD3" i="58"/>
  <c r="C18" i="58"/>
  <c r="P39" i="58"/>
  <c r="R56" i="58"/>
  <c r="C4" i="58"/>
  <c r="E18" i="58"/>
  <c r="Q39" i="58"/>
  <c r="Y56" i="58"/>
  <c r="I4" i="58"/>
  <c r="T39" i="58"/>
  <c r="Z56" i="58"/>
  <c r="W31" i="58"/>
  <c r="AA3" i="58"/>
  <c r="I6" i="58"/>
  <c r="K9" i="58"/>
  <c r="M12" i="58"/>
  <c r="Y31" i="58"/>
  <c r="AB3" i="58"/>
  <c r="J6" i="58"/>
  <c r="L9" i="58"/>
  <c r="N12" i="58"/>
  <c r="Z31" i="58"/>
  <c r="O38" i="58"/>
  <c r="AC3" i="58"/>
  <c r="K6" i="58"/>
  <c r="M9" i="58"/>
  <c r="O12" i="58"/>
  <c r="P9" i="58"/>
  <c r="Q9" i="58"/>
  <c r="R12" i="58"/>
  <c r="H19" i="58"/>
  <c r="S12" i="58"/>
  <c r="H24" i="58"/>
  <c r="I19" i="58"/>
  <c r="U12" i="58"/>
  <c r="M19" i="58"/>
  <c r="M24" i="58"/>
  <c r="O33" i="58"/>
  <c r="G40" i="58"/>
  <c r="R6" i="58"/>
  <c r="AE9" i="58"/>
  <c r="V12" i="58"/>
  <c r="N19" i="58"/>
  <c r="Q33" i="58"/>
  <c r="I40" i="58"/>
  <c r="L46" i="58"/>
  <c r="I60" i="58"/>
  <c r="X4" i="58"/>
  <c r="AC6" i="58"/>
  <c r="C10" i="58"/>
  <c r="X12" i="58"/>
  <c r="C20" i="58"/>
  <c r="C25" i="58"/>
  <c r="Y33" i="58"/>
  <c r="J40" i="58"/>
  <c r="W46" i="58"/>
  <c r="J60" i="58"/>
  <c r="AC4" i="58"/>
  <c r="AD6" i="58"/>
  <c r="G10" i="58"/>
  <c r="Y12" i="58"/>
  <c r="D20" i="58"/>
  <c r="Z33" i="58"/>
  <c r="P40" i="58"/>
  <c r="H47" i="58"/>
  <c r="I61" i="58"/>
  <c r="G3" i="58"/>
  <c r="AE6" i="58"/>
  <c r="H10" i="58"/>
  <c r="D16" i="58"/>
  <c r="D21" i="58"/>
  <c r="J29" i="58"/>
  <c r="I34" i="58"/>
  <c r="Q40" i="58"/>
  <c r="V47" i="58"/>
  <c r="R61" i="58"/>
  <c r="H3" i="58"/>
  <c r="O5" i="58"/>
  <c r="C7" i="58"/>
  <c r="J10" i="58"/>
  <c r="E16" i="58"/>
  <c r="E21" i="58"/>
  <c r="T29" i="58"/>
  <c r="J34" i="58"/>
  <c r="Y40" i="58"/>
  <c r="X47" i="58"/>
  <c r="Y61" i="58"/>
  <c r="I24" i="58"/>
  <c r="S9" i="58"/>
  <c r="T12" i="58"/>
  <c r="J19" i="58"/>
  <c r="I3" i="58"/>
  <c r="P5" i="58"/>
  <c r="J7" i="58"/>
  <c r="K10" i="58"/>
  <c r="F16" i="58"/>
  <c r="G30" i="58"/>
  <c r="P35" i="58"/>
  <c r="Z40" i="58"/>
  <c r="Y47" i="58"/>
  <c r="R9" i="58"/>
  <c r="J3" i="58"/>
  <c r="Q5" i="58"/>
  <c r="W7" i="58"/>
  <c r="Y10" i="58"/>
  <c r="I16" i="58"/>
  <c r="I21" i="58"/>
  <c r="P30" i="58"/>
  <c r="Q35" i="58"/>
  <c r="M41" i="58"/>
  <c r="D48" i="58"/>
  <c r="Z64" i="58"/>
  <c r="L3" i="58"/>
  <c r="T5" i="58"/>
  <c r="Z10" i="58"/>
  <c r="J16" i="58"/>
  <c r="F31" i="58"/>
  <c r="R35" i="58"/>
  <c r="W41" i="58"/>
  <c r="Q48" i="58"/>
  <c r="I65" i="58"/>
  <c r="P12" i="58"/>
  <c r="M3" i="58"/>
  <c r="U5" i="58"/>
  <c r="K16" i="58"/>
  <c r="K21" i="58"/>
  <c r="H31" i="58"/>
  <c r="Y35" i="58"/>
  <c r="Y41" i="58"/>
  <c r="R48" i="58"/>
  <c r="J65" i="58"/>
  <c r="N3" i="58"/>
  <c r="V5" i="58"/>
  <c r="AD7" i="58"/>
  <c r="AB10" i="58"/>
  <c r="L16" i="58"/>
  <c r="I31" i="58"/>
  <c r="L36" i="58"/>
  <c r="I42" i="58"/>
  <c r="X48" i="58"/>
  <c r="I66" i="58"/>
  <c r="K29" i="58"/>
  <c r="R5" i="58"/>
  <c r="Z7" i="58"/>
  <c r="T8" i="58"/>
  <c r="N9" i="58"/>
  <c r="V11" i="58"/>
  <c r="G16" i="58"/>
  <c r="K19" i="58"/>
  <c r="G21" i="58"/>
  <c r="K24" i="58"/>
  <c r="M29" i="58"/>
  <c r="R33" i="58"/>
  <c r="U37" i="58"/>
  <c r="Z41" i="58"/>
  <c r="E46" i="58"/>
  <c r="I51" i="58"/>
  <c r="M55" i="58"/>
  <c r="L60" i="58"/>
  <c r="K65" i="58"/>
  <c r="L70" i="58"/>
  <c r="K3" i="58"/>
  <c r="AE3" i="58"/>
  <c r="Y4" i="58"/>
  <c r="S5" i="58"/>
  <c r="M6" i="58"/>
  <c r="G7" i="58"/>
  <c r="AA7" i="58"/>
  <c r="U8" i="58"/>
  <c r="O9" i="58"/>
  <c r="I10" i="58"/>
  <c r="AC10" i="58"/>
  <c r="W11" i="58"/>
  <c r="Q12" i="58"/>
  <c r="H16" i="58"/>
  <c r="D18" i="58"/>
  <c r="L19" i="58"/>
  <c r="N29" i="58"/>
  <c r="M31" i="58"/>
  <c r="X33" i="58"/>
  <c r="V37" i="58"/>
  <c r="U39" i="58"/>
  <c r="H42" i="58"/>
  <c r="F46" i="58"/>
  <c r="E48" i="58"/>
  <c r="R51" i="58"/>
  <c r="I56" i="58"/>
  <c r="M60" i="58"/>
  <c r="L65" i="58"/>
  <c r="M70" i="58"/>
  <c r="T11" i="58"/>
  <c r="S8" i="58"/>
  <c r="L29" i="58"/>
  <c r="L10" i="58"/>
  <c r="E36" i="58"/>
  <c r="J4" i="58"/>
  <c r="AD4" i="58"/>
  <c r="X5" i="58"/>
  <c r="L7" i="58"/>
  <c r="C8" i="58"/>
  <c r="Z8" i="58"/>
  <c r="T9" i="58"/>
  <c r="N10" i="58"/>
  <c r="H11" i="58"/>
  <c r="AB11" i="58"/>
  <c r="M16" i="58"/>
  <c r="I18" i="58"/>
  <c r="E20" i="58"/>
  <c r="M21" i="58"/>
  <c r="I23" i="58"/>
  <c r="E25" i="58"/>
  <c r="K34" i="58"/>
  <c r="H36" i="58"/>
  <c r="S42" i="58"/>
  <c r="P44" i="58"/>
  <c r="E52" i="58"/>
  <c r="D57" i="58"/>
  <c r="C62" i="58"/>
  <c r="L55" i="58"/>
  <c r="Z4" i="58"/>
  <c r="H7" i="58"/>
  <c r="M65" i="58"/>
  <c r="AC7" i="58"/>
  <c r="W8" i="58"/>
  <c r="X8" i="58"/>
  <c r="C11" i="58"/>
  <c r="AE7" i="58"/>
  <c r="Y8" i="58"/>
  <c r="G11" i="58"/>
  <c r="F36" i="58"/>
  <c r="D52" i="58"/>
  <c r="S6" i="58"/>
  <c r="N16" i="58"/>
  <c r="J18" i="58"/>
  <c r="F20" i="58"/>
  <c r="I30" i="58"/>
  <c r="J32" i="58"/>
  <c r="L34" i="58"/>
  <c r="I36" i="58"/>
  <c r="Q38" i="58"/>
  <c r="R40" i="58"/>
  <c r="T42" i="58"/>
  <c r="Q44" i="58"/>
  <c r="Y46" i="58"/>
  <c r="Y52" i="58"/>
  <c r="E57" i="58"/>
  <c r="D62" i="58"/>
  <c r="C67" i="58"/>
  <c r="L50" i="58"/>
  <c r="P29" i="58"/>
  <c r="G4" i="58"/>
  <c r="R3" i="58"/>
  <c r="C17" i="58"/>
  <c r="K18" i="58"/>
  <c r="G20" i="58"/>
  <c r="C22" i="58"/>
  <c r="K23" i="58"/>
  <c r="G25" i="58"/>
  <c r="J30" i="58"/>
  <c r="M34" i="58"/>
  <c r="R38" i="58"/>
  <c r="U42" i="58"/>
  <c r="Z46" i="58"/>
  <c r="J53" i="58"/>
  <c r="Y57" i="58"/>
  <c r="E62" i="58"/>
  <c r="D67" i="58"/>
  <c r="X37" i="58"/>
  <c r="K7" i="58"/>
  <c r="H23" i="58"/>
  <c r="U6" i="58"/>
  <c r="D17" i="58"/>
  <c r="L18" i="58"/>
  <c r="H20" i="58"/>
  <c r="N34" i="58"/>
  <c r="M36" i="58"/>
  <c r="V42" i="58"/>
  <c r="U44" i="58"/>
  <c r="K49" i="58"/>
  <c r="J58" i="58"/>
  <c r="Y62" i="58"/>
  <c r="E67" i="58"/>
  <c r="K70" i="58"/>
  <c r="Y11" i="58"/>
  <c r="Q29" i="58"/>
  <c r="D36" i="58"/>
  <c r="C57" i="58"/>
  <c r="E17" i="58"/>
  <c r="M18" i="58"/>
  <c r="I20" i="58"/>
  <c r="E22" i="58"/>
  <c r="M23" i="58"/>
  <c r="I25" i="58"/>
  <c r="Q30" i="58"/>
  <c r="S32" i="58"/>
  <c r="P34" i="58"/>
  <c r="W36" i="58"/>
  <c r="Y38" i="58"/>
  <c r="C41" i="58"/>
  <c r="X42" i="58"/>
  <c r="G45" i="58"/>
  <c r="I47" i="58"/>
  <c r="Q58" i="58"/>
  <c r="J63" i="58"/>
  <c r="J68" i="58"/>
  <c r="T37" i="58"/>
  <c r="D46" i="58"/>
  <c r="H4" i="58"/>
  <c r="AB4" i="58"/>
  <c r="G23" i="58"/>
  <c r="U29" i="58"/>
  <c r="E38" i="58"/>
  <c r="M46" i="58"/>
  <c r="F17" i="58"/>
  <c r="N18" i="58"/>
  <c r="J20" i="58"/>
  <c r="R30" i="58"/>
  <c r="T32" i="58"/>
  <c r="Q34" i="58"/>
  <c r="Y36" i="58"/>
  <c r="Z38" i="58"/>
  <c r="Y42" i="58"/>
  <c r="I45" i="58"/>
  <c r="J47" i="58"/>
  <c r="M49" i="58"/>
  <c r="S53" i="58"/>
  <c r="R58" i="58"/>
  <c r="Q63" i="58"/>
  <c r="Q68" i="58"/>
  <c r="M50" i="58"/>
  <c r="L44" i="58"/>
  <c r="X6" i="58"/>
  <c r="AB12" i="58"/>
  <c r="G17" i="58"/>
  <c r="C19" i="58"/>
  <c r="K20" i="58"/>
  <c r="G22" i="58"/>
  <c r="C24" i="58"/>
  <c r="K25" i="58"/>
  <c r="Y30" i="58"/>
  <c r="U32" i="58"/>
  <c r="T34" i="58"/>
  <c r="Z36" i="58"/>
  <c r="I39" i="58"/>
  <c r="E41" i="58"/>
  <c r="D43" i="58"/>
  <c r="J45" i="58"/>
  <c r="Q47" i="58"/>
  <c r="N49" i="58"/>
  <c r="S58" i="58"/>
  <c r="R68" i="58"/>
  <c r="S37" i="58"/>
  <c r="I7" i="58"/>
  <c r="G18" i="58"/>
  <c r="M44" i="58"/>
  <c r="M10" i="58"/>
  <c r="N44" i="58"/>
  <c r="AA9" i="58"/>
  <c r="H17" i="58"/>
  <c r="D19" i="58"/>
  <c r="L20" i="58"/>
  <c r="V32" i="58"/>
  <c r="U34" i="58"/>
  <c r="H37" i="58"/>
  <c r="F41" i="58"/>
  <c r="E43" i="58"/>
  <c r="P45" i="58"/>
  <c r="P49" i="58"/>
  <c r="U53" i="58"/>
  <c r="S63" i="58"/>
  <c r="S68" i="58"/>
  <c r="Z6" i="58"/>
  <c r="I17" i="58"/>
  <c r="E19" i="58"/>
  <c r="M20" i="58"/>
  <c r="I22" i="58"/>
  <c r="E24" i="58"/>
  <c r="M25" i="58"/>
  <c r="C31" i="58"/>
  <c r="X32" i="58"/>
  <c r="G35" i="58"/>
  <c r="I37" i="58"/>
  <c r="K39" i="58"/>
  <c r="H41" i="58"/>
  <c r="O43" i="58"/>
  <c r="Q45" i="58"/>
  <c r="S47" i="58"/>
  <c r="Q49" i="58"/>
  <c r="Q54" i="58"/>
  <c r="U58" i="58"/>
  <c r="T68" i="58"/>
  <c r="H46" i="58"/>
  <c r="AA11" i="58"/>
  <c r="J17" i="58"/>
  <c r="F19" i="58"/>
  <c r="N20" i="58"/>
  <c r="D31" i="58"/>
  <c r="Y32" i="58"/>
  <c r="I35" i="58"/>
  <c r="J37" i="58"/>
  <c r="L39" i="58"/>
  <c r="I41" i="58"/>
  <c r="Q43" i="58"/>
  <c r="R45" i="58"/>
  <c r="I50" i="58"/>
  <c r="Z54" i="58"/>
  <c r="Q59" i="58"/>
  <c r="U63" i="58"/>
  <c r="U68" i="58"/>
  <c r="C16" i="58"/>
  <c r="K17" i="58"/>
  <c r="G19" i="58"/>
  <c r="I29" i="58"/>
  <c r="E31" i="58"/>
  <c r="D33" i="58"/>
  <c r="J35" i="58"/>
  <c r="M39" i="58"/>
  <c r="L41" i="58"/>
  <c r="R43" i="58"/>
  <c r="U47" i="58"/>
  <c r="Z59" i="58"/>
  <c r="Q64" i="58"/>
  <c r="Z69" i="58"/>
  <c r="E42" i="58"/>
  <c r="E47" i="58"/>
  <c r="U48" i="58"/>
  <c r="F29" i="58"/>
  <c r="Z29" i="58"/>
  <c r="V30" i="58"/>
  <c r="R31" i="58"/>
  <c r="N32" i="58"/>
  <c r="J33" i="58"/>
  <c r="F34" i="58"/>
  <c r="Z34" i="58"/>
  <c r="V35" i="58"/>
  <c r="R36" i="58"/>
  <c r="N37" i="58"/>
  <c r="J38" i="58"/>
  <c r="F39" i="58"/>
  <c r="Z39" i="58"/>
  <c r="V40" i="58"/>
  <c r="R41" i="58"/>
  <c r="N42" i="58"/>
  <c r="J43" i="58"/>
  <c r="F44" i="58"/>
  <c r="Z44" i="58"/>
  <c r="V45" i="58"/>
  <c r="R46" i="58"/>
  <c r="N47" i="58"/>
  <c r="J48" i="58"/>
  <c r="F49" i="58"/>
  <c r="Z49" i="58"/>
  <c r="V50" i="58"/>
  <c r="N52" i="58"/>
  <c r="F54" i="58"/>
  <c r="V55" i="58"/>
  <c r="N57" i="58"/>
  <c r="F59" i="58"/>
  <c r="V60" i="58"/>
  <c r="N62" i="58"/>
  <c r="F64" i="58"/>
  <c r="V65" i="58"/>
  <c r="V70" i="58"/>
  <c r="G29" i="58"/>
  <c r="C30" i="58"/>
  <c r="W30" i="58"/>
  <c r="S31" i="58"/>
  <c r="O32" i="58"/>
  <c r="K33" i="58"/>
  <c r="G34" i="58"/>
  <c r="C35" i="58"/>
  <c r="W35" i="58"/>
  <c r="S36" i="58"/>
  <c r="O37" i="58"/>
  <c r="K38" i="58"/>
  <c r="G39" i="58"/>
  <c r="C40" i="58"/>
  <c r="W40" i="58"/>
  <c r="S41" i="58"/>
  <c r="O42" i="58"/>
  <c r="K43" i="58"/>
  <c r="G44" i="58"/>
  <c r="C45" i="58"/>
  <c r="W45" i="58"/>
  <c r="S46" i="58"/>
  <c r="O47" i="58"/>
  <c r="K48" i="58"/>
  <c r="G49" i="58"/>
  <c r="C50" i="58"/>
  <c r="W50" i="58"/>
  <c r="S51" i="58"/>
  <c r="O52" i="58"/>
  <c r="K53" i="58"/>
  <c r="G54" i="58"/>
  <c r="C55" i="58"/>
  <c r="W55" i="58"/>
  <c r="S56" i="58"/>
  <c r="O57" i="58"/>
  <c r="K58" i="58"/>
  <c r="G59" i="58"/>
  <c r="C60" i="58"/>
  <c r="W60" i="58"/>
  <c r="S61" i="58"/>
  <c r="O62" i="58"/>
  <c r="K63" i="58"/>
  <c r="G64" i="58"/>
  <c r="C65" i="58"/>
  <c r="W65" i="58"/>
  <c r="S66" i="58"/>
  <c r="O67" i="58"/>
  <c r="K68" i="58"/>
  <c r="G69" i="58"/>
  <c r="C70" i="58"/>
  <c r="W70" i="58"/>
  <c r="E37" i="58"/>
  <c r="N67" i="58"/>
  <c r="F69" i="58"/>
  <c r="H29" i="58"/>
  <c r="D30" i="58"/>
  <c r="X30" i="58"/>
  <c r="T31" i="58"/>
  <c r="P32" i="58"/>
  <c r="L33" i="58"/>
  <c r="H34" i="58"/>
  <c r="D35" i="58"/>
  <c r="X35" i="58"/>
  <c r="T36" i="58"/>
  <c r="P37" i="58"/>
  <c r="L38" i="58"/>
  <c r="H39" i="58"/>
  <c r="D40" i="58"/>
  <c r="X40" i="58"/>
  <c r="T41" i="58"/>
  <c r="P42" i="58"/>
  <c r="L43" i="58"/>
  <c r="H44" i="58"/>
  <c r="D45" i="58"/>
  <c r="X45" i="58"/>
  <c r="T46" i="58"/>
  <c r="P47" i="58"/>
  <c r="L48" i="58"/>
  <c r="H49" i="58"/>
  <c r="D50" i="58"/>
  <c r="X50" i="58"/>
  <c r="T51" i="58"/>
  <c r="P52" i="58"/>
  <c r="L53" i="58"/>
  <c r="H54" i="58"/>
  <c r="D55" i="58"/>
  <c r="X55" i="58"/>
  <c r="T56" i="58"/>
  <c r="P57" i="58"/>
  <c r="L58" i="58"/>
  <c r="H59" i="58"/>
  <c r="D60" i="58"/>
  <c r="X60" i="58"/>
  <c r="T61" i="58"/>
  <c r="P62" i="58"/>
  <c r="L63" i="58"/>
  <c r="H64" i="58"/>
  <c r="D65" i="58"/>
  <c r="X65" i="58"/>
  <c r="T66" i="58"/>
  <c r="P67" i="58"/>
  <c r="L68" i="58"/>
  <c r="H69" i="58"/>
  <c r="D70" i="58"/>
  <c r="X70" i="58"/>
  <c r="U57" i="58"/>
  <c r="E66" i="58"/>
  <c r="E32" i="58"/>
  <c r="U33" i="58"/>
  <c r="M35" i="58"/>
  <c r="E30" i="58"/>
  <c r="U31" i="58"/>
  <c r="M33" i="58"/>
  <c r="E35" i="58"/>
  <c r="U36" i="58"/>
  <c r="M38" i="58"/>
  <c r="E40" i="58"/>
  <c r="U41" i="58"/>
  <c r="M43" i="58"/>
  <c r="E45" i="58"/>
  <c r="U46" i="58"/>
  <c r="M48" i="58"/>
  <c r="E50" i="58"/>
  <c r="Y50" i="58"/>
  <c r="U51" i="58"/>
  <c r="Q52" i="58"/>
  <c r="M53" i="58"/>
  <c r="I54" i="58"/>
  <c r="E55" i="58"/>
  <c r="Y55" i="58"/>
  <c r="U56" i="58"/>
  <c r="Q57" i="58"/>
  <c r="M58" i="58"/>
  <c r="I59" i="58"/>
  <c r="E60" i="58"/>
  <c r="Y60" i="58"/>
  <c r="U61" i="58"/>
  <c r="Q62" i="58"/>
  <c r="M63" i="58"/>
  <c r="I64" i="58"/>
  <c r="E65" i="58"/>
  <c r="Y65" i="58"/>
  <c r="U66" i="58"/>
  <c r="Q67" i="58"/>
  <c r="M68" i="58"/>
  <c r="I69" i="58"/>
  <c r="E70" i="58"/>
  <c r="Y70" i="58"/>
  <c r="E51" i="58"/>
  <c r="M54" i="58"/>
  <c r="U38" i="58"/>
  <c r="M45" i="58"/>
  <c r="F30" i="58"/>
  <c r="V31" i="58"/>
  <c r="N33" i="58"/>
  <c r="F35" i="58"/>
  <c r="V36" i="58"/>
  <c r="N38" i="58"/>
  <c r="F40" i="58"/>
  <c r="V41" i="58"/>
  <c r="N43" i="58"/>
  <c r="F45" i="58"/>
  <c r="V46" i="58"/>
  <c r="N48" i="58"/>
  <c r="F50" i="58"/>
  <c r="Z50" i="58"/>
  <c r="V51" i="58"/>
  <c r="R52" i="58"/>
  <c r="N53" i="58"/>
  <c r="J54" i="58"/>
  <c r="F55" i="58"/>
  <c r="Z55" i="58"/>
  <c r="V56" i="58"/>
  <c r="R57" i="58"/>
  <c r="N58" i="58"/>
  <c r="J59" i="58"/>
  <c r="F60" i="58"/>
  <c r="Z60" i="58"/>
  <c r="V61" i="58"/>
  <c r="R62" i="58"/>
  <c r="N63" i="58"/>
  <c r="J64" i="58"/>
  <c r="F65" i="58"/>
  <c r="Z65" i="58"/>
  <c r="V66" i="58"/>
  <c r="R67" i="58"/>
  <c r="N68" i="58"/>
  <c r="J69" i="58"/>
  <c r="F70" i="58"/>
  <c r="Z70" i="58"/>
  <c r="G50" i="58"/>
  <c r="C51" i="58"/>
  <c r="W51" i="58"/>
  <c r="S52" i="58"/>
  <c r="O53" i="58"/>
  <c r="K54" i="58"/>
  <c r="G55" i="58"/>
  <c r="C56" i="58"/>
  <c r="W56" i="58"/>
  <c r="S57" i="58"/>
  <c r="O58" i="58"/>
  <c r="K59" i="58"/>
  <c r="G60" i="58"/>
  <c r="C61" i="58"/>
  <c r="W61" i="58"/>
  <c r="S62" i="58"/>
  <c r="O63" i="58"/>
  <c r="K64" i="58"/>
  <c r="G65" i="58"/>
  <c r="C66" i="58"/>
  <c r="W66" i="58"/>
  <c r="S67" i="58"/>
  <c r="O68" i="58"/>
  <c r="K69" i="58"/>
  <c r="G70" i="58"/>
  <c r="O48" i="58"/>
  <c r="H30" i="58"/>
  <c r="X31" i="58"/>
  <c r="P33" i="58"/>
  <c r="H35" i="58"/>
  <c r="X36" i="58"/>
  <c r="P38" i="58"/>
  <c r="H40" i="58"/>
  <c r="X41" i="58"/>
  <c r="P43" i="58"/>
  <c r="H45" i="58"/>
  <c r="X46" i="58"/>
  <c r="P48" i="58"/>
  <c r="V52" i="58"/>
  <c r="F56" i="58"/>
  <c r="N59" i="58"/>
  <c r="V62" i="58"/>
  <c r="V67" i="58"/>
  <c r="N69" i="58"/>
  <c r="F61" i="58"/>
  <c r="N64" i="58"/>
  <c r="O29" i="58"/>
  <c r="K30" i="58"/>
  <c r="G31" i="58"/>
  <c r="C32" i="58"/>
  <c r="W32" i="58"/>
  <c r="S33" i="58"/>
  <c r="O34" i="58"/>
  <c r="K35" i="58"/>
  <c r="G36" i="58"/>
  <c r="C37" i="58"/>
  <c r="W37" i="58"/>
  <c r="S38" i="58"/>
  <c r="O39" i="58"/>
  <c r="K40" i="58"/>
  <c r="G41" i="58"/>
  <c r="C42" i="58"/>
  <c r="W42" i="58"/>
  <c r="S43" i="58"/>
  <c r="O44" i="58"/>
  <c r="K45" i="58"/>
  <c r="G46" i="58"/>
  <c r="C47" i="58"/>
  <c r="W47" i="58"/>
  <c r="S48" i="58"/>
  <c r="O49" i="58"/>
  <c r="G51" i="58"/>
  <c r="W52" i="58"/>
  <c r="O54" i="58"/>
  <c r="G56" i="58"/>
  <c r="W57" i="58"/>
  <c r="O59" i="58"/>
  <c r="G61" i="58"/>
  <c r="W62" i="58"/>
  <c r="O64" i="58"/>
  <c r="G66" i="58"/>
  <c r="W67" i="58"/>
  <c r="O69" i="58"/>
  <c r="L30" i="58"/>
  <c r="D32" i="58"/>
  <c r="T33" i="58"/>
  <c r="L35" i="58"/>
  <c r="D37" i="58"/>
  <c r="T38" i="58"/>
  <c r="L40" i="58"/>
  <c r="D42" i="58"/>
  <c r="T43" i="58"/>
  <c r="L45" i="58"/>
  <c r="D47" i="58"/>
  <c r="T48" i="58"/>
  <c r="Y67" i="58"/>
  <c r="M40" i="58"/>
  <c r="U43" i="58"/>
  <c r="R29" i="58"/>
  <c r="N30" i="58"/>
  <c r="J31" i="58"/>
  <c r="F32" i="58"/>
  <c r="Z32" i="58"/>
  <c r="V33" i="58"/>
  <c r="R34" i="58"/>
  <c r="N35" i="58"/>
  <c r="J36" i="58"/>
  <c r="F37" i="58"/>
  <c r="Z37" i="58"/>
  <c r="V38" i="58"/>
  <c r="R39" i="58"/>
  <c r="N40" i="58"/>
  <c r="J41" i="58"/>
  <c r="F42" i="58"/>
  <c r="Z42" i="58"/>
  <c r="V43" i="58"/>
  <c r="R44" i="58"/>
  <c r="N45" i="58"/>
  <c r="J46" i="58"/>
  <c r="F47" i="58"/>
  <c r="Z47" i="58"/>
  <c r="V48" i="58"/>
  <c r="R49" i="58"/>
  <c r="R69" i="58"/>
  <c r="S29" i="58"/>
  <c r="O30" i="58"/>
  <c r="K31" i="58"/>
  <c r="G32" i="58"/>
  <c r="C33" i="58"/>
  <c r="W33" i="58"/>
  <c r="S34" i="58"/>
  <c r="O35" i="58"/>
  <c r="K36" i="58"/>
  <c r="G37" i="58"/>
  <c r="C38" i="58"/>
  <c r="W38" i="58"/>
  <c r="S39" i="58"/>
  <c r="O40" i="58"/>
  <c r="K41" i="58"/>
  <c r="G42" i="58"/>
  <c r="C43" i="58"/>
  <c r="W43" i="58"/>
  <c r="S44" i="58"/>
  <c r="O45" i="58"/>
  <c r="K46" i="58"/>
  <c r="G47" i="58"/>
  <c r="C48" i="58"/>
  <c r="W48" i="58"/>
  <c r="S49" i="58"/>
  <c r="O50" i="58"/>
  <c r="K51" i="58"/>
  <c r="G52" i="58"/>
  <c r="C53" i="58"/>
  <c r="W53" i="58"/>
  <c r="S54" i="58"/>
  <c r="O55" i="58"/>
  <c r="K56" i="58"/>
  <c r="G57" i="58"/>
  <c r="C58" i="58"/>
  <c r="W58" i="58"/>
  <c r="S59" i="58"/>
  <c r="O60" i="58"/>
  <c r="K61" i="58"/>
  <c r="G62" i="58"/>
  <c r="C63" i="58"/>
  <c r="W63" i="58"/>
  <c r="S64" i="58"/>
  <c r="O65" i="58"/>
  <c r="K66" i="58"/>
  <c r="G67" i="58"/>
  <c r="C68" i="58"/>
  <c r="W68" i="58"/>
  <c r="S69" i="58"/>
  <c r="O70" i="58"/>
  <c r="T49" i="58"/>
  <c r="U49" i="58"/>
  <c r="Q50" i="58"/>
  <c r="M51" i="58"/>
  <c r="I52" i="58"/>
  <c r="E53" i="58"/>
  <c r="Y53" i="58"/>
  <c r="U54" i="58"/>
  <c r="Q55" i="58"/>
  <c r="M56" i="58"/>
  <c r="I57" i="58"/>
  <c r="E58" i="58"/>
  <c r="Y58" i="58"/>
  <c r="U59" i="58"/>
  <c r="Q60" i="58"/>
  <c r="M61" i="58"/>
  <c r="I62" i="58"/>
  <c r="E63" i="58"/>
  <c r="Y63" i="58"/>
  <c r="U64" i="58"/>
  <c r="Q65" i="58"/>
  <c r="M66" i="58"/>
  <c r="I67" i="58"/>
  <c r="E68" i="58"/>
  <c r="Y68" i="58"/>
  <c r="U69" i="58"/>
  <c r="Q70" i="58"/>
  <c r="V44" i="58"/>
  <c r="M30" i="58"/>
  <c r="C29" i="58"/>
  <c r="W29" i="58"/>
  <c r="S30" i="58"/>
  <c r="O31" i="58"/>
  <c r="K32" i="58"/>
  <c r="G33" i="58"/>
  <c r="C34" i="58"/>
  <c r="W34" i="58"/>
  <c r="S35" i="58"/>
  <c r="O36" i="58"/>
  <c r="K37" i="58"/>
  <c r="G38" i="58"/>
  <c r="C39" i="58"/>
  <c r="W39" i="58"/>
  <c r="S40" i="58"/>
  <c r="O41" i="58"/>
  <c r="K42" i="58"/>
  <c r="G43" i="58"/>
  <c r="C44" i="58"/>
  <c r="W44" i="58"/>
  <c r="S45" i="58"/>
  <c r="O46" i="58"/>
  <c r="K47" i="58"/>
  <c r="G48" i="58"/>
  <c r="C49" i="58"/>
  <c r="W49" i="58"/>
  <c r="S50" i="58"/>
  <c r="O51" i="58"/>
  <c r="K52" i="58"/>
  <c r="G53" i="58"/>
  <c r="C54" i="58"/>
  <c r="W54" i="58"/>
  <c r="S55" i="58"/>
  <c r="O56" i="58"/>
  <c r="K57" i="58"/>
  <c r="G58" i="58"/>
  <c r="C59" i="58"/>
  <c r="W59" i="58"/>
  <c r="S60" i="58"/>
  <c r="O61" i="58"/>
  <c r="K62" i="58"/>
  <c r="G63" i="58"/>
  <c r="C64" i="58"/>
  <c r="W64" i="58"/>
  <c r="S65" i="58"/>
  <c r="O66" i="58"/>
  <c r="K67" i="58"/>
  <c r="G68" i="58"/>
  <c r="C69" i="58"/>
  <c r="W69" i="58"/>
  <c r="S70" i="58"/>
  <c r="V29" i="58"/>
  <c r="N31" i="58"/>
  <c r="F33" i="58"/>
  <c r="V34" i="58"/>
  <c r="N36" i="58"/>
  <c r="F38" i="58"/>
  <c r="V39" i="58"/>
  <c r="N41" i="58"/>
  <c r="F43" i="58"/>
  <c r="N46" i="58"/>
  <c r="F48" i="58"/>
  <c r="V49" i="58"/>
  <c r="C179" i="58"/>
  <c r="C205" i="58"/>
  <c r="G167" i="58"/>
  <c r="Z167" i="58"/>
  <c r="G170" i="58"/>
  <c r="Z170" i="58"/>
  <c r="Y176" i="58"/>
  <c r="Y158" i="58"/>
  <c r="K199" i="58"/>
  <c r="H149" i="58"/>
  <c r="Z176" i="58"/>
  <c r="Z158" i="58"/>
  <c r="I149" i="58"/>
  <c r="Q149" i="58"/>
  <c r="AA170" i="58"/>
  <c r="G147" i="58"/>
  <c r="AA179" i="58"/>
  <c r="D153" i="58"/>
  <c r="Y169" i="58"/>
  <c r="D177" i="58"/>
  <c r="H167" i="58"/>
  <c r="Z147" i="58"/>
  <c r="E154" i="58"/>
  <c r="H164" i="58"/>
  <c r="C171" i="58"/>
  <c r="E178" i="58"/>
  <c r="E189" i="58"/>
  <c r="C203" i="58"/>
  <c r="I146" i="58"/>
  <c r="Q146" i="58"/>
  <c r="AA167" i="58"/>
  <c r="X146" i="58"/>
  <c r="H170" i="58"/>
  <c r="J155" i="58"/>
  <c r="C143" i="58"/>
  <c r="I148" i="58"/>
  <c r="Y156" i="58"/>
  <c r="C165" i="58"/>
  <c r="R171" i="58"/>
  <c r="M189" i="58"/>
  <c r="C146" i="58"/>
  <c r="R146" i="58"/>
  <c r="C170" i="58"/>
  <c r="R170" i="58"/>
  <c r="AA176" i="58"/>
  <c r="R143" i="58"/>
  <c r="C149" i="58"/>
  <c r="Z157" i="58"/>
  <c r="R165" i="58"/>
  <c r="F172" i="58"/>
  <c r="Y180" i="58"/>
  <c r="E193" i="58"/>
  <c r="G204" i="58"/>
  <c r="D170" i="58"/>
  <c r="C155" i="58"/>
  <c r="F144" i="58"/>
  <c r="R149" i="58"/>
  <c r="AA158" i="58"/>
  <c r="F166" i="58"/>
  <c r="Y172" i="58"/>
  <c r="Z181" i="58"/>
  <c r="G202" i="58"/>
  <c r="Y163" i="58"/>
  <c r="D167" i="58"/>
  <c r="E167" i="58"/>
  <c r="E170" i="58"/>
  <c r="D155" i="58"/>
  <c r="J176" i="58"/>
  <c r="D179" i="58"/>
  <c r="J158" i="58"/>
  <c r="Z144" i="58"/>
  <c r="Z150" i="58"/>
  <c r="C160" i="58"/>
  <c r="Z166" i="58"/>
  <c r="Z173" i="58"/>
  <c r="I183" i="58"/>
  <c r="K205" i="58"/>
  <c r="F170" i="58"/>
  <c r="X170" i="58"/>
  <c r="E155" i="58"/>
  <c r="E179" i="58"/>
  <c r="I145" i="58"/>
  <c r="I151" i="58"/>
  <c r="D162" i="58"/>
  <c r="W168" i="58"/>
  <c r="AA174" i="58"/>
  <c r="D184" i="58"/>
  <c r="F167" i="58"/>
  <c r="X167" i="58"/>
  <c r="Y167" i="58"/>
  <c r="Y170" i="58"/>
  <c r="D146" i="58"/>
  <c r="C152" i="58"/>
  <c r="W162" i="58"/>
  <c r="F169" i="58"/>
  <c r="C176" i="58"/>
  <c r="D143" i="58"/>
  <c r="X143" i="58"/>
  <c r="G144" i="58"/>
  <c r="AA144" i="58"/>
  <c r="Q145" i="58"/>
  <c r="E146" i="58"/>
  <c r="Y146" i="58"/>
  <c r="H147" i="58"/>
  <c r="AA147" i="58"/>
  <c r="Q148" i="58"/>
  <c r="D149" i="58"/>
  <c r="X149" i="58"/>
  <c r="G150" i="58"/>
  <c r="AA150" i="58"/>
  <c r="Q151" i="58"/>
  <c r="D152" i="58"/>
  <c r="E153" i="58"/>
  <c r="J154" i="58"/>
  <c r="Y155" i="58"/>
  <c r="Z156" i="58"/>
  <c r="AA157" i="58"/>
  <c r="C159" i="58"/>
  <c r="D160" i="58"/>
  <c r="E162" i="58"/>
  <c r="Y162" i="58"/>
  <c r="Z163" i="58"/>
  <c r="I164" i="58"/>
  <c r="D165" i="58"/>
  <c r="X165" i="58"/>
  <c r="G166" i="58"/>
  <c r="AA166" i="58"/>
  <c r="Q167" i="58"/>
  <c r="E168" i="58"/>
  <c r="X168" i="58"/>
  <c r="G169" i="58"/>
  <c r="Z169" i="58"/>
  <c r="I170" i="58"/>
  <c r="D171" i="58"/>
  <c r="X171" i="58"/>
  <c r="G172" i="58"/>
  <c r="Z172" i="58"/>
  <c r="AA173" i="58"/>
  <c r="C175" i="58"/>
  <c r="D176" i="58"/>
  <c r="E177" i="58"/>
  <c r="J178" i="58"/>
  <c r="Y179" i="58"/>
  <c r="Z180" i="58"/>
  <c r="AA181" i="58"/>
  <c r="Q183" i="58"/>
  <c r="E184" i="58"/>
  <c r="F188" i="58"/>
  <c r="N188" i="58"/>
  <c r="C194" i="58"/>
  <c r="E143" i="58"/>
  <c r="Y143" i="58"/>
  <c r="H144" i="58"/>
  <c r="C145" i="58"/>
  <c r="R145" i="58"/>
  <c r="F146" i="58"/>
  <c r="Z146" i="58"/>
  <c r="I147" i="58"/>
  <c r="C148" i="58"/>
  <c r="R148" i="58"/>
  <c r="E149" i="58"/>
  <c r="Y149" i="58"/>
  <c r="H150" i="58"/>
  <c r="C151" i="58"/>
  <c r="R151" i="58"/>
  <c r="E152" i="58"/>
  <c r="J153" i="58"/>
  <c r="Y154" i="58"/>
  <c r="Z155" i="58"/>
  <c r="AA156" i="58"/>
  <c r="C158" i="58"/>
  <c r="D159" i="58"/>
  <c r="E160" i="58"/>
  <c r="F162" i="58"/>
  <c r="Z162" i="58"/>
  <c r="AA163" i="58"/>
  <c r="Q164" i="58"/>
  <c r="E165" i="58"/>
  <c r="Y165" i="58"/>
  <c r="H166" i="58"/>
  <c r="C167" i="58"/>
  <c r="R167" i="58"/>
  <c r="F168" i="58"/>
  <c r="Y168" i="58"/>
  <c r="H169" i="58"/>
  <c r="AA169" i="58"/>
  <c r="Q170" i="58"/>
  <c r="E171" i="58"/>
  <c r="Y171" i="58"/>
  <c r="H172" i="58"/>
  <c r="AA172" i="58"/>
  <c r="C174" i="58"/>
  <c r="D175" i="58"/>
  <c r="E176" i="58"/>
  <c r="J177" i="58"/>
  <c r="Y178" i="58"/>
  <c r="Z179" i="58"/>
  <c r="AA180" i="58"/>
  <c r="C183" i="58"/>
  <c r="R183" i="58"/>
  <c r="J184" i="58"/>
  <c r="G188" i="58"/>
  <c r="O188" i="58"/>
  <c r="D194" i="58"/>
  <c r="I198" i="58"/>
  <c r="E199" i="58"/>
  <c r="M199" i="58"/>
  <c r="I200" i="58"/>
  <c r="E201" i="58"/>
  <c r="M201" i="58"/>
  <c r="F143" i="58"/>
  <c r="Z143" i="58"/>
  <c r="I144" i="58"/>
  <c r="D145" i="58"/>
  <c r="X145" i="58"/>
  <c r="G146" i="58"/>
  <c r="AA146" i="58"/>
  <c r="Q147" i="58"/>
  <c r="D148" i="58"/>
  <c r="W148" i="58"/>
  <c r="F149" i="58"/>
  <c r="Z149" i="58"/>
  <c r="I150" i="58"/>
  <c r="D151" i="58"/>
  <c r="W151" i="58"/>
  <c r="J152" i="58"/>
  <c r="Y153" i="58"/>
  <c r="Z154" i="58"/>
  <c r="AA155" i="58"/>
  <c r="C157" i="58"/>
  <c r="D158" i="58"/>
  <c r="E159" i="58"/>
  <c r="J160" i="58"/>
  <c r="G162" i="58"/>
  <c r="AA162" i="58"/>
  <c r="F171" i="58"/>
  <c r="H188" i="58"/>
  <c r="P188" i="58"/>
  <c r="G143" i="58"/>
  <c r="AA143" i="58"/>
  <c r="Q144" i="58"/>
  <c r="E145" i="58"/>
  <c r="Y145" i="58"/>
  <c r="H146" i="58"/>
  <c r="C147" i="58"/>
  <c r="R147" i="58"/>
  <c r="E148" i="58"/>
  <c r="X148" i="58"/>
  <c r="G149" i="58"/>
  <c r="AA149" i="58"/>
  <c r="Q150" i="58"/>
  <c r="E151" i="58"/>
  <c r="X151" i="58"/>
  <c r="Y152" i="58"/>
  <c r="Z153" i="58"/>
  <c r="AA154" i="58"/>
  <c r="C156" i="58"/>
  <c r="D157" i="58"/>
  <c r="E158" i="58"/>
  <c r="J159" i="58"/>
  <c r="Y160" i="58"/>
  <c r="H162" i="58"/>
  <c r="C163" i="58"/>
  <c r="I188" i="58"/>
  <c r="Q188" i="58"/>
  <c r="C198" i="58"/>
  <c r="K198" i="58"/>
  <c r="G199" i="58"/>
  <c r="C200" i="58"/>
  <c r="K200" i="58"/>
  <c r="G201" i="58"/>
  <c r="C207" i="58"/>
  <c r="I167" i="58"/>
  <c r="D168" i="58"/>
  <c r="J188" i="58"/>
  <c r="R188" i="58"/>
  <c r="C188" i="58"/>
  <c r="K188" i="58"/>
  <c r="E198" i="58"/>
  <c r="M198" i="58"/>
  <c r="I199" i="58"/>
  <c r="E200" i="58"/>
  <c r="M200" i="58"/>
  <c r="I201" i="58"/>
  <c r="C212" i="58"/>
  <c r="D188" i="58"/>
  <c r="L188" i="58"/>
  <c r="Z9" i="3"/>
  <c r="AF60" i="3"/>
  <c r="AE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M9" i="3" l="1"/>
  <c r="C7" i="26" l="1"/>
  <c r="B7" i="46"/>
  <c r="C72" i="46" s="1"/>
  <c r="B7" i="24"/>
  <c r="B7" i="3"/>
  <c r="B7" i="27"/>
  <c r="B7" i="42"/>
  <c r="AF3" i="23"/>
  <c r="B7" i="38"/>
  <c r="Q8" i="27" a="1"/>
  <c r="Q8" i="23" a="1"/>
  <c r="N5" i="50" l="1"/>
  <c r="M5" i="47"/>
  <c r="AE3" i="27"/>
  <c r="AB4" i="53"/>
  <c r="AB4" i="38"/>
  <c r="AE5" i="40"/>
  <c r="AF5" i="42"/>
  <c r="AD3" i="3"/>
  <c r="Q8" i="27"/>
  <c r="Q8" i="23"/>
  <c r="M43" i="3" l="1"/>
  <c r="V42" i="3" s="1"/>
  <c r="AB62" i="27" l="1"/>
  <c r="AB61" i="27"/>
  <c r="AB60" i="27"/>
  <c r="AB59" i="27"/>
  <c r="AB58" i="27"/>
  <c r="AB57" i="27"/>
  <c r="AB56" i="27"/>
  <c r="AB55" i="27"/>
  <c r="AB54" i="27"/>
  <c r="AB53" i="27"/>
  <c r="AB52" i="27"/>
  <c r="AB51" i="27"/>
  <c r="AB50" i="27"/>
  <c r="AB49" i="27"/>
  <c r="AB48" i="27"/>
  <c r="AB47" i="27"/>
  <c r="AB46" i="27"/>
  <c r="AB45" i="27"/>
  <c r="AB44" i="27"/>
  <c r="AB45" i="23" l="1"/>
  <c r="AB46" i="23"/>
  <c r="AB47" i="23"/>
  <c r="AB48" i="23"/>
  <c r="AB49" i="23"/>
  <c r="AB50" i="23"/>
  <c r="AB51" i="23"/>
  <c r="AB52" i="23"/>
  <c r="AB53" i="23"/>
  <c r="AB54" i="23"/>
  <c r="AB55" i="23"/>
  <c r="AB56" i="23"/>
  <c r="AB57" i="23"/>
  <c r="AB58" i="23"/>
  <c r="AB59" i="23"/>
  <c r="AB60" i="23"/>
  <c r="AB61" i="23"/>
  <c r="AB62" i="23"/>
  <c r="AB44" i="23"/>
  <c r="G12" i="46" l="1"/>
  <c r="G11" i="46"/>
  <c r="G10" i="46"/>
  <c r="G12" i="24"/>
  <c r="G11" i="24"/>
  <c r="G10" i="24"/>
  <c r="D7" i="23"/>
  <c r="B6" i="27" l="1"/>
  <c r="B6" i="3"/>
  <c r="AC46" i="26" l="1"/>
  <c r="AC46" i="38"/>
  <c r="B7" i="26" l="1"/>
  <c r="AC16" i="3" l="1"/>
  <c r="K24" i="23"/>
  <c r="F47" i="26" l="1"/>
  <c r="H47" i="26"/>
  <c r="J47" i="26"/>
  <c r="L47" i="26"/>
  <c r="N47" i="26"/>
  <c r="P47" i="26"/>
  <c r="F48" i="26"/>
  <c r="H48" i="26"/>
  <c r="J48" i="26"/>
  <c r="L48" i="26"/>
  <c r="N48" i="26"/>
  <c r="P48" i="26"/>
  <c r="F49" i="26"/>
  <c r="H49" i="26"/>
  <c r="J49" i="26"/>
  <c r="L49" i="26"/>
  <c r="N49" i="26"/>
  <c r="P49" i="26"/>
  <c r="H46" i="26"/>
  <c r="J46" i="26"/>
  <c r="L46" i="26"/>
  <c r="N46" i="26"/>
  <c r="P46" i="26"/>
  <c r="F46" i="26"/>
  <c r="F41" i="26"/>
  <c r="V46" i="26"/>
  <c r="AE41" i="26"/>
  <c r="AD41" i="26"/>
  <c r="AC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G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D35" i="26"/>
  <c r="AE35" i="26"/>
  <c r="AF35" i="26"/>
  <c r="G36" i="26"/>
  <c r="H36" i="26"/>
  <c r="I36" i="26"/>
  <c r="J36" i="26"/>
  <c r="K36" i="26"/>
  <c r="L36" i="26"/>
  <c r="M36" i="26"/>
  <c r="N36" i="26"/>
  <c r="O36" i="26"/>
  <c r="P36" i="26"/>
  <c r="Q36" i="26"/>
  <c r="R36" i="26"/>
  <c r="S36" i="26"/>
  <c r="T36" i="26"/>
  <c r="U36" i="26"/>
  <c r="V36" i="26"/>
  <c r="W36" i="26"/>
  <c r="X36" i="26"/>
  <c r="Y36" i="26"/>
  <c r="Z36" i="26"/>
  <c r="AA36" i="26"/>
  <c r="AB36" i="26"/>
  <c r="AD36" i="26"/>
  <c r="AE36" i="26"/>
  <c r="AF36" i="26"/>
  <c r="F17" i="26"/>
  <c r="G17" i="26"/>
  <c r="H17" i="26"/>
  <c r="I17" i="26"/>
  <c r="J17" i="26"/>
  <c r="K17" i="26"/>
  <c r="L17" i="26"/>
  <c r="M17" i="26"/>
  <c r="N17" i="26"/>
  <c r="O17" i="26"/>
  <c r="P17" i="26"/>
  <c r="Q17" i="26"/>
  <c r="R17" i="26"/>
  <c r="S17" i="26"/>
  <c r="T17" i="26"/>
  <c r="U17" i="26"/>
  <c r="V17" i="26"/>
  <c r="W17" i="26"/>
  <c r="X17" i="26"/>
  <c r="Y17" i="26"/>
  <c r="Z17" i="26"/>
  <c r="AA17" i="26"/>
  <c r="AB17" i="26"/>
  <c r="AD17" i="26"/>
  <c r="AE17" i="26"/>
  <c r="AF17" i="26"/>
  <c r="F18" i="26"/>
  <c r="G18" i="26"/>
  <c r="H18" i="26"/>
  <c r="I18" i="26"/>
  <c r="J18" i="26"/>
  <c r="K18" i="26"/>
  <c r="L18" i="26"/>
  <c r="M18" i="26"/>
  <c r="N18" i="26"/>
  <c r="O18" i="26"/>
  <c r="P18" i="26"/>
  <c r="Q18" i="26"/>
  <c r="R18" i="26"/>
  <c r="S18" i="26"/>
  <c r="T18" i="26"/>
  <c r="U18" i="26"/>
  <c r="V18" i="26"/>
  <c r="W18" i="26"/>
  <c r="X18" i="26"/>
  <c r="Y18" i="26"/>
  <c r="Z18" i="26"/>
  <c r="AA18" i="26"/>
  <c r="AB18" i="26"/>
  <c r="AD18" i="26"/>
  <c r="AE18" i="26"/>
  <c r="AF18" i="26"/>
  <c r="F19" i="26"/>
  <c r="G19" i="26"/>
  <c r="H19" i="26"/>
  <c r="I19" i="26"/>
  <c r="J19" i="26"/>
  <c r="K19" i="26"/>
  <c r="L19" i="26"/>
  <c r="M19" i="26"/>
  <c r="N19" i="26"/>
  <c r="O19" i="26"/>
  <c r="P19" i="26"/>
  <c r="Q19" i="26"/>
  <c r="R19" i="26"/>
  <c r="S19" i="26"/>
  <c r="T19" i="26"/>
  <c r="U19" i="26"/>
  <c r="V19" i="26"/>
  <c r="W19" i="26"/>
  <c r="X19" i="26"/>
  <c r="Y19" i="26"/>
  <c r="Z19" i="26"/>
  <c r="AA19" i="26"/>
  <c r="AB19" i="26"/>
  <c r="AD19" i="26"/>
  <c r="AE19" i="26"/>
  <c r="AF19" i="26"/>
  <c r="F20" i="26"/>
  <c r="G20" i="26"/>
  <c r="H20" i="26"/>
  <c r="I20" i="26"/>
  <c r="J20" i="26"/>
  <c r="K20" i="26"/>
  <c r="L20" i="26"/>
  <c r="M20" i="26"/>
  <c r="N20" i="26"/>
  <c r="O20" i="26"/>
  <c r="P20" i="26"/>
  <c r="Q20" i="26"/>
  <c r="R20" i="26"/>
  <c r="S20" i="26"/>
  <c r="T20" i="26"/>
  <c r="U20" i="26"/>
  <c r="V20" i="26"/>
  <c r="W20" i="26"/>
  <c r="X20" i="26"/>
  <c r="Y20" i="26"/>
  <c r="Z20" i="26"/>
  <c r="AA20" i="26"/>
  <c r="AB20" i="26"/>
  <c r="AD20" i="26"/>
  <c r="AE20" i="26"/>
  <c r="AF20" i="26"/>
  <c r="F21" i="26"/>
  <c r="G21" i="26"/>
  <c r="H21" i="26"/>
  <c r="I21" i="26"/>
  <c r="J21" i="26"/>
  <c r="K21" i="26"/>
  <c r="L21" i="26"/>
  <c r="M21" i="26"/>
  <c r="N21" i="26"/>
  <c r="O21" i="26"/>
  <c r="P21" i="26"/>
  <c r="Q21" i="26"/>
  <c r="R21" i="26"/>
  <c r="S21" i="26"/>
  <c r="T21" i="26"/>
  <c r="U21" i="26"/>
  <c r="V21" i="26"/>
  <c r="W21" i="26"/>
  <c r="X21" i="26"/>
  <c r="Y21" i="26"/>
  <c r="Z21" i="26"/>
  <c r="AA21" i="26"/>
  <c r="AB21" i="26"/>
  <c r="AD21" i="26"/>
  <c r="AE21" i="26"/>
  <c r="AF21" i="26"/>
  <c r="F22" i="26"/>
  <c r="G22" i="26"/>
  <c r="H22" i="26"/>
  <c r="I22" i="26"/>
  <c r="J22" i="26"/>
  <c r="K22" i="26"/>
  <c r="L22" i="26"/>
  <c r="M22" i="26"/>
  <c r="N22" i="26"/>
  <c r="O22" i="26"/>
  <c r="P22" i="26"/>
  <c r="Q22" i="26"/>
  <c r="R22" i="26"/>
  <c r="S22" i="26"/>
  <c r="T22" i="26"/>
  <c r="U22" i="26"/>
  <c r="V22" i="26"/>
  <c r="W22" i="26"/>
  <c r="X22" i="26"/>
  <c r="Y22" i="26"/>
  <c r="Z22" i="26"/>
  <c r="AA22" i="26"/>
  <c r="AB22" i="26"/>
  <c r="AD22" i="26"/>
  <c r="AE22" i="26"/>
  <c r="AF22" i="26"/>
  <c r="F23" i="26"/>
  <c r="G23" i="26"/>
  <c r="H23" i="26"/>
  <c r="I23" i="26"/>
  <c r="J23" i="26"/>
  <c r="K23" i="26"/>
  <c r="L23" i="26"/>
  <c r="M23" i="26"/>
  <c r="N23" i="26"/>
  <c r="O23" i="26"/>
  <c r="P23" i="26"/>
  <c r="Q23" i="26"/>
  <c r="R23" i="26"/>
  <c r="S23" i="26"/>
  <c r="T23" i="26"/>
  <c r="U23" i="26"/>
  <c r="V23" i="26"/>
  <c r="W23" i="26"/>
  <c r="X23" i="26"/>
  <c r="Y23" i="26"/>
  <c r="Z23" i="26"/>
  <c r="AA23" i="26"/>
  <c r="AB23" i="26"/>
  <c r="AD23" i="26"/>
  <c r="AE23" i="26"/>
  <c r="AF23" i="26"/>
  <c r="M24" i="26"/>
  <c r="F25" i="26"/>
  <c r="G25" i="26"/>
  <c r="H25" i="26"/>
  <c r="I25" i="26"/>
  <c r="J25" i="26"/>
  <c r="K25" i="26"/>
  <c r="L25" i="26"/>
  <c r="M25" i="26"/>
  <c r="N25" i="26"/>
  <c r="O25" i="26"/>
  <c r="P25" i="26"/>
  <c r="Q25" i="26"/>
  <c r="R25" i="26"/>
  <c r="S25" i="26"/>
  <c r="T25" i="26"/>
  <c r="U25" i="26"/>
  <c r="V25" i="26"/>
  <c r="W25" i="26"/>
  <c r="X25" i="26"/>
  <c r="Y25" i="26"/>
  <c r="Z25" i="26"/>
  <c r="AA25" i="26"/>
  <c r="AB25" i="26"/>
  <c r="AD25" i="26"/>
  <c r="AE25" i="26"/>
  <c r="AF25" i="26"/>
  <c r="F26" i="26"/>
  <c r="G26" i="26"/>
  <c r="H26" i="26"/>
  <c r="I26" i="26"/>
  <c r="J26" i="26"/>
  <c r="K26" i="26"/>
  <c r="L26" i="26"/>
  <c r="M26" i="26"/>
  <c r="N26" i="26"/>
  <c r="O26" i="26"/>
  <c r="P26" i="26"/>
  <c r="Q26" i="26"/>
  <c r="R26" i="26"/>
  <c r="S26" i="26"/>
  <c r="T26" i="26"/>
  <c r="U26" i="26"/>
  <c r="V26" i="26"/>
  <c r="W26" i="26"/>
  <c r="X26" i="26"/>
  <c r="Y26" i="26"/>
  <c r="Z26" i="26"/>
  <c r="AA26" i="26"/>
  <c r="AB26" i="26"/>
  <c r="AD26" i="26"/>
  <c r="AE26" i="26"/>
  <c r="AF26" i="26"/>
  <c r="F27" i="26"/>
  <c r="G27" i="26"/>
  <c r="H27" i="26"/>
  <c r="I27" i="26"/>
  <c r="J27" i="26"/>
  <c r="K27" i="26"/>
  <c r="L27" i="26"/>
  <c r="M27" i="26"/>
  <c r="N27" i="26"/>
  <c r="O27" i="26"/>
  <c r="P27" i="26"/>
  <c r="Q27" i="26"/>
  <c r="R27" i="26"/>
  <c r="S27" i="26"/>
  <c r="T27" i="26"/>
  <c r="U27" i="26"/>
  <c r="V27" i="26"/>
  <c r="W27" i="26"/>
  <c r="X27" i="26"/>
  <c r="Y27" i="26"/>
  <c r="Z27" i="26"/>
  <c r="AA27" i="26"/>
  <c r="AB27" i="26"/>
  <c r="AD27" i="26"/>
  <c r="AE27" i="26"/>
  <c r="AF27" i="26"/>
  <c r="F28" i="26"/>
  <c r="G28" i="26"/>
  <c r="H28" i="26"/>
  <c r="I28" i="26"/>
  <c r="J28" i="26"/>
  <c r="K28" i="26"/>
  <c r="L28" i="26"/>
  <c r="M28" i="26"/>
  <c r="N28" i="26"/>
  <c r="O28" i="26"/>
  <c r="P28" i="26"/>
  <c r="Q28" i="26"/>
  <c r="R28" i="26"/>
  <c r="S28" i="26"/>
  <c r="T28" i="26"/>
  <c r="U28" i="26"/>
  <c r="V28" i="26"/>
  <c r="W28" i="26"/>
  <c r="X28" i="26"/>
  <c r="Y28" i="26"/>
  <c r="Z28" i="26"/>
  <c r="AA28" i="26"/>
  <c r="AB28" i="26"/>
  <c r="AD28" i="26"/>
  <c r="AE28" i="26"/>
  <c r="AF28" i="26"/>
  <c r="F29" i="26"/>
  <c r="G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T29" i="26"/>
  <c r="U29" i="26"/>
  <c r="V29" i="26"/>
  <c r="W29" i="26"/>
  <c r="X29" i="26"/>
  <c r="Y29" i="26"/>
  <c r="Z29" i="26"/>
  <c r="AA29" i="26"/>
  <c r="AB29" i="26"/>
  <c r="AD29" i="26"/>
  <c r="AE29" i="26"/>
  <c r="AF29" i="26"/>
  <c r="F30" i="26"/>
  <c r="G30" i="26"/>
  <c r="H30" i="26"/>
  <c r="I30" i="26"/>
  <c r="J30" i="26"/>
  <c r="K30" i="26"/>
  <c r="L30" i="26"/>
  <c r="M30" i="26"/>
  <c r="N30" i="26"/>
  <c r="O30" i="26"/>
  <c r="P30" i="26"/>
  <c r="Q30" i="26"/>
  <c r="R30" i="26"/>
  <c r="S30" i="26"/>
  <c r="T30" i="26"/>
  <c r="U30" i="26"/>
  <c r="V30" i="26"/>
  <c r="W30" i="26"/>
  <c r="X30" i="26"/>
  <c r="Y30" i="26"/>
  <c r="Z30" i="26"/>
  <c r="AA30" i="26"/>
  <c r="AB30" i="26"/>
  <c r="AD30" i="26"/>
  <c r="AE30" i="26"/>
  <c r="AF30" i="26"/>
  <c r="F31" i="26"/>
  <c r="G31" i="26"/>
  <c r="H31" i="26"/>
  <c r="I31" i="26"/>
  <c r="J31" i="26"/>
  <c r="K31" i="26"/>
  <c r="L31" i="26"/>
  <c r="M31" i="26"/>
  <c r="N31" i="26"/>
  <c r="O31" i="26"/>
  <c r="P31" i="26"/>
  <c r="Q31" i="26"/>
  <c r="R31" i="26"/>
  <c r="S31" i="26"/>
  <c r="T31" i="26"/>
  <c r="U31" i="26"/>
  <c r="V31" i="26"/>
  <c r="W31" i="26"/>
  <c r="X31" i="26"/>
  <c r="Y31" i="26"/>
  <c r="Z31" i="26"/>
  <c r="AA31" i="26"/>
  <c r="AB31" i="26"/>
  <c r="AD31" i="26"/>
  <c r="AE31" i="26"/>
  <c r="AF31" i="26"/>
  <c r="F32" i="26"/>
  <c r="G32" i="26"/>
  <c r="H32" i="26"/>
  <c r="I32" i="26"/>
  <c r="J32" i="26"/>
  <c r="K32" i="26"/>
  <c r="L32" i="26"/>
  <c r="M32" i="26"/>
  <c r="N32" i="26"/>
  <c r="O32" i="26"/>
  <c r="P32" i="26"/>
  <c r="Q32" i="26"/>
  <c r="R32" i="26"/>
  <c r="S32" i="26"/>
  <c r="T32" i="26"/>
  <c r="U32" i="26"/>
  <c r="V32" i="26"/>
  <c r="W32" i="26"/>
  <c r="X32" i="26"/>
  <c r="Y32" i="26"/>
  <c r="Z32" i="26"/>
  <c r="AA32" i="26"/>
  <c r="AB32" i="26"/>
  <c r="AD32" i="26"/>
  <c r="AE32" i="26"/>
  <c r="AF32" i="26"/>
  <c r="I33" i="26"/>
  <c r="J33" i="26"/>
  <c r="K33" i="26"/>
  <c r="L33" i="26"/>
  <c r="N33" i="26"/>
  <c r="O3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E33" i="26"/>
  <c r="AF33" i="26"/>
  <c r="G16" i="26"/>
  <c r="H16" i="26"/>
  <c r="I16" i="26"/>
  <c r="J16" i="26"/>
  <c r="K16" i="26"/>
  <c r="L16" i="26"/>
  <c r="M16" i="26"/>
  <c r="N16" i="26"/>
  <c r="O16" i="26"/>
  <c r="P16" i="26"/>
  <c r="Q16" i="26"/>
  <c r="R16" i="26"/>
  <c r="S16" i="26"/>
  <c r="T16" i="26"/>
  <c r="U16" i="26"/>
  <c r="V16" i="26"/>
  <c r="W16" i="26"/>
  <c r="X16" i="26"/>
  <c r="Y16" i="26"/>
  <c r="Z16" i="26"/>
  <c r="AA16" i="26"/>
  <c r="AB16" i="26"/>
  <c r="AD16" i="26"/>
  <c r="AE16" i="26"/>
  <c r="AF16" i="26"/>
  <c r="F16" i="26"/>
  <c r="F35" i="26"/>
  <c r="AC36" i="38"/>
  <c r="AC35" i="38"/>
  <c r="H46" i="38"/>
  <c r="J46" i="38"/>
  <c r="L46" i="38"/>
  <c r="N46" i="38"/>
  <c r="H47" i="38"/>
  <c r="J47" i="38"/>
  <c r="L47" i="38"/>
  <c r="N47" i="38"/>
  <c r="H48" i="38"/>
  <c r="J48" i="38"/>
  <c r="L48" i="38"/>
  <c r="N48" i="38"/>
  <c r="H49" i="38"/>
  <c r="J49" i="38"/>
  <c r="L49" i="38"/>
  <c r="N49" i="38"/>
  <c r="F47" i="38"/>
  <c r="F48" i="38"/>
  <c r="F49" i="38"/>
  <c r="F46" i="38"/>
  <c r="G41" i="38"/>
  <c r="H41" i="38"/>
  <c r="I41" i="38"/>
  <c r="J41" i="38"/>
  <c r="K41" i="38"/>
  <c r="L41" i="38"/>
  <c r="M41" i="38"/>
  <c r="N41" i="38"/>
  <c r="O41" i="38"/>
  <c r="P41" i="38"/>
  <c r="Q41" i="38"/>
  <c r="R41" i="38"/>
  <c r="S41" i="38"/>
  <c r="T41" i="38"/>
  <c r="U41" i="38"/>
  <c r="F41" i="38"/>
  <c r="AF35" i="38"/>
  <c r="AE35" i="38"/>
  <c r="AD36" i="38"/>
  <c r="AD35" i="38"/>
  <c r="AB36" i="38"/>
  <c r="AB35" i="38"/>
  <c r="Z35" i="38"/>
  <c r="Y35" i="38"/>
  <c r="X35" i="38"/>
  <c r="W35" i="38"/>
  <c r="V35" i="38"/>
  <c r="U35" i="38"/>
  <c r="T35" i="38"/>
  <c r="S35" i="38"/>
  <c r="R35" i="38"/>
  <c r="Q35" i="38"/>
  <c r="P35" i="38"/>
  <c r="O35" i="38"/>
  <c r="N35" i="38"/>
  <c r="M36" i="38"/>
  <c r="L35" i="38"/>
  <c r="K35" i="38"/>
  <c r="J35" i="38"/>
  <c r="I35" i="38"/>
  <c r="H36" i="38"/>
  <c r="G36" i="38"/>
  <c r="F36" i="38"/>
  <c r="H35" i="38"/>
  <c r="G35" i="38"/>
  <c r="F35" i="38"/>
  <c r="AE36" i="38"/>
  <c r="AF36" i="38"/>
  <c r="AA35" i="38"/>
  <c r="AA36" i="38"/>
  <c r="Z36" i="38"/>
  <c r="Y36" i="38"/>
  <c r="X36" i="38"/>
  <c r="W36" i="38"/>
  <c r="V36" i="38"/>
  <c r="U36" i="38"/>
  <c r="T36" i="38"/>
  <c r="S36" i="38"/>
  <c r="R36" i="38"/>
  <c r="Q36" i="38"/>
  <c r="P36" i="38"/>
  <c r="O36" i="38"/>
  <c r="N36" i="38"/>
  <c r="M35" i="38"/>
  <c r="L36" i="38"/>
  <c r="K36" i="38"/>
  <c r="J36" i="38"/>
  <c r="I36" i="38"/>
  <c r="AF33" i="38"/>
  <c r="AE33" i="38"/>
  <c r="AF32" i="38"/>
  <c r="AE32" i="38"/>
  <c r="AF31" i="38"/>
  <c r="AE31" i="38"/>
  <c r="AF30" i="38"/>
  <c r="AE30" i="38"/>
  <c r="AF29" i="38"/>
  <c r="AE29" i="38"/>
  <c r="AF28" i="38"/>
  <c r="AE28" i="38"/>
  <c r="AF27" i="38"/>
  <c r="AE27" i="38"/>
  <c r="AF26" i="38"/>
  <c r="AE26" i="38"/>
  <c r="AF25" i="38"/>
  <c r="AE25" i="38"/>
  <c r="Z19" i="38"/>
  <c r="Z18" i="38"/>
  <c r="Z17" i="38"/>
  <c r="Z16" i="38"/>
  <c r="Z23" i="38"/>
  <c r="Z22" i="38"/>
  <c r="AA33" i="38"/>
  <c r="Z33" i="38"/>
  <c r="Y33" i="38"/>
  <c r="X33" i="38"/>
  <c r="W33" i="38"/>
  <c r="V33" i="38"/>
  <c r="U33" i="38"/>
  <c r="T33" i="38"/>
  <c r="S33" i="38"/>
  <c r="R33" i="38"/>
  <c r="Q33" i="38"/>
  <c r="P33" i="38"/>
  <c r="O33" i="38"/>
  <c r="N33" i="38"/>
  <c r="AA32" i="38"/>
  <c r="Z32" i="38"/>
  <c r="Y32" i="38"/>
  <c r="X32" i="38"/>
  <c r="W32" i="38"/>
  <c r="V32" i="38"/>
  <c r="U32" i="38"/>
  <c r="T32" i="38"/>
  <c r="S32" i="38"/>
  <c r="R32" i="38"/>
  <c r="Q32" i="38"/>
  <c r="P32" i="38"/>
  <c r="O32" i="38"/>
  <c r="N32" i="38"/>
  <c r="AA31" i="38"/>
  <c r="Z31" i="38"/>
  <c r="Y31" i="38"/>
  <c r="X31" i="38"/>
  <c r="W31" i="38"/>
  <c r="V31" i="38"/>
  <c r="U31" i="38"/>
  <c r="T31" i="38"/>
  <c r="S31" i="38"/>
  <c r="R31" i="38"/>
  <c r="Q31" i="38"/>
  <c r="P31" i="38"/>
  <c r="O31" i="38"/>
  <c r="N31" i="38"/>
  <c r="AA30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AA29" i="38"/>
  <c r="Z29" i="38"/>
  <c r="Y29" i="38"/>
  <c r="X29" i="38"/>
  <c r="W29" i="38"/>
  <c r="V29" i="38"/>
  <c r="U29" i="38"/>
  <c r="T29" i="38"/>
  <c r="S29" i="38"/>
  <c r="R29" i="38"/>
  <c r="Q29" i="38"/>
  <c r="P29" i="38"/>
  <c r="O29" i="38"/>
  <c r="N29" i="38"/>
  <c r="AA28" i="38"/>
  <c r="Z28" i="38"/>
  <c r="Y28" i="38"/>
  <c r="X28" i="38"/>
  <c r="W28" i="38"/>
  <c r="V28" i="38"/>
  <c r="U28" i="38"/>
  <c r="T28" i="38"/>
  <c r="S28" i="38"/>
  <c r="R28" i="38"/>
  <c r="Q28" i="38"/>
  <c r="P28" i="38"/>
  <c r="O28" i="38"/>
  <c r="N28" i="38"/>
  <c r="AA27" i="38"/>
  <c r="Z27" i="38"/>
  <c r="Y27" i="38"/>
  <c r="X27" i="38"/>
  <c r="W27" i="38"/>
  <c r="V27" i="38"/>
  <c r="U27" i="38"/>
  <c r="T27" i="38"/>
  <c r="S27" i="38"/>
  <c r="R27" i="38"/>
  <c r="Q27" i="38"/>
  <c r="P27" i="38"/>
  <c r="O27" i="38"/>
  <c r="N27" i="38"/>
  <c r="AA26" i="38"/>
  <c r="Z26" i="38"/>
  <c r="Y26" i="38"/>
  <c r="X26" i="38"/>
  <c r="W26" i="38"/>
  <c r="V26" i="38"/>
  <c r="U26" i="38"/>
  <c r="T26" i="38"/>
  <c r="S26" i="38"/>
  <c r="R26" i="38"/>
  <c r="Q26" i="38"/>
  <c r="P26" i="38"/>
  <c r="O26" i="38"/>
  <c r="N26" i="38"/>
  <c r="AA25" i="38"/>
  <c r="Z25" i="38"/>
  <c r="Y25" i="38"/>
  <c r="X25" i="38"/>
  <c r="W25" i="38"/>
  <c r="V25" i="38"/>
  <c r="U25" i="38"/>
  <c r="T25" i="38"/>
  <c r="S25" i="38"/>
  <c r="R25" i="38"/>
  <c r="Q25" i="38"/>
  <c r="P25" i="38"/>
  <c r="O25" i="38"/>
  <c r="N25" i="38"/>
  <c r="L33" i="38"/>
  <c r="K33" i="38"/>
  <c r="J33" i="38"/>
  <c r="I33" i="38"/>
  <c r="L32" i="38"/>
  <c r="K32" i="38"/>
  <c r="J32" i="38"/>
  <c r="I32" i="38"/>
  <c r="L31" i="38"/>
  <c r="K31" i="38"/>
  <c r="J31" i="38"/>
  <c r="I31" i="38"/>
  <c r="L30" i="38"/>
  <c r="K30" i="38"/>
  <c r="J30" i="38"/>
  <c r="I30" i="38"/>
  <c r="L29" i="38"/>
  <c r="K29" i="38"/>
  <c r="J29" i="38"/>
  <c r="I29" i="38"/>
  <c r="L28" i="38"/>
  <c r="K28" i="38"/>
  <c r="J28" i="38"/>
  <c r="I28" i="38"/>
  <c r="L27" i="38"/>
  <c r="K27" i="38"/>
  <c r="J27" i="38"/>
  <c r="I27" i="38"/>
  <c r="L26" i="38"/>
  <c r="K26" i="38"/>
  <c r="J26" i="38"/>
  <c r="I26" i="38"/>
  <c r="L25" i="38"/>
  <c r="K25" i="38"/>
  <c r="J25" i="38"/>
  <c r="I25" i="38"/>
  <c r="M23" i="38"/>
  <c r="M22" i="38"/>
  <c r="M21" i="38"/>
  <c r="M20" i="38"/>
  <c r="M19" i="38"/>
  <c r="M18" i="38"/>
  <c r="M17" i="38"/>
  <c r="M16" i="38"/>
  <c r="M24" i="38"/>
  <c r="AD33" i="38"/>
  <c r="AD32" i="38"/>
  <c r="AD31" i="38"/>
  <c r="AD30" i="38"/>
  <c r="AD29" i="38"/>
  <c r="AD28" i="38"/>
  <c r="AD27" i="38"/>
  <c r="AD26" i="38"/>
  <c r="AD25" i="38"/>
  <c r="AF23" i="38"/>
  <c r="AE23" i="38"/>
  <c r="AD23" i="38"/>
  <c r="AF22" i="38"/>
  <c r="AE22" i="38"/>
  <c r="AD22" i="38"/>
  <c r="AF21" i="38"/>
  <c r="AE21" i="38"/>
  <c r="AD21" i="38"/>
  <c r="AF20" i="38"/>
  <c r="AE20" i="38"/>
  <c r="AD20" i="38"/>
  <c r="AF19" i="38"/>
  <c r="AE19" i="38"/>
  <c r="AD19" i="38"/>
  <c r="AF18" i="38"/>
  <c r="AE18" i="38"/>
  <c r="AD18" i="38"/>
  <c r="AF17" i="38"/>
  <c r="AE17" i="38"/>
  <c r="AD17" i="38"/>
  <c r="AF16" i="38"/>
  <c r="AE16" i="38"/>
  <c r="AD16" i="38"/>
  <c r="AB23" i="38"/>
  <c r="AA23" i="38"/>
  <c r="AB22" i="38"/>
  <c r="AA22" i="38"/>
  <c r="AB21" i="38"/>
  <c r="AA21" i="38"/>
  <c r="AB20" i="38"/>
  <c r="AA20" i="38"/>
  <c r="AB19" i="38"/>
  <c r="AA19" i="38"/>
  <c r="AB18" i="38"/>
  <c r="AA18" i="38"/>
  <c r="AB17" i="38"/>
  <c r="AA17" i="38"/>
  <c r="AB16" i="38"/>
  <c r="AA16" i="38"/>
  <c r="Z21" i="38"/>
  <c r="Z20" i="38"/>
  <c r="Z24" i="38"/>
  <c r="AB33" i="38"/>
  <c r="AC33" i="38"/>
  <c r="AC32" i="38"/>
  <c r="AC31" i="38"/>
  <c r="AC30" i="38"/>
  <c r="AC29" i="38"/>
  <c r="AC28" i="38"/>
  <c r="AC27" i="38"/>
  <c r="AC26" i="38"/>
  <c r="AC25" i="38"/>
  <c r="AC24" i="38"/>
  <c r="AC23" i="38"/>
  <c r="AC22" i="38"/>
  <c r="AC21" i="38"/>
  <c r="AC20" i="38"/>
  <c r="AC19" i="38"/>
  <c r="AC18" i="38"/>
  <c r="AC17" i="38"/>
  <c r="AC16" i="38"/>
  <c r="M33" i="38"/>
  <c r="O24" i="38"/>
  <c r="P24" i="38"/>
  <c r="Q24" i="38"/>
  <c r="R24" i="38"/>
  <c r="S24" i="38"/>
  <c r="T24" i="38"/>
  <c r="U24" i="38"/>
  <c r="V24" i="38"/>
  <c r="W24" i="38"/>
  <c r="X24" i="38"/>
  <c r="Y24" i="38"/>
  <c r="AA24" i="38"/>
  <c r="AB24" i="38"/>
  <c r="AD24" i="38"/>
  <c r="AE24" i="38"/>
  <c r="AF24" i="38"/>
  <c r="N24" i="38"/>
  <c r="N17" i="38"/>
  <c r="O17" i="38"/>
  <c r="P17" i="38"/>
  <c r="Q17" i="38"/>
  <c r="R17" i="38"/>
  <c r="S17" i="38"/>
  <c r="T17" i="38"/>
  <c r="U17" i="38"/>
  <c r="V17" i="38"/>
  <c r="W17" i="38"/>
  <c r="X17" i="38"/>
  <c r="Y17" i="38"/>
  <c r="N18" i="38"/>
  <c r="O18" i="38"/>
  <c r="P18" i="38"/>
  <c r="Q18" i="38"/>
  <c r="R18" i="38"/>
  <c r="S18" i="38"/>
  <c r="T18" i="38"/>
  <c r="U18" i="38"/>
  <c r="V18" i="38"/>
  <c r="W18" i="38"/>
  <c r="X18" i="38"/>
  <c r="Y18" i="38"/>
  <c r="N19" i="38"/>
  <c r="O19" i="38"/>
  <c r="P19" i="38"/>
  <c r="Q19" i="38"/>
  <c r="R19" i="38"/>
  <c r="S19" i="38"/>
  <c r="T19" i="38"/>
  <c r="U19" i="38"/>
  <c r="V19" i="38"/>
  <c r="W19" i="38"/>
  <c r="X19" i="38"/>
  <c r="Y19" i="38"/>
  <c r="N20" i="38"/>
  <c r="O20" i="38"/>
  <c r="P20" i="38"/>
  <c r="Q20" i="38"/>
  <c r="R20" i="38"/>
  <c r="S20" i="38"/>
  <c r="T20" i="38"/>
  <c r="U20" i="38"/>
  <c r="V20" i="38"/>
  <c r="W20" i="38"/>
  <c r="X20" i="38"/>
  <c r="Y20" i="38"/>
  <c r="N21" i="38"/>
  <c r="O21" i="38"/>
  <c r="P21" i="38"/>
  <c r="Q21" i="38"/>
  <c r="R21" i="38"/>
  <c r="S21" i="38"/>
  <c r="T21" i="38"/>
  <c r="U21" i="38"/>
  <c r="V21" i="38"/>
  <c r="W21" i="38"/>
  <c r="X21" i="38"/>
  <c r="Y21" i="38"/>
  <c r="N22" i="38"/>
  <c r="O22" i="38"/>
  <c r="P22" i="38"/>
  <c r="Q22" i="38"/>
  <c r="R22" i="38"/>
  <c r="S22" i="38"/>
  <c r="T22" i="38"/>
  <c r="U22" i="38"/>
  <c r="V22" i="38"/>
  <c r="W22" i="38"/>
  <c r="X22" i="38"/>
  <c r="Y22" i="38"/>
  <c r="N23" i="38"/>
  <c r="O23" i="38"/>
  <c r="P23" i="38"/>
  <c r="Q23" i="38"/>
  <c r="R23" i="38"/>
  <c r="S23" i="38"/>
  <c r="T23" i="38"/>
  <c r="U23" i="38"/>
  <c r="V23" i="38"/>
  <c r="W23" i="38"/>
  <c r="X23" i="38"/>
  <c r="Y23" i="38"/>
  <c r="O16" i="38"/>
  <c r="P16" i="38"/>
  <c r="Q16" i="38"/>
  <c r="R16" i="38"/>
  <c r="S16" i="38"/>
  <c r="T16" i="38"/>
  <c r="U16" i="38"/>
  <c r="V16" i="38"/>
  <c r="W16" i="38"/>
  <c r="X16" i="38"/>
  <c r="Y16" i="38"/>
  <c r="N16" i="38"/>
  <c r="H33" i="38"/>
  <c r="G33" i="38"/>
  <c r="F33" i="38"/>
  <c r="G24" i="38"/>
  <c r="H24" i="38"/>
  <c r="I24" i="38"/>
  <c r="J24" i="38"/>
  <c r="K24" i="38"/>
  <c r="L24" i="38"/>
  <c r="AB32" i="38"/>
  <c r="AB31" i="38"/>
  <c r="AB30" i="38"/>
  <c r="AB29" i="38"/>
  <c r="AB28" i="38"/>
  <c r="AB27" i="38"/>
  <c r="AB26" i="38"/>
  <c r="AB25" i="38"/>
  <c r="M32" i="38"/>
  <c r="M31" i="38"/>
  <c r="M30" i="38"/>
  <c r="M29" i="38"/>
  <c r="M28" i="38"/>
  <c r="M27" i="38"/>
  <c r="M26" i="38"/>
  <c r="M25" i="38"/>
  <c r="G25" i="38"/>
  <c r="H25" i="38"/>
  <c r="G26" i="38"/>
  <c r="H26" i="38"/>
  <c r="G27" i="38"/>
  <c r="H27" i="38"/>
  <c r="G28" i="38"/>
  <c r="H28" i="38"/>
  <c r="G29" i="38"/>
  <c r="H29" i="38"/>
  <c r="G30" i="38"/>
  <c r="H30" i="38"/>
  <c r="G31" i="38"/>
  <c r="H31" i="38"/>
  <c r="G32" i="38"/>
  <c r="H32" i="38"/>
  <c r="F24" i="38"/>
  <c r="F25" i="38"/>
  <c r="F26" i="38"/>
  <c r="F27" i="38"/>
  <c r="F28" i="38"/>
  <c r="F29" i="38"/>
  <c r="F30" i="38"/>
  <c r="F31" i="38"/>
  <c r="F32" i="38"/>
  <c r="F17" i="38"/>
  <c r="G17" i="38"/>
  <c r="H17" i="38"/>
  <c r="I17" i="38"/>
  <c r="J17" i="38"/>
  <c r="K17" i="38"/>
  <c r="L17" i="38"/>
  <c r="F18" i="38"/>
  <c r="G18" i="38"/>
  <c r="H18" i="38"/>
  <c r="I18" i="38"/>
  <c r="J18" i="38"/>
  <c r="K18" i="38"/>
  <c r="L18" i="38"/>
  <c r="F19" i="38"/>
  <c r="G19" i="38"/>
  <c r="H19" i="38"/>
  <c r="I19" i="38"/>
  <c r="J19" i="38"/>
  <c r="K19" i="38"/>
  <c r="L19" i="38"/>
  <c r="F20" i="38"/>
  <c r="G20" i="38"/>
  <c r="H20" i="38"/>
  <c r="I20" i="38"/>
  <c r="J20" i="38"/>
  <c r="K20" i="38"/>
  <c r="L20" i="38"/>
  <c r="F21" i="38"/>
  <c r="G21" i="38"/>
  <c r="H21" i="38"/>
  <c r="I21" i="38"/>
  <c r="J21" i="38"/>
  <c r="K21" i="38"/>
  <c r="L21" i="38"/>
  <c r="F22" i="38"/>
  <c r="G22" i="38"/>
  <c r="H22" i="38"/>
  <c r="I22" i="38"/>
  <c r="J22" i="38"/>
  <c r="K22" i="38"/>
  <c r="L22" i="38"/>
  <c r="F23" i="38"/>
  <c r="G23" i="38"/>
  <c r="H23" i="38"/>
  <c r="I23" i="38"/>
  <c r="J23" i="38"/>
  <c r="K23" i="38"/>
  <c r="L23" i="38"/>
  <c r="G16" i="38"/>
  <c r="H16" i="38"/>
  <c r="I16" i="38"/>
  <c r="J16" i="38"/>
  <c r="K16" i="38"/>
  <c r="L16" i="38"/>
  <c r="F16" i="38"/>
  <c r="AC41" i="37"/>
  <c r="A55" i="26" l="1"/>
  <c r="AD41" i="37"/>
  <c r="AE41" i="37" s="1"/>
  <c r="AE41" i="38" s="1"/>
  <c r="AC41" i="38"/>
  <c r="K42" i="26"/>
  <c r="S42" i="26" s="1"/>
  <c r="AD41" i="38" l="1"/>
  <c r="AA63" i="40"/>
  <c r="Z63" i="40"/>
  <c r="AA62" i="40"/>
  <c r="Z62" i="40"/>
  <c r="AA61" i="40"/>
  <c r="Z61" i="40"/>
  <c r="AA60" i="40"/>
  <c r="Z60" i="40"/>
  <c r="AA59" i="40"/>
  <c r="Z59" i="40"/>
  <c r="AA58" i="40"/>
  <c r="Z58" i="40"/>
  <c r="AA57" i="40"/>
  <c r="Z57" i="40"/>
  <c r="AA56" i="40"/>
  <c r="Z56" i="40"/>
  <c r="AA55" i="40"/>
  <c r="Z55" i="40"/>
  <c r="AA54" i="40"/>
  <c r="Z54" i="40"/>
  <c r="AA53" i="40"/>
  <c r="Z53" i="40"/>
  <c r="AA52" i="40"/>
  <c r="Z52" i="40"/>
  <c r="AA51" i="40"/>
  <c r="Z51" i="40"/>
  <c r="AA50" i="40"/>
  <c r="Z50" i="40"/>
  <c r="AA49" i="40"/>
  <c r="Z49" i="40"/>
  <c r="AA48" i="40"/>
  <c r="Z48" i="40"/>
  <c r="AA47" i="40"/>
  <c r="Z47" i="40"/>
  <c r="AA46" i="40"/>
  <c r="Z46" i="40"/>
  <c r="AA45" i="40"/>
  <c r="Z45" i="40"/>
  <c r="AA44" i="40"/>
  <c r="Z44" i="40"/>
  <c r="Y63" i="40"/>
  <c r="X63" i="40"/>
  <c r="W63" i="40"/>
  <c r="V63" i="40"/>
  <c r="U63" i="40"/>
  <c r="T63" i="40"/>
  <c r="S63" i="40"/>
  <c r="R63" i="40"/>
  <c r="Q63" i="40"/>
  <c r="P63" i="40"/>
  <c r="O63" i="40"/>
  <c r="N63" i="40"/>
  <c r="M63" i="40"/>
  <c r="L63" i="40"/>
  <c r="K63" i="40"/>
  <c r="J63" i="40"/>
  <c r="I63" i="40"/>
  <c r="H63" i="40"/>
  <c r="G63" i="40"/>
  <c r="F63" i="40"/>
  <c r="E63" i="40"/>
  <c r="D63" i="40"/>
  <c r="D45" i="40"/>
  <c r="E45" i="40"/>
  <c r="F45" i="40"/>
  <c r="G45" i="40"/>
  <c r="H45" i="40"/>
  <c r="I45" i="40"/>
  <c r="J45" i="40"/>
  <c r="K45" i="40"/>
  <c r="L45" i="40"/>
  <c r="M45" i="40"/>
  <c r="N45" i="40"/>
  <c r="O45" i="40"/>
  <c r="P45" i="40"/>
  <c r="Q45" i="40"/>
  <c r="R45" i="40"/>
  <c r="S45" i="40"/>
  <c r="T45" i="40"/>
  <c r="U45" i="40"/>
  <c r="V45" i="40"/>
  <c r="W45" i="40"/>
  <c r="X45" i="40"/>
  <c r="Y45" i="40"/>
  <c r="D46" i="40"/>
  <c r="E46" i="40"/>
  <c r="F46" i="40"/>
  <c r="G46" i="40"/>
  <c r="H46" i="40"/>
  <c r="I46" i="40"/>
  <c r="J46" i="40"/>
  <c r="K46" i="40"/>
  <c r="L46" i="40"/>
  <c r="M46" i="40"/>
  <c r="N46" i="40"/>
  <c r="O46" i="40"/>
  <c r="P46" i="40"/>
  <c r="Q46" i="40"/>
  <c r="R46" i="40"/>
  <c r="S46" i="40"/>
  <c r="T46" i="40"/>
  <c r="U46" i="40"/>
  <c r="V46" i="40"/>
  <c r="W46" i="40"/>
  <c r="X46" i="40"/>
  <c r="Y46" i="40"/>
  <c r="D47" i="40"/>
  <c r="E47" i="40"/>
  <c r="F47" i="40"/>
  <c r="G47" i="40"/>
  <c r="H47" i="40"/>
  <c r="I47" i="40"/>
  <c r="J47" i="40"/>
  <c r="K47" i="40"/>
  <c r="L47" i="40"/>
  <c r="M47" i="40"/>
  <c r="N47" i="40"/>
  <c r="O47" i="40"/>
  <c r="P47" i="40"/>
  <c r="Q47" i="40"/>
  <c r="R47" i="40"/>
  <c r="S47" i="40"/>
  <c r="T47" i="40"/>
  <c r="U47" i="40"/>
  <c r="V47" i="40"/>
  <c r="W47" i="40"/>
  <c r="X47" i="40"/>
  <c r="Y47" i="40"/>
  <c r="D48" i="40"/>
  <c r="E48" i="40"/>
  <c r="F48" i="40"/>
  <c r="G48" i="40"/>
  <c r="H48" i="40"/>
  <c r="I48" i="40"/>
  <c r="J48" i="40"/>
  <c r="K48" i="40"/>
  <c r="L48" i="40"/>
  <c r="M48" i="40"/>
  <c r="N48" i="40"/>
  <c r="O48" i="40"/>
  <c r="P48" i="40"/>
  <c r="Q48" i="40"/>
  <c r="R48" i="40"/>
  <c r="S48" i="40"/>
  <c r="T48" i="40"/>
  <c r="U48" i="40"/>
  <c r="V48" i="40"/>
  <c r="W48" i="40"/>
  <c r="X48" i="40"/>
  <c r="Y48" i="40"/>
  <c r="D49" i="40"/>
  <c r="E49" i="40"/>
  <c r="F49" i="40"/>
  <c r="G49" i="40"/>
  <c r="H49" i="40"/>
  <c r="I49" i="40"/>
  <c r="J49" i="40"/>
  <c r="K49" i="40"/>
  <c r="L49" i="40"/>
  <c r="M49" i="40"/>
  <c r="N49" i="40"/>
  <c r="O49" i="40"/>
  <c r="P49" i="40"/>
  <c r="Q49" i="40"/>
  <c r="R49" i="40"/>
  <c r="S49" i="40"/>
  <c r="T49" i="40"/>
  <c r="U49" i="40"/>
  <c r="V49" i="40"/>
  <c r="W49" i="40"/>
  <c r="X49" i="40"/>
  <c r="Y49" i="40"/>
  <c r="D50" i="40"/>
  <c r="E50" i="40"/>
  <c r="F50" i="40"/>
  <c r="G50" i="40"/>
  <c r="H50" i="40"/>
  <c r="I50" i="40"/>
  <c r="J50" i="40"/>
  <c r="K50" i="40"/>
  <c r="L50" i="40"/>
  <c r="M50" i="40"/>
  <c r="N50" i="40"/>
  <c r="O50" i="40"/>
  <c r="P50" i="40"/>
  <c r="Q50" i="40"/>
  <c r="R50" i="40"/>
  <c r="S50" i="40"/>
  <c r="T50" i="40"/>
  <c r="U50" i="40"/>
  <c r="V50" i="40"/>
  <c r="W50" i="40"/>
  <c r="X50" i="40"/>
  <c r="Y50" i="40"/>
  <c r="D51" i="40"/>
  <c r="E51" i="40"/>
  <c r="F51" i="40"/>
  <c r="G51" i="40"/>
  <c r="H51" i="40"/>
  <c r="I51" i="40"/>
  <c r="J51" i="40"/>
  <c r="K51" i="40"/>
  <c r="L51" i="40"/>
  <c r="M51" i="40"/>
  <c r="N51" i="40"/>
  <c r="O51" i="40"/>
  <c r="P51" i="40"/>
  <c r="Q51" i="40"/>
  <c r="R51" i="40"/>
  <c r="S51" i="40"/>
  <c r="T51" i="40"/>
  <c r="U51" i="40"/>
  <c r="V51" i="40"/>
  <c r="W51" i="40"/>
  <c r="X51" i="40"/>
  <c r="Y51" i="40"/>
  <c r="D52" i="40"/>
  <c r="E52" i="40"/>
  <c r="F52" i="40"/>
  <c r="G52" i="40"/>
  <c r="H52" i="40"/>
  <c r="I52" i="40"/>
  <c r="J52" i="40"/>
  <c r="K52" i="40"/>
  <c r="L52" i="40"/>
  <c r="M52" i="40"/>
  <c r="N52" i="40"/>
  <c r="O52" i="40"/>
  <c r="P52" i="40"/>
  <c r="Q52" i="40"/>
  <c r="R52" i="40"/>
  <c r="S52" i="40"/>
  <c r="T52" i="40"/>
  <c r="U52" i="40"/>
  <c r="V52" i="40"/>
  <c r="W52" i="40"/>
  <c r="X52" i="40"/>
  <c r="Y52" i="40"/>
  <c r="D53" i="40"/>
  <c r="E53" i="40"/>
  <c r="F53" i="40"/>
  <c r="G53" i="40"/>
  <c r="H53" i="40"/>
  <c r="I53" i="40"/>
  <c r="J53" i="40"/>
  <c r="K53" i="40"/>
  <c r="L53" i="40"/>
  <c r="M53" i="40"/>
  <c r="N53" i="40"/>
  <c r="O53" i="40"/>
  <c r="P53" i="40"/>
  <c r="Q53" i="40"/>
  <c r="R53" i="40"/>
  <c r="S53" i="40"/>
  <c r="T53" i="40"/>
  <c r="U53" i="40"/>
  <c r="V53" i="40"/>
  <c r="W53" i="40"/>
  <c r="X53" i="40"/>
  <c r="Y53" i="40"/>
  <c r="D54" i="40"/>
  <c r="E54" i="40"/>
  <c r="F54" i="40"/>
  <c r="G54" i="40"/>
  <c r="H54" i="40"/>
  <c r="I54" i="40"/>
  <c r="J54" i="40"/>
  <c r="K54" i="40"/>
  <c r="L54" i="40"/>
  <c r="M54" i="40"/>
  <c r="N54" i="40"/>
  <c r="O54" i="40"/>
  <c r="P54" i="40"/>
  <c r="Q54" i="40"/>
  <c r="R54" i="40"/>
  <c r="S54" i="40"/>
  <c r="T54" i="40"/>
  <c r="U54" i="40"/>
  <c r="V54" i="40"/>
  <c r="W54" i="40"/>
  <c r="X54" i="40"/>
  <c r="Y54" i="40"/>
  <c r="D55" i="40"/>
  <c r="E55" i="40"/>
  <c r="F55" i="40"/>
  <c r="G55" i="40"/>
  <c r="H55" i="40"/>
  <c r="I55" i="40"/>
  <c r="J55" i="40"/>
  <c r="K55" i="40"/>
  <c r="L55" i="40"/>
  <c r="M55" i="40"/>
  <c r="N55" i="40"/>
  <c r="O55" i="40"/>
  <c r="P55" i="40"/>
  <c r="Q55" i="40"/>
  <c r="R55" i="40"/>
  <c r="S55" i="40"/>
  <c r="T55" i="40"/>
  <c r="U55" i="40"/>
  <c r="V55" i="40"/>
  <c r="W55" i="40"/>
  <c r="X55" i="40"/>
  <c r="Y55" i="40"/>
  <c r="D56" i="40"/>
  <c r="E56" i="40"/>
  <c r="F56" i="40"/>
  <c r="G56" i="40"/>
  <c r="H56" i="40"/>
  <c r="I56" i="40"/>
  <c r="J56" i="40"/>
  <c r="K56" i="40"/>
  <c r="L56" i="40"/>
  <c r="M56" i="40"/>
  <c r="N56" i="40"/>
  <c r="O56" i="40"/>
  <c r="P56" i="40"/>
  <c r="Q56" i="40"/>
  <c r="R56" i="40"/>
  <c r="S56" i="40"/>
  <c r="T56" i="40"/>
  <c r="U56" i="40"/>
  <c r="V56" i="40"/>
  <c r="W56" i="40"/>
  <c r="X56" i="40"/>
  <c r="Y56" i="40"/>
  <c r="D57" i="40"/>
  <c r="E57" i="40"/>
  <c r="F57" i="40"/>
  <c r="G57" i="40"/>
  <c r="H57" i="40"/>
  <c r="I57" i="40"/>
  <c r="J57" i="40"/>
  <c r="K57" i="40"/>
  <c r="L57" i="40"/>
  <c r="M57" i="40"/>
  <c r="N57" i="40"/>
  <c r="O57" i="40"/>
  <c r="P57" i="40"/>
  <c r="Q57" i="40"/>
  <c r="R57" i="40"/>
  <c r="S57" i="40"/>
  <c r="T57" i="40"/>
  <c r="U57" i="40"/>
  <c r="V57" i="40"/>
  <c r="W57" i="40"/>
  <c r="X57" i="40"/>
  <c r="Y57" i="40"/>
  <c r="D58" i="40"/>
  <c r="E58" i="40"/>
  <c r="F58" i="40"/>
  <c r="G58" i="40"/>
  <c r="H58" i="40"/>
  <c r="I58" i="40"/>
  <c r="J58" i="40"/>
  <c r="K58" i="40"/>
  <c r="L58" i="40"/>
  <c r="M58" i="40"/>
  <c r="N58" i="40"/>
  <c r="O58" i="40"/>
  <c r="P58" i="40"/>
  <c r="Q58" i="40"/>
  <c r="R58" i="40"/>
  <c r="S58" i="40"/>
  <c r="T58" i="40"/>
  <c r="U58" i="40"/>
  <c r="V58" i="40"/>
  <c r="W58" i="40"/>
  <c r="X58" i="40"/>
  <c r="Y58" i="40"/>
  <c r="D59" i="40"/>
  <c r="E59" i="40"/>
  <c r="F59" i="40"/>
  <c r="G59" i="40"/>
  <c r="H59" i="40"/>
  <c r="I59" i="40"/>
  <c r="J59" i="40"/>
  <c r="K59" i="40"/>
  <c r="L59" i="40"/>
  <c r="M59" i="40"/>
  <c r="N59" i="40"/>
  <c r="O59" i="40"/>
  <c r="P59" i="40"/>
  <c r="Q59" i="40"/>
  <c r="R59" i="40"/>
  <c r="S59" i="40"/>
  <c r="T59" i="40"/>
  <c r="U59" i="40"/>
  <c r="V59" i="40"/>
  <c r="W59" i="40"/>
  <c r="X59" i="40"/>
  <c r="Y59" i="40"/>
  <c r="D60" i="40"/>
  <c r="E60" i="40"/>
  <c r="F60" i="40"/>
  <c r="G60" i="40"/>
  <c r="H60" i="40"/>
  <c r="I60" i="40"/>
  <c r="J60" i="40"/>
  <c r="K60" i="40"/>
  <c r="L60" i="40"/>
  <c r="M60" i="40"/>
  <c r="N60" i="40"/>
  <c r="O60" i="40"/>
  <c r="P60" i="40"/>
  <c r="Q60" i="40"/>
  <c r="R60" i="40"/>
  <c r="S60" i="40"/>
  <c r="T60" i="40"/>
  <c r="U60" i="40"/>
  <c r="V60" i="40"/>
  <c r="W60" i="40"/>
  <c r="X60" i="40"/>
  <c r="Y60" i="40"/>
  <c r="D61" i="40"/>
  <c r="E61" i="40"/>
  <c r="F61" i="40"/>
  <c r="G61" i="40"/>
  <c r="H61" i="40"/>
  <c r="I61" i="40"/>
  <c r="J61" i="40"/>
  <c r="K61" i="40"/>
  <c r="L61" i="40"/>
  <c r="M61" i="40"/>
  <c r="N61" i="40"/>
  <c r="O61" i="40"/>
  <c r="P61" i="40"/>
  <c r="Q61" i="40"/>
  <c r="R61" i="40"/>
  <c r="S61" i="40"/>
  <c r="T61" i="40"/>
  <c r="U61" i="40"/>
  <c r="V61" i="40"/>
  <c r="W61" i="40"/>
  <c r="X61" i="40"/>
  <c r="Y61" i="40"/>
  <c r="D62" i="40"/>
  <c r="E62" i="40"/>
  <c r="F62" i="40"/>
  <c r="G62" i="40"/>
  <c r="H62" i="40"/>
  <c r="I62" i="40"/>
  <c r="J62" i="40"/>
  <c r="K62" i="40"/>
  <c r="L62" i="40"/>
  <c r="M62" i="40"/>
  <c r="N62" i="40"/>
  <c r="O62" i="40"/>
  <c r="P62" i="40"/>
  <c r="Q62" i="40"/>
  <c r="R62" i="40"/>
  <c r="S62" i="40"/>
  <c r="T62" i="40"/>
  <c r="U62" i="40"/>
  <c r="V62" i="40"/>
  <c r="W62" i="40"/>
  <c r="X62" i="40"/>
  <c r="Y62" i="40"/>
  <c r="E44" i="40"/>
  <c r="F44" i="40"/>
  <c r="G44" i="40"/>
  <c r="H44" i="40"/>
  <c r="I44" i="40"/>
  <c r="J44" i="40"/>
  <c r="K44" i="40"/>
  <c r="L44" i="40"/>
  <c r="M44" i="40"/>
  <c r="N44" i="40"/>
  <c r="O44" i="40"/>
  <c r="P44" i="40"/>
  <c r="Q44" i="40"/>
  <c r="R44" i="40"/>
  <c r="S44" i="40"/>
  <c r="T44" i="40"/>
  <c r="U44" i="40"/>
  <c r="V44" i="40"/>
  <c r="W44" i="40"/>
  <c r="X44" i="40"/>
  <c r="Y44" i="40"/>
  <c r="D44" i="40"/>
  <c r="D20" i="40"/>
  <c r="Y62" i="46"/>
  <c r="X62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G62" i="46"/>
  <c r="F62" i="46"/>
  <c r="E62" i="46"/>
  <c r="D62" i="46"/>
  <c r="Y61" i="46"/>
  <c r="X61" i="46"/>
  <c r="W61" i="46"/>
  <c r="V61" i="46"/>
  <c r="U61" i="46"/>
  <c r="T61" i="46"/>
  <c r="S61" i="46"/>
  <c r="R61" i="46"/>
  <c r="Q61" i="46"/>
  <c r="P61" i="46"/>
  <c r="O61" i="46"/>
  <c r="N61" i="46"/>
  <c r="M61" i="46"/>
  <c r="L61" i="46"/>
  <c r="K61" i="46"/>
  <c r="J61" i="46"/>
  <c r="I61" i="46"/>
  <c r="H61" i="46"/>
  <c r="G61" i="46"/>
  <c r="F61" i="46"/>
  <c r="E61" i="46"/>
  <c r="D61" i="46"/>
  <c r="Y60" i="46"/>
  <c r="X60" i="46"/>
  <c r="W60" i="46"/>
  <c r="V60" i="46"/>
  <c r="U60" i="46"/>
  <c r="T60" i="46"/>
  <c r="S60" i="46"/>
  <c r="R60" i="46"/>
  <c r="Q60" i="46"/>
  <c r="P60" i="46"/>
  <c r="O60" i="46"/>
  <c r="N60" i="46"/>
  <c r="M60" i="46"/>
  <c r="L60" i="46"/>
  <c r="K60" i="46"/>
  <c r="J60" i="46"/>
  <c r="I60" i="46"/>
  <c r="H60" i="46"/>
  <c r="G60" i="46"/>
  <c r="F60" i="46"/>
  <c r="E60" i="46"/>
  <c r="D60" i="46"/>
  <c r="Y59" i="46"/>
  <c r="X59" i="46"/>
  <c r="W59" i="46"/>
  <c r="V59" i="46"/>
  <c r="U59" i="46"/>
  <c r="T59" i="46"/>
  <c r="S59" i="46"/>
  <c r="R59" i="46"/>
  <c r="Q59" i="46"/>
  <c r="P59" i="46"/>
  <c r="O59" i="46"/>
  <c r="N59" i="46"/>
  <c r="M59" i="46"/>
  <c r="L59" i="46"/>
  <c r="K59" i="46"/>
  <c r="J59" i="46"/>
  <c r="I59" i="46"/>
  <c r="H59" i="46"/>
  <c r="G59" i="46"/>
  <c r="F59" i="46"/>
  <c r="E59" i="46"/>
  <c r="D59" i="46"/>
  <c r="Y58" i="46"/>
  <c r="X58" i="46"/>
  <c r="W58" i="46"/>
  <c r="V58" i="46"/>
  <c r="U58" i="46"/>
  <c r="T58" i="46"/>
  <c r="S58" i="46"/>
  <c r="R58" i="46"/>
  <c r="Q58" i="46"/>
  <c r="P58" i="46"/>
  <c r="O58" i="46"/>
  <c r="N58" i="46"/>
  <c r="M58" i="46"/>
  <c r="L58" i="46"/>
  <c r="K58" i="46"/>
  <c r="J58" i="46"/>
  <c r="I58" i="46"/>
  <c r="H58" i="46"/>
  <c r="G58" i="46"/>
  <c r="F58" i="46"/>
  <c r="E58" i="46"/>
  <c r="D58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7" i="46"/>
  <c r="Y56" i="46"/>
  <c r="X56" i="46"/>
  <c r="W56" i="46"/>
  <c r="V56" i="46"/>
  <c r="U56" i="46"/>
  <c r="T56" i="46"/>
  <c r="S56" i="46"/>
  <c r="R56" i="46"/>
  <c r="Q56" i="46"/>
  <c r="P56" i="46"/>
  <c r="O56" i="46"/>
  <c r="N56" i="46"/>
  <c r="M56" i="46"/>
  <c r="L56" i="46"/>
  <c r="K56" i="46"/>
  <c r="J56" i="46"/>
  <c r="I56" i="46"/>
  <c r="H56" i="46"/>
  <c r="G56" i="46"/>
  <c r="F56" i="46"/>
  <c r="E56" i="46"/>
  <c r="D56" i="46"/>
  <c r="Y55" i="46"/>
  <c r="X55" i="46"/>
  <c r="W55" i="46"/>
  <c r="V55" i="46"/>
  <c r="U55" i="46"/>
  <c r="T55" i="46"/>
  <c r="S55" i="46"/>
  <c r="R55" i="46"/>
  <c r="Q55" i="46"/>
  <c r="P55" i="46"/>
  <c r="O55" i="46"/>
  <c r="N55" i="46"/>
  <c r="M55" i="46"/>
  <c r="L55" i="46"/>
  <c r="K55" i="46"/>
  <c r="J55" i="46"/>
  <c r="I55" i="46"/>
  <c r="H55" i="46"/>
  <c r="G55" i="46"/>
  <c r="F55" i="46"/>
  <c r="E55" i="46"/>
  <c r="D55" i="46"/>
  <c r="Y54" i="46"/>
  <c r="X54" i="46"/>
  <c r="W54" i="46"/>
  <c r="V54" i="46"/>
  <c r="U54" i="46"/>
  <c r="T54" i="46"/>
  <c r="S54" i="46"/>
  <c r="R54" i="46"/>
  <c r="Q54" i="46"/>
  <c r="P54" i="46"/>
  <c r="O54" i="46"/>
  <c r="N54" i="46"/>
  <c r="M54" i="46"/>
  <c r="L54" i="46"/>
  <c r="K54" i="46"/>
  <c r="J54" i="46"/>
  <c r="I54" i="46"/>
  <c r="H54" i="46"/>
  <c r="G54" i="46"/>
  <c r="F54" i="46"/>
  <c r="E54" i="46"/>
  <c r="D54" i="46"/>
  <c r="Y53" i="46"/>
  <c r="X53" i="46"/>
  <c r="W53" i="46"/>
  <c r="V53" i="46"/>
  <c r="U53" i="46"/>
  <c r="T53" i="46"/>
  <c r="S53" i="46"/>
  <c r="R53" i="46"/>
  <c r="Q53" i="46"/>
  <c r="P53" i="46"/>
  <c r="O53" i="46"/>
  <c r="N53" i="46"/>
  <c r="M53" i="46"/>
  <c r="L53" i="46"/>
  <c r="K53" i="46"/>
  <c r="J53" i="46"/>
  <c r="I53" i="46"/>
  <c r="H53" i="46"/>
  <c r="G53" i="46"/>
  <c r="F53" i="46"/>
  <c r="E53" i="46"/>
  <c r="D53" i="46"/>
  <c r="Y52" i="46"/>
  <c r="X52" i="46"/>
  <c r="W52" i="46"/>
  <c r="V52" i="46"/>
  <c r="U52" i="46"/>
  <c r="T52" i="46"/>
  <c r="S52" i="46"/>
  <c r="R52" i="46"/>
  <c r="Q52" i="46"/>
  <c r="P52" i="46"/>
  <c r="O52" i="46"/>
  <c r="N52" i="46"/>
  <c r="M52" i="46"/>
  <c r="L52" i="46"/>
  <c r="K52" i="46"/>
  <c r="J52" i="46"/>
  <c r="I52" i="46"/>
  <c r="H52" i="46"/>
  <c r="G52" i="46"/>
  <c r="F52" i="46"/>
  <c r="E52" i="46"/>
  <c r="D52" i="46"/>
  <c r="Y51" i="46"/>
  <c r="X51" i="46"/>
  <c r="W51" i="46"/>
  <c r="V51" i="46"/>
  <c r="U51" i="46"/>
  <c r="T51" i="46"/>
  <c r="S51" i="46"/>
  <c r="R51" i="46"/>
  <c r="Q51" i="46"/>
  <c r="P51" i="46"/>
  <c r="O51" i="46"/>
  <c r="N51" i="46"/>
  <c r="M51" i="46"/>
  <c r="L51" i="46"/>
  <c r="K51" i="46"/>
  <c r="J51" i="46"/>
  <c r="I51" i="46"/>
  <c r="H51" i="46"/>
  <c r="G51" i="46"/>
  <c r="F51" i="46"/>
  <c r="E51" i="46"/>
  <c r="D51" i="46"/>
  <c r="Y50" i="46"/>
  <c r="X50" i="46"/>
  <c r="W50" i="46"/>
  <c r="V50" i="46"/>
  <c r="U50" i="46"/>
  <c r="T50" i="46"/>
  <c r="S50" i="46"/>
  <c r="R50" i="46"/>
  <c r="Q50" i="46"/>
  <c r="P50" i="46"/>
  <c r="O50" i="46"/>
  <c r="N50" i="46"/>
  <c r="M50" i="46"/>
  <c r="L50" i="46"/>
  <c r="K50" i="46"/>
  <c r="J50" i="46"/>
  <c r="I50" i="46"/>
  <c r="H50" i="46"/>
  <c r="G50" i="46"/>
  <c r="F50" i="46"/>
  <c r="E50" i="46"/>
  <c r="D50" i="46"/>
  <c r="Y49" i="46"/>
  <c r="X49" i="46"/>
  <c r="W49" i="46"/>
  <c r="V49" i="46"/>
  <c r="U49" i="46"/>
  <c r="T49" i="46"/>
  <c r="S49" i="46"/>
  <c r="R49" i="46"/>
  <c r="Q49" i="46"/>
  <c r="P49" i="46"/>
  <c r="O49" i="46"/>
  <c r="N49" i="46"/>
  <c r="M49" i="46"/>
  <c r="L49" i="46"/>
  <c r="K49" i="46"/>
  <c r="J49" i="46"/>
  <c r="I49" i="46"/>
  <c r="H49" i="46"/>
  <c r="G49" i="46"/>
  <c r="F49" i="46"/>
  <c r="E49" i="46"/>
  <c r="D49" i="46"/>
  <c r="Y48" i="46"/>
  <c r="X48" i="46"/>
  <c r="W48" i="46"/>
  <c r="V48" i="46"/>
  <c r="U48" i="46"/>
  <c r="T48" i="46"/>
  <c r="S48" i="46"/>
  <c r="R48" i="46"/>
  <c r="Q48" i="46"/>
  <c r="P48" i="46"/>
  <c r="O48" i="46"/>
  <c r="N48" i="46"/>
  <c r="M48" i="46"/>
  <c r="L48" i="46"/>
  <c r="K48" i="46"/>
  <c r="J48" i="46"/>
  <c r="I48" i="46"/>
  <c r="H48" i="46"/>
  <c r="G48" i="46"/>
  <c r="F48" i="46"/>
  <c r="E48" i="46"/>
  <c r="D48" i="46"/>
  <c r="Y47" i="46"/>
  <c r="X47" i="46"/>
  <c r="W47" i="46"/>
  <c r="V47" i="46"/>
  <c r="U47" i="46"/>
  <c r="T47" i="46"/>
  <c r="S47" i="46"/>
  <c r="R47" i="46"/>
  <c r="Q47" i="46"/>
  <c r="P47" i="46"/>
  <c r="O47" i="46"/>
  <c r="N47" i="46"/>
  <c r="M47" i="46"/>
  <c r="L47" i="46"/>
  <c r="K47" i="46"/>
  <c r="J47" i="46"/>
  <c r="I47" i="46"/>
  <c r="H47" i="46"/>
  <c r="G47" i="46"/>
  <c r="F47" i="46"/>
  <c r="E47" i="46"/>
  <c r="D47" i="46"/>
  <c r="Y46" i="46"/>
  <c r="X46" i="46"/>
  <c r="W46" i="46"/>
  <c r="V46" i="46"/>
  <c r="U46" i="46"/>
  <c r="T46" i="46"/>
  <c r="S46" i="46"/>
  <c r="R46" i="46"/>
  <c r="Q46" i="46"/>
  <c r="P46" i="46"/>
  <c r="O46" i="46"/>
  <c r="N46" i="46"/>
  <c r="M46" i="46"/>
  <c r="L46" i="46"/>
  <c r="K46" i="46"/>
  <c r="J46" i="46"/>
  <c r="I46" i="46"/>
  <c r="H46" i="46"/>
  <c r="G46" i="46"/>
  <c r="F46" i="46"/>
  <c r="E46" i="46"/>
  <c r="D46" i="46"/>
  <c r="Y45" i="46"/>
  <c r="X45" i="46"/>
  <c r="W45" i="46"/>
  <c r="V45" i="46"/>
  <c r="U45" i="46"/>
  <c r="T45" i="46"/>
  <c r="S45" i="46"/>
  <c r="R45" i="46"/>
  <c r="Q45" i="46"/>
  <c r="P45" i="46"/>
  <c r="O45" i="46"/>
  <c r="N45" i="46"/>
  <c r="M45" i="46"/>
  <c r="L45" i="46"/>
  <c r="K45" i="46"/>
  <c r="J45" i="46"/>
  <c r="I45" i="46"/>
  <c r="H45" i="46"/>
  <c r="G45" i="46"/>
  <c r="F45" i="46"/>
  <c r="E45" i="46"/>
  <c r="D45" i="46"/>
  <c r="Y44" i="46"/>
  <c r="X44" i="46"/>
  <c r="W44" i="46"/>
  <c r="V44" i="46"/>
  <c r="U44" i="46"/>
  <c r="T44" i="46"/>
  <c r="S44" i="46"/>
  <c r="R44" i="46"/>
  <c r="Q44" i="46"/>
  <c r="P44" i="46"/>
  <c r="O44" i="46"/>
  <c r="N44" i="46"/>
  <c r="M44" i="46"/>
  <c r="L44" i="46"/>
  <c r="K44" i="46"/>
  <c r="J44" i="46"/>
  <c r="I44" i="46"/>
  <c r="H44" i="46"/>
  <c r="G44" i="46"/>
  <c r="F44" i="46"/>
  <c r="E44" i="46"/>
  <c r="D44" i="46"/>
  <c r="D32" i="46"/>
  <c r="E32" i="46"/>
  <c r="F32" i="46"/>
  <c r="G32" i="46"/>
  <c r="H32" i="46"/>
  <c r="I32" i="46"/>
  <c r="J32" i="46"/>
  <c r="K32" i="46"/>
  <c r="L32" i="46"/>
  <c r="M32" i="46"/>
  <c r="D33" i="46"/>
  <c r="E33" i="46"/>
  <c r="F33" i="46"/>
  <c r="G33" i="46"/>
  <c r="H33" i="46"/>
  <c r="I33" i="46"/>
  <c r="J33" i="46"/>
  <c r="K33" i="46"/>
  <c r="L33" i="46"/>
  <c r="M33" i="46"/>
  <c r="D34" i="46"/>
  <c r="E34" i="46"/>
  <c r="F34" i="46"/>
  <c r="G34" i="46"/>
  <c r="H34" i="46"/>
  <c r="I34" i="46"/>
  <c r="J34" i="46"/>
  <c r="K34" i="46"/>
  <c r="L34" i="46"/>
  <c r="M34" i="46"/>
  <c r="E31" i="46"/>
  <c r="F31" i="46"/>
  <c r="G31" i="46"/>
  <c r="H31" i="46"/>
  <c r="I31" i="46"/>
  <c r="J31" i="46"/>
  <c r="K31" i="46"/>
  <c r="L31" i="46"/>
  <c r="M31" i="46"/>
  <c r="D31" i="46"/>
  <c r="AD20" i="40" l="1"/>
  <c r="V20" i="40"/>
  <c r="N20" i="40"/>
  <c r="F20" i="40"/>
  <c r="AC20" i="40"/>
  <c r="U20" i="40"/>
  <c r="M20" i="40"/>
  <c r="E21" i="40"/>
  <c r="AB20" i="40"/>
  <c r="T20" i="40"/>
  <c r="L20" i="40"/>
  <c r="E20" i="40"/>
  <c r="AA20" i="40"/>
  <c r="S20" i="40"/>
  <c r="K20" i="40"/>
  <c r="D21" i="40"/>
  <c r="Z20" i="40"/>
  <c r="R20" i="40"/>
  <c r="J20" i="40"/>
  <c r="Y20" i="40"/>
  <c r="Q20" i="40"/>
  <c r="I20" i="40"/>
  <c r="AF20" i="40"/>
  <c r="X20" i="40"/>
  <c r="P20" i="40"/>
  <c r="H20" i="40"/>
  <c r="AE20" i="40"/>
  <c r="W20" i="40"/>
  <c r="O20" i="40"/>
  <c r="G20" i="40"/>
  <c r="O31" i="27"/>
  <c r="O31" i="46" l="1"/>
  <c r="J63" i="23"/>
  <c r="J65" i="23" l="1"/>
  <c r="F21" i="40"/>
  <c r="E44" i="24"/>
  <c r="F44" i="24"/>
  <c r="G44" i="24"/>
  <c r="H44" i="24"/>
  <c r="I44" i="24"/>
  <c r="J44" i="24"/>
  <c r="K44" i="24"/>
  <c r="L44" i="24"/>
  <c r="M44" i="24"/>
  <c r="N44" i="24"/>
  <c r="O44" i="24"/>
  <c r="P44" i="24"/>
  <c r="Q44" i="24"/>
  <c r="R44" i="24"/>
  <c r="S44" i="24"/>
  <c r="T44" i="24"/>
  <c r="U44" i="24"/>
  <c r="V44" i="24"/>
  <c r="W44" i="24"/>
  <c r="X44" i="24"/>
  <c r="Y44" i="24"/>
  <c r="E45" i="24"/>
  <c r="F45" i="24"/>
  <c r="G45" i="24"/>
  <c r="H45" i="24"/>
  <c r="I45" i="24"/>
  <c r="J45" i="24"/>
  <c r="K45" i="24"/>
  <c r="L45" i="24"/>
  <c r="M45" i="24"/>
  <c r="N45" i="24"/>
  <c r="O45" i="24"/>
  <c r="P45" i="24"/>
  <c r="Q45" i="24"/>
  <c r="R45" i="24"/>
  <c r="S45" i="24"/>
  <c r="T45" i="24"/>
  <c r="U45" i="24"/>
  <c r="V45" i="24"/>
  <c r="W45" i="24"/>
  <c r="X45" i="24"/>
  <c r="Y45" i="24"/>
  <c r="E46" i="24"/>
  <c r="F46" i="24"/>
  <c r="G46" i="24"/>
  <c r="H46" i="24"/>
  <c r="I46" i="24"/>
  <c r="J46" i="24"/>
  <c r="K46" i="24"/>
  <c r="L46" i="24"/>
  <c r="M46" i="24"/>
  <c r="N46" i="24"/>
  <c r="O46" i="24"/>
  <c r="P46" i="24"/>
  <c r="Q46" i="24"/>
  <c r="R46" i="24"/>
  <c r="S46" i="24"/>
  <c r="T46" i="24"/>
  <c r="U46" i="24"/>
  <c r="V46" i="24"/>
  <c r="W46" i="24"/>
  <c r="X46" i="24"/>
  <c r="Y46" i="24"/>
  <c r="E47" i="24"/>
  <c r="F47" i="24"/>
  <c r="G47" i="24"/>
  <c r="H47" i="24"/>
  <c r="I47" i="24"/>
  <c r="J47" i="24"/>
  <c r="K47" i="24"/>
  <c r="L47" i="24"/>
  <c r="M47" i="24"/>
  <c r="N47" i="24"/>
  <c r="O47" i="24"/>
  <c r="P47" i="24"/>
  <c r="Q47" i="24"/>
  <c r="R47" i="24"/>
  <c r="S47" i="24"/>
  <c r="T47" i="24"/>
  <c r="U47" i="24"/>
  <c r="V47" i="24"/>
  <c r="W47" i="24"/>
  <c r="X47" i="24"/>
  <c r="Y47" i="24"/>
  <c r="E48" i="24"/>
  <c r="F48" i="24"/>
  <c r="G48" i="24"/>
  <c r="H48" i="24"/>
  <c r="I48" i="24"/>
  <c r="J48" i="24"/>
  <c r="K48" i="24"/>
  <c r="L48" i="24"/>
  <c r="M48" i="24"/>
  <c r="N48" i="24"/>
  <c r="O48" i="24"/>
  <c r="P48" i="24"/>
  <c r="Q48" i="24"/>
  <c r="R48" i="24"/>
  <c r="S48" i="24"/>
  <c r="T48" i="24"/>
  <c r="U48" i="24"/>
  <c r="V48" i="24"/>
  <c r="W48" i="24"/>
  <c r="X48" i="24"/>
  <c r="Y48" i="24"/>
  <c r="E49" i="24"/>
  <c r="F49" i="24"/>
  <c r="G49" i="24"/>
  <c r="H49" i="24"/>
  <c r="I49" i="24"/>
  <c r="J49" i="24"/>
  <c r="K49" i="24"/>
  <c r="L49" i="24"/>
  <c r="M49" i="24"/>
  <c r="N49" i="24"/>
  <c r="O49" i="24"/>
  <c r="P49" i="24"/>
  <c r="Q49" i="24"/>
  <c r="R49" i="24"/>
  <c r="S49" i="24"/>
  <c r="T49" i="24"/>
  <c r="U49" i="24"/>
  <c r="V49" i="24"/>
  <c r="W49" i="24"/>
  <c r="X49" i="24"/>
  <c r="Y49" i="24"/>
  <c r="E50" i="24"/>
  <c r="F50" i="24"/>
  <c r="G50" i="24"/>
  <c r="H50" i="24"/>
  <c r="I50" i="24"/>
  <c r="J50" i="24"/>
  <c r="K50" i="24"/>
  <c r="L50" i="24"/>
  <c r="M50" i="24"/>
  <c r="N50" i="24"/>
  <c r="O50" i="24"/>
  <c r="P50" i="24"/>
  <c r="Q50" i="24"/>
  <c r="R50" i="24"/>
  <c r="S50" i="24"/>
  <c r="T50" i="24"/>
  <c r="U50" i="24"/>
  <c r="V50" i="24"/>
  <c r="W50" i="24"/>
  <c r="X50" i="24"/>
  <c r="Y50" i="24"/>
  <c r="E51" i="24"/>
  <c r="F51" i="24"/>
  <c r="G51" i="24"/>
  <c r="H51" i="24"/>
  <c r="I51" i="24"/>
  <c r="J51" i="24"/>
  <c r="K51" i="24"/>
  <c r="L51" i="24"/>
  <c r="M51" i="24"/>
  <c r="N51" i="24"/>
  <c r="O51" i="24"/>
  <c r="P51" i="24"/>
  <c r="Q51" i="24"/>
  <c r="R51" i="24"/>
  <c r="S51" i="24"/>
  <c r="T51" i="24"/>
  <c r="U51" i="24"/>
  <c r="V51" i="24"/>
  <c r="W51" i="24"/>
  <c r="X51" i="24"/>
  <c r="Y51" i="24"/>
  <c r="E52" i="24"/>
  <c r="F52" i="24"/>
  <c r="G52" i="24"/>
  <c r="H52" i="24"/>
  <c r="I52" i="24"/>
  <c r="J52" i="24"/>
  <c r="K52" i="24"/>
  <c r="L52" i="24"/>
  <c r="M52" i="24"/>
  <c r="N52" i="24"/>
  <c r="O52" i="24"/>
  <c r="P52" i="24"/>
  <c r="Q52" i="24"/>
  <c r="R52" i="24"/>
  <c r="S52" i="24"/>
  <c r="T52" i="24"/>
  <c r="U52" i="24"/>
  <c r="V52" i="24"/>
  <c r="W52" i="24"/>
  <c r="X52" i="24"/>
  <c r="Y52" i="24"/>
  <c r="E53" i="24"/>
  <c r="F53" i="24"/>
  <c r="G53" i="24"/>
  <c r="H53" i="24"/>
  <c r="I53" i="24"/>
  <c r="J53" i="24"/>
  <c r="K53" i="24"/>
  <c r="L53" i="24"/>
  <c r="M53" i="24"/>
  <c r="N53" i="24"/>
  <c r="O53" i="24"/>
  <c r="P53" i="24"/>
  <c r="Q53" i="24"/>
  <c r="R53" i="24"/>
  <c r="S53" i="24"/>
  <c r="T53" i="24"/>
  <c r="U53" i="24"/>
  <c r="V53" i="24"/>
  <c r="W53" i="24"/>
  <c r="X53" i="24"/>
  <c r="Y53" i="24"/>
  <c r="E54" i="24"/>
  <c r="F54" i="24"/>
  <c r="G54" i="24"/>
  <c r="H54" i="24"/>
  <c r="I54" i="24"/>
  <c r="J54" i="24"/>
  <c r="K54" i="24"/>
  <c r="L54" i="24"/>
  <c r="M54" i="24"/>
  <c r="N54" i="24"/>
  <c r="O54" i="24"/>
  <c r="P54" i="24"/>
  <c r="Q54" i="24"/>
  <c r="R54" i="24"/>
  <c r="S54" i="24"/>
  <c r="T54" i="24"/>
  <c r="U54" i="24"/>
  <c r="V54" i="24"/>
  <c r="W54" i="24"/>
  <c r="X54" i="24"/>
  <c r="Y54" i="24"/>
  <c r="E55" i="24"/>
  <c r="F55" i="24"/>
  <c r="G55" i="24"/>
  <c r="H55" i="24"/>
  <c r="I55" i="24"/>
  <c r="J55" i="24"/>
  <c r="K55" i="24"/>
  <c r="L55" i="24"/>
  <c r="M55" i="24"/>
  <c r="N55" i="24"/>
  <c r="O55" i="24"/>
  <c r="P55" i="24"/>
  <c r="Q55" i="24"/>
  <c r="R55" i="24"/>
  <c r="S55" i="24"/>
  <c r="T55" i="24"/>
  <c r="U55" i="24"/>
  <c r="V55" i="24"/>
  <c r="W55" i="24"/>
  <c r="X55" i="24"/>
  <c r="Y55" i="24"/>
  <c r="E56" i="24"/>
  <c r="F56" i="24"/>
  <c r="G56" i="24"/>
  <c r="H56" i="24"/>
  <c r="I56" i="24"/>
  <c r="J56" i="24"/>
  <c r="K56" i="24"/>
  <c r="L56" i="24"/>
  <c r="M56" i="24"/>
  <c r="N56" i="24"/>
  <c r="O56" i="24"/>
  <c r="P56" i="24"/>
  <c r="Q56" i="24"/>
  <c r="R56" i="24"/>
  <c r="S56" i="24"/>
  <c r="T56" i="24"/>
  <c r="U56" i="24"/>
  <c r="V56" i="24"/>
  <c r="W56" i="24"/>
  <c r="X56" i="24"/>
  <c r="Y56" i="24"/>
  <c r="E57" i="24"/>
  <c r="F57" i="24"/>
  <c r="G57" i="24"/>
  <c r="H57" i="24"/>
  <c r="I57" i="24"/>
  <c r="J57" i="24"/>
  <c r="K57" i="24"/>
  <c r="L57" i="24"/>
  <c r="M57" i="24"/>
  <c r="N57" i="24"/>
  <c r="O57" i="24"/>
  <c r="P57" i="24"/>
  <c r="Q57" i="24"/>
  <c r="R57" i="24"/>
  <c r="S57" i="24"/>
  <c r="T57" i="24"/>
  <c r="U57" i="24"/>
  <c r="V57" i="24"/>
  <c r="W57" i="24"/>
  <c r="X57" i="24"/>
  <c r="Y57" i="24"/>
  <c r="E58" i="24"/>
  <c r="F58" i="24"/>
  <c r="G58" i="24"/>
  <c r="H58" i="24"/>
  <c r="I58" i="24"/>
  <c r="J58" i="24"/>
  <c r="K58" i="24"/>
  <c r="L58" i="24"/>
  <c r="M58" i="24"/>
  <c r="N58" i="24"/>
  <c r="O58" i="24"/>
  <c r="P58" i="24"/>
  <c r="Q58" i="24"/>
  <c r="R58" i="24"/>
  <c r="S58" i="24"/>
  <c r="T58" i="24"/>
  <c r="U58" i="24"/>
  <c r="V58" i="24"/>
  <c r="W58" i="24"/>
  <c r="X58" i="24"/>
  <c r="Y58" i="24"/>
  <c r="E59" i="24"/>
  <c r="F59" i="24"/>
  <c r="G59" i="24"/>
  <c r="H59" i="24"/>
  <c r="I59" i="24"/>
  <c r="J59" i="24"/>
  <c r="K59" i="24"/>
  <c r="L59" i="24"/>
  <c r="M59" i="24"/>
  <c r="N59" i="24"/>
  <c r="O59" i="24"/>
  <c r="P59" i="24"/>
  <c r="Q59" i="24"/>
  <c r="R59" i="24"/>
  <c r="S59" i="24"/>
  <c r="T59" i="24"/>
  <c r="U59" i="24"/>
  <c r="V59" i="24"/>
  <c r="W59" i="24"/>
  <c r="X59" i="24"/>
  <c r="Y59" i="24"/>
  <c r="E60" i="24"/>
  <c r="F60" i="24"/>
  <c r="G60" i="24"/>
  <c r="H60" i="24"/>
  <c r="I60" i="24"/>
  <c r="J60" i="24"/>
  <c r="K60" i="24"/>
  <c r="L60" i="24"/>
  <c r="M60" i="24"/>
  <c r="N60" i="24"/>
  <c r="O60" i="24"/>
  <c r="P60" i="24"/>
  <c r="Q60" i="24"/>
  <c r="R60" i="24"/>
  <c r="S60" i="24"/>
  <c r="T60" i="24"/>
  <c r="U60" i="24"/>
  <c r="V60" i="24"/>
  <c r="W60" i="24"/>
  <c r="X60" i="24"/>
  <c r="Y60" i="24"/>
  <c r="E61" i="24"/>
  <c r="F61" i="24"/>
  <c r="G61" i="24"/>
  <c r="H61" i="24"/>
  <c r="I61" i="24"/>
  <c r="J61" i="24"/>
  <c r="K61" i="24"/>
  <c r="L61" i="24"/>
  <c r="M61" i="24"/>
  <c r="N61" i="24"/>
  <c r="O61" i="24"/>
  <c r="P61" i="24"/>
  <c r="Q61" i="24"/>
  <c r="R61" i="24"/>
  <c r="S61" i="24"/>
  <c r="T61" i="24"/>
  <c r="U61" i="24"/>
  <c r="V61" i="24"/>
  <c r="W61" i="24"/>
  <c r="X61" i="24"/>
  <c r="Y61" i="24"/>
  <c r="E62" i="24"/>
  <c r="F62" i="24"/>
  <c r="G62" i="24"/>
  <c r="H62" i="24"/>
  <c r="I62" i="24"/>
  <c r="J62" i="24"/>
  <c r="K62" i="24"/>
  <c r="L62" i="24"/>
  <c r="M62" i="24"/>
  <c r="N62" i="24"/>
  <c r="O62" i="24"/>
  <c r="P62" i="24"/>
  <c r="Q62" i="24"/>
  <c r="R62" i="24"/>
  <c r="S62" i="24"/>
  <c r="T62" i="24"/>
  <c r="U62" i="24"/>
  <c r="V62" i="24"/>
  <c r="W62" i="24"/>
  <c r="X62" i="24"/>
  <c r="Y62" i="24"/>
  <c r="J63" i="24"/>
  <c r="E64" i="24"/>
  <c r="F64" i="24"/>
  <c r="G64" i="24"/>
  <c r="H64" i="24"/>
  <c r="I64" i="24"/>
  <c r="J64" i="24"/>
  <c r="K64" i="24"/>
  <c r="L64" i="24"/>
  <c r="M64" i="24"/>
  <c r="N64" i="24"/>
  <c r="O64" i="24"/>
  <c r="P64" i="24"/>
  <c r="Q64" i="24"/>
  <c r="R64" i="24"/>
  <c r="S64" i="24"/>
  <c r="T64" i="24"/>
  <c r="U64" i="24"/>
  <c r="V64" i="24"/>
  <c r="W64" i="24"/>
  <c r="X64" i="24"/>
  <c r="Y64" i="24"/>
  <c r="E31" i="24"/>
  <c r="F31" i="24"/>
  <c r="G31" i="24"/>
  <c r="H31" i="24"/>
  <c r="I31" i="24"/>
  <c r="J31" i="24"/>
  <c r="K31" i="24"/>
  <c r="L31" i="24"/>
  <c r="M31" i="24"/>
  <c r="E32" i="24"/>
  <c r="F32" i="24"/>
  <c r="G32" i="24"/>
  <c r="H32" i="24"/>
  <c r="I32" i="24"/>
  <c r="J32" i="24"/>
  <c r="K32" i="24"/>
  <c r="L32" i="24"/>
  <c r="M32" i="24"/>
  <c r="E33" i="24"/>
  <c r="F33" i="24"/>
  <c r="G33" i="24"/>
  <c r="H33" i="24"/>
  <c r="I33" i="24"/>
  <c r="J33" i="24"/>
  <c r="K33" i="24"/>
  <c r="L33" i="24"/>
  <c r="M33" i="24"/>
  <c r="E34" i="24"/>
  <c r="F34" i="24"/>
  <c r="G34" i="24"/>
  <c r="H34" i="24"/>
  <c r="I34" i="24"/>
  <c r="J34" i="24"/>
  <c r="K34" i="24"/>
  <c r="L34" i="24"/>
  <c r="M34" i="24"/>
  <c r="E20" i="24"/>
  <c r="F20" i="24"/>
  <c r="G20" i="24"/>
  <c r="H20" i="24"/>
  <c r="I20" i="24"/>
  <c r="J20" i="24"/>
  <c r="K20" i="24"/>
  <c r="L20" i="24"/>
  <c r="M20" i="24"/>
  <c r="N20" i="24"/>
  <c r="O20" i="24"/>
  <c r="P20" i="24"/>
  <c r="Q20" i="24"/>
  <c r="R20" i="24"/>
  <c r="S20" i="24"/>
  <c r="T20" i="24"/>
  <c r="U20" i="24"/>
  <c r="V20" i="24"/>
  <c r="W20" i="24"/>
  <c r="X20" i="24"/>
  <c r="Y20" i="24"/>
  <c r="Z20" i="24"/>
  <c r="AA20" i="24"/>
  <c r="AB20" i="24"/>
  <c r="AC20" i="24"/>
  <c r="AD20" i="24"/>
  <c r="AE20" i="24"/>
  <c r="E21" i="24"/>
  <c r="F21" i="24"/>
  <c r="G21" i="24"/>
  <c r="H21" i="24"/>
  <c r="I21" i="24"/>
  <c r="J21" i="24"/>
  <c r="K21" i="24"/>
  <c r="L21" i="24"/>
  <c r="M21" i="24"/>
  <c r="N21" i="24"/>
  <c r="O21" i="24"/>
  <c r="P21" i="24"/>
  <c r="Q21" i="24"/>
  <c r="R21" i="24"/>
  <c r="S21" i="24"/>
  <c r="T21" i="24"/>
  <c r="U21" i="24"/>
  <c r="V21" i="24"/>
  <c r="W21" i="24"/>
  <c r="X21" i="24"/>
  <c r="Y21" i="24"/>
  <c r="Z21" i="24"/>
  <c r="AA21" i="24"/>
  <c r="AB21" i="24"/>
  <c r="AC21" i="24"/>
  <c r="AD21" i="24"/>
  <c r="AE21" i="24"/>
  <c r="E22" i="24"/>
  <c r="F22" i="24"/>
  <c r="G22" i="24"/>
  <c r="H22" i="24"/>
  <c r="I22" i="24"/>
  <c r="J22" i="24"/>
  <c r="K22" i="24"/>
  <c r="L22" i="24"/>
  <c r="M22" i="24"/>
  <c r="N22" i="24"/>
  <c r="O22" i="24"/>
  <c r="P22" i="24"/>
  <c r="Q22" i="24"/>
  <c r="R22" i="24"/>
  <c r="S22" i="24"/>
  <c r="T22" i="24"/>
  <c r="U22" i="24"/>
  <c r="V22" i="24"/>
  <c r="W22" i="24"/>
  <c r="X22" i="24"/>
  <c r="Y22" i="24"/>
  <c r="Z22" i="24"/>
  <c r="AA22" i="24"/>
  <c r="AB22" i="24"/>
  <c r="AC22" i="24"/>
  <c r="AD22" i="24"/>
  <c r="AE22" i="24"/>
  <c r="E23" i="24"/>
  <c r="F23" i="24"/>
  <c r="G23" i="24"/>
  <c r="H23" i="24"/>
  <c r="I23" i="24"/>
  <c r="J23" i="24"/>
  <c r="K23" i="24"/>
  <c r="L23" i="24"/>
  <c r="M23" i="24"/>
  <c r="N23" i="24"/>
  <c r="O23" i="24"/>
  <c r="P23" i="24"/>
  <c r="Q23" i="24"/>
  <c r="R23" i="24"/>
  <c r="S23" i="24"/>
  <c r="T23" i="24"/>
  <c r="U23" i="24"/>
  <c r="V23" i="24"/>
  <c r="W23" i="24"/>
  <c r="X23" i="24"/>
  <c r="Y23" i="24"/>
  <c r="Z23" i="24"/>
  <c r="AA23" i="24"/>
  <c r="AB23" i="24"/>
  <c r="AC23" i="24"/>
  <c r="AD23" i="24"/>
  <c r="AE23" i="24"/>
  <c r="B7" i="40"/>
  <c r="G21" i="40" l="1"/>
  <c r="E20" i="42"/>
  <c r="D20" i="42"/>
  <c r="H21" i="40" l="1"/>
  <c r="F20" i="42"/>
  <c r="I61" i="3"/>
  <c r="I21" i="40" l="1"/>
  <c r="G20" i="42"/>
  <c r="J21" i="40" l="1"/>
  <c r="H20" i="42"/>
  <c r="K21" i="40" l="1"/>
  <c r="I20" i="42"/>
  <c r="AA61" i="3"/>
  <c r="AA37" i="3" s="1"/>
  <c r="M61" i="3"/>
  <c r="M38" i="3" s="1"/>
  <c r="AE61" i="3"/>
  <c r="AF61" i="3"/>
  <c r="J61" i="3"/>
  <c r="K61" i="3"/>
  <c r="L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I37" i="3" l="1"/>
  <c r="AE37" i="3"/>
  <c r="I34" i="3"/>
  <c r="AE34" i="3"/>
  <c r="N37" i="3"/>
  <c r="N34" i="3"/>
  <c r="L21" i="40"/>
  <c r="J20" i="42"/>
  <c r="M21" i="40" l="1"/>
  <c r="K20" i="42"/>
  <c r="N21" i="40" l="1"/>
  <c r="L20" i="42"/>
  <c r="AC26" i="3"/>
  <c r="AC27" i="3"/>
  <c r="AC28" i="3"/>
  <c r="AC29" i="3"/>
  <c r="AC30" i="3"/>
  <c r="AC31" i="3"/>
  <c r="AC32" i="3"/>
  <c r="AC25" i="3"/>
  <c r="AC17" i="3"/>
  <c r="AC18" i="3"/>
  <c r="AC19" i="3"/>
  <c r="AC20" i="3"/>
  <c r="AC21" i="3"/>
  <c r="AC22" i="3"/>
  <c r="AC23" i="3"/>
  <c r="AA62" i="27"/>
  <c r="Z62" i="27"/>
  <c r="AA61" i="27"/>
  <c r="AA61" i="46" s="1"/>
  <c r="Z61" i="27"/>
  <c r="AA60" i="27"/>
  <c r="AA60" i="46" s="1"/>
  <c r="Z60" i="27"/>
  <c r="AA59" i="27"/>
  <c r="AA59" i="46" s="1"/>
  <c r="Z59" i="27"/>
  <c r="AA58" i="27"/>
  <c r="AA58" i="46" s="1"/>
  <c r="Z58" i="27"/>
  <c r="AA57" i="27"/>
  <c r="AA57" i="46" s="1"/>
  <c r="Z57" i="27"/>
  <c r="AA56" i="27"/>
  <c r="AA56" i="46" s="1"/>
  <c r="Z56" i="27"/>
  <c r="AA55" i="27"/>
  <c r="AA55" i="46" s="1"/>
  <c r="Z55" i="27"/>
  <c r="AA54" i="27"/>
  <c r="AA54" i="46" s="1"/>
  <c r="Z54" i="27"/>
  <c r="AA53" i="27"/>
  <c r="AA53" i="46" s="1"/>
  <c r="Z53" i="27"/>
  <c r="AA52" i="27"/>
  <c r="AA52" i="46" s="1"/>
  <c r="Z52" i="27"/>
  <c r="AA51" i="27"/>
  <c r="AA51" i="46" s="1"/>
  <c r="Z51" i="27"/>
  <c r="AA50" i="27"/>
  <c r="AA50" i="46" s="1"/>
  <c r="Z50" i="27"/>
  <c r="AA49" i="27"/>
  <c r="AA49" i="46" s="1"/>
  <c r="Z49" i="27"/>
  <c r="AA48" i="27"/>
  <c r="AA48" i="46" s="1"/>
  <c r="Z48" i="27"/>
  <c r="AA47" i="27"/>
  <c r="AA47" i="46" s="1"/>
  <c r="Z47" i="27"/>
  <c r="AA46" i="27"/>
  <c r="AA46" i="46" s="1"/>
  <c r="Z46" i="27"/>
  <c r="AA45" i="27"/>
  <c r="AA45" i="46" s="1"/>
  <c r="Z45" i="27"/>
  <c r="AA44" i="27"/>
  <c r="AA44" i="46" s="1"/>
  <c r="Z44" i="27"/>
  <c r="Z64" i="23"/>
  <c r="AA64" i="23"/>
  <c r="Z45" i="23"/>
  <c r="AA45" i="23"/>
  <c r="AA45" i="24" s="1"/>
  <c r="Z46" i="23"/>
  <c r="AA46" i="23"/>
  <c r="AA46" i="24" s="1"/>
  <c r="Z47" i="23"/>
  <c r="AA47" i="23"/>
  <c r="AA47" i="24" s="1"/>
  <c r="Z48" i="23"/>
  <c r="AA48" i="23"/>
  <c r="AA48" i="24" s="1"/>
  <c r="Z49" i="23"/>
  <c r="AA49" i="23"/>
  <c r="AA49" i="24" s="1"/>
  <c r="Z50" i="23"/>
  <c r="AA50" i="23"/>
  <c r="AA50" i="24" s="1"/>
  <c r="Z51" i="23"/>
  <c r="AA51" i="23"/>
  <c r="AA51" i="24" s="1"/>
  <c r="Z52" i="23"/>
  <c r="AA52" i="23"/>
  <c r="AA52" i="24" s="1"/>
  <c r="Z53" i="23"/>
  <c r="AA53" i="23"/>
  <c r="AA53" i="24" s="1"/>
  <c r="Z54" i="23"/>
  <c r="AA54" i="23"/>
  <c r="AA54" i="24" s="1"/>
  <c r="Z55" i="23"/>
  <c r="AA55" i="23"/>
  <c r="AA55" i="24" s="1"/>
  <c r="Z56" i="23"/>
  <c r="AA56" i="23"/>
  <c r="AA56" i="24" s="1"/>
  <c r="Z57" i="23"/>
  <c r="AA57" i="23"/>
  <c r="AA57" i="24" s="1"/>
  <c r="Z58" i="23"/>
  <c r="AA58" i="23"/>
  <c r="AA58" i="24" s="1"/>
  <c r="Z59" i="23"/>
  <c r="AA59" i="23"/>
  <c r="AA59" i="24" s="1"/>
  <c r="Z60" i="23"/>
  <c r="AA60" i="23"/>
  <c r="AA60" i="24" s="1"/>
  <c r="Z61" i="23"/>
  <c r="AA61" i="23"/>
  <c r="AA61" i="24" s="1"/>
  <c r="Z62" i="23"/>
  <c r="AA62" i="23"/>
  <c r="AA62" i="24" s="1"/>
  <c r="AA44" i="23"/>
  <c r="AA44" i="24" s="1"/>
  <c r="Z44" i="23"/>
  <c r="Z60" i="24" l="1"/>
  <c r="Z56" i="24"/>
  <c r="Z52" i="24"/>
  <c r="Z48" i="24"/>
  <c r="AC22" i="26"/>
  <c r="AC31" i="26"/>
  <c r="Z45" i="46"/>
  <c r="A67" i="46" s="1"/>
  <c r="Z49" i="46"/>
  <c r="Z53" i="46"/>
  <c r="Z57" i="46"/>
  <c r="Z61" i="46"/>
  <c r="AC19" i="26"/>
  <c r="AC28" i="26"/>
  <c r="Z44" i="46"/>
  <c r="Z56" i="46"/>
  <c r="AC18" i="26"/>
  <c r="AC27" i="26"/>
  <c r="Z59" i="24"/>
  <c r="Z55" i="24"/>
  <c r="Z51" i="24"/>
  <c r="Z47" i="24"/>
  <c r="Z46" i="46"/>
  <c r="Z50" i="46"/>
  <c r="Z54" i="46"/>
  <c r="Z58" i="46"/>
  <c r="AC26" i="26"/>
  <c r="Z52" i="46"/>
  <c r="Z60" i="46"/>
  <c r="AC30" i="26"/>
  <c r="AC29" i="26"/>
  <c r="Z58" i="24"/>
  <c r="Z61" i="24"/>
  <c r="AC25" i="26"/>
  <c r="Z44" i="24"/>
  <c r="Z48" i="46"/>
  <c r="AC21" i="26"/>
  <c r="AC20" i="26"/>
  <c r="Z62" i="24"/>
  <c r="Z54" i="24"/>
  <c r="Z50" i="24"/>
  <c r="Z46" i="24"/>
  <c r="Z57" i="24"/>
  <c r="Z53" i="24"/>
  <c r="Z49" i="24"/>
  <c r="Z45" i="24"/>
  <c r="Z47" i="46"/>
  <c r="Z51" i="46"/>
  <c r="Z55" i="46"/>
  <c r="Z59" i="46"/>
  <c r="A68" i="46" s="1"/>
  <c r="B79" i="46" s="1"/>
  <c r="AC23" i="26"/>
  <c r="AC32" i="26"/>
  <c r="AC17" i="26"/>
  <c r="AA62" i="46"/>
  <c r="AA64" i="24"/>
  <c r="Z62" i="46"/>
  <c r="AC16" i="26"/>
  <c r="O21" i="40"/>
  <c r="Z64" i="24"/>
  <c r="M20" i="42"/>
  <c r="AC24" i="3"/>
  <c r="AC33" i="3"/>
  <c r="O24" i="3"/>
  <c r="O24" i="26" s="1"/>
  <c r="P24" i="3"/>
  <c r="P24" i="26" s="1"/>
  <c r="Q24" i="3"/>
  <c r="R24" i="3"/>
  <c r="R24" i="26" s="1"/>
  <c r="S24" i="3"/>
  <c r="S24" i="26" s="1"/>
  <c r="T24" i="3"/>
  <c r="U24" i="3"/>
  <c r="V24" i="3"/>
  <c r="V24" i="26" s="1"/>
  <c r="W24" i="3"/>
  <c r="W24" i="26" s="1"/>
  <c r="X24" i="3"/>
  <c r="X24" i="26" s="1"/>
  <c r="Y24" i="3"/>
  <c r="Y24" i="26" s="1"/>
  <c r="AE24" i="3"/>
  <c r="AE24" i="26" s="1"/>
  <c r="Y63" i="27"/>
  <c r="Y63" i="46" s="1"/>
  <c r="X63" i="27"/>
  <c r="W63" i="27"/>
  <c r="W63" i="46" s="1"/>
  <c r="V63" i="27"/>
  <c r="U63" i="27"/>
  <c r="U63" i="46" s="1"/>
  <c r="T63" i="27"/>
  <c r="S63" i="27"/>
  <c r="S63" i="46" s="1"/>
  <c r="R63" i="27"/>
  <c r="Q63" i="27"/>
  <c r="Q63" i="46" s="1"/>
  <c r="P63" i="27"/>
  <c r="P63" i="46" s="1"/>
  <c r="O63" i="27"/>
  <c r="O63" i="46" s="1"/>
  <c r="N63" i="27"/>
  <c r="N63" i="46" s="1"/>
  <c r="M63" i="27"/>
  <c r="L63" i="27"/>
  <c r="K63" i="27"/>
  <c r="K63" i="46" s="1"/>
  <c r="J63" i="27"/>
  <c r="I63" i="27"/>
  <c r="H63" i="27"/>
  <c r="G63" i="27"/>
  <c r="G63" i="46" s="1"/>
  <c r="F63" i="27"/>
  <c r="E63" i="27"/>
  <c r="E63" i="46" s="1"/>
  <c r="D63" i="27"/>
  <c r="M35" i="27"/>
  <c r="M35" i="46" s="1"/>
  <c r="L35" i="27"/>
  <c r="K35" i="27"/>
  <c r="K35" i="46" s="1"/>
  <c r="J35" i="27"/>
  <c r="I35" i="27"/>
  <c r="I35" i="46" s="1"/>
  <c r="H35" i="27"/>
  <c r="G35" i="27"/>
  <c r="G35" i="46" s="1"/>
  <c r="F35" i="27"/>
  <c r="E35" i="27"/>
  <c r="E35" i="46" s="1"/>
  <c r="D35" i="27"/>
  <c r="O34" i="27"/>
  <c r="N34" i="27"/>
  <c r="O33" i="27"/>
  <c r="N33" i="27"/>
  <c r="O32" i="27"/>
  <c r="N32" i="27"/>
  <c r="N31" i="27"/>
  <c r="E63" i="23"/>
  <c r="F63" i="23"/>
  <c r="G63" i="23"/>
  <c r="H63" i="23"/>
  <c r="I63" i="23"/>
  <c r="K63" i="23"/>
  <c r="L63" i="23"/>
  <c r="M63" i="23"/>
  <c r="N63" i="23"/>
  <c r="O63" i="23"/>
  <c r="O65" i="23" s="1"/>
  <c r="P63" i="23"/>
  <c r="Q63" i="23"/>
  <c r="Q65" i="23" s="1"/>
  <c r="R63" i="23"/>
  <c r="S63" i="23"/>
  <c r="S65" i="23" s="1"/>
  <c r="T63" i="23"/>
  <c r="U63" i="23"/>
  <c r="U65" i="23" s="1"/>
  <c r="V63" i="23"/>
  <c r="W63" i="23"/>
  <c r="W65" i="23" s="1"/>
  <c r="X63" i="23"/>
  <c r="Y63" i="23"/>
  <c r="Y65" i="23" s="1"/>
  <c r="N32" i="23"/>
  <c r="O32" i="23"/>
  <c r="N33" i="23"/>
  <c r="O33" i="23"/>
  <c r="N34" i="23"/>
  <c r="O34" i="23"/>
  <c r="O31" i="23"/>
  <c r="N31" i="23"/>
  <c r="K35" i="23"/>
  <c r="K35" i="24" s="1"/>
  <c r="J35" i="23"/>
  <c r="I35" i="23"/>
  <c r="I35" i="24" s="1"/>
  <c r="H35" i="23"/>
  <c r="G35" i="23"/>
  <c r="G35" i="24" s="1"/>
  <c r="F35" i="23"/>
  <c r="E35" i="23"/>
  <c r="E35" i="24" s="1"/>
  <c r="L35" i="23"/>
  <c r="AF20" i="23"/>
  <c r="AF21" i="23"/>
  <c r="AF22" i="23"/>
  <c r="AF23" i="23"/>
  <c r="D24" i="23"/>
  <c r="E24" i="23"/>
  <c r="E24" i="24" s="1"/>
  <c r="F24" i="23"/>
  <c r="F24" i="24" s="1"/>
  <c r="G24" i="23"/>
  <c r="G24" i="24" s="1"/>
  <c r="H24" i="23"/>
  <c r="I24" i="23"/>
  <c r="J24" i="23"/>
  <c r="K24" i="24"/>
  <c r="L24" i="23"/>
  <c r="M24" i="23"/>
  <c r="N24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AE24" i="23"/>
  <c r="AD24" i="24" l="1"/>
  <c r="V24" i="24"/>
  <c r="N24" i="24"/>
  <c r="T65" i="23"/>
  <c r="N32" i="46"/>
  <c r="F35" i="46"/>
  <c r="D63" i="46"/>
  <c r="L63" i="46"/>
  <c r="T63" i="46"/>
  <c r="X24" i="24"/>
  <c r="P24" i="24"/>
  <c r="H24" i="24"/>
  <c r="R65" i="23"/>
  <c r="N33" i="46"/>
  <c r="H35" i="46"/>
  <c r="F63" i="46"/>
  <c r="AE24" i="24"/>
  <c r="W24" i="24"/>
  <c r="O24" i="24"/>
  <c r="L35" i="24"/>
  <c r="U24" i="26"/>
  <c r="F35" i="24"/>
  <c r="T24" i="26"/>
  <c r="AC24" i="24"/>
  <c r="U24" i="24"/>
  <c r="M24" i="24"/>
  <c r="AB24" i="24"/>
  <c r="T24" i="24"/>
  <c r="L24" i="24"/>
  <c r="V65" i="23"/>
  <c r="N65" i="23"/>
  <c r="D35" i="46"/>
  <c r="L35" i="46"/>
  <c r="J63" i="46"/>
  <c r="R63" i="46"/>
  <c r="H35" i="24"/>
  <c r="N31" i="46"/>
  <c r="X65" i="23"/>
  <c r="P65" i="23"/>
  <c r="N34" i="46"/>
  <c r="J35" i="46"/>
  <c r="H63" i="46"/>
  <c r="X63" i="46"/>
  <c r="AA24" i="24"/>
  <c r="S24" i="24"/>
  <c r="Z24" i="24"/>
  <c r="R24" i="24"/>
  <c r="J24" i="24"/>
  <c r="Y24" i="24"/>
  <c r="Q24" i="24"/>
  <c r="I24" i="24"/>
  <c r="J35" i="24"/>
  <c r="K65" i="23"/>
  <c r="V63" i="46"/>
  <c r="AC33" i="26"/>
  <c r="P34" i="23"/>
  <c r="L65" i="23"/>
  <c r="AG23" i="23"/>
  <c r="P33" i="23"/>
  <c r="AG22" i="23"/>
  <c r="H65" i="23"/>
  <c r="P32" i="23"/>
  <c r="AG21" i="23"/>
  <c r="F65" i="23"/>
  <c r="P31" i="23"/>
  <c r="I63" i="46"/>
  <c r="O33" i="46"/>
  <c r="O32" i="46"/>
  <c r="M63" i="46"/>
  <c r="I63" i="24"/>
  <c r="I65" i="23"/>
  <c r="G63" i="24"/>
  <c r="G65" i="23"/>
  <c r="E63" i="24"/>
  <c r="E65" i="23"/>
  <c r="AF23" i="24"/>
  <c r="M63" i="24"/>
  <c r="M65" i="23"/>
  <c r="O34" i="46"/>
  <c r="L63" i="24"/>
  <c r="H63" i="24"/>
  <c r="F63" i="24"/>
  <c r="O32" i="24"/>
  <c r="O33" i="24"/>
  <c r="O31" i="24"/>
  <c r="AF22" i="24"/>
  <c r="AF20" i="24"/>
  <c r="AF21" i="24"/>
  <c r="Q24" i="26"/>
  <c r="AC24" i="26"/>
  <c r="P21" i="40"/>
  <c r="O34" i="24"/>
  <c r="Z63" i="27"/>
  <c r="X63" i="24"/>
  <c r="P63" i="24"/>
  <c r="W63" i="24"/>
  <c r="O63" i="24"/>
  <c r="N34" i="24"/>
  <c r="V63" i="24"/>
  <c r="N63" i="24"/>
  <c r="U63" i="24"/>
  <c r="N33" i="24"/>
  <c r="T63" i="24"/>
  <c r="S63" i="24"/>
  <c r="K63" i="24"/>
  <c r="N32" i="24"/>
  <c r="R63" i="24"/>
  <c r="N31" i="24"/>
  <c r="Y63" i="24"/>
  <c r="Q63" i="24"/>
  <c r="N20" i="42"/>
  <c r="AA63" i="23"/>
  <c r="AA63" i="27"/>
  <c r="N35" i="27"/>
  <c r="O35" i="27"/>
  <c r="AF24" i="23"/>
  <c r="AB63" i="27" l="1"/>
  <c r="AG24" i="23"/>
  <c r="N35" i="46"/>
  <c r="P35" i="27"/>
  <c r="AA65" i="23"/>
  <c r="AF24" i="24"/>
  <c r="O35" i="46"/>
  <c r="Z63" i="46"/>
  <c r="Q21" i="40"/>
  <c r="AA63" i="46"/>
  <c r="AA63" i="24"/>
  <c r="O20" i="42"/>
  <c r="A69" i="46" l="1"/>
  <c r="B80" i="46" s="1"/>
  <c r="A66" i="46"/>
  <c r="R21" i="40"/>
  <c r="P20" i="42"/>
  <c r="AF21" i="27"/>
  <c r="AF20" i="27"/>
  <c r="AG5" i="24"/>
  <c r="D21" i="46"/>
  <c r="E21" i="46"/>
  <c r="F21" i="46"/>
  <c r="G21" i="46"/>
  <c r="H21" i="46"/>
  <c r="I21" i="46"/>
  <c r="J21" i="46"/>
  <c r="K21" i="46"/>
  <c r="L21" i="46"/>
  <c r="M21" i="46"/>
  <c r="N21" i="46"/>
  <c r="O21" i="46"/>
  <c r="P21" i="46"/>
  <c r="Q21" i="46"/>
  <c r="R21" i="46"/>
  <c r="S21" i="46"/>
  <c r="T21" i="46"/>
  <c r="U21" i="46"/>
  <c r="V21" i="46"/>
  <c r="W21" i="46"/>
  <c r="X21" i="46"/>
  <c r="Y21" i="46"/>
  <c r="Z21" i="46"/>
  <c r="AA21" i="46"/>
  <c r="AB21" i="46"/>
  <c r="AC21" i="46"/>
  <c r="AD21" i="46"/>
  <c r="AE21" i="46"/>
  <c r="D22" i="46"/>
  <c r="E22" i="46"/>
  <c r="F22" i="46"/>
  <c r="G22" i="46"/>
  <c r="H22" i="46"/>
  <c r="I22" i="46"/>
  <c r="J22" i="46"/>
  <c r="K22" i="46"/>
  <c r="L22" i="46"/>
  <c r="M22" i="46"/>
  <c r="N22" i="46"/>
  <c r="O22" i="46"/>
  <c r="P22" i="46"/>
  <c r="Q22" i="46"/>
  <c r="R22" i="46"/>
  <c r="S22" i="46"/>
  <c r="T22" i="46"/>
  <c r="U22" i="46"/>
  <c r="V22" i="46"/>
  <c r="W22" i="46"/>
  <c r="X22" i="46"/>
  <c r="Y22" i="46"/>
  <c r="Z22" i="46"/>
  <c r="AA22" i="46"/>
  <c r="AB22" i="46"/>
  <c r="AC22" i="46"/>
  <c r="AD22" i="46"/>
  <c r="AE22" i="46"/>
  <c r="D23" i="46"/>
  <c r="E23" i="46"/>
  <c r="F23" i="46"/>
  <c r="G23" i="46"/>
  <c r="H23" i="46"/>
  <c r="I23" i="46"/>
  <c r="J23" i="46"/>
  <c r="K23" i="46"/>
  <c r="L23" i="46"/>
  <c r="M23" i="46"/>
  <c r="N23" i="46"/>
  <c r="O23" i="46"/>
  <c r="P23" i="46"/>
  <c r="Q23" i="46"/>
  <c r="R23" i="46"/>
  <c r="S23" i="46"/>
  <c r="T23" i="46"/>
  <c r="U23" i="46"/>
  <c r="V23" i="46"/>
  <c r="W23" i="46"/>
  <c r="X23" i="46"/>
  <c r="Y23" i="46"/>
  <c r="Z23" i="46"/>
  <c r="AA23" i="46"/>
  <c r="AB23" i="46"/>
  <c r="AC23" i="46"/>
  <c r="AD23" i="46"/>
  <c r="AE23" i="46"/>
  <c r="E20" i="46"/>
  <c r="F20" i="46"/>
  <c r="G20" i="46"/>
  <c r="H20" i="46"/>
  <c r="I20" i="46"/>
  <c r="J20" i="46"/>
  <c r="K20" i="46"/>
  <c r="L20" i="46"/>
  <c r="M20" i="46"/>
  <c r="N20" i="46"/>
  <c r="O20" i="46"/>
  <c r="P20" i="46"/>
  <c r="Q20" i="46"/>
  <c r="R20" i="46"/>
  <c r="S20" i="46"/>
  <c r="T20" i="46"/>
  <c r="U20" i="46"/>
  <c r="V20" i="46"/>
  <c r="W20" i="46"/>
  <c r="X20" i="46"/>
  <c r="Y20" i="46"/>
  <c r="Z20" i="46"/>
  <c r="AA20" i="46"/>
  <c r="AB20" i="46"/>
  <c r="AC20" i="46"/>
  <c r="AD20" i="46"/>
  <c r="AE20" i="46"/>
  <c r="D20" i="46"/>
  <c r="AF5" i="46"/>
  <c r="Q24" i="27"/>
  <c r="N24" i="27"/>
  <c r="H24" i="27"/>
  <c r="G24" i="27"/>
  <c r="G24" i="46" s="1"/>
  <c r="AD7" i="45"/>
  <c r="H24" i="46" l="1"/>
  <c r="N24" i="46"/>
  <c r="Q24" i="46"/>
  <c r="D64" i="27"/>
  <c r="P31" i="27"/>
  <c r="AG20" i="27"/>
  <c r="P32" i="27"/>
  <c r="AG21" i="27"/>
  <c r="F64" i="27"/>
  <c r="AF21" i="46"/>
  <c r="S21" i="40"/>
  <c r="AF20" i="46"/>
  <c r="AC7" i="46"/>
  <c r="Q20" i="42"/>
  <c r="T21" i="40" l="1"/>
  <c r="R20" i="42"/>
  <c r="U21" i="40" l="1"/>
  <c r="S20" i="42"/>
  <c r="V21" i="40" l="1"/>
  <c r="T20" i="42"/>
  <c r="AE7" i="42"/>
  <c r="AE7" i="41"/>
  <c r="W21" i="40" l="1"/>
  <c r="U20" i="42"/>
  <c r="AD7" i="40"/>
  <c r="X21" i="40" l="1"/>
  <c r="V20" i="42"/>
  <c r="AA7" i="38"/>
  <c r="AA7" i="37"/>
  <c r="Y21" i="40" l="1"/>
  <c r="W20" i="42"/>
  <c r="Z21" i="40" l="1"/>
  <c r="X20" i="42"/>
  <c r="D2" i="36"/>
  <c r="AA21" i="40" l="1"/>
  <c r="Y20" i="42"/>
  <c r="AB21" i="40" l="1"/>
  <c r="Z20" i="42"/>
  <c r="AE7" i="24"/>
  <c r="AC7" i="3"/>
  <c r="AC21" i="40" l="1"/>
  <c r="AA20" i="42"/>
  <c r="F24" i="3"/>
  <c r="G24" i="3"/>
  <c r="H24" i="3"/>
  <c r="I24" i="3"/>
  <c r="J24" i="3"/>
  <c r="K24" i="3"/>
  <c r="L24" i="3"/>
  <c r="N24" i="3"/>
  <c r="N24" i="26" s="1"/>
  <c r="Z24" i="3"/>
  <c r="AA24" i="3"/>
  <c r="AB24" i="3"/>
  <c r="AD24" i="3"/>
  <c r="AF24" i="3"/>
  <c r="AF24" i="26" s="1"/>
  <c r="F33" i="3"/>
  <c r="G33" i="3"/>
  <c r="H33" i="3"/>
  <c r="M33" i="3"/>
  <c r="AB33" i="3"/>
  <c r="AD33" i="3"/>
  <c r="AC35" i="3"/>
  <c r="AC36" i="3"/>
  <c r="AE7" i="23"/>
  <c r="D24" i="24"/>
  <c r="D35" i="23"/>
  <c r="M35" i="23"/>
  <c r="D63" i="23"/>
  <c r="AD7" i="27"/>
  <c r="AF22" i="27"/>
  <c r="AF23" i="27"/>
  <c r="D24" i="27"/>
  <c r="E24" i="27"/>
  <c r="E24" i="46" s="1"/>
  <c r="F24" i="27"/>
  <c r="F24" i="46" s="1"/>
  <c r="I24" i="27"/>
  <c r="J24" i="27"/>
  <c r="K24" i="27"/>
  <c r="L24" i="27"/>
  <c r="M24" i="27"/>
  <c r="O24" i="27"/>
  <c r="P24" i="27"/>
  <c r="R24" i="27"/>
  <c r="S24" i="27"/>
  <c r="T24" i="27"/>
  <c r="U24" i="27"/>
  <c r="V24" i="27"/>
  <c r="W24" i="27"/>
  <c r="X24" i="27"/>
  <c r="Y24" i="27"/>
  <c r="Z24" i="27"/>
  <c r="AA24" i="27"/>
  <c r="AB24" i="27"/>
  <c r="AC24" i="27"/>
  <c r="AD24" i="27"/>
  <c r="AE24" i="27"/>
  <c r="F36" i="26"/>
  <c r="D20" i="24"/>
  <c r="D21" i="24"/>
  <c r="D22" i="24"/>
  <c r="D23" i="24"/>
  <c r="D31" i="24"/>
  <c r="D32" i="24"/>
  <c r="D33" i="24"/>
  <c r="D34" i="24"/>
  <c r="D44" i="24"/>
  <c r="D45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58" i="24"/>
  <c r="D59" i="24"/>
  <c r="D60" i="24"/>
  <c r="D61" i="24"/>
  <c r="D62" i="24"/>
  <c r="D64" i="24"/>
  <c r="Q6" i="3" a="1"/>
  <c r="X24" i="46" l="1"/>
  <c r="O24" i="46"/>
  <c r="D24" i="46"/>
  <c r="K24" i="26"/>
  <c r="J24" i="26"/>
  <c r="AD24" i="46"/>
  <c r="V24" i="46"/>
  <c r="L24" i="46"/>
  <c r="AD24" i="26"/>
  <c r="I24" i="26"/>
  <c r="Y24" i="46"/>
  <c r="AC24" i="46"/>
  <c r="U24" i="46"/>
  <c r="K24" i="46"/>
  <c r="AD33" i="26"/>
  <c r="AB24" i="26"/>
  <c r="H24" i="26"/>
  <c r="W24" i="46"/>
  <c r="AB24" i="46"/>
  <c r="T24" i="46"/>
  <c r="J24" i="46"/>
  <c r="AB33" i="26"/>
  <c r="AA24" i="26"/>
  <c r="G24" i="26"/>
  <c r="M24" i="46"/>
  <c r="AA24" i="46"/>
  <c r="S24" i="46"/>
  <c r="I24" i="46"/>
  <c r="M33" i="26"/>
  <c r="Q7" i="3"/>
  <c r="Z24" i="46"/>
  <c r="R24" i="46"/>
  <c r="H33" i="26"/>
  <c r="P24" i="46"/>
  <c r="G33" i="26"/>
  <c r="F33" i="26"/>
  <c r="D38" i="3"/>
  <c r="A86" i="24"/>
  <c r="A89" i="24"/>
  <c r="D37" i="3"/>
  <c r="Q5" i="3" a="1"/>
  <c r="Q5" i="3" s="1"/>
  <c r="A88" i="24"/>
  <c r="L24" i="26"/>
  <c r="Q8" i="3"/>
  <c r="H64" i="27"/>
  <c r="AG22" i="27"/>
  <c r="P33" i="27"/>
  <c r="AG20" i="23"/>
  <c r="D65" i="23"/>
  <c r="L64" i="27"/>
  <c r="P34" i="27"/>
  <c r="AG23" i="27"/>
  <c r="AF23" i="46"/>
  <c r="AE24" i="46"/>
  <c r="AC36" i="26"/>
  <c r="AC35" i="26"/>
  <c r="A54" i="26" s="1"/>
  <c r="B58" i="26" s="1"/>
  <c r="Q6" i="3"/>
  <c r="Z24" i="26"/>
  <c r="F24" i="26"/>
  <c r="AD21" i="40"/>
  <c r="AC6" i="26"/>
  <c r="AF22" i="46"/>
  <c r="Z63" i="23"/>
  <c r="O35" i="23"/>
  <c r="Q5" i="23" s="1" a="1"/>
  <c r="Q5" i="23" s="1"/>
  <c r="M35" i="24"/>
  <c r="AB20" i="42"/>
  <c r="N35" i="23"/>
  <c r="AF24" i="27"/>
  <c r="D6" i="26"/>
  <c r="D63" i="24"/>
  <c r="D35" i="24"/>
  <c r="AE5" i="26"/>
  <c r="A53" i="26" l="1"/>
  <c r="P35" i="23"/>
  <c r="AB63" i="23"/>
  <c r="Q9" i="23"/>
  <c r="A52" i="26"/>
  <c r="A1" i="26" s="1"/>
  <c r="AG24" i="27"/>
  <c r="Q9" i="27"/>
  <c r="Q6" i="27"/>
  <c r="Q7" i="23"/>
  <c r="AF24" i="46"/>
  <c r="A65" i="46" s="1"/>
  <c r="A1" i="46" s="1"/>
  <c r="B72" i="46" s="1"/>
  <c r="Q5" i="27" a="1"/>
  <c r="Q5" i="27" s="1"/>
  <c r="Q7" i="27"/>
  <c r="Z65" i="23"/>
  <c r="Q6" i="23" s="1"/>
  <c r="AE21" i="40"/>
  <c r="N35" i="24"/>
  <c r="O35" i="24"/>
  <c r="Z63" i="24"/>
  <c r="A90" i="24" s="1"/>
  <c r="B99" i="24" s="1"/>
  <c r="AC20" i="42"/>
  <c r="B95" i="24"/>
  <c r="B59" i="26"/>
  <c r="N6" i="26"/>
  <c r="B56" i="26" l="1"/>
  <c r="A87" i="24"/>
  <c r="A1" i="24" s="1"/>
  <c r="B76" i="46"/>
  <c r="B97" i="24"/>
  <c r="B98" i="24"/>
  <c r="G7" i="46"/>
  <c r="AF21" i="40"/>
  <c r="AD20" i="42"/>
  <c r="B78" i="46"/>
  <c r="D72" i="46"/>
  <c r="B77" i="46"/>
  <c r="B96" i="24" l="1"/>
  <c r="B92" i="24"/>
  <c r="D22" i="40"/>
  <c r="AE20" i="42"/>
  <c r="B57" i="26"/>
  <c r="B60" i="26"/>
  <c r="E22" i="40" l="1"/>
  <c r="AF20" i="42"/>
  <c r="D21" i="42" l="1"/>
  <c r="F22" i="40" l="1"/>
  <c r="E21" i="42"/>
  <c r="G22" i="40" l="1"/>
  <c r="H22" i="40" l="1"/>
  <c r="F21" i="42"/>
  <c r="I22" i="40" l="1"/>
  <c r="G21" i="42"/>
  <c r="J22" i="40" l="1"/>
  <c r="H21" i="42"/>
  <c r="K22" i="40" l="1"/>
  <c r="I21" i="42"/>
  <c r="L22" i="40" l="1"/>
  <c r="J21" i="42"/>
  <c r="M22" i="40" l="1"/>
  <c r="K21" i="42"/>
  <c r="N22" i="40" l="1"/>
  <c r="L21" i="42"/>
  <c r="O22" i="40" l="1"/>
  <c r="M21" i="42"/>
  <c r="P22" i="40" l="1"/>
  <c r="N21" i="42"/>
  <c r="Q22" i="40" l="1"/>
  <c r="O21" i="42"/>
  <c r="R22" i="40" l="1"/>
  <c r="P21" i="42"/>
  <c r="S22" i="40" l="1"/>
  <c r="Q21" i="42"/>
  <c r="T22" i="40" l="1"/>
  <c r="R21" i="42"/>
  <c r="U22" i="40" l="1"/>
  <c r="S21" i="42"/>
  <c r="V22" i="40" l="1"/>
  <c r="T21" i="42"/>
  <c r="W22" i="40" l="1"/>
  <c r="U21" i="42"/>
  <c r="X22" i="40" l="1"/>
  <c r="V21" i="42"/>
  <c r="Y22" i="40" l="1"/>
  <c r="W21" i="42"/>
  <c r="Z22" i="40" l="1"/>
  <c r="X21" i="42"/>
  <c r="AA22" i="40" l="1"/>
  <c r="Y21" i="42"/>
  <c r="AB22" i="40" l="1"/>
  <c r="Z21" i="42"/>
  <c r="AC22" i="40" l="1"/>
  <c r="AA21" i="42"/>
  <c r="AD22" i="40" l="1"/>
  <c r="AB21" i="42"/>
  <c r="AE22" i="40" l="1"/>
  <c r="AC21" i="42"/>
  <c r="AF22" i="40" l="1"/>
  <c r="AD21" i="42"/>
  <c r="D23" i="40" l="1"/>
  <c r="AE21" i="42"/>
  <c r="E23" i="40" l="1"/>
  <c r="AF21" i="42"/>
  <c r="D22" i="42" l="1"/>
  <c r="F23" i="40" l="1"/>
  <c r="E22" i="42"/>
  <c r="G23" i="40" l="1"/>
  <c r="H23" i="40" l="1"/>
  <c r="F22" i="42"/>
  <c r="I23" i="40" l="1"/>
  <c r="G22" i="42"/>
  <c r="J23" i="40" l="1"/>
  <c r="H22" i="42"/>
  <c r="K23" i="40" l="1"/>
  <c r="I22" i="42"/>
  <c r="L23" i="40" l="1"/>
  <c r="J22" i="42"/>
  <c r="M23" i="40" l="1"/>
  <c r="K22" i="42"/>
  <c r="N23" i="40" l="1"/>
  <c r="L22" i="42"/>
  <c r="O23" i="40" l="1"/>
  <c r="M22" i="42"/>
  <c r="P23" i="40" l="1"/>
  <c r="N22" i="42"/>
  <c r="Q23" i="40" l="1"/>
  <c r="O22" i="42"/>
  <c r="R23" i="40" l="1"/>
  <c r="P22" i="42"/>
  <c r="S23" i="40" l="1"/>
  <c r="Q22" i="42"/>
  <c r="T23" i="40" l="1"/>
  <c r="R22" i="42"/>
  <c r="U23" i="40" l="1"/>
  <c r="S22" i="42"/>
  <c r="V23" i="40" l="1"/>
  <c r="T22" i="42"/>
  <c r="W23" i="40" l="1"/>
  <c r="U22" i="42"/>
  <c r="X23" i="40" l="1"/>
  <c r="V22" i="42"/>
  <c r="Y23" i="40" l="1"/>
  <c r="W22" i="42"/>
  <c r="Z23" i="40" l="1"/>
  <c r="X22" i="42"/>
  <c r="AA23" i="40" l="1"/>
  <c r="Y22" i="42"/>
  <c r="AB23" i="40" l="1"/>
  <c r="Z22" i="42"/>
  <c r="AC23" i="40" l="1"/>
  <c r="AA22" i="42"/>
  <c r="AD23" i="40" l="1"/>
  <c r="AB22" i="42"/>
  <c r="AE23" i="40" l="1"/>
  <c r="AC22" i="42"/>
  <c r="AF23" i="40" l="1"/>
  <c r="AD22" i="42"/>
  <c r="D24" i="40" l="1"/>
  <c r="AE22" i="42"/>
  <c r="E24" i="40" l="1"/>
  <c r="AF22" i="42"/>
  <c r="D23" i="42" l="1"/>
  <c r="F24" i="40" l="1"/>
  <c r="E23" i="42"/>
  <c r="G24" i="40" l="1"/>
  <c r="H24" i="40" l="1"/>
  <c r="F23" i="42"/>
  <c r="I24" i="40" l="1"/>
  <c r="G23" i="42"/>
  <c r="J24" i="40" l="1"/>
  <c r="H23" i="42"/>
  <c r="K24" i="40" l="1"/>
  <c r="I23" i="42"/>
  <c r="L24" i="40" l="1"/>
  <c r="J23" i="42"/>
  <c r="M24" i="40" l="1"/>
  <c r="K23" i="42"/>
  <c r="N24" i="40" l="1"/>
  <c r="L23" i="42"/>
  <c r="O24" i="40" l="1"/>
  <c r="M23" i="42"/>
  <c r="P24" i="40" l="1"/>
  <c r="N23" i="42"/>
  <c r="Q24" i="40" l="1"/>
  <c r="O23" i="42"/>
  <c r="R24" i="40" l="1"/>
  <c r="P23" i="42"/>
  <c r="S24" i="40" l="1"/>
  <c r="Q23" i="42"/>
  <c r="T24" i="40" l="1"/>
  <c r="R23" i="42"/>
  <c r="U24" i="40" l="1"/>
  <c r="S23" i="42"/>
  <c r="V24" i="40" l="1"/>
  <c r="T23" i="42"/>
  <c r="W24" i="40" l="1"/>
  <c r="U23" i="42"/>
  <c r="X24" i="40" l="1"/>
  <c r="V23" i="42"/>
  <c r="Y24" i="40" l="1"/>
  <c r="W23" i="42"/>
  <c r="Z24" i="40" l="1"/>
  <c r="X23" i="42"/>
  <c r="AA24" i="40" l="1"/>
  <c r="Y23" i="42"/>
  <c r="AB24" i="40" l="1"/>
  <c r="Z23" i="42"/>
  <c r="AC24" i="40" l="1"/>
  <c r="AA23" i="42"/>
  <c r="AD24" i="40" l="1"/>
  <c r="AB23" i="42"/>
  <c r="AE24" i="40" l="1"/>
  <c r="AC23" i="42"/>
  <c r="AF24" i="40" l="1"/>
  <c r="AD23" i="42"/>
  <c r="D31" i="40" l="1"/>
  <c r="AE23" i="42"/>
  <c r="E31" i="40" l="1"/>
  <c r="AF23" i="42"/>
  <c r="F31" i="40" l="1"/>
  <c r="D24" i="42"/>
  <c r="G31" i="40" l="1"/>
  <c r="E24" i="42"/>
  <c r="H31" i="40" l="1"/>
  <c r="I31" i="40" l="1"/>
  <c r="F24" i="42"/>
  <c r="J31" i="40" l="1"/>
  <c r="G24" i="42"/>
  <c r="K31" i="40" l="1"/>
  <c r="H24" i="42"/>
  <c r="L31" i="40" l="1"/>
  <c r="I24" i="42"/>
  <c r="M31" i="40" l="1"/>
  <c r="J24" i="42"/>
  <c r="N31" i="40" l="1"/>
  <c r="K24" i="42"/>
  <c r="O31" i="40" l="1"/>
  <c r="L24" i="42"/>
  <c r="D32" i="40" l="1"/>
  <c r="M24" i="42"/>
  <c r="E32" i="40" l="1"/>
  <c r="N24" i="42"/>
  <c r="F32" i="40" l="1"/>
  <c r="O24" i="42"/>
  <c r="G32" i="40" l="1"/>
  <c r="P24" i="42"/>
  <c r="H32" i="40" l="1"/>
  <c r="Q24" i="42"/>
  <c r="I32" i="40" l="1"/>
  <c r="R24" i="42"/>
  <c r="J32" i="40" l="1"/>
  <c r="S24" i="42"/>
  <c r="K32" i="40" l="1"/>
  <c r="T24" i="42"/>
  <c r="L32" i="40" l="1"/>
  <c r="U24" i="42"/>
  <c r="M32" i="40" l="1"/>
  <c r="V24" i="42"/>
  <c r="N32" i="40" l="1"/>
  <c r="W24" i="42"/>
  <c r="O32" i="40" l="1"/>
  <c r="X24" i="42"/>
  <c r="D33" i="40" l="1"/>
  <c r="Y24" i="42"/>
  <c r="E33" i="40" l="1"/>
  <c r="Z24" i="42"/>
  <c r="F33" i="40" l="1"/>
  <c r="AA24" i="42"/>
  <c r="G33" i="40" l="1"/>
  <c r="AB24" i="42"/>
  <c r="H33" i="40" l="1"/>
  <c r="AC24" i="42"/>
  <c r="I33" i="40" l="1"/>
  <c r="AD24" i="42"/>
  <c r="J33" i="40" l="1"/>
  <c r="AE24" i="42"/>
  <c r="K33" i="40" l="1"/>
  <c r="AF24" i="42"/>
  <c r="L33" i="40" l="1"/>
  <c r="D31" i="42"/>
  <c r="M33" i="40" l="1"/>
  <c r="E31" i="42"/>
  <c r="N33" i="40" l="1"/>
  <c r="F31" i="42"/>
  <c r="O33" i="40" l="1"/>
  <c r="G31" i="42"/>
  <c r="D34" i="40" l="1"/>
  <c r="H31" i="42"/>
  <c r="E34" i="40" l="1"/>
  <c r="I31" i="42"/>
  <c r="F34" i="40" l="1"/>
  <c r="J31" i="42"/>
  <c r="G34" i="40" l="1"/>
  <c r="K31" i="42"/>
  <c r="H34" i="40" l="1"/>
  <c r="L31" i="42"/>
  <c r="I34" i="40" l="1"/>
  <c r="M31" i="42"/>
  <c r="J34" i="40" l="1"/>
  <c r="N31" i="42"/>
  <c r="K34" i="40" l="1"/>
  <c r="O31" i="42"/>
  <c r="L34" i="40" l="1"/>
  <c r="D32" i="42"/>
  <c r="M34" i="40" l="1"/>
  <c r="E32" i="42"/>
  <c r="N34" i="40" l="1"/>
  <c r="F32" i="42"/>
  <c r="O34" i="40" l="1"/>
  <c r="G32" i="42"/>
  <c r="D35" i="40" l="1"/>
  <c r="H32" i="42"/>
  <c r="E35" i="40" l="1"/>
  <c r="I32" i="42"/>
  <c r="F35" i="40" l="1"/>
  <c r="J32" i="42"/>
  <c r="G35" i="40" l="1"/>
  <c r="K32" i="42"/>
  <c r="H35" i="40" l="1"/>
  <c r="L32" i="42"/>
  <c r="I35" i="40" l="1"/>
  <c r="M32" i="42"/>
  <c r="J35" i="40" l="1"/>
  <c r="N32" i="42"/>
  <c r="K35" i="40" l="1"/>
  <c r="O32" i="42"/>
  <c r="L35" i="40" l="1"/>
  <c r="D33" i="42"/>
  <c r="M35" i="40" l="1"/>
  <c r="E33" i="42"/>
  <c r="O35" i="40" l="1"/>
  <c r="N35" i="40"/>
  <c r="F33" i="42"/>
  <c r="G33" i="42" l="1"/>
  <c r="H33" i="42" l="1"/>
  <c r="I33" i="42" l="1"/>
  <c r="J33" i="42" l="1"/>
  <c r="K33" i="42" l="1"/>
  <c r="L33" i="42" l="1"/>
  <c r="M33" i="42" l="1"/>
  <c r="N33" i="42" l="1"/>
  <c r="O33" i="42" l="1"/>
  <c r="D34" i="42" l="1"/>
  <c r="E34" i="42" l="1"/>
  <c r="F34" i="42" l="1"/>
  <c r="G34" i="42" l="1"/>
  <c r="H34" i="42" l="1"/>
  <c r="I34" i="42" l="1"/>
  <c r="J34" i="42" l="1"/>
  <c r="K34" i="42" l="1"/>
  <c r="L34" i="42" l="1"/>
  <c r="M34" i="42" l="1"/>
  <c r="N34" i="42" l="1"/>
  <c r="O34" i="42" l="1"/>
  <c r="D35" i="42" l="1"/>
  <c r="E35" i="42" l="1"/>
  <c r="F35" i="42" l="1"/>
  <c r="G35" i="42" l="1"/>
  <c r="H35" i="42" l="1"/>
  <c r="I35" i="42" l="1"/>
  <c r="J35" i="42" l="1"/>
  <c r="K35" i="42" l="1"/>
  <c r="L35" i="42" l="1"/>
  <c r="M35" i="42" l="1"/>
  <c r="N35" i="42" l="1"/>
  <c r="O35" i="42" l="1"/>
  <c r="D44" i="42" l="1"/>
  <c r="E44" i="42" l="1"/>
  <c r="F44" i="42" l="1"/>
  <c r="G44" i="42" l="1"/>
  <c r="H44" i="42" l="1"/>
  <c r="I44" i="42" l="1"/>
  <c r="J44" i="42" l="1"/>
  <c r="K44" i="42" l="1"/>
  <c r="L44" i="42" l="1"/>
  <c r="M44" i="42" l="1"/>
  <c r="N44" i="42" l="1"/>
  <c r="O44" i="42" l="1"/>
  <c r="P44" i="42" l="1"/>
  <c r="Q44" i="42" l="1"/>
  <c r="R44" i="42" l="1"/>
  <c r="S44" i="42" l="1"/>
  <c r="T44" i="42" l="1"/>
  <c r="U44" i="42" l="1"/>
  <c r="V44" i="42" l="1"/>
  <c r="W44" i="42" l="1"/>
  <c r="X44" i="42" l="1"/>
  <c r="Y44" i="42" l="1"/>
  <c r="Z44" i="42" l="1"/>
  <c r="AA44" i="42" l="1"/>
  <c r="D45" i="42" l="1"/>
  <c r="E45" i="42" l="1"/>
  <c r="F45" i="42" l="1"/>
  <c r="G45" i="42" l="1"/>
  <c r="H45" i="42" l="1"/>
  <c r="I45" i="42" l="1"/>
  <c r="J45" i="42" l="1"/>
  <c r="K45" i="42" l="1"/>
  <c r="L45" i="42" l="1"/>
  <c r="M45" i="42" l="1"/>
  <c r="N45" i="42" l="1"/>
  <c r="O45" i="42" l="1"/>
  <c r="P45" i="42" l="1"/>
  <c r="Q45" i="42" l="1"/>
  <c r="R45" i="42" l="1"/>
  <c r="S45" i="42" l="1"/>
  <c r="T45" i="42" l="1"/>
  <c r="U45" i="42" l="1"/>
  <c r="V45" i="42" l="1"/>
  <c r="W45" i="42" l="1"/>
  <c r="X45" i="42" l="1"/>
  <c r="Y45" i="42" l="1"/>
  <c r="Z45" i="42" l="1"/>
  <c r="AA45" i="42" l="1"/>
  <c r="D46" i="42" l="1"/>
  <c r="E46" i="42" l="1"/>
  <c r="F46" i="42" l="1"/>
  <c r="G46" i="42" l="1"/>
  <c r="H46" i="42" l="1"/>
  <c r="I46" i="42" l="1"/>
  <c r="J46" i="42" l="1"/>
  <c r="K46" i="42" l="1"/>
  <c r="L46" i="42" l="1"/>
  <c r="M46" i="42" l="1"/>
  <c r="N46" i="42" l="1"/>
  <c r="O46" i="42" l="1"/>
  <c r="P46" i="42" l="1"/>
  <c r="Q46" i="42" l="1"/>
  <c r="R46" i="42" l="1"/>
  <c r="S46" i="42" l="1"/>
  <c r="T46" i="42" l="1"/>
  <c r="U46" i="42" l="1"/>
  <c r="V46" i="42" l="1"/>
  <c r="W46" i="42" l="1"/>
  <c r="X46" i="42" l="1"/>
  <c r="Y46" i="42" l="1"/>
  <c r="Z46" i="42" l="1"/>
  <c r="AA46" i="42" l="1"/>
  <c r="D47" i="42" l="1"/>
  <c r="E47" i="42" l="1"/>
  <c r="F47" i="42" l="1"/>
  <c r="G47" i="42" l="1"/>
  <c r="H47" i="42" l="1"/>
  <c r="I47" i="42" l="1"/>
  <c r="J47" i="42" l="1"/>
  <c r="K47" i="42" l="1"/>
  <c r="L47" i="42" l="1"/>
  <c r="M47" i="42" l="1"/>
  <c r="N47" i="42" l="1"/>
  <c r="O47" i="42" l="1"/>
  <c r="P47" i="42" l="1"/>
  <c r="Q47" i="42" l="1"/>
  <c r="R47" i="42" l="1"/>
  <c r="S47" i="42" l="1"/>
  <c r="T47" i="42" l="1"/>
  <c r="U47" i="42" l="1"/>
  <c r="V47" i="42" l="1"/>
  <c r="W47" i="42" l="1"/>
  <c r="X47" i="42" l="1"/>
  <c r="Y47" i="42" l="1"/>
  <c r="Z47" i="42" l="1"/>
  <c r="AA47" i="42" l="1"/>
  <c r="D48" i="42" l="1"/>
  <c r="E48" i="42" l="1"/>
  <c r="F48" i="42" l="1"/>
  <c r="G48" i="42" l="1"/>
  <c r="H48" i="42" l="1"/>
  <c r="I48" i="42" l="1"/>
  <c r="J48" i="42" l="1"/>
  <c r="K48" i="42" l="1"/>
  <c r="L48" i="42" l="1"/>
  <c r="M48" i="42" l="1"/>
  <c r="N48" i="42" l="1"/>
  <c r="O48" i="42" l="1"/>
  <c r="P48" i="42" l="1"/>
  <c r="Q48" i="42" l="1"/>
  <c r="R48" i="42" l="1"/>
  <c r="S48" i="42" l="1"/>
  <c r="T48" i="42" l="1"/>
  <c r="U48" i="42" l="1"/>
  <c r="V48" i="42" l="1"/>
  <c r="W48" i="42" l="1"/>
  <c r="X48" i="42" l="1"/>
  <c r="Y48" i="42" l="1"/>
  <c r="Z48" i="42" l="1"/>
  <c r="AA48" i="42" l="1"/>
  <c r="D49" i="42" l="1"/>
  <c r="E49" i="42" l="1"/>
  <c r="F49" i="42" l="1"/>
  <c r="G49" i="42" l="1"/>
  <c r="H49" i="42" l="1"/>
  <c r="I49" i="42" l="1"/>
  <c r="J49" i="42" l="1"/>
  <c r="K49" i="42" l="1"/>
  <c r="L49" i="42" l="1"/>
  <c r="M49" i="42" l="1"/>
  <c r="N49" i="42" l="1"/>
  <c r="O49" i="42" l="1"/>
  <c r="P49" i="42" l="1"/>
  <c r="Q49" i="42" l="1"/>
  <c r="R49" i="42" l="1"/>
  <c r="S49" i="42" l="1"/>
  <c r="T49" i="42" l="1"/>
  <c r="U49" i="42" l="1"/>
  <c r="V49" i="42" l="1"/>
  <c r="W49" i="42" l="1"/>
  <c r="X49" i="42" l="1"/>
  <c r="Y49" i="42" l="1"/>
  <c r="Z49" i="42" l="1"/>
  <c r="AA49" i="42" l="1"/>
  <c r="D50" i="42" l="1"/>
  <c r="E50" i="42" l="1"/>
  <c r="F50" i="42" l="1"/>
  <c r="G50" i="42" l="1"/>
  <c r="H50" i="42" l="1"/>
  <c r="I50" i="42" l="1"/>
  <c r="J50" i="42" l="1"/>
  <c r="K50" i="42" l="1"/>
  <c r="L50" i="42" l="1"/>
  <c r="M50" i="42" l="1"/>
  <c r="N50" i="42" l="1"/>
  <c r="O50" i="42" l="1"/>
  <c r="P50" i="42" l="1"/>
  <c r="Q50" i="42" l="1"/>
  <c r="R50" i="42" l="1"/>
  <c r="S50" i="42" l="1"/>
  <c r="T50" i="42" l="1"/>
  <c r="U50" i="42" l="1"/>
  <c r="V50" i="42" l="1"/>
  <c r="W50" i="42" l="1"/>
  <c r="X50" i="42" l="1"/>
  <c r="Y50" i="42" l="1"/>
  <c r="Z50" i="42" l="1"/>
  <c r="AA50" i="42" l="1"/>
  <c r="D51" i="42" l="1"/>
  <c r="E51" i="42" l="1"/>
  <c r="F51" i="42" l="1"/>
  <c r="G51" i="42" l="1"/>
  <c r="H51" i="42" l="1"/>
  <c r="I51" i="42" l="1"/>
  <c r="J51" i="42" l="1"/>
  <c r="K51" i="42" l="1"/>
  <c r="L51" i="42" l="1"/>
  <c r="M51" i="42" l="1"/>
  <c r="N51" i="42" l="1"/>
  <c r="O51" i="42" l="1"/>
  <c r="P51" i="42" l="1"/>
  <c r="Q51" i="42" l="1"/>
  <c r="R51" i="42" l="1"/>
  <c r="S51" i="42" l="1"/>
  <c r="T51" i="42" l="1"/>
  <c r="U51" i="42" l="1"/>
  <c r="V51" i="42" l="1"/>
  <c r="W51" i="42" l="1"/>
  <c r="X51" i="42" l="1"/>
  <c r="Y51" i="42" l="1"/>
  <c r="Z51" i="42" l="1"/>
  <c r="AA51" i="42" l="1"/>
  <c r="D52" i="42" l="1"/>
  <c r="E52" i="42" l="1"/>
  <c r="F52" i="42" l="1"/>
  <c r="G52" i="42" l="1"/>
  <c r="H52" i="42" l="1"/>
  <c r="I52" i="42" l="1"/>
  <c r="J52" i="42" l="1"/>
  <c r="K52" i="42" l="1"/>
  <c r="L52" i="42" l="1"/>
  <c r="M52" i="42" l="1"/>
  <c r="N52" i="42" l="1"/>
  <c r="O52" i="42" l="1"/>
  <c r="P52" i="42" l="1"/>
  <c r="Q52" i="42" l="1"/>
  <c r="R52" i="42" l="1"/>
  <c r="S52" i="42" l="1"/>
  <c r="T52" i="42" l="1"/>
  <c r="U52" i="42" l="1"/>
  <c r="V52" i="42" l="1"/>
  <c r="W52" i="42" l="1"/>
  <c r="X52" i="42" l="1"/>
  <c r="Y52" i="42" l="1"/>
  <c r="Z52" i="42" l="1"/>
  <c r="AA52" i="42" l="1"/>
  <c r="D53" i="42" l="1"/>
  <c r="E53" i="42" l="1"/>
  <c r="F53" i="42" l="1"/>
  <c r="G53" i="42" l="1"/>
  <c r="H53" i="42" l="1"/>
  <c r="I53" i="42" l="1"/>
  <c r="J53" i="42" l="1"/>
  <c r="K53" i="42" l="1"/>
  <c r="L53" i="42" l="1"/>
  <c r="M53" i="42" l="1"/>
  <c r="N53" i="42" l="1"/>
  <c r="O53" i="42" l="1"/>
  <c r="P53" i="42" l="1"/>
  <c r="Q53" i="42" l="1"/>
  <c r="R53" i="42" l="1"/>
  <c r="S53" i="42" l="1"/>
  <c r="T53" i="42" l="1"/>
  <c r="U53" i="42" l="1"/>
  <c r="V53" i="42" l="1"/>
  <c r="W53" i="42" l="1"/>
  <c r="X53" i="42" l="1"/>
  <c r="Y53" i="42" l="1"/>
  <c r="Z53" i="42" l="1"/>
  <c r="AA53" i="42" l="1"/>
  <c r="D54" i="42" l="1"/>
  <c r="E54" i="42" l="1"/>
  <c r="F54" i="42" l="1"/>
  <c r="G54" i="42" l="1"/>
  <c r="H54" i="42" l="1"/>
  <c r="I54" i="42" l="1"/>
  <c r="J54" i="42" l="1"/>
  <c r="K54" i="42" l="1"/>
  <c r="L54" i="42" l="1"/>
  <c r="M54" i="42" l="1"/>
  <c r="N54" i="42" l="1"/>
  <c r="O54" i="42" l="1"/>
  <c r="P54" i="42" l="1"/>
  <c r="Q54" i="42" l="1"/>
  <c r="R54" i="42" l="1"/>
  <c r="S54" i="42" l="1"/>
  <c r="T54" i="42" l="1"/>
  <c r="U54" i="42" l="1"/>
  <c r="V54" i="42" l="1"/>
  <c r="W54" i="42" l="1"/>
  <c r="X54" i="42" l="1"/>
  <c r="Y54" i="42" l="1"/>
  <c r="Z54" i="42" l="1"/>
  <c r="AA54" i="42" l="1"/>
  <c r="D55" i="42" l="1"/>
  <c r="E55" i="42" l="1"/>
  <c r="F55" i="42" l="1"/>
  <c r="G55" i="42" l="1"/>
  <c r="H55" i="42" l="1"/>
  <c r="I55" i="42" l="1"/>
  <c r="J55" i="42" l="1"/>
  <c r="K55" i="42" l="1"/>
  <c r="L55" i="42" l="1"/>
  <c r="M55" i="42" l="1"/>
  <c r="N55" i="42" l="1"/>
  <c r="O55" i="42" l="1"/>
  <c r="P55" i="42" l="1"/>
  <c r="Q55" i="42" l="1"/>
  <c r="R55" i="42" l="1"/>
  <c r="S55" i="42" l="1"/>
  <c r="T55" i="42" l="1"/>
  <c r="U55" i="42" l="1"/>
  <c r="V55" i="42" l="1"/>
  <c r="W55" i="42" l="1"/>
  <c r="X55" i="42" l="1"/>
  <c r="Y55" i="42" l="1"/>
  <c r="Z55" i="42" l="1"/>
  <c r="AA55" i="42" l="1"/>
  <c r="D56" i="42" l="1"/>
  <c r="E56" i="42" l="1"/>
  <c r="F56" i="42" l="1"/>
  <c r="G56" i="42" l="1"/>
  <c r="H56" i="42" l="1"/>
  <c r="I56" i="42" l="1"/>
  <c r="J56" i="42" l="1"/>
  <c r="K56" i="42" l="1"/>
  <c r="L56" i="42" l="1"/>
  <c r="M56" i="42" l="1"/>
  <c r="N56" i="42" l="1"/>
  <c r="O56" i="42" l="1"/>
  <c r="P56" i="42" l="1"/>
  <c r="Q56" i="42" l="1"/>
  <c r="R56" i="42" l="1"/>
  <c r="S56" i="42" l="1"/>
  <c r="T56" i="42" l="1"/>
  <c r="U56" i="42" l="1"/>
  <c r="V56" i="42" l="1"/>
  <c r="W56" i="42" l="1"/>
  <c r="X56" i="42" l="1"/>
  <c r="Y56" i="42" l="1"/>
  <c r="Z56" i="42" l="1"/>
  <c r="AA56" i="42" l="1"/>
  <c r="D57" i="42" l="1"/>
  <c r="E57" i="42" l="1"/>
  <c r="F57" i="42" l="1"/>
  <c r="G57" i="42" l="1"/>
  <c r="H57" i="42" l="1"/>
  <c r="I57" i="42" l="1"/>
  <c r="J57" i="42" l="1"/>
  <c r="K57" i="42" l="1"/>
  <c r="L57" i="42" l="1"/>
  <c r="M57" i="42" l="1"/>
  <c r="N57" i="42" l="1"/>
  <c r="O57" i="42" l="1"/>
  <c r="P57" i="42" l="1"/>
  <c r="Q57" i="42" l="1"/>
  <c r="R57" i="42" l="1"/>
  <c r="S57" i="42" l="1"/>
  <c r="T57" i="42" l="1"/>
  <c r="U57" i="42" l="1"/>
  <c r="V57" i="42" l="1"/>
  <c r="W57" i="42" l="1"/>
  <c r="X57" i="42" l="1"/>
  <c r="Y57" i="42" l="1"/>
  <c r="Z57" i="42" l="1"/>
  <c r="AA57" i="42" l="1"/>
  <c r="D58" i="42" l="1"/>
  <c r="E58" i="42" l="1"/>
  <c r="F58" i="42" l="1"/>
  <c r="G58" i="42" l="1"/>
  <c r="H58" i="42" l="1"/>
  <c r="I58" i="42" l="1"/>
  <c r="J58" i="42" l="1"/>
  <c r="K58" i="42" l="1"/>
  <c r="L58" i="42" l="1"/>
  <c r="M58" i="42" l="1"/>
  <c r="N58" i="42" l="1"/>
  <c r="O58" i="42" l="1"/>
  <c r="P58" i="42" l="1"/>
  <c r="Q58" i="42" l="1"/>
  <c r="R58" i="42" l="1"/>
  <c r="S58" i="42" l="1"/>
  <c r="T58" i="42" l="1"/>
  <c r="U58" i="42" l="1"/>
  <c r="V58" i="42" l="1"/>
  <c r="W58" i="42" l="1"/>
  <c r="X58" i="42" l="1"/>
  <c r="Y58" i="42" l="1"/>
  <c r="Z58" i="42" l="1"/>
  <c r="AA58" i="42" l="1"/>
  <c r="D59" i="42" l="1"/>
  <c r="E59" i="42" l="1"/>
  <c r="F59" i="42" l="1"/>
  <c r="G59" i="42" l="1"/>
  <c r="H59" i="42" l="1"/>
  <c r="I59" i="42" l="1"/>
  <c r="J59" i="42" l="1"/>
  <c r="K59" i="42" l="1"/>
  <c r="L59" i="42" l="1"/>
  <c r="M59" i="42" l="1"/>
  <c r="N59" i="42" l="1"/>
  <c r="O59" i="42" l="1"/>
  <c r="P59" i="42" l="1"/>
  <c r="Q59" i="42" l="1"/>
  <c r="R59" i="42" l="1"/>
  <c r="S59" i="42" l="1"/>
  <c r="T59" i="42" l="1"/>
  <c r="U59" i="42" l="1"/>
  <c r="V59" i="42" l="1"/>
  <c r="W59" i="42" l="1"/>
  <c r="X59" i="42" l="1"/>
  <c r="Y59" i="42" l="1"/>
  <c r="Z59" i="42" l="1"/>
  <c r="AA59" i="42" l="1"/>
  <c r="D60" i="42" l="1"/>
  <c r="E60" i="42" l="1"/>
  <c r="F60" i="42" l="1"/>
  <c r="G60" i="42" l="1"/>
  <c r="H60" i="42" l="1"/>
  <c r="I60" i="42" l="1"/>
  <c r="J60" i="42" l="1"/>
  <c r="K60" i="42" l="1"/>
  <c r="L60" i="42" l="1"/>
  <c r="M60" i="42" l="1"/>
  <c r="N60" i="42" l="1"/>
  <c r="O60" i="42" l="1"/>
  <c r="P60" i="42" l="1"/>
  <c r="Q60" i="42" l="1"/>
  <c r="R60" i="42" l="1"/>
  <c r="S60" i="42" l="1"/>
  <c r="T60" i="42" l="1"/>
  <c r="U60" i="42" l="1"/>
  <c r="V60" i="42" l="1"/>
  <c r="W60" i="42" l="1"/>
  <c r="X60" i="42" l="1"/>
  <c r="Y60" i="42" l="1"/>
  <c r="Z60" i="42" l="1"/>
  <c r="AA60" i="42" l="1"/>
  <c r="D61" i="42" l="1"/>
  <c r="E61" i="42" l="1"/>
  <c r="F61" i="42" l="1"/>
  <c r="G61" i="42" l="1"/>
  <c r="H61" i="42" l="1"/>
  <c r="I61" i="42" l="1"/>
  <c r="J61" i="42" l="1"/>
  <c r="K61" i="42" l="1"/>
  <c r="L61" i="42" l="1"/>
  <c r="M61" i="42" l="1"/>
  <c r="N61" i="42" l="1"/>
  <c r="O61" i="42" l="1"/>
  <c r="P61" i="42" l="1"/>
  <c r="Q61" i="42" l="1"/>
  <c r="R61" i="42" l="1"/>
  <c r="S61" i="42" l="1"/>
  <c r="T61" i="42" l="1"/>
  <c r="U61" i="42" l="1"/>
  <c r="V61" i="42" l="1"/>
  <c r="W61" i="42" l="1"/>
  <c r="X61" i="42" l="1"/>
  <c r="Y61" i="42" l="1"/>
  <c r="Z61" i="42" l="1"/>
  <c r="AA61" i="42" l="1"/>
  <c r="D62" i="42" l="1"/>
  <c r="E62" i="42" l="1"/>
  <c r="F62" i="42" l="1"/>
  <c r="G62" i="42" l="1"/>
  <c r="H62" i="42" l="1"/>
  <c r="I62" i="42" l="1"/>
  <c r="J62" i="42" l="1"/>
  <c r="K62" i="42" l="1"/>
  <c r="L62" i="42" l="1"/>
  <c r="M62" i="42" l="1"/>
  <c r="N62" i="42" l="1"/>
  <c r="O62" i="42" l="1"/>
  <c r="P62" i="42" l="1"/>
  <c r="Q62" i="42" l="1"/>
  <c r="R62" i="42" l="1"/>
  <c r="S62" i="42" l="1"/>
  <c r="T62" i="42" l="1"/>
  <c r="U62" i="42" l="1"/>
  <c r="V62" i="42" l="1"/>
  <c r="W62" i="42" l="1"/>
  <c r="X62" i="42" l="1"/>
  <c r="Y62" i="42" l="1"/>
  <c r="Z62" i="42" l="1"/>
  <c r="AA62" i="42" l="1"/>
  <c r="D63" i="42" l="1"/>
  <c r="E63" i="42" l="1"/>
  <c r="F63" i="42" l="1"/>
  <c r="G63" i="42" l="1"/>
  <c r="H63" i="42" l="1"/>
  <c r="I63" i="42" l="1"/>
  <c r="J63" i="42" l="1"/>
  <c r="K63" i="42" l="1"/>
  <c r="L63" i="42" l="1"/>
  <c r="M63" i="42" l="1"/>
  <c r="N63" i="42" l="1"/>
  <c r="O63" i="42" l="1"/>
  <c r="P63" i="42" l="1"/>
  <c r="Q63" i="42" l="1"/>
  <c r="R63" i="42" l="1"/>
  <c r="S63" i="42" l="1"/>
  <c r="T63" i="42" l="1"/>
  <c r="U63" i="42" l="1"/>
  <c r="V63" i="42" l="1"/>
  <c r="W63" i="42" l="1"/>
  <c r="X63" i="42" l="1"/>
  <c r="Y63" i="42" l="1"/>
  <c r="Z63" i="42" l="1"/>
  <c r="AA63" i="42" l="1"/>
  <c r="D64" i="42" l="1"/>
  <c r="E64" i="42" l="1"/>
  <c r="F64" i="42" l="1"/>
  <c r="G64" i="42" l="1"/>
  <c r="H64" i="42" l="1"/>
  <c r="I64" i="42" l="1"/>
  <c r="J64" i="42" l="1"/>
  <c r="K64" i="42" l="1"/>
  <c r="L64" i="42" l="1"/>
  <c r="M64" i="42" l="1"/>
  <c r="N64" i="42" l="1"/>
  <c r="O64" i="42" l="1"/>
  <c r="P64" i="42" l="1"/>
  <c r="Q64" i="42" l="1"/>
  <c r="R64" i="42" l="1"/>
  <c r="S64" i="42" l="1"/>
  <c r="T64" i="42" l="1"/>
  <c r="U64" i="42" l="1"/>
  <c r="V64" i="42" l="1"/>
  <c r="W64" i="42" l="1"/>
  <c r="X64" i="42" l="1"/>
  <c r="Y64" i="42" l="1"/>
  <c r="AA64" i="42" l="1"/>
  <c r="Z64" i="42"/>
  <c r="P46" i="38"/>
  <c r="P47" i="38"/>
  <c r="P48" i="38"/>
  <c r="P49" i="38"/>
  <c r="V46" i="3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E2" authorId="0" shapeId="0" xr:uid="{00000000-0006-0000-0400-000001000000}">
      <text>
        <r>
          <rPr>
            <sz val="12"/>
            <rFont val="ＭＳ Ｐゴシック"/>
            <family val="3"/>
            <charset val="128"/>
          </rPr>
          <t xml:space="preserve">訂正の場合は
訂正回目をプルダウンより選択して下さい。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C35" authorId="0" shapeId="0" xr:uid="{7A8D1ED9-2945-4166-9553-933BA931A014}">
      <text>
        <r>
          <rPr>
            <b/>
            <sz val="10"/>
            <color indexed="10"/>
            <rFont val="ＭＳ Ｐゴシック"/>
            <family val="3"/>
            <charset val="128"/>
          </rPr>
          <t>再掲の記入漏れにご注意下さい。</t>
        </r>
        <r>
          <rPr>
            <b/>
            <sz val="9"/>
            <rFont val="ＭＳ Ｐゴシック"/>
            <family val="3"/>
            <charset val="128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C2" authorId="0" shapeId="0" xr:uid="{43978BC5-3097-4611-91BD-5DBD0E237E01}">
      <text>
        <r>
          <rPr>
            <sz val="12"/>
            <rFont val="ＭＳ Ｐゴシック"/>
            <family val="3"/>
            <charset val="128"/>
          </rPr>
          <t xml:space="preserve">訂正の場合は
訂正＊回目と入力して下さい。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C2" authorId="0" shapeId="0" xr:uid="{00000000-0006-0000-0B00-000001000000}">
      <text>
        <r>
          <rPr>
            <sz val="12"/>
            <rFont val="ＭＳ Ｐゴシック"/>
            <family val="3"/>
            <charset val="128"/>
          </rPr>
          <t xml:space="preserve">訂正の場合は
訂正＊回目と入力して下さい。
</t>
        </r>
      </text>
    </comment>
    <comment ref="C35" authorId="0" shapeId="0" xr:uid="{D10C9F8C-B794-4DF6-8118-595851D01879}">
      <text>
        <r>
          <rPr>
            <b/>
            <sz val="10"/>
            <color indexed="10"/>
            <rFont val="ＭＳ Ｐゴシック"/>
            <family val="3"/>
            <charset val="128"/>
          </rPr>
          <t>再掲の記入漏れにご注意下さい。</t>
        </r>
        <r>
          <rPr>
            <b/>
            <sz val="9"/>
            <rFont val="ＭＳ Ｐ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E2" authorId="0" shapeId="0" xr:uid="{00000000-0006-0000-0500-000001000000}">
      <text>
        <r>
          <rPr>
            <sz val="12"/>
            <rFont val="ＭＳ Ｐゴシック"/>
            <family val="3"/>
            <charset val="128"/>
          </rPr>
          <t xml:space="preserve">訂正の場合は
訂正＊回目と入力して下さい。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L2" authorId="0" shapeId="0" xr:uid="{76898A57-AB6E-4580-9624-56DCE4DA3932}">
      <text>
        <r>
          <rPr>
            <sz val="12"/>
            <rFont val="ＭＳ Ｐゴシック"/>
            <family val="3"/>
            <charset val="128"/>
          </rPr>
          <t xml:space="preserve">訂正の場合は
訂正＊回目と入力して下さい。
</t>
        </r>
      </text>
    </comment>
    <comment ref="X11" authorId="0" shapeId="0" xr:uid="{A647B0D8-2195-4DBF-B727-AA4B20CDAB88}">
      <text>
        <r>
          <rPr>
            <sz val="9"/>
            <rFont val="ＭＳ Ｐゴシック"/>
            <family val="3"/>
            <charset val="128"/>
          </rPr>
          <t>里親・小規模住居型児童養育事業
（ファミリーホーム）からの経路に
ついて計上する。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D2" authorId="0" shapeId="0" xr:uid="{00000000-0006-0000-0700-000001000000}">
      <text>
        <r>
          <rPr>
            <sz val="12"/>
            <rFont val="ＭＳ Ｐゴシック"/>
            <family val="3"/>
            <charset val="128"/>
          </rPr>
          <t xml:space="preserve">訂正の場合は
訂正回目をプルダウンより選択して下さい。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D2" authorId="0" shapeId="0" xr:uid="{00000000-0006-0000-0800-000001000000}">
      <text>
        <r>
          <rPr>
            <sz val="12"/>
            <rFont val="ＭＳ Ｐゴシック"/>
            <family val="3"/>
            <charset val="128"/>
          </rPr>
          <t xml:space="preserve">訂正の場合は
訂正＊回目と入力して下さい。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M2" authorId="0" shapeId="0" xr:uid="{04FF8CEC-F999-48BA-9F1D-1F2C9C1255AF}">
      <text>
        <r>
          <rPr>
            <sz val="12"/>
            <rFont val="ＭＳ Ｐゴシック"/>
            <family val="3"/>
            <charset val="128"/>
          </rPr>
          <t xml:space="preserve">訂正の場合は
訂正＊回目と入力して下さい。
</t>
        </r>
      </text>
    </comment>
    <comment ref="X11" authorId="0" shapeId="0" xr:uid="{F4CABE3F-079E-451C-B489-3BBF5E3A8B90}">
      <text>
        <r>
          <rPr>
            <sz val="10"/>
            <rFont val="ＭＳ Ｐゴシック"/>
            <family val="3"/>
            <charset val="128"/>
          </rPr>
          <t>里親・小規模住居型児童養育
事業（ファミリーホーム）からの
経路について、計上する。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C2" authorId="0" shapeId="0" xr:uid="{00000000-0006-0000-0100-000001000000}">
      <text>
        <r>
          <rPr>
            <sz val="12"/>
            <rFont val="ＭＳ Ｐゴシック"/>
            <family val="3"/>
            <charset val="128"/>
          </rPr>
          <t xml:space="preserve">訂正の場合は
訂正回目をプルダウンより選択して下さい。
</t>
        </r>
      </text>
    </comment>
    <comment ref="C35" authorId="0" shapeId="0" xr:uid="{00000000-0006-0000-0100-000003000000}">
      <text>
        <r>
          <rPr>
            <b/>
            <sz val="10"/>
            <color indexed="10"/>
            <rFont val="ＭＳ Ｐゴシック"/>
            <family val="3"/>
            <charset val="128"/>
          </rPr>
          <t>再掲の記入漏れにご注意下さい。</t>
        </r>
        <r>
          <rPr>
            <b/>
            <sz val="9"/>
            <rFont val="ＭＳ Ｐゴシック"/>
            <family val="3"/>
            <charset val="128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A2" authorId="0" shapeId="0" xr:uid="{00000000-0006-0000-0200-000001000000}">
      <text>
        <r>
          <rPr>
            <sz val="12"/>
            <rFont val="ＭＳ Ｐゴシック"/>
            <family val="3"/>
            <charset val="128"/>
          </rPr>
          <t xml:space="preserve">訂正の場合は
訂正＊回目と入力して下さい。
</t>
        </r>
      </text>
    </comment>
    <comment ref="C35" authorId="0" shapeId="0" xr:uid="{B6DFA3B4-8704-46BB-97CF-D836F3AC54C4}">
      <text>
        <r>
          <rPr>
            <b/>
            <sz val="10"/>
            <color indexed="10"/>
            <rFont val="ＭＳ Ｐゴシック"/>
            <family val="3"/>
            <charset val="128"/>
          </rPr>
          <t>再掲の記入漏れにご注意下さい。</t>
        </r>
        <r>
          <rPr>
            <b/>
            <sz val="9"/>
            <rFont val="ＭＳ Ｐゴシック"/>
            <family val="3"/>
            <charset val="128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A2" authorId="0" shapeId="0" xr:uid="{F724049E-EA96-454A-A261-471F8E1464D9}">
      <text>
        <r>
          <rPr>
            <sz val="12"/>
            <rFont val="ＭＳ Ｐゴシック"/>
            <family val="3"/>
            <charset val="128"/>
          </rPr>
          <t xml:space="preserve">訂正の場合は
訂正＊回目と入力して下さい。
</t>
        </r>
      </text>
    </comment>
    <comment ref="W10" authorId="0" shapeId="0" xr:uid="{B89699BB-4442-4B13-B828-0F219294E55F}">
      <text>
        <r>
          <rPr>
            <sz val="9"/>
            <rFont val="ＭＳ Ｐゴシック"/>
            <family val="3"/>
            <charset val="128"/>
          </rPr>
          <t xml:space="preserve">里親・小規模住居型児童養育事業（ファミリーホーム）委託の措置をしたものの数を計上する
</t>
        </r>
      </text>
    </comment>
    <comment ref="C49" authorId="0" shapeId="0" xr:uid="{9465A877-BF4F-419E-AC4B-007E3A0473DE}">
      <text>
        <r>
          <rPr>
            <b/>
            <sz val="10"/>
            <color indexed="10"/>
            <rFont val="ＭＳ Ｐゴシック"/>
            <family val="3"/>
            <charset val="128"/>
          </rPr>
          <t>再掲の記入漏れにご注意下さい。</t>
        </r>
        <r>
          <rPr>
            <b/>
            <sz val="9"/>
            <rFont val="ＭＳ Ｐゴシック"/>
            <family val="3"/>
            <charset val="128"/>
          </rPr>
          <t xml:space="preserve">
</t>
        </r>
      </text>
    </comment>
    <comment ref="E57" authorId="0" shapeId="0" xr:uid="{26BB6B59-12FD-4EFB-8D74-783F30466249}">
      <text>
        <r>
          <rPr>
            <sz val="9"/>
            <color indexed="81"/>
            <rFont val="MS P ゴシック"/>
            <family val="3"/>
            <charset val="128"/>
          </rPr>
          <t>「第49　児童相談所における養護相談の理由別対応件数（児童福祉法・児童虐待の防止等に関する法律）」　
　１（養護相談の理由）「虐待(5)」の再掲　（5）（児童虐待防止法関係）の設問です。</t>
        </r>
      </text>
    </comment>
    <comment ref="AB57" authorId="0" shapeId="0" xr:uid="{3220AE45-C49C-4A1C-92B7-FBC5252698E8}">
      <text>
        <r>
          <rPr>
            <sz val="9"/>
            <color indexed="81"/>
            <rFont val="MS P ゴシック"/>
            <family val="3"/>
            <charset val="128"/>
          </rPr>
          <t>「第49の2　市町村における養護相談の理由別対応件数（児童福祉法・児童虐待の防止等に関する法律）」
　１（養護相談の理由）「虐待(5)」の再掲　（4）（児童虐待防止法関係）の設問です</t>
        </r>
      </text>
    </comment>
    <comment ref="E63" authorId="0" shapeId="0" xr:uid="{2F73791B-A555-4118-9A33-E638776726C9}">
      <text>
        <r>
          <rPr>
            <sz val="9"/>
            <color indexed="81"/>
            <rFont val="MS P ゴシック"/>
            <family val="3"/>
            <charset val="128"/>
          </rPr>
          <t>「第49　児童相談所における養護相談の理由別対応件数（児童福祉法・児童虐待の防止等に関する法律）」　
　２（親権・後見人関係）の設問です。</t>
        </r>
      </text>
    </comment>
    <comment ref="AB63" authorId="0" shapeId="0" xr:uid="{081B7F0B-2832-4DB9-908F-4669C65A65CE}">
      <text>
        <r>
          <rPr>
            <sz val="9"/>
            <color indexed="81"/>
            <rFont val="MS P ゴシック"/>
            <family val="3"/>
            <charset val="128"/>
          </rPr>
          <t>「第49の2　市町村における養護相談の理由別対応件数（児童福祉法・児童虐待の防止等に関する法律）」
　２（親権関係）の設問です。</t>
        </r>
      </text>
    </comment>
  </commentList>
</comments>
</file>

<file path=xl/sharedStrings.xml><?xml version="1.0" encoding="utf-8"?>
<sst xmlns="http://schemas.openxmlformats.org/spreadsheetml/2006/main" count="4525" uniqueCount="578">
  <si>
    <t>*</t>
  </si>
  <si>
    <t>都道府県</t>
  </si>
  <si>
    <t>指定都市名</t>
  </si>
  <si>
    <t>相談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</si>
  <si>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</si>
  <si>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</si>
  <si>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</si>
  <si>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</si>
  <si>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</si>
  <si>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</si>
  <si>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</si>
  <si>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</si>
  <si>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</si>
  <si>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</si>
  <si>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</si>
  <si>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</si>
  <si>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</si>
  <si>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</si>
  <si>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(15)</t>
  </si>
  <si>
    <t>(16)</t>
  </si>
  <si>
    <t>(17)</t>
  </si>
  <si>
    <t>(18)</t>
  </si>
  <si>
    <t>(19)</t>
  </si>
  <si>
    <t>(01)</t>
  </si>
  <si>
    <t>(02)</t>
  </si>
  <si>
    <t>(03)</t>
  </si>
  <si>
    <t>(04)</t>
  </si>
  <si>
    <t>(05)</t>
  </si>
  <si>
    <t>(06)</t>
  </si>
  <si>
    <t>(07)</t>
  </si>
  <si>
    <t>(08)</t>
  </si>
  <si>
    <t>(09)</t>
  </si>
  <si>
    <t>非行</t>
  </si>
  <si>
    <t>ぐ犯行為等相談</t>
  </si>
  <si>
    <t>触法行為等相談</t>
  </si>
  <si>
    <t>い じ め 相 談</t>
  </si>
  <si>
    <t>北海道</t>
  </si>
  <si>
    <t>宮城県</t>
  </si>
  <si>
    <t>秋田県</t>
  </si>
  <si>
    <t>福島県</t>
  </si>
  <si>
    <t>栃木県</t>
  </si>
  <si>
    <t>千葉県</t>
  </si>
  <si>
    <t>神奈川県</t>
  </si>
  <si>
    <t>新潟県</t>
  </si>
  <si>
    <t>富山県</t>
  </si>
  <si>
    <t>石川県</t>
  </si>
  <si>
    <t>長野県</t>
  </si>
  <si>
    <t>岐阜県</t>
  </si>
  <si>
    <t>静岡県</t>
  </si>
  <si>
    <t>愛知県</t>
  </si>
  <si>
    <t>京都府</t>
  </si>
  <si>
    <t>大阪府</t>
  </si>
  <si>
    <t>兵庫県</t>
  </si>
  <si>
    <t>奈良県</t>
  </si>
  <si>
    <t>和歌山県</t>
  </si>
  <si>
    <t>岡山県</t>
  </si>
  <si>
    <t>広島県</t>
  </si>
  <si>
    <t>香川県</t>
  </si>
  <si>
    <t>愛媛県</t>
  </si>
  <si>
    <t>高知県</t>
  </si>
  <si>
    <t>福岡県</t>
  </si>
  <si>
    <t>長崎県</t>
  </si>
  <si>
    <t>熊本県</t>
  </si>
  <si>
    <t>大分県</t>
  </si>
  <si>
    <t>宮崎県</t>
  </si>
  <si>
    <t>鹿児島県</t>
  </si>
  <si>
    <t>養護</t>
    <rPh sb="0" eb="2">
      <t>ヨウゴ</t>
    </rPh>
    <phoneticPr fontId="1"/>
  </si>
  <si>
    <t>相談</t>
    <rPh sb="0" eb="2">
      <t>ソウダン</t>
    </rPh>
    <phoneticPr fontId="1"/>
  </si>
  <si>
    <t>児 童 虐 待 相 談</t>
    <rPh sb="0" eb="1">
      <t>ジ</t>
    </rPh>
    <rPh sb="2" eb="3">
      <t>ワラベ</t>
    </rPh>
    <rPh sb="4" eb="5">
      <t>シイタ</t>
    </rPh>
    <rPh sb="6" eb="7">
      <t>マ</t>
    </rPh>
    <rPh sb="8" eb="9">
      <t>ソウ</t>
    </rPh>
    <rPh sb="10" eb="11">
      <t>ダン</t>
    </rPh>
    <phoneticPr fontId="1"/>
  </si>
  <si>
    <t>そ の 他 の 相 談</t>
    <rPh sb="4" eb="5">
      <t>タ</t>
    </rPh>
    <rPh sb="8" eb="9">
      <t>ソウ</t>
    </rPh>
    <rPh sb="10" eb="11">
      <t>ダン</t>
    </rPh>
    <phoneticPr fontId="1"/>
  </si>
  <si>
    <t>　　　計</t>
    <phoneticPr fontId="1"/>
  </si>
  <si>
    <t>計</t>
    <rPh sb="0" eb="1">
      <t>ケイ</t>
    </rPh>
    <phoneticPr fontId="1"/>
  </si>
  <si>
    <t>　保　　 健　　 相　　 談</t>
    <phoneticPr fontId="1"/>
  </si>
  <si>
    <t>(14)</t>
    <phoneticPr fontId="1"/>
  </si>
  <si>
    <t>(20)</t>
    <phoneticPr fontId="1"/>
  </si>
  <si>
    <t>(19)</t>
    <phoneticPr fontId="1"/>
  </si>
  <si>
    <t>年　表 県</t>
    <rPh sb="2" eb="3">
      <t>ヒョウ</t>
    </rPh>
    <phoneticPr fontId="1"/>
  </si>
  <si>
    <t>(20)</t>
  </si>
  <si>
    <t>(21)</t>
  </si>
  <si>
    <t>(22)</t>
  </si>
  <si>
    <t>(23)</t>
  </si>
  <si>
    <t>(24)</t>
  </si>
  <si>
    <t>(25)</t>
  </si>
  <si>
    <t>(26)</t>
  </si>
  <si>
    <t>(27)</t>
  </si>
  <si>
    <t>(28)</t>
  </si>
  <si>
    <t>(29)</t>
  </si>
  <si>
    <t>(1)</t>
    <phoneticPr fontId="1"/>
  </si>
  <si>
    <t xml:space="preserve">年　表 </t>
    <rPh sb="2" eb="3">
      <t>ヒョウ</t>
    </rPh>
    <phoneticPr fontId="1"/>
  </si>
  <si>
    <t>都道府県・指定都市</t>
    <rPh sb="0" eb="4">
      <t>トドウフケン</t>
    </rPh>
    <rPh sb="5" eb="7">
      <t>シテイ</t>
    </rPh>
    <rPh sb="7" eb="9">
      <t>トシ</t>
    </rPh>
    <phoneticPr fontId="1"/>
  </si>
  <si>
    <t>指定都市　名</t>
    <phoneticPr fontId="1"/>
  </si>
  <si>
    <t>都道府県・指定都市・中核市</t>
    <rPh sb="0" eb="4">
      <t>トドウフケン</t>
    </rPh>
    <rPh sb="5" eb="7">
      <t>シテイ</t>
    </rPh>
    <rPh sb="7" eb="9">
      <t>トシ</t>
    </rPh>
    <rPh sb="10" eb="13">
      <t>チュウカクシ</t>
    </rPh>
    <phoneticPr fontId="1"/>
  </si>
  <si>
    <t>中 核 市</t>
    <rPh sb="0" eb="1">
      <t>ナカ</t>
    </rPh>
    <rPh sb="2" eb="3">
      <t>カク</t>
    </rPh>
    <rPh sb="4" eb="5">
      <t>シ</t>
    </rPh>
    <phoneticPr fontId="1"/>
  </si>
  <si>
    <t>指定都市　　名</t>
    <phoneticPr fontId="1"/>
  </si>
  <si>
    <t>(30)</t>
  </si>
  <si>
    <t>(1)</t>
    <phoneticPr fontId="1"/>
  </si>
  <si>
    <t>(1)</t>
    <phoneticPr fontId="1"/>
  </si>
  <si>
    <t>保護の怠慢・拒否
(ネグレクト)</t>
    <phoneticPr fontId="1"/>
  </si>
  <si>
    <t>計</t>
    <phoneticPr fontId="1"/>
  </si>
  <si>
    <t>身 体 的 虐 待</t>
    <phoneticPr fontId="1"/>
  </si>
  <si>
    <t>性  的  虐  待</t>
    <phoneticPr fontId="1"/>
  </si>
  <si>
    <t>心 理 的 虐 待</t>
    <phoneticPr fontId="1"/>
  </si>
  <si>
    <t>請  求  件  数</t>
    <phoneticPr fontId="1"/>
  </si>
  <si>
    <t>承  認  件  数</t>
    <phoneticPr fontId="1"/>
  </si>
  <si>
    <t>件　　　　　数</t>
    <rPh sb="0" eb="1">
      <t>ケン</t>
    </rPh>
    <rPh sb="6" eb="7">
      <t>カズ</t>
    </rPh>
    <phoneticPr fontId="1"/>
  </si>
  <si>
    <t>(31)</t>
  </si>
  <si>
    <t>(32)</t>
  </si>
  <si>
    <t>(33)</t>
  </si>
  <si>
    <t>(34)</t>
  </si>
  <si>
    <t>(35)</t>
  </si>
  <si>
    <t>(36)</t>
  </si>
  <si>
    <t xml:space="preserve">0 歳 </t>
    <phoneticPr fontId="1"/>
  </si>
  <si>
    <t xml:space="preserve">1 歳 </t>
    <phoneticPr fontId="1"/>
  </si>
  <si>
    <t xml:space="preserve">2 歳 </t>
  </si>
  <si>
    <t xml:space="preserve">3 歳 </t>
  </si>
  <si>
    <t xml:space="preserve">4 歳 </t>
  </si>
  <si>
    <t xml:space="preserve">5 歳 </t>
  </si>
  <si>
    <t xml:space="preserve">6 歳 </t>
  </si>
  <si>
    <t xml:space="preserve">7 歳 </t>
  </si>
  <si>
    <t xml:space="preserve">8 歳 </t>
  </si>
  <si>
    <t xml:space="preserve">9 歳 </t>
  </si>
  <si>
    <t xml:space="preserve">10 歳 </t>
  </si>
  <si>
    <t xml:space="preserve">11 歳 </t>
  </si>
  <si>
    <t xml:space="preserve">12 歳 </t>
  </si>
  <si>
    <t xml:space="preserve">13 歳 </t>
  </si>
  <si>
    <t xml:space="preserve">14 歳 </t>
  </si>
  <si>
    <t xml:space="preserve">15 歳 </t>
  </si>
  <si>
    <t xml:space="preserve">16 歳 </t>
  </si>
  <si>
    <t xml:space="preserve">17 歳 </t>
  </si>
  <si>
    <t xml:space="preserve">18 歳 </t>
  </si>
  <si>
    <t>　 市町村と重複(再掲)　　</t>
    <rPh sb="2" eb="5">
      <t>シチョウソン</t>
    </rPh>
    <rPh sb="6" eb="8">
      <t>チョウフク</t>
    </rPh>
    <rPh sb="9" eb="11">
      <t>サイケイ</t>
    </rPh>
    <phoneticPr fontId="1"/>
  </si>
  <si>
    <t>却　下  件  数</t>
    <rPh sb="0" eb="1">
      <t>キャク</t>
    </rPh>
    <rPh sb="2" eb="3">
      <t>シタ</t>
    </rPh>
    <phoneticPr fontId="1"/>
  </si>
  <si>
    <t>0100</t>
  </si>
  <si>
    <t>0112</t>
  </si>
  <si>
    <t>0200</t>
  </si>
  <si>
    <t>0300</t>
  </si>
  <si>
    <t>0400</t>
  </si>
  <si>
    <t>0412</t>
  </si>
  <si>
    <t>0500</t>
  </si>
  <si>
    <t>0600</t>
  </si>
  <si>
    <t>0700</t>
  </si>
  <si>
    <t>0800</t>
  </si>
  <si>
    <t>0900</t>
  </si>
  <si>
    <t>1000</t>
  </si>
  <si>
    <t>1100</t>
  </si>
  <si>
    <t>1112</t>
  </si>
  <si>
    <t>1200</t>
  </si>
  <si>
    <t>1212</t>
  </si>
  <si>
    <t>1300</t>
  </si>
  <si>
    <t>1400</t>
  </si>
  <si>
    <t>1412</t>
  </si>
  <si>
    <t>1415</t>
  </si>
  <si>
    <t>1422</t>
  </si>
  <si>
    <t>1432</t>
  </si>
  <si>
    <t>1500</t>
  </si>
  <si>
    <t>1512</t>
  </si>
  <si>
    <t>1600</t>
  </si>
  <si>
    <t>1700</t>
  </si>
  <si>
    <t>1715</t>
  </si>
  <si>
    <t>1800</t>
  </si>
  <si>
    <t>1900</t>
  </si>
  <si>
    <t>2000</t>
  </si>
  <si>
    <t>2100</t>
  </si>
  <si>
    <t>2200</t>
  </si>
  <si>
    <t>2212</t>
  </si>
  <si>
    <t>2222</t>
  </si>
  <si>
    <t>2300</t>
  </si>
  <si>
    <t>2312</t>
  </si>
  <si>
    <t>2400</t>
  </si>
  <si>
    <t>2500</t>
  </si>
  <si>
    <t>2600</t>
  </si>
  <si>
    <t>2612</t>
  </si>
  <si>
    <t>2700</t>
  </si>
  <si>
    <t>2712</t>
  </si>
  <si>
    <t>2722</t>
  </si>
  <si>
    <t>2800</t>
  </si>
  <si>
    <t>2812</t>
  </si>
  <si>
    <t>2845</t>
  </si>
  <si>
    <t>2900</t>
  </si>
  <si>
    <t>3000</t>
  </si>
  <si>
    <t>3100</t>
  </si>
  <si>
    <t>3200</t>
  </si>
  <si>
    <t>3300</t>
  </si>
  <si>
    <t>3312</t>
  </si>
  <si>
    <t>3400</t>
  </si>
  <si>
    <t>3412</t>
  </si>
  <si>
    <t>3500</t>
  </si>
  <si>
    <t>3600</t>
  </si>
  <si>
    <t>3700</t>
  </si>
  <si>
    <t>3800</t>
  </si>
  <si>
    <t>3900</t>
  </si>
  <si>
    <t>4000</t>
  </si>
  <si>
    <t>4012</t>
  </si>
  <si>
    <t>4022</t>
  </si>
  <si>
    <t>4100</t>
  </si>
  <si>
    <t>4200</t>
  </si>
  <si>
    <t>4300</t>
  </si>
  <si>
    <t>4312</t>
  </si>
  <si>
    <t>4400</t>
  </si>
  <si>
    <t>4500</t>
  </si>
  <si>
    <t>4600</t>
  </si>
  <si>
    <t>4700</t>
  </si>
  <si>
    <t>対象数</t>
    <rPh sb="0" eb="3">
      <t>タイショウスウ</t>
    </rPh>
    <phoneticPr fontId="11"/>
  </si>
  <si>
    <t>札幌市</t>
    <rPh sb="0" eb="3">
      <t>サッポロシ</t>
    </rPh>
    <phoneticPr fontId="45"/>
  </si>
  <si>
    <t>青森県</t>
    <rPh sb="0" eb="2">
      <t>アオモリ</t>
    </rPh>
    <rPh sb="2" eb="3">
      <t>ケン</t>
    </rPh>
    <phoneticPr fontId="45"/>
  </si>
  <si>
    <t>岩手県</t>
    <rPh sb="0" eb="3">
      <t>イワテケン</t>
    </rPh>
    <phoneticPr fontId="45"/>
  </si>
  <si>
    <t>仙台市</t>
    <rPh sb="0" eb="3">
      <t>センダイシ</t>
    </rPh>
    <phoneticPr fontId="45"/>
  </si>
  <si>
    <t>山形県</t>
    <rPh sb="0" eb="3">
      <t>ヤマガタケン</t>
    </rPh>
    <phoneticPr fontId="45"/>
  </si>
  <si>
    <t>茨城県</t>
    <rPh sb="0" eb="3">
      <t>イバラギケン</t>
    </rPh>
    <phoneticPr fontId="45"/>
  </si>
  <si>
    <t>群馬県</t>
    <rPh sb="0" eb="2">
      <t>グンマ</t>
    </rPh>
    <rPh sb="2" eb="3">
      <t>ケン</t>
    </rPh>
    <phoneticPr fontId="45"/>
  </si>
  <si>
    <t>埼玉県</t>
    <rPh sb="0" eb="3">
      <t>サイタマケン</t>
    </rPh>
    <phoneticPr fontId="45"/>
  </si>
  <si>
    <t>さいたま市</t>
    <rPh sb="4" eb="5">
      <t>シ</t>
    </rPh>
    <phoneticPr fontId="45"/>
  </si>
  <si>
    <t>千葉市</t>
    <rPh sb="0" eb="3">
      <t>チバシ</t>
    </rPh>
    <phoneticPr fontId="45"/>
  </si>
  <si>
    <t>東京都</t>
    <rPh sb="0" eb="3">
      <t>トウキョウト</t>
    </rPh>
    <phoneticPr fontId="45"/>
  </si>
  <si>
    <t>横浜市</t>
    <rPh sb="0" eb="3">
      <t>ヨコハマシ</t>
    </rPh>
    <phoneticPr fontId="45"/>
  </si>
  <si>
    <t>横須賀市</t>
    <rPh sb="0" eb="4">
      <t>ヨコスカシ</t>
    </rPh>
    <phoneticPr fontId="45"/>
  </si>
  <si>
    <t>川崎市</t>
    <rPh sb="0" eb="3">
      <t>カワサキシ</t>
    </rPh>
    <phoneticPr fontId="45"/>
  </si>
  <si>
    <t>相模原市</t>
    <rPh sb="0" eb="4">
      <t>サガミハラシ</t>
    </rPh>
    <phoneticPr fontId="45"/>
  </si>
  <si>
    <t>新潟市</t>
    <rPh sb="0" eb="3">
      <t>ニイガタシ</t>
    </rPh>
    <phoneticPr fontId="45"/>
  </si>
  <si>
    <t>金沢市</t>
    <rPh sb="0" eb="3">
      <t>カナザワシ</t>
    </rPh>
    <phoneticPr fontId="45"/>
  </si>
  <si>
    <t>福井県</t>
    <rPh sb="0" eb="3">
      <t>フクイケン</t>
    </rPh>
    <phoneticPr fontId="45"/>
  </si>
  <si>
    <t>山梨県</t>
    <rPh sb="0" eb="3">
      <t>ヤマナシケン</t>
    </rPh>
    <phoneticPr fontId="45"/>
  </si>
  <si>
    <t>静岡市</t>
    <rPh sb="0" eb="3">
      <t>シズオカシ</t>
    </rPh>
    <phoneticPr fontId="45"/>
  </si>
  <si>
    <t>浜松市</t>
    <rPh sb="0" eb="3">
      <t>ハママツシ</t>
    </rPh>
    <phoneticPr fontId="45"/>
  </si>
  <si>
    <t>名古屋市</t>
    <rPh sb="0" eb="4">
      <t>ナゴヤシ</t>
    </rPh>
    <phoneticPr fontId="45"/>
  </si>
  <si>
    <t>三重県</t>
    <rPh sb="0" eb="3">
      <t>ミエケン</t>
    </rPh>
    <phoneticPr fontId="45"/>
  </si>
  <si>
    <t>滋賀県</t>
    <rPh sb="0" eb="3">
      <t>シガケン</t>
    </rPh>
    <phoneticPr fontId="45"/>
  </si>
  <si>
    <t>京都市</t>
    <rPh sb="0" eb="3">
      <t>キョウトシ</t>
    </rPh>
    <phoneticPr fontId="45"/>
  </si>
  <si>
    <t>大阪市</t>
    <rPh sb="0" eb="3">
      <t>オオサカシ</t>
    </rPh>
    <phoneticPr fontId="45"/>
  </si>
  <si>
    <t>堺市</t>
    <rPh sb="0" eb="2">
      <t>サカイシ</t>
    </rPh>
    <phoneticPr fontId="45"/>
  </si>
  <si>
    <t>神戸市</t>
    <rPh sb="0" eb="3">
      <t>コウベシ</t>
    </rPh>
    <phoneticPr fontId="45"/>
  </si>
  <si>
    <t>明石市</t>
    <rPh sb="0" eb="3">
      <t>アカシシ</t>
    </rPh>
    <phoneticPr fontId="45"/>
  </si>
  <si>
    <t>鳥取県</t>
    <rPh sb="0" eb="3">
      <t>トットリケン</t>
    </rPh>
    <phoneticPr fontId="45"/>
  </si>
  <si>
    <t>島根県</t>
    <rPh sb="0" eb="3">
      <t>シマネケン</t>
    </rPh>
    <phoneticPr fontId="45"/>
  </si>
  <si>
    <t>岡山市</t>
    <rPh sb="0" eb="3">
      <t>オカヤマシ</t>
    </rPh>
    <phoneticPr fontId="45"/>
  </si>
  <si>
    <t>広島市</t>
    <rPh sb="0" eb="3">
      <t>ヒロシマシ</t>
    </rPh>
    <phoneticPr fontId="45"/>
  </si>
  <si>
    <t>山口県</t>
    <rPh sb="0" eb="3">
      <t>ヤマグチケン</t>
    </rPh>
    <phoneticPr fontId="45"/>
  </si>
  <si>
    <t>徳島県</t>
    <rPh sb="0" eb="3">
      <t>トクシマケン</t>
    </rPh>
    <phoneticPr fontId="45"/>
  </si>
  <si>
    <t>北九州市</t>
    <rPh sb="0" eb="4">
      <t>キタキュウシュウシ</t>
    </rPh>
    <phoneticPr fontId="45"/>
  </si>
  <si>
    <t>福岡市</t>
    <rPh sb="0" eb="3">
      <t>フクオカシ</t>
    </rPh>
    <phoneticPr fontId="45"/>
  </si>
  <si>
    <t>佐賀県</t>
    <rPh sb="0" eb="3">
      <t>サガケン</t>
    </rPh>
    <phoneticPr fontId="45"/>
  </si>
  <si>
    <t>熊本市</t>
    <rPh sb="0" eb="3">
      <t>クマモトシ</t>
    </rPh>
    <phoneticPr fontId="45"/>
  </si>
  <si>
    <t>沖縄県</t>
    <rPh sb="0" eb="3">
      <t>オキナワケン</t>
    </rPh>
    <phoneticPr fontId="45"/>
  </si>
  <si>
    <t>　そ　の　他　の　相　談</t>
    <phoneticPr fontId="1"/>
  </si>
  <si>
    <t>都道府県
指定都市
中 核 市</t>
    <phoneticPr fontId="11"/>
  </si>
  <si>
    <t>（児童福祉法）</t>
    <phoneticPr fontId="1"/>
  </si>
  <si>
    <t>　そ　の　他　の　相　談</t>
    <phoneticPr fontId="1"/>
  </si>
  <si>
    <t>計</t>
    <phoneticPr fontId="1"/>
  </si>
  <si>
    <t>保護者以外の者による虐待</t>
    <phoneticPr fontId="1"/>
  </si>
  <si>
    <t>児童福祉施設･指定発達支援医療機関</t>
    <phoneticPr fontId="1"/>
  </si>
  <si>
    <t>親権停止審判
取消しの請求</t>
    <phoneticPr fontId="1"/>
  </si>
  <si>
    <t>後見人選任
の請求</t>
    <phoneticPr fontId="1"/>
  </si>
  <si>
    <t>後見人解任
の請求</t>
    <phoneticPr fontId="1"/>
  </si>
  <si>
    <t>管理権喪失
審判の請求</t>
    <phoneticPr fontId="1"/>
  </si>
  <si>
    <t>親権喪失審判
取消しの請求</t>
    <phoneticPr fontId="1"/>
  </si>
  <si>
    <t>管理権喪失
審判取消し
の請求</t>
    <phoneticPr fontId="1"/>
  </si>
  <si>
    <t>安全確認</t>
    <phoneticPr fontId="1"/>
  </si>
  <si>
    <t>出頭要求</t>
    <phoneticPr fontId="1"/>
  </si>
  <si>
    <t>立入調査</t>
    <phoneticPr fontId="1"/>
  </si>
  <si>
    <t>再出頭要求</t>
    <phoneticPr fontId="1"/>
  </si>
  <si>
    <t>臨検・捜索</t>
    <phoneticPr fontId="1"/>
  </si>
  <si>
    <t>援助要請</t>
    <phoneticPr fontId="1"/>
  </si>
  <si>
    <t>保護者
指導勧告</t>
    <phoneticPr fontId="1"/>
  </si>
  <si>
    <t>一時保護・
施設措置等</t>
    <phoneticPr fontId="1"/>
  </si>
  <si>
    <t>親権喪失
審判</t>
    <phoneticPr fontId="1"/>
  </si>
  <si>
    <t>親権停止
審判</t>
    <phoneticPr fontId="1"/>
  </si>
  <si>
    <t>管理権喪失
審判</t>
    <phoneticPr fontId="1"/>
  </si>
  <si>
    <t>全部制限</t>
    <phoneticPr fontId="1"/>
  </si>
  <si>
    <t>面会制限</t>
    <phoneticPr fontId="1"/>
  </si>
  <si>
    <t>通信制限</t>
    <phoneticPr fontId="1"/>
  </si>
  <si>
    <t>住所情報
の制限</t>
    <phoneticPr fontId="1"/>
  </si>
  <si>
    <t>接近禁止命令</t>
    <phoneticPr fontId="1"/>
  </si>
  <si>
    <t>保健所及び医療機関</t>
    <phoneticPr fontId="1"/>
  </si>
  <si>
    <t>学　　　　校　　　　等</t>
    <phoneticPr fontId="1"/>
  </si>
  <si>
    <t>家　　　　　　　　　　　　　　族</t>
    <phoneticPr fontId="1"/>
  </si>
  <si>
    <t>虐　待　者　本　人</t>
    <phoneticPr fontId="1"/>
  </si>
  <si>
    <t>虐　待　者　以　外</t>
    <phoneticPr fontId="1"/>
  </si>
  <si>
    <r>
      <t>　 市町村と重複</t>
    </r>
    <r>
      <rPr>
        <sz val="8"/>
        <rFont val="ＭＳ 明朝"/>
        <family val="1"/>
        <charset val="128"/>
      </rPr>
      <t>(再掲)</t>
    </r>
    <rPh sb="2" eb="5">
      <t>シチョウソン</t>
    </rPh>
    <rPh sb="6" eb="8">
      <t>チョウフク</t>
    </rPh>
    <rPh sb="9" eb="11">
      <t>サイケイ</t>
    </rPh>
    <phoneticPr fontId="1"/>
  </si>
  <si>
    <t>取 下 げ 件 数</t>
    <rPh sb="0" eb="1">
      <t>ト</t>
    </rPh>
    <rPh sb="2" eb="3">
      <t>サ</t>
    </rPh>
    <phoneticPr fontId="1"/>
  </si>
  <si>
    <t>年 　表   県</t>
    <rPh sb="3" eb="4">
      <t>ヒョウ</t>
    </rPh>
    <phoneticPr fontId="1"/>
  </si>
  <si>
    <t>安全確認
件　　数</t>
    <phoneticPr fontId="1"/>
  </si>
  <si>
    <t>送致件数</t>
    <phoneticPr fontId="1"/>
  </si>
  <si>
    <t>出頭要求等
通知件数</t>
    <phoneticPr fontId="1"/>
  </si>
  <si>
    <t>計</t>
    <rPh sb="0" eb="1">
      <t>ケイ</t>
    </rPh>
    <phoneticPr fontId="1"/>
  </si>
  <si>
    <t>1337</t>
  </si>
  <si>
    <t>港区</t>
  </si>
  <si>
    <t>1338</t>
  </si>
  <si>
    <t>世田谷区</t>
  </si>
  <si>
    <t>1358</t>
  </si>
  <si>
    <t>中野区</t>
  </si>
  <si>
    <t>1378</t>
  </si>
  <si>
    <t>豊島区</t>
  </si>
  <si>
    <t>1398</t>
  </si>
  <si>
    <t>荒川区</t>
  </si>
  <si>
    <t>1319</t>
  </si>
  <si>
    <t>板橋区</t>
  </si>
  <si>
    <t>1359</t>
  </si>
  <si>
    <t>江戸川区</t>
  </si>
  <si>
    <t>2915</t>
  </si>
  <si>
    <t>奈良市</t>
  </si>
  <si>
    <t>都道府県
指定都市
中 核 市
[特別区]</t>
    <rPh sb="17" eb="20">
      <t>トクベツク</t>
    </rPh>
    <phoneticPr fontId="11"/>
  </si>
  <si>
    <r>
      <t xml:space="preserve"> </t>
    </r>
    <r>
      <rPr>
        <b/>
        <sz val="12"/>
        <color rgb="FF003399"/>
        <rFont val="Meiryo UI"/>
        <family val="3"/>
        <charset val="128"/>
      </rPr>
      <t>●</t>
    </r>
    <r>
      <rPr>
        <b/>
        <sz val="12"/>
        <color theme="1"/>
        <rFont val="Meiryo UI"/>
        <family val="3"/>
        <charset val="128"/>
      </rPr>
      <t xml:space="preserve"> 貼り付け間違いや記入漏れにご注意ください。</t>
    </r>
    <phoneticPr fontId="11"/>
  </si>
  <si>
    <t xml:space="preserve">項目ごとに前年度と数値を比較し、貼り付け間違いや記入漏れ等がないようご注意ください。 </t>
    <rPh sb="5" eb="8">
      <t>ゼンネンド</t>
    </rPh>
    <rPh sb="28" eb="29">
      <t>トウ</t>
    </rPh>
    <phoneticPr fontId="11"/>
  </si>
  <si>
    <t>※前回値は、「第○表」シートに都道府県等番号を入力して水色のシート見出しに切り替えると確認できます。</t>
    <rPh sb="1" eb="3">
      <t>ゼンカイ</t>
    </rPh>
    <rPh sb="3" eb="4">
      <t>チ</t>
    </rPh>
    <rPh sb="7" eb="8">
      <t>ダイ</t>
    </rPh>
    <rPh sb="9" eb="10">
      <t>ヒョウ</t>
    </rPh>
    <phoneticPr fontId="11"/>
  </si>
  <si>
    <r>
      <t xml:space="preserve"> </t>
    </r>
    <r>
      <rPr>
        <b/>
        <sz val="12"/>
        <color rgb="FF003399"/>
        <rFont val="Meiryo UI"/>
        <family val="3"/>
        <charset val="128"/>
      </rPr>
      <t>●</t>
    </r>
    <r>
      <rPr>
        <b/>
        <sz val="12"/>
        <color theme="1"/>
        <rFont val="Meiryo UI"/>
        <family val="3"/>
        <charset val="128"/>
      </rPr>
      <t xml:space="preserve"> 記入欄内は数式でなく数値にしてください。</t>
    </r>
    <phoneticPr fontId="11"/>
  </si>
  <si>
    <t>他ファイルを参照したリンク数式が残らないようお願いします。</t>
    <phoneticPr fontId="11"/>
  </si>
  <si>
    <r>
      <t>別のエクセルファイルからコピーして</t>
    </r>
    <r>
      <rPr>
        <u/>
        <sz val="11"/>
        <color rgb="FF333333"/>
        <rFont val="Meiryo UI"/>
        <family val="3"/>
        <charset val="128"/>
      </rPr>
      <t>貼り付ける際は、貼り付けのオプションで</t>
    </r>
    <r>
      <rPr>
        <b/>
        <u/>
        <sz val="11"/>
        <color theme="1"/>
        <rFont val="Meiryo UI"/>
        <family val="3"/>
        <charset val="128"/>
      </rPr>
      <t>値</t>
    </r>
    <r>
      <rPr>
        <u/>
        <sz val="11"/>
        <color rgb="FF333333"/>
        <rFont val="Meiryo UI"/>
        <family val="3"/>
        <charset val="128"/>
      </rPr>
      <t>を選択</t>
    </r>
    <r>
      <rPr>
        <sz val="11"/>
        <color rgb="FF333333"/>
        <rFont val="Meiryo UI"/>
        <family val="3"/>
        <charset val="128"/>
      </rPr>
      <t>し、数値のみ貼り付けてください。</t>
    </r>
    <phoneticPr fontId="11"/>
  </si>
  <si>
    <r>
      <t>前回値との増減が</t>
    </r>
    <r>
      <rPr>
        <u/>
        <sz val="11"/>
        <color rgb="FF333333"/>
        <rFont val="Meiryo UI"/>
        <family val="3"/>
        <charset val="128"/>
      </rPr>
      <t>実数10以上かつ50％を超えた</t>
    </r>
    <r>
      <rPr>
        <sz val="11"/>
        <color rgb="FF333333"/>
        <rFont val="Meiryo UI"/>
        <family val="3"/>
        <charset val="128"/>
      </rPr>
      <t>セルの数値は、図のように</t>
    </r>
    <r>
      <rPr>
        <b/>
        <sz val="11"/>
        <color rgb="FFFF0000"/>
        <rFont val="Meiryo UI"/>
        <family val="3"/>
        <charset val="128"/>
      </rPr>
      <t>赤色</t>
    </r>
    <r>
      <rPr>
        <sz val="11"/>
        <color rgb="FF333333"/>
        <rFont val="Meiryo UI"/>
        <family val="3"/>
        <charset val="128"/>
      </rPr>
      <t>又は</t>
    </r>
    <r>
      <rPr>
        <b/>
        <sz val="11"/>
        <color rgb="FFFF00FF"/>
        <rFont val="Meiryo UI"/>
        <family val="3"/>
        <charset val="128"/>
      </rPr>
      <t>桃色</t>
    </r>
    <r>
      <rPr>
        <sz val="11"/>
        <color rgb="FF333333"/>
        <rFont val="Meiryo UI"/>
        <family val="3"/>
        <charset val="128"/>
      </rPr>
      <t xml:space="preserve">に変色します。 </t>
    </r>
    <rPh sb="8" eb="10">
      <t>ジッスウ</t>
    </rPh>
    <rPh sb="12" eb="14">
      <t>イジョウ</t>
    </rPh>
    <rPh sb="37" eb="38">
      <t>マタ</t>
    </rPh>
    <phoneticPr fontId="11"/>
  </si>
  <si>
    <t>前回値に比べて著しい増減がある場合は、入力誤り等がないか再度ご確認ください。</t>
    <rPh sb="0" eb="2">
      <t>ゼンカイ</t>
    </rPh>
    <rPh sb="2" eb="3">
      <t>チ</t>
    </rPh>
    <rPh sb="7" eb="8">
      <t>イチジル</t>
    </rPh>
    <rPh sb="10" eb="12">
      <t>ゾウゲン</t>
    </rPh>
    <phoneticPr fontId="11"/>
  </si>
  <si>
    <t>↓「第○○表」シート見出しをクリックして入力を開始してください↓</t>
    <rPh sb="2" eb="3">
      <t>ダイ</t>
    </rPh>
    <rPh sb="5" eb="6">
      <t>ヒョウ</t>
    </rPh>
    <rPh sb="10" eb="12">
      <t>ミダ</t>
    </rPh>
    <rPh sb="20" eb="22">
      <t>ニュウリョク</t>
    </rPh>
    <rPh sb="23" eb="25">
      <t>カイシ</t>
    </rPh>
    <phoneticPr fontId="11"/>
  </si>
  <si>
    <r>
      <t xml:space="preserve"> </t>
    </r>
    <r>
      <rPr>
        <b/>
        <sz val="12"/>
        <color rgb="FF003399"/>
        <rFont val="Meiryo UI"/>
        <family val="3"/>
        <charset val="128"/>
      </rPr>
      <t>●</t>
    </r>
    <r>
      <rPr>
        <b/>
        <sz val="12"/>
        <color theme="1"/>
        <rFont val="Meiryo UI"/>
        <family val="3"/>
        <charset val="128"/>
      </rPr>
      <t xml:space="preserve"> 前回値との増減を確認し、必要に応じてプルダウンより選択をお願いします。</t>
    </r>
    <rPh sb="28" eb="30">
      <t>センタク</t>
    </rPh>
    <phoneticPr fontId="11"/>
  </si>
  <si>
    <r>
      <t xml:space="preserve">確認の結果、数値が正しい場合は、プルダウンから </t>
    </r>
    <r>
      <rPr>
        <b/>
        <u/>
        <sz val="11"/>
        <color theme="1"/>
        <rFont val="Meiryo UI"/>
        <family val="3"/>
        <charset val="128"/>
      </rPr>
      <t>増減確認済</t>
    </r>
    <r>
      <rPr>
        <u/>
        <sz val="11"/>
        <color rgb="FF333333"/>
        <rFont val="Meiryo UI"/>
        <family val="3"/>
        <charset val="128"/>
      </rPr>
      <t xml:space="preserve"> をご選択</t>
    </r>
    <r>
      <rPr>
        <sz val="11"/>
        <color rgb="FF333333"/>
        <rFont val="Meiryo UI"/>
        <family val="3"/>
        <charset val="128"/>
      </rPr>
      <t>をお願いします。</t>
    </r>
    <rPh sb="32" eb="34">
      <t>センタク</t>
    </rPh>
    <rPh sb="36" eb="37">
      <t>ネガ</t>
    </rPh>
    <phoneticPr fontId="11"/>
  </si>
  <si>
    <t>（増減の理由がある場合は、あわせて注記欄に簡単に記入してください。）</t>
    <rPh sb="17" eb="19">
      <t>チュウキ</t>
    </rPh>
    <rPh sb="19" eb="20">
      <t>ラン</t>
    </rPh>
    <phoneticPr fontId="11"/>
  </si>
  <si>
    <t>1349</t>
    <phoneticPr fontId="11"/>
  </si>
  <si>
    <t>葛飾区</t>
    <rPh sb="0" eb="3">
      <t>カツシカク</t>
    </rPh>
    <phoneticPr fontId="11"/>
  </si>
  <si>
    <t>都道府県
指定都市 名
中 核 市
〔特 別 区　　　　　　　　　　　　　　　　　　　　　〕</t>
    <rPh sb="10" eb="11">
      <t>メイ</t>
    </rPh>
    <rPh sb="19" eb="20">
      <t>トク</t>
    </rPh>
    <rPh sb="21" eb="22">
      <t>ベツ</t>
    </rPh>
    <rPh sb="23" eb="24">
      <t>ク</t>
    </rPh>
    <phoneticPr fontId="11"/>
  </si>
  <si>
    <t>1349</t>
    <phoneticPr fontId="1"/>
  </si>
  <si>
    <t>00</t>
  </si>
  <si>
    <t>00</t>
    <phoneticPr fontId="1"/>
  </si>
  <si>
    <t>01</t>
    <phoneticPr fontId="1"/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</si>
  <si>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</si>
  <si>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</si>
  <si>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</si>
  <si>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</si>
  <si>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</si>
  <si>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</si>
  <si>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</si>
  <si>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</si>
  <si>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</si>
  <si>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</si>
  <si>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</si>
  <si>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</si>
  <si>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</si>
  <si>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</si>
  <si>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</si>
  <si>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</si>
  <si>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</si>
  <si>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</si>
  <si>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</si>
  <si>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</si>
  <si>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</si>
  <si>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</si>
  <si>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</si>
  <si>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</si>
  <si>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</si>
  <si>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</si>
  <si>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</si>
  <si>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増減確認済み</t>
    <rPh sb="0" eb="2">
      <t>ゾウゲン</t>
    </rPh>
    <rPh sb="2" eb="4">
      <t>カクニン</t>
    </rPh>
    <rPh sb="4" eb="5">
      <t>ズ</t>
    </rPh>
    <phoneticPr fontId="1"/>
  </si>
  <si>
    <t>増減確認状況</t>
    <rPh sb="0" eb="2">
      <t>ゾウゲン</t>
    </rPh>
    <rPh sb="2" eb="4">
      <t>カクニン</t>
    </rPh>
    <rPh sb="4" eb="6">
      <t>ジョウキョウ</t>
    </rPh>
    <phoneticPr fontId="1"/>
  </si>
  <si>
    <t>増減確認状況</t>
    <rPh sb="0" eb="2">
      <t>ゾウゲン</t>
    </rPh>
    <rPh sb="2" eb="4">
      <t>カクニン</t>
    </rPh>
    <rPh sb="4" eb="6">
      <t>ジョウキョウ</t>
    </rPh>
    <phoneticPr fontId="1"/>
  </si>
  <si>
    <t>（児童虐待相談対応・未対応件数）</t>
    <rPh sb="1" eb="3">
      <t>ジドウ</t>
    </rPh>
    <rPh sb="3" eb="5">
      <t>ギャクタイ</t>
    </rPh>
    <rPh sb="5" eb="7">
      <t>ソウダン</t>
    </rPh>
    <rPh sb="7" eb="9">
      <t>タイオウ</t>
    </rPh>
    <rPh sb="10" eb="13">
      <t>ミタイオウ</t>
    </rPh>
    <rPh sb="13" eb="15">
      <t>ケンスウ</t>
    </rPh>
    <phoneticPr fontId="11"/>
  </si>
  <si>
    <t>前年度末時点未対応　⇒　当該年度対応　　（01）</t>
    <phoneticPr fontId="11"/>
  </si>
  <si>
    <t>当該年度受付　　　　⇒　当該年度対応　　（02）</t>
    <rPh sb="0" eb="4">
      <t>トウガイネンド</t>
    </rPh>
    <rPh sb="4" eb="6">
      <t>ウケツケ</t>
    </rPh>
    <rPh sb="12" eb="16">
      <t>トウガイネンド</t>
    </rPh>
    <rPh sb="16" eb="18">
      <t>タイオウ</t>
    </rPh>
    <phoneticPr fontId="11"/>
  </si>
  <si>
    <t>当該年度受付　　　　⇒　当該年度未対応　（03）</t>
    <rPh sb="0" eb="4">
      <t>トウガイネンド</t>
    </rPh>
    <rPh sb="4" eb="6">
      <t>ウケツケ</t>
    </rPh>
    <rPh sb="12" eb="16">
      <t>トウガイネンド</t>
    </rPh>
    <rPh sb="16" eb="19">
      <t>ミタイオウ</t>
    </rPh>
    <phoneticPr fontId="11"/>
  </si>
  <si>
    <t>（01）＋（02）を総数とする。</t>
    <rPh sb="10" eb="12">
      <t>ソウスウ</t>
    </rPh>
    <phoneticPr fontId="11"/>
  </si>
  <si>
    <t>(7)</t>
    <phoneticPr fontId="1"/>
  </si>
  <si>
    <t>１　虐待相談の相談種別・経路</t>
    <rPh sb="2" eb="4">
      <t>ギャクタイ</t>
    </rPh>
    <rPh sb="4" eb="6">
      <t>ソウダン</t>
    </rPh>
    <rPh sb="7" eb="9">
      <t>ソウダン</t>
    </rPh>
    <rPh sb="9" eb="10">
      <t>シュ</t>
    </rPh>
    <rPh sb="10" eb="11">
      <t>ベツ</t>
    </rPh>
    <rPh sb="12" eb="14">
      <t>ケイロ</t>
    </rPh>
    <phoneticPr fontId="1"/>
  </si>
  <si>
    <t>　第３　児童相談所における児童虐待相談対応件数（経路別・虐待種別・主な虐待者別・年齢別）</t>
    <phoneticPr fontId="1"/>
  </si>
  <si>
    <t>２　虐待相談の相談種別・主な虐待者</t>
    <rPh sb="2" eb="4">
      <t>ギャクタイ</t>
    </rPh>
    <rPh sb="4" eb="6">
      <t>ソウダン</t>
    </rPh>
    <rPh sb="7" eb="9">
      <t>ソウダン</t>
    </rPh>
    <rPh sb="9" eb="11">
      <t>シュベツ</t>
    </rPh>
    <rPh sb="12" eb="13">
      <t>オモ</t>
    </rPh>
    <rPh sb="14" eb="16">
      <t>ギャクタイ</t>
    </rPh>
    <rPh sb="16" eb="17">
      <t>シャ</t>
    </rPh>
    <phoneticPr fontId="1"/>
  </si>
  <si>
    <t>被虐待者の性別</t>
    <phoneticPr fontId="1"/>
  </si>
  <si>
    <t>男</t>
    <rPh sb="0" eb="1">
      <t>オトコ</t>
    </rPh>
    <phoneticPr fontId="11"/>
  </si>
  <si>
    <t>女</t>
    <rPh sb="0" eb="1">
      <t>オンナ</t>
    </rPh>
    <phoneticPr fontId="11"/>
  </si>
  <si>
    <t>実      父</t>
    <phoneticPr fontId="1"/>
  </si>
  <si>
    <t>実      母</t>
    <phoneticPr fontId="1"/>
  </si>
  <si>
    <t>そ   の   他</t>
    <phoneticPr fontId="1"/>
  </si>
  <si>
    <t>実 父 以 外 の 父 親</t>
    <phoneticPr fontId="1"/>
  </si>
  <si>
    <t>実 母 以 外 の 母 親</t>
    <phoneticPr fontId="1"/>
  </si>
  <si>
    <t>性 的 虐 待</t>
    <phoneticPr fontId="1"/>
  </si>
  <si>
    <t>暴力の目撃等
によるもの
（再  掲）</t>
    <phoneticPr fontId="1"/>
  </si>
  <si>
    <r>
      <t xml:space="preserve">保 　護 　の
怠 慢・拒 否
</t>
    </r>
    <r>
      <rPr>
        <sz val="8"/>
        <rFont val="ＭＳ 明朝"/>
        <family val="1"/>
        <charset val="128"/>
      </rPr>
      <t>(ネ グ レ ク ト)</t>
    </r>
    <phoneticPr fontId="1"/>
  </si>
  <si>
    <t>棄    児
（ 再  掲 ）</t>
    <phoneticPr fontId="1"/>
  </si>
  <si>
    <t>置 き 去 り 児 童
（ 再  掲 ）</t>
    <phoneticPr fontId="1"/>
  </si>
  <si>
    <t>登校・登園の禁止
（ 再  掲 ）</t>
    <phoneticPr fontId="1"/>
  </si>
  <si>
    <t>身 体 的 虐 待
（ 再  掲 ）</t>
    <phoneticPr fontId="1"/>
  </si>
  <si>
    <t>性 的 虐 待
（ 再  掲 ）</t>
    <phoneticPr fontId="1"/>
  </si>
  <si>
    <t>心 理 的 虐 待
（ 再  掲 ）</t>
    <phoneticPr fontId="1"/>
  </si>
  <si>
    <t>２　虐待相談の相談種別・主な虐待者</t>
    <phoneticPr fontId="1"/>
  </si>
  <si>
    <t>(33)</t>
    <phoneticPr fontId="1"/>
  </si>
  <si>
    <t>措置によらない指導</t>
    <rPh sb="0" eb="2">
      <t>ソチ</t>
    </rPh>
    <rPh sb="7" eb="9">
      <t>シドウ</t>
    </rPh>
    <phoneticPr fontId="1"/>
  </si>
  <si>
    <t>児童自立生活援助の実施</t>
    <phoneticPr fontId="1"/>
  </si>
  <si>
    <t>施設入所待機（再掲）</t>
    <rPh sb="0" eb="2">
      <t>シセツ</t>
    </rPh>
    <rPh sb="2" eb="4">
      <t>ニュウショ</t>
    </rPh>
    <rPh sb="4" eb="6">
      <t>タイキ</t>
    </rPh>
    <rPh sb="7" eb="9">
      <t>サイケイ</t>
    </rPh>
    <phoneticPr fontId="1"/>
  </si>
  <si>
    <t>　障　　 害　　 相　　 談</t>
    <rPh sb="1" eb="2">
      <t>ショウ</t>
    </rPh>
    <rPh sb="5" eb="6">
      <t>ガイ</t>
    </rPh>
    <phoneticPr fontId="1"/>
  </si>
  <si>
    <t>　育　　 成　　 相　　 談</t>
    <rPh sb="1" eb="2">
      <t>イク</t>
    </rPh>
    <rPh sb="5" eb="6">
      <t>シゲル</t>
    </rPh>
    <phoneticPr fontId="1"/>
  </si>
  <si>
    <t>再掲</t>
    <rPh sb="0" eb="2">
      <t>サイケイ</t>
    </rPh>
    <phoneticPr fontId="15"/>
  </si>
  <si>
    <t>件　　　　　数</t>
    <rPh sb="0" eb="1">
      <t>ケン</t>
    </rPh>
    <rPh sb="6" eb="7">
      <t>カズ</t>
    </rPh>
    <phoneticPr fontId="15"/>
  </si>
  <si>
    <t>第５　児 童 相 談 対 応 種 別 件 数 （相談種別）</t>
    <rPh sb="0" eb="1">
      <t>ダイ</t>
    </rPh>
    <rPh sb="3" eb="4">
      <t>コ</t>
    </rPh>
    <rPh sb="5" eb="6">
      <t>ワラベ</t>
    </rPh>
    <rPh sb="7" eb="8">
      <t>ソウ</t>
    </rPh>
    <rPh sb="9" eb="10">
      <t>ダン</t>
    </rPh>
    <rPh sb="11" eb="12">
      <t>タイ</t>
    </rPh>
    <rPh sb="13" eb="14">
      <t>オウ</t>
    </rPh>
    <rPh sb="15" eb="16">
      <t>シュ</t>
    </rPh>
    <rPh sb="17" eb="18">
      <t>ベツ</t>
    </rPh>
    <rPh sb="19" eb="20">
      <t>ケン</t>
    </rPh>
    <rPh sb="21" eb="22">
      <t>カズ</t>
    </rPh>
    <rPh sb="24" eb="26">
      <t>ソウダン</t>
    </rPh>
    <rPh sb="26" eb="28">
      <t>シュベツ</t>
    </rPh>
    <phoneticPr fontId="1"/>
  </si>
  <si>
    <t>１　児童相談の種類別</t>
    <phoneticPr fontId="1"/>
  </si>
  <si>
    <t>　　　　　　　　　　　　　　　　　　　　　対　　　　応　　　　件　　　　数　　　（年　度　中）　　　※全ての対応を計上（１ケースに対して複数の対応を行った場合はそれぞれ計上する）</t>
    <phoneticPr fontId="1"/>
  </si>
  <si>
    <t>市町村</t>
    <phoneticPr fontId="1"/>
  </si>
  <si>
    <t>児　童
相談所</t>
    <phoneticPr fontId="1"/>
  </si>
  <si>
    <t>２　児童虐待防止法関係における安全確認等の対応状況（児童相談所）</t>
    <phoneticPr fontId="1"/>
  </si>
  <si>
    <t>４　親権・後見人関係（児童相談所）</t>
    <phoneticPr fontId="1"/>
  </si>
  <si>
    <t>３　児童虐待防止法関係における安全確認等の対応状況（市町村）</t>
    <phoneticPr fontId="1"/>
  </si>
  <si>
    <t>５　親権関係（市町村）</t>
    <phoneticPr fontId="1"/>
  </si>
  <si>
    <t>(7)</t>
    <phoneticPr fontId="1"/>
  </si>
  <si>
    <t>入　　　所</t>
    <rPh sb="0" eb="1">
      <t>イ</t>
    </rPh>
    <rPh sb="4" eb="5">
      <t>ショ</t>
    </rPh>
    <phoneticPr fontId="1"/>
  </si>
  <si>
    <t xml:space="preserve"> 児   童   福   祉   施   設</t>
    <phoneticPr fontId="1"/>
  </si>
  <si>
    <r>
      <t>１　</t>
    </r>
    <r>
      <rPr>
        <sz val="12"/>
        <rFont val="ＭＳ 明朝"/>
        <family val="1"/>
        <charset val="128"/>
      </rPr>
      <t>虐待相談の相談種別・経路</t>
    </r>
    <rPh sb="2" eb="4">
      <t>ギャクタイ</t>
    </rPh>
    <rPh sb="4" eb="6">
      <t>ソウダン</t>
    </rPh>
    <rPh sb="7" eb="9">
      <t>ソウダン</t>
    </rPh>
    <rPh sb="9" eb="10">
      <t>シュ</t>
    </rPh>
    <rPh sb="10" eb="11">
      <t>ベツ</t>
    </rPh>
    <rPh sb="12" eb="14">
      <t>ケイロ</t>
    </rPh>
    <phoneticPr fontId="15"/>
  </si>
  <si>
    <t>市　　　町　　　村</t>
    <phoneticPr fontId="1"/>
  </si>
  <si>
    <t>被虐待者の性別</t>
    <rPh sb="0" eb="1">
      <t>ヒ</t>
    </rPh>
    <rPh sb="1" eb="3">
      <t>ギャクタイ</t>
    </rPh>
    <rPh sb="3" eb="4">
      <t>シャ</t>
    </rPh>
    <rPh sb="5" eb="7">
      <t>セイベツ</t>
    </rPh>
    <phoneticPr fontId="11"/>
  </si>
  <si>
    <t>３　被虐待者の年齢・相談種別</t>
    <rPh sb="2" eb="3">
      <t>ヒ</t>
    </rPh>
    <rPh sb="3" eb="5">
      <t>ギャクタイ</t>
    </rPh>
    <rPh sb="5" eb="6">
      <t>シャ</t>
    </rPh>
    <rPh sb="7" eb="9">
      <t>ネンレイ</t>
    </rPh>
    <rPh sb="10" eb="12">
      <t>ソウダン</t>
    </rPh>
    <rPh sb="12" eb="14">
      <t>シュベツ</t>
    </rPh>
    <phoneticPr fontId="1"/>
  </si>
  <si>
    <t>（児童福祉法・児童虐待の防止等に関する法律）</t>
    <phoneticPr fontId="1"/>
  </si>
  <si>
    <t>0700030</t>
    <phoneticPr fontId="11"/>
  </si>
  <si>
    <t>0700040</t>
    <phoneticPr fontId="11"/>
  </si>
  <si>
    <t>（児童福祉法・児童虐待の防止等に関する法律）</t>
    <rPh sb="7" eb="9">
      <t>ジドウ</t>
    </rPh>
    <rPh sb="9" eb="11">
      <t>ギャクタイ</t>
    </rPh>
    <rPh sb="12" eb="14">
      <t>ボウシ</t>
    </rPh>
    <rPh sb="14" eb="15">
      <t>トウ</t>
    </rPh>
    <rPh sb="16" eb="17">
      <t>カン</t>
    </rPh>
    <rPh sb="19" eb="21">
      <t>ホウリツ</t>
    </rPh>
    <phoneticPr fontId="1"/>
  </si>
  <si>
    <t>市　　　町　　　村</t>
  </si>
  <si>
    <t>第４　市町村における児童虐待相談対応件数（経路別・虐待種別・主な虐待者別・年齢別）</t>
    <phoneticPr fontId="1"/>
  </si>
  <si>
    <t>こどもの福祉と保健に関する状況報告　福祉関係票
年度報入力の際のお願い</t>
    <rPh sb="15" eb="17">
      <t>ホウコク</t>
    </rPh>
    <phoneticPr fontId="11"/>
  </si>
  <si>
    <t>件  数</t>
    <phoneticPr fontId="1"/>
  </si>
  <si>
    <t>第５　児 童 相 談 対 応 種 別 件 数 （相談種別）</t>
    <phoneticPr fontId="1"/>
  </si>
  <si>
    <t>（児童福祉法）</t>
    <phoneticPr fontId="1"/>
  </si>
  <si>
    <t>第３　児童相談所における児童虐待相談対応件数（経路別・虐待種別・主な虐待者別・年齢別）</t>
    <phoneticPr fontId="1"/>
  </si>
  <si>
    <t>0700030</t>
    <phoneticPr fontId="1"/>
  </si>
  <si>
    <t>法第47条第５項の報告</t>
  </si>
  <si>
    <t>法第47条第５項の報告</t>
    <phoneticPr fontId="1"/>
  </si>
  <si>
    <t>0700050</t>
    <phoneticPr fontId="1"/>
  </si>
  <si>
    <t>18 歳 以 上</t>
    <rPh sb="5" eb="6">
      <t>イ</t>
    </rPh>
    <rPh sb="7" eb="8">
      <t>ウエ</t>
    </rPh>
    <phoneticPr fontId="11"/>
  </si>
  <si>
    <t xml:space="preserve">18 歳 以 上 </t>
    <rPh sb="5" eb="6">
      <t>イ</t>
    </rPh>
    <rPh sb="7" eb="8">
      <t>ウエ</t>
    </rPh>
    <phoneticPr fontId="11"/>
  </si>
  <si>
    <t>18 歳 以 上</t>
    <rPh sb="5" eb="6">
      <t>イ</t>
    </rPh>
    <rPh sb="7" eb="8">
      <t>ウエ</t>
    </rPh>
    <phoneticPr fontId="1"/>
  </si>
  <si>
    <t>18 歳 以 上</t>
    <rPh sb="5" eb="6">
      <t>イ</t>
    </rPh>
    <rPh sb="7" eb="8">
      <t>ウエ</t>
    </rPh>
    <phoneticPr fontId="1"/>
  </si>
  <si>
    <t>0000</t>
    <phoneticPr fontId="1"/>
  </si>
  <si>
    <t>　審査要領</t>
    <phoneticPr fontId="1"/>
  </si>
  <si>
    <t>　　2　上表の表側(04)の表頭(29)＝中表の表側(09)の表頭(11)+(12)</t>
  </si>
  <si>
    <t>　　　　　　　　　　　　　　　 ＝下表の表側(33)の表頭(1)+(2)</t>
  </si>
  <si>
    <t>　　3　上表の表側(05)の表頭(29)＝中表の表側(10)の表頭(11)+(12)</t>
  </si>
  <si>
    <t>　　　　　　　　　　　　　　　 ＝下表の表側(33)の表頭(3)+(4)</t>
  </si>
  <si>
    <t>　　4　上表の表側(06)の表頭(29)＝中表の表側(11)の表頭(11)+(12)</t>
  </si>
  <si>
    <t>　　　　　　　　　　　　　　　 ＝下表の表側(33)の表頭(5)+(6)</t>
  </si>
  <si>
    <t>　　5　上表の表側(07)の表頭(29)＝中表の表側(12)の表頭(11)+(12)</t>
  </si>
  <si>
    <t>　　　　　　　　　　　　　　　 ＝下表の表側(33)の表頭(9)+(10)</t>
  </si>
  <si>
    <t>　　1　最上表(01)+(02)　　　　 ＝上表の表側(08)の表頭(29)</t>
  </si>
  <si>
    <t>　　1　最上表(01)+(02)　　　　 ＝上表の表側(08)の表頭(29)</t>
    <phoneticPr fontId="1"/>
  </si>
  <si>
    <t>　　　　　　　　　　　　　　　 ＝中表の表側(13)の表頭(11)+(12)</t>
  </si>
  <si>
    <t>　　　　　　　　　　　　　　　 ＝下表の表側(33)の表頭(23)+(24)</t>
  </si>
  <si>
    <t>　審査要領</t>
  </si>
  <si>
    <t>　　1　児童虐待防止法関係における安全確認等の対応状況の表頭(7)≧表頭(8)</t>
    <phoneticPr fontId="1"/>
  </si>
  <si>
    <t>　　　　　　　　　　　　　　　　　　　　　　　　　　　 表頭(7)≧表頭(9)</t>
    <phoneticPr fontId="1"/>
  </si>
  <si>
    <t>　　　　　　　　　　　　　　　　　　　　　　　　　　　 表頭(7)≧表頭(10)</t>
    <phoneticPr fontId="1"/>
  </si>
  <si>
    <t>　　　　　　　　　　　　　　　　　　　　　　　　　　　 表頭(7)≧表頭(11)</t>
    <phoneticPr fontId="1"/>
  </si>
  <si>
    <t>(21)</t>
    <phoneticPr fontId="1"/>
  </si>
  <si>
    <t>(23)</t>
    <phoneticPr fontId="1"/>
  </si>
  <si>
    <t>(24)</t>
    <phoneticPr fontId="1"/>
  </si>
  <si>
    <t>(25)</t>
    <phoneticPr fontId="1"/>
  </si>
  <si>
    <t>(26)</t>
    <phoneticPr fontId="1"/>
  </si>
  <si>
    <t>(27)</t>
    <phoneticPr fontId="1"/>
  </si>
  <si>
    <t>(22)</t>
    <phoneticPr fontId="1"/>
  </si>
  <si>
    <t>(28)</t>
    <phoneticPr fontId="1"/>
  </si>
  <si>
    <t>(19)</t>
    <phoneticPr fontId="11"/>
  </si>
  <si>
    <t>(20)</t>
    <phoneticPr fontId="11"/>
  </si>
  <si>
    <t>(21)</t>
    <phoneticPr fontId="11"/>
  </si>
  <si>
    <t>(23)</t>
    <phoneticPr fontId="11"/>
  </si>
  <si>
    <t>(24)</t>
    <phoneticPr fontId="11"/>
  </si>
  <si>
    <t>(25)</t>
    <phoneticPr fontId="11"/>
  </si>
  <si>
    <t>(26)</t>
    <phoneticPr fontId="11"/>
  </si>
  <si>
    <t>(27)</t>
    <phoneticPr fontId="11"/>
  </si>
  <si>
    <t>(28)</t>
    <phoneticPr fontId="11"/>
  </si>
  <si>
    <t>　第49　児童相談所における養護相談の理由別対応件数</t>
    <rPh sb="22" eb="24">
      <t>タイオウ</t>
    </rPh>
    <phoneticPr fontId="1"/>
  </si>
  <si>
    <t>　　　　　　　（児童福祉法・児童虐待の防止等に関する法律）</t>
    <rPh sb="14" eb="16">
      <t>ジドウ</t>
    </rPh>
    <rPh sb="16" eb="18">
      <t>ギャクタイ</t>
    </rPh>
    <rPh sb="19" eb="21">
      <t>ボウシ</t>
    </rPh>
    <rPh sb="21" eb="22">
      <t>トウ</t>
    </rPh>
    <rPh sb="23" eb="24">
      <t>カン</t>
    </rPh>
    <rPh sb="26" eb="28">
      <t>ホウリツ</t>
    </rPh>
    <phoneticPr fontId="1"/>
  </si>
  <si>
    <t>（2）（虐待相談の相談種別・経路）</t>
    <rPh sb="4" eb="6">
      <t>ギャクタイ</t>
    </rPh>
    <rPh sb="6" eb="8">
      <t>ソウダン</t>
    </rPh>
    <rPh sb="9" eb="11">
      <t>ソウダン</t>
    </rPh>
    <rPh sb="11" eb="12">
      <t>シュ</t>
    </rPh>
    <rPh sb="12" eb="13">
      <t>ベツ</t>
    </rPh>
    <rPh sb="14" eb="16">
      <t>ケイロ</t>
    </rPh>
    <phoneticPr fontId="1"/>
  </si>
  <si>
    <t>都 道 府 県 ・ 指 定 都 市 ・ 中 核 市</t>
    <phoneticPr fontId="1"/>
  </si>
  <si>
    <t>市　　　　　町　　　　　村</t>
    <phoneticPr fontId="1"/>
  </si>
  <si>
    <t>（3）（虐待相談の相談種別・主な虐待者）</t>
    <rPh sb="4" eb="6">
      <t>ギャクタイ</t>
    </rPh>
    <rPh sb="6" eb="8">
      <t>ソウダン</t>
    </rPh>
    <rPh sb="9" eb="11">
      <t>ソウダン</t>
    </rPh>
    <rPh sb="11" eb="13">
      <t>シュベツ</t>
    </rPh>
    <rPh sb="14" eb="15">
      <t>オモ</t>
    </rPh>
    <rPh sb="16" eb="18">
      <t>ギャクタイ</t>
    </rPh>
    <rPh sb="18" eb="19">
      <t>シャ</t>
    </rPh>
    <phoneticPr fontId="1"/>
  </si>
  <si>
    <t>実父</t>
    <phoneticPr fontId="1"/>
  </si>
  <si>
    <t>実父以外の
父親</t>
    <phoneticPr fontId="1"/>
  </si>
  <si>
    <t>実母</t>
    <phoneticPr fontId="1"/>
  </si>
  <si>
    <t>実母以外の
母親</t>
    <phoneticPr fontId="1"/>
  </si>
  <si>
    <t>その他</t>
    <phoneticPr fontId="1"/>
  </si>
  <si>
    <t>(11)</t>
    <phoneticPr fontId="1"/>
  </si>
  <si>
    <t>(12)</t>
    <phoneticPr fontId="1"/>
  </si>
  <si>
    <t>（4）（被虐待者の年齢・相談種別）</t>
    <rPh sb="4" eb="5">
      <t>ヒ</t>
    </rPh>
    <rPh sb="5" eb="7">
      <t>ギャクタイ</t>
    </rPh>
    <rPh sb="7" eb="8">
      <t>シャ</t>
    </rPh>
    <rPh sb="9" eb="11">
      <t>ネンレイ</t>
    </rPh>
    <rPh sb="12" eb="14">
      <t>ソウダン</t>
    </rPh>
    <rPh sb="14" eb="16">
      <t>シュベツ</t>
    </rPh>
    <phoneticPr fontId="1"/>
  </si>
  <si>
    <t>保 　護 　の</t>
    <phoneticPr fontId="1"/>
  </si>
  <si>
    <t>身体的虐待</t>
    <phoneticPr fontId="1"/>
  </si>
  <si>
    <t>性的虐待</t>
    <phoneticPr fontId="1"/>
  </si>
  <si>
    <t>心理的虐待</t>
    <phoneticPr fontId="1"/>
  </si>
  <si>
    <t>暴力の目撃等</t>
    <phoneticPr fontId="1"/>
  </si>
  <si>
    <t>怠 慢・拒 否</t>
    <phoneticPr fontId="1"/>
  </si>
  <si>
    <t>棄児</t>
    <phoneticPr fontId="1"/>
  </si>
  <si>
    <t>置き去り児童</t>
    <phoneticPr fontId="1"/>
  </si>
  <si>
    <t>登校・登園</t>
    <phoneticPr fontId="1"/>
  </si>
  <si>
    <t>によるもの
（再掲）</t>
    <phoneticPr fontId="1"/>
  </si>
  <si>
    <t>(ネグレクト)</t>
    <phoneticPr fontId="1"/>
  </si>
  <si>
    <t>（再掲）</t>
    <phoneticPr fontId="1"/>
  </si>
  <si>
    <t>の禁止
（再掲）</t>
    <phoneticPr fontId="1"/>
  </si>
  <si>
    <t>身体的虐待
（再掲）</t>
    <phoneticPr fontId="1"/>
  </si>
  <si>
    <t>性的虐待
（再掲）</t>
    <phoneticPr fontId="1"/>
  </si>
  <si>
    <t>心理的虐待
（再掲）</t>
    <phoneticPr fontId="1"/>
  </si>
  <si>
    <t>11  虐待相談の相談種別・経路の計(33)の計(10)</t>
    <rPh sb="4" eb="6">
      <t>ギャクタイ</t>
    </rPh>
    <rPh sb="6" eb="8">
      <t>ソウダン</t>
    </rPh>
    <rPh sb="9" eb="11">
      <t>ソウダン</t>
    </rPh>
    <rPh sb="11" eb="13">
      <t>シュベツ</t>
    </rPh>
    <rPh sb="14" eb="16">
      <t>ケイロ</t>
    </rPh>
    <rPh sb="17" eb="18">
      <t>ケイ</t>
    </rPh>
    <rPh sb="23" eb="24">
      <t>ケイ</t>
    </rPh>
    <phoneticPr fontId="1"/>
  </si>
  <si>
    <t>17 児童虐待防止法関係「保護者指導勧告（7）」≧「一時保護・施設措置等(8)」</t>
    <rPh sb="3" eb="5">
      <t>ジドウ</t>
    </rPh>
    <rPh sb="5" eb="7">
      <t>ギャクタイ</t>
    </rPh>
    <rPh sb="7" eb="10">
      <t>ボウシホウ</t>
    </rPh>
    <rPh sb="10" eb="12">
      <t>カンケイ</t>
    </rPh>
    <rPh sb="13" eb="16">
      <t>ホゴシャ</t>
    </rPh>
    <rPh sb="16" eb="18">
      <t>シドウ</t>
    </rPh>
    <rPh sb="18" eb="20">
      <t>カンコク</t>
    </rPh>
    <rPh sb="26" eb="28">
      <t>イチジ</t>
    </rPh>
    <rPh sb="28" eb="30">
      <t>ホゴ</t>
    </rPh>
    <rPh sb="31" eb="33">
      <t>シセツ</t>
    </rPh>
    <rPh sb="33" eb="35">
      <t>ソチ</t>
    </rPh>
    <rPh sb="35" eb="36">
      <t>トウ</t>
    </rPh>
    <phoneticPr fontId="1"/>
  </si>
  <si>
    <t>　　 　＝「虐待相談の相談種別・主な虐待者の計(6)の計(15)」</t>
    <rPh sb="27" eb="28">
      <t>ケイ</t>
    </rPh>
    <phoneticPr fontId="1"/>
  </si>
  <si>
    <t>　　　　　　　　　　　　　　　　　　　　　　≧「親権喪失審判（9）」</t>
    <rPh sb="24" eb="26">
      <t>シンケン</t>
    </rPh>
    <rPh sb="26" eb="28">
      <t>ソウシツ</t>
    </rPh>
    <rPh sb="28" eb="30">
      <t>シンパン</t>
    </rPh>
    <phoneticPr fontId="1"/>
  </si>
  <si>
    <t>　 　　＝「被虐待者の年齢・相談種別の計(12)の計(35)」</t>
    <rPh sb="6" eb="7">
      <t>ヒ</t>
    </rPh>
    <rPh sb="9" eb="10">
      <t>シャ</t>
    </rPh>
    <phoneticPr fontId="1"/>
  </si>
  <si>
    <t>　　　　　　　　　　　　　　　　　　　　　　≧「親権停止審判（10）」</t>
    <rPh sb="24" eb="26">
      <t>シンケン</t>
    </rPh>
    <rPh sb="26" eb="28">
      <t>テイシ</t>
    </rPh>
    <rPh sb="28" eb="30">
      <t>シンパン</t>
    </rPh>
    <phoneticPr fontId="1"/>
  </si>
  <si>
    <t>12　虐待相談の相談種別・経路の計(33)の身体的虐待(06)</t>
    <rPh sb="3" eb="5">
      <t>ギャクタイ</t>
    </rPh>
    <rPh sb="5" eb="7">
      <t>ソウダン</t>
    </rPh>
    <rPh sb="8" eb="10">
      <t>ソウダン</t>
    </rPh>
    <rPh sb="10" eb="12">
      <t>シュベツ</t>
    </rPh>
    <rPh sb="13" eb="15">
      <t>ケイロ</t>
    </rPh>
    <rPh sb="16" eb="17">
      <t>ケイ</t>
    </rPh>
    <rPh sb="22" eb="24">
      <t>シンタイ</t>
    </rPh>
    <rPh sb="24" eb="25">
      <t>テキ</t>
    </rPh>
    <rPh sb="25" eb="27">
      <t>ギャクタイ</t>
    </rPh>
    <phoneticPr fontId="1"/>
  </si>
  <si>
    <t>　　　　　　　　　　　　　　　　　　　　　　≧「管理権喪失審判（11）」</t>
    <rPh sb="24" eb="27">
      <t>カンリケン</t>
    </rPh>
    <rPh sb="27" eb="29">
      <t>ソウシツ</t>
    </rPh>
    <rPh sb="29" eb="31">
      <t>シンパン</t>
    </rPh>
    <phoneticPr fontId="1"/>
  </si>
  <si>
    <t>　　 　＝「虐待相談の相談種別・主な虐待者の計(6)の身体的虐待(11)」</t>
    <rPh sb="27" eb="30">
      <t>シンタイテキ</t>
    </rPh>
    <rPh sb="30" eb="32">
      <t>ギャクタイ</t>
    </rPh>
    <phoneticPr fontId="1"/>
  </si>
  <si>
    <t>　 　　＝「被虐待者の年齢・相談種別の身体的虐待(1)の計(35)」</t>
    <rPh sb="6" eb="7">
      <t>ヒ</t>
    </rPh>
    <rPh sb="9" eb="10">
      <t>シャ</t>
    </rPh>
    <rPh sb="19" eb="21">
      <t>シンタイ</t>
    </rPh>
    <rPh sb="21" eb="22">
      <t>テキ</t>
    </rPh>
    <rPh sb="22" eb="24">
      <t>ギャクタイ</t>
    </rPh>
    <rPh sb="28" eb="29">
      <t>ケイ</t>
    </rPh>
    <phoneticPr fontId="1"/>
  </si>
  <si>
    <t>13　虐待相談の相談種別・経路の計(33)の性的虐待(07)</t>
    <rPh sb="3" eb="5">
      <t>ギャクタイ</t>
    </rPh>
    <rPh sb="5" eb="7">
      <t>ソウダン</t>
    </rPh>
    <rPh sb="8" eb="10">
      <t>ソウダン</t>
    </rPh>
    <rPh sb="10" eb="12">
      <t>シュベツ</t>
    </rPh>
    <rPh sb="13" eb="15">
      <t>ケイロ</t>
    </rPh>
    <rPh sb="16" eb="17">
      <t>ケイ</t>
    </rPh>
    <rPh sb="22" eb="24">
      <t>セイテキ</t>
    </rPh>
    <rPh sb="24" eb="26">
      <t>ギャクタイ</t>
    </rPh>
    <phoneticPr fontId="1"/>
  </si>
  <si>
    <t>　　 　＝「虐待相談の相談種別・主な虐待者の計(6)の性的虐待(12)」</t>
    <rPh sb="27" eb="28">
      <t>セイ</t>
    </rPh>
    <rPh sb="28" eb="29">
      <t>テキ</t>
    </rPh>
    <rPh sb="29" eb="31">
      <t>ギャクタイ</t>
    </rPh>
    <phoneticPr fontId="1"/>
  </si>
  <si>
    <t>　 　　＝「被虐待者の年齢・相談種別の性的虐待（2）の計(35)」</t>
    <rPh sb="6" eb="7">
      <t>ヒ</t>
    </rPh>
    <rPh sb="9" eb="10">
      <t>シャ</t>
    </rPh>
    <rPh sb="19" eb="21">
      <t>セイテキ</t>
    </rPh>
    <rPh sb="21" eb="23">
      <t>ギャクタイ</t>
    </rPh>
    <rPh sb="27" eb="28">
      <t>ケイ</t>
    </rPh>
    <phoneticPr fontId="1"/>
  </si>
  <si>
    <t>14　虐待相談の相談種別・経路の計(33)の心理的虐待(08)</t>
    <rPh sb="3" eb="5">
      <t>ギャクタイ</t>
    </rPh>
    <rPh sb="5" eb="7">
      <t>ソウダン</t>
    </rPh>
    <rPh sb="8" eb="10">
      <t>ソウダン</t>
    </rPh>
    <rPh sb="10" eb="12">
      <t>シュベツ</t>
    </rPh>
    <rPh sb="13" eb="15">
      <t>ケイロ</t>
    </rPh>
    <rPh sb="16" eb="17">
      <t>ケイ</t>
    </rPh>
    <rPh sb="22" eb="24">
      <t>シンリ</t>
    </rPh>
    <rPh sb="24" eb="25">
      <t>テキ</t>
    </rPh>
    <rPh sb="25" eb="27">
      <t>ギャクタイ</t>
    </rPh>
    <phoneticPr fontId="1"/>
  </si>
  <si>
    <t>　　 　＝「虐待相談の相談種別・主な虐待者の計(6)の心理的虐待(13)」</t>
    <rPh sb="27" eb="29">
      <t>シンリ</t>
    </rPh>
    <rPh sb="29" eb="30">
      <t>テキ</t>
    </rPh>
    <rPh sb="30" eb="32">
      <t>ギャクタイ</t>
    </rPh>
    <phoneticPr fontId="1"/>
  </si>
  <si>
    <t>　 　　＝「被虐待者の年齢・相談種別の心理的虐待（3）の計(35)」</t>
    <rPh sb="6" eb="7">
      <t>ヒ</t>
    </rPh>
    <rPh sb="9" eb="10">
      <t>シャ</t>
    </rPh>
    <rPh sb="19" eb="21">
      <t>シンリ</t>
    </rPh>
    <rPh sb="21" eb="22">
      <t>テキ</t>
    </rPh>
    <rPh sb="22" eb="24">
      <t>ギャクタイ</t>
    </rPh>
    <rPh sb="28" eb="29">
      <t>ケイ</t>
    </rPh>
    <phoneticPr fontId="1"/>
  </si>
  <si>
    <t>15　虐待相談の相談種別・経路の計(33)の保護の怠慢・拒否（ネグレクト）(09)</t>
    <rPh sb="3" eb="5">
      <t>ギャクタイ</t>
    </rPh>
    <rPh sb="5" eb="7">
      <t>ソウダン</t>
    </rPh>
    <rPh sb="8" eb="10">
      <t>ソウダン</t>
    </rPh>
    <rPh sb="10" eb="12">
      <t>シュベツ</t>
    </rPh>
    <rPh sb="13" eb="15">
      <t>ケイロ</t>
    </rPh>
    <rPh sb="16" eb="17">
      <t>ケイ</t>
    </rPh>
    <rPh sb="22" eb="24">
      <t>ホゴ</t>
    </rPh>
    <rPh sb="25" eb="27">
      <t>タイマン</t>
    </rPh>
    <rPh sb="28" eb="30">
      <t>キョヒ</t>
    </rPh>
    <phoneticPr fontId="1"/>
  </si>
  <si>
    <t>　　 　＝「虐待相談の相談種別・主な虐待者の計(6)の保護の怠慢・拒否（ネグレクト）(14)」</t>
    <rPh sb="27" eb="29">
      <t>ホゴ</t>
    </rPh>
    <rPh sb="30" eb="32">
      <t>タイマン</t>
    </rPh>
    <rPh sb="33" eb="35">
      <t>キョヒホゴ_x0001_곦_x0000__x0000_+:_x0000_얘宨_x0000__x0000__x0001__x0001_겥_x0000__x0000__x0000__x0000__x0000__x0000__x0000__x0000__x0000__x0000__x0000__x0000__x0000__x0000_2:_x0000__xD9F0_宨_x0000__x0000__x0001__x0002_걬_x0000__x0000__x0000__x0000__x0000__x0000__x0000__x0000__x0000__x0000__x0000__x0000__x0000__x0000_2:_x0000_䉤宩_x0000__x0000__x0001__x0000__x0000__x0000__x0000_2:_x0000_䦜宩_x0000__x0000__x0001__x0001_고_x0000__x0000_1:_x0000_儔宩_x0000__x0000__x0001__x0001_L_x0000__x0000_3:_x0000_圢宩_x0000__x0000__x0001__x0001_곡_x0000__x0000_4:_x0000_忊宩_x0000__x0000__x0001__x0001_곥_x0000__x0000_1:_x0000_灆宩_x0000__x0000__x0001__x0001_R_x0000__x0000_1:_x0000_疸宩_x0000__x0000__x0001__x0001_S_x0000__x0000_2:_x0000_笪宩_x0000__x0000__x0001__x0001_곟_x0000__x0000_1:_x0000_舄宩_x0000__x0000__x0001__x0000__x0000__x0000__x0000_1:_x0000_螂宩_x0000__x0000__x0001__x0001_T_x0000__x0000_1:_x0000_蹨宩_x0000__x0000__x0001__x0001_U_x0000__x0000_1:_x0000_雎宩_x0000__x0000__x0001__x0001_곣_x0000__x0000_3:_x0000_鷼宩_x0000__x0000__x0001__x0001_곤_x0000__x0000_1:_x0000_ꖔ宩_x0000__x0000__x0001__x0001_X_x0000__x0000_2:_x0000_귺宩_x0000__x0000__x0001__x0001_Y_x0000__x0000_5:_x0000_됞宩ᜀǧ_x0001__x0006_G_x0000__x0000_3:_x0000_㬎宪_x0000__x0000__x0001__x0001_Z_x0000__x0000_2:_x0000_䈐宪_x0000__x0000__x0001__x0001_곢_x0000__x0000__x0000__x0000__x0000__x0000__x0000__x0000__x0000__x0000__x0000__x0000__x0000__x0000_3:_x0000_䳪宪_x0000__x0000__x0001__x0001_겄_x0000__x0000_3:_x0000_咂宪_x0000__x0000__x0001__x0000__x0000__x0000__x0000_3:_x0000_屴宪_x0000__x0000__x0001__x0000__x0000__x0000__x0000_3:_x0000_掮宪_x0000__x0000__x0001__x0001_겆_x0000__x0000_3:_x0000_欴宪_x0000__x0000__x0001__x0000__x0000__x0000__x0000_3:_x0000_犤宪_x0000__x0000__x0001__x0001_겈_x0000__x0000_3:_x0000_稬宪_x0000__x0000__x0001__x0002_c_x0000__x0000_4:_x0000_臨宪᠀ǧ_x0001__x0006_]_x0000__x0000_4:_x0000_宪_x0000__x0000__x0001__x0001_겇_x0000__x0000_3:_x0000_宪_x0000__x0000__x0001__x0001_겅_x0000__x0000_3:_x0000_宪_x0000__x0000__x0001__x0000__x0000__x0000__x0000_4:_x0000_ﲈ宪_x0000__x0000__x0001__x0001_겋_x0000__x0000_3:_x0000_д宫_x0000__x0000__x0001__x0000__x0000__x0000__x0000_3:_x0000_૒宫_x0000__x0000__x0001__x0001_겉_x0000__x0000_3:_x0000_ቾ宫_x0000__x0000__x0001__x0000__x0000__x0000__x0000_3:_x0000_ᩰ宫_x0000__x0000__x0001__x0000__x0000__x0000__x0000_3:_x0000_ℎ宫_x0000__x0000__x0001__x0000__x0000__x0000__x0000_3:_x0000_⡾宫_x0000__x0000__x0001__x0000__x0000__x0000__x0000_1:_x0000_⼜宫_x0000__x0000__x0001__x0000__x0000__x0000__x0000_3:_x0000_㕔宫_x0000__x0000__x0001__x0001_Ř_x0000__x0000_3:_x0000_㳄宫_x0000__x0000__x0001__x0001_겊_x0000__x0000__x0000__x0000__x0000__x0000__x0000__x0000__x0000__x0000__x0000__x0000__x0000__x0000_3:_x0000_䤐宫_x0000__x0000__x0001__x0002_f_x0000__x0000__x0000__x0000__x0000__x0000__x0000__x0000__x0000__x0000__x0000__x0000__x0000__x0000_3:_x0000_뀮宫_x0000__x0000__x0001__x0002_겶_x0000__x0000__x0000__x0000__x0000__x0000__x0000__x0000__x0000__x0000__x0000__x0000__x0000__x0000_3:_x0000_ἰ宬_x0000__x0000__x0001__x0001_곅_x0000__x0000__x0000__x0000__x0000__x0000__x0000__x0000__x0000__x0000__x0000__x0000__x0000__x0000_):_x0000_醮宬_x0000__x0000__x0001__x0000__x0000__x0000__x0000__x0000__x0000__x0000__x0000__x0000__x0000__x0000__x0000__x0000__x0000__x0000__x0000_4:_x0000_頶宬_x0000__x0000__x0001__x0001_겺_x0000__x0000__x0000__x0000__x0000__x0000__x0000__x0000__x0000__x0000__x0000__x0000__x0000__x0000_2:_x0000_͜宭_x0000__x0000__x0001__x0001_겹_x0000__x0000__x0000__x0000__x0000__x0000__x0000__x0000__x0000__x0000__x0000__x0000__x0000__x0000_+:_x0000_慄宭_x0000__x0000__x0001__x0001_겻_x0000__x0000__x0000__x0000__x0000__x0000__x0000__x0000__x0000__x0000__x0000__x0000__x0000__x0000_2:_x0000_槬宭_x0000__x0000__x0001__x0001_경_x0000__x0000_3:_x0000_烶宭_x0000__x0000__x0001__x0001_겼_x0000__x0000_1:_x0000_碲宭_x0000__x0000__x0001__x0000__x0000__x0000__x0000_2:_x0000_縴宭_x0000__x0000__x0001__x0000__x0000__x0000__x0000_1:_x0000_蔨宭_x0000__x0000__x0001__x0000__x0000__x0000__x0000_1:_x0000_誎宭_x0000__x0000__x0001__x0000__x0000__x0000__x0000_4:_x0000_迴宭ᤀǧ_x0001__x0006_p_x0000__x0000_1:_x0000_˺宮_x0000__x0000__x0001__x0001_v_x0000__x0000_3:_x0000_ࡠ宮_x0000__x0000__x0001__x0000__x0000__x0000__x0000_1:_x0000_༮宮_x0000__x0000__x0001__x0000__x0000__x0000__x0000_2:_x0000_ᒔ宮_x0000__x0000__x0001__x0000__x0000__x0000__x0000_1:_x0000_ᬸ宮_x0000__x0000__x0001__x0000__x0000__x0000__x0000_1:_x0000_₞宮_x0000__x0000__x0001__x0000__x0000__x0000__x0000_1:_x0000_☄宮_x0000__x0000__x0001__x0000__x0000__x0000__x0000_1:_x0000_⭪宮_x0000__x0000__x0001__x0000__x0000__x0000__x0000__x0000__x0000__x0000__x0000__x0000__x0000__x0000__x0000__x0000__x0000__x0000__x0000_):_x0000_㏖宮_x0000__x0000__x0001__x0001_겾_x0000__x0000__x0000__x0000__x0000__x0000__x0000__x0000__x0000__x0000__x0000__x0000__x0000__x0000_4:_x0000_㪸宮_x0000__x0000__x0001__x0001_걊_x0000__x0000_+:_x0000_鹖宮_x0000__x0000__x0001__x0002_겁_x0000__x0000__x0000__x0000__x0000__x0000__x0000__x0000__x0000__x0000__x0000__x0000__x0000__x0000_3:_x0000_갲宮_x0000__x0000__x0001__x0002_걩_x0000__x0000__x0000__x0000__x0000__x0000__x0000__x0000__x0000__x0000__x0000__x0000__x0000__x0000_1:_x0000_ಢ宯_x0000__x0000__x0001__x0002__x0000__x0000__x0000__x0000__x0000__x0000__x0000__x0000__x0000__x0000__x0000__x0000__x0000__x0000_*:_x0000_᭾宯_x0000__x0000__x0001__x0002_걑_x0000__x0000__x0000__x0000__x0000__x0000__x0000__x0000__x0000__x0000__x0000__x0000__x0000__x0000_5:_x0000_⋆宯_x0000__x0000__x0001__x0001_걯_x0000__x0000__x0000__x0000__x0000__x0000__x0000__x0000__x0000__x0000__x0000__x0000__x0000__x0000_3:_x0000_纒宯_x0000__x0000__x0001__x0001__x0000__x0000__x0000__x0000__x0000__x0000__x0000__x0000__x0000__x0000__x0000__x0000__x0000__x0000_*:_x0000_宯_x0000__x0000__x0001__x0000__x0000__x0000__x0000__x0000__x0000__x0000__x0000__x0000__x0000__x0000__x0000__x0000__x0000__x0000__x0000_4:_x0000_宯_x0000__x0000__x0001__x0002_곂_x0000__x0000__x0000__x0000__x0000__x0000__x0000__x0000__x0000__x0000__x0000__x0000__x0000__x0000_5:_x0000_呞宰_x0000__x0000__x0001__x0001_겸_x0000__x0000__x0000__x0000__x0000__x0000__x0000__x0000__x0000__x0000__x0000__x0000__x0000__x0000_2:_x0000_쁺宰_x0000__x0000__x0001__x0000__x0000__x0000__x0000_5:_x0000_웆宰_x0000__x0000__x0001__x0002_걱_x0000__x0000__x0000__x0000__x0000__x0000__x0000__x0000__x0000__x0000__x0000__x0000__x0000__x0000_+:_x0000_⾤宱_x0000__x0000__x0001__x0001_곩_x0000__x0000__x0000__x0000__x0000__x0000__x0000__x0000__x0000__x0000__x0000__x0000__x0000__x0000_4:_x0000_㨆宱_x0000__x0000__x0001__x0001__x0000__x0000__x0000__x0000__x0000__x0000__x0000__x0000__x0000__x0000__x0000__x0000__x0000__x0000_4:_x0000_ꍎ宱_x0000__x0000__x0001__x0002_걔_x0000__x0000__x0000__x0000__x0000__x0000__x0000__x0000__x0000__x0000__x0000__x0000__x0000__x0000_):_x0000_඘宲_x0000__x0000__x0001__x0000__x0000__x0000__x0000__x0000__x0000__x0000__x0000__x0000__x0000__x0000__x0000__x0000__x0000__x0000__x0000_3:_x0000_ᐢ宲_x0000__x0000__x0001__x0001_걚_x0000__x0000__x0000__x0000__x0000__x0000__x0000__x0000__x0000__x0000__x0000__x0000__x0000__x0000_3:_x0000_渤宲_x0000__x0000__x0001__x0001_걙_x0000__x0000__x0000__x0000__x0000__x0000__x0000__x0000__x0000__x0000__x0000__x0000__x0000__x0000_+:_x0000_췆宲_x0000__x0000__x0001__x0001_걛_x0000__x0000__x0000__x0000__x0000__x0000__x0000__x0000__x0000__x0000__x0000__x0000__x0000__x0000_4:_x0000_횮宲_x0000__x0000__x0001__x0002_걈_x0000__x0000__x0000__x0000__x0000__x0000__x0000__x0000__x0000__x0000__x0000__x0000__x0000__x0000_4:_x0000_㳘害_x0000__x0000__x0001__x0001_걗_x0000__x0000_5:_x0000_䠠害_x0000__x0000__x0001__x0001_걖_x0000__x0000__x0000__x0000__x0000__x0000__x0000__x0000__x0000__x0000__x0000__x0000__x0000__x0000_2:_x0000_굶害_x0000__x0000__x0001__x0001_걘_x0000__x0000_3:_x0000_뙚害_x0000__x0000__x0001__x0001_灂_x0000__x0000__x0000__x0000__x0000__x0000__x0000__x0000__x0000__x0000__x0000__x0000__x0000__x0000_4:_x0000_ᚴ宴ᔀǧ_x0001__x0006__x0000__x0000__x0000__x000F_:_x0000_痠宴_x0000__x0000__x0001__x0000__x0000__x0000__x0000_4:_x0000_矼宴_x0000__x0000__x0001__x0001_거_x0000__x0000__x0000__x0000__x0000__x0000__x0000__x0000__x0000__x0000__x0000__x0000__x0000__x0000_3:_x0000_宴_x0000__x0000__x0001__x0001_걧_x0000__x0000__x0000__x0000__x0000__x0000__x0000__x0000__x0000__x0000__x0000__x0000__x0000__x0000_+:_x0000_䄼宵_x0000__x0000__x0001__x0001_灕_x0000__x0000__x0000__x0000__x0000__x0000__x0000__x0000__x0000__x0000__x0000__x0000__x0000__x0000_2:_x0000_䮨宵_x0000__x0000__x0001__x0001__x0000__x0000__x0000__x0000__x0000__x0000__x0000__x0000__x0000__x0000__x0000__x0000__x0000__x0000_5:_x0000_뉈宵_x0000__x0000__x0001__x0001_걫_x0000__x0000__x0000__x0000__x0000__x0000__x0000__x0000__x0000__x0000__x0000__x0000__x0000__x0000_4:_x0000_ᑔ家_x0000__x0000__x0001__x0002_곧_x0000__x0000__x0000__x0000__x0000__x0000__x0000__x0000__x0000__x0000__x0000__x0000__x0000__x0000_4:_x0000_瘈家_x0000__x0000__x0001__x0001_걷_x0000__x0000__x0000__x0000__x0000__x0000__x0000__x0000__x0000__x0000__x0000__x0000__x0000__x0000_):_x0000_쿔家_x0000__x0000__x0001__x0000__x0000__x0000__x0000__x0000__x0000__x0000__x0000__x0000__x0000__x0000__x0000__x0000__x0000__x0000__x0000_*:_x0000_환家_x0000__x0000__x0001__x0000__x0000__x0000__x0000_-:_x0000__xDB98_家_x0000__x0000__x0001__x0001__x0000__x0000__x0000__x0000__x0000__x0000__x0000__x0000__x0000__x0000__x0000__x0000__x0000__x0000_4:_x0000_家_x0000__x0000__x0001__x0001_걮_x0000__x0000__x0000__x0000__x0000__x0000__x0000__x0000__x0000__x0000__x0000__x0000__x0000__x0000_):_x0000_㶢宷_x0000__x0000__x0001__x0002_¡_x0000__x0000__x0000__x0000__x0000__x0000__x0000__x0000__x0000__x0000__x0000__x0000__x0000__x0000_2:_x0000_䨖宷_x0000__x0000__x0001__x0000__x0000__x0000__x0000__x0000__x0000__x0000__x0000__x0000__x0000__x0000__x0000__x0000__x0000__x0000__x0000_2:_x0000_굒宷_x0000__x0000__x0001__x0001_곗_x0000__x0000__x0000__x0000__x0000__x0000__x0000__x0000__x0000__x0000__x0000__x0000__x0000__x0000_3:_x0000_ဈ宸_x0000__x0000__x0001__x0001_곙_x0000__x0000__x0000__x0000__x0000__x0000__x0000__x0000__x0000__x0000__x0000__x0000__x0000__x0000_3:_x0000_眮宸_x0000__x0000__x0001__x0001_곘_x0000__x0000__x0000__x0000__x0000__x0000__x0000__x0000__x0000__x0000__x0000__x0000__x0000__x0000_1:_x0000__xDC0A_宸_x0000__x0000__x0001__x0001_¦_x0000__x0000__x0000__x0000__x0000__x0000__x0000__x0000__x0000__x0000__x0000__x0000__x0000__x0000_3:_x0000_㮪容_x0000__x0000__x0001__x0001_炦_x0000__x0000__x0000__x0000__x0000__x0000__x0000__x0000__x0000__x0000__x0000__x0000__x0000__x0000_4:_x0000_馲容_x0000__x0000__x0001__x0002_곎_x0000__x0000__x0000__x0000__x0000__x0000__x0000__x0000__x0000__x0000__x0000__x0000__x0000__x0000_4:_x0000_Ｂ容_x0000__x0000__x0001__x0001_곔_x0000__x0000_0:_x0000_嚼宺_x0000__x0000__x0001__x0002_곕_x0000__x0000__x0000__x0000__x0000__x0000__x0000__x0000__x0000__x0000__x0000__x0000__x0000__x0000_*:_x0000_涀宺_x0000__x0000__x0001__x0002_¬_x0000__x0000__x0000__x0000__x0000__x0000__x0000__x0000__x0000__x0000__x0000__x0000__x0000__x0000_(:_x0000_窔宺_x0000__x0000__x0001__x0001_곓_x0000__x0000__x0000__x0000__x0000__x0000__x0000__x0000__x0000__x0000__x0000__x0000__x0000__x0000_5:_x0000_膪宺_x0000__x0000__x0001__x0001_곍_x0000__x0000__x0000__x0000__x0000__x0000__x0000__x0000__x0000__x0000__x0000__x0000__x0000__x0000_4:_x0000__xDD22_宺_x0000__x0000__x0001__x0001_곑_x0000__x0000_4:_x0000_佞宻_x0000__x0000__x0001__x0001_곒_x0000__x0000__x0000__x0000__x0000__x0000__x0000__x0000__x0000__x0000__x0000__x0000__x0000__x0000_3:_x0000_쐞宻_x0000__x0000__x0001__x0001_곐_x0000__x0000__x0000__x0000__x0000__x0000__x0000__x0000__x0000__x0000__x0000__x0000__x0000__x0000_):_x0000_⑚宼_x0000__x0000__x0001__x0002_´_x0000__x0000__x0000__x0000__x0000__x0000__x0000__x0000__x0000__x0000__x0000__x0000__x0000__x0000_5:_x0000_㒠宼_x0000__x0000__x0001__x0002_겳_x0000__x0000_-:_x0000_闤宼_x0000__x0000__x0001__x0003_¶_x0000__x0000_3:_x0000_꒞宼_x0000__x0000__x0001__x0001_겱_x0000__x0000__x0000__x0000__x0000__x0000__x0000__x0000__x0000__x0000__x0000__x0000__x0000__x0000_4:_x0000_ʺ宽_x0000__x0000__x0001__x0000__x0000__x0000__x0000_4:_x0000_਌宽_x0000__x0000__x0001__x0001_걤_x0000__x0000__x0000__x0000__x0000__x0000__x0000__x0000__x0000__x0000__x0000__x0000__x0000__x0000_4:_x0000_漊宽_x0000__x0000__x0001__x0001_겲_x0000__x0000__x0000__x0000__x0000__x0000__x0000__x0000__x0000__x0000__x0000__x0000__x0000__x0000_4:_x0000_췠宽_x0000__x0000__x0001__x0001_겐_x0000__x0000__x0000__x0000__x0000__x0000__x0000__x0000__x0000__x0000__x0000__x0000__x0000__x0000_*:_x0000_㙆宾_x0000__x0000__x0001__x0001_¾_x0000__x0000__x0000__x0000__x0000__x0000__x0000__x0000__x0000__x0000__x0000__x0000__x0000__x0000_*:_x0000_䅮宾_x0000__x0000__x0001__x0002_¿_x0000__x0000__x0000__x0000__x0000__x0000__x0000__x0000__x0000__x0000__x0000__x0000__x0000__x0000_4:_x0000_亠宾_x0000__x0000__x0001__x0002_걥_x0000__x0000__x0000__x0000__x0000__x0000__x0000__x0000__x0000__x0000__x0000__x0000__x0000__x0000_5:_x0000_깖宾_x0000__x0000__x0001__x0001_Á_x0000__x0000_,:_x0000_و宿_x0000__x0000__x0001__x0000__x0000__x0000__x0000__x0000__x0000__x0000__x0000__x0000__x0000__x0000__x0000__x0000__x0000__x0000__x0000_*:_x0000_෈宿_x0000__x0000__x0001__x0003_Â_x0000__x0000__x0000__x0000__x0000__x0000__x0000__x0000__x0000__x0000__x0000__x0000__x0000__x0000_3:_x0000_ᩘ宿_x0000__x0000__x0001__x0002_곆_x0000__x0000__x0000__x0000__x0000__x0000__x0000__x0000__x0000__x0000__x0000__x0000__x0000__x0000_2:_x0000_蔜宿_x0000__x0000__x0001__x0001_겣_x0000__x0000__x0000__x0000__x0000__x0000__x0000__x0000__x0000__x0000__x0000__x0000__x0000__x0000_1:_x0000__xDFC6_宿_x0000__x0000__x0001__x0001_겵_x0000__x0000__x0000__x0000__x0000__x0000__x0000__x0000__x0000__x0000__x0000__x0000__x0000__x0000_6:_x0000_䈦寀_x0000__x0000__x0001__x0002_곊_x0000__x0000_5:_x0000_ꅸ寀_x0000__x0000__x0001__x0001_곌_x0000__x0000__x0000__x0000__x0000__x0000__x0000__x0000__x0000__x0000__x0000__x0000__x0000__x0000_):_x0000_߾寁_x0000__x0000__x0001__x0001_Ê_x0000__x0000__x0000__x0000__x0000__x0000__x0000__x0000__x0000__x0000__x0000__x0000__x0000__x0000_2:_x0000_ག寁_x0000__x0000__x0001__x0001_걶_x0000__x0000_2:_x0000_ᥒ寁_x0000__x0000__x0001__x0001_건_x0000__x0000_3:_x0000_ᾮ寁_x0000__x0000__x0001__x0002_걳_x0000__x0000__x0000__x0000__x0000__x0000__x0000__x0000__x0000__x0000__x0000__x0000__x0000__x0000_1:_x0000_稘寁_x0000__x0000__x0001__x0001_곞_x0000__x0000__x0000__x0000__x0000__x0000__x0000__x0000__x0000__x0000__x0000__x0000__x0000__x0000_2:_x0000_퉔寁_x0000__x0000__x0001__x0002_Ï_x0000__x0000_4:_x0000__xDE6A_寁_x0000__x0000__x0001__x0001_곚_x0000__x0000__x0000__x0000__x0000__x0000__x0000__x0000__x0000__x0000__x0000__x0000__x0000__x0000_2:_x0000_㼦寂_x0000__x0000__x0001__x0002_Ñ_x0000__x0000_3:_x0000_䵔寂_x0000__x0000__x0001__x0002_곜_x0000__x0000__x0000__x0000__x0000__x0000__x0000__x0000__x0000__x0000__x0000__x0000__x0000__x0000_3:_x0000_볐寂_x0000__x0000__x0001__x0001_灒_x0000__x0000__x0000__x0000__x0000__x0000__x0000__x0000__x0000__x0000__x0000__x0000__x0000__x0000_,:_x0000_Ẇ寃_x0000__x0000__x0001__x0002_걺_x0000__x0000__x0000__x0000__x0000__x0000__x0000__x0000__x0000__x0000__x0000__x0000__x0000__x0000_):_x0000_⛮寃_x0000__x0000__x0001__x0001_걹_x0000__x0000__x0000__x0000__x0000__x0000__x0000__x0000__x0000__x0000__x0000__x0000__x0000__x0000_+:_x0000_ㆀ寃_x0000__x0000__x0001__x0000__x0000__x0000__x0000_):_x0000_㸚寃_x0000__x0000__x0001__x0004_Ö_x0000__x0000__x0000__x0000__x0000__x0000__x0000__x0000__x0000__x0000__x0000__x0000__x0000__x0000_+:_x0000_䪌寃_x0000__x0000__x0001__x0001_곴_x0000__x0000_):_x0000_呚寃_x0000__x0000__x0001__x0001_곳_x0000__x0000_+:_x0000_嶘寃_x0000__x0000__x0001__x0001_곲_x0000__x0000__x0000__x0000__x0000__x0000__x0000__x0000__x0000__x0000__x0000__x0000__x0000__x0000_3:_x0000_椪寃_x0000__x0000__x0001__x0001_걽_x0000__x0000__x0000__x0000__x0000__x0000__x0000__x0000__x0000__x0000__x0000__x0000__x0000__x0000_4:_x0000_컼寃_x0000__x0000__x0001__x0002_게_x0000__x0000__x0000__x0000__x0000__x0000__x0000__x0000__x0000__x0000__x0000__x0000__x0000__x0000_3:_x0000_㰮寄_x0000__x0000__x0001__x0001_겎_x0000__x0000__x0000__x0000__x0000__x0000__x0000__x0000__x0000__x0000__x0000__x0000__x0000__x0000_*:_x0000_ꛠ寄_x0000__x0000__x0001__x0002_곰_x0000__x0000_+:_x0000_뀮寄_x0000__x0000__x0001__x0000__x0000__x0000__x0000_*:_x0000_류寄_x0000__x0000__x0001__x0001_곛_x0000__x0000_+:_x0000_쉆寄_x0000__x0000__x0001__x0001_炳_x0000__x0000_+:_x0000_쮜寄_x0000__x0000__x0001__x0001_ä_x0000__x0000_+:_x0000_할寄_x0000__x0000__x0001__x0001_것_x0000__x0000_):_x0000__xDEC0_寄_x0000__x0000__x0001__x0002_æ_x0000__x0000__x0000__x0000__x0000__x0000__x0000__x0000__x0000__x0000__x0000__x0000__x0000__x0000_4:_x0000_寄_x0000__x0000__x0001__x0001_걓_x0000__x0000__x0000__x0000__x0000__x0000__x0000__x0000__x0000__x0000__x0000__x0000__x0000__x0000_4:_x0000_䯺寅_x0000__x0000__x0001__x0001_겓_x0000__x0000_6:_x0000_ꯂ寅_x0000__x0000__x0001__x0001_겖_x0000__x0000_5:_x0000_ॲ密_x0000__x0000__x0001__x0001_ê_x0000__x0000_6:_x0000_椌密_x0000__x0000__x0001__x0003_겒_x0000__x0000_2:_x0000_첦密_x0000__x0000__x0001__x0000__x0000__x0000__x0000_5:_x0000_폜密_x0000__x0000__x0001__x0001_겛_x0000__x0000_5:_x0000_ㅚ寇_x0000__x0000__x0001__x0001_겙_x0000__x0000_6:_x0000_邨寇_x0000__x0000__x0001__x0003_겗_x0000__x0000__x0000__x0000__x0000__x0000__x0000__x0000__x0000__x0000__x0000__x0000__x0000__x0000_):_x0000_寇_x0000__x0000__x0001__x0002_ñ_x0000__x0000__x0000__x0000__x0000__x0000__x0000__x0000__x0000__x0000__x0000__x0000__x0000__x0000_4:_x0000_ɼ寈_x0000__x0000__x0001__x0000__x0000__x0000__x0000_4:_x0000_ਐ寈_x0000__x0000__x0001__x0001_걾_x0000__x0000__x0000__x0000__x0000__x0000__x0000__x0000__x0000__x0000__x0000__x0000__x0000__x0000_2:_x0000_禰寈_x0000__x0000__x0001__x0001_겏_x0000__x0000__x0000__x0000__x0000__x0000__x0000__x0000__x0000__x0000__x0000__x0000__x0000__x0000_*:_x0000_寈_x0000__x0000__x0001__x0001_걼_x0000__x0000__x0000__x0000__x0000__x0000__x0000__x0000__x0000__x0000__x0000__x0000__x0000__x0000_5:_x0000_寈_x0000__x0000__x0001__x0002_겡_x0000__x0000__x0000__x0000__x0000__x0000__x0000__x0000__x0000__x0000__x0000__x0000__x0000__x0000_5:_x0000_傲寉_x0000__x0000__x0001__x0001_겦_x0000__x0000__x0000__x0000__x0000__x0000__x0000__x0000__x0000__x0000__x0000__x0000__x0000__x0000_):_x0000_덞寉_x0000__x0000__x0001__x0001_灶_x0000__x0000__x0000__x0000__x0000__x0000__x0000__x0000__x0000__x0000__x0000__x0000__x0000__x0000_4:_x0000_멸寉_x0000__x0000__x0001__x0002_겜_x0000__x0000__x0000__x0000__x0000__x0000__x0000__x0000__x0000__x0000__x0000__x0000__x0000__x0000_*:_x0000_Ⲵ寊_x0000__x0000__x0001__x0003_þ_x0000__x0000_*:_x0000_㝂寊_x0000__x0000__x0001__x0001_Ā_x0000__x0000__x0000__x0000__x0000__x0000__x0000__x0000__x0000__x0000__x0000__x0000__x0000__x0000_2:_x0000_䁬寊_x0000__x0000__x0001__x0001_겯_x0000__x0000__x0000__x0000__x0000__x0000__x0000__x0000__x0000__x0000__x0000__x0000__x0000__x0000_4:_x0000_ꕶ寊_x0000__x0000__x0001__x0001_겑_x0000__x0000__x0000__x0000__x0000__x0000__x0000__x0000__x0000__x0000__x0000__x0000__x0000__x0000_2:_x0000_੶寋_x0000__x0000__x0001__x0001_결_x0000__x0000__x0000__x0000__x0000__x0000__x0000__x0000__x0000__x0000__x0000__x0000__x0000__x0000_*:_x0000_澮寋_x0000__x0000__x0001__x0003_Ć_x0000__x0000__x0000__x0000__x0000__x0000__x0000__x0000__x0000__x0000__x0000__x0000__x0000__x0000_4:_x0000_粠寋_x0000__x0000__x0001__x0002_겞_x0000__x0000__x0000__x0000__x0000__x0000__x0000__x0000__x0000__x0000__x0000__x0000__x0000__x0000_*:_x0000_풘寋_x0000__x0000__x0001__x0000__x0000__x0000__x0000_*:_x0000__xDC7A_寋_x0000__x0000__x0001__x0001_겠_x0000__x0000__x0000__x0000__x0000__x0000__x0000__x0000__x0000__x0000__x0000__x0000__x0000__x0000_):_x0000_寋_x0000__x0000__x0001__x0001_걜_x0000__x0000__x0000__x0000__x0000__x0000__x0000__x0000__x0000__x0000__x0000__x0000__x0000__x0000_3:_x0000_︸寋_x0000__x0000__x0001__x0002_걞_x0000__x0000__x0000__x0000__x0000__x0000__x0000__x0000__x0000__x0000__x0000__x0000__x0000__x0000_2:_x0000_椨富_x0000__x0000__x0001__x0002_걢_x0000__x0000__x0000__x0000__x0000__x0000__x0000__x0000__x0000__x0000__x0000__x0000__x0000__x0000_.:_x0000_컨富_x0000__x0000__x0001__x0002_걠_x0000__x0000_5:_x0000__xDA96_富_x0000__x0000__x0001__x0002_đ_x0000__x0000__x0000__x0000__x0000__x0000__x0000__x0000__x0000__x0000__x0000__x0000__x0000__x0000_*:_x0000_䂔寍_x0000__x0000__x0001__x0002_ē_x0000__x0000__x0000__x0000__x0000__x0000__x0000__x0000__x0000__x0000__x0000__x0000__x0000__x0000_4:_x0000_䵲寍_x0000__x0000__x0001__x0001_곁_x0000__x0000__x0000__x0000__x0000__x0000__x0000__x0000__x0000__x0000__x0000__x0000__x0000__x0000_3:_x0000_툂寍_x0000__x0000__x0001__x0000__x0000__x0000__x0000__x0000__x0000__x0000__x0000__x0000__x0000__x0000__x0000__x0000__x0000__x0000__x0000__x0000__x0000__x0000__x0000__x0000__x0000__x0000__x0000__x0000__x0000__x0000__x0000_4:_x0000_⾞寎_x0000__x0000__x0001__x0001_瀻_x0000__x0000_4:_x0000_设寎_x0000__x0000__x0001__x0001_걸_x0000__x0000__x0000__x0000__x0000__x0000__x0000__x0000__x0000__x0000__x0000__x0000__x0000__x0000_+:_x0000_寎_x0000__x0000__x0001__x0001_ę_x0000__x0000__x0000__x0000__x0000__x0000__x0000__x0000__x0000__x0000__x0000__x0000__x0000__x0000_3:_x0000_婢寎_x0000__x0000__x0001__x0001_炰_x0000__x0000__x0000__x0000__x0000__x0000__x0000__x0000__x0000__x0000__x0000__x0000__x0000__x0000_4:_x0000_弖寏_x0000__x0000__x0001__x0001_곪_x0000__x0000__x0000__x0000__x0000__x0000__x0000__x0000__x0000__x0000__x0000__x0000__x0000__x0000__x0000__x0000__x0000__x0000__x0000__x0000__x0000__x0000__x0000__x0000__x0000__x0000_3:_x0000_롂寏_x0000__x0000__x0001__x0001_곮_x0000__x0000_3:_x0000_쏒寏_x0000__x0000__x0001__x0001_곭_x0000__x0000_3:_x0000_챌寏_x0000__x0000__x0001__x0001_곫_x0000__x0000_4:_x0000_픴寏_x0000__x0000__x0001__x0002_곬_x0000__x0000_3:_x0000_⨞寐_x0000__x0000__x0001__x0002_걿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	ホゴタイマンキョヒ</t>
    </rPh>
    <phoneticPr fontId="1"/>
  </si>
  <si>
    <t>　 　　＝「被虐待者の年齢・相談種別の保護の怠慢・拒否（ネグレクト）(5)の計(35)」</t>
    <rPh sb="6" eb="7">
      <t>ヒ</t>
    </rPh>
    <rPh sb="9" eb="10">
      <t>シャ</t>
    </rPh>
    <rPh sb="38" eb="39">
      <t>ケイ</t>
    </rPh>
    <phoneticPr fontId="1"/>
  </si>
  <si>
    <t>16  被虐待者の年齢・相談種別の計(12)の計(36)</t>
    <rPh sb="4" eb="8">
      <t>ヒギャクタイシャ</t>
    </rPh>
    <rPh sb="9" eb="11">
      <t>ネンレイ</t>
    </rPh>
    <rPh sb="12" eb="14">
      <t>ソウダン</t>
    </rPh>
    <rPh sb="14" eb="16">
      <t>シュベツ</t>
    </rPh>
    <rPh sb="17" eb="18">
      <t>ケイ</t>
    </rPh>
    <rPh sb="23" eb="24">
      <t>ケイ</t>
    </rPh>
    <phoneticPr fontId="1"/>
  </si>
  <si>
    <t>　　 　≦「第49の２の被虐待者の年齢・相談種別の計(10)の計(32)」</t>
    <rPh sb="6" eb="7">
      <t>ダイ</t>
    </rPh>
    <rPh sb="12" eb="16">
      <t>ヒギャクタイシャ</t>
    </rPh>
    <rPh sb="17" eb="19">
      <t>ネンレイ</t>
    </rPh>
    <rPh sb="25" eb="26">
      <t>ケイ</t>
    </rPh>
    <rPh sb="31" eb="32">
      <t>ケイ</t>
    </rPh>
    <phoneticPr fontId="1"/>
  </si>
  <si>
    <t>0700490</t>
    <phoneticPr fontId="11"/>
  </si>
  <si>
    <r>
      <t>　 市町村と重複</t>
    </r>
    <r>
      <rPr>
        <sz val="8"/>
        <color indexed="8"/>
        <rFont val="ＭＳ 明朝"/>
        <family val="1"/>
        <charset val="128"/>
      </rPr>
      <t>(再掲)</t>
    </r>
    <rPh sb="2" eb="5">
      <t>シチョウソン</t>
    </rPh>
    <rPh sb="6" eb="8">
      <t>チョウフク</t>
    </rPh>
    <rPh sb="9" eb="11">
      <t>サイケイ</t>
    </rPh>
    <phoneticPr fontId="1"/>
  </si>
  <si>
    <t>1349</t>
  </si>
  <si>
    <t>　第49の2　市町村における養護相談の理由別対応件数</t>
    <rPh sb="7" eb="10">
      <t>シチョウソン</t>
    </rPh>
    <rPh sb="22" eb="24">
      <t>タイオウ</t>
    </rPh>
    <phoneticPr fontId="1"/>
  </si>
  <si>
    <t>　　　　　　　　（児童福祉法・児童虐待の防止等に関する法律）</t>
    <phoneticPr fontId="1"/>
  </si>
  <si>
    <t>（1）（虐待相談の相談種別・経路）</t>
    <rPh sb="4" eb="6">
      <t>ギャクタイ</t>
    </rPh>
    <rPh sb="6" eb="8">
      <t>ソウダン</t>
    </rPh>
    <rPh sb="9" eb="11">
      <t>ソウダン</t>
    </rPh>
    <rPh sb="11" eb="12">
      <t>シュ</t>
    </rPh>
    <rPh sb="12" eb="13">
      <t>ベツ</t>
    </rPh>
    <rPh sb="14" eb="16">
      <t>ケイロ</t>
    </rPh>
    <phoneticPr fontId="1"/>
  </si>
  <si>
    <t>市　　　　　町　　　　　村</t>
  </si>
  <si>
    <t>(03)</t>
    <phoneticPr fontId="1"/>
  </si>
  <si>
    <t>（2）（虐待相談の相談種別・主な虐待者）</t>
    <phoneticPr fontId="1"/>
  </si>
  <si>
    <t>(08)</t>
    <phoneticPr fontId="1"/>
  </si>
  <si>
    <t>(09)</t>
    <phoneticPr fontId="1"/>
  </si>
  <si>
    <t>（3）（被虐待者の年齢・相談種別）</t>
    <rPh sb="4" eb="5">
      <t>ヒ</t>
    </rPh>
    <rPh sb="5" eb="7">
      <t>ギャクタイ</t>
    </rPh>
    <rPh sb="7" eb="8">
      <t>シャ</t>
    </rPh>
    <rPh sb="9" eb="11">
      <t>ネンレイ</t>
    </rPh>
    <rPh sb="12" eb="14">
      <t>ソウダン</t>
    </rPh>
    <rPh sb="14" eb="16">
      <t>シュベツ</t>
    </rPh>
    <phoneticPr fontId="1"/>
  </si>
  <si>
    <t>(13)</t>
    <phoneticPr fontId="1"/>
  </si>
  <si>
    <t>0700492</t>
    <phoneticPr fontId="11"/>
  </si>
  <si>
    <t>都 道 府 県 ・ 指 定 都 市 ・ 中 核 市・特別区</t>
    <rPh sb="26" eb="29">
      <t>トクベツク</t>
    </rPh>
    <phoneticPr fontId="1"/>
  </si>
  <si>
    <t>第45　児 童 相 談 種 類 別 対 応 件 数</t>
    <rPh sb="18" eb="19">
      <t>タイ</t>
    </rPh>
    <rPh sb="20" eb="21">
      <t>オウ</t>
    </rPh>
    <rPh sb="22" eb="23">
      <t>ケン</t>
    </rPh>
    <rPh sb="24" eb="25">
      <t>カズ</t>
    </rPh>
    <phoneticPr fontId="1"/>
  </si>
  <si>
    <t>0600450</t>
    <phoneticPr fontId="1"/>
  </si>
  <si>
    <t>対　　　　　　応　　　　　　件　　　　　数　　　　　（年　　度　　中）</t>
    <phoneticPr fontId="1"/>
  </si>
  <si>
    <t>面　接　指　導</t>
  </si>
  <si>
    <t xml:space="preserve"> 児 童 福 祉 施 設</t>
  </si>
  <si>
    <t>肢体不自由相談</t>
  </si>
  <si>
    <t>障</t>
  </si>
  <si>
    <t>視聴覚障害相談</t>
  </si>
  <si>
    <t>害</t>
  </si>
  <si>
    <t>言語発達障害等相談</t>
  </si>
  <si>
    <t>相</t>
  </si>
  <si>
    <t>重症心身障害相談</t>
  </si>
  <si>
    <t>談</t>
  </si>
  <si>
    <t>知 的 障 害 相 談</t>
  </si>
  <si>
    <t>発 達 障 害 相 談</t>
    <rPh sb="0" eb="1">
      <t>ハッ</t>
    </rPh>
    <rPh sb="2" eb="3">
      <t>タッ</t>
    </rPh>
    <rPh sb="4" eb="5">
      <t>ショウ</t>
    </rPh>
    <rPh sb="6" eb="7">
      <t>ガイ</t>
    </rPh>
    <phoneticPr fontId="1"/>
  </si>
  <si>
    <t>育</t>
  </si>
  <si>
    <t>性 格 行 動 相 談</t>
  </si>
  <si>
    <t>成</t>
  </si>
  <si>
    <t>不 登 校 相 談</t>
  </si>
  <si>
    <t>適　性　相　談</t>
    <rPh sb="2" eb="3">
      <t>セイ</t>
    </rPh>
    <phoneticPr fontId="1"/>
  </si>
  <si>
    <t>育児・しつけ相談</t>
    <rPh sb="0" eb="2">
      <t>イクジ</t>
    </rPh>
    <phoneticPr fontId="1"/>
  </si>
  <si>
    <t>(18)</t>
    <phoneticPr fontId="1"/>
  </si>
  <si>
    <t>(29)</t>
    <phoneticPr fontId="1"/>
  </si>
  <si>
    <t>(30)</t>
    <phoneticPr fontId="1"/>
  </si>
  <si>
    <t>(31)</t>
    <phoneticPr fontId="1"/>
  </si>
  <si>
    <t>(32)</t>
    <phoneticPr fontId="1"/>
  </si>
  <si>
    <t>(34)</t>
    <phoneticPr fontId="1"/>
  </si>
  <si>
    <t>再</t>
  </si>
  <si>
    <t>(35)</t>
    <phoneticPr fontId="1"/>
  </si>
  <si>
    <t>掲</t>
  </si>
  <si>
    <t>児童買春等被害相談</t>
    <rPh sb="2" eb="3">
      <t>カ</t>
    </rPh>
    <phoneticPr fontId="1"/>
  </si>
  <si>
    <t>(36)</t>
    <phoneticPr fontId="1"/>
  </si>
  <si>
    <t>(37)</t>
    <phoneticPr fontId="1"/>
  </si>
  <si>
    <t>(38)</t>
    <phoneticPr fontId="1"/>
  </si>
  <si>
    <t>0700450</t>
    <phoneticPr fontId="1"/>
  </si>
  <si>
    <t>第3表 上表</t>
    <rPh sb="4" eb="6">
      <t>ジョウヒョウ</t>
    </rPh>
    <phoneticPr fontId="11"/>
  </si>
  <si>
    <t>(1)</t>
    <phoneticPr fontId="11"/>
  </si>
  <si>
    <t>(2)</t>
    <phoneticPr fontId="11"/>
  </si>
  <si>
    <t>増</t>
    <rPh sb="0" eb="1">
      <t>ゾウ</t>
    </rPh>
    <phoneticPr fontId="11"/>
  </si>
  <si>
    <t>(01)</t>
    <phoneticPr fontId="11"/>
  </si>
  <si>
    <t>減</t>
    <rPh sb="0" eb="1">
      <t>ゲン</t>
    </rPh>
    <phoneticPr fontId="11"/>
  </si>
  <si>
    <t>第3表 中表</t>
    <rPh sb="4" eb="6">
      <t>チュウヒョウ</t>
    </rPh>
    <phoneticPr fontId="11"/>
  </si>
  <si>
    <t>第3表 下表</t>
    <rPh sb="4" eb="5">
      <t>シタ</t>
    </rPh>
    <rPh sb="5" eb="6">
      <t>ヒョウ</t>
    </rPh>
    <phoneticPr fontId="11"/>
  </si>
  <si>
    <t>第4表 上表</t>
    <rPh sb="4" eb="6">
      <t>ジョウヒョウ</t>
    </rPh>
    <phoneticPr fontId="11"/>
  </si>
  <si>
    <t>第4表 中表</t>
    <rPh sb="4" eb="5">
      <t>チュウ</t>
    </rPh>
    <rPh sb="5" eb="6">
      <t>ヒョウ</t>
    </rPh>
    <phoneticPr fontId="11"/>
  </si>
  <si>
    <t>減</t>
  </si>
  <si>
    <t>第4表 下表</t>
    <rPh sb="4" eb="5">
      <t>シタ</t>
    </rPh>
    <rPh sb="5" eb="6">
      <t>ヒョウ</t>
    </rPh>
    <phoneticPr fontId="11"/>
  </si>
  <si>
    <t>第5表 １</t>
    <rPh sb="0" eb="1">
      <t>ダイ</t>
    </rPh>
    <rPh sb="2" eb="3">
      <t>ヒョウ</t>
    </rPh>
    <phoneticPr fontId="11"/>
  </si>
  <si>
    <t>削除列があるため枠線のところで旧表の参照セルが飛ぶ</t>
    <rPh sb="0" eb="2">
      <t>サクジョ</t>
    </rPh>
    <rPh sb="2" eb="3">
      <t>レツ</t>
    </rPh>
    <rPh sb="8" eb="10">
      <t>ワクセン</t>
    </rPh>
    <rPh sb="15" eb="17">
      <t>キュウヒョウ</t>
    </rPh>
    <rPh sb="18" eb="20">
      <t>サンショウ</t>
    </rPh>
    <rPh sb="23" eb="24">
      <t>ト</t>
    </rPh>
    <phoneticPr fontId="11"/>
  </si>
  <si>
    <t>第5表 ２</t>
    <rPh sb="0" eb="1">
      <t>ダイ</t>
    </rPh>
    <rPh sb="2" eb="3">
      <t>ヒョウ</t>
    </rPh>
    <phoneticPr fontId="11"/>
  </si>
  <si>
    <t>第5表 ３</t>
    <rPh sb="0" eb="1">
      <t>ダイ</t>
    </rPh>
    <rPh sb="2" eb="3">
      <t>ヒョウ</t>
    </rPh>
    <phoneticPr fontId="11"/>
  </si>
  <si>
    <t>第5表 ４</t>
    <rPh sb="0" eb="1">
      <t>ダイ</t>
    </rPh>
    <rPh sb="2" eb="3">
      <t>ヒョウ</t>
    </rPh>
    <phoneticPr fontId="11"/>
  </si>
  <si>
    <t>第5表 ５</t>
    <rPh sb="0" eb="1">
      <t>ダイ</t>
    </rPh>
    <rPh sb="2" eb="3">
      <t>ヒョウ</t>
    </rPh>
    <phoneticPr fontId="11"/>
  </si>
  <si>
    <t>1397</t>
  </si>
  <si>
    <t>品川区</t>
  </si>
  <si>
    <t>1397</t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</si>
</sst>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_ "/>
    <numFmt numFmtId="177" formatCode="0_ "/>
    <numFmt numFmtId="178" formatCode="\(#0\)"/>
    <numFmt numFmtId="179" formatCode="0_|"/>
    <numFmt numFmtId="180" formatCode="g/&quot;標&quot;&quot;準&quot;"/>
  </numFmts>
  <fonts count="104">
    <font>
      <sz val="11"/>
      <name val="ＭＳ 明朝"/>
      <family val="1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2"/>
      <name val="ＭＳ 明朝"/>
      <family val="1"/>
      <charset val="128"/>
    </font>
    <font>
      <sz val="10"/>
      <name val="ＭＳ 明朝"/>
      <family val="1"/>
      <charset val="128"/>
    </font>
    <font>
      <b/>
      <sz val="12"/>
      <name val="ＭＳ 明朝"/>
      <family val="1"/>
      <charset val="128"/>
    </font>
    <font>
      <b/>
      <sz val="10"/>
      <name val="ＭＳ 明朝"/>
      <family val="1"/>
      <charset val="128"/>
    </font>
    <font>
      <b/>
      <sz val="11"/>
      <name val="ＭＳ 明朝"/>
      <family val="1"/>
      <charset val="128"/>
    </font>
    <font>
      <b/>
      <sz val="11"/>
      <color indexed="10"/>
      <name val="ＭＳ 明朝"/>
      <family val="1"/>
      <charset val="128"/>
    </font>
    <font>
      <b/>
      <sz val="10"/>
      <name val="ＭＳ Ｐゴシック"/>
      <family val="3"/>
      <charset val="128"/>
    </font>
    <font>
      <b/>
      <sz val="10"/>
      <color indexed="10"/>
      <name val="ＭＳ 明朝"/>
      <family val="1"/>
      <charset val="128"/>
    </font>
    <font>
      <sz val="6"/>
      <name val="ＭＳ 明朝"/>
      <family val="1"/>
      <charset val="128"/>
    </font>
    <font>
      <b/>
      <sz val="16"/>
      <name val="ＭＳ 明朝"/>
      <family val="1"/>
      <charset val="128"/>
    </font>
    <font>
      <sz val="10"/>
      <color indexed="58"/>
      <name val="ＭＳ 明朝"/>
      <family val="1"/>
      <charset val="128"/>
    </font>
    <font>
      <sz val="12"/>
      <name val="ＭＳ Ｐゴシック"/>
      <family val="3"/>
      <charset val="128"/>
    </font>
    <font>
      <b/>
      <sz val="12"/>
      <color indexed="10"/>
      <name val="ＭＳ 明朝"/>
      <family val="1"/>
      <charset val="128"/>
    </font>
    <font>
      <sz val="10"/>
      <name val="ＭＳ Ｐ明朝"/>
      <family val="1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0"/>
      <color indexed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9"/>
      <name val="ＭＳ Ｐゴシック"/>
      <family val="3"/>
      <charset val="128"/>
    </font>
    <font>
      <b/>
      <sz val="10"/>
      <color indexed="10"/>
      <name val="ＭＳ Ｐゴシック"/>
      <family val="3"/>
      <charset val="128"/>
    </font>
    <font>
      <sz val="9"/>
      <name val="ＭＳ 明朝"/>
      <family val="1"/>
      <charset val="128"/>
    </font>
    <font>
      <b/>
      <sz val="10.5"/>
      <color indexed="10"/>
      <name val="ＭＳ 明朝"/>
      <family val="1"/>
      <charset val="128"/>
    </font>
    <font>
      <sz val="11"/>
      <color indexed="8"/>
      <name val="ＭＳ Ｐゴシック"/>
      <family val="3"/>
      <charset val="128"/>
      <scheme val="minor"/>
    </font>
    <font>
      <sz val="11"/>
      <color indexed="9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</font>
    <font>
      <b/>
      <sz val="11"/>
      <color indexed="9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indexed="1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0"/>
      <color rgb="FFFF0000"/>
      <name val="ＭＳ 明朝"/>
      <family val="1"/>
      <charset val="128"/>
    </font>
    <font>
      <b/>
      <sz val="11"/>
      <color theme="3"/>
      <name val="ＭＳ Ｐゴシック"/>
      <family val="2"/>
      <charset val="128"/>
      <scheme val="minor"/>
    </font>
    <font>
      <sz val="14"/>
      <name val="ＭＳ ゴシック"/>
      <family val="3"/>
      <charset val="128"/>
    </font>
    <font>
      <b/>
      <sz val="12"/>
      <color indexed="10"/>
      <name val="MS UI Gothic"/>
      <family val="3"/>
      <charset val="128"/>
    </font>
    <font>
      <b/>
      <sz val="11"/>
      <color indexed="10"/>
      <name val="MS UI Gothic"/>
      <family val="3"/>
      <charset val="128"/>
    </font>
    <font>
      <b/>
      <sz val="18"/>
      <name val="ＭＳ 明朝"/>
      <family val="1"/>
      <charset val="128"/>
    </font>
    <font>
      <sz val="8"/>
      <name val="ＭＳ 明朝"/>
      <family val="1"/>
      <charset val="128"/>
    </font>
    <font>
      <b/>
      <sz val="9"/>
      <color indexed="10"/>
      <name val="MS UI Gothic"/>
      <family val="3"/>
      <charset val="128"/>
    </font>
    <font>
      <sz val="12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b/>
      <sz val="12"/>
      <color indexed="8"/>
      <name val="ＭＳ 明朝"/>
      <family val="1"/>
      <charset val="128"/>
    </font>
    <font>
      <b/>
      <sz val="10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b/>
      <sz val="11"/>
      <color indexed="8"/>
      <name val="ＭＳ 明朝"/>
      <family val="1"/>
      <charset val="128"/>
    </font>
    <font>
      <b/>
      <sz val="11"/>
      <color indexed="8"/>
      <name val="MS UI Gothic"/>
      <family val="3"/>
      <charset val="128"/>
    </font>
    <font>
      <sz val="14"/>
      <color indexed="8"/>
      <name val="ＭＳ ゴシック"/>
      <family val="3"/>
      <charset val="128"/>
    </font>
    <font>
      <b/>
      <sz val="12"/>
      <color indexed="8"/>
      <name val="MS UI Gothic"/>
      <family val="3"/>
      <charset val="128"/>
    </font>
    <font>
      <sz val="9"/>
      <color indexed="8"/>
      <name val="ＭＳ 明朝"/>
      <family val="1"/>
      <charset val="128"/>
    </font>
    <font>
      <b/>
      <sz val="16"/>
      <color indexed="8"/>
      <name val="ＭＳ 明朝"/>
      <family val="1"/>
      <charset val="128"/>
    </font>
    <font>
      <sz val="12"/>
      <color indexed="8"/>
      <name val="ＭＳ ゴシック"/>
      <family val="3"/>
      <charset val="128"/>
    </font>
    <font>
      <sz val="10"/>
      <color indexed="8"/>
      <name val="ＭＳ ゴシック"/>
      <family val="3"/>
      <charset val="128"/>
    </font>
    <font>
      <b/>
      <sz val="10.5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b/>
      <sz val="10"/>
      <color theme="0"/>
      <name val="ＭＳ 明朝"/>
      <family val="1"/>
      <charset val="128"/>
    </font>
    <font>
      <b/>
      <sz val="11"/>
      <color rgb="FFFF0000"/>
      <name val="ＭＳ 明朝"/>
      <family val="1"/>
      <charset val="128"/>
    </font>
    <font>
      <b/>
      <sz val="10"/>
      <color indexed="58"/>
      <name val="ＭＳ 明朝"/>
      <family val="1"/>
      <charset val="128"/>
    </font>
    <font>
      <b/>
      <sz val="11"/>
      <color rgb="FFFF0000"/>
      <name val="MS UI Gothic"/>
      <family val="3"/>
      <charset val="128"/>
    </font>
    <font>
      <b/>
      <sz val="14"/>
      <color theme="0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2"/>
      <color theme="1"/>
      <name val="Meiryo UI"/>
      <family val="3"/>
      <charset val="128"/>
    </font>
    <font>
      <b/>
      <sz val="12"/>
      <color rgb="FF003399"/>
      <name val="Meiryo UI"/>
      <family val="3"/>
      <charset val="128"/>
    </font>
    <font>
      <sz val="11"/>
      <color rgb="FF333333"/>
      <name val="Meiryo UI"/>
      <family val="3"/>
      <charset val="128"/>
    </font>
    <font>
      <sz val="10"/>
      <color rgb="FF333333"/>
      <name val="Meiryo UI"/>
      <family val="3"/>
      <charset val="128"/>
    </font>
    <font>
      <u/>
      <sz val="11"/>
      <color rgb="FF333333"/>
      <name val="Meiryo UI"/>
      <family val="3"/>
      <charset val="128"/>
    </font>
    <font>
      <b/>
      <u/>
      <sz val="11"/>
      <color theme="1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b/>
      <sz val="11"/>
      <color rgb="FFFF00FF"/>
      <name val="Meiryo UI"/>
      <family val="3"/>
      <charset val="128"/>
    </font>
    <font>
      <b/>
      <sz val="11"/>
      <color rgb="FFC00000"/>
      <name val="Meiryo UI"/>
      <family val="3"/>
      <charset val="128"/>
    </font>
    <font>
      <b/>
      <sz val="11"/>
      <name val="MS UI Gothic"/>
      <family val="3"/>
      <charset val="128"/>
    </font>
    <font>
      <b/>
      <sz val="12"/>
      <color rgb="FFFF0000"/>
      <name val="MS UI Gothic"/>
      <family val="3"/>
      <charset val="128"/>
    </font>
    <font>
      <sz val="12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0"/>
      <color theme="1"/>
      <name val="ＭＳ 明朝"/>
      <family val="1"/>
      <charset val="128"/>
    </font>
    <font>
      <b/>
      <sz val="12"/>
      <color theme="1"/>
      <name val="ＭＳ 明朝"/>
      <family val="1"/>
      <charset val="128"/>
    </font>
    <font>
      <b/>
      <sz val="12"/>
      <color rgb="FFFF0000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sz val="11"/>
      <color theme="0" tint="-0.249977111117893"/>
      <name val="ＭＳ 明朝"/>
      <family val="1"/>
      <charset val="128"/>
    </font>
    <font>
      <sz val="10"/>
      <color theme="0" tint="-0.249977111117893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1"/>
      <color rgb="FFFF0000"/>
      <name val="MS UI Gothic"/>
      <family val="3"/>
      <charset val="128"/>
    </font>
    <font>
      <sz val="9"/>
      <name val="ＭＳ Ｐゴシック"/>
      <family val="3"/>
      <charset val="128"/>
    </font>
    <font>
      <sz val="8"/>
      <color indexed="8"/>
      <name val="ＭＳ 明朝"/>
      <family val="1"/>
      <charset val="128"/>
    </font>
    <font>
      <b/>
      <sz val="9"/>
      <color indexed="8"/>
      <name val="MS UI Gothic"/>
      <family val="3"/>
      <charset val="128"/>
    </font>
    <font>
      <sz val="11"/>
      <color indexed="8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b/>
      <sz val="10"/>
      <name val="ＭＳ Ｐ明朝"/>
      <family val="1"/>
      <charset val="128"/>
    </font>
    <font>
      <b/>
      <sz val="18"/>
      <color indexed="8"/>
      <name val="ＭＳ 明朝"/>
      <family val="1"/>
      <charset val="128"/>
    </font>
    <font>
      <b/>
      <sz val="11"/>
      <name val="ＭＳ Ｐ明朝"/>
      <family val="1"/>
      <charset val="128"/>
    </font>
    <font>
      <sz val="9"/>
      <color indexed="81"/>
      <name val="MS P ゴシック"/>
      <family val="3"/>
      <charset val="128"/>
    </font>
  </fonts>
  <fills count="52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gradientFill degree="90">
        <stop position="0">
          <color rgb="FF003399"/>
        </stop>
        <stop position="1">
          <color rgb="FF0066CC"/>
        </stop>
      </gradientFill>
    </fill>
    <fill>
      <patternFill patternType="solid">
        <fgColor rgb="FFF7F9FB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</fills>
  <borders count="4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23703726310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>
      <left style="thin">
        <color rgb="FF003399"/>
      </left>
      <right style="thin">
        <color rgb="FF003399"/>
      </right>
      <top style="thin">
        <color rgb="FF003399"/>
      </top>
      <bottom style="thin">
        <color rgb="FF003399"/>
      </bottom>
      <diagonal/>
    </border>
    <border>
      <left style="thin">
        <color rgb="FF003399"/>
      </left>
      <right style="thin">
        <color rgb="FF003399"/>
      </right>
      <top style="thin">
        <color rgb="FF003399"/>
      </top>
      <bottom/>
      <diagonal/>
    </border>
    <border>
      <left style="thin">
        <color rgb="FF003399"/>
      </left>
      <right style="thin">
        <color rgb="FF003399"/>
      </right>
      <top/>
      <bottom/>
      <diagonal/>
    </border>
    <border>
      <left style="thin">
        <color rgb="FF003399"/>
      </left>
      <right style="thin">
        <color rgb="FF003399"/>
      </right>
      <top/>
      <bottom style="thin">
        <color rgb="FF003399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6">
    <xf numFmtId="0" fontId="0" fillId="0" borderId="0"/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36" borderId="16" applyNumberFormat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22" fillId="2" borderId="17" applyNumberFormat="0" applyFont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34" fillId="39" borderId="1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37" fillId="0" borderId="21" applyNumberFormat="0" applyFill="0" applyAlignment="0" applyProtection="0">
      <alignment vertical="center"/>
    </xf>
    <xf numFmtId="0" fontId="38" fillId="0" borderId="2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23" applyNumberFormat="0" applyFill="0" applyAlignment="0" applyProtection="0">
      <alignment vertical="center"/>
    </xf>
    <xf numFmtId="0" fontId="40" fillId="39" borderId="24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40" borderId="19" applyNumberFormat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66" fillId="0" borderId="0">
      <alignment vertical="center"/>
    </xf>
    <xf numFmtId="0" fontId="2" fillId="0" borderId="0"/>
    <xf numFmtId="0" fontId="22" fillId="0" borderId="0"/>
    <xf numFmtId="0" fontId="2" fillId="0" borderId="0"/>
  </cellStyleXfs>
  <cellXfs count="934">
    <xf numFmtId="0" fontId="0" fillId="0" borderId="0" xfId="0"/>
    <xf numFmtId="0" fontId="3" fillId="0" borderId="0" xfId="0" applyFont="1" applyProtection="1">
      <protection hidden="1"/>
    </xf>
    <xf numFmtId="49" fontId="2" fillId="0" borderId="0" xfId="0" applyNumberFormat="1" applyFont="1" applyProtection="1">
      <protection hidden="1"/>
    </xf>
    <xf numFmtId="49" fontId="3" fillId="0" borderId="0" xfId="0" applyNumberFormat="1" applyFont="1" applyAlignment="1" applyProtection="1">
      <alignment vertical="top"/>
      <protection hidden="1"/>
    </xf>
    <xf numFmtId="49" fontId="2" fillId="0" borderId="1" xfId="0" applyNumberFormat="1" applyFont="1" applyBorder="1" applyProtection="1">
      <protection hidden="1"/>
    </xf>
    <xf numFmtId="0" fontId="2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49" fontId="4" fillId="8" borderId="2" xfId="0" applyNumberFormat="1" applyFont="1" applyFill="1" applyBorder="1" applyAlignment="1" applyProtection="1">
      <alignment vertical="center"/>
      <protection hidden="1"/>
    </xf>
    <xf numFmtId="49" fontId="4" fillId="8" borderId="3" xfId="0" applyNumberFormat="1" applyFont="1" applyFill="1" applyBorder="1" applyAlignment="1" applyProtection="1">
      <alignment vertical="center"/>
      <protection hidden="1"/>
    </xf>
    <xf numFmtId="49" fontId="4" fillId="8" borderId="4" xfId="0" applyNumberFormat="1" applyFont="1" applyFill="1" applyBorder="1" applyAlignment="1" applyProtection="1">
      <alignment vertical="center"/>
      <protection hidden="1"/>
    </xf>
    <xf numFmtId="49" fontId="4" fillId="8" borderId="0" xfId="0" applyNumberFormat="1" applyFont="1" applyFill="1" applyAlignment="1" applyProtection="1">
      <alignment vertical="center"/>
      <protection hidden="1"/>
    </xf>
    <xf numFmtId="49" fontId="4" fillId="6" borderId="1" xfId="0" applyNumberFormat="1" applyFont="1" applyFill="1" applyBorder="1" applyAlignment="1" applyProtection="1">
      <alignment horizontal="center" vertical="center"/>
      <protection hidden="1"/>
    </xf>
    <xf numFmtId="49" fontId="4" fillId="6" borderId="1" xfId="0" applyNumberFormat="1" applyFont="1" applyFill="1" applyBorder="1" applyAlignment="1" applyProtection="1">
      <alignment vertical="center"/>
      <protection hidden="1"/>
    </xf>
    <xf numFmtId="49" fontId="4" fillId="6" borderId="2" xfId="0" applyNumberFormat="1" applyFont="1" applyFill="1" applyBorder="1" applyAlignment="1" applyProtection="1">
      <alignment horizontal="center" vertical="center"/>
      <protection hidden="1"/>
    </xf>
    <xf numFmtId="49" fontId="4" fillId="6" borderId="6" xfId="0" applyNumberFormat="1" applyFont="1" applyFill="1" applyBorder="1" applyAlignment="1" applyProtection="1">
      <alignment vertical="center"/>
      <protection hidden="1"/>
    </xf>
    <xf numFmtId="49" fontId="4" fillId="6" borderId="8" xfId="0" applyNumberFormat="1" applyFont="1" applyFill="1" applyBorder="1" applyAlignment="1" applyProtection="1">
      <alignment horizontal="center" vertical="center" wrapText="1"/>
      <protection hidden="1"/>
    </xf>
    <xf numFmtId="49" fontId="4" fillId="6" borderId="8" xfId="0" applyNumberFormat="1" applyFont="1" applyFill="1" applyBorder="1" applyAlignment="1" applyProtection="1">
      <alignment horizontal="left" vertical="top" wrapText="1"/>
      <protection hidden="1"/>
    </xf>
    <xf numFmtId="49" fontId="4" fillId="6" borderId="8" xfId="0" applyNumberFormat="1" applyFont="1" applyFill="1" applyBorder="1" applyAlignment="1" applyProtection="1">
      <alignment vertical="center" wrapText="1"/>
      <protection hidden="1"/>
    </xf>
    <xf numFmtId="49" fontId="4" fillId="6" borderId="8" xfId="0" applyNumberFormat="1" applyFont="1" applyFill="1" applyBorder="1" applyAlignment="1" applyProtection="1">
      <alignment horizontal="center" vertical="top" textRotation="255" wrapText="1"/>
      <protection hidden="1"/>
    </xf>
    <xf numFmtId="49" fontId="4" fillId="6" borderId="4" xfId="0" applyNumberFormat="1" applyFont="1" applyFill="1" applyBorder="1" applyAlignment="1" applyProtection="1">
      <alignment horizontal="center" vertical="center" wrapText="1"/>
      <protection hidden="1"/>
    </xf>
    <xf numFmtId="49" fontId="4" fillId="6" borderId="4" xfId="0" applyNumberFormat="1" applyFont="1" applyFill="1" applyBorder="1" applyAlignment="1" applyProtection="1">
      <alignment horizontal="center" vertical="center"/>
      <protection hidden="1"/>
    </xf>
    <xf numFmtId="49" fontId="4" fillId="6" borderId="10" xfId="0" applyNumberFormat="1" applyFont="1" applyFill="1" applyBorder="1" applyAlignment="1" applyProtection="1">
      <alignment horizontal="center" vertical="center"/>
      <protection hidden="1"/>
    </xf>
    <xf numFmtId="49" fontId="4" fillId="6" borderId="8" xfId="0" applyNumberFormat="1" applyFont="1" applyFill="1" applyBorder="1" applyAlignment="1" applyProtection="1">
      <alignment horizontal="center" vertical="top" wrapText="1"/>
      <protection hidden="1"/>
    </xf>
    <xf numFmtId="49" fontId="4" fillId="6" borderId="8" xfId="0" applyNumberFormat="1" applyFont="1" applyFill="1" applyBorder="1" applyAlignment="1" applyProtection="1">
      <alignment vertical="top" wrapText="1"/>
      <protection hidden="1"/>
    </xf>
    <xf numFmtId="49" fontId="4" fillId="6" borderId="8" xfId="0" applyNumberFormat="1" applyFont="1" applyFill="1" applyBorder="1" applyAlignment="1" applyProtection="1">
      <alignment vertical="top" textRotation="255" wrapText="1"/>
      <protection hidden="1"/>
    </xf>
    <xf numFmtId="49" fontId="4" fillId="6" borderId="11" xfId="0" applyNumberFormat="1" applyFont="1" applyFill="1" applyBorder="1" applyAlignment="1" applyProtection="1">
      <alignment horizontal="center" vertical="center"/>
      <protection hidden="1"/>
    </xf>
    <xf numFmtId="49" fontId="4" fillId="5" borderId="5" xfId="0" applyNumberFormat="1" applyFont="1" applyFill="1" applyBorder="1" applyAlignment="1" applyProtection="1">
      <alignment vertical="center"/>
      <protection hidden="1"/>
    </xf>
    <xf numFmtId="49" fontId="4" fillId="5" borderId="1" xfId="0" applyNumberFormat="1" applyFont="1" applyFill="1" applyBorder="1" applyAlignment="1" applyProtection="1">
      <alignment vertical="center" wrapText="1"/>
      <protection hidden="1"/>
    </xf>
    <xf numFmtId="49" fontId="4" fillId="5" borderId="13" xfId="0" applyNumberFormat="1" applyFont="1" applyFill="1" applyBorder="1" applyAlignment="1" applyProtection="1">
      <alignment vertical="center"/>
      <protection hidden="1"/>
    </xf>
    <xf numFmtId="49" fontId="4" fillId="5" borderId="14" xfId="0" applyNumberFormat="1" applyFont="1" applyFill="1" applyBorder="1" applyAlignment="1" applyProtection="1">
      <alignment vertical="center" wrapText="1"/>
      <protection hidden="1"/>
    </xf>
    <xf numFmtId="49" fontId="4" fillId="5" borderId="11" xfId="0" applyNumberFormat="1" applyFont="1" applyFill="1" applyBorder="1" applyAlignment="1" applyProtection="1">
      <alignment horizontal="center" vertical="top" textRotation="255"/>
      <protection hidden="1"/>
    </xf>
    <xf numFmtId="49" fontId="2" fillId="0" borderId="0" xfId="0" applyNumberFormat="1" applyFont="1" applyAlignment="1" applyProtection="1">
      <alignment vertical="top"/>
      <protection hidden="1"/>
    </xf>
    <xf numFmtId="49" fontId="2" fillId="0" borderId="14" xfId="0" applyNumberFormat="1" applyFont="1" applyBorder="1" applyProtection="1">
      <protection hidden="1"/>
    </xf>
    <xf numFmtId="176" fontId="9" fillId="7" borderId="15" xfId="0" applyNumberFormat="1" applyFont="1" applyFill="1" applyBorder="1" applyAlignment="1" applyProtection="1">
      <alignment vertical="center"/>
      <protection locked="0" hidden="1"/>
    </xf>
    <xf numFmtId="0" fontId="3" fillId="9" borderId="0" xfId="0" applyFont="1" applyFill="1" applyProtection="1">
      <protection hidden="1"/>
    </xf>
    <xf numFmtId="0" fontId="5" fillId="9" borderId="0" xfId="0" applyFont="1" applyFill="1" applyProtection="1">
      <protection hidden="1"/>
    </xf>
    <xf numFmtId="0" fontId="10" fillId="0" borderId="0" xfId="0" applyFont="1" applyAlignment="1" applyProtection="1">
      <alignment vertical="center"/>
      <protection hidden="1"/>
    </xf>
    <xf numFmtId="0" fontId="3" fillId="10" borderId="0" xfId="0" applyFont="1" applyFill="1" applyProtection="1">
      <protection hidden="1"/>
    </xf>
    <xf numFmtId="0" fontId="2" fillId="0" borderId="1" xfId="0" applyFont="1" applyBorder="1" applyProtection="1">
      <protection hidden="1"/>
    </xf>
    <xf numFmtId="0" fontId="8" fillId="0" borderId="0" xfId="0" applyFont="1" applyProtection="1">
      <protection hidden="1"/>
    </xf>
    <xf numFmtId="0" fontId="2" fillId="0" borderId="14" xfId="0" applyFont="1" applyBorder="1" applyAlignment="1" applyProtection="1">
      <alignment horizontal="left" vertical="center"/>
      <protection hidden="1"/>
    </xf>
    <xf numFmtId="49" fontId="4" fillId="6" borderId="9" xfId="0" applyNumberFormat="1" applyFont="1" applyFill="1" applyBorder="1" applyAlignment="1" applyProtection="1">
      <alignment horizontal="center" vertical="center" wrapText="1"/>
      <protection hidden="1"/>
    </xf>
    <xf numFmtId="49" fontId="5" fillId="0" borderId="0" xfId="0" applyNumberFormat="1" applyFont="1" applyProtection="1">
      <protection hidden="1"/>
    </xf>
    <xf numFmtId="49" fontId="7" fillId="0" borderId="0" xfId="0" applyNumberFormat="1" applyFont="1" applyProtection="1">
      <protection hidden="1"/>
    </xf>
    <xf numFmtId="0" fontId="3" fillId="0" borderId="0" xfId="0" applyFont="1" applyAlignment="1" applyProtection="1">
      <alignment horizontal="center"/>
      <protection hidden="1"/>
    </xf>
    <xf numFmtId="49" fontId="4" fillId="8" borderId="9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49" fontId="4" fillId="8" borderId="7" xfId="0" applyNumberFormat="1" applyFont="1" applyFill="1" applyBorder="1" applyAlignment="1" applyProtection="1">
      <alignment horizontal="center" vertical="center"/>
      <protection hidden="1"/>
    </xf>
    <xf numFmtId="49" fontId="4" fillId="5" borderId="6" xfId="0" applyNumberFormat="1" applyFont="1" applyFill="1" applyBorder="1" applyAlignment="1" applyProtection="1">
      <alignment horizontal="center" vertical="center"/>
      <protection hidden="1"/>
    </xf>
    <xf numFmtId="49" fontId="4" fillId="5" borderId="10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/>
      <protection hidden="1"/>
    </xf>
    <xf numFmtId="49" fontId="6" fillId="0" borderId="0" xfId="0" applyNumberFormat="1" applyFon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center" vertical="top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49" fontId="4" fillId="5" borderId="13" xfId="0" applyNumberFormat="1" applyFont="1" applyFill="1" applyBorder="1" applyAlignment="1" applyProtection="1">
      <alignment horizontal="center" vertical="top" textRotation="255"/>
      <protection hidden="1"/>
    </xf>
    <xf numFmtId="49" fontId="4" fillId="5" borderId="12" xfId="0" applyNumberFormat="1" applyFont="1" applyFill="1" applyBorder="1" applyAlignment="1" applyProtection="1">
      <alignment horizontal="center" textRotation="255"/>
      <protection hidden="1"/>
    </xf>
    <xf numFmtId="49" fontId="4" fillId="5" borderId="5" xfId="0" applyNumberFormat="1" applyFont="1" applyFill="1" applyBorder="1" applyAlignment="1" applyProtection="1">
      <alignment horizontal="center" vertical="center" wrapText="1"/>
      <protection hidden="1"/>
    </xf>
    <xf numFmtId="49" fontId="4" fillId="5" borderId="13" xfId="0" applyNumberFormat="1" applyFont="1" applyFill="1" applyBorder="1" applyAlignment="1" applyProtection="1">
      <alignment horizontal="center" vertical="center" wrapText="1"/>
      <protection hidden="1"/>
    </xf>
    <xf numFmtId="49" fontId="4" fillId="5" borderId="1" xfId="0" applyNumberFormat="1" applyFont="1" applyFill="1" applyBorder="1" applyAlignment="1" applyProtection="1">
      <alignment horizontal="left" vertical="center" wrapText="1"/>
      <protection hidden="1"/>
    </xf>
    <xf numFmtId="49" fontId="4" fillId="5" borderId="5" xfId="0" applyNumberFormat="1" applyFont="1" applyFill="1" applyBorder="1" applyAlignment="1" applyProtection="1">
      <alignment horizontal="center" vertical="center"/>
      <protection hidden="1"/>
    </xf>
    <xf numFmtId="49" fontId="4" fillId="8" borderId="14" xfId="0" applyNumberFormat="1" applyFont="1" applyFill="1" applyBorder="1" applyAlignment="1" applyProtection="1">
      <alignment horizontal="center" vertical="center"/>
      <protection hidden="1"/>
    </xf>
    <xf numFmtId="49" fontId="8" fillId="7" borderId="0" xfId="0" applyNumberFormat="1" applyFont="1" applyFill="1" applyProtection="1">
      <protection locked="0" hidden="1"/>
    </xf>
    <xf numFmtId="49" fontId="4" fillId="8" borderId="10" xfId="0" applyNumberFormat="1" applyFont="1" applyFill="1" applyBorder="1" applyAlignment="1" applyProtection="1">
      <alignment horizontal="center" vertical="center"/>
      <protection hidden="1"/>
    </xf>
    <xf numFmtId="49" fontId="4" fillId="5" borderId="4" xfId="0" applyNumberFormat="1" applyFont="1" applyFill="1" applyBorder="1" applyAlignment="1" applyProtection="1">
      <alignment horizontal="center" textRotation="255"/>
      <protection hidden="1"/>
    </xf>
    <xf numFmtId="49" fontId="4" fillId="8" borderId="13" xfId="0" applyNumberFormat="1" applyFont="1" applyFill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4" fillId="0" borderId="0" xfId="0" applyNumberFormat="1" applyFont="1" applyAlignment="1" applyProtection="1">
      <alignment vertical="center" wrapText="1"/>
      <protection hidden="1"/>
    </xf>
    <xf numFmtId="49" fontId="4" fillId="0" borderId="0" xfId="0" applyNumberFormat="1" applyFont="1" applyAlignment="1" applyProtection="1">
      <alignment horizontal="center" vertical="center"/>
      <protection hidden="1"/>
    </xf>
    <xf numFmtId="177" fontId="6" fillId="0" borderId="0" xfId="0" applyNumberFormat="1" applyFont="1" applyAlignment="1" applyProtection="1">
      <alignment vertical="center"/>
      <protection hidden="1"/>
    </xf>
    <xf numFmtId="0" fontId="0" fillId="0" borderId="15" xfId="0" applyBorder="1" applyProtection="1">
      <protection hidden="1"/>
    </xf>
    <xf numFmtId="0" fontId="3" fillId="0" borderId="0" xfId="0" applyFont="1" applyAlignment="1" applyProtection="1">
      <alignment vertical="center"/>
      <protection hidden="1"/>
    </xf>
    <xf numFmtId="49" fontId="3" fillId="0" borderId="0" xfId="0" applyNumberFormat="1" applyFont="1" applyAlignment="1" applyProtection="1">
      <alignment vertical="center"/>
      <protection hidden="1"/>
    </xf>
    <xf numFmtId="49" fontId="5" fillId="0" borderId="0" xfId="0" applyNumberFormat="1" applyFont="1" applyAlignment="1" applyProtection="1">
      <alignment vertical="center"/>
      <protection hidden="1"/>
    </xf>
    <xf numFmtId="49" fontId="12" fillId="0" borderId="0" xfId="0" applyNumberFormat="1" applyFont="1" applyAlignment="1" applyProtection="1">
      <alignment vertical="center"/>
      <protection hidden="1"/>
    </xf>
    <xf numFmtId="49" fontId="2" fillId="0" borderId="0" xfId="0" applyNumberFormat="1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49" fontId="7" fillId="0" borderId="0" xfId="0" applyNumberFormat="1" applyFont="1" applyAlignment="1" applyProtection="1">
      <alignment vertical="center"/>
      <protection hidden="1"/>
    </xf>
    <xf numFmtId="49" fontId="2" fillId="0" borderId="14" xfId="0" applyNumberFormat="1" applyFont="1" applyBorder="1" applyAlignment="1" applyProtection="1">
      <alignment vertical="center"/>
      <protection hidden="1"/>
    </xf>
    <xf numFmtId="0" fontId="2" fillId="0" borderId="14" xfId="0" applyFont="1" applyBorder="1" applyAlignment="1" applyProtection="1">
      <alignment vertical="center"/>
      <protection hidden="1"/>
    </xf>
    <xf numFmtId="49" fontId="2" fillId="0" borderId="1" xfId="0" applyNumberFormat="1" applyFont="1" applyBorder="1" applyAlignment="1" applyProtection="1">
      <alignment vertical="center"/>
      <protection hidden="1"/>
    </xf>
    <xf numFmtId="0" fontId="2" fillId="0" borderId="1" xfId="0" applyFont="1" applyBorder="1" applyAlignment="1" applyProtection="1">
      <alignment vertical="center"/>
      <protection hidden="1"/>
    </xf>
    <xf numFmtId="0" fontId="15" fillId="0" borderId="0" xfId="0" applyFont="1" applyAlignment="1" applyProtection="1">
      <alignment vertical="center"/>
      <protection hidden="1"/>
    </xf>
    <xf numFmtId="0" fontId="4" fillId="8" borderId="2" xfId="0" applyFont="1" applyFill="1" applyBorder="1" applyAlignment="1" applyProtection="1">
      <alignment vertical="center"/>
      <protection hidden="1"/>
    </xf>
    <xf numFmtId="0" fontId="4" fillId="8" borderId="7" xfId="0" applyFont="1" applyFill="1" applyBorder="1" applyAlignment="1" applyProtection="1">
      <alignment vertical="center"/>
      <protection hidden="1"/>
    </xf>
    <xf numFmtId="0" fontId="4" fillId="6" borderId="12" xfId="0" applyFont="1" applyFill="1" applyBorder="1" applyAlignment="1" applyProtection="1">
      <alignment vertical="center"/>
      <protection hidden="1"/>
    </xf>
    <xf numFmtId="0" fontId="4" fillId="6" borderId="6" xfId="0" applyFont="1" applyFill="1" applyBorder="1" applyAlignment="1" applyProtection="1">
      <alignment vertical="center"/>
      <protection hidden="1"/>
    </xf>
    <xf numFmtId="0" fontId="4" fillId="8" borderId="4" xfId="0" applyFont="1" applyFill="1" applyBorder="1" applyAlignment="1" applyProtection="1">
      <alignment vertical="center"/>
      <protection hidden="1"/>
    </xf>
    <xf numFmtId="0" fontId="4" fillId="8" borderId="9" xfId="0" applyFont="1" applyFill="1" applyBorder="1" applyAlignment="1" applyProtection="1">
      <alignment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vertical="center"/>
      <protection hidden="1"/>
    </xf>
    <xf numFmtId="0" fontId="4" fillId="8" borderId="13" xfId="0" applyFont="1" applyFill="1" applyBorder="1" applyAlignment="1" applyProtection="1">
      <alignment vertical="center"/>
      <protection hidden="1"/>
    </xf>
    <xf numFmtId="0" fontId="4" fillId="8" borderId="10" xfId="0" applyFont="1" applyFill="1" applyBorder="1" applyAlignment="1" applyProtection="1">
      <alignment vertical="center"/>
      <protection hidden="1"/>
    </xf>
    <xf numFmtId="177" fontId="6" fillId="7" borderId="15" xfId="0" applyNumberFormat="1" applyFont="1" applyFill="1" applyBorder="1" applyAlignment="1" applyProtection="1">
      <alignment horizontal="right" vertical="center"/>
      <protection locked="0" hidden="1"/>
    </xf>
    <xf numFmtId="0" fontId="8" fillId="0" borderId="0" xfId="0" applyFont="1" applyAlignment="1" applyProtection="1">
      <alignment vertical="center"/>
      <protection hidden="1"/>
    </xf>
    <xf numFmtId="0" fontId="4" fillId="6" borderId="1" xfId="0" applyFont="1" applyFill="1" applyBorder="1" applyAlignment="1" applyProtection="1">
      <alignment vertical="center"/>
      <protection hidden="1"/>
    </xf>
    <xf numFmtId="0" fontId="4" fillId="6" borderId="2" xfId="0" applyFont="1" applyFill="1" applyBorder="1" applyAlignment="1" applyProtection="1">
      <alignment vertical="center"/>
      <protection hidden="1"/>
    </xf>
    <xf numFmtId="0" fontId="4" fillId="6" borderId="4" xfId="0" applyFont="1" applyFill="1" applyBorder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17" fillId="0" borderId="0" xfId="0" applyFont="1" applyProtection="1">
      <protection hidden="1"/>
    </xf>
    <xf numFmtId="0" fontId="0" fillId="0" borderId="0" xfId="0" applyProtection="1">
      <protection hidden="1"/>
    </xf>
    <xf numFmtId="49" fontId="18" fillId="0" borderId="0" xfId="0" applyNumberFormat="1" applyFont="1" applyAlignment="1" applyProtection="1">
      <alignment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49" fontId="18" fillId="0" borderId="0" xfId="0" applyNumberFormat="1" applyFont="1" applyProtection="1">
      <protection hidden="1"/>
    </xf>
    <xf numFmtId="0" fontId="18" fillId="0" borderId="0" xfId="0" applyFont="1" applyProtection="1">
      <protection hidden="1"/>
    </xf>
    <xf numFmtId="0" fontId="16" fillId="0" borderId="0" xfId="0" applyFont="1" applyAlignment="1" applyProtection="1">
      <alignment vertical="center"/>
      <protection hidden="1"/>
    </xf>
    <xf numFmtId="177" fontId="3" fillId="9" borderId="0" xfId="0" applyNumberFormat="1" applyFont="1" applyFill="1" applyAlignment="1" applyProtection="1">
      <alignment vertical="center"/>
      <protection hidden="1"/>
    </xf>
    <xf numFmtId="0" fontId="3" fillId="9" borderId="0" xfId="0" applyFont="1" applyFill="1" applyAlignment="1">
      <alignment vertical="center"/>
    </xf>
    <xf numFmtId="49" fontId="3" fillId="9" borderId="0" xfId="0" applyNumberFormat="1" applyFont="1" applyFill="1" applyAlignment="1" applyProtection="1">
      <alignment vertical="center"/>
      <protection hidden="1"/>
    </xf>
    <xf numFmtId="0" fontId="3" fillId="9" borderId="0" xfId="0" applyFont="1" applyFill="1" applyAlignment="1" applyProtection="1">
      <alignment vertical="center"/>
      <protection hidden="1"/>
    </xf>
    <xf numFmtId="0" fontId="4" fillId="9" borderId="0" xfId="0" applyFont="1" applyFill="1" applyAlignment="1">
      <alignment vertical="center"/>
    </xf>
    <xf numFmtId="49" fontId="5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49" fontId="19" fillId="7" borderId="0" xfId="0" applyNumberFormat="1" applyFont="1" applyFill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49" fontId="2" fillId="0" borderId="0" xfId="0" applyNumberFormat="1" applyFont="1" applyAlignment="1">
      <alignment vertical="center"/>
    </xf>
    <xf numFmtId="49" fontId="3" fillId="0" borderId="0" xfId="0" applyNumberFormat="1" applyFont="1" applyAlignment="1">
      <alignment vertical="center"/>
    </xf>
    <xf numFmtId="0" fontId="2" fillId="0" borderId="14" xfId="0" applyFont="1" applyBorder="1" applyAlignment="1">
      <alignment vertical="center"/>
    </xf>
    <xf numFmtId="0" fontId="8" fillId="0" borderId="0" xfId="0" applyFont="1"/>
    <xf numFmtId="0" fontId="4" fillId="8" borderId="13" xfId="0" applyFont="1" applyFill="1" applyBorder="1" applyAlignment="1">
      <alignment vertical="center"/>
    </xf>
    <xf numFmtId="0" fontId="4" fillId="8" borderId="10" xfId="0" applyFont="1" applyFill="1" applyBorder="1" applyAlignment="1">
      <alignment vertical="center"/>
    </xf>
    <xf numFmtId="49" fontId="4" fillId="5" borderId="6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0" applyFont="1"/>
    <xf numFmtId="49" fontId="18" fillId="0" borderId="0" xfId="0" applyNumberFormat="1" applyFont="1"/>
    <xf numFmtId="0" fontId="18" fillId="0" borderId="0" xfId="0" applyFont="1"/>
    <xf numFmtId="0" fontId="17" fillId="0" borderId="0" xfId="0" applyFont="1"/>
    <xf numFmtId="0" fontId="18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177" fontId="4" fillId="3" borderId="0" xfId="0" applyNumberFormat="1" applyFont="1" applyFill="1" applyAlignment="1">
      <alignment vertical="center"/>
    </xf>
    <xf numFmtId="177" fontId="2" fillId="3" borderId="0" xfId="0" applyNumberFormat="1" applyFont="1" applyFill="1" applyAlignment="1">
      <alignment vertical="center"/>
    </xf>
    <xf numFmtId="0" fontId="4" fillId="11" borderId="0" xfId="0" applyFont="1" applyFill="1" applyAlignment="1">
      <alignment vertical="center"/>
    </xf>
    <xf numFmtId="0" fontId="2" fillId="0" borderId="14" xfId="0" applyFont="1" applyBorder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4" fillId="9" borderId="0" xfId="0" applyFont="1" applyFill="1" applyAlignment="1" applyProtection="1">
      <alignment horizontal="center"/>
      <protection hidden="1"/>
    </xf>
    <xf numFmtId="0" fontId="3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right" vertical="center"/>
      <protection locked="0"/>
    </xf>
    <xf numFmtId="49" fontId="3" fillId="0" borderId="0" xfId="0" applyNumberFormat="1" applyFont="1" applyAlignment="1" applyProtection="1">
      <alignment horizontal="right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4" fillId="9" borderId="0" xfId="0" applyFont="1" applyFill="1" applyAlignment="1" applyProtection="1">
      <alignment vertical="center"/>
      <protection hidden="1"/>
    </xf>
    <xf numFmtId="0" fontId="4" fillId="11" borderId="0" xfId="0" applyFont="1" applyFill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21" fillId="8" borderId="2" xfId="0" applyFont="1" applyFill="1" applyBorder="1" applyAlignment="1" applyProtection="1">
      <alignment vertical="center"/>
      <protection hidden="1"/>
    </xf>
    <xf numFmtId="0" fontId="4" fillId="8" borderId="0" xfId="0" applyFont="1" applyFill="1" applyAlignment="1" applyProtection="1">
      <alignment vertical="center"/>
      <protection hidden="1"/>
    </xf>
    <xf numFmtId="178" fontId="4" fillId="6" borderId="11" xfId="0" applyNumberFormat="1" applyFont="1" applyFill="1" applyBorder="1" applyAlignment="1" applyProtection="1">
      <alignment horizontal="center" vertical="center"/>
      <protection hidden="1"/>
    </xf>
    <xf numFmtId="49" fontId="4" fillId="0" borderId="0" xfId="0" applyNumberFormat="1" applyFont="1" applyAlignment="1">
      <alignment horizontal="center" vertical="center"/>
    </xf>
    <xf numFmtId="176" fontId="9" fillId="0" borderId="0" xfId="0" applyNumberFormat="1" applyFont="1" applyAlignment="1" applyProtection="1">
      <alignment vertical="center"/>
      <protection locked="0" hidden="1"/>
    </xf>
    <xf numFmtId="49" fontId="4" fillId="5" borderId="6" xfId="0" applyNumberFormat="1" applyFont="1" applyFill="1" applyBorder="1" applyAlignment="1" applyProtection="1">
      <alignment horizontal="center" vertical="center"/>
      <protection locked="0" hidden="1"/>
    </xf>
    <xf numFmtId="0" fontId="4" fillId="0" borderId="0" xfId="0" applyFont="1" applyAlignment="1" applyProtection="1">
      <alignment vertical="center"/>
      <protection locked="0" hidden="1"/>
    </xf>
    <xf numFmtId="0" fontId="2" fillId="0" borderId="0" xfId="0" applyFont="1" applyAlignment="1" applyProtection="1">
      <alignment vertical="center"/>
      <protection locked="0" hidden="1"/>
    </xf>
    <xf numFmtId="0" fontId="4" fillId="5" borderId="5" xfId="0" applyFont="1" applyFill="1" applyBorder="1" applyAlignment="1" applyProtection="1">
      <alignment horizontal="center" vertical="center"/>
      <protection locked="0" hidden="1"/>
    </xf>
    <xf numFmtId="0" fontId="4" fillId="5" borderId="5" xfId="0" applyFont="1" applyFill="1" applyBorder="1" applyAlignment="1" applyProtection="1">
      <alignment horizontal="center" vertical="center" wrapText="1"/>
      <protection locked="0" hidden="1"/>
    </xf>
    <xf numFmtId="0" fontId="4" fillId="0" borderId="0" xfId="0" applyFont="1" applyAlignment="1" applyProtection="1">
      <alignment horizontal="center" vertical="center"/>
      <protection locked="0" hidden="1"/>
    </xf>
    <xf numFmtId="0" fontId="4" fillId="5" borderId="2" xfId="0" applyFont="1" applyFill="1" applyBorder="1" applyAlignment="1" applyProtection="1">
      <alignment horizontal="center" vertical="center"/>
      <protection locked="0" hidden="1"/>
    </xf>
    <xf numFmtId="0" fontId="25" fillId="5" borderId="13" xfId="0" applyFont="1" applyFill="1" applyBorder="1" applyAlignment="1" applyProtection="1">
      <alignment horizontal="center" vertical="center" wrapText="1"/>
      <protection locked="0" hidden="1"/>
    </xf>
    <xf numFmtId="0" fontId="19" fillId="0" borderId="0" xfId="0" applyFont="1" applyAlignment="1" applyProtection="1">
      <alignment vertical="center"/>
      <protection locked="0" hidden="1"/>
    </xf>
    <xf numFmtId="0" fontId="4" fillId="3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4" fillId="3" borderId="0" xfId="0" applyFont="1" applyFill="1" applyAlignment="1" applyProtection="1">
      <alignment vertical="center"/>
      <protection hidden="1"/>
    </xf>
    <xf numFmtId="49" fontId="18" fillId="3" borderId="0" xfId="0" applyNumberFormat="1" applyFont="1" applyFill="1" applyAlignment="1" applyProtection="1">
      <alignment vertical="center"/>
      <protection hidden="1"/>
    </xf>
    <xf numFmtId="0" fontId="18" fillId="3" borderId="0" xfId="0" applyFont="1" applyFill="1" applyAlignment="1" applyProtection="1">
      <alignment vertical="center"/>
      <protection hidden="1"/>
    </xf>
    <xf numFmtId="0" fontId="17" fillId="3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49" fontId="4" fillId="5" borderId="1" xfId="0" applyNumberFormat="1" applyFont="1" applyFill="1" applyBorder="1" applyAlignment="1" applyProtection="1">
      <alignment horizontal="center" vertical="center"/>
      <protection hidden="1"/>
    </xf>
    <xf numFmtId="49" fontId="4" fillId="5" borderId="14" xfId="0" applyNumberFormat="1" applyFont="1" applyFill="1" applyBorder="1" applyAlignment="1" applyProtection="1">
      <alignment horizontal="center" vertical="center"/>
      <protection hidden="1"/>
    </xf>
    <xf numFmtId="49" fontId="8" fillId="7" borderId="0" xfId="0" applyNumberFormat="1" applyFont="1" applyFill="1" applyProtection="1">
      <protection locked="0"/>
    </xf>
    <xf numFmtId="0" fontId="4" fillId="5" borderId="5" xfId="0" applyFont="1" applyFill="1" applyBorder="1" applyAlignment="1" applyProtection="1">
      <alignment horizontal="center" vertical="center"/>
      <protection hidden="1"/>
    </xf>
    <xf numFmtId="0" fontId="4" fillId="5" borderId="5" xfId="0" applyFont="1" applyFill="1" applyBorder="1" applyAlignment="1" applyProtection="1">
      <alignment horizontal="center" vertical="center" wrapText="1"/>
      <protection hidden="1"/>
    </xf>
    <xf numFmtId="0" fontId="4" fillId="8" borderId="3" xfId="0" applyFont="1" applyFill="1" applyBorder="1" applyAlignment="1" applyProtection="1">
      <alignment vertical="center"/>
      <protection hidden="1"/>
    </xf>
    <xf numFmtId="177" fontId="6" fillId="0" borderId="0" xfId="0" applyNumberFormat="1" applyFont="1" applyAlignment="1" applyProtection="1">
      <alignment horizontal="right" vertical="center"/>
      <protection hidden="1"/>
    </xf>
    <xf numFmtId="0" fontId="4" fillId="5" borderId="2" xfId="0" applyFont="1" applyFill="1" applyBorder="1" applyAlignment="1" applyProtection="1">
      <alignment horizontal="center" vertical="center"/>
      <protection hidden="1"/>
    </xf>
    <xf numFmtId="0" fontId="25" fillId="5" borderId="13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vertical="center" wrapText="1"/>
      <protection hidden="1"/>
    </xf>
    <xf numFmtId="178" fontId="4" fillId="0" borderId="0" xfId="0" applyNumberFormat="1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top"/>
      <protection hidden="1"/>
    </xf>
    <xf numFmtId="49" fontId="0" fillId="0" borderId="0" xfId="0" applyNumberFormat="1"/>
    <xf numFmtId="0" fontId="0" fillId="42" borderId="0" xfId="0" applyFill="1"/>
    <xf numFmtId="49" fontId="22" fillId="7" borderId="15" xfId="0" applyNumberFormat="1" applyFont="1" applyFill="1" applyBorder="1" applyAlignment="1" applyProtection="1">
      <alignment horizontal="center" vertical="center"/>
      <protection locked="0"/>
    </xf>
    <xf numFmtId="0" fontId="5" fillId="9" borderId="15" xfId="0" applyFont="1" applyFill="1" applyBorder="1" applyAlignment="1" applyProtection="1">
      <alignment vertical="center"/>
      <protection hidden="1"/>
    </xf>
    <xf numFmtId="0" fontId="44" fillId="0" borderId="0" xfId="0" applyFont="1" applyProtection="1">
      <protection hidden="1"/>
    </xf>
    <xf numFmtId="0" fontId="5" fillId="9" borderId="12" xfId="0" applyFont="1" applyFill="1" applyBorder="1" applyAlignment="1" applyProtection="1">
      <alignment vertical="center"/>
      <protection hidden="1"/>
    </xf>
    <xf numFmtId="0" fontId="5" fillId="9" borderId="11" xfId="0" applyFont="1" applyFill="1" applyBorder="1" applyAlignment="1" applyProtection="1">
      <alignment vertical="center"/>
      <protection hidden="1"/>
    </xf>
    <xf numFmtId="49" fontId="0" fillId="0" borderId="0" xfId="0" applyNumberFormat="1" applyProtection="1">
      <protection hidden="1"/>
    </xf>
    <xf numFmtId="0" fontId="25" fillId="0" borderId="0" xfId="0" applyFont="1" applyAlignment="1" applyProtection="1">
      <alignment vertical="top"/>
      <protection hidden="1"/>
    </xf>
    <xf numFmtId="49" fontId="46" fillId="7" borderId="15" xfId="0" applyNumberFormat="1" applyFont="1" applyFill="1" applyBorder="1" applyAlignment="1" applyProtection="1">
      <alignment horizontal="center" vertical="center"/>
      <protection locked="0"/>
    </xf>
    <xf numFmtId="49" fontId="4" fillId="6" borderId="1" xfId="0" applyNumberFormat="1" applyFont="1" applyFill="1" applyBorder="1" applyAlignment="1" applyProtection="1">
      <alignment horizontal="centerContinuous" vertical="center"/>
      <protection hidden="1"/>
    </xf>
    <xf numFmtId="49" fontId="46" fillId="0" borderId="15" xfId="0" applyNumberFormat="1" applyFont="1" applyBorder="1" applyAlignment="1" applyProtection="1">
      <alignment horizontal="center" vertical="center" shrinkToFit="1"/>
      <protection hidden="1"/>
    </xf>
    <xf numFmtId="0" fontId="47" fillId="0" borderId="0" xfId="0" applyFont="1" applyAlignment="1" applyProtection="1">
      <alignment vertical="center"/>
      <protection hidden="1"/>
    </xf>
    <xf numFmtId="179" fontId="6" fillId="7" borderId="15" xfId="0" applyNumberFormat="1" applyFont="1" applyFill="1" applyBorder="1" applyAlignment="1" applyProtection="1">
      <alignment vertical="center" shrinkToFit="1"/>
      <protection locked="0"/>
    </xf>
    <xf numFmtId="179" fontId="6" fillId="4" borderId="6" xfId="0" applyNumberFormat="1" applyFont="1" applyFill="1" applyBorder="1" applyAlignment="1" applyProtection="1">
      <alignment vertical="center" shrinkToFit="1"/>
      <protection hidden="1"/>
    </xf>
    <xf numFmtId="179" fontId="6" fillId="4" borderId="12" xfId="0" applyNumberFormat="1" applyFont="1" applyFill="1" applyBorder="1" applyAlignment="1" applyProtection="1">
      <alignment vertical="center" shrinkToFit="1"/>
      <protection hidden="1"/>
    </xf>
    <xf numFmtId="179" fontId="6" fillId="4" borderId="7" xfId="0" applyNumberFormat="1" applyFont="1" applyFill="1" applyBorder="1" applyAlignment="1" applyProtection="1">
      <alignment vertical="center" shrinkToFit="1"/>
      <protection hidden="1"/>
    </xf>
    <xf numFmtId="179" fontId="6" fillId="4" borderId="15" xfId="0" applyNumberFormat="1" applyFont="1" applyFill="1" applyBorder="1" applyAlignment="1" applyProtection="1">
      <alignment vertical="center" shrinkToFit="1"/>
      <protection hidden="1"/>
    </xf>
    <xf numFmtId="179" fontId="6" fillId="7" borderId="6" xfId="0" applyNumberFormat="1" applyFont="1" applyFill="1" applyBorder="1" applyAlignment="1" applyProtection="1">
      <alignment vertical="center" shrinkToFit="1"/>
      <protection locked="0"/>
    </xf>
    <xf numFmtId="179" fontId="6" fillId="7" borderId="11" xfId="0" applyNumberFormat="1" applyFont="1" applyFill="1" applyBorder="1" applyAlignment="1" applyProtection="1">
      <alignment vertical="center" shrinkToFit="1"/>
      <protection locked="0"/>
    </xf>
    <xf numFmtId="179" fontId="6" fillId="4" borderId="10" xfId="0" applyNumberFormat="1" applyFont="1" applyFill="1" applyBorder="1" applyAlignment="1" applyProtection="1">
      <alignment vertical="center" shrinkToFit="1"/>
      <protection hidden="1"/>
    </xf>
    <xf numFmtId="179" fontId="6" fillId="7" borderId="10" xfId="0" applyNumberFormat="1" applyFont="1" applyFill="1" applyBorder="1" applyAlignment="1" applyProtection="1">
      <alignment vertical="center" shrinkToFit="1"/>
      <protection locked="0"/>
    </xf>
    <xf numFmtId="179" fontId="13" fillId="4" borderId="25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0" xfId="0" applyFont="1" applyProtection="1">
      <protection hidden="1"/>
    </xf>
    <xf numFmtId="0" fontId="4" fillId="6" borderId="5" xfId="0" applyFont="1" applyFill="1" applyBorder="1" applyAlignment="1" applyProtection="1">
      <alignment horizontal="centerContinuous" vertical="center"/>
      <protection hidden="1"/>
    </xf>
    <xf numFmtId="0" fontId="4" fillId="6" borderId="6" xfId="0" applyFont="1" applyFill="1" applyBorder="1" applyAlignment="1" applyProtection="1">
      <alignment horizontal="centerContinuous" vertical="center"/>
      <protection hidden="1"/>
    </xf>
    <xf numFmtId="0" fontId="25" fillId="5" borderId="5" xfId="0" applyFont="1" applyFill="1" applyBorder="1" applyAlignment="1" applyProtection="1">
      <alignment horizontal="center" vertical="center" wrapText="1"/>
      <protection hidden="1"/>
    </xf>
    <xf numFmtId="0" fontId="4" fillId="6" borderId="8" xfId="0" applyFont="1" applyFill="1" applyBorder="1" applyAlignment="1" applyProtection="1">
      <alignment horizontal="distributed" vertical="center" wrapText="1" justifyLastLine="1"/>
      <protection hidden="1"/>
    </xf>
    <xf numFmtId="0" fontId="4" fillId="6" borderId="1" xfId="0" applyFont="1" applyFill="1" applyBorder="1" applyAlignment="1" applyProtection="1">
      <alignment horizontal="centerContinuous" vertical="center"/>
      <protection hidden="1"/>
    </xf>
    <xf numFmtId="0" fontId="4" fillId="6" borderId="8" xfId="0" applyFont="1" applyFill="1" applyBorder="1" applyAlignment="1" applyProtection="1">
      <alignment horizontal="center" vertical="top" justifyLastLine="1"/>
      <protection hidden="1"/>
    </xf>
    <xf numFmtId="49" fontId="4" fillId="5" borderId="7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vertical="center"/>
      <protection hidden="1"/>
    </xf>
    <xf numFmtId="0" fontId="21" fillId="8" borderId="7" xfId="0" applyFont="1" applyFill="1" applyBorder="1" applyAlignment="1" applyProtection="1">
      <alignment vertical="center"/>
      <protection hidden="1"/>
    </xf>
    <xf numFmtId="0" fontId="4" fillId="6" borderId="5" xfId="0" applyFont="1" applyFill="1" applyBorder="1" applyAlignment="1" applyProtection="1">
      <alignment horizontal="centerContinuous" vertical="center" wrapText="1"/>
      <protection hidden="1"/>
    </xf>
    <xf numFmtId="177" fontId="7" fillId="7" borderId="15" xfId="0" applyNumberFormat="1" applyFont="1" applyFill="1" applyBorder="1" applyAlignment="1" applyProtection="1">
      <alignment horizontal="right" vertical="center"/>
      <protection locked="0"/>
    </xf>
    <xf numFmtId="177" fontId="7" fillId="4" borderId="15" xfId="0" applyNumberFormat="1" applyFont="1" applyFill="1" applyBorder="1" applyAlignment="1" applyProtection="1">
      <alignment horizontal="right" vertical="center"/>
      <protection hidden="1"/>
    </xf>
    <xf numFmtId="0" fontId="4" fillId="6" borderId="12" xfId="0" applyFont="1" applyFill="1" applyBorder="1" applyAlignment="1" applyProtection="1">
      <alignment horizontal="distributed" vertical="center" wrapText="1" justifyLastLine="1"/>
      <protection hidden="1"/>
    </xf>
    <xf numFmtId="177" fontId="7" fillId="7" borderId="11" xfId="0" applyNumberFormat="1" applyFont="1" applyFill="1" applyBorder="1" applyAlignment="1" applyProtection="1">
      <alignment horizontal="right" vertical="center"/>
      <protection locked="0"/>
    </xf>
    <xf numFmtId="0" fontId="52" fillId="0" borderId="0" xfId="0" applyFont="1" applyProtection="1">
      <protection hidden="1"/>
    </xf>
    <xf numFmtId="0" fontId="53" fillId="0" borderId="0" xfId="0" applyFont="1" applyAlignment="1" applyProtection="1">
      <alignment horizontal="center"/>
      <protection hidden="1"/>
    </xf>
    <xf numFmtId="0" fontId="54" fillId="0" borderId="0" xfId="0" applyFont="1" applyProtection="1">
      <protection hidden="1"/>
    </xf>
    <xf numFmtId="49" fontId="54" fillId="0" borderId="0" xfId="0" applyNumberFormat="1" applyFont="1" applyProtection="1">
      <protection hidden="1"/>
    </xf>
    <xf numFmtId="49" fontId="55" fillId="0" borderId="0" xfId="0" applyNumberFormat="1" applyFont="1" applyAlignment="1" applyProtection="1">
      <alignment horizontal="center"/>
      <protection hidden="1"/>
    </xf>
    <xf numFmtId="49" fontId="56" fillId="0" borderId="0" xfId="0" applyNumberFormat="1" applyFont="1" applyProtection="1">
      <protection hidden="1"/>
    </xf>
    <xf numFmtId="49" fontId="57" fillId="0" borderId="0" xfId="0" applyNumberFormat="1" applyFont="1" applyProtection="1">
      <protection hidden="1"/>
    </xf>
    <xf numFmtId="49" fontId="52" fillId="0" borderId="0" xfId="0" applyNumberFormat="1" applyFont="1" applyAlignment="1" applyProtection="1">
      <alignment vertical="top"/>
      <protection hidden="1"/>
    </xf>
    <xf numFmtId="49" fontId="53" fillId="0" borderId="0" xfId="0" applyNumberFormat="1" applyFont="1" applyAlignment="1" applyProtection="1">
      <alignment horizontal="center" vertical="top"/>
      <protection hidden="1"/>
    </xf>
    <xf numFmtId="0" fontId="58" fillId="0" borderId="0" xfId="0" applyFont="1" applyAlignment="1" applyProtection="1">
      <alignment horizontal="center"/>
      <protection hidden="1"/>
    </xf>
    <xf numFmtId="0" fontId="60" fillId="0" borderId="0" xfId="0" applyFont="1" applyAlignment="1" applyProtection="1">
      <alignment vertical="center"/>
      <protection hidden="1"/>
    </xf>
    <xf numFmtId="49" fontId="53" fillId="0" borderId="0" xfId="0" applyNumberFormat="1" applyFont="1" applyAlignment="1" applyProtection="1">
      <alignment horizontal="center"/>
      <protection hidden="1"/>
    </xf>
    <xf numFmtId="0" fontId="57" fillId="0" borderId="0" xfId="0" applyFont="1" applyProtection="1">
      <protection hidden="1"/>
    </xf>
    <xf numFmtId="0" fontId="56" fillId="0" borderId="1" xfId="0" applyFont="1" applyBorder="1" applyAlignment="1" applyProtection="1">
      <alignment vertical="center"/>
      <protection hidden="1"/>
    </xf>
    <xf numFmtId="49" fontId="56" fillId="0" borderId="1" xfId="0" applyNumberFormat="1" applyFont="1" applyBorder="1" applyAlignment="1" applyProtection="1">
      <alignment vertical="center"/>
      <protection hidden="1"/>
    </xf>
    <xf numFmtId="0" fontId="61" fillId="0" borderId="0" xfId="0" applyFont="1" applyAlignment="1" applyProtection="1">
      <alignment vertical="top"/>
      <protection hidden="1"/>
    </xf>
    <xf numFmtId="49" fontId="53" fillId="0" borderId="11" xfId="0" applyNumberFormat="1" applyFont="1" applyBorder="1" applyAlignment="1" applyProtection="1">
      <alignment horizontal="center" vertical="center"/>
      <protection hidden="1"/>
    </xf>
    <xf numFmtId="49" fontId="53" fillId="0" borderId="6" xfId="0" applyNumberFormat="1" applyFont="1" applyBorder="1" applyAlignment="1" applyProtection="1">
      <alignment horizontal="center" vertical="center"/>
      <protection hidden="1"/>
    </xf>
    <xf numFmtId="49" fontId="57" fillId="0" borderId="0" xfId="0" applyNumberFormat="1" applyFont="1"/>
    <xf numFmtId="0" fontId="52" fillId="0" borderId="0" xfId="0" applyFont="1" applyAlignment="1" applyProtection="1">
      <alignment vertical="center"/>
      <protection hidden="1"/>
    </xf>
    <xf numFmtId="49" fontId="52" fillId="0" borderId="0" xfId="0" applyNumberFormat="1" applyFont="1" applyAlignment="1" applyProtection="1">
      <alignment vertical="center"/>
      <protection hidden="1"/>
    </xf>
    <xf numFmtId="0" fontId="53" fillId="0" borderId="0" xfId="0" applyFont="1" applyAlignment="1" applyProtection="1">
      <alignment vertical="center"/>
      <protection hidden="1"/>
    </xf>
    <xf numFmtId="49" fontId="54" fillId="0" borderId="0" xfId="0" applyNumberFormat="1" applyFont="1" applyAlignment="1" applyProtection="1">
      <alignment vertical="center"/>
      <protection hidden="1"/>
    </xf>
    <xf numFmtId="49" fontId="62" fillId="0" borderId="0" xfId="0" applyNumberFormat="1" applyFont="1" applyAlignment="1" applyProtection="1">
      <alignment vertical="center"/>
      <protection hidden="1"/>
    </xf>
    <xf numFmtId="49" fontId="56" fillId="0" borderId="0" xfId="0" applyNumberFormat="1" applyFont="1" applyAlignment="1" applyProtection="1">
      <alignment vertical="center"/>
      <protection hidden="1"/>
    </xf>
    <xf numFmtId="0" fontId="56" fillId="0" borderId="0" xfId="0" applyFont="1" applyAlignment="1" applyProtection="1">
      <alignment vertical="center"/>
      <protection hidden="1"/>
    </xf>
    <xf numFmtId="49" fontId="57" fillId="0" borderId="0" xfId="0" applyNumberFormat="1" applyFont="1" applyAlignment="1" applyProtection="1">
      <alignment vertical="center"/>
      <protection hidden="1"/>
    </xf>
    <xf numFmtId="0" fontId="56" fillId="0" borderId="14" xfId="0" applyFont="1" applyBorder="1" applyAlignment="1" applyProtection="1">
      <alignment vertical="center"/>
      <protection hidden="1"/>
    </xf>
    <xf numFmtId="0" fontId="56" fillId="0" borderId="14" xfId="0" applyFont="1" applyBorder="1" applyAlignment="1" applyProtection="1">
      <alignment horizontal="center" vertical="center"/>
      <protection hidden="1"/>
    </xf>
    <xf numFmtId="49" fontId="52" fillId="0" borderId="0" xfId="0" applyNumberFormat="1" applyFont="1" applyAlignment="1" applyProtection="1">
      <alignment horizontal="right"/>
      <protection hidden="1"/>
    </xf>
    <xf numFmtId="0" fontId="54" fillId="0" borderId="0" xfId="0" applyFont="1" applyAlignment="1" applyProtection="1">
      <alignment vertical="center"/>
      <protection hidden="1"/>
    </xf>
    <xf numFmtId="0" fontId="53" fillId="0" borderId="2" xfId="0" applyFont="1" applyBorder="1" applyAlignment="1" applyProtection="1">
      <alignment vertical="center"/>
      <protection hidden="1"/>
    </xf>
    <xf numFmtId="0" fontId="53" fillId="0" borderId="7" xfId="0" applyFont="1" applyBorder="1" applyAlignment="1" applyProtection="1">
      <alignment vertical="center"/>
      <protection hidden="1"/>
    </xf>
    <xf numFmtId="0" fontId="53" fillId="0" borderId="5" xfId="0" applyFont="1" applyBorder="1" applyAlignment="1" applyProtection="1">
      <alignment horizontal="centerContinuous" vertical="center"/>
      <protection hidden="1"/>
    </xf>
    <xf numFmtId="0" fontId="53" fillId="0" borderId="6" xfId="0" applyFont="1" applyBorder="1" applyAlignment="1" applyProtection="1">
      <alignment horizontal="centerContinuous" vertical="center"/>
      <protection hidden="1"/>
    </xf>
    <xf numFmtId="0" fontId="53" fillId="0" borderId="4" xfId="0" applyFont="1" applyBorder="1" applyAlignment="1" applyProtection="1">
      <alignment vertical="center"/>
      <protection hidden="1"/>
    </xf>
    <xf numFmtId="0" fontId="53" fillId="0" borderId="9" xfId="0" applyFont="1" applyBorder="1" applyAlignment="1" applyProtection="1">
      <alignment vertical="center"/>
      <protection hidden="1"/>
    </xf>
    <xf numFmtId="0" fontId="53" fillId="0" borderId="13" xfId="0" applyFont="1" applyBorder="1" applyAlignment="1" applyProtection="1">
      <alignment vertical="center"/>
      <protection hidden="1"/>
    </xf>
    <xf numFmtId="0" fontId="53" fillId="0" borderId="10" xfId="0" applyFont="1" applyBorder="1" applyAlignment="1" applyProtection="1">
      <alignment vertical="center"/>
      <protection hidden="1"/>
    </xf>
    <xf numFmtId="0" fontId="53" fillId="0" borderId="5" xfId="0" applyFont="1" applyBorder="1" applyAlignment="1" applyProtection="1">
      <alignment horizontal="center" vertical="center"/>
      <protection hidden="1"/>
    </xf>
    <xf numFmtId="0" fontId="53" fillId="0" borderId="5" xfId="0" applyFont="1" applyBorder="1" applyAlignment="1" applyProtection="1">
      <alignment horizontal="center" vertical="center" wrapText="1"/>
      <protection hidden="1"/>
    </xf>
    <xf numFmtId="0" fontId="53" fillId="0" borderId="5" xfId="0" applyFont="1" applyBorder="1" applyAlignment="1" applyProtection="1">
      <alignment horizontal="centerContinuous" vertical="center" wrapText="1"/>
      <protection hidden="1"/>
    </xf>
    <xf numFmtId="0" fontId="53" fillId="0" borderId="1" xfId="0" applyFont="1" applyBorder="1" applyAlignment="1" applyProtection="1">
      <alignment horizontal="centerContinuous" vertical="center"/>
      <protection hidden="1"/>
    </xf>
    <xf numFmtId="0" fontId="53" fillId="0" borderId="12" xfId="0" applyFont="1" applyBorder="1" applyAlignment="1" applyProtection="1">
      <alignment vertical="center"/>
      <protection hidden="1"/>
    </xf>
    <xf numFmtId="0" fontId="53" fillId="0" borderId="8" xfId="0" applyFont="1" applyBorder="1" applyAlignment="1" applyProtection="1">
      <alignment vertical="center"/>
      <protection hidden="1"/>
    </xf>
    <xf numFmtId="0" fontId="61" fillId="0" borderId="5" xfId="0" applyFont="1" applyBorder="1" applyAlignment="1" applyProtection="1">
      <alignment horizontal="center" vertical="center" wrapText="1"/>
      <protection hidden="1"/>
    </xf>
    <xf numFmtId="0" fontId="53" fillId="0" borderId="3" xfId="0" applyFont="1" applyBorder="1" applyAlignment="1" applyProtection="1">
      <alignment vertical="center"/>
      <protection hidden="1"/>
    </xf>
    <xf numFmtId="177" fontId="57" fillId="0" borderId="15" xfId="0" applyNumberFormat="1" applyFont="1" applyBorder="1" applyAlignment="1">
      <alignment horizontal="right" vertical="center"/>
    </xf>
    <xf numFmtId="0" fontId="48" fillId="0" borderId="0" xfId="0" applyFont="1" applyAlignment="1" applyProtection="1">
      <alignment horizontal="center"/>
      <protection hidden="1"/>
    </xf>
    <xf numFmtId="0" fontId="63" fillId="0" borderId="0" xfId="0" quotePrefix="1" applyFont="1" applyProtection="1">
      <protection hidden="1"/>
    </xf>
    <xf numFmtId="0" fontId="51" fillId="0" borderId="0" xfId="0" applyFont="1" applyAlignment="1" applyProtection="1">
      <alignment vertical="center" wrapText="1"/>
      <protection hidden="1"/>
    </xf>
    <xf numFmtId="0" fontId="20" fillId="0" borderId="0" xfId="0" applyFont="1" applyAlignment="1" applyProtection="1">
      <alignment vertical="center"/>
      <protection hidden="1"/>
    </xf>
    <xf numFmtId="0" fontId="24" fillId="0" borderId="0" xfId="0" applyFont="1" applyAlignment="1" applyProtection="1">
      <alignment vertical="center"/>
      <protection hidden="1"/>
    </xf>
    <xf numFmtId="49" fontId="66" fillId="0" borderId="0" xfId="0" applyNumberFormat="1" applyFont="1" applyAlignment="1" applyProtection="1">
      <alignment vertical="center"/>
      <protection hidden="1"/>
    </xf>
    <xf numFmtId="49" fontId="0" fillId="0" borderId="0" xfId="0" applyNumberFormat="1" applyAlignment="1" applyProtection="1">
      <alignment vertical="center"/>
      <protection hidden="1"/>
    </xf>
    <xf numFmtId="0" fontId="67" fillId="0" borderId="0" xfId="0" applyFont="1" applyAlignment="1" applyProtection="1">
      <alignment vertical="center"/>
      <protection hidden="1"/>
    </xf>
    <xf numFmtId="0" fontId="47" fillId="0" borderId="0" xfId="0" applyFont="1" applyAlignment="1" applyProtection="1">
      <alignment horizontal="center"/>
      <protection hidden="1"/>
    </xf>
    <xf numFmtId="0" fontId="68" fillId="0" borderId="0" xfId="0" applyFont="1" applyAlignment="1" applyProtection="1">
      <alignment vertical="center"/>
      <protection hidden="1"/>
    </xf>
    <xf numFmtId="180" fontId="22" fillId="0" borderId="0" xfId="0" applyNumberFormat="1" applyFont="1" applyProtection="1">
      <protection hidden="1"/>
    </xf>
    <xf numFmtId="0" fontId="70" fillId="0" borderId="0" xfId="0" applyFont="1" applyProtection="1">
      <protection hidden="1"/>
    </xf>
    <xf numFmtId="0" fontId="70" fillId="0" borderId="0" xfId="0" applyFont="1" applyAlignment="1" applyProtection="1">
      <alignment vertical="top"/>
      <protection hidden="1"/>
    </xf>
    <xf numFmtId="0" fontId="68" fillId="0" borderId="0" xfId="0" applyFont="1" applyAlignment="1" applyProtection="1">
      <alignment horizontal="right" vertical="top"/>
      <protection hidden="1"/>
    </xf>
    <xf numFmtId="0" fontId="66" fillId="0" borderId="0" xfId="42">
      <alignment vertical="center"/>
    </xf>
    <xf numFmtId="0" fontId="72" fillId="45" borderId="28" xfId="42" applyFont="1" applyFill="1" applyBorder="1">
      <alignment vertical="center"/>
    </xf>
    <xf numFmtId="0" fontId="73" fillId="45" borderId="29" xfId="42" applyFont="1" applyFill="1" applyBorder="1">
      <alignment vertical="center"/>
    </xf>
    <xf numFmtId="0" fontId="72" fillId="45" borderId="29" xfId="42" applyFont="1" applyFill="1" applyBorder="1">
      <alignment vertical="center"/>
    </xf>
    <xf numFmtId="0" fontId="75" fillId="45" borderId="29" xfId="42" applyFont="1" applyFill="1" applyBorder="1" applyAlignment="1">
      <alignment horizontal="left" vertical="center" indent="1"/>
    </xf>
    <xf numFmtId="0" fontId="76" fillId="45" borderId="29" xfId="42" applyFont="1" applyFill="1" applyBorder="1" applyAlignment="1">
      <alignment horizontal="left" vertical="center" indent="1"/>
    </xf>
    <xf numFmtId="0" fontId="75" fillId="45" borderId="29" xfId="42" applyFont="1" applyFill="1" applyBorder="1" applyAlignment="1">
      <alignment horizontal="left" vertical="center" wrapText="1" indent="1"/>
    </xf>
    <xf numFmtId="0" fontId="72" fillId="45" borderId="30" xfId="42" applyFont="1" applyFill="1" applyBorder="1">
      <alignment vertical="center"/>
    </xf>
    <xf numFmtId="0" fontId="72" fillId="0" borderId="0" xfId="42" applyFont="1">
      <alignment vertical="center"/>
    </xf>
    <xf numFmtId="0" fontId="81" fillId="43" borderId="31" xfId="42" applyFont="1" applyFill="1" applyBorder="1" applyAlignment="1">
      <alignment horizontal="center" vertical="center"/>
    </xf>
    <xf numFmtId="0" fontId="52" fillId="0" borderId="0" xfId="43" applyFont="1" applyAlignment="1" applyProtection="1">
      <alignment vertical="center"/>
      <protection hidden="1"/>
    </xf>
    <xf numFmtId="49" fontId="52" fillId="0" borderId="0" xfId="43" applyNumberFormat="1" applyFont="1" applyAlignment="1" applyProtection="1">
      <alignment vertical="center"/>
      <protection hidden="1"/>
    </xf>
    <xf numFmtId="0" fontId="53" fillId="0" borderId="0" xfId="43" applyFont="1" applyAlignment="1" applyProtection="1">
      <alignment vertical="center"/>
      <protection hidden="1"/>
    </xf>
    <xf numFmtId="0" fontId="4" fillId="0" borderId="0" xfId="43" applyFont="1" applyAlignment="1" applyProtection="1">
      <alignment vertical="center"/>
      <protection hidden="1"/>
    </xf>
    <xf numFmtId="49" fontId="54" fillId="0" borderId="0" xfId="43" applyNumberFormat="1" applyFont="1" applyAlignment="1" applyProtection="1">
      <alignment vertical="center"/>
      <protection hidden="1"/>
    </xf>
    <xf numFmtId="49" fontId="62" fillId="0" borderId="0" xfId="43" applyNumberFormat="1" applyFont="1" applyAlignment="1" applyProtection="1">
      <alignment vertical="center"/>
      <protection hidden="1"/>
    </xf>
    <xf numFmtId="49" fontId="56" fillId="0" borderId="0" xfId="43" applyNumberFormat="1" applyFont="1" applyAlignment="1" applyProtection="1">
      <alignment vertical="center"/>
      <protection hidden="1"/>
    </xf>
    <xf numFmtId="49" fontId="57" fillId="0" borderId="0" xfId="43" applyNumberFormat="1" applyFont="1"/>
    <xf numFmtId="0" fontId="56" fillId="0" borderId="0" xfId="43" applyFont="1" applyAlignment="1" applyProtection="1">
      <alignment vertical="center"/>
      <protection hidden="1"/>
    </xf>
    <xf numFmtId="49" fontId="57" fillId="0" borderId="0" xfId="43" applyNumberFormat="1" applyFont="1" applyAlignment="1" applyProtection="1">
      <alignment vertical="center"/>
      <protection hidden="1"/>
    </xf>
    <xf numFmtId="0" fontId="60" fillId="0" borderId="0" xfId="43" applyFont="1" applyAlignment="1" applyProtection="1">
      <alignment horizontal="center"/>
      <protection hidden="1"/>
    </xf>
    <xf numFmtId="0" fontId="63" fillId="0" borderId="0" xfId="43" quotePrefix="1" applyFont="1" applyProtection="1">
      <protection hidden="1"/>
    </xf>
    <xf numFmtId="49" fontId="52" fillId="0" borderId="0" xfId="43" applyNumberFormat="1" applyFont="1" applyAlignment="1" applyProtection="1">
      <alignment horizontal="right"/>
      <protection hidden="1"/>
    </xf>
    <xf numFmtId="0" fontId="57" fillId="0" borderId="0" xfId="43" applyFont="1" applyProtection="1">
      <protection hidden="1"/>
    </xf>
    <xf numFmtId="0" fontId="56" fillId="0" borderId="1" xfId="43" applyFont="1" applyBorder="1" applyAlignment="1" applyProtection="1">
      <alignment vertical="center"/>
      <protection hidden="1"/>
    </xf>
    <xf numFmtId="49" fontId="56" fillId="0" borderId="1" xfId="43" applyNumberFormat="1" applyFont="1" applyBorder="1" applyAlignment="1" applyProtection="1">
      <alignment vertical="center"/>
      <protection hidden="1"/>
    </xf>
    <xf numFmtId="0" fontId="61" fillId="0" borderId="0" xfId="43" applyFont="1" applyAlignment="1" applyProtection="1">
      <alignment vertical="top"/>
      <protection hidden="1"/>
    </xf>
    <xf numFmtId="0" fontId="54" fillId="0" borderId="0" xfId="43" applyFont="1" applyAlignment="1" applyProtection="1">
      <alignment vertical="center"/>
      <protection hidden="1"/>
    </xf>
    <xf numFmtId="0" fontId="57" fillId="0" borderId="0" xfId="43" applyFont="1" applyAlignment="1" applyProtection="1">
      <alignment vertical="center"/>
      <protection hidden="1"/>
    </xf>
    <xf numFmtId="0" fontId="55" fillId="0" borderId="3" xfId="43" applyFont="1" applyBorder="1" applyAlignment="1" applyProtection="1">
      <alignment vertical="center" wrapText="1"/>
      <protection hidden="1"/>
    </xf>
    <xf numFmtId="0" fontId="55" fillId="0" borderId="0" xfId="43" applyFont="1" applyAlignment="1" applyProtection="1">
      <alignment vertical="center" wrapText="1"/>
      <protection hidden="1"/>
    </xf>
    <xf numFmtId="0" fontId="82" fillId="46" borderId="32" xfId="0" applyFont="1" applyFill="1" applyBorder="1" applyAlignment="1" applyProtection="1">
      <alignment horizontal="center"/>
      <protection locked="0" hidden="1"/>
    </xf>
    <xf numFmtId="0" fontId="70" fillId="0" borderId="0" xfId="0" applyFont="1" applyAlignment="1" applyProtection="1">
      <alignment horizontal="center"/>
      <protection hidden="1"/>
    </xf>
    <xf numFmtId="0" fontId="83" fillId="0" borderId="0" xfId="0" applyFont="1" applyAlignment="1" applyProtection="1">
      <alignment vertical="center"/>
      <protection hidden="1"/>
    </xf>
    <xf numFmtId="0" fontId="4" fillId="6" borderId="7" xfId="0" applyFont="1" applyFill="1" applyBorder="1" applyAlignment="1" applyProtection="1">
      <alignment horizontal="distributed" vertical="center" wrapText="1" justifyLastLine="1"/>
      <protection hidden="1"/>
    </xf>
    <xf numFmtId="178" fontId="4" fillId="6" borderId="10" xfId="0" applyNumberFormat="1" applyFont="1" applyFill="1" applyBorder="1" applyAlignment="1" applyProtection="1">
      <alignment horizontal="center" vertical="center"/>
      <protection hidden="1"/>
    </xf>
    <xf numFmtId="49" fontId="83" fillId="0" borderId="0" xfId="0" applyNumberFormat="1" applyFont="1" applyProtection="1">
      <protection hidden="1"/>
    </xf>
    <xf numFmtId="0" fontId="0" fillId="47" borderId="0" xfId="0" applyFill="1"/>
    <xf numFmtId="0" fontId="26" fillId="0" borderId="0" xfId="0" applyFont="1" applyAlignment="1" applyProtection="1">
      <alignment horizontal="justify" vertical="center"/>
      <protection hidden="1"/>
    </xf>
    <xf numFmtId="0" fontId="85" fillId="0" borderId="0" xfId="44" applyFont="1" applyAlignment="1" applyProtection="1">
      <alignment vertical="center"/>
      <protection locked="0" hidden="1"/>
    </xf>
    <xf numFmtId="0" fontId="84" fillId="0" borderId="0" xfId="44" applyFont="1" applyAlignment="1" applyProtection="1">
      <alignment vertical="center"/>
      <protection locked="0" hidden="1"/>
    </xf>
    <xf numFmtId="49" fontId="84" fillId="0" borderId="0" xfId="44" applyNumberFormat="1" applyFont="1" applyAlignment="1" applyProtection="1">
      <alignment horizontal="center" vertical="center"/>
      <protection locked="0" hidden="1"/>
    </xf>
    <xf numFmtId="177" fontId="86" fillId="0" borderId="0" xfId="44" applyNumberFormat="1" applyFont="1" applyAlignment="1" applyProtection="1">
      <alignment horizontal="right" vertical="center"/>
      <protection locked="0" hidden="1"/>
    </xf>
    <xf numFmtId="49" fontId="85" fillId="0" borderId="0" xfId="44" applyNumberFormat="1" applyFont="1" applyAlignment="1" applyProtection="1">
      <alignment horizontal="center" vertical="center"/>
      <protection locked="0" hidden="1"/>
    </xf>
    <xf numFmtId="0" fontId="3" fillId="0" borderId="14" xfId="44" applyFont="1" applyBorder="1" applyAlignment="1" applyProtection="1">
      <alignment vertical="center"/>
      <protection locked="0" hidden="1"/>
    </xf>
    <xf numFmtId="0" fontId="4" fillId="0" borderId="0" xfId="44" applyFont="1" applyAlignment="1" applyProtection="1">
      <alignment vertical="center"/>
      <protection locked="0" hidden="1"/>
    </xf>
    <xf numFmtId="0" fontId="4" fillId="0" borderId="15" xfId="44" applyFont="1" applyBorder="1" applyAlignment="1" applyProtection="1">
      <alignment vertical="center"/>
      <protection locked="0" hidden="1"/>
    </xf>
    <xf numFmtId="0" fontId="3" fillId="0" borderId="0" xfId="44" applyFont="1" applyAlignment="1" applyProtection="1">
      <alignment vertical="center"/>
      <protection locked="0" hidden="1"/>
    </xf>
    <xf numFmtId="0" fontId="85" fillId="0" borderId="0" xfId="44" applyFont="1" applyAlignment="1" applyProtection="1">
      <alignment horizontal="center" vertical="center"/>
      <protection locked="0" hidden="1"/>
    </xf>
    <xf numFmtId="0" fontId="86" fillId="0" borderId="0" xfId="44" applyFont="1" applyAlignment="1" applyProtection="1">
      <alignment vertical="center"/>
      <protection locked="0" hidden="1"/>
    </xf>
    <xf numFmtId="177" fontId="87" fillId="0" borderId="0" xfId="44" applyNumberFormat="1" applyFont="1" applyAlignment="1" applyProtection="1">
      <alignment horizontal="right" vertical="center"/>
      <protection locked="0" hidden="1"/>
    </xf>
    <xf numFmtId="0" fontId="4" fillId="6" borderId="8" xfId="0" applyFont="1" applyFill="1" applyBorder="1" applyAlignment="1" applyProtection="1">
      <alignment horizontal="center" vertical="top" wrapText="1" justifyLastLine="1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77" fontId="7" fillId="0" borderId="0" xfId="0" applyNumberFormat="1" applyFont="1" applyAlignment="1" applyProtection="1">
      <alignment horizontal="right" vertical="center"/>
      <protection hidden="1"/>
    </xf>
    <xf numFmtId="177" fontId="7" fillId="0" borderId="0" xfId="0" applyNumberFormat="1" applyFont="1" applyAlignment="1" applyProtection="1">
      <alignment horizontal="right" vertical="center"/>
      <protection locked="0"/>
    </xf>
    <xf numFmtId="177" fontId="70" fillId="0" borderId="1" xfId="0" applyNumberFormat="1" applyFont="1" applyBorder="1" applyAlignment="1" applyProtection="1">
      <alignment vertical="top"/>
      <protection hidden="1"/>
    </xf>
    <xf numFmtId="49" fontId="4" fillId="6" borderId="9" xfId="0" applyNumberFormat="1" applyFont="1" applyFill="1" applyBorder="1" applyAlignment="1" applyProtection="1">
      <alignment vertical="center"/>
      <protection hidden="1"/>
    </xf>
    <xf numFmtId="49" fontId="4" fillId="6" borderId="0" xfId="0" applyNumberFormat="1" applyFont="1" applyFill="1" applyAlignment="1" applyProtection="1">
      <alignment horizontal="center" vertical="center" wrapText="1"/>
      <protection hidden="1"/>
    </xf>
    <xf numFmtId="49" fontId="4" fillId="6" borderId="4" xfId="0" applyNumberFormat="1" applyFont="1" applyFill="1" applyBorder="1" applyAlignment="1" applyProtection="1">
      <alignment vertical="top" textRotation="255" wrapText="1"/>
      <protection hidden="1"/>
    </xf>
    <xf numFmtId="49" fontId="4" fillId="6" borderId="13" xfId="0" applyNumberFormat="1" applyFont="1" applyFill="1" applyBorder="1" applyAlignment="1" applyProtection="1">
      <alignment horizontal="center" vertical="center"/>
      <protection hidden="1"/>
    </xf>
    <xf numFmtId="49" fontId="4" fillId="6" borderId="12" xfId="0" applyNumberFormat="1" applyFont="1" applyFill="1" applyBorder="1" applyAlignment="1" applyProtection="1">
      <alignment horizontal="center" vertical="center" wrapText="1"/>
      <protection hidden="1"/>
    </xf>
    <xf numFmtId="49" fontId="4" fillId="6" borderId="4" xfId="0" applyNumberFormat="1" applyFont="1" applyFill="1" applyBorder="1" applyAlignment="1" applyProtection="1">
      <alignment horizontal="center" vertical="top" wrapText="1"/>
      <protection hidden="1"/>
    </xf>
    <xf numFmtId="49" fontId="4" fillId="6" borderId="9" xfId="0" applyNumberFormat="1" applyFont="1" applyFill="1" applyBorder="1" applyAlignment="1" applyProtection="1">
      <alignment vertical="top" textRotation="255" wrapText="1"/>
      <protection hidden="1"/>
    </xf>
    <xf numFmtId="49" fontId="4" fillId="6" borderId="10" xfId="0" applyNumberFormat="1" applyFont="1" applyFill="1" applyBorder="1" applyAlignment="1" applyProtection="1">
      <alignment horizontal="center" vertical="center" wrapText="1"/>
      <protection hidden="1"/>
    </xf>
    <xf numFmtId="49" fontId="4" fillId="6" borderId="12" xfId="0" applyNumberFormat="1" applyFont="1" applyFill="1" applyBorder="1" applyAlignment="1" applyProtection="1">
      <alignment horizontal="center" vertical="center"/>
      <protection hidden="1"/>
    </xf>
    <xf numFmtId="49" fontId="4" fillId="6" borderId="8" xfId="0" applyNumberFormat="1" applyFont="1" applyFill="1" applyBorder="1" applyAlignment="1" applyProtection="1">
      <alignment horizontal="center" vertical="center"/>
      <protection hidden="1"/>
    </xf>
    <xf numFmtId="49" fontId="4" fillId="6" borderId="12" xfId="0" applyNumberFormat="1" applyFont="1" applyFill="1" applyBorder="1" applyAlignment="1" applyProtection="1">
      <alignment vertical="center"/>
      <protection hidden="1"/>
    </xf>
    <xf numFmtId="49" fontId="4" fillId="5" borderId="2" xfId="0" applyNumberFormat="1" applyFont="1" applyFill="1" applyBorder="1" applyAlignment="1" applyProtection="1">
      <alignment horizontal="center" vertical="center" wrapText="1"/>
      <protection hidden="1"/>
    </xf>
    <xf numFmtId="49" fontId="4" fillId="5" borderId="32" xfId="0" applyNumberFormat="1" applyFont="1" applyFill="1" applyBorder="1" applyAlignment="1" applyProtection="1">
      <alignment horizontal="center" vertical="center"/>
      <protection hidden="1"/>
    </xf>
    <xf numFmtId="0" fontId="4" fillId="8" borderId="14" xfId="0" applyFont="1" applyFill="1" applyBorder="1" applyAlignment="1" applyProtection="1">
      <alignment vertical="center"/>
      <protection hidden="1"/>
    </xf>
    <xf numFmtId="0" fontId="21" fillId="8" borderId="3" xfId="0" applyFont="1" applyFill="1" applyBorder="1" applyAlignment="1" applyProtection="1">
      <alignment vertical="center"/>
      <protection hidden="1"/>
    </xf>
    <xf numFmtId="177" fontId="70" fillId="0" borderId="3" xfId="0" applyNumberFormat="1" applyFont="1" applyBorder="1" applyAlignment="1" applyProtection="1">
      <alignment vertical="top"/>
      <protection hidden="1"/>
    </xf>
    <xf numFmtId="0" fontId="88" fillId="0" borderId="0" xfId="0" applyFont="1" applyAlignment="1" applyProtection="1">
      <alignment vertical="center"/>
      <protection hidden="1"/>
    </xf>
    <xf numFmtId="0" fontId="65" fillId="0" borderId="4" xfId="0" applyFont="1" applyBorder="1" applyAlignment="1" applyProtection="1">
      <alignment horizontal="justify" vertical="center"/>
      <protection hidden="1"/>
    </xf>
    <xf numFmtId="0" fontId="65" fillId="0" borderId="0" xfId="0" applyFont="1" applyAlignment="1" applyProtection="1">
      <alignment horizontal="justify" vertical="center"/>
      <protection hidden="1"/>
    </xf>
    <xf numFmtId="177" fontId="68" fillId="0" borderId="0" xfId="0" applyNumberFormat="1" applyFont="1" applyAlignment="1" applyProtection="1">
      <alignment vertical="center"/>
      <protection hidden="1"/>
    </xf>
    <xf numFmtId="0" fontId="4" fillId="6" borderId="8" xfId="0" applyFont="1" applyFill="1" applyBorder="1" applyAlignment="1" applyProtection="1">
      <alignment horizontal="center" vertical="center" wrapText="1" justifyLastLine="1"/>
      <protection hidden="1"/>
    </xf>
    <xf numFmtId="0" fontId="48" fillId="0" borderId="0" xfId="0" applyFont="1" applyProtection="1">
      <protection hidden="1"/>
    </xf>
    <xf numFmtId="0" fontId="89" fillId="0" borderId="0" xfId="44" applyFont="1" applyAlignment="1" applyProtection="1">
      <alignment vertical="center"/>
      <protection locked="0" hidden="1"/>
    </xf>
    <xf numFmtId="0" fontId="3" fillId="0" borderId="0" xfId="44" applyFont="1" applyAlignment="1" applyProtection="1">
      <alignment horizontal="center" vertical="center"/>
      <protection locked="0" hidden="1"/>
    </xf>
    <xf numFmtId="49" fontId="3" fillId="0" borderId="0" xfId="44" applyNumberFormat="1" applyFont="1" applyAlignment="1" applyProtection="1">
      <alignment horizontal="center" vertical="center"/>
      <protection locked="0" hidden="1"/>
    </xf>
    <xf numFmtId="177" fontId="6" fillId="0" borderId="0" xfId="44" applyNumberFormat="1" applyFont="1" applyAlignment="1" applyProtection="1">
      <alignment horizontal="right" vertical="center"/>
      <protection locked="0" hidden="1"/>
    </xf>
    <xf numFmtId="0" fontId="7" fillId="0" borderId="0" xfId="44" applyFont="1" applyAlignment="1" applyProtection="1">
      <alignment vertical="center"/>
      <protection locked="0" hidden="1"/>
    </xf>
    <xf numFmtId="0" fontId="4" fillId="6" borderId="12" xfId="0" applyFont="1" applyFill="1" applyBorder="1" applyAlignment="1" applyProtection="1">
      <alignment horizontal="centerContinuous" vertical="center"/>
      <protection hidden="1"/>
    </xf>
    <xf numFmtId="0" fontId="53" fillId="0" borderId="12" xfId="0" applyFont="1" applyBorder="1" applyAlignment="1" applyProtection="1">
      <alignment horizontal="centerContinuous" vertical="center"/>
      <protection hidden="1"/>
    </xf>
    <xf numFmtId="0" fontId="4" fillId="0" borderId="8" xfId="0" applyFont="1" applyBorder="1" applyAlignment="1" applyProtection="1">
      <alignment horizontal="distributed" vertical="center" wrapText="1" justifyLastLine="1"/>
      <protection hidden="1"/>
    </xf>
    <xf numFmtId="49" fontId="4" fillId="0" borderId="11" xfId="0" applyNumberFormat="1" applyFont="1" applyBorder="1" applyAlignment="1" applyProtection="1">
      <alignment horizontal="center" vertical="center"/>
      <protection hidden="1"/>
    </xf>
    <xf numFmtId="0" fontId="4" fillId="0" borderId="2" xfId="0" applyFont="1" applyBorder="1" applyAlignment="1" applyProtection="1">
      <alignment vertical="center"/>
      <protection hidden="1"/>
    </xf>
    <xf numFmtId="0" fontId="4" fillId="0" borderId="7" xfId="0" applyFont="1" applyBorder="1" applyAlignment="1" applyProtection="1">
      <alignment vertical="center"/>
      <protection hidden="1"/>
    </xf>
    <xf numFmtId="0" fontId="4" fillId="0" borderId="1" xfId="0" applyFont="1" applyBorder="1" applyAlignment="1" applyProtection="1">
      <alignment vertical="center"/>
      <protection hidden="1"/>
    </xf>
    <xf numFmtId="0" fontId="4" fillId="0" borderId="6" xfId="0" applyFont="1" applyBorder="1" applyAlignment="1" applyProtection="1">
      <alignment vertical="center"/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4" fillId="0" borderId="9" xfId="0" applyFont="1" applyBorder="1" applyAlignment="1" applyProtection="1">
      <alignment vertical="center"/>
      <protection hidden="1"/>
    </xf>
    <xf numFmtId="0" fontId="4" fillId="0" borderId="8" xfId="0" applyFont="1" applyBorder="1" applyAlignment="1" applyProtection="1">
      <alignment horizontal="center" vertical="center"/>
      <protection hidden="1"/>
    </xf>
    <xf numFmtId="0" fontId="4" fillId="0" borderId="8" xfId="0" applyFont="1" applyBorder="1" applyAlignment="1" applyProtection="1">
      <alignment horizontal="center" vertical="center" wrapText="1" justifyLastLine="1"/>
      <protection hidden="1"/>
    </xf>
    <xf numFmtId="0" fontId="4" fillId="0" borderId="13" xfId="0" applyFont="1" applyBorder="1" applyAlignment="1" applyProtection="1">
      <alignment vertical="center"/>
      <protection hidden="1"/>
    </xf>
    <xf numFmtId="0" fontId="4" fillId="0" borderId="10" xfId="0" applyFont="1" applyBorder="1" applyAlignment="1" applyProtection="1">
      <alignment vertical="center"/>
      <protection hidden="1"/>
    </xf>
    <xf numFmtId="0" fontId="4" fillId="0" borderId="5" xfId="0" applyFont="1" applyBorder="1" applyAlignment="1" applyProtection="1">
      <alignment horizontal="center" vertical="center"/>
      <protection hidden="1"/>
    </xf>
    <xf numFmtId="49" fontId="4" fillId="0" borderId="6" xfId="0" applyNumberFormat="1" applyFont="1" applyBorder="1" applyAlignment="1" applyProtection="1">
      <alignment horizontal="center" vertical="center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49" fontId="4" fillId="0" borderId="7" xfId="0" applyNumberFormat="1" applyFont="1" applyBorder="1" applyAlignment="1" applyProtection="1">
      <alignment horizontal="center" vertical="center"/>
      <protection hidden="1"/>
    </xf>
    <xf numFmtId="0" fontId="25" fillId="0" borderId="13" xfId="0" applyFont="1" applyBorder="1" applyAlignment="1" applyProtection="1">
      <alignment horizontal="center" vertical="center" wrapText="1"/>
      <protection hidden="1"/>
    </xf>
    <xf numFmtId="49" fontId="4" fillId="0" borderId="10" xfId="0" applyNumberFormat="1" applyFont="1" applyBorder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90" fillId="0" borderId="0" xfId="0" applyFont="1" applyAlignment="1" applyProtection="1">
      <alignment vertical="center"/>
      <protection hidden="1"/>
    </xf>
    <xf numFmtId="0" fontId="90" fillId="0" borderId="0" xfId="0" applyFont="1" applyProtection="1">
      <protection hidden="1"/>
    </xf>
    <xf numFmtId="49" fontId="3" fillId="0" borderId="0" xfId="0" applyNumberFormat="1" applyFont="1" applyAlignment="1" applyProtection="1">
      <alignment horizontal="center" vertical="center"/>
      <protection hidden="1"/>
    </xf>
    <xf numFmtId="0" fontId="44" fillId="0" borderId="0" xfId="44" applyFont="1" applyAlignment="1" applyProtection="1">
      <alignment vertical="center"/>
      <protection locked="0" hidden="1"/>
    </xf>
    <xf numFmtId="0" fontId="3" fillId="0" borderId="0" xfId="0" applyFont="1" applyAlignment="1" applyProtection="1">
      <alignment horizontal="center" vertical="center"/>
      <protection hidden="1"/>
    </xf>
    <xf numFmtId="49" fontId="12" fillId="0" borderId="0" xfId="0" applyNumberFormat="1" applyFont="1" applyAlignment="1" applyProtection="1">
      <alignment horizontal="center" vertical="center"/>
      <protection hidden="1"/>
    </xf>
    <xf numFmtId="0" fontId="91" fillId="0" borderId="0" xfId="0" applyFont="1" applyAlignment="1" applyProtection="1">
      <alignment vertical="center"/>
      <protection hidden="1"/>
    </xf>
    <xf numFmtId="0" fontId="4" fillId="6" borderId="8" xfId="0" applyFont="1" applyFill="1" applyBorder="1" applyAlignment="1" applyProtection="1">
      <alignment horizontal="center" vertical="center" justifyLastLine="1"/>
      <protection hidden="1"/>
    </xf>
    <xf numFmtId="0" fontId="4" fillId="8" borderId="7" xfId="0" applyFont="1" applyFill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vertical="center"/>
      <protection hidden="1"/>
    </xf>
    <xf numFmtId="0" fontId="4" fillId="0" borderId="5" xfId="0" applyFont="1" applyBorder="1" applyAlignment="1" applyProtection="1">
      <alignment horizontal="centerContinuous" vertical="center" wrapText="1"/>
      <protection hidden="1"/>
    </xf>
    <xf numFmtId="0" fontId="4" fillId="0" borderId="1" xfId="0" applyFont="1" applyBorder="1" applyAlignment="1" applyProtection="1">
      <alignment horizontal="centerContinuous" vertical="center"/>
      <protection hidden="1"/>
    </xf>
    <xf numFmtId="0" fontId="4" fillId="0" borderId="6" xfId="0" applyFont="1" applyBorder="1" applyAlignment="1" applyProtection="1">
      <alignment horizontal="centerContinuous" vertical="center"/>
      <protection hidden="1"/>
    </xf>
    <xf numFmtId="0" fontId="4" fillId="0" borderId="5" xfId="0" applyFont="1" applyBorder="1" applyAlignment="1" applyProtection="1">
      <alignment horizontal="centerContinuous" vertical="center"/>
      <protection hidden="1"/>
    </xf>
    <xf numFmtId="0" fontId="4" fillId="0" borderId="12" xfId="0" applyFont="1" applyBorder="1" applyAlignment="1" applyProtection="1">
      <alignment vertical="center"/>
      <protection hidden="1"/>
    </xf>
    <xf numFmtId="0" fontId="4" fillId="0" borderId="8" xfId="0" applyFont="1" applyBorder="1" applyAlignment="1" applyProtection="1">
      <alignment vertical="center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177" fontId="7" fillId="0" borderId="15" xfId="0" applyNumberFormat="1" applyFont="1" applyBorder="1" applyAlignment="1">
      <alignment horizontal="right" vertical="center"/>
    </xf>
    <xf numFmtId="0" fontId="25" fillId="0" borderId="5" xfId="0" applyFont="1" applyBorder="1" applyAlignment="1" applyProtection="1">
      <alignment horizontal="center" vertical="center" wrapText="1"/>
      <protection hidden="1"/>
    </xf>
    <xf numFmtId="0" fontId="4" fillId="0" borderId="8" xfId="0" applyFont="1" applyBorder="1" applyAlignment="1" applyProtection="1">
      <alignment horizontal="center" vertical="center" justifyLastLine="1"/>
      <protection hidden="1"/>
    </xf>
    <xf numFmtId="0" fontId="71" fillId="44" borderId="27" xfId="42" applyFont="1" applyFill="1" applyBorder="1" applyAlignment="1">
      <alignment horizontal="center" vertical="center" wrapText="1"/>
    </xf>
    <xf numFmtId="49" fontId="4" fillId="0" borderId="2" xfId="0" applyNumberFormat="1" applyFont="1" applyBorder="1" applyAlignment="1" applyProtection="1">
      <alignment vertical="center"/>
      <protection hidden="1"/>
    </xf>
    <xf numFmtId="49" fontId="4" fillId="0" borderId="3" xfId="0" applyNumberFormat="1" applyFont="1" applyBorder="1" applyAlignment="1" applyProtection="1">
      <alignment vertical="center"/>
      <protection hidden="1"/>
    </xf>
    <xf numFmtId="49" fontId="4" fillId="0" borderId="1" xfId="0" applyNumberFormat="1" applyFont="1" applyBorder="1" applyAlignment="1" applyProtection="1">
      <alignment horizontal="centerContinuous" vertical="center"/>
      <protection hidden="1"/>
    </xf>
    <xf numFmtId="49" fontId="4" fillId="0" borderId="2" xfId="0" applyNumberFormat="1" applyFont="1" applyBorder="1" applyAlignment="1" applyProtection="1">
      <alignment horizontal="center" vertical="center"/>
      <protection hidden="1"/>
    </xf>
    <xf numFmtId="49" fontId="4" fillId="0" borderId="4" xfId="0" applyNumberFormat="1" applyFont="1" applyBorder="1" applyAlignment="1" applyProtection="1">
      <alignment vertical="center"/>
      <protection hidden="1"/>
    </xf>
    <xf numFmtId="49" fontId="4" fillId="0" borderId="9" xfId="0" applyNumberFormat="1" applyFont="1" applyBorder="1" applyAlignment="1" applyProtection="1">
      <alignment horizontal="center" vertical="center"/>
      <protection hidden="1"/>
    </xf>
    <xf numFmtId="49" fontId="4" fillId="0" borderId="1" xfId="0" applyNumberFormat="1" applyFont="1" applyBorder="1" applyAlignment="1" applyProtection="1">
      <alignment vertical="center"/>
      <protection hidden="1"/>
    </xf>
    <xf numFmtId="49" fontId="4" fillId="0" borderId="1" xfId="0" applyNumberFormat="1" applyFont="1" applyBorder="1" applyAlignment="1" applyProtection="1">
      <alignment horizontal="center" vertical="center"/>
      <protection hidden="1"/>
    </xf>
    <xf numFmtId="49" fontId="4" fillId="0" borderId="6" xfId="0" applyNumberFormat="1" applyFont="1" applyBorder="1" applyAlignment="1" applyProtection="1">
      <alignment vertical="center"/>
      <protection hidden="1"/>
    </xf>
    <xf numFmtId="49" fontId="4" fillId="0" borderId="8" xfId="0" applyNumberFormat="1" applyFont="1" applyBorder="1" applyAlignment="1" applyProtection="1">
      <alignment horizontal="center" vertical="center" wrapText="1"/>
      <protection hidden="1"/>
    </xf>
    <xf numFmtId="49" fontId="4" fillId="0" borderId="8" xfId="0" applyNumberFormat="1" applyFont="1" applyBorder="1" applyAlignment="1" applyProtection="1">
      <alignment horizontal="left" vertical="top" wrapText="1"/>
      <protection hidden="1"/>
    </xf>
    <xf numFmtId="49" fontId="4" fillId="0" borderId="8" xfId="0" applyNumberFormat="1" applyFont="1" applyBorder="1" applyAlignment="1" applyProtection="1">
      <alignment vertical="center" wrapText="1"/>
      <protection hidden="1"/>
    </xf>
    <xf numFmtId="49" fontId="4" fillId="0" borderId="8" xfId="0" applyNumberFormat="1" applyFont="1" applyBorder="1" applyAlignment="1" applyProtection="1">
      <alignment horizontal="center" vertical="top" textRotation="255" wrapText="1"/>
      <protection hidden="1"/>
    </xf>
    <xf numFmtId="49" fontId="4" fillId="0" borderId="4" xfId="0" applyNumberFormat="1" applyFont="1" applyBorder="1" applyAlignment="1" applyProtection="1">
      <alignment horizontal="center" vertical="center"/>
      <protection hidden="1"/>
    </xf>
    <xf numFmtId="49" fontId="4" fillId="0" borderId="12" xfId="0" applyNumberFormat="1" applyFont="1" applyBorder="1" applyAlignment="1" applyProtection="1">
      <alignment horizontal="center" vertical="center"/>
      <protection hidden="1"/>
    </xf>
    <xf numFmtId="49" fontId="4" fillId="0" borderId="12" xfId="0" applyNumberFormat="1" applyFont="1" applyBorder="1" applyAlignment="1" applyProtection="1">
      <alignment vertical="center"/>
      <protection hidden="1"/>
    </xf>
    <xf numFmtId="49" fontId="4" fillId="0" borderId="9" xfId="0" applyNumberFormat="1" applyFont="1" applyBorder="1" applyAlignment="1" applyProtection="1">
      <alignment vertical="center"/>
      <protection hidden="1"/>
    </xf>
    <xf numFmtId="49" fontId="4" fillId="0" borderId="12" xfId="0" applyNumberFormat="1" applyFont="1" applyBorder="1" applyAlignment="1" applyProtection="1">
      <alignment horizontal="center" vertical="center" wrapText="1"/>
      <protection hidden="1"/>
    </xf>
    <xf numFmtId="49" fontId="4" fillId="0" borderId="8" xfId="0" applyNumberFormat="1" applyFont="1" applyBorder="1" applyAlignment="1" applyProtection="1">
      <alignment horizontal="center" vertical="center"/>
      <protection hidden="1"/>
    </xf>
    <xf numFmtId="49" fontId="4" fillId="0" borderId="4" xfId="0" applyNumberFormat="1" applyFont="1" applyBorder="1" applyAlignment="1" applyProtection="1">
      <alignment horizontal="center" vertical="center" wrapText="1"/>
      <protection hidden="1"/>
    </xf>
    <xf numFmtId="49" fontId="4" fillId="0" borderId="10" xfId="0" applyNumberFormat="1" applyFont="1" applyBorder="1" applyAlignment="1" applyProtection="1">
      <alignment horizontal="center" vertical="center" wrapText="1"/>
      <protection hidden="1"/>
    </xf>
    <xf numFmtId="49" fontId="4" fillId="0" borderId="9" xfId="0" applyNumberFormat="1" applyFont="1" applyBorder="1" applyAlignment="1" applyProtection="1">
      <alignment horizontal="center" vertical="center" wrapText="1"/>
      <protection hidden="1"/>
    </xf>
    <xf numFmtId="49" fontId="4" fillId="0" borderId="0" xfId="0" applyNumberFormat="1" applyFont="1" applyAlignment="1" applyProtection="1">
      <alignment horizontal="center" vertical="center" wrapText="1"/>
      <protection hidden="1"/>
    </xf>
    <xf numFmtId="49" fontId="4" fillId="0" borderId="8" xfId="0" applyNumberFormat="1" applyFont="1" applyBorder="1" applyAlignment="1" applyProtection="1">
      <alignment horizontal="center" vertical="top" wrapText="1"/>
      <protection hidden="1"/>
    </xf>
    <xf numFmtId="49" fontId="4" fillId="0" borderId="8" xfId="0" applyNumberFormat="1" applyFont="1" applyBorder="1" applyAlignment="1" applyProtection="1">
      <alignment vertical="top" wrapText="1"/>
      <protection hidden="1"/>
    </xf>
    <xf numFmtId="49" fontId="4" fillId="0" borderId="9" xfId="0" applyNumberFormat="1" applyFont="1" applyBorder="1" applyAlignment="1" applyProtection="1">
      <alignment vertical="top" textRotation="255" wrapText="1"/>
      <protection hidden="1"/>
    </xf>
    <xf numFmtId="49" fontId="4" fillId="0" borderId="8" xfId="0" applyNumberFormat="1" applyFont="1" applyBorder="1" applyAlignment="1" applyProtection="1">
      <alignment vertical="top" textRotation="255" wrapText="1"/>
      <protection hidden="1"/>
    </xf>
    <xf numFmtId="49" fontId="4" fillId="0" borderId="4" xfId="0" applyNumberFormat="1" applyFont="1" applyBorder="1" applyAlignment="1" applyProtection="1">
      <alignment vertical="top" textRotation="255" wrapText="1"/>
      <protection hidden="1"/>
    </xf>
    <xf numFmtId="49" fontId="4" fillId="0" borderId="4" xfId="0" applyNumberFormat="1" applyFont="1" applyBorder="1" applyAlignment="1" applyProtection="1">
      <alignment horizontal="center" vertical="top" wrapText="1"/>
      <protection hidden="1"/>
    </xf>
    <xf numFmtId="49" fontId="4" fillId="0" borderId="13" xfId="0" applyNumberFormat="1" applyFont="1" applyBorder="1" applyAlignment="1" applyProtection="1">
      <alignment horizontal="center" vertical="center"/>
      <protection hidden="1"/>
    </xf>
    <xf numFmtId="49" fontId="4" fillId="0" borderId="14" xfId="0" applyNumberFormat="1" applyFont="1" applyBorder="1" applyAlignment="1" applyProtection="1">
      <alignment horizontal="center" vertical="center"/>
      <protection hidden="1"/>
    </xf>
    <xf numFmtId="49" fontId="4" fillId="0" borderId="4" xfId="0" applyNumberFormat="1" applyFont="1" applyBorder="1" applyAlignment="1" applyProtection="1">
      <alignment horizontal="center" textRotation="255"/>
      <protection hidden="1"/>
    </xf>
    <xf numFmtId="49" fontId="4" fillId="0" borderId="13" xfId="0" applyNumberFormat="1" applyFont="1" applyBorder="1" applyAlignment="1" applyProtection="1">
      <alignment horizontal="center" vertical="center" wrapText="1"/>
      <protection hidden="1"/>
    </xf>
    <xf numFmtId="179" fontId="6" fillId="0" borderId="15" xfId="0" applyNumberFormat="1" applyFont="1" applyBorder="1" applyAlignment="1" applyProtection="1">
      <alignment vertical="center" shrinkToFit="1"/>
      <protection locked="0"/>
    </xf>
    <xf numFmtId="49" fontId="4" fillId="0" borderId="13" xfId="0" applyNumberFormat="1" applyFont="1" applyBorder="1" applyAlignment="1" applyProtection="1">
      <alignment horizontal="center" vertical="top" textRotation="255"/>
      <protection hidden="1"/>
    </xf>
    <xf numFmtId="49" fontId="4" fillId="0" borderId="13" xfId="0" applyNumberFormat="1" applyFont="1" applyBorder="1" applyAlignment="1" applyProtection="1">
      <alignment vertical="center"/>
      <protection hidden="1"/>
    </xf>
    <xf numFmtId="49" fontId="4" fillId="0" borderId="14" xfId="0" applyNumberFormat="1" applyFont="1" applyBorder="1" applyAlignment="1" applyProtection="1">
      <alignment vertical="center" wrapText="1"/>
      <protection hidden="1"/>
    </xf>
    <xf numFmtId="49" fontId="4" fillId="0" borderId="1" xfId="0" applyNumberFormat="1" applyFont="1" applyBorder="1" applyAlignment="1" applyProtection="1">
      <alignment vertical="center" wrapText="1"/>
      <protection hidden="1"/>
    </xf>
    <xf numFmtId="49" fontId="4" fillId="0" borderId="12" xfId="0" applyNumberFormat="1" applyFont="1" applyBorder="1" applyAlignment="1" applyProtection="1">
      <alignment horizontal="center" textRotation="255"/>
      <protection hidden="1"/>
    </xf>
    <xf numFmtId="49" fontId="4" fillId="0" borderId="5" xfId="0" applyNumberFormat="1" applyFont="1" applyBorder="1" applyAlignment="1" applyProtection="1">
      <alignment horizontal="center" vertical="center" wrapText="1"/>
      <protection hidden="1"/>
    </xf>
    <xf numFmtId="49" fontId="4" fillId="0" borderId="11" xfId="0" applyNumberFormat="1" applyFont="1" applyBorder="1" applyAlignment="1" applyProtection="1">
      <alignment horizontal="center" vertical="top" textRotation="255"/>
      <protection hidden="1"/>
    </xf>
    <xf numFmtId="49" fontId="4" fillId="0" borderId="5" xfId="0" applyNumberFormat="1" applyFont="1" applyBorder="1" applyAlignment="1" applyProtection="1">
      <alignment vertical="center"/>
      <protection hidden="1"/>
    </xf>
    <xf numFmtId="49" fontId="4" fillId="0" borderId="1" xfId="0" applyNumberFormat="1" applyFont="1" applyBorder="1" applyAlignment="1" applyProtection="1">
      <alignment horizontal="left" vertical="center" wrapText="1"/>
      <protection hidden="1"/>
    </xf>
    <xf numFmtId="49" fontId="4" fillId="0" borderId="2" xfId="0" applyNumberFormat="1" applyFont="1" applyBorder="1" applyAlignment="1" applyProtection="1">
      <alignment horizontal="center" vertical="center" wrapText="1"/>
      <protection hidden="1"/>
    </xf>
    <xf numFmtId="49" fontId="4" fillId="0" borderId="32" xfId="0" applyNumberFormat="1" applyFont="1" applyBorder="1" applyAlignment="1" applyProtection="1">
      <alignment horizontal="center" vertical="center"/>
      <protection hidden="1"/>
    </xf>
    <xf numFmtId="49" fontId="4" fillId="0" borderId="5" xfId="0" applyNumberFormat="1" applyFont="1" applyBorder="1" applyAlignment="1" applyProtection="1">
      <alignment horizontal="center" vertical="center"/>
      <protection hidden="1"/>
    </xf>
    <xf numFmtId="0" fontId="21" fillId="0" borderId="2" xfId="0" applyFont="1" applyBorder="1" applyAlignment="1" applyProtection="1">
      <alignment vertical="center"/>
      <protection hidden="1"/>
    </xf>
    <xf numFmtId="0" fontId="21" fillId="0" borderId="3" xfId="0" applyFont="1" applyBorder="1" applyAlignment="1" applyProtection="1">
      <alignment vertical="center"/>
      <protection hidden="1"/>
    </xf>
    <xf numFmtId="0" fontId="21" fillId="0" borderId="7" xfId="0" applyFont="1" applyBorder="1" applyAlignment="1" applyProtection="1">
      <alignment vertical="center"/>
      <protection hidden="1"/>
    </xf>
    <xf numFmtId="0" fontId="4" fillId="0" borderId="12" xfId="0" applyFont="1" applyBorder="1" applyAlignment="1" applyProtection="1">
      <alignment horizontal="distributed" vertical="center" wrapText="1" justifyLastLine="1"/>
      <protection hidden="1"/>
    </xf>
    <xf numFmtId="0" fontId="4" fillId="0" borderId="7" xfId="0" applyFont="1" applyBorder="1" applyAlignment="1" applyProtection="1">
      <alignment horizontal="distributed" vertical="center" wrapText="1" justifyLastLine="1"/>
      <protection hidden="1"/>
    </xf>
    <xf numFmtId="0" fontId="4" fillId="0" borderId="14" xfId="0" applyFont="1" applyBorder="1" applyAlignment="1" applyProtection="1">
      <alignment vertical="center"/>
      <protection hidden="1"/>
    </xf>
    <xf numFmtId="178" fontId="4" fillId="0" borderId="11" xfId="0" applyNumberFormat="1" applyFont="1" applyBorder="1" applyAlignment="1" applyProtection="1">
      <alignment horizontal="center" vertical="center"/>
      <protection hidden="1"/>
    </xf>
    <xf numFmtId="178" fontId="4" fillId="0" borderId="10" xfId="0" applyNumberFormat="1" applyFont="1" applyBorder="1" applyAlignment="1" applyProtection="1">
      <alignment horizontal="center" vertical="center"/>
      <protection hidden="1"/>
    </xf>
    <xf numFmtId="177" fontId="7" fillId="0" borderId="0" xfId="0" applyNumberFormat="1" applyFont="1" applyAlignment="1" applyProtection="1">
      <alignment horizontal="center" vertical="center"/>
      <protection locked="0"/>
    </xf>
    <xf numFmtId="179" fontId="6" fillId="0" borderId="33" xfId="0" applyNumberFormat="1" applyFont="1" applyBorder="1" applyAlignment="1" applyProtection="1">
      <alignment vertical="center" shrinkToFit="1"/>
      <protection locked="0"/>
    </xf>
    <xf numFmtId="179" fontId="52" fillId="0" borderId="0" xfId="0" applyNumberFormat="1" applyFont="1" applyProtection="1">
      <protection hidden="1"/>
    </xf>
    <xf numFmtId="0" fontId="56" fillId="0" borderId="0" xfId="0" applyFont="1" applyProtection="1">
      <protection hidden="1"/>
    </xf>
    <xf numFmtId="177" fontId="92" fillId="0" borderId="0" xfId="0" applyNumberFormat="1" applyFont="1" applyAlignment="1" applyProtection="1">
      <alignment vertical="center"/>
      <protection hidden="1"/>
    </xf>
    <xf numFmtId="177" fontId="4" fillId="0" borderId="0" xfId="0" applyNumberFormat="1" applyFont="1" applyAlignment="1" applyProtection="1">
      <alignment vertical="center"/>
      <protection hidden="1"/>
    </xf>
    <xf numFmtId="179" fontId="4" fillId="0" borderId="0" xfId="0" applyNumberFormat="1" applyFont="1" applyAlignment="1" applyProtection="1">
      <alignment vertical="center" shrinkToFit="1"/>
      <protection locked="0"/>
    </xf>
    <xf numFmtId="177" fontId="93" fillId="0" borderId="0" xfId="0" applyNumberFormat="1" applyFont="1" applyAlignment="1" applyProtection="1">
      <alignment vertical="top"/>
      <protection hidden="1"/>
    </xf>
    <xf numFmtId="176" fontId="9" fillId="7" borderId="15" xfId="0" applyNumberFormat="1" applyFont="1" applyFill="1" applyBorder="1" applyAlignment="1" applyProtection="1">
      <alignment horizontal="right" vertical="center"/>
      <protection locked="0" hidden="1"/>
    </xf>
    <xf numFmtId="0" fontId="3" fillId="48" borderId="0" xfId="0" applyFont="1" applyFill="1" applyProtection="1">
      <protection hidden="1"/>
    </xf>
    <xf numFmtId="0" fontId="4" fillId="48" borderId="0" xfId="0" applyFont="1" applyFill="1" applyAlignment="1" applyProtection="1">
      <alignment horizontal="center"/>
      <protection hidden="1"/>
    </xf>
    <xf numFmtId="0" fontId="5" fillId="48" borderId="0" xfId="0" applyFont="1" applyFill="1" applyProtection="1">
      <protection hidden="1"/>
    </xf>
    <xf numFmtId="49" fontId="49" fillId="0" borderId="0" xfId="0" applyNumberFormat="1" applyFont="1" applyAlignment="1" applyProtection="1">
      <alignment vertical="center"/>
      <protection hidden="1"/>
    </xf>
    <xf numFmtId="0" fontId="4" fillId="0" borderId="12" xfId="0" applyFont="1" applyBorder="1" applyAlignment="1" applyProtection="1">
      <alignment horizontal="centerContinuous" vertical="center"/>
      <protection hidden="1"/>
    </xf>
    <xf numFmtId="0" fontId="0" fillId="7" borderId="15" xfId="0" applyFill="1" applyBorder="1" applyAlignment="1" applyProtection="1">
      <alignment horizontal="left"/>
      <protection locked="0"/>
    </xf>
    <xf numFmtId="49" fontId="12" fillId="0" borderId="0" xfId="0" applyNumberFormat="1" applyFont="1" applyAlignment="1" applyProtection="1">
      <alignment horizontal="center"/>
      <protection hidden="1"/>
    </xf>
    <xf numFmtId="49" fontId="3" fillId="0" borderId="0" xfId="0" applyNumberFormat="1" applyFont="1" applyAlignment="1" applyProtection="1">
      <alignment horizontal="center" vertical="top"/>
      <protection hidden="1"/>
    </xf>
    <xf numFmtId="0" fontId="4" fillId="0" borderId="0" xfId="0" applyFont="1" applyAlignment="1" applyProtection="1">
      <alignment horizontal="center" vertical="center" wrapText="1" justifyLastLine="1"/>
      <protection hidden="1"/>
    </xf>
    <xf numFmtId="0" fontId="4" fillId="0" borderId="0" xfId="0" applyFont="1" applyAlignment="1" applyProtection="1">
      <alignment horizontal="distributed" vertical="center" wrapText="1" justifyLastLine="1"/>
      <protection hidden="1"/>
    </xf>
    <xf numFmtId="179" fontId="6" fillId="0" borderId="0" xfId="0" applyNumberFormat="1" applyFont="1" applyAlignment="1" applyProtection="1">
      <alignment vertical="center" shrinkToFit="1"/>
      <protection locked="0"/>
    </xf>
    <xf numFmtId="0" fontId="51" fillId="0" borderId="3" xfId="0" applyFont="1" applyBorder="1" applyAlignment="1" applyProtection="1">
      <alignment vertical="center" wrapText="1"/>
      <protection hidden="1"/>
    </xf>
    <xf numFmtId="0" fontId="4" fillId="8" borderId="5" xfId="0" applyFont="1" applyFill="1" applyBorder="1" applyAlignment="1" applyProtection="1">
      <alignment vertical="center"/>
      <protection hidden="1"/>
    </xf>
    <xf numFmtId="0" fontId="4" fillId="8" borderId="6" xfId="0" applyFont="1" applyFill="1" applyBorder="1" applyAlignment="1" applyProtection="1">
      <alignment vertical="center"/>
      <protection hidden="1"/>
    </xf>
    <xf numFmtId="0" fontId="4" fillId="0" borderId="5" xfId="0" applyFont="1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85" fillId="0" borderId="0" xfId="44" applyFont="1" applyAlignment="1" applyProtection="1">
      <alignment vertical="center"/>
      <protection hidden="1"/>
    </xf>
    <xf numFmtId="0" fontId="3" fillId="0" borderId="14" xfId="44" applyFont="1" applyBorder="1" applyAlignment="1" applyProtection="1">
      <alignment vertical="center"/>
      <protection hidden="1"/>
    </xf>
    <xf numFmtId="0" fontId="4" fillId="0" borderId="0" xfId="44" applyFont="1" applyAlignment="1" applyProtection="1">
      <alignment vertical="center"/>
      <protection hidden="1"/>
    </xf>
    <xf numFmtId="0" fontId="4" fillId="0" borderId="15" xfId="44" applyFont="1" applyBorder="1" applyAlignment="1" applyProtection="1">
      <alignment vertical="center"/>
      <protection hidden="1"/>
    </xf>
    <xf numFmtId="0" fontId="85" fillId="0" borderId="0" xfId="44" applyFont="1" applyAlignment="1" applyProtection="1">
      <alignment horizontal="center" vertical="center"/>
      <protection hidden="1"/>
    </xf>
    <xf numFmtId="49" fontId="85" fillId="0" borderId="0" xfId="44" applyNumberFormat="1" applyFont="1" applyAlignment="1" applyProtection="1">
      <alignment horizontal="center" vertical="center"/>
      <protection hidden="1"/>
    </xf>
    <xf numFmtId="177" fontId="86" fillId="0" borderId="0" xfId="44" applyNumberFormat="1" applyFont="1" applyAlignment="1" applyProtection="1">
      <alignment horizontal="right" vertical="center"/>
      <protection hidden="1"/>
    </xf>
    <xf numFmtId="0" fontId="86" fillId="0" borderId="0" xfId="44" applyFont="1" applyAlignment="1" applyProtection="1">
      <alignment vertical="center"/>
      <protection hidden="1"/>
    </xf>
    <xf numFmtId="0" fontId="84" fillId="0" borderId="0" xfId="44" applyFont="1" applyAlignment="1" applyProtection="1">
      <alignment vertical="center"/>
      <protection hidden="1"/>
    </xf>
    <xf numFmtId="49" fontId="84" fillId="0" borderId="0" xfId="44" applyNumberFormat="1" applyFont="1" applyAlignment="1" applyProtection="1">
      <alignment horizontal="center" vertical="center"/>
      <protection hidden="1"/>
    </xf>
    <xf numFmtId="177" fontId="87" fillId="0" borderId="0" xfId="44" applyNumberFormat="1" applyFont="1" applyAlignment="1" applyProtection="1">
      <alignment horizontal="right" vertical="center"/>
      <protection hidden="1"/>
    </xf>
    <xf numFmtId="0" fontId="3" fillId="0" borderId="0" xfId="44" applyFont="1" applyAlignment="1" applyProtection="1">
      <alignment vertical="center"/>
      <protection hidden="1"/>
    </xf>
    <xf numFmtId="0" fontId="44" fillId="0" borderId="0" xfId="44" applyFont="1" applyAlignment="1" applyProtection="1">
      <alignment vertical="center"/>
      <protection hidden="1"/>
    </xf>
    <xf numFmtId="179" fontId="69" fillId="4" borderId="25" xfId="0" applyNumberFormat="1" applyFont="1" applyFill="1" applyBorder="1" applyAlignment="1" applyProtection="1">
      <alignment vertical="center" shrinkToFit="1"/>
      <protection hidden="1"/>
    </xf>
    <xf numFmtId="179" fontId="69" fillId="4" borderId="26" xfId="0" applyNumberFormat="1" applyFont="1" applyFill="1" applyBorder="1" applyAlignment="1" applyProtection="1">
      <alignment vertical="center" shrinkToFit="1"/>
      <protection hidden="1"/>
    </xf>
    <xf numFmtId="177" fontId="7" fillId="43" borderId="15" xfId="0" applyNumberFormat="1" applyFont="1" applyFill="1" applyBorder="1" applyAlignment="1" applyProtection="1">
      <alignment horizontal="right" vertical="center"/>
      <protection hidden="1"/>
    </xf>
    <xf numFmtId="49" fontId="8" fillId="7" borderId="0" xfId="0" applyNumberFormat="1" applyFont="1" applyFill="1" applyProtection="1">
      <protection hidden="1"/>
    </xf>
    <xf numFmtId="177" fontId="7" fillId="7" borderId="15" xfId="0" applyNumberFormat="1" applyFont="1" applyFill="1" applyBorder="1" applyAlignment="1" applyProtection="1">
      <alignment horizontal="right" vertical="center"/>
      <protection hidden="1"/>
    </xf>
    <xf numFmtId="179" fontId="6" fillId="7" borderId="15" xfId="0" applyNumberFormat="1" applyFont="1" applyFill="1" applyBorder="1" applyAlignment="1" applyProtection="1">
      <alignment horizontal="right" vertical="center" shrinkToFit="1"/>
      <protection hidden="1"/>
    </xf>
    <xf numFmtId="179" fontId="6" fillId="43" borderId="33" xfId="0" applyNumberFormat="1" applyFont="1" applyFill="1" applyBorder="1" applyAlignment="1" applyProtection="1">
      <alignment horizontal="right" vertical="center" shrinkToFit="1"/>
      <protection hidden="1"/>
    </xf>
    <xf numFmtId="179" fontId="6" fillId="43" borderId="15" xfId="0" applyNumberFormat="1" applyFont="1" applyFill="1" applyBorder="1" applyAlignment="1" applyProtection="1">
      <alignment horizontal="right" vertical="center" shrinkToFit="1"/>
      <protection hidden="1"/>
    </xf>
    <xf numFmtId="177" fontId="7" fillId="0" borderId="0" xfId="0" applyNumberFormat="1" applyFont="1" applyAlignment="1" applyProtection="1">
      <alignment horizontal="center" vertical="center"/>
      <protection hidden="1"/>
    </xf>
    <xf numFmtId="177" fontId="70" fillId="0" borderId="0" xfId="0" applyNumberFormat="1" applyFont="1" applyAlignment="1" applyProtection="1">
      <alignment vertical="top"/>
      <protection hidden="1"/>
    </xf>
    <xf numFmtId="0" fontId="4" fillId="6" borderId="2" xfId="0" applyFont="1" applyFill="1" applyBorder="1" applyAlignment="1" applyProtection="1">
      <alignment horizontal="centerContinuous" vertical="center" wrapText="1"/>
      <protection hidden="1"/>
    </xf>
    <xf numFmtId="0" fontId="4" fillId="6" borderId="3" xfId="0" applyFont="1" applyFill="1" applyBorder="1" applyAlignment="1" applyProtection="1">
      <alignment horizontal="centerContinuous" vertical="center"/>
      <protection hidden="1"/>
    </xf>
    <xf numFmtId="0" fontId="4" fillId="6" borderId="12" xfId="0" applyFont="1" applyFill="1" applyBorder="1" applyAlignment="1" applyProtection="1">
      <alignment horizontal="centerContinuous" vertical="center" wrapText="1"/>
      <protection hidden="1"/>
    </xf>
    <xf numFmtId="0" fontId="53" fillId="0" borderId="12" xfId="0" applyFont="1" applyBorder="1" applyAlignment="1" applyProtection="1">
      <alignment horizontal="centerContinuous" vertical="center" wrapText="1"/>
      <protection hidden="1"/>
    </xf>
    <xf numFmtId="0" fontId="53" fillId="0" borderId="3" xfId="0" applyFont="1" applyBorder="1" applyAlignment="1" applyProtection="1">
      <alignment horizontal="centerContinuous" vertical="center"/>
      <protection hidden="1"/>
    </xf>
    <xf numFmtId="0" fontId="4" fillId="0" borderId="2" xfId="0" applyFont="1" applyBorder="1" applyAlignment="1" applyProtection="1">
      <alignment horizontal="centerContinuous" vertical="center" wrapText="1"/>
      <protection hidden="1"/>
    </xf>
    <xf numFmtId="0" fontId="7" fillId="0" borderId="0" xfId="43" applyFont="1" applyAlignment="1" applyProtection="1">
      <alignment horizontal="left"/>
      <protection hidden="1"/>
    </xf>
    <xf numFmtId="49" fontId="62" fillId="0" borderId="0" xfId="0" applyNumberFormat="1" applyFont="1" applyAlignment="1" applyProtection="1">
      <alignment horizontal="center" vertical="center"/>
      <protection hidden="1"/>
    </xf>
    <xf numFmtId="49" fontId="52" fillId="0" borderId="0" xfId="0" applyNumberFormat="1" applyFont="1" applyAlignment="1" applyProtection="1">
      <alignment horizontal="center" vertical="center"/>
      <protection hidden="1"/>
    </xf>
    <xf numFmtId="180" fontId="46" fillId="50" borderId="0" xfId="0" applyNumberFormat="1" applyFont="1" applyFill="1" applyAlignment="1" applyProtection="1">
      <alignment horizontal="center" vertical="center"/>
      <protection hidden="1"/>
    </xf>
    <xf numFmtId="49" fontId="59" fillId="0" borderId="0" xfId="0" applyNumberFormat="1" applyFont="1" applyAlignment="1">
      <alignment horizontal="center" vertical="center"/>
    </xf>
    <xf numFmtId="49" fontId="63" fillId="0" borderId="0" xfId="0" applyNumberFormat="1" applyFont="1" applyAlignment="1" applyProtection="1">
      <alignment shrinkToFit="1"/>
      <protection hidden="1"/>
    </xf>
    <xf numFmtId="0" fontId="48" fillId="0" borderId="0" xfId="0" applyFont="1" applyAlignment="1" applyProtection="1">
      <alignment vertical="center"/>
      <protection hidden="1"/>
    </xf>
    <xf numFmtId="0" fontId="70" fillId="0" borderId="0" xfId="44" applyFont="1" applyAlignment="1" applyProtection="1">
      <alignment horizontal="center" vertical="center"/>
      <protection hidden="1"/>
    </xf>
    <xf numFmtId="177" fontId="7" fillId="46" borderId="15" xfId="44" applyNumberFormat="1" applyFont="1" applyFill="1" applyBorder="1" applyAlignment="1" applyProtection="1">
      <alignment horizontal="right" vertical="center"/>
      <protection locked="0"/>
    </xf>
    <xf numFmtId="0" fontId="53" fillId="0" borderId="2" xfId="0" applyFont="1" applyBorder="1" applyAlignment="1" applyProtection="1">
      <alignment horizontal="center" vertical="center"/>
      <protection hidden="1"/>
    </xf>
    <xf numFmtId="49" fontId="4" fillId="6" borderId="5" xfId="0" applyNumberFormat="1" applyFont="1" applyFill="1" applyBorder="1" applyAlignment="1" applyProtection="1">
      <alignment horizontal="center" vertical="center"/>
      <protection hidden="1"/>
    </xf>
    <xf numFmtId="49" fontId="4" fillId="6" borderId="6" xfId="0" applyNumberFormat="1" applyFont="1" applyFill="1" applyBorder="1" applyAlignment="1" applyProtection="1">
      <alignment horizontal="center" vertical="center" wrapText="1"/>
      <protection hidden="1"/>
    </xf>
    <xf numFmtId="49" fontId="4" fillId="5" borderId="12" xfId="0" applyNumberFormat="1" applyFont="1" applyFill="1" applyBorder="1" applyAlignment="1" applyProtection="1">
      <alignment horizontal="center" vertical="center"/>
      <protection hidden="1"/>
    </xf>
    <xf numFmtId="49" fontId="4" fillId="5" borderId="8" xfId="0" applyNumberFormat="1" applyFont="1" applyFill="1" applyBorder="1" applyAlignment="1" applyProtection="1">
      <alignment horizontal="center" vertical="center"/>
      <protection hidden="1"/>
    </xf>
    <xf numFmtId="49" fontId="4" fillId="5" borderId="11" xfId="0" applyNumberFormat="1" applyFont="1" applyFill="1" applyBorder="1" applyAlignment="1" applyProtection="1">
      <alignment horizontal="center" vertical="center"/>
      <protection hidden="1"/>
    </xf>
    <xf numFmtId="49" fontId="4" fillId="5" borderId="9" xfId="0" applyNumberFormat="1" applyFont="1" applyFill="1" applyBorder="1" applyAlignment="1" applyProtection="1">
      <alignment horizontal="center" vertical="center"/>
      <protection hidden="1"/>
    </xf>
    <xf numFmtId="49" fontId="4" fillId="6" borderId="9" xfId="0" applyNumberFormat="1" applyFont="1" applyFill="1" applyBorder="1" applyAlignment="1" applyProtection="1">
      <alignment horizontal="center" vertical="center"/>
      <protection hidden="1"/>
    </xf>
    <xf numFmtId="49" fontId="8" fillId="7" borderId="0" xfId="0" applyNumberFormat="1" applyFont="1" applyFill="1"/>
    <xf numFmtId="177" fontId="7" fillId="7" borderId="15" xfId="0" applyNumberFormat="1" applyFont="1" applyFill="1" applyBorder="1" applyAlignment="1">
      <alignment horizontal="right" vertical="center"/>
    </xf>
    <xf numFmtId="0" fontId="4" fillId="6" borderId="2" xfId="0" applyFont="1" applyFill="1" applyBorder="1" applyAlignment="1" applyProtection="1">
      <alignment horizontal="center" justifyLastLine="1"/>
      <protection hidden="1"/>
    </xf>
    <xf numFmtId="0" fontId="4" fillId="6" borderId="8" xfId="0" applyFont="1" applyFill="1" applyBorder="1" applyAlignment="1" applyProtection="1">
      <alignment horizontal="distributed" vertical="center" justifyLastLine="1"/>
      <protection hidden="1"/>
    </xf>
    <xf numFmtId="0" fontId="4" fillId="6" borderId="8" xfId="0" applyFont="1" applyFill="1" applyBorder="1" applyAlignment="1" applyProtection="1">
      <alignment horizontal="distributed" justifyLastLine="1"/>
      <protection hidden="1"/>
    </xf>
    <xf numFmtId="0" fontId="4" fillId="6" borderId="8" xfId="0" applyFont="1" applyFill="1" applyBorder="1" applyAlignment="1" applyProtection="1">
      <alignment horizontal="center" justifyLastLine="1"/>
      <protection hidden="1"/>
    </xf>
    <xf numFmtId="0" fontId="4" fillId="6" borderId="8" xfId="0" applyFont="1" applyFill="1" applyBorder="1" applyAlignment="1" applyProtection="1">
      <alignment horizontal="distributed" wrapText="1" justifyLastLine="1"/>
      <protection hidden="1"/>
    </xf>
    <xf numFmtId="0" fontId="4" fillId="6" borderId="8" xfId="0" applyFont="1" applyFill="1" applyBorder="1" applyAlignment="1" applyProtection="1">
      <alignment horizontal="distributed" vertical="top" wrapText="1" justifyLastLine="1"/>
      <protection hidden="1"/>
    </xf>
    <xf numFmtId="0" fontId="53" fillId="0" borderId="12" xfId="0" applyFont="1" applyBorder="1" applyAlignment="1" applyProtection="1">
      <alignment horizontal="distributed" vertical="center" wrapText="1" justifyLastLine="1"/>
      <protection hidden="1"/>
    </xf>
    <xf numFmtId="0" fontId="57" fillId="0" borderId="0" xfId="0" applyFont="1" applyAlignment="1" applyProtection="1">
      <alignment vertical="center"/>
      <protection hidden="1"/>
    </xf>
    <xf numFmtId="0" fontId="53" fillId="0" borderId="6" xfId="0" applyFont="1" applyBorder="1" applyAlignment="1" applyProtection="1">
      <alignment vertical="center"/>
      <protection hidden="1"/>
    </xf>
    <xf numFmtId="0" fontId="53" fillId="0" borderId="2" xfId="0" applyFont="1" applyBorder="1" applyAlignment="1" applyProtection="1">
      <alignment horizontal="center" justifyLastLine="1"/>
      <protection hidden="1"/>
    </xf>
    <xf numFmtId="0" fontId="53" fillId="0" borderId="1" xfId="0" applyFont="1" applyBorder="1" applyAlignment="1" applyProtection="1">
      <alignment vertical="center"/>
      <protection hidden="1"/>
    </xf>
    <xf numFmtId="0" fontId="53" fillId="0" borderId="8" xfId="0" applyFont="1" applyBorder="1" applyAlignment="1" applyProtection="1">
      <alignment horizontal="distributed" vertical="center" justifyLastLine="1"/>
      <protection hidden="1"/>
    </xf>
    <xf numFmtId="0" fontId="53" fillId="0" borderId="8" xfId="0" applyFont="1" applyBorder="1" applyAlignment="1" applyProtection="1">
      <alignment horizontal="distributed" vertical="center" wrapText="1" justifyLastLine="1"/>
      <protection hidden="1"/>
    </xf>
    <xf numFmtId="0" fontId="53" fillId="0" borderId="8" xfId="0" applyFont="1" applyBorder="1" applyAlignment="1" applyProtection="1">
      <alignment horizontal="distributed" justifyLastLine="1"/>
      <protection hidden="1"/>
    </xf>
    <xf numFmtId="0" fontId="53" fillId="0" borderId="8" xfId="0" applyFont="1" applyBorder="1" applyAlignment="1" applyProtection="1">
      <alignment horizontal="center" justifyLastLine="1"/>
      <protection hidden="1"/>
    </xf>
    <xf numFmtId="0" fontId="53" fillId="0" borderId="8" xfId="0" applyFont="1" applyBorder="1" applyAlignment="1" applyProtection="1">
      <alignment horizontal="distributed" wrapText="1" justifyLastLine="1"/>
      <protection hidden="1"/>
    </xf>
    <xf numFmtId="0" fontId="53" fillId="0" borderId="8" xfId="0" applyFont="1" applyBorder="1" applyAlignment="1" applyProtection="1">
      <alignment horizontal="center" vertical="center"/>
      <protection hidden="1"/>
    </xf>
    <xf numFmtId="0" fontId="53" fillId="0" borderId="8" xfId="0" applyFont="1" applyBorder="1" applyAlignment="1" applyProtection="1">
      <alignment horizontal="distributed" vertical="top" wrapText="1" justifyLastLine="1"/>
      <protection hidden="1"/>
    </xf>
    <xf numFmtId="0" fontId="53" fillId="0" borderId="8" xfId="0" applyFont="1" applyBorder="1" applyAlignment="1" applyProtection="1">
      <alignment horizontal="center" vertical="top" justifyLastLine="1"/>
      <protection hidden="1"/>
    </xf>
    <xf numFmtId="49" fontId="53" fillId="0" borderId="0" xfId="0" applyNumberFormat="1" applyFont="1" applyAlignment="1" applyProtection="1">
      <alignment horizontal="center" vertical="center"/>
      <protection hidden="1"/>
    </xf>
    <xf numFmtId="177" fontId="55" fillId="0" borderId="0" xfId="0" applyNumberFormat="1" applyFont="1" applyAlignment="1" applyProtection="1">
      <alignment horizontal="right" vertical="center"/>
      <protection hidden="1"/>
    </xf>
    <xf numFmtId="49" fontId="53" fillId="0" borderId="7" xfId="0" applyNumberFormat="1" applyFont="1" applyBorder="1" applyAlignment="1" applyProtection="1">
      <alignment horizontal="center" vertical="center"/>
      <protection hidden="1"/>
    </xf>
    <xf numFmtId="0" fontId="61" fillId="0" borderId="13" xfId="0" applyFont="1" applyBorder="1" applyAlignment="1" applyProtection="1">
      <alignment horizontal="center" vertical="center" wrapText="1"/>
      <protection hidden="1"/>
    </xf>
    <xf numFmtId="49" fontId="53" fillId="0" borderId="10" xfId="0" applyNumberFormat="1" applyFont="1" applyBorder="1" applyAlignment="1" applyProtection="1">
      <alignment horizontal="center" vertical="center"/>
      <protection hidden="1"/>
    </xf>
    <xf numFmtId="0" fontId="55" fillId="0" borderId="0" xfId="0" applyFont="1" applyAlignment="1" applyProtection="1">
      <alignment vertical="center"/>
      <protection hidden="1"/>
    </xf>
    <xf numFmtId="0" fontId="96" fillId="0" borderId="0" xfId="0" applyFont="1" applyAlignment="1" applyProtection="1">
      <alignment vertical="center" wrapText="1"/>
      <protection hidden="1"/>
    </xf>
    <xf numFmtId="49" fontId="97" fillId="0" borderId="0" xfId="0" applyNumberFormat="1" applyFont="1" applyAlignment="1" applyProtection="1">
      <alignment vertical="center"/>
      <protection hidden="1"/>
    </xf>
    <xf numFmtId="0" fontId="97" fillId="0" borderId="0" xfId="0" applyFont="1" applyAlignment="1" applyProtection="1">
      <alignment vertical="center"/>
      <protection hidden="1"/>
    </xf>
    <xf numFmtId="0" fontId="98" fillId="0" borderId="0" xfId="0" applyFont="1" applyAlignment="1" applyProtection="1">
      <alignment vertical="center"/>
      <protection hidden="1"/>
    </xf>
    <xf numFmtId="0" fontId="57" fillId="0" borderId="0" xfId="0" applyFont="1" applyAlignment="1" applyProtection="1">
      <alignment horizontal="left"/>
      <protection hidden="1"/>
    </xf>
    <xf numFmtId="49" fontId="97" fillId="0" borderId="0" xfId="0" applyNumberFormat="1" applyFont="1" applyProtection="1">
      <protection hidden="1"/>
    </xf>
    <xf numFmtId="0" fontId="97" fillId="0" borderId="0" xfId="0" applyFont="1" applyProtection="1">
      <protection hidden="1"/>
    </xf>
    <xf numFmtId="0" fontId="98" fillId="0" borderId="0" xfId="0" applyFont="1" applyProtection="1">
      <protection hidden="1"/>
    </xf>
    <xf numFmtId="0" fontId="99" fillId="0" borderId="0" xfId="0" applyFont="1" applyAlignment="1" applyProtection="1">
      <alignment vertical="center"/>
      <protection hidden="1"/>
    </xf>
    <xf numFmtId="49" fontId="0" fillId="0" borderId="0" xfId="0" quotePrefix="1" applyNumberFormat="1"/>
    <xf numFmtId="0" fontId="4" fillId="6" borderId="7" xfId="0" applyFont="1" applyFill="1" applyBorder="1" applyAlignment="1" applyProtection="1">
      <alignment vertical="center"/>
      <protection hidden="1"/>
    </xf>
    <xf numFmtId="0" fontId="53" fillId="0" borderId="2" xfId="43" applyFont="1" applyBorder="1" applyAlignment="1" applyProtection="1">
      <alignment vertical="center"/>
      <protection hidden="1"/>
    </xf>
    <xf numFmtId="0" fontId="53" fillId="0" borderId="7" xfId="43" applyFont="1" applyBorder="1" applyAlignment="1" applyProtection="1">
      <alignment vertical="center"/>
      <protection hidden="1"/>
    </xf>
    <xf numFmtId="0" fontId="53" fillId="0" borderId="5" xfId="43" applyFont="1" applyBorder="1" applyAlignment="1" applyProtection="1">
      <alignment horizontal="centerContinuous" vertical="center" wrapText="1"/>
      <protection hidden="1"/>
    </xf>
    <xf numFmtId="0" fontId="53" fillId="0" borderId="1" xfId="43" applyFont="1" applyBorder="1" applyAlignment="1" applyProtection="1">
      <alignment horizontal="centerContinuous" vertical="center"/>
      <protection hidden="1"/>
    </xf>
    <xf numFmtId="0" fontId="53" fillId="0" borderId="6" xfId="43" applyFont="1" applyBorder="1" applyAlignment="1" applyProtection="1">
      <alignment horizontal="centerContinuous" vertical="center"/>
      <protection hidden="1"/>
    </xf>
    <xf numFmtId="0" fontId="53" fillId="0" borderId="5" xfId="43" applyFont="1" applyBorder="1" applyAlignment="1" applyProtection="1">
      <alignment horizontal="centerContinuous" vertical="center"/>
      <protection hidden="1"/>
    </xf>
    <xf numFmtId="0" fontId="53" fillId="0" borderId="12" xfId="43" applyFont="1" applyBorder="1" applyAlignment="1" applyProtection="1">
      <alignment vertical="center"/>
      <protection hidden="1"/>
    </xf>
    <xf numFmtId="0" fontId="53" fillId="0" borderId="4" xfId="43" applyFont="1" applyBorder="1" applyAlignment="1" applyProtection="1">
      <alignment vertical="center"/>
      <protection hidden="1"/>
    </xf>
    <xf numFmtId="0" fontId="53" fillId="0" borderId="9" xfId="43" applyFont="1" applyBorder="1" applyAlignment="1" applyProtection="1">
      <alignment vertical="center"/>
      <protection hidden="1"/>
    </xf>
    <xf numFmtId="0" fontId="53" fillId="0" borderId="8" xfId="43" applyFont="1" applyBorder="1" applyAlignment="1" applyProtection="1">
      <alignment vertical="center"/>
      <protection hidden="1"/>
    </xf>
    <xf numFmtId="0" fontId="53" fillId="0" borderId="13" xfId="43" applyFont="1" applyBorder="1" applyAlignment="1" applyProtection="1">
      <alignment vertical="center"/>
      <protection hidden="1"/>
    </xf>
    <xf numFmtId="0" fontId="53" fillId="0" borderId="10" xfId="43" applyFont="1" applyBorder="1" applyAlignment="1" applyProtection="1">
      <alignment vertical="center"/>
      <protection hidden="1"/>
    </xf>
    <xf numFmtId="49" fontId="53" fillId="0" borderId="11" xfId="43" applyNumberFormat="1" applyFont="1" applyBorder="1" applyAlignment="1" applyProtection="1">
      <alignment horizontal="center" vertical="center"/>
      <protection hidden="1"/>
    </xf>
    <xf numFmtId="0" fontId="53" fillId="0" borderId="5" xfId="43" applyFont="1" applyBorder="1" applyAlignment="1" applyProtection="1">
      <alignment horizontal="center" vertical="center" wrapText="1"/>
      <protection hidden="1"/>
    </xf>
    <xf numFmtId="49" fontId="53" fillId="0" borderId="6" xfId="43" applyNumberFormat="1" applyFont="1" applyBorder="1" applyAlignment="1" applyProtection="1">
      <alignment horizontal="center" vertical="center"/>
      <protection hidden="1"/>
    </xf>
    <xf numFmtId="0" fontId="53" fillId="0" borderId="5" xfId="43" applyFont="1" applyBorder="1" applyAlignment="1" applyProtection="1">
      <alignment horizontal="center" vertical="center"/>
      <protection hidden="1"/>
    </xf>
    <xf numFmtId="0" fontId="61" fillId="0" borderId="5" xfId="43" applyFont="1" applyBorder="1" applyAlignment="1" applyProtection="1">
      <alignment horizontal="center" vertical="center" wrapText="1"/>
      <protection hidden="1"/>
    </xf>
    <xf numFmtId="0" fontId="53" fillId="0" borderId="12" xfId="43" applyFont="1" applyBorder="1" applyAlignment="1" applyProtection="1">
      <alignment horizontal="distributed" vertical="center" wrapText="1" justifyLastLine="1"/>
      <protection hidden="1"/>
    </xf>
    <xf numFmtId="0" fontId="57" fillId="0" borderId="0" xfId="43" applyFont="1" applyAlignment="1" applyProtection="1">
      <alignment horizontal="left"/>
      <protection hidden="1"/>
    </xf>
    <xf numFmtId="178" fontId="53" fillId="0" borderId="0" xfId="43" applyNumberFormat="1" applyFont="1" applyAlignment="1" applyProtection="1">
      <alignment horizontal="center" vertical="center"/>
      <protection hidden="1"/>
    </xf>
    <xf numFmtId="0" fontId="98" fillId="0" borderId="0" xfId="43" applyFont="1" applyProtection="1">
      <protection hidden="1"/>
    </xf>
    <xf numFmtId="0" fontId="97" fillId="0" borderId="0" xfId="43" applyFont="1" applyAlignment="1" applyProtection="1">
      <alignment vertical="center"/>
      <protection hidden="1"/>
    </xf>
    <xf numFmtId="0" fontId="53" fillId="0" borderId="6" xfId="43" applyFont="1" applyBorder="1" applyAlignment="1" applyProtection="1">
      <alignment vertical="center"/>
      <protection hidden="1"/>
    </xf>
    <xf numFmtId="0" fontId="53" fillId="0" borderId="2" xfId="43" applyFont="1" applyBorder="1" applyAlignment="1" applyProtection="1">
      <alignment horizontal="center" justifyLastLine="1"/>
      <protection hidden="1"/>
    </xf>
    <xf numFmtId="0" fontId="53" fillId="0" borderId="1" xfId="43" applyFont="1" applyBorder="1" applyAlignment="1" applyProtection="1">
      <alignment vertical="center"/>
      <protection hidden="1"/>
    </xf>
    <xf numFmtId="0" fontId="53" fillId="0" borderId="8" xfId="43" applyFont="1" applyBorder="1" applyAlignment="1" applyProtection="1">
      <alignment horizontal="distributed" vertical="center" justifyLastLine="1"/>
      <protection hidden="1"/>
    </xf>
    <xf numFmtId="0" fontId="53" fillId="0" borderId="8" xfId="43" applyFont="1" applyBorder="1" applyAlignment="1" applyProtection="1">
      <alignment horizontal="distributed" vertical="center" wrapText="1" justifyLastLine="1"/>
      <protection hidden="1"/>
    </xf>
    <xf numFmtId="0" fontId="53" fillId="0" borderId="8" xfId="43" applyFont="1" applyBorder="1" applyAlignment="1" applyProtection="1">
      <alignment horizontal="distributed" justifyLastLine="1"/>
      <protection hidden="1"/>
    </xf>
    <xf numFmtId="0" fontId="53" fillId="0" borderId="8" xfId="43" applyFont="1" applyBorder="1" applyAlignment="1" applyProtection="1">
      <alignment horizontal="center" justifyLastLine="1"/>
      <protection hidden="1"/>
    </xf>
    <xf numFmtId="0" fontId="53" fillId="0" borderId="8" xfId="43" applyFont="1" applyBorder="1" applyAlignment="1" applyProtection="1">
      <alignment horizontal="distributed" wrapText="1" justifyLastLine="1"/>
      <protection hidden="1"/>
    </xf>
    <xf numFmtId="0" fontId="53" fillId="0" borderId="8" xfId="43" applyFont="1" applyBorder="1" applyAlignment="1" applyProtection="1">
      <alignment horizontal="center" vertical="center"/>
      <protection hidden="1"/>
    </xf>
    <xf numFmtId="0" fontId="53" fillId="0" borderId="8" xfId="43" applyFont="1" applyBorder="1" applyAlignment="1" applyProtection="1">
      <alignment horizontal="distributed" vertical="top" wrapText="1" justifyLastLine="1"/>
      <protection hidden="1"/>
    </xf>
    <xf numFmtId="0" fontId="53" fillId="0" borderId="8" xfId="43" applyFont="1" applyBorder="1" applyAlignment="1" applyProtection="1">
      <alignment horizontal="center" vertical="top" justifyLastLine="1"/>
      <protection hidden="1"/>
    </xf>
    <xf numFmtId="177" fontId="57" fillId="0" borderId="15" xfId="43" applyNumberFormat="1" applyFont="1" applyBorder="1" applyAlignment="1">
      <alignment horizontal="right" vertical="center"/>
    </xf>
    <xf numFmtId="49" fontId="97" fillId="0" borderId="0" xfId="43" applyNumberFormat="1" applyFont="1" applyAlignment="1" applyProtection="1">
      <alignment vertical="center"/>
      <protection hidden="1"/>
    </xf>
    <xf numFmtId="0" fontId="98" fillId="0" borderId="0" xfId="43" applyFont="1" applyAlignment="1" applyProtection="1">
      <alignment vertical="center"/>
      <protection hidden="1"/>
    </xf>
    <xf numFmtId="49" fontId="97" fillId="0" borderId="0" xfId="43" applyNumberFormat="1" applyFont="1" applyProtection="1">
      <protection hidden="1"/>
    </xf>
    <xf numFmtId="0" fontId="97" fillId="0" borderId="0" xfId="43" applyFont="1" applyProtection="1">
      <protection hidden="1"/>
    </xf>
    <xf numFmtId="0" fontId="56" fillId="0" borderId="0" xfId="43" applyFont="1" applyProtection="1">
      <protection hidden="1"/>
    </xf>
    <xf numFmtId="0" fontId="99" fillId="0" borderId="0" xfId="43" applyFont="1" applyAlignment="1" applyProtection="1">
      <alignment vertical="center"/>
      <protection hidden="1"/>
    </xf>
    <xf numFmtId="180" fontId="46" fillId="43" borderId="15" xfId="0" applyNumberFormat="1" applyFont="1" applyFill="1" applyBorder="1" applyAlignment="1">
      <alignment horizontal="center" vertical="center"/>
    </xf>
    <xf numFmtId="49" fontId="4" fillId="6" borderId="6" xfId="0" applyNumberFormat="1" applyFont="1" applyFill="1" applyBorder="1" applyAlignment="1" applyProtection="1">
      <alignment horizontal="centerContinuous" vertical="center"/>
      <protection hidden="1"/>
    </xf>
    <xf numFmtId="49" fontId="4" fillId="6" borderId="7" xfId="0" applyNumberFormat="1" applyFont="1" applyFill="1" applyBorder="1" applyAlignment="1" applyProtection="1">
      <alignment horizontal="center" vertical="center"/>
      <protection hidden="1"/>
    </xf>
    <xf numFmtId="49" fontId="4" fillId="6" borderId="5" xfId="0" applyNumberFormat="1" applyFont="1" applyFill="1" applyBorder="1" applyAlignment="1" applyProtection="1">
      <alignment vertical="center"/>
      <protection hidden="1"/>
    </xf>
    <xf numFmtId="49" fontId="4" fillId="6" borderId="7" xfId="0" applyNumberFormat="1" applyFont="1" applyFill="1" applyBorder="1" applyAlignment="1" applyProtection="1">
      <alignment horizontal="center" vertical="center" wrapText="1"/>
      <protection hidden="1"/>
    </xf>
    <xf numFmtId="49" fontId="4" fillId="6" borderId="9" xfId="0" applyNumberFormat="1" applyFont="1" applyFill="1" applyBorder="1" applyAlignment="1" applyProtection="1">
      <alignment horizontal="center" vertical="top" wrapText="1"/>
      <protection hidden="1"/>
    </xf>
    <xf numFmtId="179" fontId="6" fillId="7" borderId="15" xfId="0" applyNumberFormat="1" applyFont="1" applyFill="1" applyBorder="1" applyAlignment="1">
      <alignment horizontal="right" vertical="center" shrinkToFit="1"/>
    </xf>
    <xf numFmtId="179" fontId="13" fillId="4" borderId="25" xfId="0" applyNumberFormat="1" applyFont="1" applyFill="1" applyBorder="1" applyAlignment="1" applyProtection="1">
      <alignment horizontal="right" vertical="center" shrinkToFit="1"/>
      <protection hidden="1"/>
    </xf>
    <xf numFmtId="179" fontId="6" fillId="4" borderId="12" xfId="0" applyNumberFormat="1" applyFont="1" applyFill="1" applyBorder="1" applyAlignment="1" applyProtection="1">
      <alignment horizontal="right" vertical="center" shrinkToFit="1"/>
      <protection hidden="1"/>
    </xf>
    <xf numFmtId="49" fontId="4" fillId="5" borderId="0" xfId="0" applyNumberFormat="1" applyFont="1" applyFill="1" applyAlignment="1" applyProtection="1">
      <alignment horizontal="center" vertical="center" wrapText="1"/>
      <protection hidden="1"/>
    </xf>
    <xf numFmtId="49" fontId="4" fillId="5" borderId="8" xfId="0" applyNumberFormat="1" applyFont="1" applyFill="1" applyBorder="1" applyAlignment="1" applyProtection="1">
      <alignment horizontal="center" vertical="center" wrapText="1"/>
      <protection hidden="1"/>
    </xf>
    <xf numFmtId="49" fontId="4" fillId="5" borderId="11" xfId="0" applyNumberFormat="1" applyFont="1" applyFill="1" applyBorder="1" applyAlignment="1" applyProtection="1">
      <alignment horizontal="center" textRotation="255"/>
      <protection hidden="1"/>
    </xf>
    <xf numFmtId="179" fontId="6" fillId="4" borderId="15" xfId="0" applyNumberFormat="1" applyFont="1" applyFill="1" applyBorder="1" applyAlignment="1" applyProtection="1">
      <alignment horizontal="right" vertical="center" shrinkToFit="1"/>
      <protection hidden="1"/>
    </xf>
    <xf numFmtId="49" fontId="4" fillId="5" borderId="2" xfId="0" applyNumberFormat="1" applyFont="1" applyFill="1" applyBorder="1" applyAlignment="1" applyProtection="1">
      <alignment horizontal="center" vertical="center"/>
      <protection hidden="1"/>
    </xf>
    <xf numFmtId="49" fontId="4" fillId="5" borderId="34" xfId="0" applyNumberFormat="1" applyFont="1" applyFill="1" applyBorder="1" applyAlignment="1" applyProtection="1">
      <alignment horizontal="center" vertical="center"/>
      <protection hidden="1"/>
    </xf>
    <xf numFmtId="49" fontId="4" fillId="5" borderId="13" xfId="0" applyNumberFormat="1" applyFont="1" applyFill="1" applyBorder="1" applyAlignment="1" applyProtection="1">
      <alignment horizontal="center" vertical="center"/>
      <protection hidden="1"/>
    </xf>
    <xf numFmtId="49" fontId="4" fillId="5" borderId="35" xfId="0" applyNumberFormat="1" applyFont="1" applyFill="1" applyBorder="1" applyAlignment="1" applyProtection="1">
      <alignment horizontal="center" vertical="center"/>
      <protection hidden="1"/>
    </xf>
    <xf numFmtId="49" fontId="4" fillId="5" borderId="36" xfId="0" applyNumberFormat="1" applyFont="1" applyFill="1" applyBorder="1" applyAlignment="1" applyProtection="1">
      <alignment horizontal="center" vertical="center"/>
      <protection hidden="1"/>
    </xf>
    <xf numFmtId="49" fontId="4" fillId="5" borderId="37" xfId="0" applyNumberFormat="1" applyFont="1" applyFill="1" applyBorder="1" applyAlignment="1" applyProtection="1">
      <alignment horizontal="center" vertical="center"/>
      <protection hidden="1"/>
    </xf>
    <xf numFmtId="49" fontId="59" fillId="0" borderId="15" xfId="0" applyNumberFormat="1" applyFont="1" applyBorder="1" applyAlignment="1" applyProtection="1">
      <alignment horizontal="center" vertical="center" shrinkToFit="1"/>
      <protection hidden="1"/>
    </xf>
    <xf numFmtId="49" fontId="59" fillId="0" borderId="15" xfId="0" applyNumberFormat="1" applyFont="1" applyBorder="1" applyAlignment="1">
      <alignment horizontal="center" vertical="center"/>
    </xf>
    <xf numFmtId="49" fontId="53" fillId="0" borderId="2" xfId="0" applyNumberFormat="1" applyFont="1" applyBorder="1" applyAlignment="1" applyProtection="1">
      <alignment vertical="center"/>
      <protection hidden="1"/>
    </xf>
    <xf numFmtId="49" fontId="53" fillId="0" borderId="3" xfId="0" applyNumberFormat="1" applyFont="1" applyBorder="1" applyAlignment="1" applyProtection="1">
      <alignment vertical="center"/>
      <protection hidden="1"/>
    </xf>
    <xf numFmtId="49" fontId="53" fillId="0" borderId="1" xfId="0" applyNumberFormat="1" applyFont="1" applyBorder="1" applyAlignment="1" applyProtection="1">
      <alignment horizontal="centerContinuous" vertical="center"/>
      <protection hidden="1"/>
    </xf>
    <xf numFmtId="49" fontId="53" fillId="0" borderId="6" xfId="0" applyNumberFormat="1" applyFont="1" applyBorder="1" applyAlignment="1" applyProtection="1">
      <alignment horizontal="centerContinuous" vertical="center"/>
      <protection hidden="1"/>
    </xf>
    <xf numFmtId="49" fontId="53" fillId="0" borderId="2" xfId="0" applyNumberFormat="1" applyFont="1" applyBorder="1" applyAlignment="1" applyProtection="1">
      <alignment horizontal="center" vertical="center"/>
      <protection hidden="1"/>
    </xf>
    <xf numFmtId="49" fontId="53" fillId="0" borderId="4" xfId="0" applyNumberFormat="1" applyFont="1" applyBorder="1" applyAlignment="1" applyProtection="1">
      <alignment vertical="center"/>
      <protection hidden="1"/>
    </xf>
    <xf numFmtId="49" fontId="53" fillId="0" borderId="0" xfId="0" applyNumberFormat="1" applyFont="1" applyAlignment="1" applyProtection="1">
      <alignment vertical="center"/>
      <protection hidden="1"/>
    </xf>
    <xf numFmtId="49" fontId="53" fillId="0" borderId="9" xfId="0" applyNumberFormat="1" applyFont="1" applyBorder="1" applyAlignment="1" applyProtection="1">
      <alignment horizontal="center" vertical="center"/>
      <protection hidden="1"/>
    </xf>
    <xf numFmtId="49" fontId="53" fillId="0" borderId="1" xfId="0" applyNumberFormat="1" applyFont="1" applyBorder="1" applyAlignment="1" applyProtection="1">
      <alignment vertical="center"/>
      <protection hidden="1"/>
    </xf>
    <xf numFmtId="49" fontId="53" fillId="0" borderId="1" xfId="0" applyNumberFormat="1" applyFont="1" applyBorder="1" applyAlignment="1" applyProtection="1">
      <alignment horizontal="center" vertical="center"/>
      <protection hidden="1"/>
    </xf>
    <xf numFmtId="49" fontId="53" fillId="0" borderId="6" xfId="0" applyNumberFormat="1" applyFont="1" applyBorder="1" applyAlignment="1" applyProtection="1">
      <alignment vertical="center"/>
      <protection hidden="1"/>
    </xf>
    <xf numFmtId="49" fontId="53" fillId="0" borderId="8" xfId="0" applyNumberFormat="1" applyFont="1" applyBorder="1" applyAlignment="1" applyProtection="1">
      <alignment horizontal="center" vertical="center" wrapText="1"/>
      <protection hidden="1"/>
    </xf>
    <xf numFmtId="49" fontId="53" fillId="0" borderId="8" xfId="0" applyNumberFormat="1" applyFont="1" applyBorder="1" applyAlignment="1" applyProtection="1">
      <alignment horizontal="left" vertical="top" wrapText="1"/>
      <protection hidden="1"/>
    </xf>
    <xf numFmtId="49" fontId="53" fillId="0" borderId="8" xfId="0" applyNumberFormat="1" applyFont="1" applyBorder="1" applyAlignment="1" applyProtection="1">
      <alignment vertical="center" wrapText="1"/>
      <protection hidden="1"/>
    </xf>
    <xf numFmtId="49" fontId="53" fillId="0" borderId="5" xfId="0" applyNumberFormat="1" applyFont="1" applyBorder="1" applyAlignment="1" applyProtection="1">
      <alignment vertical="center"/>
      <protection hidden="1"/>
    </xf>
    <xf numFmtId="49" fontId="53" fillId="0" borderId="5" xfId="0" applyNumberFormat="1" applyFont="1" applyBorder="1" applyAlignment="1" applyProtection="1">
      <alignment horizontal="center" vertical="center"/>
      <protection hidden="1"/>
    </xf>
    <xf numFmtId="49" fontId="53" fillId="0" borderId="6" xfId="0" applyNumberFormat="1" applyFont="1" applyBorder="1" applyAlignment="1" applyProtection="1">
      <alignment horizontal="center" vertical="center" wrapText="1"/>
      <protection hidden="1"/>
    </xf>
    <xf numFmtId="49" fontId="53" fillId="0" borderId="8" xfId="0" applyNumberFormat="1" applyFont="1" applyBorder="1" applyAlignment="1" applyProtection="1">
      <alignment horizontal="center" vertical="top" textRotation="255" wrapText="1"/>
      <protection hidden="1"/>
    </xf>
    <xf numFmtId="49" fontId="53" fillId="0" borderId="4" xfId="0" applyNumberFormat="1" applyFont="1" applyBorder="1" applyAlignment="1" applyProtection="1">
      <alignment horizontal="center" vertical="center" wrapText="1"/>
      <protection hidden="1"/>
    </xf>
    <xf numFmtId="49" fontId="53" fillId="0" borderId="7" xfId="0" applyNumberFormat="1" applyFont="1" applyBorder="1" applyAlignment="1" applyProtection="1">
      <alignment horizontal="center" vertical="center" wrapText="1"/>
      <protection hidden="1"/>
    </xf>
    <xf numFmtId="49" fontId="53" fillId="0" borderId="4" xfId="0" applyNumberFormat="1" applyFont="1" applyBorder="1" applyAlignment="1" applyProtection="1">
      <alignment horizontal="center" vertical="center"/>
      <protection hidden="1"/>
    </xf>
    <xf numFmtId="49" fontId="53" fillId="0" borderId="9" xfId="0" applyNumberFormat="1" applyFont="1" applyBorder="1" applyAlignment="1" applyProtection="1">
      <alignment horizontal="center" vertical="center" wrapText="1"/>
      <protection hidden="1"/>
    </xf>
    <xf numFmtId="49" fontId="53" fillId="0" borderId="9" xfId="0" applyNumberFormat="1" applyFont="1" applyBorder="1" applyAlignment="1" applyProtection="1">
      <alignment horizontal="center" vertical="top" wrapText="1"/>
      <protection hidden="1"/>
    </xf>
    <xf numFmtId="49" fontId="53" fillId="0" borderId="8" xfId="0" applyNumberFormat="1" applyFont="1" applyBorder="1" applyAlignment="1" applyProtection="1">
      <alignment horizontal="center" vertical="top" wrapText="1"/>
      <protection hidden="1"/>
    </xf>
    <xf numFmtId="49" fontId="53" fillId="0" borderId="8" xfId="0" applyNumberFormat="1" applyFont="1" applyBorder="1" applyAlignment="1" applyProtection="1">
      <alignment vertical="top" wrapText="1"/>
      <protection hidden="1"/>
    </xf>
    <xf numFmtId="49" fontId="53" fillId="0" borderId="8" xfId="0" applyNumberFormat="1" applyFont="1" applyBorder="1" applyAlignment="1" applyProtection="1">
      <alignment vertical="top" textRotation="255" wrapText="1"/>
      <protection hidden="1"/>
    </xf>
    <xf numFmtId="49" fontId="53" fillId="0" borderId="13" xfId="0" applyNumberFormat="1" applyFont="1" applyBorder="1" applyAlignment="1" applyProtection="1">
      <alignment horizontal="center" vertical="center"/>
      <protection hidden="1"/>
    </xf>
    <xf numFmtId="49" fontId="53" fillId="0" borderId="14" xfId="0" applyNumberFormat="1" applyFont="1" applyBorder="1" applyAlignment="1" applyProtection="1">
      <alignment horizontal="center" vertical="center"/>
      <protection hidden="1"/>
    </xf>
    <xf numFmtId="0" fontId="54" fillId="0" borderId="0" xfId="0" applyFont="1" applyAlignment="1" applyProtection="1">
      <alignment horizontal="center"/>
      <protection hidden="1"/>
    </xf>
    <xf numFmtId="49" fontId="53" fillId="0" borderId="4" xfId="0" applyNumberFormat="1" applyFont="1" applyBorder="1" applyAlignment="1" applyProtection="1">
      <alignment horizontal="center" textRotation="255"/>
      <protection hidden="1"/>
    </xf>
    <xf numFmtId="49" fontId="53" fillId="0" borderId="13" xfId="0" applyNumberFormat="1" applyFont="1" applyBorder="1" applyAlignment="1" applyProtection="1">
      <alignment horizontal="center" vertical="center" wrapText="1"/>
      <protection hidden="1"/>
    </xf>
    <xf numFmtId="179" fontId="55" fillId="0" borderId="15" xfId="0" applyNumberFormat="1" applyFont="1" applyBorder="1" applyAlignment="1">
      <alignment horizontal="right" vertical="center" shrinkToFit="1"/>
    </xf>
    <xf numFmtId="179" fontId="55" fillId="0" borderId="25" xfId="0" applyNumberFormat="1" applyFont="1" applyBorder="1" applyAlignment="1" applyProtection="1">
      <alignment horizontal="right" vertical="center" shrinkToFit="1"/>
      <protection hidden="1"/>
    </xf>
    <xf numFmtId="179" fontId="55" fillId="0" borderId="6" xfId="0" applyNumberFormat="1" applyFont="1" applyBorder="1" applyAlignment="1" applyProtection="1">
      <alignment horizontal="right" vertical="center" shrinkToFit="1"/>
      <protection hidden="1"/>
    </xf>
    <xf numFmtId="49" fontId="53" fillId="0" borderId="13" xfId="0" applyNumberFormat="1" applyFont="1" applyBorder="1" applyAlignment="1" applyProtection="1">
      <alignment horizontal="center" vertical="top" textRotation="255"/>
      <protection hidden="1"/>
    </xf>
    <xf numFmtId="49" fontId="53" fillId="0" borderId="13" xfId="0" applyNumberFormat="1" applyFont="1" applyBorder="1" applyAlignment="1" applyProtection="1">
      <alignment vertical="center"/>
      <protection hidden="1"/>
    </xf>
    <xf numFmtId="49" fontId="53" fillId="0" borderId="14" xfId="0" applyNumberFormat="1" applyFont="1" applyBorder="1" applyAlignment="1" applyProtection="1">
      <alignment vertical="center" wrapText="1"/>
      <protection hidden="1"/>
    </xf>
    <xf numFmtId="49" fontId="53" fillId="0" borderId="8" xfId="0" applyNumberFormat="1" applyFont="1" applyBorder="1" applyAlignment="1" applyProtection="1">
      <alignment horizontal="center" vertical="center"/>
      <protection hidden="1"/>
    </xf>
    <xf numFmtId="49" fontId="53" fillId="0" borderId="5" xfId="0" applyNumberFormat="1" applyFont="1" applyBorder="1" applyAlignment="1" applyProtection="1">
      <alignment horizontal="center" vertical="center" wrapText="1"/>
      <protection hidden="1"/>
    </xf>
    <xf numFmtId="49" fontId="53" fillId="0" borderId="0" xfId="0" applyNumberFormat="1" applyFont="1" applyAlignment="1" applyProtection="1">
      <alignment horizontal="center" vertical="center" wrapText="1"/>
      <protection hidden="1"/>
    </xf>
    <xf numFmtId="49" fontId="53" fillId="0" borderId="12" xfId="0" applyNumberFormat="1" applyFont="1" applyBorder="1" applyAlignment="1" applyProtection="1">
      <alignment horizontal="center" textRotation="255"/>
      <protection hidden="1"/>
    </xf>
    <xf numFmtId="49" fontId="53" fillId="0" borderId="11" xfId="0" applyNumberFormat="1" applyFont="1" applyBorder="1" applyAlignment="1" applyProtection="1">
      <alignment horizontal="center" vertical="top" textRotation="255"/>
      <protection hidden="1"/>
    </xf>
    <xf numFmtId="49" fontId="53" fillId="0" borderId="12" xfId="0" applyNumberFormat="1" applyFont="1" applyBorder="1" applyAlignment="1" applyProtection="1">
      <alignment horizontal="center" vertical="center"/>
      <protection hidden="1"/>
    </xf>
    <xf numFmtId="49" fontId="53" fillId="0" borderId="1" xfId="0" applyNumberFormat="1" applyFont="1" applyBorder="1" applyAlignment="1" applyProtection="1">
      <alignment vertical="center" wrapText="1"/>
      <protection hidden="1"/>
    </xf>
    <xf numFmtId="49" fontId="53" fillId="0" borderId="11" xfId="0" applyNumberFormat="1" applyFont="1" applyBorder="1" applyAlignment="1" applyProtection="1">
      <alignment horizontal="center" textRotation="255"/>
      <protection hidden="1"/>
    </xf>
    <xf numFmtId="49" fontId="53" fillId="0" borderId="1" xfId="0" applyNumberFormat="1" applyFont="1" applyBorder="1" applyAlignment="1" applyProtection="1">
      <alignment horizontal="left" vertical="center" wrapText="1"/>
      <protection hidden="1"/>
    </xf>
    <xf numFmtId="179" fontId="55" fillId="0" borderId="12" xfId="0" applyNumberFormat="1" applyFont="1" applyBorder="1" applyAlignment="1" applyProtection="1">
      <alignment horizontal="right" vertical="center" shrinkToFit="1"/>
      <protection hidden="1"/>
    </xf>
    <xf numFmtId="179" fontId="55" fillId="0" borderId="7" xfId="0" applyNumberFormat="1" applyFont="1" applyBorder="1" applyAlignment="1" applyProtection="1">
      <alignment horizontal="right" vertical="center" shrinkToFit="1"/>
      <protection hidden="1"/>
    </xf>
    <xf numFmtId="179" fontId="55" fillId="0" borderId="15" xfId="0" applyNumberFormat="1" applyFont="1" applyBorder="1" applyAlignment="1" applyProtection="1">
      <alignment horizontal="right" vertical="center" shrinkToFit="1"/>
      <protection hidden="1"/>
    </xf>
    <xf numFmtId="49" fontId="53" fillId="0" borderId="0" xfId="0" applyNumberFormat="1" applyFont="1" applyAlignment="1" applyProtection="1">
      <alignment vertical="center" wrapText="1"/>
      <protection hidden="1"/>
    </xf>
    <xf numFmtId="177" fontId="55" fillId="0" borderId="0" xfId="0" applyNumberFormat="1" applyFont="1" applyAlignment="1" applyProtection="1">
      <alignment vertical="center"/>
      <protection hidden="1"/>
    </xf>
    <xf numFmtId="49" fontId="53" fillId="0" borderId="34" xfId="0" applyNumberFormat="1" applyFont="1" applyBorder="1" applyAlignment="1" applyProtection="1">
      <alignment horizontal="center" vertical="center"/>
      <protection hidden="1"/>
    </xf>
    <xf numFmtId="179" fontId="55" fillId="0" borderId="6" xfId="0" applyNumberFormat="1" applyFont="1" applyBorder="1" applyAlignment="1">
      <alignment horizontal="right" vertical="center" shrinkToFit="1"/>
    </xf>
    <xf numFmtId="49" fontId="53" fillId="0" borderId="35" xfId="0" applyNumberFormat="1" applyFont="1" applyBorder="1" applyAlignment="1" applyProtection="1">
      <alignment horizontal="center" vertical="center"/>
      <protection hidden="1"/>
    </xf>
    <xf numFmtId="49" fontId="53" fillId="0" borderId="36" xfId="0" applyNumberFormat="1" applyFont="1" applyBorder="1" applyAlignment="1" applyProtection="1">
      <alignment horizontal="center" vertical="center"/>
      <protection hidden="1"/>
    </xf>
    <xf numFmtId="179" fontId="55" fillId="0" borderId="11" xfId="0" applyNumberFormat="1" applyFont="1" applyBorder="1" applyAlignment="1">
      <alignment horizontal="right" vertical="center" shrinkToFit="1"/>
    </xf>
    <xf numFmtId="179" fontId="55" fillId="0" borderId="26" xfId="0" applyNumberFormat="1" applyFont="1" applyBorder="1" applyAlignment="1" applyProtection="1">
      <alignment horizontal="right" vertical="center" shrinkToFit="1"/>
      <protection hidden="1"/>
    </xf>
    <xf numFmtId="179" fontId="55" fillId="0" borderId="10" xfId="0" applyNumberFormat="1" applyFont="1" applyBorder="1" applyAlignment="1" applyProtection="1">
      <alignment horizontal="right" vertical="center" shrinkToFit="1"/>
      <protection hidden="1"/>
    </xf>
    <xf numFmtId="179" fontId="55" fillId="0" borderId="10" xfId="0" applyNumberFormat="1" applyFont="1" applyBorder="1" applyAlignment="1">
      <alignment horizontal="right" vertical="center" shrinkToFit="1"/>
    </xf>
    <xf numFmtId="49" fontId="53" fillId="0" borderId="37" xfId="0" applyNumberFormat="1" applyFont="1" applyBorder="1" applyAlignment="1" applyProtection="1">
      <alignment horizontal="center" vertical="center"/>
      <protection hidden="1"/>
    </xf>
    <xf numFmtId="177" fontId="6" fillId="0" borderId="15" xfId="0" applyNumberFormat="1" applyFont="1" applyBorder="1" applyAlignment="1" applyProtection="1">
      <alignment vertical="center"/>
      <protection hidden="1"/>
    </xf>
    <xf numFmtId="0" fontId="0" fillId="40" borderId="0" xfId="0" applyFill="1"/>
    <xf numFmtId="0" fontId="0" fillId="48" borderId="0" xfId="0" applyFill="1"/>
    <xf numFmtId="0" fontId="0" fillId="51" borderId="0" xfId="0" applyFill="1"/>
    <xf numFmtId="49" fontId="0" fillId="0" borderId="2" xfId="0" applyNumberFormat="1" applyBorder="1"/>
    <xf numFmtId="49" fontId="0" fillId="0" borderId="3" xfId="0" applyNumberFormat="1" applyBorder="1"/>
    <xf numFmtId="49" fontId="0" fillId="0" borderId="7" xfId="0" applyNumberFormat="1" applyBorder="1"/>
    <xf numFmtId="49" fontId="0" fillId="0" borderId="12" xfId="0" applyNumberFormat="1" applyBorder="1"/>
    <xf numFmtId="0" fontId="0" fillId="40" borderId="4" xfId="0" applyFill="1" applyBorder="1"/>
    <xf numFmtId="0" fontId="0" fillId="40" borderId="9" xfId="0" applyFill="1" applyBorder="1"/>
    <xf numFmtId="0" fontId="0" fillId="40" borderId="8" xfId="0" applyFill="1" applyBorder="1"/>
    <xf numFmtId="49" fontId="0" fillId="47" borderId="0" xfId="0" applyNumberFormat="1" applyFill="1"/>
    <xf numFmtId="0" fontId="0" fillId="51" borderId="4" xfId="0" applyFill="1" applyBorder="1"/>
    <xf numFmtId="0" fontId="0" fillId="51" borderId="9" xfId="0" applyFill="1" applyBorder="1"/>
    <xf numFmtId="0" fontId="0" fillId="51" borderId="8" xfId="0" applyFill="1" applyBorder="1"/>
    <xf numFmtId="0" fontId="0" fillId="51" borderId="13" xfId="0" applyFill="1" applyBorder="1"/>
    <xf numFmtId="0" fontId="0" fillId="51" borderId="14" xfId="0" applyFill="1" applyBorder="1"/>
    <xf numFmtId="0" fontId="0" fillId="51" borderId="10" xfId="0" applyFill="1" applyBorder="1"/>
    <xf numFmtId="0" fontId="0" fillId="51" borderId="11" xfId="0" applyFill="1" applyBorder="1"/>
    <xf numFmtId="0" fontId="0" fillId="40" borderId="33" xfId="0" applyFill="1" applyBorder="1"/>
    <xf numFmtId="0" fontId="0" fillId="51" borderId="33" xfId="0" applyFill="1" applyBorder="1"/>
    <xf numFmtId="0" fontId="4" fillId="6" borderId="8" xfId="0" applyFont="1" applyFill="1" applyBorder="1" applyAlignment="1" applyProtection="1">
      <alignment horizontal="center" vertical="center" textRotation="255" wrapText="1"/>
      <protection hidden="1"/>
    </xf>
    <xf numFmtId="0" fontId="4" fillId="6" borderId="8" xfId="0" applyFont="1" applyFill="1" applyBorder="1" applyAlignment="1" applyProtection="1">
      <alignment horizontal="center" vertical="center" textRotation="255"/>
      <protection hidden="1"/>
    </xf>
    <xf numFmtId="0" fontId="4" fillId="6" borderId="5" xfId="0" applyFont="1" applyFill="1" applyBorder="1" applyAlignment="1" applyProtection="1">
      <alignment horizontal="center" vertical="center" wrapText="1"/>
      <protection hidden="1"/>
    </xf>
    <xf numFmtId="0" fontId="4" fillId="6" borderId="6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vertical="center"/>
      <protection hidden="1"/>
    </xf>
    <xf numFmtId="0" fontId="2" fillId="0" borderId="14" xfId="0" applyFont="1" applyBorder="1" applyAlignment="1" applyProtection="1">
      <alignment vertical="center"/>
      <protection hidden="1"/>
    </xf>
    <xf numFmtId="0" fontId="4" fillId="6" borderId="2" xfId="0" applyFont="1" applyFill="1" applyBorder="1" applyAlignment="1" applyProtection="1">
      <alignment horizontal="center" vertical="center" justifyLastLine="1"/>
      <protection hidden="1"/>
    </xf>
    <xf numFmtId="0" fontId="4" fillId="6" borderId="3" xfId="0" applyFont="1" applyFill="1" applyBorder="1" applyAlignment="1" applyProtection="1">
      <alignment horizontal="center" vertical="center" justifyLastLine="1"/>
      <protection hidden="1"/>
    </xf>
    <xf numFmtId="0" fontId="4" fillId="6" borderId="4" xfId="0" applyFont="1" applyFill="1" applyBorder="1" applyAlignment="1" applyProtection="1">
      <alignment horizontal="center" vertical="center" justifyLastLine="1"/>
      <protection hidden="1"/>
    </xf>
    <xf numFmtId="0" fontId="4" fillId="6" borderId="0" xfId="0" applyFont="1" applyFill="1" applyAlignment="1" applyProtection="1">
      <alignment horizontal="center" vertical="center" justifyLastLine="1"/>
      <protection hidden="1"/>
    </xf>
    <xf numFmtId="0" fontId="4" fillId="6" borderId="13" xfId="0" applyFont="1" applyFill="1" applyBorder="1" applyAlignment="1" applyProtection="1">
      <alignment horizontal="center" vertical="center" justifyLastLine="1"/>
      <protection hidden="1"/>
    </xf>
    <xf numFmtId="0" fontId="4" fillId="6" borderId="14" xfId="0" applyFont="1" applyFill="1" applyBorder="1" applyAlignment="1" applyProtection="1">
      <alignment horizontal="center" vertical="center" justifyLastLine="1"/>
      <protection hidden="1"/>
    </xf>
    <xf numFmtId="0" fontId="4" fillId="6" borderId="4" xfId="0" applyFont="1" applyFill="1" applyBorder="1" applyAlignment="1" applyProtection="1">
      <alignment horizontal="center" vertical="center" wrapText="1" justifyLastLine="1"/>
      <protection hidden="1"/>
    </xf>
    <xf numFmtId="0" fontId="4" fillId="6" borderId="9" xfId="0" applyFont="1" applyFill="1" applyBorder="1" applyAlignment="1" applyProtection="1">
      <alignment horizontal="center" vertical="center" wrapText="1" justifyLastLine="1"/>
      <protection hidden="1"/>
    </xf>
    <xf numFmtId="0" fontId="4" fillId="6" borderId="13" xfId="0" applyFont="1" applyFill="1" applyBorder="1" applyAlignment="1" applyProtection="1">
      <alignment horizontal="center" vertical="center" wrapText="1" justifyLastLine="1"/>
      <protection hidden="1"/>
    </xf>
    <xf numFmtId="0" fontId="4" fillId="6" borderId="10" xfId="0" applyFont="1" applyFill="1" applyBorder="1" applyAlignment="1" applyProtection="1">
      <alignment horizontal="center" vertical="center" wrapText="1" justifyLastLine="1"/>
      <protection hidden="1"/>
    </xf>
    <xf numFmtId="0" fontId="4" fillId="6" borderId="2" xfId="0" applyFont="1" applyFill="1" applyBorder="1" applyAlignment="1" applyProtection="1">
      <alignment horizontal="center" vertical="center" wrapText="1" justifyLastLine="1"/>
      <protection hidden="1"/>
    </xf>
    <xf numFmtId="0" fontId="4" fillId="6" borderId="3" xfId="0" applyFont="1" applyFill="1" applyBorder="1" applyAlignment="1" applyProtection="1">
      <alignment horizontal="center" vertical="center" wrapText="1" justifyLastLine="1"/>
      <protection hidden="1"/>
    </xf>
    <xf numFmtId="0" fontId="4" fillId="6" borderId="0" xfId="0" applyFont="1" applyFill="1" applyAlignment="1" applyProtection="1">
      <alignment horizontal="center" vertical="center" wrapText="1" justifyLastLine="1"/>
      <protection hidden="1"/>
    </xf>
    <xf numFmtId="0" fontId="4" fillId="6" borderId="14" xfId="0" applyFont="1" applyFill="1" applyBorder="1" applyAlignment="1" applyProtection="1">
      <alignment horizontal="center" vertical="center" wrapText="1" justifyLastLine="1"/>
      <protection hidden="1"/>
    </xf>
    <xf numFmtId="0" fontId="4" fillId="6" borderId="7" xfId="0" applyFont="1" applyFill="1" applyBorder="1" applyAlignment="1" applyProtection="1">
      <alignment horizontal="center" vertical="center" justifyLastLine="1"/>
      <protection hidden="1"/>
    </xf>
    <xf numFmtId="0" fontId="4" fillId="6" borderId="10" xfId="0" applyFont="1" applyFill="1" applyBorder="1" applyAlignment="1" applyProtection="1">
      <alignment horizontal="center" vertical="center" justifyLastLine="1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1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 wrapText="1" justifyLastLine="1"/>
      <protection hidden="1"/>
    </xf>
    <xf numFmtId="0" fontId="4" fillId="6" borderId="14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 wrapText="1" justifyLastLine="1"/>
      <protection hidden="1"/>
    </xf>
    <xf numFmtId="0" fontId="4" fillId="6" borderId="6" xfId="0" applyFont="1" applyFill="1" applyBorder="1" applyAlignment="1" applyProtection="1">
      <alignment horizontal="center" vertical="center" wrapText="1" justifyLastLine="1"/>
      <protection hidden="1"/>
    </xf>
    <xf numFmtId="0" fontId="4" fillId="6" borderId="5" xfId="0" applyFont="1" applyFill="1" applyBorder="1" applyAlignment="1" applyProtection="1">
      <alignment horizontal="center" vertical="center" justifyLastLine="1"/>
      <protection hidden="1"/>
    </xf>
    <xf numFmtId="0" fontId="4" fillId="6" borderId="6" xfId="0" applyFont="1" applyFill="1" applyBorder="1" applyAlignment="1" applyProtection="1">
      <alignment horizontal="center" vertical="center" justifyLastLine="1"/>
      <protection hidden="1"/>
    </xf>
    <xf numFmtId="0" fontId="82" fillId="46" borderId="38" xfId="0" applyFont="1" applyFill="1" applyBorder="1" applyAlignment="1" applyProtection="1">
      <alignment horizontal="center" vertical="center" wrapText="1"/>
      <protection locked="0" hidden="1"/>
    </xf>
    <xf numFmtId="0" fontId="82" fillId="46" borderId="39" xfId="0" applyFont="1" applyFill="1" applyBorder="1" applyAlignment="1" applyProtection="1">
      <alignment horizontal="center" vertical="center" wrapText="1"/>
      <protection locked="0" hidden="1"/>
    </xf>
    <xf numFmtId="0" fontId="4" fillId="8" borderId="2" xfId="0" applyFont="1" applyFill="1" applyBorder="1" applyAlignment="1" applyProtection="1">
      <alignment horizontal="center" vertical="center"/>
      <protection hidden="1"/>
    </xf>
    <xf numFmtId="0" fontId="4" fillId="8" borderId="13" xfId="0" applyFont="1" applyFill="1" applyBorder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 justifyLastLine="1"/>
      <protection hidden="1"/>
    </xf>
    <xf numFmtId="49" fontId="0" fillId="0" borderId="0" xfId="0" applyNumberFormat="1" applyAlignment="1" applyProtection="1">
      <alignment horizontal="distributed" vertical="center" wrapText="1" justifyLastLine="1"/>
      <protection hidden="1"/>
    </xf>
    <xf numFmtId="49" fontId="0" fillId="0" borderId="14" xfId="0" applyNumberFormat="1" applyBorder="1" applyAlignment="1" applyProtection="1">
      <alignment horizontal="distributed" vertical="center" wrapText="1" justifyLastLine="1"/>
      <protection hidden="1"/>
    </xf>
    <xf numFmtId="0" fontId="3" fillId="49" borderId="5" xfId="44" applyFont="1" applyFill="1" applyBorder="1" applyAlignment="1" applyProtection="1">
      <alignment horizontal="center" vertical="center"/>
      <protection hidden="1"/>
    </xf>
    <xf numFmtId="0" fontId="3" fillId="49" borderId="1" xfId="44" applyFont="1" applyFill="1" applyBorder="1" applyAlignment="1" applyProtection="1">
      <alignment horizontal="center" vertical="center"/>
      <protection hidden="1"/>
    </xf>
    <xf numFmtId="0" fontId="3" fillId="49" borderId="6" xfId="44" applyFont="1" applyFill="1" applyBorder="1" applyAlignment="1" applyProtection="1">
      <alignment horizontal="center" vertical="center"/>
      <protection hidden="1"/>
    </xf>
    <xf numFmtId="0" fontId="44" fillId="0" borderId="0" xfId="44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justify" vertical="center"/>
      <protection hidden="1"/>
    </xf>
    <xf numFmtId="0" fontId="3" fillId="0" borderId="5" xfId="44" applyFont="1" applyBorder="1" applyAlignment="1" applyProtection="1">
      <alignment horizontal="center" vertical="center"/>
      <protection hidden="1"/>
    </xf>
    <xf numFmtId="0" fontId="3" fillId="0" borderId="1" xfId="44" applyFont="1" applyBorder="1" applyAlignment="1" applyProtection="1">
      <alignment horizontal="center" vertical="center"/>
      <protection hidden="1"/>
    </xf>
    <xf numFmtId="0" fontId="3" fillId="0" borderId="6" xfId="44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6" fillId="0" borderId="4" xfId="0" applyFont="1" applyBorder="1" applyAlignment="1" applyProtection="1">
      <alignment horizontal="justify" vertical="center"/>
      <protection hidden="1"/>
    </xf>
    <xf numFmtId="49" fontId="56" fillId="0" borderId="0" xfId="0" applyNumberFormat="1" applyFont="1" applyAlignment="1" applyProtection="1">
      <alignment horizontal="distributed" vertical="center" wrapText="1" justifyLastLine="1"/>
      <protection hidden="1"/>
    </xf>
    <xf numFmtId="49" fontId="56" fillId="0" borderId="14" xfId="0" applyNumberFormat="1" applyFont="1" applyBorder="1" applyAlignment="1" applyProtection="1">
      <alignment horizontal="distributed" vertical="center" wrapText="1" justifyLastLine="1"/>
      <protection hidden="1"/>
    </xf>
    <xf numFmtId="0" fontId="3" fillId="0" borderId="0" xfId="44" applyFont="1" applyAlignment="1" applyProtection="1">
      <alignment horizontal="center" vertical="center"/>
      <protection locked="0" hidden="1"/>
    </xf>
    <xf numFmtId="0" fontId="3" fillId="0" borderId="5" xfId="44" applyFont="1" applyBorder="1" applyAlignment="1" applyProtection="1">
      <alignment horizontal="center" vertical="center"/>
      <protection locked="0" hidden="1"/>
    </xf>
    <xf numFmtId="0" fontId="3" fillId="0" borderId="1" xfId="44" applyFont="1" applyBorder="1" applyAlignment="1" applyProtection="1">
      <alignment horizontal="center" vertical="center"/>
      <protection locked="0" hidden="1"/>
    </xf>
    <xf numFmtId="0" fontId="3" fillId="0" borderId="6" xfId="44" applyFont="1" applyBorder="1" applyAlignment="1" applyProtection="1">
      <alignment horizontal="center" vertical="center"/>
      <protection locked="0" hidden="1"/>
    </xf>
    <xf numFmtId="0" fontId="53" fillId="0" borderId="5" xfId="0" applyFont="1" applyBorder="1" applyAlignment="1" applyProtection="1">
      <alignment horizontal="center" vertical="center" wrapText="1"/>
      <protection hidden="1"/>
    </xf>
    <xf numFmtId="0" fontId="53" fillId="0" borderId="6" xfId="0" applyFont="1" applyBorder="1" applyAlignment="1" applyProtection="1">
      <alignment horizontal="center" vertical="center" wrapText="1"/>
      <protection hidden="1"/>
    </xf>
    <xf numFmtId="0" fontId="53" fillId="0" borderId="2" xfId="0" applyFont="1" applyBorder="1" applyAlignment="1" applyProtection="1">
      <alignment horizontal="center" vertical="center"/>
      <protection hidden="1"/>
    </xf>
    <xf numFmtId="0" fontId="53" fillId="0" borderId="13" xfId="0" applyFont="1" applyBorder="1" applyAlignment="1" applyProtection="1">
      <alignment horizontal="center" vertical="center"/>
      <protection hidden="1"/>
    </xf>
    <xf numFmtId="0" fontId="4" fillId="0" borderId="5" xfId="0" applyFont="1" applyBorder="1" applyAlignment="1" applyProtection="1">
      <alignment horizontal="center" vertical="center" wrapText="1" justifyLastLine="1"/>
      <protection hidden="1"/>
    </xf>
    <xf numFmtId="0" fontId="4" fillId="0" borderId="6" xfId="0" applyFont="1" applyBorder="1" applyAlignment="1" applyProtection="1">
      <alignment horizontal="center" vertical="center" wrapText="1" justifyLastLine="1"/>
      <protection hidden="1"/>
    </xf>
    <xf numFmtId="0" fontId="4" fillId="0" borderId="5" xfId="0" applyFont="1" applyBorder="1" applyAlignment="1" applyProtection="1">
      <alignment horizontal="center" vertical="center" justifyLastLine="1"/>
      <protection hidden="1"/>
    </xf>
    <xf numFmtId="0" fontId="4" fillId="0" borderId="6" xfId="0" applyFont="1" applyBorder="1" applyAlignment="1" applyProtection="1">
      <alignment horizontal="center" vertical="center" justifyLastLine="1"/>
      <protection hidden="1"/>
    </xf>
    <xf numFmtId="0" fontId="4" fillId="0" borderId="2" xfId="0" applyFont="1" applyBorder="1" applyAlignment="1" applyProtection="1">
      <alignment horizontal="center" vertical="center" justifyLastLine="1"/>
      <protection hidden="1"/>
    </xf>
    <xf numFmtId="0" fontId="4" fillId="0" borderId="7" xfId="0" applyFont="1" applyBorder="1" applyAlignment="1" applyProtection="1">
      <alignment horizontal="center" vertical="center" justifyLastLine="1"/>
      <protection hidden="1"/>
    </xf>
    <xf numFmtId="0" fontId="4" fillId="0" borderId="4" xfId="0" applyFont="1" applyBorder="1" applyAlignment="1" applyProtection="1">
      <alignment horizontal="center" vertical="center" justifyLastLine="1"/>
      <protection hidden="1"/>
    </xf>
    <xf numFmtId="0" fontId="4" fillId="0" borderId="9" xfId="0" applyFont="1" applyBorder="1" applyAlignment="1" applyProtection="1">
      <alignment horizontal="center" vertical="center" justifyLastLine="1"/>
      <protection hidden="1"/>
    </xf>
    <xf numFmtId="0" fontId="4" fillId="0" borderId="13" xfId="0" applyFont="1" applyBorder="1" applyAlignment="1" applyProtection="1">
      <alignment horizontal="center" vertical="center" justifyLastLine="1"/>
      <protection hidden="1"/>
    </xf>
    <xf numFmtId="0" fontId="4" fillId="0" borderId="10" xfId="0" applyFont="1" applyBorder="1" applyAlignment="1" applyProtection="1">
      <alignment horizontal="center" vertical="center" justifyLastLine="1"/>
      <protection hidden="1"/>
    </xf>
    <xf numFmtId="0" fontId="4" fillId="0" borderId="2" xfId="0" applyFont="1" applyBorder="1" applyAlignment="1" applyProtection="1">
      <alignment horizontal="center" vertical="center" wrapText="1" justifyLastLine="1"/>
      <protection hidden="1"/>
    </xf>
    <xf numFmtId="0" fontId="4" fillId="0" borderId="7" xfId="0" applyFont="1" applyBorder="1" applyAlignment="1" applyProtection="1">
      <alignment horizontal="center" vertical="center" wrapText="1" justifyLastLine="1"/>
      <protection hidden="1"/>
    </xf>
    <xf numFmtId="0" fontId="4" fillId="0" borderId="4" xfId="0" applyFont="1" applyBorder="1" applyAlignment="1" applyProtection="1">
      <alignment horizontal="center" vertical="center" wrapText="1" justifyLastLine="1"/>
      <protection hidden="1"/>
    </xf>
    <xf numFmtId="0" fontId="4" fillId="0" borderId="9" xfId="0" applyFont="1" applyBorder="1" applyAlignment="1" applyProtection="1">
      <alignment horizontal="center" vertical="center" wrapText="1" justifyLastLine="1"/>
      <protection hidden="1"/>
    </xf>
    <xf numFmtId="0" fontId="4" fillId="0" borderId="13" xfId="0" applyFont="1" applyBorder="1" applyAlignment="1" applyProtection="1">
      <alignment horizontal="center" vertical="center" wrapText="1" justifyLastLine="1"/>
      <protection hidden="1"/>
    </xf>
    <xf numFmtId="0" fontId="4" fillId="0" borderId="10" xfId="0" applyFont="1" applyBorder="1" applyAlignment="1" applyProtection="1">
      <alignment horizontal="center" vertical="center" wrapText="1" justifyLastLine="1"/>
      <protection hidden="1"/>
    </xf>
    <xf numFmtId="0" fontId="4" fillId="0" borderId="3" xfId="0" applyFont="1" applyBorder="1" applyAlignment="1" applyProtection="1">
      <alignment horizontal="center" vertical="center" justifyLastLine="1"/>
      <protection hidden="1"/>
    </xf>
    <xf numFmtId="0" fontId="4" fillId="0" borderId="0" xfId="0" applyFont="1" applyAlignment="1" applyProtection="1">
      <alignment horizontal="center" vertical="center" justifyLastLine="1"/>
      <protection hidden="1"/>
    </xf>
    <xf numFmtId="0" fontId="4" fillId="0" borderId="14" xfId="0" applyFont="1" applyBorder="1" applyAlignment="1" applyProtection="1">
      <alignment horizontal="center" vertical="center" justifyLastLine="1"/>
      <protection hidden="1"/>
    </xf>
    <xf numFmtId="0" fontId="4" fillId="0" borderId="3" xfId="0" applyFont="1" applyBorder="1" applyAlignment="1" applyProtection="1">
      <alignment horizontal="center" vertical="center" wrapText="1" justifyLastLine="1"/>
      <protection hidden="1"/>
    </xf>
    <xf numFmtId="0" fontId="4" fillId="0" borderId="0" xfId="0" applyFont="1" applyAlignment="1" applyProtection="1">
      <alignment horizontal="center" vertical="center" wrapText="1" justifyLastLine="1"/>
      <protection hidden="1"/>
    </xf>
    <xf numFmtId="0" fontId="4" fillId="0" borderId="14" xfId="0" applyFont="1" applyBorder="1" applyAlignment="1" applyProtection="1">
      <alignment horizontal="center" vertical="center" wrapText="1" justifyLastLine="1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0" fontId="4" fillId="0" borderId="7" xfId="0" applyFont="1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horizontal="center" vertical="center"/>
      <protection hidden="1"/>
    </xf>
    <xf numFmtId="0" fontId="4" fillId="0" borderId="9" xfId="0" applyFont="1" applyBorder="1" applyAlignment="1" applyProtection="1">
      <alignment horizontal="center" vertical="center"/>
      <protection hidden="1"/>
    </xf>
    <xf numFmtId="0" fontId="4" fillId="0" borderId="13" xfId="0" applyFont="1" applyBorder="1" applyAlignment="1" applyProtection="1">
      <alignment horizontal="center" vertical="center"/>
      <protection hidden="1"/>
    </xf>
    <xf numFmtId="0" fontId="4" fillId="0" borderId="10" xfId="0" applyFont="1" applyBorder="1" applyAlignment="1" applyProtection="1">
      <alignment horizontal="center" vertical="center"/>
      <protection hidden="1"/>
    </xf>
    <xf numFmtId="0" fontId="4" fillId="0" borderId="14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left" vertical="center"/>
      <protection hidden="1"/>
    </xf>
    <xf numFmtId="0" fontId="82" fillId="46" borderId="38" xfId="0" applyFont="1" applyFill="1" applyBorder="1" applyAlignment="1" applyProtection="1">
      <alignment horizontal="center" vertical="center"/>
      <protection locked="0"/>
    </xf>
    <xf numFmtId="0" fontId="82" fillId="46" borderId="39" xfId="0" applyFont="1" applyFill="1" applyBorder="1" applyAlignment="1" applyProtection="1">
      <alignment horizontal="center" vertical="center"/>
      <protection locked="0"/>
    </xf>
    <xf numFmtId="0" fontId="10" fillId="0" borderId="4" xfId="0" applyFont="1" applyBorder="1" applyAlignment="1" applyProtection="1">
      <alignment horizontal="left" vertical="top" wrapText="1"/>
      <protection hidden="1"/>
    </xf>
    <xf numFmtId="0" fontId="4" fillId="8" borderId="4" xfId="0" applyFont="1" applyFill="1" applyBorder="1" applyAlignment="1" applyProtection="1">
      <alignment horizontal="center" vertical="center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6" xfId="0" applyFont="1" applyBorder="1" applyAlignment="1" applyProtection="1">
      <alignment horizontal="center" vertical="center" wrapText="1"/>
      <protection hidden="1"/>
    </xf>
    <xf numFmtId="49" fontId="53" fillId="0" borderId="0" xfId="43" applyNumberFormat="1" applyFont="1" applyAlignment="1" applyProtection="1">
      <alignment wrapText="1" justifyLastLine="1"/>
      <protection hidden="1"/>
    </xf>
    <xf numFmtId="49" fontId="53" fillId="0" borderId="14" xfId="43" applyNumberFormat="1" applyFont="1" applyBorder="1" applyAlignment="1" applyProtection="1">
      <alignment wrapText="1" justifyLastLine="1"/>
      <protection hidden="1"/>
    </xf>
    <xf numFmtId="0" fontId="55" fillId="0" borderId="3" xfId="43" applyFont="1" applyBorder="1" applyAlignment="1" applyProtection="1">
      <alignment vertical="center" wrapText="1"/>
      <protection hidden="1"/>
    </xf>
    <xf numFmtId="0" fontId="64" fillId="0" borderId="0" xfId="43" applyFont="1" applyAlignment="1" applyProtection="1">
      <alignment vertical="center" wrapText="1"/>
      <protection hidden="1"/>
    </xf>
    <xf numFmtId="0" fontId="55" fillId="0" borderId="0" xfId="43" applyFont="1" applyAlignment="1" applyProtection="1">
      <alignment vertical="center" wrapText="1"/>
      <protection hidden="1"/>
    </xf>
    <xf numFmtId="0" fontId="4" fillId="0" borderId="8" xfId="0" applyFont="1" applyBorder="1" applyAlignment="1" applyProtection="1">
      <alignment horizontal="center" vertical="center" textRotation="255" wrapText="1"/>
      <protection hidden="1"/>
    </xf>
    <xf numFmtId="0" fontId="4" fillId="0" borderId="8" xfId="0" applyFont="1" applyBorder="1" applyAlignment="1" applyProtection="1">
      <alignment horizontal="center" vertical="center" textRotation="255"/>
      <protection hidden="1"/>
    </xf>
    <xf numFmtId="49" fontId="4" fillId="6" borderId="13" xfId="0" applyNumberFormat="1" applyFont="1" applyFill="1" applyBorder="1" applyAlignment="1" applyProtection="1">
      <alignment horizontal="center" vertical="center"/>
      <protection hidden="1"/>
    </xf>
    <xf numFmtId="49" fontId="4" fillId="6" borderId="10" xfId="0" applyNumberFormat="1" applyFont="1" applyFill="1" applyBorder="1" applyAlignment="1" applyProtection="1">
      <alignment horizontal="center" vertical="center"/>
      <protection hidden="1"/>
    </xf>
    <xf numFmtId="177" fontId="7" fillId="7" borderId="2" xfId="0" applyNumberFormat="1" applyFont="1" applyFill="1" applyBorder="1" applyAlignment="1" applyProtection="1">
      <alignment horizontal="center" vertical="center"/>
      <protection locked="0"/>
    </xf>
    <xf numFmtId="177" fontId="7" fillId="7" borderId="7" xfId="0" applyNumberFormat="1" applyFont="1" applyFill="1" applyBorder="1" applyAlignment="1" applyProtection="1">
      <alignment horizontal="center" vertical="center"/>
      <protection locked="0"/>
    </xf>
    <xf numFmtId="177" fontId="7" fillId="7" borderId="4" xfId="0" applyNumberFormat="1" applyFont="1" applyFill="1" applyBorder="1" applyAlignment="1" applyProtection="1">
      <alignment horizontal="center" vertical="center"/>
      <protection locked="0"/>
    </xf>
    <xf numFmtId="177" fontId="7" fillId="7" borderId="9" xfId="0" applyNumberFormat="1" applyFont="1" applyFill="1" applyBorder="1" applyAlignment="1" applyProtection="1">
      <alignment horizontal="center" vertical="center"/>
      <protection locked="0"/>
    </xf>
    <xf numFmtId="177" fontId="7" fillId="7" borderId="13" xfId="0" applyNumberFormat="1" applyFont="1" applyFill="1" applyBorder="1" applyAlignment="1" applyProtection="1">
      <alignment horizontal="center" vertical="center"/>
      <protection locked="0"/>
    </xf>
    <xf numFmtId="177" fontId="7" fillId="7" borderId="10" xfId="0" applyNumberFormat="1" applyFont="1" applyFill="1" applyBorder="1" applyAlignment="1" applyProtection="1">
      <alignment horizontal="center" vertical="center"/>
      <protection locked="0"/>
    </xf>
    <xf numFmtId="0" fontId="4" fillId="5" borderId="2" xfId="0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horizontal="center" vertical="center"/>
      <protection hidden="1"/>
    </xf>
    <xf numFmtId="0" fontId="4" fillId="5" borderId="13" xfId="0" applyFont="1" applyFill="1" applyBorder="1" applyAlignment="1" applyProtection="1">
      <alignment horizontal="center" vertical="center"/>
      <protection hidden="1"/>
    </xf>
    <xf numFmtId="49" fontId="4" fillId="5" borderId="7" xfId="0" applyNumberFormat="1" applyFont="1" applyFill="1" applyBorder="1" applyAlignment="1" applyProtection="1">
      <alignment horizontal="center" vertical="center"/>
      <protection hidden="1"/>
    </xf>
    <xf numFmtId="49" fontId="4" fillId="5" borderId="9" xfId="0" applyNumberFormat="1" applyFont="1" applyFill="1" applyBorder="1" applyAlignment="1" applyProtection="1">
      <alignment horizontal="center" vertical="center"/>
      <protection hidden="1"/>
    </xf>
    <xf numFmtId="49" fontId="4" fillId="5" borderId="10" xfId="0" applyNumberFormat="1" applyFont="1" applyFill="1" applyBorder="1" applyAlignment="1" applyProtection="1">
      <alignment horizontal="center" vertical="center"/>
      <protection hidden="1"/>
    </xf>
    <xf numFmtId="178" fontId="4" fillId="6" borderId="13" xfId="0" applyNumberFormat="1" applyFont="1" applyFill="1" applyBorder="1" applyAlignment="1" applyProtection="1">
      <alignment horizontal="center" vertical="center"/>
      <protection hidden="1"/>
    </xf>
    <xf numFmtId="178" fontId="4" fillId="6" borderId="14" xfId="0" applyNumberFormat="1" applyFont="1" applyFill="1" applyBorder="1" applyAlignment="1" applyProtection="1">
      <alignment horizontal="center" vertical="center"/>
      <protection hidden="1"/>
    </xf>
    <xf numFmtId="178" fontId="4" fillId="6" borderId="10" xfId="0" applyNumberFormat="1" applyFont="1" applyFill="1" applyBorder="1" applyAlignment="1" applyProtection="1">
      <alignment horizontal="center" vertical="center"/>
      <protection hidden="1"/>
    </xf>
    <xf numFmtId="177" fontId="7" fillId="7" borderId="15" xfId="0" applyNumberFormat="1" applyFont="1" applyFill="1" applyBorder="1" applyAlignment="1" applyProtection="1">
      <alignment horizontal="center" vertical="center"/>
      <protection locked="0"/>
    </xf>
    <xf numFmtId="177" fontId="7" fillId="7" borderId="5" xfId="0" applyNumberFormat="1" applyFont="1" applyFill="1" applyBorder="1" applyAlignment="1" applyProtection="1">
      <alignment horizontal="center" vertical="center"/>
      <protection locked="0"/>
    </xf>
    <xf numFmtId="177" fontId="7" fillId="7" borderId="6" xfId="0" applyNumberFormat="1" applyFont="1" applyFill="1" applyBorder="1" applyAlignment="1" applyProtection="1">
      <alignment horizontal="center" vertical="center"/>
      <protection locked="0"/>
    </xf>
    <xf numFmtId="0" fontId="4" fillId="5" borderId="5" xfId="0" applyFont="1" applyFill="1" applyBorder="1" applyAlignment="1" applyProtection="1">
      <alignment horizontal="center" vertical="center"/>
      <protection hidden="1"/>
    </xf>
    <xf numFmtId="0" fontId="4" fillId="5" borderId="1" xfId="0" applyFont="1" applyFill="1" applyBorder="1" applyAlignment="1" applyProtection="1">
      <alignment horizontal="center" vertical="center"/>
      <protection hidden="1"/>
    </xf>
    <xf numFmtId="49" fontId="4" fillId="5" borderId="12" xfId="0" applyNumberFormat="1" applyFont="1" applyFill="1" applyBorder="1" applyAlignment="1" applyProtection="1">
      <alignment horizontal="center" vertical="center"/>
      <protection hidden="1"/>
    </xf>
    <xf numFmtId="49" fontId="4" fillId="5" borderId="8" xfId="0" applyNumberFormat="1" applyFont="1" applyFill="1" applyBorder="1" applyAlignment="1" applyProtection="1">
      <alignment horizontal="center" vertical="center"/>
      <protection hidden="1"/>
    </xf>
    <xf numFmtId="49" fontId="4" fillId="5" borderId="11" xfId="0" applyNumberFormat="1" applyFont="1" applyFill="1" applyBorder="1" applyAlignment="1" applyProtection="1">
      <alignment horizontal="center" vertical="center"/>
      <protection hidden="1"/>
    </xf>
    <xf numFmtId="49" fontId="4" fillId="5" borderId="12" xfId="0" applyNumberFormat="1" applyFont="1" applyFill="1" applyBorder="1" applyAlignment="1" applyProtection="1">
      <alignment horizontal="center" vertical="center" wrapText="1"/>
      <protection hidden="1"/>
    </xf>
    <xf numFmtId="49" fontId="4" fillId="6" borderId="5" xfId="0" applyNumberFormat="1" applyFont="1" applyFill="1" applyBorder="1" applyAlignment="1" applyProtection="1">
      <alignment horizontal="center" vertical="center"/>
      <protection hidden="1"/>
    </xf>
    <xf numFmtId="49" fontId="4" fillId="6" borderId="1" xfId="0" applyNumberFormat="1" applyFont="1" applyFill="1" applyBorder="1" applyAlignment="1" applyProtection="1">
      <alignment horizontal="center" vertical="center"/>
      <protection hidden="1"/>
    </xf>
    <xf numFmtId="49" fontId="4" fillId="6" borderId="6" xfId="0" applyNumberFormat="1" applyFont="1" applyFill="1" applyBorder="1" applyAlignment="1" applyProtection="1">
      <alignment horizontal="center" vertical="center"/>
      <protection hidden="1"/>
    </xf>
    <xf numFmtId="49" fontId="4" fillId="6" borderId="5" xfId="0" applyNumberFormat="1" applyFont="1" applyFill="1" applyBorder="1" applyAlignment="1" applyProtection="1">
      <alignment horizontal="center" vertical="center" wrapText="1"/>
      <protection hidden="1"/>
    </xf>
    <xf numFmtId="49" fontId="4" fillId="6" borderId="6" xfId="0" applyNumberFormat="1" applyFont="1" applyFill="1" applyBorder="1" applyAlignment="1" applyProtection="1">
      <alignment horizontal="center" vertical="center" wrapText="1"/>
      <protection hidden="1"/>
    </xf>
    <xf numFmtId="49" fontId="4" fillId="6" borderId="12" xfId="0" applyNumberFormat="1" applyFont="1" applyFill="1" applyBorder="1" applyAlignment="1" applyProtection="1">
      <alignment horizontal="center" vertical="center" wrapText="1"/>
      <protection hidden="1"/>
    </xf>
    <xf numFmtId="49" fontId="4" fillId="6" borderId="8" xfId="0" applyNumberFormat="1" applyFont="1" applyFill="1" applyBorder="1" applyAlignment="1" applyProtection="1">
      <alignment horizontal="center" vertical="center" wrapText="1"/>
      <protection hidden="1"/>
    </xf>
    <xf numFmtId="177" fontId="7" fillId="7" borderId="2" xfId="0" applyNumberFormat="1" applyFont="1" applyFill="1" applyBorder="1" applyAlignment="1" applyProtection="1">
      <alignment horizontal="center" vertical="center"/>
      <protection hidden="1"/>
    </xf>
    <xf numFmtId="177" fontId="7" fillId="7" borderId="7" xfId="0" applyNumberFormat="1" applyFont="1" applyFill="1" applyBorder="1" applyAlignment="1" applyProtection="1">
      <alignment horizontal="center" vertical="center"/>
      <protection hidden="1"/>
    </xf>
    <xf numFmtId="177" fontId="7" fillId="7" borderId="4" xfId="0" applyNumberFormat="1" applyFont="1" applyFill="1" applyBorder="1" applyAlignment="1" applyProtection="1">
      <alignment horizontal="center" vertical="center"/>
      <protection hidden="1"/>
    </xf>
    <xf numFmtId="177" fontId="7" fillId="7" borderId="9" xfId="0" applyNumberFormat="1" applyFont="1" applyFill="1" applyBorder="1" applyAlignment="1" applyProtection="1">
      <alignment horizontal="center" vertical="center"/>
      <protection hidden="1"/>
    </xf>
    <xf numFmtId="177" fontId="7" fillId="7" borderId="13" xfId="0" applyNumberFormat="1" applyFont="1" applyFill="1" applyBorder="1" applyAlignment="1" applyProtection="1">
      <alignment horizontal="center" vertical="center"/>
      <protection hidden="1"/>
    </xf>
    <xf numFmtId="177" fontId="7" fillId="7" borderId="10" xfId="0" applyNumberFormat="1" applyFont="1" applyFill="1" applyBorder="1" applyAlignment="1" applyProtection="1">
      <alignment horizontal="center" vertical="center"/>
      <protection hidden="1"/>
    </xf>
    <xf numFmtId="177" fontId="7" fillId="7" borderId="5" xfId="0" applyNumberFormat="1" applyFont="1" applyFill="1" applyBorder="1" applyAlignment="1" applyProtection="1">
      <alignment horizontal="center" vertical="center"/>
      <protection hidden="1"/>
    </xf>
    <xf numFmtId="177" fontId="7" fillId="7" borderId="1" xfId="0" applyNumberFormat="1" applyFont="1" applyFill="1" applyBorder="1" applyAlignment="1" applyProtection="1">
      <alignment horizontal="center" vertical="center"/>
      <protection hidden="1"/>
    </xf>
    <xf numFmtId="177" fontId="7" fillId="7" borderId="6" xfId="0" applyNumberFormat="1" applyFont="1" applyFill="1" applyBorder="1" applyAlignment="1" applyProtection="1">
      <alignment horizontal="center" vertical="center"/>
      <protection hidden="1"/>
    </xf>
    <xf numFmtId="0" fontId="4" fillId="5" borderId="14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14" xfId="0" applyBorder="1" applyAlignment="1" applyProtection="1">
      <alignment horizontal="left" vertical="center"/>
      <protection hidden="1"/>
    </xf>
    <xf numFmtId="49" fontId="49" fillId="0" borderId="0" xfId="0" applyNumberFormat="1" applyFont="1" applyAlignment="1" applyProtection="1">
      <alignment horizontal="center" vertical="center"/>
      <protection hidden="1"/>
    </xf>
    <xf numFmtId="49" fontId="3" fillId="0" borderId="0" xfId="0" applyNumberFormat="1" applyFont="1" applyAlignment="1" applyProtection="1">
      <alignment horizontal="center" vertical="center"/>
      <protection hidden="1"/>
    </xf>
    <xf numFmtId="0" fontId="57" fillId="46" borderId="5" xfId="0" applyFont="1" applyFill="1" applyBorder="1" applyAlignment="1" applyProtection="1">
      <alignment horizontal="center" vertical="center"/>
      <protection hidden="1"/>
    </xf>
    <xf numFmtId="0" fontId="57" fillId="46" borderId="6" xfId="0" applyFont="1" applyFill="1" applyBorder="1" applyAlignment="1" applyProtection="1">
      <alignment horizontal="center" vertical="center"/>
      <protection hidden="1"/>
    </xf>
    <xf numFmtId="0" fontId="57" fillId="46" borderId="1" xfId="0" applyFont="1" applyFill="1" applyBorder="1" applyAlignment="1" applyProtection="1">
      <alignment horizontal="center" vertical="center"/>
      <protection hidden="1"/>
    </xf>
    <xf numFmtId="0" fontId="102" fillId="46" borderId="2" xfId="0" applyFont="1" applyFill="1" applyBorder="1" applyAlignment="1" applyProtection="1">
      <alignment horizontal="center" vertical="center"/>
      <protection hidden="1"/>
    </xf>
    <xf numFmtId="0" fontId="102" fillId="46" borderId="7" xfId="0" applyFont="1" applyFill="1" applyBorder="1" applyAlignment="1" applyProtection="1">
      <alignment horizontal="center" vertical="center"/>
      <protection hidden="1"/>
    </xf>
    <xf numFmtId="0" fontId="102" fillId="46" borderId="4" xfId="0" applyFont="1" applyFill="1" applyBorder="1" applyAlignment="1" applyProtection="1">
      <alignment horizontal="center" vertical="center"/>
      <protection hidden="1"/>
    </xf>
    <xf numFmtId="0" fontId="102" fillId="46" borderId="9" xfId="0" applyFont="1" applyFill="1" applyBorder="1" applyAlignment="1" applyProtection="1">
      <alignment horizontal="center" vertical="center"/>
      <protection hidden="1"/>
    </xf>
    <xf numFmtId="0" fontId="102" fillId="46" borderId="13" xfId="0" applyFont="1" applyFill="1" applyBorder="1" applyAlignment="1" applyProtection="1">
      <alignment horizontal="center" vertical="center"/>
      <protection hidden="1"/>
    </xf>
    <xf numFmtId="0" fontId="102" fillId="46" borderId="10" xfId="0" applyFont="1" applyFill="1" applyBorder="1" applyAlignment="1" applyProtection="1">
      <alignment horizontal="center" vertical="center"/>
      <protection hidden="1"/>
    </xf>
    <xf numFmtId="49" fontId="4" fillId="0" borderId="7" xfId="0" applyNumberFormat="1" applyFont="1" applyBorder="1" applyAlignment="1" applyProtection="1">
      <alignment horizontal="center" vertical="center"/>
      <protection hidden="1"/>
    </xf>
    <xf numFmtId="49" fontId="4" fillId="0" borderId="9" xfId="0" applyNumberFormat="1" applyFont="1" applyBorder="1" applyAlignment="1" applyProtection="1">
      <alignment horizontal="center" vertical="center"/>
      <protection hidden="1"/>
    </xf>
    <xf numFmtId="49" fontId="4" fillId="0" borderId="10" xfId="0" applyNumberFormat="1" applyFont="1" applyBorder="1" applyAlignment="1" applyProtection="1">
      <alignment horizontal="center" vertical="center"/>
      <protection hidden="1"/>
    </xf>
    <xf numFmtId="177" fontId="7" fillId="0" borderId="2" xfId="0" applyNumberFormat="1" applyFont="1" applyBorder="1" applyAlignment="1" applyProtection="1">
      <alignment horizontal="center" vertical="center"/>
      <protection locked="0"/>
    </xf>
    <xf numFmtId="177" fontId="7" fillId="0" borderId="7" xfId="0" applyNumberFormat="1" applyFont="1" applyBorder="1" applyAlignment="1" applyProtection="1">
      <alignment horizontal="center" vertical="center"/>
      <protection locked="0"/>
    </xf>
    <xf numFmtId="177" fontId="7" fillId="0" borderId="4" xfId="0" applyNumberFormat="1" applyFont="1" applyBorder="1" applyAlignment="1" applyProtection="1">
      <alignment horizontal="center" vertical="center"/>
      <protection locked="0"/>
    </xf>
    <xf numFmtId="177" fontId="7" fillId="0" borderId="9" xfId="0" applyNumberFormat="1" applyFont="1" applyBorder="1" applyAlignment="1" applyProtection="1">
      <alignment horizontal="center" vertical="center"/>
      <protection locked="0"/>
    </xf>
    <xf numFmtId="177" fontId="7" fillId="0" borderId="13" xfId="0" applyNumberFormat="1" applyFont="1" applyBorder="1" applyAlignment="1" applyProtection="1">
      <alignment horizontal="center" vertical="center"/>
      <protection locked="0"/>
    </xf>
    <xf numFmtId="177" fontId="7" fillId="0" borderId="10" xfId="0" applyNumberFormat="1" applyFont="1" applyBorder="1" applyAlignment="1" applyProtection="1">
      <alignment horizontal="center" vertical="center"/>
      <protection locked="0"/>
    </xf>
    <xf numFmtId="49" fontId="4" fillId="0" borderId="13" xfId="0" applyNumberFormat="1" applyFont="1" applyBorder="1" applyAlignment="1" applyProtection="1">
      <alignment horizontal="center" vertical="center"/>
      <protection hidden="1"/>
    </xf>
    <xf numFmtId="177" fontId="7" fillId="0" borderId="5" xfId="0" applyNumberFormat="1" applyFont="1" applyBorder="1" applyAlignment="1" applyProtection="1">
      <alignment horizontal="center" vertical="center"/>
      <protection locked="0"/>
    </xf>
    <xf numFmtId="177" fontId="7" fillId="0" borderId="6" xfId="0" applyNumberFormat="1" applyFont="1" applyBorder="1" applyAlignment="1" applyProtection="1">
      <alignment horizontal="center" vertical="center"/>
      <protection locked="0"/>
    </xf>
    <xf numFmtId="0" fontId="4" fillId="0" borderId="5" xfId="0" applyFont="1" applyBorder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177" fontId="7" fillId="0" borderId="5" xfId="0" applyNumberFormat="1" applyFont="1" applyBorder="1" applyAlignment="1">
      <alignment horizontal="center" vertical="center"/>
    </xf>
    <xf numFmtId="177" fontId="7" fillId="0" borderId="1" xfId="0" applyNumberFormat="1" applyFont="1" applyBorder="1" applyAlignment="1">
      <alignment horizontal="center" vertical="center"/>
    </xf>
    <xf numFmtId="177" fontId="7" fillId="0" borderId="6" xfId="0" applyNumberFormat="1" applyFont="1" applyBorder="1" applyAlignment="1">
      <alignment horizontal="center" vertical="center"/>
    </xf>
    <xf numFmtId="178" fontId="4" fillId="0" borderId="13" xfId="0" applyNumberFormat="1" applyFont="1" applyBorder="1" applyAlignment="1" applyProtection="1">
      <alignment horizontal="center" vertical="center"/>
      <protection hidden="1"/>
    </xf>
    <xf numFmtId="178" fontId="4" fillId="0" borderId="10" xfId="0" applyNumberFormat="1" applyFont="1" applyBorder="1" applyAlignment="1" applyProtection="1">
      <alignment horizontal="center" vertical="center"/>
      <protection hidden="1"/>
    </xf>
    <xf numFmtId="178" fontId="4" fillId="0" borderId="14" xfId="0" applyNumberFormat="1" applyFont="1" applyBorder="1" applyAlignment="1" applyProtection="1">
      <alignment horizontal="center" vertical="center"/>
      <protection hidden="1"/>
    </xf>
    <xf numFmtId="49" fontId="4" fillId="0" borderId="12" xfId="0" applyNumberFormat="1" applyFont="1" applyBorder="1" applyAlignment="1" applyProtection="1">
      <alignment horizontal="center" vertical="center" wrapText="1"/>
      <protection hidden="1"/>
    </xf>
    <xf numFmtId="49" fontId="4" fillId="0" borderId="8" xfId="0" applyNumberFormat="1" applyFont="1" applyBorder="1" applyAlignment="1" applyProtection="1">
      <alignment horizontal="center" vertical="center"/>
      <protection hidden="1"/>
    </xf>
    <xf numFmtId="49" fontId="4" fillId="0" borderId="11" xfId="0" applyNumberFormat="1" applyFont="1" applyBorder="1" applyAlignment="1" applyProtection="1">
      <alignment horizontal="center" vertical="center"/>
      <protection hidden="1"/>
    </xf>
    <xf numFmtId="49" fontId="4" fillId="0" borderId="12" xfId="0" applyNumberFormat="1" applyFont="1" applyBorder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horizontal="left" vertical="center"/>
      <protection hidden="1"/>
    </xf>
    <xf numFmtId="0" fontId="56" fillId="0" borderId="14" xfId="0" applyFont="1" applyBorder="1" applyAlignment="1" applyProtection="1">
      <alignment horizontal="left" vertical="center"/>
      <protection hidden="1"/>
    </xf>
    <xf numFmtId="49" fontId="4" fillId="0" borderId="5" xfId="0" applyNumberFormat="1" applyFont="1" applyBorder="1" applyAlignment="1" applyProtection="1">
      <alignment horizontal="center" vertical="center"/>
      <protection hidden="1"/>
    </xf>
    <xf numFmtId="49" fontId="4" fillId="0" borderId="6" xfId="0" applyNumberFormat="1" applyFont="1" applyBorder="1" applyAlignment="1" applyProtection="1">
      <alignment horizontal="center" vertical="center"/>
      <protection hidden="1"/>
    </xf>
    <xf numFmtId="49" fontId="4" fillId="0" borderId="1" xfId="0" applyNumberFormat="1" applyFont="1" applyBorder="1" applyAlignment="1" applyProtection="1">
      <alignment horizontal="center" vertical="center"/>
      <protection hidden="1"/>
    </xf>
    <xf numFmtId="49" fontId="4" fillId="0" borderId="5" xfId="0" applyNumberFormat="1" applyFont="1" applyBorder="1" applyAlignment="1" applyProtection="1">
      <alignment horizontal="center" vertical="center" wrapText="1"/>
      <protection hidden="1"/>
    </xf>
    <xf numFmtId="49" fontId="4" fillId="0" borderId="6" xfId="0" applyNumberFormat="1" applyFont="1" applyBorder="1" applyAlignment="1" applyProtection="1">
      <alignment horizontal="center" vertical="center" wrapText="1"/>
      <protection hidden="1"/>
    </xf>
    <xf numFmtId="49" fontId="4" fillId="0" borderId="8" xfId="0" applyNumberFormat="1" applyFont="1" applyBorder="1" applyAlignment="1" applyProtection="1">
      <alignment horizontal="center" vertical="center" wrapText="1"/>
      <protection hidden="1"/>
    </xf>
    <xf numFmtId="0" fontId="3" fillId="49" borderId="5" xfId="44" applyFont="1" applyFill="1" applyBorder="1" applyAlignment="1" applyProtection="1">
      <alignment horizontal="center" vertical="center"/>
      <protection locked="0" hidden="1"/>
    </xf>
    <xf numFmtId="0" fontId="3" fillId="49" borderId="1" xfId="44" applyFont="1" applyFill="1" applyBorder="1" applyAlignment="1" applyProtection="1">
      <alignment horizontal="center" vertical="center"/>
      <protection locked="0" hidden="1"/>
    </xf>
    <xf numFmtId="0" fontId="3" fillId="49" borderId="6" xfId="44" applyFont="1" applyFill="1" applyBorder="1" applyAlignment="1" applyProtection="1">
      <alignment horizontal="center" vertical="center"/>
      <protection locked="0" hidden="1"/>
    </xf>
    <xf numFmtId="0" fontId="44" fillId="0" borderId="0" xfId="44" applyFont="1" applyAlignment="1" applyProtection="1">
      <alignment horizontal="center" vertical="center"/>
      <protection locked="0" hidden="1"/>
    </xf>
    <xf numFmtId="176" fontId="9" fillId="7" borderId="2" xfId="0" applyNumberFormat="1" applyFont="1" applyFill="1" applyBorder="1" applyAlignment="1" applyProtection="1">
      <alignment horizontal="center" vertical="center"/>
      <protection locked="0" hidden="1"/>
    </xf>
    <xf numFmtId="176" fontId="9" fillId="7" borderId="7" xfId="0" applyNumberFormat="1" applyFont="1" applyFill="1" applyBorder="1" applyAlignment="1" applyProtection="1">
      <alignment horizontal="center" vertical="center"/>
      <protection locked="0" hidden="1"/>
    </xf>
    <xf numFmtId="176" fontId="9" fillId="7" borderId="4" xfId="0" applyNumberFormat="1" applyFont="1" applyFill="1" applyBorder="1" applyAlignment="1" applyProtection="1">
      <alignment horizontal="center" vertical="center"/>
      <protection locked="0" hidden="1"/>
    </xf>
    <xf numFmtId="176" fontId="9" fillId="7" borderId="9" xfId="0" applyNumberFormat="1" applyFont="1" applyFill="1" applyBorder="1" applyAlignment="1" applyProtection="1">
      <alignment horizontal="center" vertical="center"/>
      <protection locked="0" hidden="1"/>
    </xf>
    <xf numFmtId="176" fontId="9" fillId="7" borderId="13" xfId="0" applyNumberFormat="1" applyFont="1" applyFill="1" applyBorder="1" applyAlignment="1" applyProtection="1">
      <alignment horizontal="center" vertical="center"/>
      <protection locked="0" hidden="1"/>
    </xf>
    <xf numFmtId="176" fontId="9" fillId="7" borderId="10" xfId="0" applyNumberFormat="1" applyFont="1" applyFill="1" applyBorder="1" applyAlignment="1" applyProtection="1">
      <alignment horizontal="center" vertical="center"/>
      <protection locked="0" hidden="1"/>
    </xf>
    <xf numFmtId="178" fontId="4" fillId="6" borderId="4" xfId="0" applyNumberFormat="1" applyFont="1" applyFill="1" applyBorder="1" applyAlignment="1" applyProtection="1">
      <alignment horizontal="center" vertical="center"/>
      <protection hidden="1"/>
    </xf>
    <xf numFmtId="178" fontId="4" fillId="6" borderId="0" xfId="0" applyNumberFormat="1" applyFont="1" applyFill="1" applyAlignment="1" applyProtection="1">
      <alignment horizontal="center" vertical="center"/>
      <protection hidden="1"/>
    </xf>
    <xf numFmtId="178" fontId="4" fillId="6" borderId="9" xfId="0" applyNumberFormat="1" applyFont="1" applyFill="1" applyBorder="1" applyAlignment="1" applyProtection="1">
      <alignment horizontal="center" vertical="center"/>
      <protection hidden="1"/>
    </xf>
    <xf numFmtId="49" fontId="4" fillId="6" borderId="4" xfId="0" applyNumberFormat="1" applyFont="1" applyFill="1" applyBorder="1" applyAlignment="1" applyProtection="1">
      <alignment horizontal="center" vertical="center"/>
      <protection hidden="1"/>
    </xf>
    <xf numFmtId="49" fontId="4" fillId="6" borderId="9" xfId="0" applyNumberFormat="1" applyFont="1" applyFill="1" applyBorder="1" applyAlignment="1" applyProtection="1">
      <alignment horizontal="center" vertical="center"/>
      <protection hidden="1"/>
    </xf>
    <xf numFmtId="0" fontId="65" fillId="0" borderId="4" xfId="0" applyFont="1" applyBorder="1" applyAlignment="1" applyProtection="1">
      <alignment horizontal="justify" vertical="center"/>
      <protection hidden="1"/>
    </xf>
    <xf numFmtId="0" fontId="65" fillId="0" borderId="0" xfId="0" applyFont="1" applyAlignment="1" applyProtection="1">
      <alignment horizontal="justify" vertical="center"/>
      <protection hidden="1"/>
    </xf>
    <xf numFmtId="49" fontId="101" fillId="0" borderId="0" xfId="0" applyNumberFormat="1" applyFont="1" applyAlignment="1" applyProtection="1">
      <alignment horizontal="center" vertical="center"/>
      <protection hidden="1"/>
    </xf>
    <xf numFmtId="49" fontId="52" fillId="0" borderId="0" xfId="0" applyNumberFormat="1" applyFont="1" applyAlignment="1" applyProtection="1">
      <alignment horizontal="center" vertical="center"/>
      <protection hidden="1"/>
    </xf>
    <xf numFmtId="0" fontId="55" fillId="0" borderId="5" xfId="0" applyFont="1" applyBorder="1" applyAlignment="1" applyProtection="1">
      <alignment horizontal="center" vertical="center"/>
      <protection hidden="1"/>
    </xf>
    <xf numFmtId="0" fontId="55" fillId="0" borderId="6" xfId="0" applyFont="1" applyBorder="1" applyAlignment="1" applyProtection="1">
      <alignment horizontal="center" vertical="center"/>
      <protection hidden="1"/>
    </xf>
    <xf numFmtId="0" fontId="55" fillId="0" borderId="1" xfId="0" applyFont="1" applyBorder="1" applyAlignment="1" applyProtection="1">
      <alignment horizontal="center" vertical="center"/>
      <protection hidden="1"/>
    </xf>
    <xf numFmtId="0" fontId="100" fillId="0" borderId="2" xfId="0" applyFont="1" applyBorder="1" applyAlignment="1" applyProtection="1">
      <alignment horizontal="center" vertical="center"/>
      <protection hidden="1"/>
    </xf>
    <xf numFmtId="0" fontId="100" fillId="0" borderId="7" xfId="0" applyFont="1" applyBorder="1" applyAlignment="1" applyProtection="1">
      <alignment horizontal="center" vertical="center"/>
      <protection hidden="1"/>
    </xf>
    <xf numFmtId="0" fontId="100" fillId="0" borderId="4" xfId="0" applyFont="1" applyBorder="1" applyAlignment="1" applyProtection="1">
      <alignment horizontal="center" vertical="center"/>
      <protection hidden="1"/>
    </xf>
    <xf numFmtId="0" fontId="100" fillId="0" borderId="9" xfId="0" applyFont="1" applyBorder="1" applyAlignment="1" applyProtection="1">
      <alignment horizontal="center" vertical="center"/>
      <protection hidden="1"/>
    </xf>
    <xf numFmtId="0" fontId="100" fillId="0" borderId="13" xfId="0" applyFont="1" applyBorder="1" applyAlignment="1" applyProtection="1">
      <alignment horizontal="center" vertical="center"/>
      <protection hidden="1"/>
    </xf>
    <xf numFmtId="0" fontId="100" fillId="0" borderId="10" xfId="0" applyFont="1" applyBorder="1" applyAlignment="1" applyProtection="1">
      <alignment horizontal="center" vertical="center"/>
      <protection hidden="1"/>
    </xf>
    <xf numFmtId="0" fontId="6" fillId="0" borderId="2" xfId="0" applyFont="1" applyBorder="1" applyAlignment="1" applyProtection="1">
      <alignment horizontal="center" vertical="center"/>
      <protection hidden="1"/>
    </xf>
    <xf numFmtId="0" fontId="6" fillId="0" borderId="7" xfId="0" applyFont="1" applyBorder="1" applyAlignment="1" applyProtection="1">
      <alignment horizontal="center" vertical="center"/>
      <protection hidden="1"/>
    </xf>
    <xf numFmtId="0" fontId="6" fillId="0" borderId="4" xfId="0" applyFont="1" applyBorder="1" applyAlignment="1" applyProtection="1">
      <alignment horizontal="center" vertical="center"/>
      <protection hidden="1"/>
    </xf>
    <xf numFmtId="0" fontId="6" fillId="0" borderId="9" xfId="0" applyFont="1" applyBorder="1" applyAlignment="1" applyProtection="1">
      <alignment horizontal="center" vertical="center"/>
      <protection hidden="1"/>
    </xf>
    <xf numFmtId="0" fontId="6" fillId="0" borderId="13" xfId="0" applyFont="1" applyBorder="1" applyAlignment="1" applyProtection="1">
      <alignment horizontal="center" vertical="center"/>
      <protection hidden="1"/>
    </xf>
    <xf numFmtId="0" fontId="6" fillId="0" borderId="10" xfId="0" applyFont="1" applyBorder="1" applyAlignment="1" applyProtection="1">
      <alignment horizontal="center" vertical="center"/>
      <protection hidden="1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 customBuiltin="1"/>
    <cellStyle name="標準 2" xfId="42" xr:uid="{5242D5B6-D7CF-4EB7-8D93-8B69031BE3D2}"/>
    <cellStyle name="標準 2 3" xfId="45" xr:uid="{CD55F41F-A41D-4174-BF85-36DEF5E3F203}"/>
    <cellStyle name="標準 3" xfId="43" xr:uid="{5D6FCC14-3AEA-4CBB-8150-66A2BB0F8567}"/>
    <cellStyle name="標準 4" xfId="44" xr:uid="{703740EF-1081-4AF4-9FAF-88999361B3CC}"/>
    <cellStyle name="良い" xfId="41" builtinId="26" customBuiltin="1"/>
  </cellStyles>
  <dxfs count="37">
    <dxf>
      <font>
        <color rgb="FFFFFF99"/>
      </font>
      <fill>
        <patternFill>
          <fgColor indexed="64"/>
          <bgColor rgb="FFEE1A1A"/>
        </patternFill>
      </fill>
    </dxf>
    <dxf>
      <font>
        <color rgb="FFFF0000"/>
      </font>
    </dxf>
    <dxf>
      <font>
        <color rgb="FFFF00FF"/>
      </font>
    </dxf>
    <dxf>
      <font>
        <color rgb="FFFFFF99"/>
      </font>
      <fill>
        <patternFill>
          <bgColor rgb="FFEE1A1A"/>
        </patternFill>
      </fill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00"/>
      </font>
    </dxf>
    <dxf>
      <font>
        <color rgb="FFFFFF99"/>
      </font>
      <fill>
        <patternFill>
          <bgColor rgb="FFFF0000"/>
        </patternFill>
      </fill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00"/>
      </font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bgColor rgb="FFEE1A1A"/>
        </patternFill>
      </fill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00"/>
      </font>
    </dxf>
    <dxf>
      <font>
        <color rgb="FFFFFF99"/>
      </font>
      <fill>
        <patternFill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00"/>
      </font>
    </dxf>
    <dxf>
      <font>
        <color rgb="FFFFFF99"/>
      </font>
      <fill>
        <patternFill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CCFF"/>
      <color rgb="FFCCFFCC"/>
      <color rgb="FFFFFF99"/>
      <color rgb="FFFFFFC0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emf"/><Relationship Id="rId1" Type="http://schemas.openxmlformats.org/officeDocument/2006/relationships/hyperlink" Target="#'06450'!A1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hyperlink" Target="#&#31532;5&#34920;!A1"/><Relationship Id="rId1" Type="http://schemas.openxmlformats.org/officeDocument/2006/relationships/image" Target="../media/image6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hyperlink" Target="#&#31532;5&#34920;!A1"/><Relationship Id="rId1" Type="http://schemas.openxmlformats.org/officeDocument/2006/relationships/image" Target="../media/image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emf"/><Relationship Id="rId1" Type="http://schemas.openxmlformats.org/officeDocument/2006/relationships/hyperlink" Target="#'06490'!A1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hyperlink" Target="#&#31532;3&#34920;!A1"/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hyperlink" Target="#&#31532;3&#34920;!A1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emf"/><Relationship Id="rId1" Type="http://schemas.openxmlformats.org/officeDocument/2006/relationships/hyperlink" Target="#'06492'!A1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hyperlink" Target="#&#31532;4&#34920;!A1"/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hyperlink" Target="#&#31532;4&#34920;!A1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20</xdr:row>
      <xdr:rowOff>95250</xdr:rowOff>
    </xdr:from>
    <xdr:to>
      <xdr:col>1</xdr:col>
      <xdr:colOff>7524750</xdr:colOff>
      <xdr:row>20</xdr:row>
      <xdr:rowOff>2533851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DBF02F9-8511-4298-95B2-F640E2B57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3609975"/>
          <a:ext cx="7448550" cy="2438601"/>
        </a:xfrm>
        <a:prstGeom prst="rect">
          <a:avLst/>
        </a:prstGeom>
      </xdr:spPr>
    </xdr:pic>
    <xdr:clientData/>
  </xdr:twoCellAnchor>
  <xdr:twoCellAnchor editAs="oneCell">
    <xdr:from>
      <xdr:col>1</xdr:col>
      <xdr:colOff>6067425</xdr:colOff>
      <xdr:row>2</xdr:row>
      <xdr:rowOff>123825</xdr:rowOff>
    </xdr:from>
    <xdr:to>
      <xdr:col>1</xdr:col>
      <xdr:colOff>6579533</xdr:colOff>
      <xdr:row>7</xdr:row>
      <xdr:rowOff>3868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71FCED9-46A1-1F95-9760-5B2097D64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67450" y="800100"/>
          <a:ext cx="512108" cy="67061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291353</xdr:colOff>
      <xdr:row>5</xdr:row>
      <xdr:rowOff>0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DC476737-2393-4EED-A6EB-3A00218AA082}"/>
            </a:ext>
          </a:extLst>
        </xdr:cNvPr>
        <xdr:cNvGrpSpPr>
          <a:grpSpLocks/>
        </xdr:cNvGrpSpPr>
      </xdr:nvGrpSpPr>
      <xdr:grpSpPr bwMode="auto">
        <a:xfrm>
          <a:off x="112059" y="0"/>
          <a:ext cx="1546412" cy="930088"/>
          <a:chOff x="156210" y="0"/>
          <a:chExt cx="1727532" cy="608471"/>
        </a:xfrm>
      </xdr:grpSpPr>
      <xdr:sp macro="" textlink="">
        <xdr:nvSpPr>
          <xdr:cNvPr id="44" name="正方形/長方形 43">
            <a:extLst>
              <a:ext uri="{FF2B5EF4-FFF2-40B4-BE49-F238E27FC236}">
                <a16:creationId xmlns:a16="http://schemas.microsoft.com/office/drawing/2014/main" id="{071F304C-2446-44FC-982F-25F2733B29CE}"/>
              </a:ext>
            </a:extLst>
          </xdr:cNvPr>
          <xdr:cNvSpPr/>
        </xdr:nvSpPr>
        <xdr:spPr>
          <a:xfrm>
            <a:off x="156210" y="0"/>
            <a:ext cx="1727532" cy="314325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>
                <a:solidFill>
                  <a:sysClr val="windowText" lastClr="000000"/>
                </a:solidFill>
              </a:rPr>
              <a:t>（</a:t>
            </a:r>
            <a:r>
              <a:rPr kumimoji="1" lang="ja-JP" altLang="ja-JP" sz="110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こどもの福祉と保健に関する状況報告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）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45" name="正方形/長方形 44">
            <a:extLst>
              <a:ext uri="{FF2B5EF4-FFF2-40B4-BE49-F238E27FC236}">
                <a16:creationId xmlns:a16="http://schemas.microsoft.com/office/drawing/2014/main" id="{CB8633C0-45FC-46D7-A2B0-AFFA30EEB55E}"/>
              </a:ext>
            </a:extLst>
          </xdr:cNvPr>
          <xdr:cNvSpPr/>
        </xdr:nvSpPr>
        <xdr:spPr>
          <a:xfrm>
            <a:off x="335885" y="285750"/>
            <a:ext cx="1391101" cy="322721"/>
          </a:xfrm>
          <a:prstGeom prst="rect">
            <a:avLst/>
          </a:prstGeom>
          <a:noFill/>
          <a:ln w="6350" cmpd="sng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>
              <a:lnSpc>
                <a:spcPts val="13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統計法に基づく</a:t>
            </a:r>
            <a:endParaRPr kumimoji="1" lang="en-US" altLang="ja-JP" sz="11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endParaRPr>
          </a:p>
          <a:p>
            <a:pPr algn="ctr">
              <a:lnSpc>
                <a:spcPts val="13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一般統計調査</a:t>
            </a:r>
          </a:p>
        </xdr:txBody>
      </xdr:sp>
    </xdr:grpSp>
    <xdr:clientData/>
  </xdr:twoCellAnchor>
  <xdr:twoCellAnchor editAs="oneCell">
    <xdr:from>
      <xdr:col>5</xdr:col>
      <xdr:colOff>195010</xdr:colOff>
      <xdr:row>12</xdr:row>
      <xdr:rowOff>73247</xdr:rowOff>
    </xdr:from>
    <xdr:to>
      <xdr:col>5</xdr:col>
      <xdr:colOff>614324</xdr:colOff>
      <xdr:row>13</xdr:row>
      <xdr:rowOff>1705146</xdr:rowOff>
    </xdr:to>
    <xdr:sp macro="" textlink="">
      <xdr:nvSpPr>
        <xdr:cNvPr id="9363" name="Text Box 42">
          <a:extLst>
            <a:ext uri="{FF2B5EF4-FFF2-40B4-BE49-F238E27FC236}">
              <a16:creationId xmlns:a16="http://schemas.microsoft.com/office/drawing/2014/main" id="{00000000-0008-0000-0100-000093240000}"/>
            </a:ext>
          </a:extLst>
        </xdr:cNvPr>
        <xdr:cNvSpPr txBox="1"/>
      </xdr:nvSpPr>
      <xdr:spPr bwMode="auto">
        <a:xfrm>
          <a:off x="3283831" y="2454497"/>
          <a:ext cx="419314" cy="1808792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助言指導</a:t>
          </a:r>
        </a:p>
      </xdr:txBody>
    </xdr:sp>
    <xdr:clientData/>
  </xdr:twoCellAnchor>
  <xdr:twoCellAnchor editAs="oneCell">
    <xdr:from>
      <xdr:col>6</xdr:col>
      <xdr:colOff>195010</xdr:colOff>
      <xdr:row>12</xdr:row>
      <xdr:rowOff>66141</xdr:rowOff>
    </xdr:from>
    <xdr:to>
      <xdr:col>6</xdr:col>
      <xdr:colOff>604679</xdr:colOff>
      <xdr:row>13</xdr:row>
      <xdr:rowOff>1705146</xdr:rowOff>
    </xdr:to>
    <xdr:sp macro="" textlink="">
      <xdr:nvSpPr>
        <xdr:cNvPr id="9364" name="Text Box 43">
          <a:extLst>
            <a:ext uri="{FF2B5EF4-FFF2-40B4-BE49-F238E27FC236}">
              <a16:creationId xmlns:a16="http://schemas.microsoft.com/office/drawing/2014/main" id="{00000000-0008-0000-0100-000094240000}"/>
            </a:ext>
          </a:extLst>
        </xdr:cNvPr>
        <xdr:cNvSpPr txBox="1"/>
      </xdr:nvSpPr>
      <xdr:spPr bwMode="auto">
        <a:xfrm>
          <a:off x="4059439" y="2447391"/>
          <a:ext cx="409669" cy="181589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継続指導</a:t>
          </a:r>
        </a:p>
      </xdr:txBody>
    </xdr:sp>
    <xdr:clientData/>
  </xdr:twoCellAnchor>
  <xdr:twoCellAnchor editAs="oneCell">
    <xdr:from>
      <xdr:col>7</xdr:col>
      <xdr:colOff>222585</xdr:colOff>
      <xdr:row>12</xdr:row>
      <xdr:rowOff>65262</xdr:rowOff>
    </xdr:from>
    <xdr:to>
      <xdr:col>7</xdr:col>
      <xdr:colOff>603316</xdr:colOff>
      <xdr:row>13</xdr:row>
      <xdr:rowOff>1705146</xdr:rowOff>
    </xdr:to>
    <xdr:sp macro="" textlink="">
      <xdr:nvSpPr>
        <xdr:cNvPr id="9365" name="Text Box 44">
          <a:extLst>
            <a:ext uri="{FF2B5EF4-FFF2-40B4-BE49-F238E27FC236}">
              <a16:creationId xmlns:a16="http://schemas.microsoft.com/office/drawing/2014/main" id="{00000000-0008-0000-0100-000095240000}"/>
            </a:ext>
          </a:extLst>
        </xdr:cNvPr>
        <xdr:cNvSpPr txBox="1"/>
      </xdr:nvSpPr>
      <xdr:spPr bwMode="auto">
        <a:xfrm>
          <a:off x="4862621" y="2446512"/>
          <a:ext cx="380731" cy="181677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他機関あっせん</a:t>
          </a:r>
        </a:p>
      </xdr:txBody>
    </xdr:sp>
    <xdr:clientData/>
  </xdr:twoCellAnchor>
  <xdr:twoCellAnchor editAs="oneCell">
    <xdr:from>
      <xdr:col>8</xdr:col>
      <xdr:colOff>185365</xdr:colOff>
      <xdr:row>10</xdr:row>
      <xdr:rowOff>176417</xdr:rowOff>
    </xdr:from>
    <xdr:to>
      <xdr:col>8</xdr:col>
      <xdr:colOff>614324</xdr:colOff>
      <xdr:row>13</xdr:row>
      <xdr:rowOff>1705146</xdr:rowOff>
    </xdr:to>
    <xdr:sp macro="" textlink="">
      <xdr:nvSpPr>
        <xdr:cNvPr id="9366" name="Text Box 45">
          <a:extLst>
            <a:ext uri="{FF2B5EF4-FFF2-40B4-BE49-F238E27FC236}">
              <a16:creationId xmlns:a16="http://schemas.microsoft.com/office/drawing/2014/main" id="{00000000-0008-0000-0100-000096240000}"/>
            </a:ext>
          </a:extLst>
        </xdr:cNvPr>
        <xdr:cNvSpPr txBox="1"/>
      </xdr:nvSpPr>
      <xdr:spPr bwMode="auto">
        <a:xfrm>
          <a:off x="5601008" y="2203881"/>
          <a:ext cx="428959" cy="205940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児童福祉司指導</a:t>
          </a:r>
        </a:p>
      </xdr:txBody>
    </xdr:sp>
    <xdr:clientData/>
  </xdr:twoCellAnchor>
  <xdr:twoCellAnchor editAs="oneCell">
    <xdr:from>
      <xdr:col>20</xdr:col>
      <xdr:colOff>204656</xdr:colOff>
      <xdr:row>11</xdr:row>
      <xdr:rowOff>62973</xdr:rowOff>
    </xdr:from>
    <xdr:to>
      <xdr:col>20</xdr:col>
      <xdr:colOff>595033</xdr:colOff>
      <xdr:row>13</xdr:row>
      <xdr:rowOff>1705146</xdr:rowOff>
    </xdr:to>
    <xdr:sp macro="" textlink="">
      <xdr:nvSpPr>
        <xdr:cNvPr id="9371" name="Text Box 51">
          <a:extLst>
            <a:ext uri="{FF2B5EF4-FFF2-40B4-BE49-F238E27FC236}">
              <a16:creationId xmlns:a16="http://schemas.microsoft.com/office/drawing/2014/main" id="{00000000-0008-0000-0100-00009B240000}"/>
            </a:ext>
          </a:extLst>
        </xdr:cNvPr>
        <xdr:cNvSpPr txBox="1"/>
      </xdr:nvSpPr>
      <xdr:spPr bwMode="auto">
        <a:xfrm>
          <a:off x="14927585" y="2267330"/>
          <a:ext cx="390377" cy="199595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指定発達支援医療機関委託</a:t>
          </a:r>
        </a:p>
      </xdr:txBody>
    </xdr:sp>
    <xdr:clientData/>
  </xdr:twoCellAnchor>
  <xdr:twoCellAnchor editAs="oneCell">
    <xdr:from>
      <xdr:col>21</xdr:col>
      <xdr:colOff>196373</xdr:colOff>
      <xdr:row>11</xdr:row>
      <xdr:rowOff>62973</xdr:rowOff>
    </xdr:from>
    <xdr:to>
      <xdr:col>21</xdr:col>
      <xdr:colOff>596396</xdr:colOff>
      <xdr:row>13</xdr:row>
      <xdr:rowOff>1705146</xdr:rowOff>
    </xdr:to>
    <xdr:sp macro="" textlink="">
      <xdr:nvSpPr>
        <xdr:cNvPr id="9372" name="Text Box 52">
          <a:extLst>
            <a:ext uri="{FF2B5EF4-FFF2-40B4-BE49-F238E27FC236}">
              <a16:creationId xmlns:a16="http://schemas.microsoft.com/office/drawing/2014/main" id="{00000000-0008-0000-0100-00009C240000}"/>
            </a:ext>
          </a:extLst>
        </xdr:cNvPr>
        <xdr:cNvSpPr txBox="1"/>
      </xdr:nvSpPr>
      <xdr:spPr bwMode="auto">
        <a:xfrm>
          <a:off x="15694909" y="2267330"/>
          <a:ext cx="400023" cy="199595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里親委託</a:t>
          </a:r>
        </a:p>
      </xdr:txBody>
    </xdr:sp>
    <xdr:clientData/>
  </xdr:twoCellAnchor>
  <xdr:twoCellAnchor editAs="oneCell">
    <xdr:from>
      <xdr:col>27</xdr:col>
      <xdr:colOff>144743</xdr:colOff>
      <xdr:row>11</xdr:row>
      <xdr:rowOff>67055</xdr:rowOff>
    </xdr:from>
    <xdr:to>
      <xdr:col>27</xdr:col>
      <xdr:colOff>649736</xdr:colOff>
      <xdr:row>13</xdr:row>
      <xdr:rowOff>1705146</xdr:rowOff>
    </xdr:to>
    <xdr:sp macro="" textlink="">
      <xdr:nvSpPr>
        <xdr:cNvPr id="9374" name="Text Box 55">
          <a:extLst>
            <a:ext uri="{FF2B5EF4-FFF2-40B4-BE49-F238E27FC236}">
              <a16:creationId xmlns:a16="http://schemas.microsoft.com/office/drawing/2014/main" id="{00000000-0008-0000-0100-00009E240000}"/>
            </a:ext>
          </a:extLst>
        </xdr:cNvPr>
        <xdr:cNvSpPr txBox="1"/>
      </xdr:nvSpPr>
      <xdr:spPr bwMode="auto">
        <a:xfrm>
          <a:off x="20296922" y="2271412"/>
          <a:ext cx="504993" cy="199187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30</xdr:col>
      <xdr:colOff>148610</xdr:colOff>
      <xdr:row>10</xdr:row>
      <xdr:rowOff>171622</xdr:rowOff>
    </xdr:from>
    <xdr:to>
      <xdr:col>30</xdr:col>
      <xdr:colOff>615586</xdr:colOff>
      <xdr:row>13</xdr:row>
      <xdr:rowOff>1705146</xdr:rowOff>
    </xdr:to>
    <xdr:sp macro="" textlink="">
      <xdr:nvSpPr>
        <xdr:cNvPr id="9375" name="Text Box 56">
          <a:extLst>
            <a:ext uri="{FF2B5EF4-FFF2-40B4-BE49-F238E27FC236}">
              <a16:creationId xmlns:a16="http://schemas.microsoft.com/office/drawing/2014/main" id="{00000000-0008-0000-0100-00009F240000}"/>
            </a:ext>
          </a:extLst>
        </xdr:cNvPr>
        <xdr:cNvSpPr txBox="1"/>
      </xdr:nvSpPr>
      <xdr:spPr bwMode="auto">
        <a:xfrm>
          <a:off x="22627610" y="2199086"/>
          <a:ext cx="466976" cy="206420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一時保護</a:t>
          </a:r>
        </a:p>
      </xdr:txBody>
    </xdr:sp>
    <xdr:clientData/>
  </xdr:twoCellAnchor>
  <xdr:twoCellAnchor editAs="oneCell">
    <xdr:from>
      <xdr:col>29</xdr:col>
      <xdr:colOff>114579</xdr:colOff>
      <xdr:row>9</xdr:row>
      <xdr:rowOff>250081</xdr:rowOff>
    </xdr:from>
    <xdr:to>
      <xdr:col>29</xdr:col>
      <xdr:colOff>657225</xdr:colOff>
      <xdr:row>13</xdr:row>
      <xdr:rowOff>1705146</xdr:rowOff>
    </xdr:to>
    <xdr:sp macro="" textlink="">
      <xdr:nvSpPr>
        <xdr:cNvPr id="9376" name="Text Box 57">
          <a:extLst>
            <a:ext uri="{FF2B5EF4-FFF2-40B4-BE49-F238E27FC236}">
              <a16:creationId xmlns:a16="http://schemas.microsoft.com/office/drawing/2014/main" id="{00000000-0008-0000-0100-0000A0240000}"/>
            </a:ext>
          </a:extLst>
        </xdr:cNvPr>
        <xdr:cNvSpPr txBox="1"/>
      </xdr:nvSpPr>
      <xdr:spPr bwMode="auto">
        <a:xfrm>
          <a:off x="21817972" y="2005402"/>
          <a:ext cx="542646" cy="225788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未対応件数（年度末現在）</a:t>
          </a:r>
        </a:p>
      </xdr:txBody>
    </xdr:sp>
    <xdr:clientData/>
  </xdr:twoCellAnchor>
  <xdr:twoCellAnchor editAs="oneCell">
    <xdr:from>
      <xdr:col>31</xdr:col>
      <xdr:colOff>185457</xdr:colOff>
      <xdr:row>10</xdr:row>
      <xdr:rowOff>171622</xdr:rowOff>
    </xdr:from>
    <xdr:to>
      <xdr:col>31</xdr:col>
      <xdr:colOff>604771</xdr:colOff>
      <xdr:row>13</xdr:row>
      <xdr:rowOff>1705146</xdr:rowOff>
    </xdr:to>
    <xdr:sp macro="" textlink="">
      <xdr:nvSpPr>
        <xdr:cNvPr id="9377" name="Text Box 60">
          <a:extLst>
            <a:ext uri="{FF2B5EF4-FFF2-40B4-BE49-F238E27FC236}">
              <a16:creationId xmlns:a16="http://schemas.microsoft.com/office/drawing/2014/main" id="{00000000-0008-0000-0100-0000A1240000}"/>
            </a:ext>
          </a:extLst>
        </xdr:cNvPr>
        <xdr:cNvSpPr txBox="1"/>
      </xdr:nvSpPr>
      <xdr:spPr bwMode="auto">
        <a:xfrm>
          <a:off x="23440064" y="2199086"/>
          <a:ext cx="419314" cy="206420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一時保護以外</a:t>
          </a:r>
        </a:p>
      </xdr:txBody>
    </xdr:sp>
    <xdr:clientData/>
  </xdr:twoCellAnchor>
  <xdr:twoCellAnchor editAs="oneCell">
    <xdr:from>
      <xdr:col>25</xdr:col>
      <xdr:colOff>128177</xdr:colOff>
      <xdr:row>11</xdr:row>
      <xdr:rowOff>28575</xdr:rowOff>
    </xdr:from>
    <xdr:to>
      <xdr:col>25</xdr:col>
      <xdr:colOff>661540</xdr:colOff>
      <xdr:row>13</xdr:row>
      <xdr:rowOff>1705146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18685118" y="2280957"/>
          <a:ext cx="533363" cy="2035160"/>
          <a:chOff x="14903935" y="1717994"/>
          <a:chExt cx="533363" cy="2004928"/>
        </a:xfrm>
      </xdr:grpSpPr>
      <xdr:sp macro="" textlink="">
        <xdr:nvSpPr>
          <xdr:cNvPr id="9373" name="Text Box 54">
            <a:extLst>
              <a:ext uri="{FF2B5EF4-FFF2-40B4-BE49-F238E27FC236}">
                <a16:creationId xmlns:a16="http://schemas.microsoft.com/office/drawing/2014/main" id="{00000000-0008-0000-0100-00009D240000}"/>
              </a:ext>
            </a:extLst>
          </xdr:cNvPr>
          <xdr:cNvSpPr txBox="1"/>
        </xdr:nvSpPr>
        <xdr:spPr bwMode="auto">
          <a:xfrm>
            <a:off x="14903935" y="1717994"/>
            <a:ext cx="533363" cy="2004928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vert="wordArtVertRtl" wrap="square" lIns="27432" tIns="0" rIns="27432" bIns="0" anchor="ctr" upright="1"/>
          <a:lstStyle/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による家庭裁判所送致</a:t>
            </a:r>
            <a:endPara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endParaRPr>
          </a:p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法第　条第１項第４号</a:t>
            </a:r>
          </a:p>
        </xdr:txBody>
      </xdr:sp>
      <xdr:sp macro="" textlink="">
        <xdr:nvSpPr>
          <xdr:cNvPr id="9378" name="Text Box 61">
            <a:extLst>
              <a:ext uri="{FF2B5EF4-FFF2-40B4-BE49-F238E27FC236}">
                <a16:creationId xmlns:a16="http://schemas.microsoft.com/office/drawing/2014/main" id="{00000000-0008-0000-0100-0000A2240000}"/>
              </a:ext>
            </a:extLst>
          </xdr:cNvPr>
          <xdr:cNvSpPr txBox="1"/>
        </xdr:nvSpPr>
        <xdr:spPr bwMode="auto">
          <a:xfrm>
            <a:off x="14980535" y="2082844"/>
            <a:ext cx="237744" cy="248729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/>
            <a:r>
              <a:rPr lang="en-US" altLang="ja-JP" sz="1000" b="0" i="0" u="non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27</a:t>
            </a:r>
          </a:p>
        </xdr:txBody>
      </xdr:sp>
    </xdr:grpSp>
    <xdr:clientData/>
  </xdr:twoCellAnchor>
  <xdr:twoCellAnchor editAs="oneCell">
    <xdr:from>
      <xdr:col>19</xdr:col>
      <xdr:colOff>212939</xdr:colOff>
      <xdr:row>12</xdr:row>
      <xdr:rowOff>64213</xdr:rowOff>
    </xdr:from>
    <xdr:to>
      <xdr:col>19</xdr:col>
      <xdr:colOff>603316</xdr:colOff>
      <xdr:row>13</xdr:row>
      <xdr:rowOff>1705146</xdr:rowOff>
    </xdr:to>
    <xdr:sp macro="" textlink="">
      <xdr:nvSpPr>
        <xdr:cNvPr id="9381" name="Text Box 66">
          <a:extLst>
            <a:ext uri="{FF2B5EF4-FFF2-40B4-BE49-F238E27FC236}">
              <a16:creationId xmlns:a16="http://schemas.microsoft.com/office/drawing/2014/main" id="{00000000-0008-0000-0100-0000A5240000}"/>
            </a:ext>
          </a:extLst>
        </xdr:cNvPr>
        <xdr:cNvSpPr txBox="1"/>
      </xdr:nvSpPr>
      <xdr:spPr bwMode="auto">
        <a:xfrm>
          <a:off x="14160260" y="2445463"/>
          <a:ext cx="390377" cy="181782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通所</a:t>
          </a:r>
        </a:p>
      </xdr:txBody>
    </xdr:sp>
    <xdr:clientData/>
  </xdr:twoCellAnchor>
  <xdr:twoCellAnchor editAs="oneCell">
    <xdr:from>
      <xdr:col>12</xdr:col>
      <xdr:colOff>203611</xdr:colOff>
      <xdr:row>10</xdr:row>
      <xdr:rowOff>176417</xdr:rowOff>
    </xdr:from>
    <xdr:to>
      <xdr:col>12</xdr:col>
      <xdr:colOff>613279</xdr:colOff>
      <xdr:row>13</xdr:row>
      <xdr:rowOff>1705146</xdr:rowOff>
    </xdr:to>
    <xdr:sp macro="" textlink="">
      <xdr:nvSpPr>
        <xdr:cNvPr id="9387" name="Text Box 73">
          <a:extLst>
            <a:ext uri="{FF2B5EF4-FFF2-40B4-BE49-F238E27FC236}">
              <a16:creationId xmlns:a16="http://schemas.microsoft.com/office/drawing/2014/main" id="{00000000-0008-0000-0100-0000AB240000}"/>
            </a:ext>
          </a:extLst>
        </xdr:cNvPr>
        <xdr:cNvSpPr txBox="1"/>
      </xdr:nvSpPr>
      <xdr:spPr bwMode="auto">
        <a:xfrm>
          <a:off x="8721682" y="2203881"/>
          <a:ext cx="409668" cy="205940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児童相談所送致</a:t>
          </a:r>
        </a:p>
      </xdr:txBody>
    </xdr:sp>
    <xdr:clientData/>
  </xdr:twoCellAnchor>
  <xdr:twoCellAnchor editAs="oneCell">
    <xdr:from>
      <xdr:col>26</xdr:col>
      <xdr:colOff>142708</xdr:colOff>
      <xdr:row>11</xdr:row>
      <xdr:rowOff>22231</xdr:rowOff>
    </xdr:from>
    <xdr:to>
      <xdr:col>26</xdr:col>
      <xdr:colOff>609684</xdr:colOff>
      <xdr:row>13</xdr:row>
      <xdr:rowOff>1705146</xdr:rowOff>
    </xdr:to>
    <xdr:sp macro="" textlink="">
      <xdr:nvSpPr>
        <xdr:cNvPr id="9390" name="Text Box 78">
          <a:extLst>
            <a:ext uri="{FF2B5EF4-FFF2-40B4-BE49-F238E27FC236}">
              <a16:creationId xmlns:a16="http://schemas.microsoft.com/office/drawing/2014/main" id="{00000000-0008-0000-0100-0000AE240000}"/>
            </a:ext>
          </a:extLst>
        </xdr:cNvPr>
        <xdr:cNvSpPr txBox="1"/>
      </xdr:nvSpPr>
      <xdr:spPr bwMode="auto">
        <a:xfrm>
          <a:off x="19519279" y="2226588"/>
          <a:ext cx="466976" cy="2036701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ja-JP" sz="1000" b="0" i="0" baseline="0"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利用契約</a:t>
          </a:r>
          <a:endParaRPr lang="en-US" altLang="ja-JP" sz="1000" b="0" i="0" baseline="0"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障害児入所施設等への</a:t>
          </a:r>
        </a:p>
      </xdr:txBody>
    </xdr:sp>
    <xdr:clientData/>
  </xdr:twoCellAnchor>
  <xdr:twoCellAnchor>
    <xdr:from>
      <xdr:col>10</xdr:col>
      <xdr:colOff>676237</xdr:colOff>
      <xdr:row>52</xdr:row>
      <xdr:rowOff>81017</xdr:rowOff>
    </xdr:from>
    <xdr:to>
      <xdr:col>24</xdr:col>
      <xdr:colOff>653023</xdr:colOff>
      <xdr:row>58</xdr:row>
      <xdr:rowOff>79562</xdr:rowOff>
    </xdr:to>
    <xdr:sp macro="" textlink="" fLocksText="0">
      <xdr:nvSpPr>
        <xdr:cNvPr id="9394" name="注記欄">
          <a:extLst>
            <a:ext uri="{FF2B5EF4-FFF2-40B4-BE49-F238E27FC236}">
              <a16:creationId xmlns:a16="http://schemas.microsoft.com/office/drawing/2014/main" id="{00000000-0008-0000-0100-0000B2240000}"/>
            </a:ext>
          </a:extLst>
        </xdr:cNvPr>
        <xdr:cNvSpPr txBox="1"/>
      </xdr:nvSpPr>
      <xdr:spPr bwMode="auto">
        <a:xfrm>
          <a:off x="7629487" y="15473417"/>
          <a:ext cx="10778136" cy="1341570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prstDash val="dash"/>
          <a:miter lim="800000"/>
        </a:ln>
      </xdr:spPr>
      <xdr:txBody>
        <a:bodyPr vertOverflow="clip" wrap="square" lIns="27432" tIns="18288" rIns="0" bIns="0" anchor="t" upright="1"/>
        <a:lstStyle/>
        <a:p>
          <a:pPr algn="l" rtl="0"/>
          <a:r>
            <a:rPr lang="ja-JP" altLang="en-US" sz="11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注記欄：</a:t>
          </a:r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ja-JP" altLang="en-US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 fLocksWithSheet="0"/>
  </xdr:twoCellAnchor>
  <xdr:twoCellAnchor editAs="oneCell">
    <xdr:from>
      <xdr:col>10</xdr:col>
      <xdr:colOff>137823</xdr:colOff>
      <xdr:row>10</xdr:row>
      <xdr:rowOff>176417</xdr:rowOff>
    </xdr:from>
    <xdr:to>
      <xdr:col>10</xdr:col>
      <xdr:colOff>642816</xdr:colOff>
      <xdr:row>13</xdr:row>
      <xdr:rowOff>1705146</xdr:rowOff>
    </xdr:to>
    <xdr:sp macro="" textlink="">
      <xdr:nvSpPr>
        <xdr:cNvPr id="9395" name="Text Box 48">
          <a:extLst>
            <a:ext uri="{FF2B5EF4-FFF2-40B4-BE49-F238E27FC236}">
              <a16:creationId xmlns:a16="http://schemas.microsoft.com/office/drawing/2014/main" id="{00000000-0008-0000-0100-0000B3240000}"/>
            </a:ext>
          </a:extLst>
        </xdr:cNvPr>
        <xdr:cNvSpPr txBox="1"/>
      </xdr:nvSpPr>
      <xdr:spPr bwMode="auto">
        <a:xfrm>
          <a:off x="7104680" y="2203881"/>
          <a:ext cx="504993" cy="205940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市町村指導委託</a:t>
          </a:r>
        </a:p>
      </xdr:txBody>
    </xdr:sp>
    <xdr:clientData/>
  </xdr:twoCellAnchor>
  <xdr:twoCellAnchor editAs="oneCell">
    <xdr:from>
      <xdr:col>11</xdr:col>
      <xdr:colOff>137823</xdr:colOff>
      <xdr:row>10</xdr:row>
      <xdr:rowOff>176417</xdr:rowOff>
    </xdr:from>
    <xdr:to>
      <xdr:col>11</xdr:col>
      <xdr:colOff>642816</xdr:colOff>
      <xdr:row>13</xdr:row>
      <xdr:rowOff>1705146</xdr:rowOff>
    </xdr:to>
    <xdr:sp macro="" textlink="">
      <xdr:nvSpPr>
        <xdr:cNvPr id="9396" name="Text Box 48">
          <a:extLst>
            <a:ext uri="{FF2B5EF4-FFF2-40B4-BE49-F238E27FC236}">
              <a16:creationId xmlns:a16="http://schemas.microsoft.com/office/drawing/2014/main" id="{00000000-0008-0000-0100-0000B4240000}"/>
            </a:ext>
          </a:extLst>
        </xdr:cNvPr>
        <xdr:cNvSpPr txBox="1"/>
      </xdr:nvSpPr>
      <xdr:spPr bwMode="auto">
        <a:xfrm>
          <a:off x="7880287" y="2203881"/>
          <a:ext cx="504993" cy="205940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市町村送致</a:t>
          </a:r>
        </a:p>
      </xdr:txBody>
    </xdr:sp>
    <xdr:clientData/>
  </xdr:twoCellAnchor>
  <xdr:twoCellAnchor editAs="oneCell">
    <xdr:from>
      <xdr:col>4</xdr:col>
      <xdr:colOff>0</xdr:colOff>
      <xdr:row>6</xdr:row>
      <xdr:rowOff>2242</xdr:rowOff>
    </xdr:from>
    <xdr:to>
      <xdr:col>6</xdr:col>
      <xdr:colOff>217336</xdr:colOff>
      <xdr:row>7</xdr:row>
      <xdr:rowOff>110529</xdr:rowOff>
    </xdr:to>
    <xdr:pic>
      <xdr:nvPicPr>
        <xdr:cNvPr id="48" name="前回値へ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116667"/>
          <a:ext cx="1388911" cy="327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>
    <xdr:from>
      <xdr:col>3</xdr:col>
      <xdr:colOff>649941</xdr:colOff>
      <xdr:row>1</xdr:row>
      <xdr:rowOff>0</xdr:rowOff>
    </xdr:from>
    <xdr:to>
      <xdr:col>8</xdr:col>
      <xdr:colOff>598394</xdr:colOff>
      <xdr:row>3</xdr:row>
      <xdr:rowOff>147358</xdr:rowOff>
    </xdr:to>
    <xdr:sp macro="" textlink="">
      <xdr:nvSpPr>
        <xdr:cNvPr id="49" name="貼付注意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2024262" y="108857"/>
          <a:ext cx="3989775" cy="569180"/>
        </a:xfrm>
        <a:prstGeom prst="rect">
          <a:avLst/>
        </a:prstGeom>
        <a:pattFill prst="ltHorz">
          <a:fgClr>
            <a:srgbClr val="FFFF99"/>
          </a:fgClr>
          <a:bgClr>
            <a:srgbClr val="FFFFDD"/>
          </a:bgClr>
        </a:patt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8100" tIns="0" rIns="38100" bIns="0" rtlCol="0" anchor="ctr"/>
        <a:lstStyle/>
        <a:p>
          <a:pPr marL="177800" indent="-177800"/>
          <a:r>
            <a:rPr kumimoji="1" lang="en-US" altLang="ja-JP" sz="1200" b="1" baseline="0">
              <a:latin typeface="+mn-ea"/>
            </a:rPr>
            <a:t>※</a:t>
          </a:r>
          <a:r>
            <a:rPr kumimoji="1" lang="ja-JP" altLang="en-US" sz="1200" b="1" baseline="0">
              <a:latin typeface="+mn-ea"/>
            </a:rPr>
            <a:t>項目毎に昨年度と数値を比較し、貼付間違いや</a:t>
          </a:r>
          <a:br>
            <a:rPr kumimoji="1" lang="en-US" altLang="ja-JP" sz="1200" b="1" baseline="0">
              <a:latin typeface="+mn-ea"/>
            </a:rPr>
          </a:br>
          <a:r>
            <a:rPr kumimoji="1" lang="ja-JP" altLang="en-US" sz="1200" b="1" baseline="0">
              <a:latin typeface="+mn-ea"/>
            </a:rPr>
            <a:t>記入漏れなどないようにご注意下さい！</a:t>
          </a:r>
        </a:p>
      </xdr:txBody>
    </xdr:sp>
    <xdr:clientData fPrintsWithSheet="0"/>
  </xdr:twoCellAnchor>
  <xdr:twoCellAnchor>
    <xdr:from>
      <xdr:col>4</xdr:col>
      <xdr:colOff>283244</xdr:colOff>
      <xdr:row>54</xdr:row>
      <xdr:rowOff>112619</xdr:rowOff>
    </xdr:from>
    <xdr:to>
      <xdr:col>6</xdr:col>
      <xdr:colOff>210670</xdr:colOff>
      <xdr:row>54</xdr:row>
      <xdr:rowOff>117660</xdr:rowOff>
    </xdr:to>
    <xdr:cxnSp macro="">
      <xdr:nvCxnSpPr>
        <xdr:cNvPr id="46" name="注記矢印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H="1">
          <a:off x="2977458" y="15788048"/>
          <a:ext cx="1097641" cy="5041"/>
        </a:xfrm>
        <a:prstGeom prst="line">
          <a:avLst/>
        </a:prstGeom>
        <a:ln w="50800">
          <a:solidFill>
            <a:srgbClr val="00B05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oneCell">
    <xdr:from>
      <xdr:col>6</xdr:col>
      <xdr:colOff>76199</xdr:colOff>
      <xdr:row>53</xdr:row>
      <xdr:rowOff>56589</xdr:rowOff>
    </xdr:from>
    <xdr:to>
      <xdr:col>9</xdr:col>
      <xdr:colOff>719494</xdr:colOff>
      <xdr:row>58</xdr:row>
      <xdr:rowOff>114301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517E9BA-8893-F09F-9946-CCC0B525C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40628" y="15310196"/>
          <a:ext cx="2970116" cy="1214318"/>
        </a:xfrm>
        <a:prstGeom prst="rect">
          <a:avLst/>
        </a:prstGeom>
      </xdr:spPr>
    </xdr:pic>
    <xdr:clientData/>
  </xdr:twoCellAnchor>
  <xdr:oneCellAnchor>
    <xdr:from>
      <xdr:col>13</xdr:col>
      <xdr:colOff>191621</xdr:colOff>
      <xdr:row>12</xdr:row>
      <xdr:rowOff>165856</xdr:rowOff>
    </xdr:from>
    <xdr:ext cx="425383" cy="1716183"/>
    <xdr:sp macro="" textlink="">
      <xdr:nvSpPr>
        <xdr:cNvPr id="51" name="Text Box 52">
          <a:extLst>
            <a:ext uri="{FF2B5EF4-FFF2-40B4-BE49-F238E27FC236}">
              <a16:creationId xmlns:a16="http://schemas.microsoft.com/office/drawing/2014/main" id="{805352B3-110F-44CE-A966-6F7686825537}"/>
            </a:ext>
          </a:extLst>
        </xdr:cNvPr>
        <xdr:cNvSpPr txBox="1"/>
      </xdr:nvSpPr>
      <xdr:spPr bwMode="auto">
        <a:xfrm>
          <a:off x="9485300" y="2547106"/>
          <a:ext cx="425383" cy="17161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ysClr val="windowText" lastClr="000000"/>
              </a:solidFill>
              <a:latin typeface="ＭＳ 明朝"/>
              <a:ea typeface="ＭＳ 明朝"/>
            </a:rPr>
            <a:t>児童養護施設</a:t>
          </a:r>
        </a:p>
      </xdr:txBody>
    </xdr:sp>
    <xdr:clientData/>
  </xdr:oneCellAnchor>
  <xdr:oneCellAnchor>
    <xdr:from>
      <xdr:col>14</xdr:col>
      <xdr:colOff>184845</xdr:colOff>
      <xdr:row>12</xdr:row>
      <xdr:rowOff>165856</xdr:rowOff>
    </xdr:from>
    <xdr:ext cx="436813" cy="1716183"/>
    <xdr:sp macro="" textlink="">
      <xdr:nvSpPr>
        <xdr:cNvPr id="52" name="Text Box 52">
          <a:extLst>
            <a:ext uri="{FF2B5EF4-FFF2-40B4-BE49-F238E27FC236}">
              <a16:creationId xmlns:a16="http://schemas.microsoft.com/office/drawing/2014/main" id="{B214F099-CD9F-42F6-BA90-5B302EF4A470}"/>
            </a:ext>
          </a:extLst>
        </xdr:cNvPr>
        <xdr:cNvSpPr txBox="1"/>
      </xdr:nvSpPr>
      <xdr:spPr bwMode="auto">
        <a:xfrm>
          <a:off x="10254131" y="2547106"/>
          <a:ext cx="436813" cy="17161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ysClr val="windowText" lastClr="000000"/>
              </a:solidFill>
              <a:latin typeface="ＭＳ 明朝"/>
              <a:ea typeface="ＭＳ 明朝"/>
            </a:rPr>
            <a:t>乳児院</a:t>
          </a:r>
        </a:p>
      </xdr:txBody>
    </xdr:sp>
    <xdr:clientData/>
  </xdr:oneCellAnchor>
  <xdr:oneCellAnchor>
    <xdr:from>
      <xdr:col>15</xdr:col>
      <xdr:colOff>175746</xdr:colOff>
      <xdr:row>13</xdr:row>
      <xdr:rowOff>393</xdr:rowOff>
    </xdr:from>
    <xdr:ext cx="425383" cy="1704753"/>
    <xdr:sp macro="" textlink="">
      <xdr:nvSpPr>
        <xdr:cNvPr id="54" name="Text Box 52">
          <a:extLst>
            <a:ext uri="{FF2B5EF4-FFF2-40B4-BE49-F238E27FC236}">
              <a16:creationId xmlns:a16="http://schemas.microsoft.com/office/drawing/2014/main" id="{1EB589CD-4363-49AB-A575-CB47138AA7D2}"/>
            </a:ext>
          </a:extLst>
        </xdr:cNvPr>
        <xdr:cNvSpPr txBox="1"/>
      </xdr:nvSpPr>
      <xdr:spPr bwMode="auto">
        <a:xfrm>
          <a:off x="11020639" y="2558536"/>
          <a:ext cx="425383" cy="170475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ysClr val="windowText" lastClr="000000"/>
              </a:solidFill>
              <a:latin typeface="ＭＳ 明朝"/>
              <a:ea typeface="ＭＳ 明朝"/>
            </a:rPr>
            <a:t>児童自立支援施設</a:t>
          </a:r>
        </a:p>
      </xdr:txBody>
    </xdr:sp>
    <xdr:clientData/>
  </xdr:oneCellAnchor>
  <xdr:oneCellAnchor>
    <xdr:from>
      <xdr:col>17</xdr:col>
      <xdr:colOff>181163</xdr:colOff>
      <xdr:row>13</xdr:row>
      <xdr:rowOff>393</xdr:rowOff>
    </xdr:from>
    <xdr:ext cx="425383" cy="1704753"/>
    <xdr:sp macro="" textlink="">
      <xdr:nvSpPr>
        <xdr:cNvPr id="55" name="Text Box 52">
          <a:extLst>
            <a:ext uri="{FF2B5EF4-FFF2-40B4-BE49-F238E27FC236}">
              <a16:creationId xmlns:a16="http://schemas.microsoft.com/office/drawing/2014/main" id="{C2119498-D2C9-482C-A72B-DB5B1C9CC73E}"/>
            </a:ext>
          </a:extLst>
        </xdr:cNvPr>
        <xdr:cNvSpPr txBox="1"/>
      </xdr:nvSpPr>
      <xdr:spPr bwMode="auto">
        <a:xfrm>
          <a:off x="12577270" y="2558536"/>
          <a:ext cx="425383" cy="170475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ysClr val="windowText" lastClr="000000"/>
              </a:solidFill>
              <a:latin typeface="ＭＳ 明朝"/>
              <a:ea typeface="ＭＳ 明朝"/>
            </a:rPr>
            <a:t>児童心理治療施設</a:t>
          </a:r>
        </a:p>
      </xdr:txBody>
    </xdr:sp>
    <xdr:clientData/>
  </xdr:oneCellAnchor>
  <xdr:oneCellAnchor>
    <xdr:from>
      <xdr:col>18</xdr:col>
      <xdr:colOff>171638</xdr:colOff>
      <xdr:row>13</xdr:row>
      <xdr:rowOff>393</xdr:rowOff>
    </xdr:from>
    <xdr:ext cx="425383" cy="1704753"/>
    <xdr:sp macro="" textlink="">
      <xdr:nvSpPr>
        <xdr:cNvPr id="57" name="Text Box 52">
          <a:extLst>
            <a:ext uri="{FF2B5EF4-FFF2-40B4-BE49-F238E27FC236}">
              <a16:creationId xmlns:a16="http://schemas.microsoft.com/office/drawing/2014/main" id="{BC85B844-CBB0-4A74-A3CE-F9909D22BCD0}"/>
            </a:ext>
          </a:extLst>
        </xdr:cNvPr>
        <xdr:cNvSpPr txBox="1"/>
      </xdr:nvSpPr>
      <xdr:spPr bwMode="auto">
        <a:xfrm>
          <a:off x="13343352" y="2558536"/>
          <a:ext cx="425383" cy="170475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ysClr val="windowText" lastClr="000000"/>
              </a:solidFill>
              <a:latin typeface="ＭＳ 明朝"/>
              <a:ea typeface="ＭＳ 明朝"/>
            </a:rPr>
            <a:t>障害児入所施設</a:t>
          </a:r>
        </a:p>
      </xdr:txBody>
    </xdr:sp>
    <xdr:clientData/>
  </xdr:oneCellAnchor>
  <xdr:twoCellAnchor editAs="oneCell">
    <xdr:from>
      <xdr:col>23</xdr:col>
      <xdr:colOff>190527</xdr:colOff>
      <xdr:row>12</xdr:row>
      <xdr:rowOff>64213</xdr:rowOff>
    </xdr:from>
    <xdr:to>
      <xdr:col>23</xdr:col>
      <xdr:colOff>580904</xdr:colOff>
      <xdr:row>13</xdr:row>
      <xdr:rowOff>1705146</xdr:rowOff>
    </xdr:to>
    <xdr:sp macro="" textlink="">
      <xdr:nvSpPr>
        <xdr:cNvPr id="40" name="Text Box 66">
          <a:extLst>
            <a:ext uri="{FF2B5EF4-FFF2-40B4-BE49-F238E27FC236}">
              <a16:creationId xmlns:a16="http://schemas.microsoft.com/office/drawing/2014/main" id="{72675D9C-436D-41DB-B3AA-F915D98F8EA8}"/>
            </a:ext>
          </a:extLst>
        </xdr:cNvPr>
        <xdr:cNvSpPr txBox="1"/>
      </xdr:nvSpPr>
      <xdr:spPr bwMode="auto">
        <a:xfrm>
          <a:off x="17240277" y="2445463"/>
          <a:ext cx="390377" cy="181782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自立援助ホーム</a:t>
          </a:r>
        </a:p>
      </xdr:txBody>
    </xdr:sp>
    <xdr:clientData/>
  </xdr:twoCellAnchor>
  <xdr:twoCellAnchor editAs="oneCell">
    <xdr:from>
      <xdr:col>24</xdr:col>
      <xdr:colOff>201733</xdr:colOff>
      <xdr:row>12</xdr:row>
      <xdr:rowOff>64213</xdr:rowOff>
    </xdr:from>
    <xdr:to>
      <xdr:col>24</xdr:col>
      <xdr:colOff>592110</xdr:colOff>
      <xdr:row>13</xdr:row>
      <xdr:rowOff>1705146</xdr:rowOff>
    </xdr:to>
    <xdr:sp macro="" textlink="">
      <xdr:nvSpPr>
        <xdr:cNvPr id="41" name="Text Box 66">
          <a:extLst>
            <a:ext uri="{FF2B5EF4-FFF2-40B4-BE49-F238E27FC236}">
              <a16:creationId xmlns:a16="http://schemas.microsoft.com/office/drawing/2014/main" id="{9FB2C341-9991-479F-A95D-B69F3F81DC83}"/>
            </a:ext>
          </a:extLst>
        </xdr:cNvPr>
        <xdr:cNvSpPr txBox="1"/>
      </xdr:nvSpPr>
      <xdr:spPr bwMode="auto">
        <a:xfrm>
          <a:off x="18027090" y="2445463"/>
          <a:ext cx="390377" cy="181782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13</xdr:col>
      <xdr:colOff>683078</xdr:colOff>
      <xdr:row>2</xdr:row>
      <xdr:rowOff>145597</xdr:rowOff>
    </xdr:from>
    <xdr:to>
      <xdr:col>19</xdr:col>
      <xdr:colOff>93867</xdr:colOff>
      <xdr:row>8</xdr:row>
      <xdr:rowOff>22187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BC48DDBB-A0A0-425B-AF98-AFC04CAAD7B9}"/>
            </a:ext>
          </a:extLst>
        </xdr:cNvPr>
        <xdr:cNvSpPr/>
      </xdr:nvSpPr>
      <xdr:spPr>
        <a:xfrm>
          <a:off x="9976757" y="526597"/>
          <a:ext cx="4064431" cy="978769"/>
        </a:xfrm>
        <a:prstGeom prst="rect">
          <a:avLst/>
        </a:prstGeom>
        <a:blipFill dpi="0" rotWithShape="1">
          <a:blip xmlns:r="http://schemas.openxmlformats.org/officeDocument/2006/relationships" r:embed="rId4">
            <a:alphaModFix amt="4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oneCellAnchor>
    <xdr:from>
      <xdr:col>16</xdr:col>
      <xdr:colOff>76200</xdr:colOff>
      <xdr:row>13</xdr:row>
      <xdr:rowOff>66675</xdr:rowOff>
    </xdr:from>
    <xdr:ext cx="643258" cy="1565088"/>
    <xdr:sp macro="" textlink="">
      <xdr:nvSpPr>
        <xdr:cNvPr id="50" name="Text Box 52">
          <a:extLst>
            <a:ext uri="{FF2B5EF4-FFF2-40B4-BE49-F238E27FC236}">
              <a16:creationId xmlns:a16="http://schemas.microsoft.com/office/drawing/2014/main" id="{3C9A4D0C-1C31-49F8-A50D-C2709B7E018D}"/>
            </a:ext>
          </a:extLst>
        </xdr:cNvPr>
        <xdr:cNvSpPr txBox="1"/>
      </xdr:nvSpPr>
      <xdr:spPr bwMode="auto">
        <a:xfrm>
          <a:off x="11658600" y="2676525"/>
          <a:ext cx="643258" cy="156508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chemeClr val="tx1"/>
              </a:solidFill>
              <a:latin typeface="ＭＳ 明朝"/>
              <a:ea typeface="ＭＳ 明朝"/>
            </a:rPr>
            <a:t>（再掲）</a:t>
          </a:r>
          <a:endParaRPr lang="en-US" altLang="ja-JP" sz="1000" b="0" i="0" u="none" baseline="0">
            <a:solidFill>
              <a:schemeClr val="tx1"/>
            </a:solidFill>
            <a:latin typeface="ＭＳ 明朝"/>
            <a:ea typeface="ＭＳ 明朝"/>
          </a:endParaRPr>
        </a:p>
        <a:p>
          <a:pPr algn="dist" rtl="0"/>
          <a:r>
            <a:rPr lang="ja-JP" altLang="en-US" sz="1000" b="0" i="0" u="none" baseline="0">
              <a:solidFill>
                <a:schemeClr val="tx1"/>
              </a:solidFill>
              <a:latin typeface="ＭＳ 明朝"/>
              <a:ea typeface="ＭＳ 明朝"/>
            </a:rPr>
            <a:t>家庭裁判所送致</a:t>
          </a:r>
          <a:endParaRPr lang="en-US" altLang="ja-JP" sz="1000" b="0" i="0" u="none" baseline="0">
            <a:solidFill>
              <a:schemeClr val="tx1"/>
            </a:solidFill>
            <a:latin typeface="ＭＳ 明朝"/>
            <a:ea typeface="ＭＳ 明朝"/>
          </a:endParaRPr>
        </a:p>
        <a:p>
          <a:pPr algn="dist" rtl="0"/>
          <a:r>
            <a:rPr lang="ja-JP" altLang="en-US" sz="1000" b="0" i="0" u="none" baseline="0">
              <a:solidFill>
                <a:schemeClr val="tx1"/>
              </a:solidFill>
              <a:latin typeface="ＭＳ 明朝"/>
              <a:ea typeface="ＭＳ 明朝"/>
            </a:rPr>
            <a:t>法第２７条の３による</a:t>
          </a:r>
          <a:endParaRPr lang="en-US" altLang="ja-JP" sz="1000" b="0" i="0" u="none" baseline="0">
            <a:solidFill>
              <a:schemeClr val="tx1"/>
            </a:solidFill>
            <a:latin typeface="ＭＳ 明朝"/>
            <a:ea typeface="ＭＳ 明朝"/>
          </a:endParaRPr>
        </a:p>
      </xdr:txBody>
    </xdr:sp>
    <xdr:clientData/>
  </xdr:oneCellAnchor>
  <xdr:oneCellAnchor>
    <xdr:from>
      <xdr:col>22</xdr:col>
      <xdr:colOff>180975</xdr:colOff>
      <xdr:row>11</xdr:row>
      <xdr:rowOff>47625</xdr:rowOff>
    </xdr:from>
    <xdr:ext cx="411453" cy="1997907"/>
    <xdr:sp macro="" textlink="">
      <xdr:nvSpPr>
        <xdr:cNvPr id="53" name="Text Box 52">
          <a:extLst>
            <a:ext uri="{FF2B5EF4-FFF2-40B4-BE49-F238E27FC236}">
              <a16:creationId xmlns:a16="http://schemas.microsoft.com/office/drawing/2014/main" id="{4766106A-79AD-462A-846B-0F1A94202C16}"/>
            </a:ext>
          </a:extLst>
        </xdr:cNvPr>
        <xdr:cNvSpPr txBox="1"/>
      </xdr:nvSpPr>
      <xdr:spPr bwMode="auto">
        <a:xfrm>
          <a:off x="16392525" y="2295525"/>
          <a:ext cx="411453" cy="199790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chemeClr val="tx1"/>
              </a:solidFill>
              <a:latin typeface="ＭＳ 明朝"/>
              <a:ea typeface="ＭＳ 明朝"/>
            </a:rPr>
            <a:t>（ファミリーホーム）</a:t>
          </a:r>
          <a:endParaRPr lang="en-US" altLang="ja-JP" sz="1000" b="0" i="0" u="none" baseline="0">
            <a:solidFill>
              <a:schemeClr val="tx1"/>
            </a:solidFill>
            <a:latin typeface="ＭＳ 明朝"/>
            <a:ea typeface="ＭＳ 明朝"/>
          </a:endParaRPr>
        </a:p>
        <a:p>
          <a:pPr algn="dist" rtl="0"/>
          <a:r>
            <a:rPr lang="ja-JP" altLang="en-US" sz="1000" b="0" i="0" u="none" baseline="0">
              <a:solidFill>
                <a:schemeClr val="tx1"/>
              </a:solidFill>
              <a:latin typeface="ＭＳ 明朝"/>
              <a:ea typeface="ＭＳ 明朝"/>
            </a:rPr>
            <a:t>小規模住居型児童養育事業</a:t>
          </a:r>
          <a:endParaRPr lang="en-US" altLang="ja-JP" sz="1000" b="0" i="0" u="none" baseline="0">
            <a:solidFill>
              <a:schemeClr val="tx1"/>
            </a:solidFill>
            <a:latin typeface="ＭＳ 明朝"/>
            <a:ea typeface="ＭＳ 明朝"/>
          </a:endParaRPr>
        </a:p>
      </xdr:txBody>
    </xdr:sp>
    <xdr:clientData/>
  </xdr:oneCellAnchor>
  <xdr:oneCellAnchor>
    <xdr:from>
      <xdr:col>9</xdr:col>
      <xdr:colOff>76200</xdr:colOff>
      <xdr:row>10</xdr:row>
      <xdr:rowOff>161925</xdr:rowOff>
    </xdr:from>
    <xdr:ext cx="613662" cy="2076450"/>
    <xdr:sp macro="" textlink="">
      <xdr:nvSpPr>
        <xdr:cNvPr id="39" name="Text Box 48">
          <a:extLst>
            <a:ext uri="{FF2B5EF4-FFF2-40B4-BE49-F238E27FC236}">
              <a16:creationId xmlns:a16="http://schemas.microsoft.com/office/drawing/2014/main" id="{B218E08B-FF9E-4264-B728-58661DE357A9}"/>
            </a:ext>
          </a:extLst>
        </xdr:cNvPr>
        <xdr:cNvSpPr txBox="1"/>
      </xdr:nvSpPr>
      <xdr:spPr bwMode="auto">
        <a:xfrm>
          <a:off x="6257925" y="2228850"/>
          <a:ext cx="613662" cy="20764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指導・指導委託</a:t>
          </a:r>
          <a:endParaRPr lang="en-US" altLang="ja-JP" sz="1000" b="0" i="0" u="none" baseline="0">
            <a:solidFill>
              <a:sysClr val="windowText" lastClr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児童家庭支援センター等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0</xdr:row>
      <xdr:rowOff>0</xdr:rowOff>
    </xdr:from>
    <xdr:ext cx="3114606" cy="793600"/>
    <xdr:pic>
      <xdr:nvPicPr>
        <xdr:cNvPr id="42" name="前回値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2279"/>
        <a:stretch/>
      </xdr:blipFill>
      <xdr:spPr>
        <a:xfrm>
          <a:off x="1" y="0"/>
          <a:ext cx="3118609" cy="79200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</xdr:row>
      <xdr:rowOff>87967</xdr:rowOff>
    </xdr:from>
    <xdr:ext cx="1377144" cy="319198"/>
    <xdr:pic>
      <xdr:nvPicPr>
        <xdr:cNvPr id="43" name="今年度へ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021417"/>
          <a:ext cx="1377144" cy="319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oneCellAnchor>
  <xdr:twoCellAnchor editAs="oneCell">
    <xdr:from>
      <xdr:col>5</xdr:col>
      <xdr:colOff>188286</xdr:colOff>
      <xdr:row>12</xdr:row>
      <xdr:rowOff>36298</xdr:rowOff>
    </xdr:from>
    <xdr:to>
      <xdr:col>5</xdr:col>
      <xdr:colOff>607600</xdr:colOff>
      <xdr:row>13</xdr:row>
      <xdr:rowOff>1628774</xdr:rowOff>
    </xdr:to>
    <xdr:sp macro="" textlink="">
      <xdr:nvSpPr>
        <xdr:cNvPr id="74" name="Text Box 42">
          <a:extLst>
            <a:ext uri="{FF2B5EF4-FFF2-40B4-BE49-F238E27FC236}">
              <a16:creationId xmlns:a16="http://schemas.microsoft.com/office/drawing/2014/main" id="{269CA05D-3275-485F-BCA4-BF3DB7B8871E}"/>
            </a:ext>
          </a:extLst>
        </xdr:cNvPr>
        <xdr:cNvSpPr txBox="1"/>
      </xdr:nvSpPr>
      <xdr:spPr bwMode="auto">
        <a:xfrm>
          <a:off x="3283911" y="2417548"/>
          <a:ext cx="419314" cy="177345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助言指導</a:t>
          </a:r>
        </a:p>
      </xdr:txBody>
    </xdr:sp>
    <xdr:clientData/>
  </xdr:twoCellAnchor>
  <xdr:twoCellAnchor editAs="oneCell">
    <xdr:from>
      <xdr:col>6</xdr:col>
      <xdr:colOff>188286</xdr:colOff>
      <xdr:row>12</xdr:row>
      <xdr:rowOff>29192</xdr:rowOff>
    </xdr:from>
    <xdr:to>
      <xdr:col>6</xdr:col>
      <xdr:colOff>597955</xdr:colOff>
      <xdr:row>13</xdr:row>
      <xdr:rowOff>1625402</xdr:rowOff>
    </xdr:to>
    <xdr:sp macro="" textlink="">
      <xdr:nvSpPr>
        <xdr:cNvPr id="75" name="Text Box 43">
          <a:extLst>
            <a:ext uri="{FF2B5EF4-FFF2-40B4-BE49-F238E27FC236}">
              <a16:creationId xmlns:a16="http://schemas.microsoft.com/office/drawing/2014/main" id="{BD395C5D-E5F3-4B89-A15A-2CE0BE2253EB}"/>
            </a:ext>
          </a:extLst>
        </xdr:cNvPr>
        <xdr:cNvSpPr txBox="1"/>
      </xdr:nvSpPr>
      <xdr:spPr bwMode="auto">
        <a:xfrm>
          <a:off x="4055436" y="2410442"/>
          <a:ext cx="409669" cy="177718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継続指導</a:t>
          </a:r>
        </a:p>
      </xdr:txBody>
    </xdr:sp>
    <xdr:clientData/>
  </xdr:twoCellAnchor>
  <xdr:twoCellAnchor editAs="oneCell">
    <xdr:from>
      <xdr:col>7</xdr:col>
      <xdr:colOff>215861</xdr:colOff>
      <xdr:row>12</xdr:row>
      <xdr:rowOff>28314</xdr:rowOff>
    </xdr:from>
    <xdr:to>
      <xdr:col>7</xdr:col>
      <xdr:colOff>596592</xdr:colOff>
      <xdr:row>13</xdr:row>
      <xdr:rowOff>1624985</xdr:rowOff>
    </xdr:to>
    <xdr:sp macro="" textlink="">
      <xdr:nvSpPr>
        <xdr:cNvPr id="76" name="Text Box 44">
          <a:extLst>
            <a:ext uri="{FF2B5EF4-FFF2-40B4-BE49-F238E27FC236}">
              <a16:creationId xmlns:a16="http://schemas.microsoft.com/office/drawing/2014/main" id="{764DCCF8-1EC8-48A8-B744-AA495AA89B4C}"/>
            </a:ext>
          </a:extLst>
        </xdr:cNvPr>
        <xdr:cNvSpPr txBox="1"/>
      </xdr:nvSpPr>
      <xdr:spPr bwMode="auto">
        <a:xfrm>
          <a:off x="4854536" y="2409564"/>
          <a:ext cx="380731" cy="177764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他機関あっせん</a:t>
          </a:r>
        </a:p>
      </xdr:txBody>
    </xdr:sp>
    <xdr:clientData/>
  </xdr:twoCellAnchor>
  <xdr:twoCellAnchor editAs="oneCell">
    <xdr:from>
      <xdr:col>8</xdr:col>
      <xdr:colOff>178641</xdr:colOff>
      <xdr:row>11</xdr:row>
      <xdr:rowOff>8878</xdr:rowOff>
    </xdr:from>
    <xdr:to>
      <xdr:col>8</xdr:col>
      <xdr:colOff>607600</xdr:colOff>
      <xdr:row>13</xdr:row>
      <xdr:rowOff>1666875</xdr:rowOff>
    </xdr:to>
    <xdr:sp macro="" textlink="">
      <xdr:nvSpPr>
        <xdr:cNvPr id="77" name="Text Box 45">
          <a:extLst>
            <a:ext uri="{FF2B5EF4-FFF2-40B4-BE49-F238E27FC236}">
              <a16:creationId xmlns:a16="http://schemas.microsoft.com/office/drawing/2014/main" id="{B2E1E7F3-B9C1-48E4-BA94-136D036C3AD2}"/>
            </a:ext>
          </a:extLst>
        </xdr:cNvPr>
        <xdr:cNvSpPr txBox="1"/>
      </xdr:nvSpPr>
      <xdr:spPr bwMode="auto">
        <a:xfrm>
          <a:off x="5588841" y="2209153"/>
          <a:ext cx="428959" cy="201994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児童福祉司指導</a:t>
          </a:r>
        </a:p>
      </xdr:txBody>
    </xdr:sp>
    <xdr:clientData/>
  </xdr:twoCellAnchor>
  <xdr:twoCellAnchor editAs="oneCell">
    <xdr:from>
      <xdr:col>9</xdr:col>
      <xdr:colOff>141987</xdr:colOff>
      <xdr:row>11</xdr:row>
      <xdr:rowOff>8878</xdr:rowOff>
    </xdr:from>
    <xdr:to>
      <xdr:col>9</xdr:col>
      <xdr:colOff>654984</xdr:colOff>
      <xdr:row>13</xdr:row>
      <xdr:rowOff>1666875</xdr:rowOff>
    </xdr:to>
    <xdr:sp macro="" textlink="">
      <xdr:nvSpPr>
        <xdr:cNvPr id="78" name="Text Box 48">
          <a:extLst>
            <a:ext uri="{FF2B5EF4-FFF2-40B4-BE49-F238E27FC236}">
              <a16:creationId xmlns:a16="http://schemas.microsoft.com/office/drawing/2014/main" id="{7A31AFFA-87D6-4335-8886-3F83C177E9AF}"/>
            </a:ext>
          </a:extLst>
        </xdr:cNvPr>
        <xdr:cNvSpPr txBox="1"/>
      </xdr:nvSpPr>
      <xdr:spPr bwMode="auto">
        <a:xfrm>
          <a:off x="6323712" y="2209153"/>
          <a:ext cx="512997" cy="201994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指導・指導委託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児童家庭支援センター等</a:t>
          </a:r>
        </a:p>
      </xdr:txBody>
    </xdr:sp>
    <xdr:clientData/>
  </xdr:twoCellAnchor>
  <xdr:twoCellAnchor editAs="oneCell">
    <xdr:from>
      <xdr:col>20</xdr:col>
      <xdr:colOff>207457</xdr:colOff>
      <xdr:row>11</xdr:row>
      <xdr:rowOff>18753</xdr:rowOff>
    </xdr:from>
    <xdr:to>
      <xdr:col>20</xdr:col>
      <xdr:colOff>597834</xdr:colOff>
      <xdr:row>13</xdr:row>
      <xdr:rowOff>1647824</xdr:rowOff>
    </xdr:to>
    <xdr:sp macro="" textlink="">
      <xdr:nvSpPr>
        <xdr:cNvPr id="79" name="Text Box 51">
          <a:extLst>
            <a:ext uri="{FF2B5EF4-FFF2-40B4-BE49-F238E27FC236}">
              <a16:creationId xmlns:a16="http://schemas.microsoft.com/office/drawing/2014/main" id="{328E38CC-4715-44C9-A538-D3DB27D981FA}"/>
            </a:ext>
          </a:extLst>
        </xdr:cNvPr>
        <xdr:cNvSpPr txBox="1"/>
      </xdr:nvSpPr>
      <xdr:spPr bwMode="auto">
        <a:xfrm>
          <a:off x="14875957" y="2219028"/>
          <a:ext cx="390377" cy="19910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指定発達支援医療機関委託</a:t>
          </a:r>
        </a:p>
      </xdr:txBody>
    </xdr:sp>
    <xdr:clientData/>
  </xdr:twoCellAnchor>
  <xdr:twoCellAnchor editAs="oneCell">
    <xdr:from>
      <xdr:col>21</xdr:col>
      <xdr:colOff>199174</xdr:colOff>
      <xdr:row>11</xdr:row>
      <xdr:rowOff>8878</xdr:rowOff>
    </xdr:from>
    <xdr:to>
      <xdr:col>21</xdr:col>
      <xdr:colOff>599197</xdr:colOff>
      <xdr:row>13</xdr:row>
      <xdr:rowOff>1643245</xdr:rowOff>
    </xdr:to>
    <xdr:sp macro="" textlink="">
      <xdr:nvSpPr>
        <xdr:cNvPr id="80" name="Text Box 52">
          <a:extLst>
            <a:ext uri="{FF2B5EF4-FFF2-40B4-BE49-F238E27FC236}">
              <a16:creationId xmlns:a16="http://schemas.microsoft.com/office/drawing/2014/main" id="{3AEA78E2-20C9-4B99-B78A-15B7768082A2}"/>
            </a:ext>
          </a:extLst>
        </xdr:cNvPr>
        <xdr:cNvSpPr txBox="1"/>
      </xdr:nvSpPr>
      <xdr:spPr bwMode="auto">
        <a:xfrm>
          <a:off x="15639199" y="2209153"/>
          <a:ext cx="400023" cy="199631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里親委託</a:t>
          </a:r>
        </a:p>
      </xdr:txBody>
    </xdr:sp>
    <xdr:clientData/>
  </xdr:twoCellAnchor>
  <xdr:twoCellAnchor editAs="oneCell">
    <xdr:from>
      <xdr:col>27</xdr:col>
      <xdr:colOff>33244</xdr:colOff>
      <xdr:row>10</xdr:row>
      <xdr:rowOff>170803</xdr:rowOff>
    </xdr:from>
    <xdr:to>
      <xdr:col>27</xdr:col>
      <xdr:colOff>728737</xdr:colOff>
      <xdr:row>13</xdr:row>
      <xdr:rowOff>1599864</xdr:rowOff>
    </xdr:to>
    <xdr:sp macro="" textlink="">
      <xdr:nvSpPr>
        <xdr:cNvPr id="81" name="Text Box 55">
          <a:extLst>
            <a:ext uri="{FF2B5EF4-FFF2-40B4-BE49-F238E27FC236}">
              <a16:creationId xmlns:a16="http://schemas.microsoft.com/office/drawing/2014/main" id="{5639065E-6FDA-4193-870D-DEF6444C7C13}"/>
            </a:ext>
          </a:extLst>
        </xdr:cNvPr>
        <xdr:cNvSpPr txBox="1"/>
      </xdr:nvSpPr>
      <xdr:spPr bwMode="auto">
        <a:xfrm>
          <a:off x="20102419" y="2190103"/>
          <a:ext cx="695493" cy="197198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30</xdr:col>
      <xdr:colOff>151411</xdr:colOff>
      <xdr:row>10</xdr:row>
      <xdr:rowOff>152399</xdr:rowOff>
    </xdr:from>
    <xdr:to>
      <xdr:col>30</xdr:col>
      <xdr:colOff>618387</xdr:colOff>
      <xdr:row>13</xdr:row>
      <xdr:rowOff>1562099</xdr:rowOff>
    </xdr:to>
    <xdr:sp macro="" textlink="">
      <xdr:nvSpPr>
        <xdr:cNvPr id="82" name="Text Box 56">
          <a:extLst>
            <a:ext uri="{FF2B5EF4-FFF2-40B4-BE49-F238E27FC236}">
              <a16:creationId xmlns:a16="http://schemas.microsoft.com/office/drawing/2014/main" id="{2944ED79-F317-45C8-9A97-92BA9A01C4B1}"/>
            </a:ext>
          </a:extLst>
        </xdr:cNvPr>
        <xdr:cNvSpPr txBox="1"/>
      </xdr:nvSpPr>
      <xdr:spPr bwMode="auto">
        <a:xfrm>
          <a:off x="22535161" y="2171699"/>
          <a:ext cx="466976" cy="1952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一時保護</a:t>
          </a:r>
        </a:p>
      </xdr:txBody>
    </xdr:sp>
    <xdr:clientData/>
  </xdr:twoCellAnchor>
  <xdr:twoCellAnchor editAs="oneCell">
    <xdr:from>
      <xdr:col>29</xdr:col>
      <xdr:colOff>22130</xdr:colOff>
      <xdr:row>9</xdr:row>
      <xdr:rowOff>190649</xdr:rowOff>
    </xdr:from>
    <xdr:to>
      <xdr:col>29</xdr:col>
      <xdr:colOff>755276</xdr:colOff>
      <xdr:row>13</xdr:row>
      <xdr:rowOff>1704975</xdr:rowOff>
    </xdr:to>
    <xdr:sp macro="" textlink="">
      <xdr:nvSpPr>
        <xdr:cNvPr id="83" name="Text Box 57">
          <a:extLst>
            <a:ext uri="{FF2B5EF4-FFF2-40B4-BE49-F238E27FC236}">
              <a16:creationId xmlns:a16="http://schemas.microsoft.com/office/drawing/2014/main" id="{1E520F32-A901-41A6-9E4F-C45615F6EF9C}"/>
            </a:ext>
          </a:extLst>
        </xdr:cNvPr>
        <xdr:cNvSpPr txBox="1"/>
      </xdr:nvSpPr>
      <xdr:spPr bwMode="auto">
        <a:xfrm>
          <a:off x="21634355" y="1933724"/>
          <a:ext cx="733146" cy="2333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未対応件数（年度末現在）</a:t>
          </a:r>
        </a:p>
      </xdr:txBody>
    </xdr:sp>
    <xdr:clientData/>
  </xdr:twoCellAnchor>
  <xdr:twoCellAnchor editAs="oneCell">
    <xdr:from>
      <xdr:col>31</xdr:col>
      <xdr:colOff>178733</xdr:colOff>
      <xdr:row>10</xdr:row>
      <xdr:rowOff>152400</xdr:rowOff>
    </xdr:from>
    <xdr:to>
      <xdr:col>31</xdr:col>
      <xdr:colOff>598047</xdr:colOff>
      <xdr:row>13</xdr:row>
      <xdr:rowOff>1562100</xdr:rowOff>
    </xdr:to>
    <xdr:sp macro="" textlink="">
      <xdr:nvSpPr>
        <xdr:cNvPr id="84" name="Text Box 60">
          <a:extLst>
            <a:ext uri="{FF2B5EF4-FFF2-40B4-BE49-F238E27FC236}">
              <a16:creationId xmlns:a16="http://schemas.microsoft.com/office/drawing/2014/main" id="{07892CD7-DB4C-48CB-BFA8-23D2BEA0EF32}"/>
            </a:ext>
          </a:extLst>
        </xdr:cNvPr>
        <xdr:cNvSpPr txBox="1"/>
      </xdr:nvSpPr>
      <xdr:spPr bwMode="auto">
        <a:xfrm>
          <a:off x="23334008" y="2171700"/>
          <a:ext cx="419314" cy="1952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一時保護以外</a:t>
          </a:r>
        </a:p>
      </xdr:txBody>
    </xdr:sp>
    <xdr:clientData/>
  </xdr:twoCellAnchor>
  <xdr:twoCellAnchor editAs="oneCell">
    <xdr:from>
      <xdr:col>25</xdr:col>
      <xdr:colOff>130978</xdr:colOff>
      <xdr:row>10</xdr:row>
      <xdr:rowOff>170803</xdr:rowOff>
    </xdr:from>
    <xdr:to>
      <xdr:col>25</xdr:col>
      <xdr:colOff>668263</xdr:colOff>
      <xdr:row>13</xdr:row>
      <xdr:rowOff>1599864</xdr:rowOff>
    </xdr:to>
    <xdr:grpSp>
      <xdr:nvGrpSpPr>
        <xdr:cNvPr id="85" name="グループ化 84">
          <a:extLst>
            <a:ext uri="{FF2B5EF4-FFF2-40B4-BE49-F238E27FC236}">
              <a16:creationId xmlns:a16="http://schemas.microsoft.com/office/drawing/2014/main" id="{A0C4D6F0-CF68-4242-A99A-9461B400660E}"/>
            </a:ext>
          </a:extLst>
        </xdr:cNvPr>
        <xdr:cNvGrpSpPr/>
      </xdr:nvGrpSpPr>
      <xdr:grpSpPr>
        <a:xfrm>
          <a:off x="18687919" y="2243891"/>
          <a:ext cx="537285" cy="1966944"/>
          <a:chOff x="14903935" y="1717994"/>
          <a:chExt cx="533363" cy="2004928"/>
        </a:xfrm>
      </xdr:grpSpPr>
      <xdr:sp macro="" textlink="">
        <xdr:nvSpPr>
          <xdr:cNvPr id="86" name="Text Box 54">
            <a:extLst>
              <a:ext uri="{FF2B5EF4-FFF2-40B4-BE49-F238E27FC236}">
                <a16:creationId xmlns:a16="http://schemas.microsoft.com/office/drawing/2014/main" id="{637EDF3D-BD6E-40F9-ADCE-B640A9CEE3B9}"/>
              </a:ext>
            </a:extLst>
          </xdr:cNvPr>
          <xdr:cNvSpPr txBox="1"/>
        </xdr:nvSpPr>
        <xdr:spPr bwMode="auto">
          <a:xfrm>
            <a:off x="14903935" y="1717994"/>
            <a:ext cx="533363" cy="2004928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vert="wordArtVertRtl" wrap="square" lIns="27432" tIns="0" rIns="27432" bIns="0" anchor="ctr" upright="1"/>
          <a:lstStyle/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による家庭裁判所送致</a:t>
            </a:r>
            <a:endPara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endParaRPr>
          </a:p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法第　条第１項第４号</a:t>
            </a:r>
          </a:p>
        </xdr:txBody>
      </xdr:sp>
      <xdr:sp macro="" textlink="">
        <xdr:nvSpPr>
          <xdr:cNvPr id="87" name="Text Box 61">
            <a:extLst>
              <a:ext uri="{FF2B5EF4-FFF2-40B4-BE49-F238E27FC236}">
                <a16:creationId xmlns:a16="http://schemas.microsoft.com/office/drawing/2014/main" id="{E008B207-5B5D-4982-B168-A65AC5BAC1FA}"/>
              </a:ext>
            </a:extLst>
          </xdr:cNvPr>
          <xdr:cNvSpPr txBox="1"/>
        </xdr:nvSpPr>
        <xdr:spPr bwMode="auto">
          <a:xfrm>
            <a:off x="14980535" y="2082844"/>
            <a:ext cx="237744" cy="248729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/>
            <a:r>
              <a:rPr lang="en-US" altLang="ja-JP" sz="1000" b="0" i="0" u="non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27</a:t>
            </a:r>
          </a:p>
        </xdr:txBody>
      </xdr:sp>
    </xdr:grpSp>
    <xdr:clientData/>
  </xdr:twoCellAnchor>
  <xdr:twoCellAnchor editAs="oneCell">
    <xdr:from>
      <xdr:col>19</xdr:col>
      <xdr:colOff>215740</xdr:colOff>
      <xdr:row>12</xdr:row>
      <xdr:rowOff>18901</xdr:rowOff>
    </xdr:from>
    <xdr:to>
      <xdr:col>19</xdr:col>
      <xdr:colOff>606117</xdr:colOff>
      <xdr:row>13</xdr:row>
      <xdr:rowOff>1666875</xdr:rowOff>
    </xdr:to>
    <xdr:sp macro="" textlink="">
      <xdr:nvSpPr>
        <xdr:cNvPr id="91" name="Text Box 66">
          <a:extLst>
            <a:ext uri="{FF2B5EF4-FFF2-40B4-BE49-F238E27FC236}">
              <a16:creationId xmlns:a16="http://schemas.microsoft.com/office/drawing/2014/main" id="{0233C588-7BEF-40B9-B47B-F26D5D643745}"/>
            </a:ext>
          </a:extLst>
        </xdr:cNvPr>
        <xdr:cNvSpPr txBox="1"/>
      </xdr:nvSpPr>
      <xdr:spPr bwMode="auto">
        <a:xfrm>
          <a:off x="14112715" y="2400151"/>
          <a:ext cx="390377" cy="182894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通所</a:t>
          </a:r>
        </a:p>
      </xdr:txBody>
    </xdr:sp>
    <xdr:clientData/>
  </xdr:twoCellAnchor>
  <xdr:twoCellAnchor editAs="oneCell">
    <xdr:from>
      <xdr:col>12</xdr:col>
      <xdr:colOff>196887</xdr:colOff>
      <xdr:row>11</xdr:row>
      <xdr:rowOff>8878</xdr:rowOff>
    </xdr:from>
    <xdr:to>
      <xdr:col>12</xdr:col>
      <xdr:colOff>606555</xdr:colOff>
      <xdr:row>13</xdr:row>
      <xdr:rowOff>1666875</xdr:rowOff>
    </xdr:to>
    <xdr:sp macro="" textlink="">
      <xdr:nvSpPr>
        <xdr:cNvPr id="92" name="Text Box 73">
          <a:extLst>
            <a:ext uri="{FF2B5EF4-FFF2-40B4-BE49-F238E27FC236}">
              <a16:creationId xmlns:a16="http://schemas.microsoft.com/office/drawing/2014/main" id="{02625AC3-D08C-4544-ADB1-556ECB876FC8}"/>
            </a:ext>
          </a:extLst>
        </xdr:cNvPr>
        <xdr:cNvSpPr txBox="1"/>
      </xdr:nvSpPr>
      <xdr:spPr bwMode="auto">
        <a:xfrm>
          <a:off x="8693187" y="2209153"/>
          <a:ext cx="409668" cy="201994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児童相談所送致</a:t>
          </a:r>
        </a:p>
      </xdr:txBody>
    </xdr:sp>
    <xdr:clientData/>
  </xdr:twoCellAnchor>
  <xdr:twoCellAnchor editAs="oneCell">
    <xdr:from>
      <xdr:col>26</xdr:col>
      <xdr:colOff>145509</xdr:colOff>
      <xdr:row>10</xdr:row>
      <xdr:rowOff>170803</xdr:rowOff>
    </xdr:from>
    <xdr:to>
      <xdr:col>26</xdr:col>
      <xdr:colOff>612485</xdr:colOff>
      <xdr:row>13</xdr:row>
      <xdr:rowOff>1624788</xdr:rowOff>
    </xdr:to>
    <xdr:sp macro="" textlink="">
      <xdr:nvSpPr>
        <xdr:cNvPr id="93" name="Text Box 78">
          <a:extLst>
            <a:ext uri="{FF2B5EF4-FFF2-40B4-BE49-F238E27FC236}">
              <a16:creationId xmlns:a16="http://schemas.microsoft.com/office/drawing/2014/main" id="{A71922F0-98A5-4FF6-B777-D602ACDBF875}"/>
            </a:ext>
          </a:extLst>
        </xdr:cNvPr>
        <xdr:cNvSpPr txBox="1"/>
      </xdr:nvSpPr>
      <xdr:spPr bwMode="auto">
        <a:xfrm>
          <a:off x="19443159" y="2190103"/>
          <a:ext cx="466976" cy="1996910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ja-JP" sz="1000" b="0" i="0" baseline="0"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利用契約</a:t>
          </a:r>
          <a:endParaRPr lang="en-US" altLang="ja-JP" sz="1000" b="0" i="0" baseline="0"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障害児入所施設等への</a:t>
          </a:r>
        </a:p>
      </xdr:txBody>
    </xdr:sp>
    <xdr:clientData/>
  </xdr:twoCellAnchor>
  <xdr:twoCellAnchor editAs="oneCell">
    <xdr:from>
      <xdr:col>10</xdr:col>
      <xdr:colOff>140624</xdr:colOff>
      <xdr:row>11</xdr:row>
      <xdr:rowOff>8878</xdr:rowOff>
    </xdr:from>
    <xdr:to>
      <xdr:col>10</xdr:col>
      <xdr:colOff>645617</xdr:colOff>
      <xdr:row>13</xdr:row>
      <xdr:rowOff>1666875</xdr:rowOff>
    </xdr:to>
    <xdr:sp macro="" textlink="">
      <xdr:nvSpPr>
        <xdr:cNvPr id="94" name="Text Box 48">
          <a:extLst>
            <a:ext uri="{FF2B5EF4-FFF2-40B4-BE49-F238E27FC236}">
              <a16:creationId xmlns:a16="http://schemas.microsoft.com/office/drawing/2014/main" id="{B579AA20-909F-4BEB-A491-4DC755AB8950}"/>
            </a:ext>
          </a:extLst>
        </xdr:cNvPr>
        <xdr:cNvSpPr txBox="1"/>
      </xdr:nvSpPr>
      <xdr:spPr bwMode="auto">
        <a:xfrm>
          <a:off x="7093874" y="2209153"/>
          <a:ext cx="504993" cy="201994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市町村指導委託</a:t>
          </a:r>
        </a:p>
      </xdr:txBody>
    </xdr:sp>
    <xdr:clientData/>
  </xdr:twoCellAnchor>
  <xdr:twoCellAnchor editAs="oneCell">
    <xdr:from>
      <xdr:col>11</xdr:col>
      <xdr:colOff>140624</xdr:colOff>
      <xdr:row>11</xdr:row>
      <xdr:rowOff>8878</xdr:rowOff>
    </xdr:from>
    <xdr:to>
      <xdr:col>11</xdr:col>
      <xdr:colOff>645617</xdr:colOff>
      <xdr:row>13</xdr:row>
      <xdr:rowOff>1666875</xdr:rowOff>
    </xdr:to>
    <xdr:sp macro="" textlink="">
      <xdr:nvSpPr>
        <xdr:cNvPr id="95" name="Text Box 48">
          <a:extLst>
            <a:ext uri="{FF2B5EF4-FFF2-40B4-BE49-F238E27FC236}">
              <a16:creationId xmlns:a16="http://schemas.microsoft.com/office/drawing/2014/main" id="{E1F4CBF6-3D36-4DE8-95B6-AB157D45BE43}"/>
            </a:ext>
          </a:extLst>
        </xdr:cNvPr>
        <xdr:cNvSpPr txBox="1"/>
      </xdr:nvSpPr>
      <xdr:spPr bwMode="auto">
        <a:xfrm>
          <a:off x="7865399" y="2209153"/>
          <a:ext cx="504993" cy="201994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市町村送致</a:t>
          </a:r>
        </a:p>
      </xdr:txBody>
    </xdr:sp>
    <xdr:clientData/>
  </xdr:twoCellAnchor>
  <xdr:oneCellAnchor>
    <xdr:from>
      <xdr:col>13</xdr:col>
      <xdr:colOff>184897</xdr:colOff>
      <xdr:row>12</xdr:row>
      <xdr:rowOff>112618</xdr:rowOff>
    </xdr:from>
    <xdr:ext cx="425383" cy="1716183"/>
    <xdr:sp macro="" textlink="">
      <xdr:nvSpPr>
        <xdr:cNvPr id="96" name="Text Box 52">
          <a:extLst>
            <a:ext uri="{FF2B5EF4-FFF2-40B4-BE49-F238E27FC236}">
              <a16:creationId xmlns:a16="http://schemas.microsoft.com/office/drawing/2014/main" id="{4878E9FE-ADF4-4DBC-B537-3C16DD4B891D}"/>
            </a:ext>
          </a:extLst>
        </xdr:cNvPr>
        <xdr:cNvSpPr txBox="1"/>
      </xdr:nvSpPr>
      <xdr:spPr bwMode="auto">
        <a:xfrm>
          <a:off x="9452722" y="2493868"/>
          <a:ext cx="425383" cy="17161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ysClr val="windowText" lastClr="000000"/>
              </a:solidFill>
              <a:latin typeface="ＭＳ 明朝"/>
              <a:ea typeface="ＭＳ 明朝"/>
            </a:rPr>
            <a:t>児童養護施設</a:t>
          </a:r>
        </a:p>
      </xdr:txBody>
    </xdr:sp>
    <xdr:clientData/>
  </xdr:oneCellAnchor>
  <xdr:oneCellAnchor>
    <xdr:from>
      <xdr:col>14</xdr:col>
      <xdr:colOff>178121</xdr:colOff>
      <xdr:row>12</xdr:row>
      <xdr:rowOff>128680</xdr:rowOff>
    </xdr:from>
    <xdr:ext cx="436813" cy="1716183"/>
    <xdr:sp macro="" textlink="">
      <xdr:nvSpPr>
        <xdr:cNvPr id="97" name="Text Box 52">
          <a:extLst>
            <a:ext uri="{FF2B5EF4-FFF2-40B4-BE49-F238E27FC236}">
              <a16:creationId xmlns:a16="http://schemas.microsoft.com/office/drawing/2014/main" id="{EBC58731-80C6-4D31-BD70-DAC6C5D23AD1}"/>
            </a:ext>
          </a:extLst>
        </xdr:cNvPr>
        <xdr:cNvSpPr txBox="1"/>
      </xdr:nvSpPr>
      <xdr:spPr bwMode="auto">
        <a:xfrm>
          <a:off x="10217471" y="2509930"/>
          <a:ext cx="436813" cy="17161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ysClr val="windowText" lastClr="000000"/>
              </a:solidFill>
              <a:latin typeface="ＭＳ 明朝"/>
              <a:ea typeface="ＭＳ 明朝"/>
            </a:rPr>
            <a:t>乳児院</a:t>
          </a:r>
        </a:p>
      </xdr:txBody>
    </xdr:sp>
    <xdr:clientData/>
  </xdr:oneCellAnchor>
  <xdr:oneCellAnchor>
    <xdr:from>
      <xdr:col>15</xdr:col>
      <xdr:colOff>178547</xdr:colOff>
      <xdr:row>12</xdr:row>
      <xdr:rowOff>131909</xdr:rowOff>
    </xdr:from>
    <xdr:ext cx="425383" cy="1704753"/>
    <xdr:sp macro="" textlink="">
      <xdr:nvSpPr>
        <xdr:cNvPr id="98" name="Text Box 52">
          <a:extLst>
            <a:ext uri="{FF2B5EF4-FFF2-40B4-BE49-F238E27FC236}">
              <a16:creationId xmlns:a16="http://schemas.microsoft.com/office/drawing/2014/main" id="{F4BEA67E-0656-44AA-91E5-7D52DB14DB4C}"/>
            </a:ext>
          </a:extLst>
        </xdr:cNvPr>
        <xdr:cNvSpPr txBox="1"/>
      </xdr:nvSpPr>
      <xdr:spPr bwMode="auto">
        <a:xfrm>
          <a:off x="10989422" y="2513159"/>
          <a:ext cx="425383" cy="170475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ysClr val="windowText" lastClr="000000"/>
              </a:solidFill>
              <a:latin typeface="ＭＳ 明朝"/>
              <a:ea typeface="ＭＳ 明朝"/>
            </a:rPr>
            <a:t>児童自立支援施設</a:t>
          </a:r>
        </a:p>
      </xdr:txBody>
    </xdr:sp>
    <xdr:clientData/>
  </xdr:oneCellAnchor>
  <xdr:oneCellAnchor>
    <xdr:from>
      <xdr:col>17</xdr:col>
      <xdr:colOff>183964</xdr:colOff>
      <xdr:row>12</xdr:row>
      <xdr:rowOff>144422</xdr:rowOff>
    </xdr:from>
    <xdr:ext cx="425383" cy="1704753"/>
    <xdr:sp macro="" textlink="">
      <xdr:nvSpPr>
        <xdr:cNvPr id="99" name="Text Box 52">
          <a:extLst>
            <a:ext uri="{FF2B5EF4-FFF2-40B4-BE49-F238E27FC236}">
              <a16:creationId xmlns:a16="http://schemas.microsoft.com/office/drawing/2014/main" id="{49A354FB-4494-4F94-8040-677964D6108C}"/>
            </a:ext>
          </a:extLst>
        </xdr:cNvPr>
        <xdr:cNvSpPr txBox="1"/>
      </xdr:nvSpPr>
      <xdr:spPr bwMode="auto">
        <a:xfrm>
          <a:off x="12537889" y="2525672"/>
          <a:ext cx="425383" cy="170475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ysClr val="windowText" lastClr="000000"/>
              </a:solidFill>
              <a:latin typeface="ＭＳ 明朝"/>
              <a:ea typeface="ＭＳ 明朝"/>
            </a:rPr>
            <a:t>児童心理治療施設</a:t>
          </a:r>
        </a:p>
      </xdr:txBody>
    </xdr:sp>
    <xdr:clientData/>
  </xdr:oneCellAnchor>
  <xdr:oneCellAnchor>
    <xdr:from>
      <xdr:col>18</xdr:col>
      <xdr:colOff>174439</xdr:colOff>
      <xdr:row>12</xdr:row>
      <xdr:rowOff>144422</xdr:rowOff>
    </xdr:from>
    <xdr:ext cx="425383" cy="1704753"/>
    <xdr:sp macro="" textlink="">
      <xdr:nvSpPr>
        <xdr:cNvPr id="100" name="Text Box 52">
          <a:extLst>
            <a:ext uri="{FF2B5EF4-FFF2-40B4-BE49-F238E27FC236}">
              <a16:creationId xmlns:a16="http://schemas.microsoft.com/office/drawing/2014/main" id="{BFB06CCB-FE25-4242-83B5-E0084A42C38C}"/>
            </a:ext>
          </a:extLst>
        </xdr:cNvPr>
        <xdr:cNvSpPr txBox="1"/>
      </xdr:nvSpPr>
      <xdr:spPr bwMode="auto">
        <a:xfrm>
          <a:off x="13299889" y="2525672"/>
          <a:ext cx="425383" cy="170475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ysClr val="windowText" lastClr="000000"/>
              </a:solidFill>
              <a:latin typeface="ＭＳ 明朝"/>
              <a:ea typeface="ＭＳ 明朝"/>
            </a:rPr>
            <a:t>障害児入所施設</a:t>
          </a:r>
        </a:p>
      </xdr:txBody>
    </xdr:sp>
    <xdr:clientData/>
  </xdr:oneCellAnchor>
  <xdr:twoCellAnchor editAs="oneCell">
    <xdr:from>
      <xdr:col>23</xdr:col>
      <xdr:colOff>193328</xdr:colOff>
      <xdr:row>12</xdr:row>
      <xdr:rowOff>18901</xdr:rowOff>
    </xdr:from>
    <xdr:to>
      <xdr:col>23</xdr:col>
      <xdr:colOff>583705</xdr:colOff>
      <xdr:row>13</xdr:row>
      <xdr:rowOff>1581199</xdr:rowOff>
    </xdr:to>
    <xdr:sp macro="" textlink="">
      <xdr:nvSpPr>
        <xdr:cNvPr id="102" name="Text Box 66">
          <a:extLst>
            <a:ext uri="{FF2B5EF4-FFF2-40B4-BE49-F238E27FC236}">
              <a16:creationId xmlns:a16="http://schemas.microsoft.com/office/drawing/2014/main" id="{F1FBDFF3-CF3F-44A4-8234-57A886DDCEDE}"/>
            </a:ext>
          </a:extLst>
        </xdr:cNvPr>
        <xdr:cNvSpPr txBox="1"/>
      </xdr:nvSpPr>
      <xdr:spPr bwMode="auto">
        <a:xfrm>
          <a:off x="17176403" y="2400151"/>
          <a:ext cx="390377" cy="174327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自立援助ホーム</a:t>
          </a:r>
        </a:p>
      </xdr:txBody>
    </xdr:sp>
    <xdr:clientData/>
  </xdr:twoCellAnchor>
  <xdr:twoCellAnchor editAs="oneCell">
    <xdr:from>
      <xdr:col>24</xdr:col>
      <xdr:colOff>204534</xdr:colOff>
      <xdr:row>12</xdr:row>
      <xdr:rowOff>18901</xdr:rowOff>
    </xdr:from>
    <xdr:to>
      <xdr:col>24</xdr:col>
      <xdr:colOff>594911</xdr:colOff>
      <xdr:row>13</xdr:row>
      <xdr:rowOff>1581199</xdr:rowOff>
    </xdr:to>
    <xdr:sp macro="" textlink="">
      <xdr:nvSpPr>
        <xdr:cNvPr id="103" name="Text Box 66">
          <a:extLst>
            <a:ext uri="{FF2B5EF4-FFF2-40B4-BE49-F238E27FC236}">
              <a16:creationId xmlns:a16="http://schemas.microsoft.com/office/drawing/2014/main" id="{322A57BC-53D6-4985-AE20-488C5DD7ABA4}"/>
            </a:ext>
          </a:extLst>
        </xdr:cNvPr>
        <xdr:cNvSpPr txBox="1"/>
      </xdr:nvSpPr>
      <xdr:spPr bwMode="auto">
        <a:xfrm>
          <a:off x="17959134" y="2400151"/>
          <a:ext cx="390377" cy="174327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oneCellAnchor>
    <xdr:from>
      <xdr:col>16</xdr:col>
      <xdr:colOff>66675</xdr:colOff>
      <xdr:row>13</xdr:row>
      <xdr:rowOff>114300</xdr:rowOff>
    </xdr:from>
    <xdr:ext cx="643258" cy="1565088"/>
    <xdr:sp macro="" textlink="">
      <xdr:nvSpPr>
        <xdr:cNvPr id="32" name="Text Box 52">
          <a:extLst>
            <a:ext uri="{FF2B5EF4-FFF2-40B4-BE49-F238E27FC236}">
              <a16:creationId xmlns:a16="http://schemas.microsoft.com/office/drawing/2014/main" id="{07F238DD-C7A7-430E-AA35-20E78B756E60}"/>
            </a:ext>
          </a:extLst>
        </xdr:cNvPr>
        <xdr:cNvSpPr txBox="1"/>
      </xdr:nvSpPr>
      <xdr:spPr bwMode="auto">
        <a:xfrm>
          <a:off x="11649075" y="2724150"/>
          <a:ext cx="643258" cy="156508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chemeClr val="tx1"/>
              </a:solidFill>
              <a:latin typeface="ＭＳ 明朝"/>
              <a:ea typeface="ＭＳ 明朝"/>
            </a:rPr>
            <a:t>（再掲）</a:t>
          </a:r>
          <a:endParaRPr lang="en-US" altLang="ja-JP" sz="1000" b="0" i="0" u="none" baseline="0">
            <a:solidFill>
              <a:schemeClr val="tx1"/>
            </a:solidFill>
            <a:latin typeface="ＭＳ 明朝"/>
            <a:ea typeface="ＭＳ 明朝"/>
          </a:endParaRPr>
        </a:p>
        <a:p>
          <a:pPr algn="dist" rtl="0"/>
          <a:r>
            <a:rPr lang="ja-JP" altLang="en-US" sz="1000" b="0" i="0" u="none" baseline="0">
              <a:solidFill>
                <a:schemeClr val="tx1"/>
              </a:solidFill>
              <a:latin typeface="ＭＳ 明朝"/>
              <a:ea typeface="ＭＳ 明朝"/>
            </a:rPr>
            <a:t>家庭裁判所送致</a:t>
          </a:r>
          <a:endParaRPr lang="en-US" altLang="ja-JP" sz="1000" b="0" i="0" u="none" baseline="0">
            <a:solidFill>
              <a:schemeClr val="tx1"/>
            </a:solidFill>
            <a:latin typeface="ＭＳ 明朝"/>
            <a:ea typeface="ＭＳ 明朝"/>
          </a:endParaRPr>
        </a:p>
        <a:p>
          <a:pPr algn="dist" rtl="0"/>
          <a:r>
            <a:rPr lang="ja-JP" altLang="en-US" sz="1000" b="0" i="0" u="none" baseline="0">
              <a:solidFill>
                <a:schemeClr val="tx1"/>
              </a:solidFill>
              <a:latin typeface="ＭＳ 明朝"/>
              <a:ea typeface="ＭＳ 明朝"/>
            </a:rPr>
            <a:t>法第２７条の３による</a:t>
          </a:r>
          <a:endParaRPr lang="en-US" altLang="ja-JP" sz="1000" b="0" i="0" u="none" baseline="0">
            <a:solidFill>
              <a:schemeClr val="tx1"/>
            </a:solidFill>
            <a:latin typeface="ＭＳ 明朝"/>
            <a:ea typeface="ＭＳ 明朝"/>
          </a:endParaRPr>
        </a:p>
      </xdr:txBody>
    </xdr:sp>
    <xdr:clientData/>
  </xdr:oneCellAnchor>
  <xdr:oneCellAnchor>
    <xdr:from>
      <xdr:col>22</xdr:col>
      <xdr:colOff>180975</xdr:colOff>
      <xdr:row>11</xdr:row>
      <xdr:rowOff>19050</xdr:rowOff>
    </xdr:from>
    <xdr:ext cx="411453" cy="1997907"/>
    <xdr:sp macro="" textlink="">
      <xdr:nvSpPr>
        <xdr:cNvPr id="33" name="Text Box 52">
          <a:extLst>
            <a:ext uri="{FF2B5EF4-FFF2-40B4-BE49-F238E27FC236}">
              <a16:creationId xmlns:a16="http://schemas.microsoft.com/office/drawing/2014/main" id="{65C5503F-B964-49B8-8B22-76FAB45A10D5}"/>
            </a:ext>
          </a:extLst>
        </xdr:cNvPr>
        <xdr:cNvSpPr txBox="1"/>
      </xdr:nvSpPr>
      <xdr:spPr bwMode="auto">
        <a:xfrm>
          <a:off x="16392525" y="2266950"/>
          <a:ext cx="411453" cy="199790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chemeClr val="tx1"/>
              </a:solidFill>
              <a:latin typeface="ＭＳ 明朝"/>
              <a:ea typeface="ＭＳ 明朝"/>
            </a:rPr>
            <a:t>（ファミリーホーム）</a:t>
          </a:r>
          <a:endParaRPr lang="en-US" altLang="ja-JP" sz="1000" b="0" i="0" u="none" baseline="0">
            <a:solidFill>
              <a:schemeClr val="tx1"/>
            </a:solidFill>
            <a:latin typeface="ＭＳ 明朝"/>
            <a:ea typeface="ＭＳ 明朝"/>
          </a:endParaRPr>
        </a:p>
        <a:p>
          <a:pPr algn="dist" rtl="0"/>
          <a:r>
            <a:rPr lang="ja-JP" altLang="en-US" sz="1000" b="0" i="0" u="none" baseline="0">
              <a:solidFill>
                <a:schemeClr val="tx1"/>
              </a:solidFill>
              <a:latin typeface="ＭＳ 明朝"/>
              <a:ea typeface="ＭＳ 明朝"/>
            </a:rPr>
            <a:t>小規模住居型児童養育事業</a:t>
          </a:r>
          <a:endParaRPr lang="en-US" altLang="ja-JP" sz="1000" b="0" i="0" u="none" baseline="0">
            <a:solidFill>
              <a:schemeClr val="tx1"/>
            </a:solidFill>
            <a:latin typeface="ＭＳ 明朝"/>
            <a:ea typeface="ＭＳ 明朝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186046</xdr:colOff>
      <xdr:row>10</xdr:row>
      <xdr:rowOff>102974</xdr:rowOff>
    </xdr:from>
    <xdr:to>
      <xdr:col>5</xdr:col>
      <xdr:colOff>605360</xdr:colOff>
      <xdr:row>11</xdr:row>
      <xdr:rowOff>1734874</xdr:rowOff>
    </xdr:to>
    <xdr:sp macro="" textlink="">
      <xdr:nvSpPr>
        <xdr:cNvPr id="2" name="Text Box 42">
          <a:extLst>
            <a:ext uri="{FF2B5EF4-FFF2-40B4-BE49-F238E27FC236}">
              <a16:creationId xmlns:a16="http://schemas.microsoft.com/office/drawing/2014/main" id="{1EB00A86-CEB2-48A6-8F4C-6A87A270722C}"/>
            </a:ext>
          </a:extLst>
        </xdr:cNvPr>
        <xdr:cNvSpPr txBox="1"/>
      </xdr:nvSpPr>
      <xdr:spPr bwMode="auto">
        <a:xfrm>
          <a:off x="3278870" y="1929533"/>
          <a:ext cx="419314" cy="181119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助言指導</a:t>
          </a:r>
        </a:p>
      </xdr:txBody>
    </xdr:sp>
    <xdr:clientData/>
  </xdr:twoCellAnchor>
  <xdr:twoCellAnchor editAs="oneCell">
    <xdr:from>
      <xdr:col>6</xdr:col>
      <xdr:colOff>186046</xdr:colOff>
      <xdr:row>10</xdr:row>
      <xdr:rowOff>95868</xdr:rowOff>
    </xdr:from>
    <xdr:to>
      <xdr:col>6</xdr:col>
      <xdr:colOff>595715</xdr:colOff>
      <xdr:row>11</xdr:row>
      <xdr:rowOff>1734874</xdr:rowOff>
    </xdr:to>
    <xdr:sp macro="" textlink="">
      <xdr:nvSpPr>
        <xdr:cNvPr id="3" name="Text Box 43">
          <a:extLst>
            <a:ext uri="{FF2B5EF4-FFF2-40B4-BE49-F238E27FC236}">
              <a16:creationId xmlns:a16="http://schemas.microsoft.com/office/drawing/2014/main" id="{9776D284-7480-4237-BA10-DD131FA9E9D1}"/>
            </a:ext>
          </a:extLst>
        </xdr:cNvPr>
        <xdr:cNvSpPr txBox="1"/>
      </xdr:nvSpPr>
      <xdr:spPr bwMode="auto">
        <a:xfrm>
          <a:off x="4052075" y="1922427"/>
          <a:ext cx="409669" cy="18183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継続指導</a:t>
          </a:r>
        </a:p>
      </xdr:txBody>
    </xdr:sp>
    <xdr:clientData/>
  </xdr:twoCellAnchor>
  <xdr:twoCellAnchor editAs="oneCell">
    <xdr:from>
      <xdr:col>7</xdr:col>
      <xdr:colOff>213621</xdr:colOff>
      <xdr:row>10</xdr:row>
      <xdr:rowOff>94989</xdr:rowOff>
    </xdr:from>
    <xdr:to>
      <xdr:col>7</xdr:col>
      <xdr:colOff>594352</xdr:colOff>
      <xdr:row>11</xdr:row>
      <xdr:rowOff>1734874</xdr:rowOff>
    </xdr:to>
    <xdr:sp macro="" textlink="">
      <xdr:nvSpPr>
        <xdr:cNvPr id="4" name="Text Box 44">
          <a:extLst>
            <a:ext uri="{FF2B5EF4-FFF2-40B4-BE49-F238E27FC236}">
              <a16:creationId xmlns:a16="http://schemas.microsoft.com/office/drawing/2014/main" id="{D93B9C04-BEBA-4396-ABE4-46DFF020C6ED}"/>
            </a:ext>
          </a:extLst>
        </xdr:cNvPr>
        <xdr:cNvSpPr txBox="1"/>
      </xdr:nvSpPr>
      <xdr:spPr bwMode="auto">
        <a:xfrm>
          <a:off x="4852856" y="1921548"/>
          <a:ext cx="380731" cy="1819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他機関あっせん</a:t>
          </a:r>
        </a:p>
      </xdr:txBody>
    </xdr:sp>
    <xdr:clientData/>
  </xdr:twoCellAnchor>
  <xdr:twoCellAnchor editAs="oneCell">
    <xdr:from>
      <xdr:col>8</xdr:col>
      <xdr:colOff>176401</xdr:colOff>
      <xdr:row>9</xdr:row>
      <xdr:rowOff>94603</xdr:rowOff>
    </xdr:from>
    <xdr:to>
      <xdr:col>8</xdr:col>
      <xdr:colOff>605360</xdr:colOff>
      <xdr:row>11</xdr:row>
      <xdr:rowOff>1734874</xdr:rowOff>
    </xdr:to>
    <xdr:sp macro="" textlink="">
      <xdr:nvSpPr>
        <xdr:cNvPr id="5" name="Text Box 45">
          <a:extLst>
            <a:ext uri="{FF2B5EF4-FFF2-40B4-BE49-F238E27FC236}">
              <a16:creationId xmlns:a16="http://schemas.microsoft.com/office/drawing/2014/main" id="{A2BD97FE-E339-4D0C-9A8E-B84F69DD615E}"/>
            </a:ext>
          </a:extLst>
        </xdr:cNvPr>
        <xdr:cNvSpPr txBox="1"/>
      </xdr:nvSpPr>
      <xdr:spPr bwMode="auto">
        <a:xfrm>
          <a:off x="5588842" y="1741868"/>
          <a:ext cx="428959" cy="199885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児童福祉司指導</a:t>
          </a:r>
        </a:p>
      </xdr:txBody>
    </xdr:sp>
    <xdr:clientData/>
  </xdr:twoCellAnchor>
  <xdr:twoCellAnchor editAs="oneCell">
    <xdr:from>
      <xdr:col>9</xdr:col>
      <xdr:colOff>186046</xdr:colOff>
      <xdr:row>9</xdr:row>
      <xdr:rowOff>94603</xdr:rowOff>
    </xdr:from>
    <xdr:to>
      <xdr:col>9</xdr:col>
      <xdr:colOff>595715</xdr:colOff>
      <xdr:row>11</xdr:row>
      <xdr:rowOff>1734874</xdr:rowOff>
    </xdr:to>
    <xdr:sp macro="" textlink="">
      <xdr:nvSpPr>
        <xdr:cNvPr id="6" name="Text Box 46">
          <a:extLst>
            <a:ext uri="{FF2B5EF4-FFF2-40B4-BE49-F238E27FC236}">
              <a16:creationId xmlns:a16="http://schemas.microsoft.com/office/drawing/2014/main" id="{E05F7A61-966E-45A6-B1E9-4F92DAB1667F}"/>
            </a:ext>
          </a:extLst>
        </xdr:cNvPr>
        <xdr:cNvSpPr txBox="1"/>
      </xdr:nvSpPr>
      <xdr:spPr bwMode="auto">
        <a:xfrm>
          <a:off x="6371693" y="1741868"/>
          <a:ext cx="409669" cy="199885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児童委員指導</a:t>
          </a:r>
        </a:p>
      </xdr:txBody>
    </xdr:sp>
    <xdr:clientData/>
  </xdr:twoCellAnchor>
  <xdr:twoCellAnchor editAs="oneCell">
    <xdr:from>
      <xdr:col>13</xdr:col>
      <xdr:colOff>132648</xdr:colOff>
      <xdr:row>9</xdr:row>
      <xdr:rowOff>94603</xdr:rowOff>
    </xdr:from>
    <xdr:to>
      <xdr:col>13</xdr:col>
      <xdr:colOff>342021</xdr:colOff>
      <xdr:row>11</xdr:row>
      <xdr:rowOff>1734874</xdr:rowOff>
    </xdr:to>
    <xdr:sp macro="" textlink="">
      <xdr:nvSpPr>
        <xdr:cNvPr id="7" name="Text Box 49">
          <a:extLst>
            <a:ext uri="{FF2B5EF4-FFF2-40B4-BE49-F238E27FC236}">
              <a16:creationId xmlns:a16="http://schemas.microsoft.com/office/drawing/2014/main" id="{AE860497-572F-4F03-B809-6C23B0F3DF68}"/>
            </a:ext>
          </a:extLst>
        </xdr:cNvPr>
        <xdr:cNvSpPr txBox="1"/>
      </xdr:nvSpPr>
      <xdr:spPr bwMode="auto">
        <a:xfrm>
          <a:off x="9411119" y="1741868"/>
          <a:ext cx="209373" cy="199885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福祉事務所送致又は通知</a:t>
          </a:r>
        </a:p>
      </xdr:txBody>
    </xdr:sp>
    <xdr:clientData/>
  </xdr:twoCellAnchor>
  <xdr:twoCellAnchor editAs="oneCell">
    <xdr:from>
      <xdr:col>10</xdr:col>
      <xdr:colOff>139747</xdr:colOff>
      <xdr:row>9</xdr:row>
      <xdr:rowOff>94603</xdr:rowOff>
    </xdr:from>
    <xdr:to>
      <xdr:col>10</xdr:col>
      <xdr:colOff>644740</xdr:colOff>
      <xdr:row>11</xdr:row>
      <xdr:rowOff>1734874</xdr:rowOff>
    </xdr:to>
    <xdr:sp macro="" textlink="">
      <xdr:nvSpPr>
        <xdr:cNvPr id="8" name="Text Box 48">
          <a:extLst>
            <a:ext uri="{FF2B5EF4-FFF2-40B4-BE49-F238E27FC236}">
              <a16:creationId xmlns:a16="http://schemas.microsoft.com/office/drawing/2014/main" id="{3AFAD60D-9D6D-4279-B221-2C56FA04FD4E}"/>
            </a:ext>
          </a:extLst>
        </xdr:cNvPr>
        <xdr:cNvSpPr txBox="1"/>
      </xdr:nvSpPr>
      <xdr:spPr bwMode="auto">
        <a:xfrm>
          <a:off x="7098600" y="1741868"/>
          <a:ext cx="504993" cy="199885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指導・指導委託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児童家庭支援センター</a:t>
          </a:r>
        </a:p>
      </xdr:txBody>
    </xdr:sp>
    <xdr:clientData/>
  </xdr:twoCellAnchor>
  <xdr:twoCellAnchor editAs="oneCell">
    <xdr:from>
      <xdr:col>17</xdr:col>
      <xdr:colOff>203975</xdr:colOff>
      <xdr:row>9</xdr:row>
      <xdr:rowOff>94603</xdr:rowOff>
    </xdr:from>
    <xdr:to>
      <xdr:col>17</xdr:col>
      <xdr:colOff>594352</xdr:colOff>
      <xdr:row>11</xdr:row>
      <xdr:rowOff>1734874</xdr:rowOff>
    </xdr:to>
    <xdr:sp macro="" textlink="">
      <xdr:nvSpPr>
        <xdr:cNvPr id="9" name="Text Box 50">
          <a:extLst>
            <a:ext uri="{FF2B5EF4-FFF2-40B4-BE49-F238E27FC236}">
              <a16:creationId xmlns:a16="http://schemas.microsoft.com/office/drawing/2014/main" id="{E6CC3914-4207-4780-AFFD-9920CAAE767E}"/>
            </a:ext>
          </a:extLst>
        </xdr:cNvPr>
        <xdr:cNvSpPr txBox="1"/>
      </xdr:nvSpPr>
      <xdr:spPr bwMode="auto">
        <a:xfrm>
          <a:off x="12575269" y="1741868"/>
          <a:ext cx="390377" cy="199885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訓戒・誓約</a:t>
          </a:r>
        </a:p>
      </xdr:txBody>
    </xdr:sp>
    <xdr:clientData/>
  </xdr:twoCellAnchor>
  <xdr:twoCellAnchor editAs="oneCell">
    <xdr:from>
      <xdr:col>21</xdr:col>
      <xdr:colOff>195692</xdr:colOff>
      <xdr:row>9</xdr:row>
      <xdr:rowOff>104479</xdr:rowOff>
    </xdr:from>
    <xdr:to>
      <xdr:col>21</xdr:col>
      <xdr:colOff>586069</xdr:colOff>
      <xdr:row>11</xdr:row>
      <xdr:rowOff>1744972</xdr:rowOff>
    </xdr:to>
    <xdr:sp macro="" textlink="">
      <xdr:nvSpPr>
        <xdr:cNvPr id="10" name="Text Box 51">
          <a:extLst>
            <a:ext uri="{FF2B5EF4-FFF2-40B4-BE49-F238E27FC236}">
              <a16:creationId xmlns:a16="http://schemas.microsoft.com/office/drawing/2014/main" id="{84D22B6C-5E4D-43DE-BA9C-A82B61859CBE}"/>
            </a:ext>
          </a:extLst>
        </xdr:cNvPr>
        <xdr:cNvSpPr txBox="1"/>
      </xdr:nvSpPr>
      <xdr:spPr bwMode="auto">
        <a:xfrm>
          <a:off x="15659810" y="1751744"/>
          <a:ext cx="390377" cy="199908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指定発達支援医療機関委託</a:t>
          </a:r>
        </a:p>
      </xdr:txBody>
    </xdr:sp>
    <xdr:clientData/>
  </xdr:twoCellAnchor>
  <xdr:twoCellAnchor editAs="oneCell">
    <xdr:from>
      <xdr:col>22</xdr:col>
      <xdr:colOff>187409</xdr:colOff>
      <xdr:row>9</xdr:row>
      <xdr:rowOff>94603</xdr:rowOff>
    </xdr:from>
    <xdr:to>
      <xdr:col>22</xdr:col>
      <xdr:colOff>587432</xdr:colOff>
      <xdr:row>11</xdr:row>
      <xdr:rowOff>1735096</xdr:rowOff>
    </xdr:to>
    <xdr:sp macro="" textlink="">
      <xdr:nvSpPr>
        <xdr:cNvPr id="11" name="Text Box 52">
          <a:extLst>
            <a:ext uri="{FF2B5EF4-FFF2-40B4-BE49-F238E27FC236}">
              <a16:creationId xmlns:a16="http://schemas.microsoft.com/office/drawing/2014/main" id="{E636814D-5EAC-4D62-9A04-D1E507729251}"/>
            </a:ext>
          </a:extLst>
        </xdr:cNvPr>
        <xdr:cNvSpPr txBox="1"/>
      </xdr:nvSpPr>
      <xdr:spPr bwMode="auto">
        <a:xfrm>
          <a:off x="16424733" y="1741868"/>
          <a:ext cx="400023" cy="199908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里親委託</a:t>
          </a:r>
        </a:p>
      </xdr:txBody>
    </xdr:sp>
    <xdr:clientData/>
  </xdr:twoCellAnchor>
  <xdr:twoCellAnchor editAs="oneCell">
    <xdr:from>
      <xdr:col>25</xdr:col>
      <xdr:colOff>145304</xdr:colOff>
      <xdr:row>9</xdr:row>
      <xdr:rowOff>94603</xdr:rowOff>
    </xdr:from>
    <xdr:to>
      <xdr:col>25</xdr:col>
      <xdr:colOff>650297</xdr:colOff>
      <xdr:row>11</xdr:row>
      <xdr:rowOff>1735096</xdr:rowOff>
    </xdr:to>
    <xdr:sp macro="" textlink="">
      <xdr:nvSpPr>
        <xdr:cNvPr id="12" name="Text Box 55">
          <a:extLst>
            <a:ext uri="{FF2B5EF4-FFF2-40B4-BE49-F238E27FC236}">
              <a16:creationId xmlns:a16="http://schemas.microsoft.com/office/drawing/2014/main" id="{BD4BA9AC-52FA-455F-A64C-AE9E94FCDB4B}"/>
            </a:ext>
          </a:extLst>
        </xdr:cNvPr>
        <xdr:cNvSpPr txBox="1"/>
      </xdr:nvSpPr>
      <xdr:spPr bwMode="auto">
        <a:xfrm>
          <a:off x="18702245" y="1741868"/>
          <a:ext cx="504993" cy="199908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29</xdr:col>
      <xdr:colOff>141887</xdr:colOff>
      <xdr:row>11</xdr:row>
      <xdr:rowOff>78172</xdr:rowOff>
    </xdr:from>
    <xdr:to>
      <xdr:col>29</xdr:col>
      <xdr:colOff>608863</xdr:colOff>
      <xdr:row>11</xdr:row>
      <xdr:rowOff>1744972</xdr:rowOff>
    </xdr:to>
    <xdr:sp macro="" textlink="">
      <xdr:nvSpPr>
        <xdr:cNvPr id="13" name="Text Box 56">
          <a:extLst>
            <a:ext uri="{FF2B5EF4-FFF2-40B4-BE49-F238E27FC236}">
              <a16:creationId xmlns:a16="http://schemas.microsoft.com/office/drawing/2014/main" id="{5D134A11-87C0-4517-98B1-591C974CD168}"/>
            </a:ext>
          </a:extLst>
        </xdr:cNvPr>
        <xdr:cNvSpPr txBox="1"/>
      </xdr:nvSpPr>
      <xdr:spPr bwMode="auto">
        <a:xfrm>
          <a:off x="21791652" y="2084025"/>
          <a:ext cx="466976" cy="16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施設入所待機（再掲）</a:t>
          </a:r>
        </a:p>
      </xdr:txBody>
    </xdr:sp>
    <xdr:clientData/>
  </xdr:twoCellAnchor>
  <xdr:twoCellAnchor editAs="oneCell">
    <xdr:from>
      <xdr:col>28</xdr:col>
      <xdr:colOff>134190</xdr:colOff>
      <xdr:row>8</xdr:row>
      <xdr:rowOff>76349</xdr:rowOff>
    </xdr:from>
    <xdr:to>
      <xdr:col>28</xdr:col>
      <xdr:colOff>676836</xdr:colOff>
      <xdr:row>12</xdr:row>
      <xdr:rowOff>1812</xdr:rowOff>
    </xdr:to>
    <xdr:sp macro="" textlink="">
      <xdr:nvSpPr>
        <xdr:cNvPr id="14" name="Text Box 57">
          <a:extLst>
            <a:ext uri="{FF2B5EF4-FFF2-40B4-BE49-F238E27FC236}">
              <a16:creationId xmlns:a16="http://schemas.microsoft.com/office/drawing/2014/main" id="{5CE8E03D-A2C5-4DEA-90F7-AC80073055DA}"/>
            </a:ext>
          </a:extLst>
        </xdr:cNvPr>
        <xdr:cNvSpPr txBox="1"/>
      </xdr:nvSpPr>
      <xdr:spPr bwMode="auto">
        <a:xfrm>
          <a:off x="21010749" y="1544320"/>
          <a:ext cx="542646" cy="2267492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未対応件数（年度末現在）</a:t>
          </a:r>
        </a:p>
      </xdr:txBody>
    </xdr:sp>
    <xdr:clientData/>
  </xdr:twoCellAnchor>
  <xdr:twoCellAnchor editAs="oneCell">
    <xdr:from>
      <xdr:col>27</xdr:col>
      <xdr:colOff>152914</xdr:colOff>
      <xdr:row>11</xdr:row>
      <xdr:rowOff>78172</xdr:rowOff>
    </xdr:from>
    <xdr:to>
      <xdr:col>27</xdr:col>
      <xdr:colOff>572228</xdr:colOff>
      <xdr:row>11</xdr:row>
      <xdr:rowOff>1744972</xdr:rowOff>
    </xdr:to>
    <xdr:sp macro="" textlink="">
      <xdr:nvSpPr>
        <xdr:cNvPr id="15" name="Text Box 60">
          <a:extLst>
            <a:ext uri="{FF2B5EF4-FFF2-40B4-BE49-F238E27FC236}">
              <a16:creationId xmlns:a16="http://schemas.microsoft.com/office/drawing/2014/main" id="{05E6642C-8B95-4D4C-8F7A-DE321755BA76}"/>
            </a:ext>
          </a:extLst>
        </xdr:cNvPr>
        <xdr:cNvSpPr txBox="1"/>
      </xdr:nvSpPr>
      <xdr:spPr bwMode="auto">
        <a:xfrm>
          <a:off x="20256267" y="2084025"/>
          <a:ext cx="419314" cy="16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施設入所待機（再掲）</a:t>
          </a:r>
        </a:p>
      </xdr:txBody>
    </xdr:sp>
    <xdr:clientData/>
  </xdr:twoCellAnchor>
  <xdr:twoCellAnchor editAs="oneCell">
    <xdr:from>
      <xdr:col>23</xdr:col>
      <xdr:colOff>128738</xdr:colOff>
      <xdr:row>9</xdr:row>
      <xdr:rowOff>94603</xdr:rowOff>
    </xdr:from>
    <xdr:to>
      <xdr:col>23</xdr:col>
      <xdr:colOff>662101</xdr:colOff>
      <xdr:row>11</xdr:row>
      <xdr:rowOff>1735096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71A261F3-48AF-46CA-889F-3106681272A1}"/>
            </a:ext>
          </a:extLst>
        </xdr:cNvPr>
        <xdr:cNvGrpSpPr/>
      </xdr:nvGrpSpPr>
      <xdr:grpSpPr>
        <a:xfrm>
          <a:off x="17139267" y="1741868"/>
          <a:ext cx="533363" cy="1999081"/>
          <a:chOff x="14903935" y="1717994"/>
          <a:chExt cx="533363" cy="2004928"/>
        </a:xfrm>
      </xdr:grpSpPr>
      <xdr:sp macro="" textlink="">
        <xdr:nvSpPr>
          <xdr:cNvPr id="17" name="Text Box 54">
            <a:extLst>
              <a:ext uri="{FF2B5EF4-FFF2-40B4-BE49-F238E27FC236}">
                <a16:creationId xmlns:a16="http://schemas.microsoft.com/office/drawing/2014/main" id="{B45D2E03-1CA5-41F4-9392-80C46E86B694}"/>
              </a:ext>
            </a:extLst>
          </xdr:cNvPr>
          <xdr:cNvSpPr txBox="1"/>
        </xdr:nvSpPr>
        <xdr:spPr bwMode="auto">
          <a:xfrm>
            <a:off x="14903935" y="1717994"/>
            <a:ext cx="533363" cy="2004928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vert="wordArtVertRtl" wrap="square" lIns="27432" tIns="0" rIns="27432" bIns="0" anchor="ctr" upright="1"/>
          <a:lstStyle/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による家庭裁判所送致</a:t>
            </a:r>
            <a:endPara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endParaRPr>
          </a:p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法第　条第１項第４号</a:t>
            </a:r>
          </a:p>
        </xdr:txBody>
      </xdr:sp>
      <xdr:sp macro="" textlink="">
        <xdr:nvSpPr>
          <xdr:cNvPr id="18" name="Text Box 61">
            <a:extLst>
              <a:ext uri="{FF2B5EF4-FFF2-40B4-BE49-F238E27FC236}">
                <a16:creationId xmlns:a16="http://schemas.microsoft.com/office/drawing/2014/main" id="{02EB1E5C-E986-4E2D-A8FA-720E9C155193}"/>
              </a:ext>
            </a:extLst>
          </xdr:cNvPr>
          <xdr:cNvSpPr txBox="1"/>
        </xdr:nvSpPr>
        <xdr:spPr bwMode="auto">
          <a:xfrm>
            <a:off x="14980535" y="2082844"/>
            <a:ext cx="237744" cy="248729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/>
            <a:r>
              <a:rPr lang="en-US" altLang="ja-JP" sz="1000" b="0" i="0" u="non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27</a:t>
            </a:r>
          </a:p>
        </xdr:txBody>
      </xdr:sp>
    </xdr:grpSp>
    <xdr:clientData/>
  </xdr:twoCellAnchor>
  <xdr:twoCellAnchor editAs="oneCell">
    <xdr:from>
      <xdr:col>19</xdr:col>
      <xdr:colOff>90606</xdr:colOff>
      <xdr:row>11</xdr:row>
      <xdr:rowOff>63960</xdr:rowOff>
    </xdr:from>
    <xdr:to>
      <xdr:col>19</xdr:col>
      <xdr:colOff>647223</xdr:colOff>
      <xdr:row>11</xdr:row>
      <xdr:rowOff>1732360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D8346155-B65D-4CA1-B285-F467EDAF4F21}"/>
            </a:ext>
          </a:extLst>
        </xdr:cNvPr>
        <xdr:cNvGrpSpPr/>
      </xdr:nvGrpSpPr>
      <xdr:grpSpPr>
        <a:xfrm>
          <a:off x="14008312" y="2069813"/>
          <a:ext cx="556617" cy="1668400"/>
          <a:chOff x="11120437" y="2105031"/>
          <a:chExt cx="556617" cy="1668400"/>
        </a:xfrm>
      </xdr:grpSpPr>
      <xdr:sp macro="" textlink="">
        <xdr:nvSpPr>
          <xdr:cNvPr id="20" name="Text Box 67">
            <a:extLst>
              <a:ext uri="{FF2B5EF4-FFF2-40B4-BE49-F238E27FC236}">
                <a16:creationId xmlns:a16="http://schemas.microsoft.com/office/drawing/2014/main" id="{11BF1B7B-AD3A-4D2A-BD87-747A26348D5C}"/>
              </a:ext>
            </a:extLst>
          </xdr:cNvPr>
          <xdr:cNvSpPr txBox="1"/>
        </xdr:nvSpPr>
        <xdr:spPr bwMode="auto">
          <a:xfrm>
            <a:off x="11120437" y="2105031"/>
            <a:ext cx="461889" cy="1668400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vert="wordArtVertRtl" wrap="square" lIns="27432" tIns="0" rIns="27432" bIns="0" anchor="ctr" upright="1"/>
          <a:lstStyle/>
          <a:p>
            <a:pPr algn="dist" rtl="0">
              <a:lnSpc>
                <a:spcPct val="1000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る家庭裁判所送致</a:t>
            </a:r>
          </a:p>
          <a:p>
            <a:pPr algn="dist" rtl="0">
              <a:lnSpc>
                <a:spcPct val="1000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法第 条の</a:t>
            </a:r>
            <a:r>
              <a:rPr lang="en-US" altLang="ja-JP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3</a:t>
            </a: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によ</a:t>
            </a:r>
          </a:p>
        </xdr:txBody>
      </xdr:sp>
      <xdr:sp macro="" textlink="">
        <xdr:nvSpPr>
          <xdr:cNvPr id="21" name="テキスト 5">
            <a:extLst>
              <a:ext uri="{FF2B5EF4-FFF2-40B4-BE49-F238E27FC236}">
                <a16:creationId xmlns:a16="http://schemas.microsoft.com/office/drawing/2014/main" id="{C47AF5A6-4CB7-419F-B7E3-AACDCFFC6E74}"/>
              </a:ext>
            </a:extLst>
          </xdr:cNvPr>
          <xdr:cNvSpPr txBox="1"/>
        </xdr:nvSpPr>
        <xdr:spPr bwMode="auto">
          <a:xfrm>
            <a:off x="11505697" y="2410611"/>
            <a:ext cx="171357" cy="973597"/>
          </a:xfrm>
          <a:prstGeom prst="rect">
            <a:avLst/>
          </a:prstGeom>
          <a:solidFill>
            <a:srgbClr val="FF99CC"/>
          </a:solidFill>
          <a:ln w="9525">
            <a:noFill/>
            <a:miter lim="800000"/>
          </a:ln>
        </xdr:spPr>
        <xdr:txBody>
          <a:bodyPr vertOverflow="clip" vert="wordArtVertRtl" wrap="square" lIns="27432" tIns="0" rIns="27432" bIns="0" anchor="ctr" upright="1">
            <a:noAutofit/>
          </a:bodyPr>
          <a:lstStyle/>
          <a:p>
            <a:pPr algn="ctr" rtl="0"/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（再　掲）</a:t>
            </a:r>
          </a:p>
        </xdr:txBody>
      </xdr:sp>
      <xdr:sp macro="" textlink="">
        <xdr:nvSpPr>
          <xdr:cNvPr id="22" name="Text Box 62">
            <a:extLst>
              <a:ext uri="{FF2B5EF4-FFF2-40B4-BE49-F238E27FC236}">
                <a16:creationId xmlns:a16="http://schemas.microsoft.com/office/drawing/2014/main" id="{2AEFF97D-A25D-488D-AE84-090D6D4FB557}"/>
              </a:ext>
            </a:extLst>
          </xdr:cNvPr>
          <xdr:cNvSpPr txBox="1"/>
        </xdr:nvSpPr>
        <xdr:spPr bwMode="auto">
          <a:xfrm>
            <a:off x="11162415" y="2503299"/>
            <a:ext cx="238311" cy="248729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/>
            <a:r>
              <a:rPr lang="en-US" altLang="ja-JP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27</a:t>
            </a:r>
          </a:p>
        </xdr:txBody>
      </xdr:sp>
    </xdr:grpSp>
    <xdr:clientData/>
  </xdr:twoCellAnchor>
  <xdr:twoCellAnchor editAs="oneCell">
    <xdr:from>
      <xdr:col>18</xdr:col>
      <xdr:colOff>203975</xdr:colOff>
      <xdr:row>10</xdr:row>
      <xdr:rowOff>85576</xdr:rowOff>
    </xdr:from>
    <xdr:to>
      <xdr:col>18</xdr:col>
      <xdr:colOff>594352</xdr:colOff>
      <xdr:row>11</xdr:row>
      <xdr:rowOff>1726510</xdr:rowOff>
    </xdr:to>
    <xdr:sp macro="" textlink="">
      <xdr:nvSpPr>
        <xdr:cNvPr id="23" name="Text Box 64">
          <a:extLst>
            <a:ext uri="{FF2B5EF4-FFF2-40B4-BE49-F238E27FC236}">
              <a16:creationId xmlns:a16="http://schemas.microsoft.com/office/drawing/2014/main" id="{50778A21-0D3E-49DA-A55F-D2D3A5446B55}"/>
            </a:ext>
          </a:extLst>
        </xdr:cNvPr>
        <xdr:cNvSpPr txBox="1"/>
      </xdr:nvSpPr>
      <xdr:spPr bwMode="auto">
        <a:xfrm>
          <a:off x="13348475" y="1912135"/>
          <a:ext cx="390377" cy="182022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入所</a:t>
          </a:r>
        </a:p>
      </xdr:txBody>
    </xdr:sp>
    <xdr:clientData/>
  </xdr:twoCellAnchor>
  <xdr:twoCellAnchor editAs="oneCell">
    <xdr:from>
      <xdr:col>20</xdr:col>
      <xdr:colOff>203975</xdr:colOff>
      <xdr:row>10</xdr:row>
      <xdr:rowOff>85576</xdr:rowOff>
    </xdr:from>
    <xdr:to>
      <xdr:col>20</xdr:col>
      <xdr:colOff>594352</xdr:colOff>
      <xdr:row>11</xdr:row>
      <xdr:rowOff>1726510</xdr:rowOff>
    </xdr:to>
    <xdr:sp macro="" textlink="">
      <xdr:nvSpPr>
        <xdr:cNvPr id="24" name="Text Box 66">
          <a:extLst>
            <a:ext uri="{FF2B5EF4-FFF2-40B4-BE49-F238E27FC236}">
              <a16:creationId xmlns:a16="http://schemas.microsoft.com/office/drawing/2014/main" id="{348AFFFD-96D6-4C0F-BDC7-684044CBE0E2}"/>
            </a:ext>
          </a:extLst>
        </xdr:cNvPr>
        <xdr:cNvSpPr txBox="1"/>
      </xdr:nvSpPr>
      <xdr:spPr bwMode="auto">
        <a:xfrm>
          <a:off x="14894887" y="1912135"/>
          <a:ext cx="390377" cy="182022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通所</a:t>
          </a:r>
        </a:p>
      </xdr:txBody>
    </xdr:sp>
    <xdr:clientData/>
  </xdr:twoCellAnchor>
  <xdr:twoCellAnchor>
    <xdr:from>
      <xdr:col>1</xdr:col>
      <xdr:colOff>66954</xdr:colOff>
      <xdr:row>20</xdr:row>
      <xdr:rowOff>152251</xdr:rowOff>
    </xdr:from>
    <xdr:to>
      <xdr:col>1</xdr:col>
      <xdr:colOff>593912</xdr:colOff>
      <xdr:row>22</xdr:row>
      <xdr:rowOff>133834</xdr:rowOff>
    </xdr:to>
    <xdr:sp macro="" textlink="">
      <xdr:nvSpPr>
        <xdr:cNvPr id="25" name="Text Box 69">
          <a:extLst>
            <a:ext uri="{FF2B5EF4-FFF2-40B4-BE49-F238E27FC236}">
              <a16:creationId xmlns:a16="http://schemas.microsoft.com/office/drawing/2014/main" id="{938F2EF8-97CF-4A32-906A-354F912F2F2B}"/>
            </a:ext>
          </a:extLst>
        </xdr:cNvPr>
        <xdr:cNvSpPr txBox="1"/>
      </xdr:nvSpPr>
      <xdr:spPr bwMode="auto">
        <a:xfrm>
          <a:off x="181254" y="6343501"/>
          <a:ext cx="526958" cy="610233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相談所</a:t>
          </a:r>
        </a:p>
      </xdr:txBody>
    </xdr:sp>
    <xdr:clientData/>
  </xdr:twoCellAnchor>
  <xdr:twoCellAnchor>
    <xdr:from>
      <xdr:col>1</xdr:col>
      <xdr:colOff>66954</xdr:colOff>
      <xdr:row>37</xdr:row>
      <xdr:rowOff>152251</xdr:rowOff>
    </xdr:from>
    <xdr:to>
      <xdr:col>1</xdr:col>
      <xdr:colOff>593912</xdr:colOff>
      <xdr:row>39</xdr:row>
      <xdr:rowOff>133834</xdr:rowOff>
    </xdr:to>
    <xdr:sp macro="" textlink="">
      <xdr:nvSpPr>
        <xdr:cNvPr id="26" name="Text Box 70">
          <a:extLst>
            <a:ext uri="{FF2B5EF4-FFF2-40B4-BE49-F238E27FC236}">
              <a16:creationId xmlns:a16="http://schemas.microsoft.com/office/drawing/2014/main" id="{370647F8-B18B-4257-8A93-E118FE5BBDA6}"/>
            </a:ext>
          </a:extLst>
        </xdr:cNvPr>
        <xdr:cNvSpPr txBox="1"/>
      </xdr:nvSpPr>
      <xdr:spPr bwMode="auto">
        <a:xfrm>
          <a:off x="181254" y="11687026"/>
          <a:ext cx="526958" cy="610233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</a:t>
          </a:r>
        </a:p>
      </xdr:txBody>
    </xdr:sp>
    <xdr:clientData/>
  </xdr:twoCellAnchor>
  <xdr:twoCellAnchor editAs="oneCell">
    <xdr:from>
      <xdr:col>1</xdr:col>
      <xdr:colOff>66955</xdr:colOff>
      <xdr:row>48</xdr:row>
      <xdr:rowOff>47885</xdr:rowOff>
    </xdr:from>
    <xdr:to>
      <xdr:col>1</xdr:col>
      <xdr:colOff>689277</xdr:colOff>
      <xdr:row>49</xdr:row>
      <xdr:rowOff>281607</xdr:rowOff>
    </xdr:to>
    <xdr:sp macro="" textlink="">
      <xdr:nvSpPr>
        <xdr:cNvPr id="27" name="Text Box 71">
          <a:extLst>
            <a:ext uri="{FF2B5EF4-FFF2-40B4-BE49-F238E27FC236}">
              <a16:creationId xmlns:a16="http://schemas.microsoft.com/office/drawing/2014/main" id="{AC8C54E6-7166-48B3-9B95-7F34E5D4B65E}"/>
            </a:ext>
          </a:extLst>
        </xdr:cNvPr>
        <xdr:cNvSpPr txBox="1"/>
      </xdr:nvSpPr>
      <xdr:spPr bwMode="auto">
        <a:xfrm>
          <a:off x="181255" y="15011660"/>
          <a:ext cx="622322" cy="548047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相談所</a:t>
          </a:r>
        </a:p>
      </xdr:txBody>
    </xdr:sp>
    <xdr:clientData/>
  </xdr:twoCellAnchor>
  <xdr:twoCellAnchor editAs="oneCell">
    <xdr:from>
      <xdr:col>1</xdr:col>
      <xdr:colOff>66954</xdr:colOff>
      <xdr:row>50</xdr:row>
      <xdr:rowOff>47884</xdr:rowOff>
    </xdr:from>
    <xdr:to>
      <xdr:col>1</xdr:col>
      <xdr:colOff>704850</xdr:colOff>
      <xdr:row>51</xdr:row>
      <xdr:rowOff>281608</xdr:rowOff>
    </xdr:to>
    <xdr:sp macro="" textlink="">
      <xdr:nvSpPr>
        <xdr:cNvPr id="28" name="Text Box 72">
          <a:extLst>
            <a:ext uri="{FF2B5EF4-FFF2-40B4-BE49-F238E27FC236}">
              <a16:creationId xmlns:a16="http://schemas.microsoft.com/office/drawing/2014/main" id="{3C69C770-3518-48AF-8E0B-CF6EB53C1EC3}"/>
            </a:ext>
          </a:extLst>
        </xdr:cNvPr>
        <xdr:cNvSpPr txBox="1"/>
      </xdr:nvSpPr>
      <xdr:spPr bwMode="auto">
        <a:xfrm>
          <a:off x="181254" y="15640309"/>
          <a:ext cx="637896" cy="548049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</a:t>
          </a:r>
        </a:p>
      </xdr:txBody>
    </xdr:sp>
    <xdr:clientData/>
  </xdr:twoCellAnchor>
  <xdr:twoCellAnchor editAs="oneCell">
    <xdr:from>
      <xdr:col>14</xdr:col>
      <xdr:colOff>192967</xdr:colOff>
      <xdr:row>9</xdr:row>
      <xdr:rowOff>94603</xdr:rowOff>
    </xdr:from>
    <xdr:to>
      <xdr:col>14</xdr:col>
      <xdr:colOff>602635</xdr:colOff>
      <xdr:row>11</xdr:row>
      <xdr:rowOff>1734874</xdr:rowOff>
    </xdr:to>
    <xdr:sp macro="" textlink="">
      <xdr:nvSpPr>
        <xdr:cNvPr id="29" name="Text Box 73">
          <a:extLst>
            <a:ext uri="{FF2B5EF4-FFF2-40B4-BE49-F238E27FC236}">
              <a16:creationId xmlns:a16="http://schemas.microsoft.com/office/drawing/2014/main" id="{E65FF8ED-3D64-4619-A6B1-46D16945D338}"/>
            </a:ext>
          </a:extLst>
        </xdr:cNvPr>
        <xdr:cNvSpPr txBox="1"/>
      </xdr:nvSpPr>
      <xdr:spPr bwMode="auto">
        <a:xfrm>
          <a:off x="10244643" y="1741868"/>
          <a:ext cx="409668" cy="199885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児童相談所送致</a:t>
          </a:r>
        </a:p>
      </xdr:txBody>
    </xdr:sp>
    <xdr:clientData/>
  </xdr:twoCellAnchor>
  <xdr:twoCellAnchor editAs="oneCell">
    <xdr:from>
      <xdr:col>15</xdr:col>
      <xdr:colOff>146667</xdr:colOff>
      <xdr:row>9</xdr:row>
      <xdr:rowOff>94603</xdr:rowOff>
    </xdr:from>
    <xdr:to>
      <xdr:col>15</xdr:col>
      <xdr:colOff>642014</xdr:colOff>
      <xdr:row>11</xdr:row>
      <xdr:rowOff>1734874</xdr:rowOff>
    </xdr:to>
    <xdr:sp macro="" textlink="">
      <xdr:nvSpPr>
        <xdr:cNvPr id="30" name="Text Box 75">
          <a:extLst>
            <a:ext uri="{FF2B5EF4-FFF2-40B4-BE49-F238E27FC236}">
              <a16:creationId xmlns:a16="http://schemas.microsoft.com/office/drawing/2014/main" id="{DFC81CAB-AEB0-4E58-B6CA-3A96DA4DD431}"/>
            </a:ext>
          </a:extLst>
        </xdr:cNvPr>
        <xdr:cNvSpPr txBox="1"/>
      </xdr:nvSpPr>
      <xdr:spPr bwMode="auto">
        <a:xfrm>
          <a:off x="10971549" y="1741868"/>
          <a:ext cx="495347" cy="199885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marL="0" marR="0" indent="0" algn="dist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社会福祉主事指導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indent="0" algn="dist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知的障害者福祉司・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16</xdr:col>
      <xdr:colOff>95755</xdr:colOff>
      <xdr:row>9</xdr:row>
      <xdr:rowOff>94603</xdr:rowOff>
    </xdr:from>
    <xdr:to>
      <xdr:col>16</xdr:col>
      <xdr:colOff>696016</xdr:colOff>
      <xdr:row>11</xdr:row>
      <xdr:rowOff>1734874</xdr:rowOff>
    </xdr:to>
    <xdr:sp macro="" textlink="">
      <xdr:nvSpPr>
        <xdr:cNvPr id="31" name="Text Box 77">
          <a:extLst>
            <a:ext uri="{FF2B5EF4-FFF2-40B4-BE49-F238E27FC236}">
              <a16:creationId xmlns:a16="http://schemas.microsoft.com/office/drawing/2014/main" id="{6BD05714-C82E-4062-B3FE-A4B02DBE642F}"/>
            </a:ext>
          </a:extLst>
        </xdr:cNvPr>
        <xdr:cNvSpPr txBox="1"/>
      </xdr:nvSpPr>
      <xdr:spPr bwMode="auto">
        <a:xfrm>
          <a:off x="11693843" y="1741868"/>
          <a:ext cx="600261" cy="199885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係る都道府県知事への報告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助産又は母子保護の実施に</a:t>
          </a:r>
        </a:p>
      </xdr:txBody>
    </xdr:sp>
    <xdr:clientData/>
  </xdr:twoCellAnchor>
  <xdr:twoCellAnchor editAs="oneCell">
    <xdr:from>
      <xdr:col>24</xdr:col>
      <xdr:colOff>143269</xdr:colOff>
      <xdr:row>9</xdr:row>
      <xdr:rowOff>94603</xdr:rowOff>
    </xdr:from>
    <xdr:to>
      <xdr:col>24</xdr:col>
      <xdr:colOff>610245</xdr:colOff>
      <xdr:row>11</xdr:row>
      <xdr:rowOff>1779920</xdr:rowOff>
    </xdr:to>
    <xdr:sp macro="" textlink="">
      <xdr:nvSpPr>
        <xdr:cNvPr id="32" name="Text Box 78">
          <a:extLst>
            <a:ext uri="{FF2B5EF4-FFF2-40B4-BE49-F238E27FC236}">
              <a16:creationId xmlns:a16="http://schemas.microsoft.com/office/drawing/2014/main" id="{C6DCA178-5E43-404F-B0AE-D6F24D95D4C0}"/>
            </a:ext>
          </a:extLst>
        </xdr:cNvPr>
        <xdr:cNvSpPr txBox="1"/>
      </xdr:nvSpPr>
      <xdr:spPr bwMode="auto">
        <a:xfrm>
          <a:off x="17927004" y="1741868"/>
          <a:ext cx="466976" cy="2043905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300"/>
            </a:lnSpc>
            <a:defRPr sz="1000"/>
          </a:pPr>
          <a:r>
            <a:rPr lang="ja-JP" altLang="ja-JP" sz="1000" b="0" i="0" baseline="0"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利用契約</a:t>
          </a:r>
          <a:endParaRPr lang="en-US" altLang="ja-JP" sz="1000" b="0" i="0" baseline="0"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障害児入所施設等への</a:t>
          </a:r>
        </a:p>
      </xdr:txBody>
    </xdr:sp>
    <xdr:clientData/>
  </xdr:twoCellAnchor>
  <xdr:twoCellAnchor editAs="oneCell">
    <xdr:from>
      <xdr:col>11</xdr:col>
      <xdr:colOff>138384</xdr:colOff>
      <xdr:row>9</xdr:row>
      <xdr:rowOff>94603</xdr:rowOff>
    </xdr:from>
    <xdr:to>
      <xdr:col>11</xdr:col>
      <xdr:colOff>643377</xdr:colOff>
      <xdr:row>11</xdr:row>
      <xdr:rowOff>1734874</xdr:rowOff>
    </xdr:to>
    <xdr:sp macro="" textlink="">
      <xdr:nvSpPr>
        <xdr:cNvPr id="33" name="Text Box 48">
          <a:extLst>
            <a:ext uri="{FF2B5EF4-FFF2-40B4-BE49-F238E27FC236}">
              <a16:creationId xmlns:a16="http://schemas.microsoft.com/office/drawing/2014/main" id="{AAC34350-F4FA-4BF1-AE8E-E30B0EAB3E5A}"/>
            </a:ext>
          </a:extLst>
        </xdr:cNvPr>
        <xdr:cNvSpPr txBox="1"/>
      </xdr:nvSpPr>
      <xdr:spPr bwMode="auto">
        <a:xfrm>
          <a:off x="7870443" y="1741868"/>
          <a:ext cx="504993" cy="199885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市町村指導委託</a:t>
          </a:r>
        </a:p>
      </xdr:txBody>
    </xdr:sp>
    <xdr:clientData/>
  </xdr:twoCellAnchor>
  <xdr:twoCellAnchor editAs="oneCell">
    <xdr:from>
      <xdr:col>12</xdr:col>
      <xdr:colOff>138384</xdr:colOff>
      <xdr:row>9</xdr:row>
      <xdr:rowOff>94603</xdr:rowOff>
    </xdr:from>
    <xdr:to>
      <xdr:col>12</xdr:col>
      <xdr:colOff>643377</xdr:colOff>
      <xdr:row>11</xdr:row>
      <xdr:rowOff>1734874</xdr:rowOff>
    </xdr:to>
    <xdr:sp macro="" textlink="">
      <xdr:nvSpPr>
        <xdr:cNvPr id="34" name="Text Box 48">
          <a:extLst>
            <a:ext uri="{FF2B5EF4-FFF2-40B4-BE49-F238E27FC236}">
              <a16:creationId xmlns:a16="http://schemas.microsoft.com/office/drawing/2014/main" id="{AA26258C-C0B0-4FB6-8A7B-AF6B8397843D}"/>
            </a:ext>
          </a:extLst>
        </xdr:cNvPr>
        <xdr:cNvSpPr txBox="1"/>
      </xdr:nvSpPr>
      <xdr:spPr bwMode="auto">
        <a:xfrm>
          <a:off x="8643649" y="1741868"/>
          <a:ext cx="504993" cy="199885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市町村送致</a:t>
          </a:r>
        </a:p>
      </xdr:txBody>
    </xdr:sp>
    <xdr:clientData/>
  </xdr:twoCellAnchor>
  <xdr:twoCellAnchor editAs="oneCell">
    <xdr:from>
      <xdr:col>13</xdr:col>
      <xdr:colOff>290868</xdr:colOff>
      <xdr:row>9</xdr:row>
      <xdr:rowOff>157105</xdr:rowOff>
    </xdr:from>
    <xdr:to>
      <xdr:col>13</xdr:col>
      <xdr:colOff>671868</xdr:colOff>
      <xdr:row>11</xdr:row>
      <xdr:rowOff>1690181</xdr:rowOff>
    </xdr:to>
    <xdr:grpSp>
      <xdr:nvGrpSpPr>
        <xdr:cNvPr id="35" name="グループ化 34">
          <a:extLst>
            <a:ext uri="{FF2B5EF4-FFF2-40B4-BE49-F238E27FC236}">
              <a16:creationId xmlns:a16="http://schemas.microsoft.com/office/drawing/2014/main" id="{8E4A0044-34D6-4E55-BC52-4D086A66C983}"/>
            </a:ext>
          </a:extLst>
        </xdr:cNvPr>
        <xdr:cNvGrpSpPr/>
      </xdr:nvGrpSpPr>
      <xdr:grpSpPr>
        <a:xfrm>
          <a:off x="9569339" y="1804370"/>
          <a:ext cx="381000" cy="1891664"/>
          <a:chOff x="8522804" y="1780496"/>
          <a:chExt cx="381000" cy="1897498"/>
        </a:xfrm>
      </xdr:grpSpPr>
      <xdr:sp macro="" textlink="">
        <xdr:nvSpPr>
          <xdr:cNvPr id="36" name="テキスト 11">
            <a:extLst>
              <a:ext uri="{FF2B5EF4-FFF2-40B4-BE49-F238E27FC236}">
                <a16:creationId xmlns:a16="http://schemas.microsoft.com/office/drawing/2014/main" id="{550CECFD-135D-4808-A019-C625041E3D28}"/>
              </a:ext>
            </a:extLst>
          </xdr:cNvPr>
          <xdr:cNvSpPr txBox="1">
            <a:spLocks noChangeArrowheads="1"/>
          </xdr:cNvSpPr>
        </xdr:nvSpPr>
        <xdr:spPr bwMode="auto">
          <a:xfrm>
            <a:off x="8522804" y="1827897"/>
            <a:ext cx="381000" cy="18136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wordArtVertRtl" wrap="square" lIns="27432" tIns="18288" rIns="27432" bIns="18288" anchor="ctr" upright="1">
            <a:noAutofit/>
          </a:bodyPr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社会福祉主事指導を含む</a:t>
            </a:r>
            <a:endParaRPr lang="en-US" altLang="ja-JP" sz="10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endParaRPr>
          </a:p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知的障害者福祉司・</a:t>
            </a:r>
          </a:p>
        </xdr:txBody>
      </xdr:sp>
      <xdr:sp macro="" textlink="">
        <xdr:nvSpPr>
          <xdr:cNvPr id="37" name="大かっこ 36">
            <a:extLst>
              <a:ext uri="{FF2B5EF4-FFF2-40B4-BE49-F238E27FC236}">
                <a16:creationId xmlns:a16="http://schemas.microsoft.com/office/drawing/2014/main" id="{9ABBA061-0D51-4DCD-81C6-683027B00FB5}"/>
              </a:ext>
            </a:extLst>
          </xdr:cNvPr>
          <xdr:cNvSpPr/>
        </xdr:nvSpPr>
        <xdr:spPr bwMode="auto">
          <a:xfrm rot="5400000">
            <a:off x="7768694" y="2588440"/>
            <a:ext cx="1897498" cy="281609"/>
          </a:xfrm>
          <a:prstGeom prst="bracketPair">
            <a:avLst>
              <a:gd name="adj" fmla="val 19742"/>
            </a:avLst>
          </a:prstGeom>
          <a:noFill/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vert="wordArtVertRtl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oneCell">
    <xdr:from>
      <xdr:col>0</xdr:col>
      <xdr:colOff>1</xdr:colOff>
      <xdr:row>0</xdr:row>
      <xdr:rowOff>0</xdr:rowOff>
    </xdr:from>
    <xdr:to>
      <xdr:col>5</xdr:col>
      <xdr:colOff>25786</xdr:colOff>
      <xdr:row>4</xdr:row>
      <xdr:rowOff>86029</xdr:rowOff>
    </xdr:to>
    <xdr:pic>
      <xdr:nvPicPr>
        <xdr:cNvPr id="38" name="前回値">
          <a:extLst>
            <a:ext uri="{FF2B5EF4-FFF2-40B4-BE49-F238E27FC236}">
              <a16:creationId xmlns:a16="http://schemas.microsoft.com/office/drawing/2014/main" id="{8837EE97-B9E7-4C88-BA22-5C340496FD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2279"/>
        <a:stretch/>
      </xdr:blipFill>
      <xdr:spPr>
        <a:xfrm>
          <a:off x="1" y="0"/>
          <a:ext cx="3121410" cy="7908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78442</xdr:rowOff>
    </xdr:from>
    <xdr:to>
      <xdr:col>6</xdr:col>
      <xdr:colOff>217336</xdr:colOff>
      <xdr:row>6</xdr:row>
      <xdr:rowOff>43854</xdr:rowOff>
    </xdr:to>
    <xdr:pic>
      <xdr:nvPicPr>
        <xdr:cNvPr id="39" name="今年度へ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F6D714-C8BE-4B39-A470-8F991342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783292"/>
          <a:ext cx="1386669" cy="327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195010</xdr:colOff>
      <xdr:row>11</xdr:row>
      <xdr:rowOff>150599</xdr:rowOff>
    </xdr:from>
    <xdr:to>
      <xdr:col>5</xdr:col>
      <xdr:colOff>614324</xdr:colOff>
      <xdr:row>13</xdr:row>
      <xdr:rowOff>1771151</xdr:rowOff>
    </xdr:to>
    <xdr:sp macro="" textlink="">
      <xdr:nvSpPr>
        <xdr:cNvPr id="42" name="Text Box 42">
          <a:extLst>
            <a:ext uri="{FF2B5EF4-FFF2-40B4-BE49-F238E27FC236}">
              <a16:creationId xmlns:a16="http://schemas.microsoft.com/office/drawing/2014/main" id="{DD782993-719F-4AF0-88FC-CF96D664FBE6}"/>
            </a:ext>
          </a:extLst>
        </xdr:cNvPr>
        <xdr:cNvSpPr txBox="1"/>
      </xdr:nvSpPr>
      <xdr:spPr bwMode="auto">
        <a:xfrm>
          <a:off x="3290635" y="2350874"/>
          <a:ext cx="419314" cy="1982502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助言指導</a:t>
          </a:r>
        </a:p>
      </xdr:txBody>
    </xdr:sp>
    <xdr:clientData/>
  </xdr:twoCellAnchor>
  <xdr:twoCellAnchor editAs="oneCell">
    <xdr:from>
      <xdr:col>6</xdr:col>
      <xdr:colOff>195010</xdr:colOff>
      <xdr:row>11</xdr:row>
      <xdr:rowOff>143493</xdr:rowOff>
    </xdr:from>
    <xdr:to>
      <xdr:col>6</xdr:col>
      <xdr:colOff>604679</xdr:colOff>
      <xdr:row>13</xdr:row>
      <xdr:rowOff>1767275</xdr:rowOff>
    </xdr:to>
    <xdr:sp macro="" textlink="">
      <xdr:nvSpPr>
        <xdr:cNvPr id="43" name="Text Box 43">
          <a:extLst>
            <a:ext uri="{FF2B5EF4-FFF2-40B4-BE49-F238E27FC236}">
              <a16:creationId xmlns:a16="http://schemas.microsoft.com/office/drawing/2014/main" id="{EF50DDA7-D557-47E0-A63F-99E76F167421}"/>
            </a:ext>
          </a:extLst>
        </xdr:cNvPr>
        <xdr:cNvSpPr txBox="1"/>
      </xdr:nvSpPr>
      <xdr:spPr bwMode="auto">
        <a:xfrm>
          <a:off x="4062160" y="2343768"/>
          <a:ext cx="409669" cy="1985732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継続指導</a:t>
          </a:r>
        </a:p>
      </xdr:txBody>
    </xdr:sp>
    <xdr:clientData/>
  </xdr:twoCellAnchor>
  <xdr:twoCellAnchor editAs="oneCell">
    <xdr:from>
      <xdr:col>7</xdr:col>
      <xdr:colOff>222585</xdr:colOff>
      <xdr:row>11</xdr:row>
      <xdr:rowOff>142614</xdr:rowOff>
    </xdr:from>
    <xdr:to>
      <xdr:col>7</xdr:col>
      <xdr:colOff>603316</xdr:colOff>
      <xdr:row>13</xdr:row>
      <xdr:rowOff>1766796</xdr:rowOff>
    </xdr:to>
    <xdr:sp macro="" textlink="">
      <xdr:nvSpPr>
        <xdr:cNvPr id="44" name="Text Box 44">
          <a:extLst>
            <a:ext uri="{FF2B5EF4-FFF2-40B4-BE49-F238E27FC236}">
              <a16:creationId xmlns:a16="http://schemas.microsoft.com/office/drawing/2014/main" id="{19A93D38-40B7-493E-90CE-AA6F8BF3B23B}"/>
            </a:ext>
          </a:extLst>
        </xdr:cNvPr>
        <xdr:cNvSpPr txBox="1"/>
      </xdr:nvSpPr>
      <xdr:spPr bwMode="auto">
        <a:xfrm>
          <a:off x="4861260" y="2342889"/>
          <a:ext cx="380731" cy="1986132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他機関あっせん</a:t>
          </a:r>
        </a:p>
      </xdr:txBody>
    </xdr:sp>
    <xdr:clientData/>
  </xdr:twoCellAnchor>
  <xdr:twoCellAnchor editAs="oneCell">
    <xdr:from>
      <xdr:col>8</xdr:col>
      <xdr:colOff>185365</xdr:colOff>
      <xdr:row>10</xdr:row>
      <xdr:rowOff>176065</xdr:rowOff>
    </xdr:from>
    <xdr:to>
      <xdr:col>8</xdr:col>
      <xdr:colOff>614324</xdr:colOff>
      <xdr:row>13</xdr:row>
      <xdr:rowOff>1757140</xdr:rowOff>
    </xdr:to>
    <xdr:sp macro="" textlink="">
      <xdr:nvSpPr>
        <xdr:cNvPr id="45" name="Text Box 45">
          <a:extLst>
            <a:ext uri="{FF2B5EF4-FFF2-40B4-BE49-F238E27FC236}">
              <a16:creationId xmlns:a16="http://schemas.microsoft.com/office/drawing/2014/main" id="{E6D616A6-D4F5-42DF-933D-61AA1CFD6F83}"/>
            </a:ext>
          </a:extLst>
        </xdr:cNvPr>
        <xdr:cNvSpPr txBox="1"/>
      </xdr:nvSpPr>
      <xdr:spPr bwMode="auto">
        <a:xfrm>
          <a:off x="5595565" y="2195365"/>
          <a:ext cx="428959" cy="2124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児童福祉司指導</a:t>
          </a:r>
        </a:p>
      </xdr:txBody>
    </xdr:sp>
    <xdr:clientData/>
  </xdr:twoCellAnchor>
  <xdr:twoCellAnchor editAs="oneCell">
    <xdr:from>
      <xdr:col>9</xdr:col>
      <xdr:colOff>148711</xdr:colOff>
      <xdr:row>10</xdr:row>
      <xdr:rowOff>176065</xdr:rowOff>
    </xdr:from>
    <xdr:to>
      <xdr:col>9</xdr:col>
      <xdr:colOff>657786</xdr:colOff>
      <xdr:row>13</xdr:row>
      <xdr:rowOff>1757140</xdr:rowOff>
    </xdr:to>
    <xdr:sp macro="" textlink="">
      <xdr:nvSpPr>
        <xdr:cNvPr id="46" name="Text Box 48">
          <a:extLst>
            <a:ext uri="{FF2B5EF4-FFF2-40B4-BE49-F238E27FC236}">
              <a16:creationId xmlns:a16="http://schemas.microsoft.com/office/drawing/2014/main" id="{C68BE87E-9E35-4B71-9957-D8D1BE92C400}"/>
            </a:ext>
          </a:extLst>
        </xdr:cNvPr>
        <xdr:cNvSpPr txBox="1"/>
      </xdr:nvSpPr>
      <xdr:spPr bwMode="auto">
        <a:xfrm>
          <a:off x="6330436" y="2195365"/>
          <a:ext cx="509075" cy="2124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指導・指導委託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児童家庭支援センター等</a:t>
          </a:r>
        </a:p>
      </xdr:txBody>
    </xdr:sp>
    <xdr:clientData/>
  </xdr:twoCellAnchor>
  <xdr:twoCellAnchor editAs="oneCell">
    <xdr:from>
      <xdr:col>20</xdr:col>
      <xdr:colOff>204656</xdr:colOff>
      <xdr:row>10</xdr:row>
      <xdr:rowOff>176065</xdr:rowOff>
    </xdr:from>
    <xdr:to>
      <xdr:col>20</xdr:col>
      <xdr:colOff>595033</xdr:colOff>
      <xdr:row>13</xdr:row>
      <xdr:rowOff>1757140</xdr:rowOff>
    </xdr:to>
    <xdr:sp macro="" textlink="">
      <xdr:nvSpPr>
        <xdr:cNvPr id="47" name="Text Box 51">
          <a:extLst>
            <a:ext uri="{FF2B5EF4-FFF2-40B4-BE49-F238E27FC236}">
              <a16:creationId xmlns:a16="http://schemas.microsoft.com/office/drawing/2014/main" id="{2FF14201-E5A1-48E7-A78F-690578DE9036}"/>
            </a:ext>
          </a:extLst>
        </xdr:cNvPr>
        <xdr:cNvSpPr txBox="1"/>
      </xdr:nvSpPr>
      <xdr:spPr bwMode="auto">
        <a:xfrm>
          <a:off x="14873156" y="2195365"/>
          <a:ext cx="390377" cy="2124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指定発達支援医療機関委託</a:t>
          </a:r>
        </a:p>
      </xdr:txBody>
    </xdr:sp>
    <xdr:clientData/>
  </xdr:twoCellAnchor>
  <xdr:twoCellAnchor editAs="oneCell">
    <xdr:from>
      <xdr:col>21</xdr:col>
      <xdr:colOff>196373</xdr:colOff>
      <xdr:row>10</xdr:row>
      <xdr:rowOff>176065</xdr:rowOff>
    </xdr:from>
    <xdr:to>
      <xdr:col>21</xdr:col>
      <xdr:colOff>596396</xdr:colOff>
      <xdr:row>13</xdr:row>
      <xdr:rowOff>1757140</xdr:rowOff>
    </xdr:to>
    <xdr:sp macro="" textlink="">
      <xdr:nvSpPr>
        <xdr:cNvPr id="48" name="Text Box 52">
          <a:extLst>
            <a:ext uri="{FF2B5EF4-FFF2-40B4-BE49-F238E27FC236}">
              <a16:creationId xmlns:a16="http://schemas.microsoft.com/office/drawing/2014/main" id="{270DC5C7-C74D-414A-BE8B-45654666C765}"/>
            </a:ext>
          </a:extLst>
        </xdr:cNvPr>
        <xdr:cNvSpPr txBox="1"/>
      </xdr:nvSpPr>
      <xdr:spPr bwMode="auto">
        <a:xfrm>
          <a:off x="15636398" y="2195365"/>
          <a:ext cx="400023" cy="2124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里親委託</a:t>
          </a:r>
        </a:p>
      </xdr:txBody>
    </xdr:sp>
    <xdr:clientData/>
  </xdr:twoCellAnchor>
  <xdr:twoCellAnchor editAs="oneCell">
    <xdr:from>
      <xdr:col>27</xdr:col>
      <xdr:colOff>144743</xdr:colOff>
      <xdr:row>10</xdr:row>
      <xdr:rowOff>176065</xdr:rowOff>
    </xdr:from>
    <xdr:to>
      <xdr:col>27</xdr:col>
      <xdr:colOff>649736</xdr:colOff>
      <xdr:row>13</xdr:row>
      <xdr:rowOff>1757140</xdr:rowOff>
    </xdr:to>
    <xdr:sp macro="" textlink="">
      <xdr:nvSpPr>
        <xdr:cNvPr id="49" name="Text Box 55">
          <a:extLst>
            <a:ext uri="{FF2B5EF4-FFF2-40B4-BE49-F238E27FC236}">
              <a16:creationId xmlns:a16="http://schemas.microsoft.com/office/drawing/2014/main" id="{7782B209-E3E2-4D6E-BC55-4703EC23A927}"/>
            </a:ext>
          </a:extLst>
        </xdr:cNvPr>
        <xdr:cNvSpPr txBox="1"/>
      </xdr:nvSpPr>
      <xdr:spPr bwMode="auto">
        <a:xfrm>
          <a:off x="20213918" y="2195365"/>
          <a:ext cx="504993" cy="2124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30</xdr:col>
      <xdr:colOff>148610</xdr:colOff>
      <xdr:row>10</xdr:row>
      <xdr:rowOff>176065</xdr:rowOff>
    </xdr:from>
    <xdr:to>
      <xdr:col>30</xdr:col>
      <xdr:colOff>615586</xdr:colOff>
      <xdr:row>13</xdr:row>
      <xdr:rowOff>1757140</xdr:rowOff>
    </xdr:to>
    <xdr:sp macro="" textlink="">
      <xdr:nvSpPr>
        <xdr:cNvPr id="50" name="Text Box 56">
          <a:extLst>
            <a:ext uri="{FF2B5EF4-FFF2-40B4-BE49-F238E27FC236}">
              <a16:creationId xmlns:a16="http://schemas.microsoft.com/office/drawing/2014/main" id="{D7B86593-5BF0-4D8C-A78C-21C1B49F033C}"/>
            </a:ext>
          </a:extLst>
        </xdr:cNvPr>
        <xdr:cNvSpPr txBox="1"/>
      </xdr:nvSpPr>
      <xdr:spPr bwMode="auto">
        <a:xfrm>
          <a:off x="22532360" y="2195365"/>
          <a:ext cx="466976" cy="2124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一時保護</a:t>
          </a:r>
        </a:p>
      </xdr:txBody>
    </xdr:sp>
    <xdr:clientData/>
  </xdr:twoCellAnchor>
  <xdr:twoCellAnchor editAs="oneCell">
    <xdr:from>
      <xdr:col>29</xdr:col>
      <xdr:colOff>114579</xdr:colOff>
      <xdr:row>9</xdr:row>
      <xdr:rowOff>171599</xdr:rowOff>
    </xdr:from>
    <xdr:to>
      <xdr:col>29</xdr:col>
      <xdr:colOff>657225</xdr:colOff>
      <xdr:row>14</xdr:row>
      <xdr:rowOff>19050</xdr:rowOff>
    </xdr:to>
    <xdr:sp macro="" textlink="">
      <xdr:nvSpPr>
        <xdr:cNvPr id="51" name="Text Box 57">
          <a:extLst>
            <a:ext uri="{FF2B5EF4-FFF2-40B4-BE49-F238E27FC236}">
              <a16:creationId xmlns:a16="http://schemas.microsoft.com/office/drawing/2014/main" id="{9BB4AC07-0E77-4729-B84B-84A030747D8F}"/>
            </a:ext>
          </a:extLst>
        </xdr:cNvPr>
        <xdr:cNvSpPr txBox="1"/>
      </xdr:nvSpPr>
      <xdr:spPr bwMode="auto">
        <a:xfrm>
          <a:off x="21726804" y="1914674"/>
          <a:ext cx="542646" cy="246682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未対応件数（年度末現在）</a:t>
          </a:r>
        </a:p>
      </xdr:txBody>
    </xdr:sp>
    <xdr:clientData/>
  </xdr:twoCellAnchor>
  <xdr:twoCellAnchor editAs="oneCell">
    <xdr:from>
      <xdr:col>31</xdr:col>
      <xdr:colOff>185457</xdr:colOff>
      <xdr:row>10</xdr:row>
      <xdr:rowOff>176065</xdr:rowOff>
    </xdr:from>
    <xdr:to>
      <xdr:col>31</xdr:col>
      <xdr:colOff>604771</xdr:colOff>
      <xdr:row>13</xdr:row>
      <xdr:rowOff>1757140</xdr:rowOff>
    </xdr:to>
    <xdr:sp macro="" textlink="">
      <xdr:nvSpPr>
        <xdr:cNvPr id="52" name="Text Box 60">
          <a:extLst>
            <a:ext uri="{FF2B5EF4-FFF2-40B4-BE49-F238E27FC236}">
              <a16:creationId xmlns:a16="http://schemas.microsoft.com/office/drawing/2014/main" id="{C757D4E8-4A10-46FD-B557-06A623DD794D}"/>
            </a:ext>
          </a:extLst>
        </xdr:cNvPr>
        <xdr:cNvSpPr txBox="1"/>
      </xdr:nvSpPr>
      <xdr:spPr bwMode="auto">
        <a:xfrm>
          <a:off x="23340732" y="2195365"/>
          <a:ext cx="419314" cy="2124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一時保護以外</a:t>
          </a:r>
        </a:p>
      </xdr:txBody>
    </xdr:sp>
    <xdr:clientData/>
  </xdr:twoCellAnchor>
  <xdr:twoCellAnchor editAs="oneCell">
    <xdr:from>
      <xdr:col>25</xdr:col>
      <xdr:colOff>128177</xdr:colOff>
      <xdr:row>10</xdr:row>
      <xdr:rowOff>176065</xdr:rowOff>
    </xdr:from>
    <xdr:to>
      <xdr:col>25</xdr:col>
      <xdr:colOff>661540</xdr:colOff>
      <xdr:row>13</xdr:row>
      <xdr:rowOff>1757140</xdr:rowOff>
    </xdr:to>
    <xdr:grpSp>
      <xdr:nvGrpSpPr>
        <xdr:cNvPr id="53" name="グループ化 52">
          <a:extLst>
            <a:ext uri="{FF2B5EF4-FFF2-40B4-BE49-F238E27FC236}">
              <a16:creationId xmlns:a16="http://schemas.microsoft.com/office/drawing/2014/main" id="{E5D71777-170D-4F0C-885E-D0FE25332AFE}"/>
            </a:ext>
          </a:extLst>
        </xdr:cNvPr>
        <xdr:cNvGrpSpPr/>
      </xdr:nvGrpSpPr>
      <xdr:grpSpPr>
        <a:xfrm>
          <a:off x="18685118" y="2249153"/>
          <a:ext cx="533363" cy="2118958"/>
          <a:chOff x="14903935" y="1717994"/>
          <a:chExt cx="533363" cy="2004928"/>
        </a:xfrm>
      </xdr:grpSpPr>
      <xdr:sp macro="" textlink="">
        <xdr:nvSpPr>
          <xdr:cNvPr id="54" name="Text Box 54">
            <a:extLst>
              <a:ext uri="{FF2B5EF4-FFF2-40B4-BE49-F238E27FC236}">
                <a16:creationId xmlns:a16="http://schemas.microsoft.com/office/drawing/2014/main" id="{2DEA7125-2D5D-4609-8CBC-2DA90CAEE3BD}"/>
              </a:ext>
            </a:extLst>
          </xdr:cNvPr>
          <xdr:cNvSpPr txBox="1"/>
        </xdr:nvSpPr>
        <xdr:spPr bwMode="auto">
          <a:xfrm>
            <a:off x="14903935" y="1717994"/>
            <a:ext cx="533363" cy="2004928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vert="wordArtVertRtl" wrap="square" lIns="27432" tIns="0" rIns="27432" bIns="0" anchor="ctr" upright="1"/>
          <a:lstStyle/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による家庭裁判所送致</a:t>
            </a:r>
            <a:endPara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endParaRPr>
          </a:p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法第　条第１項第４号</a:t>
            </a:r>
          </a:p>
        </xdr:txBody>
      </xdr:sp>
      <xdr:sp macro="" textlink="">
        <xdr:nvSpPr>
          <xdr:cNvPr id="55" name="Text Box 61">
            <a:extLst>
              <a:ext uri="{FF2B5EF4-FFF2-40B4-BE49-F238E27FC236}">
                <a16:creationId xmlns:a16="http://schemas.microsoft.com/office/drawing/2014/main" id="{09C0C98B-C29A-400E-87B8-630D3F05B916}"/>
              </a:ext>
            </a:extLst>
          </xdr:cNvPr>
          <xdr:cNvSpPr txBox="1"/>
        </xdr:nvSpPr>
        <xdr:spPr bwMode="auto">
          <a:xfrm>
            <a:off x="14980535" y="2082844"/>
            <a:ext cx="237744" cy="248729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/>
            <a:r>
              <a:rPr lang="en-US" altLang="ja-JP" sz="1000" b="0" i="0" u="non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27</a:t>
            </a:r>
          </a:p>
        </xdr:txBody>
      </xdr:sp>
    </xdr:grpSp>
    <xdr:clientData/>
  </xdr:twoCellAnchor>
  <xdr:twoCellAnchor editAs="oneCell">
    <xdr:from>
      <xdr:col>19</xdr:col>
      <xdr:colOff>193889</xdr:colOff>
      <xdr:row>12</xdr:row>
      <xdr:rowOff>18900</xdr:rowOff>
    </xdr:from>
    <xdr:to>
      <xdr:col>19</xdr:col>
      <xdr:colOff>584266</xdr:colOff>
      <xdr:row>13</xdr:row>
      <xdr:rowOff>1762124</xdr:rowOff>
    </xdr:to>
    <xdr:sp macro="" textlink="">
      <xdr:nvSpPr>
        <xdr:cNvPr id="59" name="Text Box 66">
          <a:extLst>
            <a:ext uri="{FF2B5EF4-FFF2-40B4-BE49-F238E27FC236}">
              <a16:creationId xmlns:a16="http://schemas.microsoft.com/office/drawing/2014/main" id="{988658D4-C3F8-42DB-92CF-3E0192A52DD2}"/>
            </a:ext>
          </a:extLst>
        </xdr:cNvPr>
        <xdr:cNvSpPr txBox="1"/>
      </xdr:nvSpPr>
      <xdr:spPr bwMode="auto">
        <a:xfrm>
          <a:off x="14090864" y="2400150"/>
          <a:ext cx="390377" cy="192419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通所</a:t>
          </a:r>
        </a:p>
      </xdr:txBody>
    </xdr:sp>
    <xdr:clientData/>
  </xdr:twoCellAnchor>
  <xdr:twoCellAnchor editAs="oneCell">
    <xdr:from>
      <xdr:col>12</xdr:col>
      <xdr:colOff>203611</xdr:colOff>
      <xdr:row>10</xdr:row>
      <xdr:rowOff>176065</xdr:rowOff>
    </xdr:from>
    <xdr:to>
      <xdr:col>12</xdr:col>
      <xdr:colOff>613279</xdr:colOff>
      <xdr:row>13</xdr:row>
      <xdr:rowOff>1757140</xdr:rowOff>
    </xdr:to>
    <xdr:sp macro="" textlink="">
      <xdr:nvSpPr>
        <xdr:cNvPr id="60" name="Text Box 73">
          <a:extLst>
            <a:ext uri="{FF2B5EF4-FFF2-40B4-BE49-F238E27FC236}">
              <a16:creationId xmlns:a16="http://schemas.microsoft.com/office/drawing/2014/main" id="{9029C772-14D0-4AF3-8384-67340B499BC6}"/>
            </a:ext>
          </a:extLst>
        </xdr:cNvPr>
        <xdr:cNvSpPr txBox="1"/>
      </xdr:nvSpPr>
      <xdr:spPr bwMode="auto">
        <a:xfrm>
          <a:off x="8699911" y="2195365"/>
          <a:ext cx="409668" cy="2124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児童相談所送致</a:t>
          </a:r>
        </a:p>
      </xdr:txBody>
    </xdr:sp>
    <xdr:clientData/>
  </xdr:twoCellAnchor>
  <xdr:twoCellAnchor editAs="oneCell">
    <xdr:from>
      <xdr:col>26</xdr:col>
      <xdr:colOff>142708</xdr:colOff>
      <xdr:row>10</xdr:row>
      <xdr:rowOff>176065</xdr:rowOff>
    </xdr:from>
    <xdr:to>
      <xdr:col>26</xdr:col>
      <xdr:colOff>609684</xdr:colOff>
      <xdr:row>13</xdr:row>
      <xdr:rowOff>1757140</xdr:rowOff>
    </xdr:to>
    <xdr:sp macro="" textlink="">
      <xdr:nvSpPr>
        <xdr:cNvPr id="61" name="Text Box 78">
          <a:extLst>
            <a:ext uri="{FF2B5EF4-FFF2-40B4-BE49-F238E27FC236}">
              <a16:creationId xmlns:a16="http://schemas.microsoft.com/office/drawing/2014/main" id="{2C0FEDDD-55B4-49CD-BFD3-4489BB68348D}"/>
            </a:ext>
          </a:extLst>
        </xdr:cNvPr>
        <xdr:cNvSpPr txBox="1"/>
      </xdr:nvSpPr>
      <xdr:spPr bwMode="auto">
        <a:xfrm>
          <a:off x="19440358" y="2195365"/>
          <a:ext cx="466976" cy="2124000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ja-JP" sz="1000" b="0" i="0" baseline="0"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利用契約</a:t>
          </a:r>
          <a:endParaRPr lang="en-US" altLang="ja-JP" sz="1000" b="0" i="0" baseline="0"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障害児入所施設等への</a:t>
          </a:r>
        </a:p>
      </xdr:txBody>
    </xdr:sp>
    <xdr:clientData/>
  </xdr:twoCellAnchor>
  <xdr:twoCellAnchor editAs="oneCell">
    <xdr:from>
      <xdr:col>10</xdr:col>
      <xdr:colOff>137823</xdr:colOff>
      <xdr:row>10</xdr:row>
      <xdr:rowOff>176065</xdr:rowOff>
    </xdr:from>
    <xdr:to>
      <xdr:col>10</xdr:col>
      <xdr:colOff>642816</xdr:colOff>
      <xdr:row>13</xdr:row>
      <xdr:rowOff>1757140</xdr:rowOff>
    </xdr:to>
    <xdr:sp macro="" textlink="">
      <xdr:nvSpPr>
        <xdr:cNvPr id="62" name="Text Box 48">
          <a:extLst>
            <a:ext uri="{FF2B5EF4-FFF2-40B4-BE49-F238E27FC236}">
              <a16:creationId xmlns:a16="http://schemas.microsoft.com/office/drawing/2014/main" id="{99F30A9E-3925-4A39-B0F0-F48251FE082D}"/>
            </a:ext>
          </a:extLst>
        </xdr:cNvPr>
        <xdr:cNvSpPr txBox="1"/>
      </xdr:nvSpPr>
      <xdr:spPr bwMode="auto">
        <a:xfrm>
          <a:off x="7091073" y="2195365"/>
          <a:ext cx="504993" cy="2124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市町村指導委託</a:t>
          </a:r>
        </a:p>
      </xdr:txBody>
    </xdr:sp>
    <xdr:clientData/>
  </xdr:twoCellAnchor>
  <xdr:twoCellAnchor editAs="oneCell">
    <xdr:from>
      <xdr:col>11</xdr:col>
      <xdr:colOff>137823</xdr:colOff>
      <xdr:row>10</xdr:row>
      <xdr:rowOff>176065</xdr:rowOff>
    </xdr:from>
    <xdr:to>
      <xdr:col>11</xdr:col>
      <xdr:colOff>642816</xdr:colOff>
      <xdr:row>13</xdr:row>
      <xdr:rowOff>1757140</xdr:rowOff>
    </xdr:to>
    <xdr:sp macro="" textlink="">
      <xdr:nvSpPr>
        <xdr:cNvPr id="63" name="Text Box 48">
          <a:extLst>
            <a:ext uri="{FF2B5EF4-FFF2-40B4-BE49-F238E27FC236}">
              <a16:creationId xmlns:a16="http://schemas.microsoft.com/office/drawing/2014/main" id="{3AB22ECC-9BC4-40BA-8C12-C1D7B93CAA11}"/>
            </a:ext>
          </a:extLst>
        </xdr:cNvPr>
        <xdr:cNvSpPr txBox="1"/>
      </xdr:nvSpPr>
      <xdr:spPr bwMode="auto">
        <a:xfrm>
          <a:off x="7862598" y="2195365"/>
          <a:ext cx="504993" cy="2124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市町村送致</a:t>
          </a:r>
        </a:p>
      </xdr:txBody>
    </xdr:sp>
    <xdr:clientData/>
  </xdr:twoCellAnchor>
  <xdr:oneCellAnchor>
    <xdr:from>
      <xdr:col>13</xdr:col>
      <xdr:colOff>191621</xdr:colOff>
      <xdr:row>12</xdr:row>
      <xdr:rowOff>122540</xdr:rowOff>
    </xdr:from>
    <xdr:ext cx="425383" cy="1795793"/>
    <xdr:sp macro="" textlink="">
      <xdr:nvSpPr>
        <xdr:cNvPr id="64" name="Text Box 52">
          <a:extLst>
            <a:ext uri="{FF2B5EF4-FFF2-40B4-BE49-F238E27FC236}">
              <a16:creationId xmlns:a16="http://schemas.microsoft.com/office/drawing/2014/main" id="{223FA8A3-6555-40EF-AEEE-E6D6C901CA8C}"/>
            </a:ext>
          </a:extLst>
        </xdr:cNvPr>
        <xdr:cNvSpPr txBox="1"/>
      </xdr:nvSpPr>
      <xdr:spPr bwMode="auto">
        <a:xfrm>
          <a:off x="9459446" y="2503790"/>
          <a:ext cx="425383" cy="179579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ysClr val="windowText" lastClr="000000"/>
              </a:solidFill>
              <a:latin typeface="ＭＳ 明朝"/>
              <a:ea typeface="ＭＳ 明朝"/>
            </a:rPr>
            <a:t>児童養護施設</a:t>
          </a:r>
        </a:p>
      </xdr:txBody>
    </xdr:sp>
    <xdr:clientData/>
  </xdr:oneCellAnchor>
  <xdr:oneCellAnchor>
    <xdr:from>
      <xdr:col>14</xdr:col>
      <xdr:colOff>184845</xdr:colOff>
      <xdr:row>12</xdr:row>
      <xdr:rowOff>122540</xdr:rowOff>
    </xdr:from>
    <xdr:ext cx="436813" cy="1795793"/>
    <xdr:sp macro="" textlink="">
      <xdr:nvSpPr>
        <xdr:cNvPr id="65" name="Text Box 52">
          <a:extLst>
            <a:ext uri="{FF2B5EF4-FFF2-40B4-BE49-F238E27FC236}">
              <a16:creationId xmlns:a16="http://schemas.microsoft.com/office/drawing/2014/main" id="{8877AABD-9477-431E-ACCA-B90A19937FC6}"/>
            </a:ext>
          </a:extLst>
        </xdr:cNvPr>
        <xdr:cNvSpPr txBox="1"/>
      </xdr:nvSpPr>
      <xdr:spPr bwMode="auto">
        <a:xfrm>
          <a:off x="10224195" y="2503790"/>
          <a:ext cx="436813" cy="179579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ysClr val="windowText" lastClr="000000"/>
              </a:solidFill>
              <a:latin typeface="ＭＳ 明朝"/>
              <a:ea typeface="ＭＳ 明朝"/>
            </a:rPr>
            <a:t>乳児院</a:t>
          </a:r>
        </a:p>
      </xdr:txBody>
    </xdr:sp>
    <xdr:clientData/>
  </xdr:oneCellAnchor>
  <xdr:oneCellAnchor>
    <xdr:from>
      <xdr:col>15</xdr:col>
      <xdr:colOff>175746</xdr:colOff>
      <xdr:row>12</xdr:row>
      <xdr:rowOff>128520</xdr:rowOff>
    </xdr:from>
    <xdr:ext cx="425383" cy="1783833"/>
    <xdr:sp macro="" textlink="">
      <xdr:nvSpPr>
        <xdr:cNvPr id="66" name="Text Box 52">
          <a:extLst>
            <a:ext uri="{FF2B5EF4-FFF2-40B4-BE49-F238E27FC236}">
              <a16:creationId xmlns:a16="http://schemas.microsoft.com/office/drawing/2014/main" id="{A2572246-7932-4BF8-A322-E04328FAF6B8}"/>
            </a:ext>
          </a:extLst>
        </xdr:cNvPr>
        <xdr:cNvSpPr txBox="1"/>
      </xdr:nvSpPr>
      <xdr:spPr bwMode="auto">
        <a:xfrm>
          <a:off x="10986621" y="2509770"/>
          <a:ext cx="425383" cy="178383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ysClr val="windowText" lastClr="000000"/>
              </a:solidFill>
              <a:latin typeface="ＭＳ 明朝"/>
              <a:ea typeface="ＭＳ 明朝"/>
            </a:rPr>
            <a:t>児童自立支援施設</a:t>
          </a:r>
        </a:p>
      </xdr:txBody>
    </xdr:sp>
    <xdr:clientData/>
  </xdr:oneCellAnchor>
  <xdr:oneCellAnchor>
    <xdr:from>
      <xdr:col>17</xdr:col>
      <xdr:colOff>181163</xdr:colOff>
      <xdr:row>12</xdr:row>
      <xdr:rowOff>128520</xdr:rowOff>
    </xdr:from>
    <xdr:ext cx="425383" cy="1783833"/>
    <xdr:sp macro="" textlink="">
      <xdr:nvSpPr>
        <xdr:cNvPr id="67" name="Text Box 52">
          <a:extLst>
            <a:ext uri="{FF2B5EF4-FFF2-40B4-BE49-F238E27FC236}">
              <a16:creationId xmlns:a16="http://schemas.microsoft.com/office/drawing/2014/main" id="{31D2A43F-5135-417F-9B80-585758237859}"/>
            </a:ext>
          </a:extLst>
        </xdr:cNvPr>
        <xdr:cNvSpPr txBox="1"/>
      </xdr:nvSpPr>
      <xdr:spPr bwMode="auto">
        <a:xfrm>
          <a:off x="12535088" y="2509770"/>
          <a:ext cx="425383" cy="178383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ysClr val="windowText" lastClr="000000"/>
              </a:solidFill>
              <a:latin typeface="ＭＳ 明朝"/>
              <a:ea typeface="ＭＳ 明朝"/>
            </a:rPr>
            <a:t>児童心理治療施設</a:t>
          </a:r>
        </a:p>
      </xdr:txBody>
    </xdr:sp>
    <xdr:clientData/>
  </xdr:oneCellAnchor>
  <xdr:oneCellAnchor>
    <xdr:from>
      <xdr:col>18</xdr:col>
      <xdr:colOff>171638</xdr:colOff>
      <xdr:row>12</xdr:row>
      <xdr:rowOff>128520</xdr:rowOff>
    </xdr:from>
    <xdr:ext cx="425383" cy="1783833"/>
    <xdr:sp macro="" textlink="">
      <xdr:nvSpPr>
        <xdr:cNvPr id="68" name="Text Box 52">
          <a:extLst>
            <a:ext uri="{FF2B5EF4-FFF2-40B4-BE49-F238E27FC236}">
              <a16:creationId xmlns:a16="http://schemas.microsoft.com/office/drawing/2014/main" id="{C8EC6950-94A4-416F-9325-24FC368B1BB9}"/>
            </a:ext>
          </a:extLst>
        </xdr:cNvPr>
        <xdr:cNvSpPr txBox="1"/>
      </xdr:nvSpPr>
      <xdr:spPr bwMode="auto">
        <a:xfrm>
          <a:off x="13297088" y="2509770"/>
          <a:ext cx="425383" cy="178383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ysClr val="windowText" lastClr="000000"/>
              </a:solidFill>
              <a:latin typeface="ＭＳ 明朝"/>
              <a:ea typeface="ＭＳ 明朝"/>
            </a:rPr>
            <a:t>障害児入所施設</a:t>
          </a:r>
        </a:p>
      </xdr:txBody>
    </xdr:sp>
    <xdr:clientData/>
  </xdr:oneCellAnchor>
  <xdr:twoCellAnchor editAs="oneCell">
    <xdr:from>
      <xdr:col>23</xdr:col>
      <xdr:colOff>190527</xdr:colOff>
      <xdr:row>12</xdr:row>
      <xdr:rowOff>18901</xdr:rowOff>
    </xdr:from>
    <xdr:to>
      <xdr:col>23</xdr:col>
      <xdr:colOff>580904</xdr:colOff>
      <xdr:row>13</xdr:row>
      <xdr:rowOff>1685925</xdr:rowOff>
    </xdr:to>
    <xdr:sp macro="" textlink="">
      <xdr:nvSpPr>
        <xdr:cNvPr id="70" name="Text Box 66">
          <a:extLst>
            <a:ext uri="{FF2B5EF4-FFF2-40B4-BE49-F238E27FC236}">
              <a16:creationId xmlns:a16="http://schemas.microsoft.com/office/drawing/2014/main" id="{CC4D3100-FAA6-48E1-8846-FC7A9490401E}"/>
            </a:ext>
          </a:extLst>
        </xdr:cNvPr>
        <xdr:cNvSpPr txBox="1"/>
      </xdr:nvSpPr>
      <xdr:spPr bwMode="auto">
        <a:xfrm>
          <a:off x="17173602" y="2400151"/>
          <a:ext cx="390377" cy="184799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自立援助ホーム</a:t>
          </a:r>
        </a:p>
      </xdr:txBody>
    </xdr:sp>
    <xdr:clientData/>
  </xdr:twoCellAnchor>
  <xdr:twoCellAnchor editAs="oneCell">
    <xdr:from>
      <xdr:col>24</xdr:col>
      <xdr:colOff>201733</xdr:colOff>
      <xdr:row>12</xdr:row>
      <xdr:rowOff>18901</xdr:rowOff>
    </xdr:from>
    <xdr:to>
      <xdr:col>24</xdr:col>
      <xdr:colOff>592110</xdr:colOff>
      <xdr:row>13</xdr:row>
      <xdr:rowOff>1685925</xdr:rowOff>
    </xdr:to>
    <xdr:sp macro="" textlink="">
      <xdr:nvSpPr>
        <xdr:cNvPr id="71" name="Text Box 66">
          <a:extLst>
            <a:ext uri="{FF2B5EF4-FFF2-40B4-BE49-F238E27FC236}">
              <a16:creationId xmlns:a16="http://schemas.microsoft.com/office/drawing/2014/main" id="{3B50A280-1F28-4C6C-B065-9F8E7C3545E8}"/>
            </a:ext>
          </a:extLst>
        </xdr:cNvPr>
        <xdr:cNvSpPr txBox="1"/>
      </xdr:nvSpPr>
      <xdr:spPr bwMode="auto">
        <a:xfrm>
          <a:off x="17956333" y="2400151"/>
          <a:ext cx="390377" cy="184799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0</xdr:col>
      <xdr:colOff>104775</xdr:colOff>
      <xdr:row>0</xdr:row>
      <xdr:rowOff>0</xdr:rowOff>
    </xdr:from>
    <xdr:to>
      <xdr:col>3</xdr:col>
      <xdr:colOff>200025</xdr:colOff>
      <xdr:row>5</xdr:row>
      <xdr:rowOff>0</xdr:rowOff>
    </xdr:to>
    <xdr:grpSp>
      <xdr:nvGrpSpPr>
        <xdr:cNvPr id="88" name="グループ化 87">
          <a:extLst>
            <a:ext uri="{FF2B5EF4-FFF2-40B4-BE49-F238E27FC236}">
              <a16:creationId xmlns:a16="http://schemas.microsoft.com/office/drawing/2014/main" id="{F7BDB536-7B75-4B70-A146-9B072314D104}"/>
            </a:ext>
          </a:extLst>
        </xdr:cNvPr>
        <xdr:cNvGrpSpPr>
          <a:grpSpLocks/>
        </xdr:cNvGrpSpPr>
      </xdr:nvGrpSpPr>
      <xdr:grpSpPr bwMode="auto">
        <a:xfrm>
          <a:off x="104775" y="0"/>
          <a:ext cx="1462368" cy="930088"/>
          <a:chOff x="208394" y="0"/>
          <a:chExt cx="1644867" cy="608471"/>
        </a:xfrm>
      </xdr:grpSpPr>
      <xdr:sp macro="" textlink="">
        <xdr:nvSpPr>
          <xdr:cNvPr id="89" name="正方形/長方形 88">
            <a:extLst>
              <a:ext uri="{FF2B5EF4-FFF2-40B4-BE49-F238E27FC236}">
                <a16:creationId xmlns:a16="http://schemas.microsoft.com/office/drawing/2014/main" id="{57CE3E43-1FC6-49B5-BF3E-9E057F68BC28}"/>
              </a:ext>
            </a:extLst>
          </xdr:cNvPr>
          <xdr:cNvSpPr/>
        </xdr:nvSpPr>
        <xdr:spPr>
          <a:xfrm>
            <a:off x="208394" y="0"/>
            <a:ext cx="1644867" cy="314325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>
                <a:solidFill>
                  <a:sysClr val="windowText" lastClr="000000"/>
                </a:solidFill>
              </a:rPr>
              <a:t>（</a:t>
            </a:r>
            <a:r>
              <a:rPr kumimoji="1" lang="ja-JP" altLang="ja-JP" sz="110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こどもの福祉と保健に関する状況報告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）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90" name="正方形/長方形 89">
            <a:extLst>
              <a:ext uri="{FF2B5EF4-FFF2-40B4-BE49-F238E27FC236}">
                <a16:creationId xmlns:a16="http://schemas.microsoft.com/office/drawing/2014/main" id="{707B6D4A-6D32-430A-89BC-FCE0C78C81C7}"/>
              </a:ext>
            </a:extLst>
          </xdr:cNvPr>
          <xdr:cNvSpPr/>
        </xdr:nvSpPr>
        <xdr:spPr>
          <a:xfrm>
            <a:off x="335885" y="285750"/>
            <a:ext cx="1391101" cy="322721"/>
          </a:xfrm>
          <a:prstGeom prst="rect">
            <a:avLst/>
          </a:prstGeom>
          <a:noFill/>
          <a:ln w="6350" cmpd="sng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>
              <a:lnSpc>
                <a:spcPts val="13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統計法に基づく</a:t>
            </a:r>
            <a:endParaRPr kumimoji="1" lang="en-US" altLang="ja-JP" sz="11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endParaRPr>
          </a:p>
          <a:p>
            <a:pPr algn="ctr">
              <a:lnSpc>
                <a:spcPts val="13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一般統計調査</a:t>
            </a:r>
          </a:p>
        </xdr:txBody>
      </xdr:sp>
    </xdr:grpSp>
    <xdr:clientData/>
  </xdr:twoCellAnchor>
  <xdr:oneCellAnchor>
    <xdr:from>
      <xdr:col>16</xdr:col>
      <xdr:colOff>76200</xdr:colOff>
      <xdr:row>13</xdr:row>
      <xdr:rowOff>152400</xdr:rowOff>
    </xdr:from>
    <xdr:ext cx="643258" cy="1565088"/>
    <xdr:sp macro="" textlink="">
      <xdr:nvSpPr>
        <xdr:cNvPr id="33" name="Text Box 52">
          <a:extLst>
            <a:ext uri="{FF2B5EF4-FFF2-40B4-BE49-F238E27FC236}">
              <a16:creationId xmlns:a16="http://schemas.microsoft.com/office/drawing/2014/main" id="{DA31045F-0F7E-4478-9542-9785C548B1C0}"/>
            </a:ext>
          </a:extLst>
        </xdr:cNvPr>
        <xdr:cNvSpPr txBox="1"/>
      </xdr:nvSpPr>
      <xdr:spPr bwMode="auto">
        <a:xfrm>
          <a:off x="11658600" y="2762250"/>
          <a:ext cx="643258" cy="156508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chemeClr val="tx1"/>
              </a:solidFill>
              <a:latin typeface="ＭＳ 明朝"/>
              <a:ea typeface="ＭＳ 明朝"/>
            </a:rPr>
            <a:t>（再掲）</a:t>
          </a:r>
          <a:endParaRPr lang="en-US" altLang="ja-JP" sz="1000" b="0" i="0" u="none" baseline="0">
            <a:solidFill>
              <a:schemeClr val="tx1"/>
            </a:solidFill>
            <a:latin typeface="ＭＳ 明朝"/>
            <a:ea typeface="ＭＳ 明朝"/>
          </a:endParaRPr>
        </a:p>
        <a:p>
          <a:pPr algn="dist" rtl="0"/>
          <a:r>
            <a:rPr lang="ja-JP" altLang="en-US" sz="1000" b="0" i="0" u="none" baseline="0">
              <a:solidFill>
                <a:schemeClr val="tx1"/>
              </a:solidFill>
              <a:latin typeface="ＭＳ 明朝"/>
              <a:ea typeface="ＭＳ 明朝"/>
            </a:rPr>
            <a:t>家庭裁判所送致</a:t>
          </a:r>
          <a:endParaRPr lang="en-US" altLang="ja-JP" sz="1000" b="0" i="0" u="none" baseline="0">
            <a:solidFill>
              <a:schemeClr val="tx1"/>
            </a:solidFill>
            <a:latin typeface="ＭＳ 明朝"/>
            <a:ea typeface="ＭＳ 明朝"/>
          </a:endParaRPr>
        </a:p>
        <a:p>
          <a:pPr algn="dist" rtl="0"/>
          <a:r>
            <a:rPr lang="ja-JP" altLang="en-US" sz="1000" b="0" i="0" u="none" baseline="0">
              <a:solidFill>
                <a:schemeClr val="tx1"/>
              </a:solidFill>
              <a:latin typeface="ＭＳ 明朝"/>
              <a:ea typeface="ＭＳ 明朝"/>
            </a:rPr>
            <a:t>法第２７条の３による</a:t>
          </a:r>
          <a:endParaRPr lang="en-US" altLang="ja-JP" sz="1000" b="0" i="0" u="none" baseline="0">
            <a:solidFill>
              <a:schemeClr val="tx1"/>
            </a:solidFill>
            <a:latin typeface="ＭＳ 明朝"/>
            <a:ea typeface="ＭＳ 明朝"/>
          </a:endParaRPr>
        </a:p>
      </xdr:txBody>
    </xdr:sp>
    <xdr:clientData/>
  </xdr:oneCellAnchor>
  <xdr:oneCellAnchor>
    <xdr:from>
      <xdr:col>22</xdr:col>
      <xdr:colOff>190500</xdr:colOff>
      <xdr:row>11</xdr:row>
      <xdr:rowOff>19050</xdr:rowOff>
    </xdr:from>
    <xdr:ext cx="411453" cy="1997907"/>
    <xdr:sp macro="" textlink="">
      <xdr:nvSpPr>
        <xdr:cNvPr id="34" name="Text Box 52">
          <a:extLst>
            <a:ext uri="{FF2B5EF4-FFF2-40B4-BE49-F238E27FC236}">
              <a16:creationId xmlns:a16="http://schemas.microsoft.com/office/drawing/2014/main" id="{911D0F85-8CCB-473A-A70E-F79AAC0D888B}"/>
            </a:ext>
          </a:extLst>
        </xdr:cNvPr>
        <xdr:cNvSpPr txBox="1"/>
      </xdr:nvSpPr>
      <xdr:spPr bwMode="auto">
        <a:xfrm>
          <a:off x="16402050" y="2266950"/>
          <a:ext cx="411453" cy="199790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chemeClr val="tx1"/>
              </a:solidFill>
              <a:latin typeface="ＭＳ 明朝"/>
              <a:ea typeface="ＭＳ 明朝"/>
            </a:rPr>
            <a:t>（ファミリーホーム）</a:t>
          </a:r>
          <a:endParaRPr lang="en-US" altLang="ja-JP" sz="1000" b="0" i="0" u="none" baseline="0">
            <a:solidFill>
              <a:schemeClr val="tx1"/>
            </a:solidFill>
            <a:latin typeface="ＭＳ 明朝"/>
            <a:ea typeface="ＭＳ 明朝"/>
          </a:endParaRPr>
        </a:p>
        <a:p>
          <a:pPr algn="dist" rtl="0"/>
          <a:r>
            <a:rPr lang="ja-JP" altLang="en-US" sz="1000" b="0" i="0" u="none" baseline="0">
              <a:solidFill>
                <a:schemeClr val="tx1"/>
              </a:solidFill>
              <a:latin typeface="ＭＳ 明朝"/>
              <a:ea typeface="ＭＳ 明朝"/>
            </a:rPr>
            <a:t>小規模住居型児童養育事業</a:t>
          </a:r>
          <a:endParaRPr lang="en-US" altLang="ja-JP" sz="1000" b="0" i="0" u="none" baseline="0">
            <a:solidFill>
              <a:schemeClr val="tx1"/>
            </a:solidFill>
            <a:latin typeface="ＭＳ 明朝"/>
            <a:ea typeface="ＭＳ 明朝"/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19</xdr:col>
      <xdr:colOff>0</xdr:colOff>
      <xdr:row>79</xdr:row>
      <xdr:rowOff>0</xdr:rowOff>
    </xdr:to>
    <xdr:sp macro="" textlink="" fLocksText="0">
      <xdr:nvSpPr>
        <xdr:cNvPr id="18717" name="注記欄">
          <a:extLst>
            <a:ext uri="{FF2B5EF4-FFF2-40B4-BE49-F238E27FC236}">
              <a16:creationId xmlns:a16="http://schemas.microsoft.com/office/drawing/2014/main" id="{00000000-0008-0000-0D00-00001D490000}"/>
            </a:ext>
          </a:extLst>
        </xdr:cNvPr>
        <xdr:cNvSpPr txBox="1"/>
      </xdr:nvSpPr>
      <xdr:spPr bwMode="auto">
        <a:xfrm>
          <a:off x="161925" y="26984325"/>
          <a:ext cx="17164050" cy="1790700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prstDash val="dash"/>
          <a:miter lim="800000"/>
        </a:ln>
      </xdr:spPr>
      <xdr:txBody>
        <a:bodyPr vertOverflow="clip" wrap="square" lIns="27432" tIns="18288" rIns="0" bIns="0" anchor="t" upright="1"/>
        <a:lstStyle/>
        <a:p>
          <a:pPr algn="l" rtl="0"/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注記欄：</a:t>
          </a:r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ja-JP" altLang="en-US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 fLocksWithSheet="0"/>
  </xdr:twoCellAnchor>
  <xdr:twoCellAnchor>
    <xdr:from>
      <xdr:col>1</xdr:col>
      <xdr:colOff>228684</xdr:colOff>
      <xdr:row>63</xdr:row>
      <xdr:rowOff>0</xdr:rowOff>
    </xdr:from>
    <xdr:to>
      <xdr:col>1</xdr:col>
      <xdr:colOff>228684</xdr:colOff>
      <xdr:row>64</xdr:row>
      <xdr:rowOff>0</xdr:rowOff>
    </xdr:to>
    <xdr:cxnSp macro="">
      <xdr:nvCxnSpPr>
        <xdr:cNvPr id="18750" name="直線コネクタ 116">
          <a:extLst>
            <a:ext uri="{FF2B5EF4-FFF2-40B4-BE49-F238E27FC236}">
              <a16:creationId xmlns:a16="http://schemas.microsoft.com/office/drawing/2014/main" id="{00000000-0008-0000-0D00-00003E490000}"/>
            </a:ext>
          </a:extLst>
        </xdr:cNvPr>
        <xdr:cNvCxnSpPr/>
      </xdr:nvCxnSpPr>
      <xdr:spPr bwMode="auto">
        <a:xfrm flipV="1">
          <a:off x="390525" y="19221450"/>
          <a:ext cx="0" cy="314325"/>
        </a:xfrm>
        <a:prstGeom prst="line">
          <a:avLst/>
        </a:prstGeom>
        <a:noFill/>
        <a:ln>
          <a:solidFill>
            <a:schemeClr val="tx1">
              <a:shade val="95000"/>
              <a:satMod val="105000"/>
            </a:schemeClr>
          </a:solidFill>
          <a:headEnd type="none" w="med" len="med"/>
          <a:tailEnd type="none" w="med" len="med"/>
        </a:ln>
      </xdr:spPr>
      <xdr:style>
        <a:lnRef idx="1">
          <a:schemeClr val="tx1"/>
        </a:lnRef>
        <a:fillRef idx="0">
          <a:schemeClr val="tx1"/>
        </a:fillRef>
        <a:effectRef idx="0">
          <a:schemeClr val="tx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238385</xdr:colOff>
      <xdr:row>63</xdr:row>
      <xdr:rowOff>3254</xdr:rowOff>
    </xdr:from>
    <xdr:to>
      <xdr:col>2</xdr:col>
      <xdr:colOff>28566</xdr:colOff>
      <xdr:row>63</xdr:row>
      <xdr:rowOff>3254</xdr:rowOff>
    </xdr:to>
    <xdr:cxnSp macro="">
      <xdr:nvCxnSpPr>
        <xdr:cNvPr id="18751" name="直線コネクタ 117">
          <a:extLst>
            <a:ext uri="{FF2B5EF4-FFF2-40B4-BE49-F238E27FC236}">
              <a16:creationId xmlns:a16="http://schemas.microsoft.com/office/drawing/2014/main" id="{00000000-0008-0000-0D00-00003F490000}"/>
            </a:ext>
          </a:extLst>
        </xdr:cNvPr>
        <xdr:cNvCxnSpPr/>
      </xdr:nvCxnSpPr>
      <xdr:spPr bwMode="auto">
        <a:xfrm>
          <a:off x="402609" y="17732892"/>
          <a:ext cx="1209078" cy="0"/>
        </a:xfrm>
        <a:prstGeom prst="line">
          <a:avLst/>
        </a:prstGeom>
        <a:noFill/>
        <a:ln>
          <a:solidFill>
            <a:schemeClr val="tx1">
              <a:shade val="95000"/>
              <a:satMod val="105000"/>
            </a:schemeClr>
          </a:solidFill>
          <a:headEnd type="none" w="med" len="med"/>
          <a:tailEnd type="none" w="med" len="med"/>
        </a:ln>
      </xdr:spPr>
      <xdr:style>
        <a:lnRef idx="1">
          <a:schemeClr val="tx1"/>
        </a:lnRef>
        <a:fillRef idx="0">
          <a:schemeClr val="tx1"/>
        </a:fillRef>
        <a:effectRef idx="0">
          <a:schemeClr val="tx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333936</xdr:colOff>
      <xdr:row>2</xdr:row>
      <xdr:rowOff>89367</xdr:rowOff>
    </xdr:from>
    <xdr:to>
      <xdr:col>29</xdr:col>
      <xdr:colOff>138394</xdr:colOff>
      <xdr:row>5</xdr:row>
      <xdr:rowOff>102113</xdr:rowOff>
    </xdr:to>
    <xdr:sp macro="" textlink="">
      <xdr:nvSpPr>
        <xdr:cNvPr id="111" name="貼付注意">
          <a:extLst>
            <a:ext uri="{FF2B5EF4-FFF2-40B4-BE49-F238E27FC236}">
              <a16:creationId xmlns:a16="http://schemas.microsoft.com/office/drawing/2014/main" id="{6F34B103-C5F5-4533-A12E-A15261AA78E7}"/>
            </a:ext>
          </a:extLst>
        </xdr:cNvPr>
        <xdr:cNvSpPr txBox="1"/>
      </xdr:nvSpPr>
      <xdr:spPr>
        <a:xfrm>
          <a:off x="23491592" y="506086"/>
          <a:ext cx="3662083" cy="548527"/>
        </a:xfrm>
        <a:prstGeom prst="rect">
          <a:avLst/>
        </a:prstGeom>
        <a:pattFill prst="ltHorz">
          <a:fgClr>
            <a:srgbClr val="FFFF99"/>
          </a:fgClr>
          <a:bgClr>
            <a:srgbClr val="FFFFDD"/>
          </a:bgClr>
        </a:patt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8100" tIns="0" rIns="38100" bIns="0" rtlCol="0" anchor="ctr"/>
        <a:lstStyle/>
        <a:p>
          <a:pPr marL="177800" indent="-177800"/>
          <a:r>
            <a:rPr kumimoji="1" lang="en-US" altLang="ja-JP" sz="1200" b="1" baseline="0">
              <a:latin typeface="+mn-ea"/>
            </a:rPr>
            <a:t>※</a:t>
          </a:r>
          <a:r>
            <a:rPr kumimoji="1" lang="ja-JP" altLang="en-US" sz="1200" b="1" baseline="0">
              <a:latin typeface="+mn-ea"/>
            </a:rPr>
            <a:t>項目毎に昨年度と数値を比較し、貼付間違いや</a:t>
          </a:r>
          <a:br>
            <a:rPr kumimoji="1" lang="en-US" altLang="ja-JP" sz="1200" b="1" baseline="0">
              <a:latin typeface="+mn-ea"/>
            </a:rPr>
          </a:br>
          <a:r>
            <a:rPr kumimoji="1" lang="ja-JP" altLang="en-US" sz="1200" b="1" baseline="0">
              <a:latin typeface="+mn-ea"/>
            </a:rPr>
            <a:t>記入漏れなどないようにご注意下さい！</a:t>
          </a:r>
        </a:p>
      </xdr:txBody>
    </xdr:sp>
    <xdr:clientData fPrintsWithSheet="0"/>
  </xdr:twoCellAnchor>
  <xdr:twoCellAnchor>
    <xdr:from>
      <xdr:col>6</xdr:col>
      <xdr:colOff>209503</xdr:colOff>
      <xdr:row>16</xdr:row>
      <xdr:rowOff>57299</xdr:rowOff>
    </xdr:from>
    <xdr:to>
      <xdr:col>6</xdr:col>
      <xdr:colOff>791040</xdr:colOff>
      <xdr:row>17</xdr:row>
      <xdr:rowOff>856878</xdr:rowOff>
    </xdr:to>
    <xdr:sp macro="" textlink="">
      <xdr:nvSpPr>
        <xdr:cNvPr id="116" name="Text Box 20">
          <a:extLst>
            <a:ext uri="{FF2B5EF4-FFF2-40B4-BE49-F238E27FC236}">
              <a16:creationId xmlns:a16="http://schemas.microsoft.com/office/drawing/2014/main" id="{5D6FD80F-9D9B-440F-B3BF-BCDE9AE2613B}"/>
            </a:ext>
          </a:extLst>
        </xdr:cNvPr>
        <xdr:cNvSpPr txBox="1"/>
      </xdr:nvSpPr>
      <xdr:spPr bwMode="auto">
        <a:xfrm>
          <a:off x="5934028" y="36672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209503</xdr:colOff>
      <xdr:row>15</xdr:row>
      <xdr:rowOff>95251</xdr:rowOff>
    </xdr:from>
    <xdr:to>
      <xdr:col>7</xdr:col>
      <xdr:colOff>791040</xdr:colOff>
      <xdr:row>17</xdr:row>
      <xdr:rowOff>856879</xdr:rowOff>
    </xdr:to>
    <xdr:sp macro="" textlink="">
      <xdr:nvSpPr>
        <xdr:cNvPr id="117" name="Text Box 21">
          <a:extLst>
            <a:ext uri="{FF2B5EF4-FFF2-40B4-BE49-F238E27FC236}">
              <a16:creationId xmlns:a16="http://schemas.microsoft.com/office/drawing/2014/main" id="{71D0FE69-FEC5-44DC-9D86-BA31968E7E90}"/>
            </a:ext>
          </a:extLst>
        </xdr:cNvPr>
        <xdr:cNvSpPr txBox="1"/>
      </xdr:nvSpPr>
      <xdr:spPr bwMode="auto">
        <a:xfrm>
          <a:off x="6896053" y="3476626"/>
          <a:ext cx="581537" cy="121882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8</xdr:col>
      <xdr:colOff>209503</xdr:colOff>
      <xdr:row>15</xdr:row>
      <xdr:rowOff>95251</xdr:rowOff>
    </xdr:from>
    <xdr:to>
      <xdr:col>8</xdr:col>
      <xdr:colOff>791040</xdr:colOff>
      <xdr:row>17</xdr:row>
      <xdr:rowOff>856879</xdr:rowOff>
    </xdr:to>
    <xdr:sp macro="" textlink="">
      <xdr:nvSpPr>
        <xdr:cNvPr id="118" name="Text Box 22">
          <a:extLst>
            <a:ext uri="{FF2B5EF4-FFF2-40B4-BE49-F238E27FC236}">
              <a16:creationId xmlns:a16="http://schemas.microsoft.com/office/drawing/2014/main" id="{83589E4F-12EC-4742-99CF-51D98CA5954C}"/>
            </a:ext>
          </a:extLst>
        </xdr:cNvPr>
        <xdr:cNvSpPr txBox="1"/>
      </xdr:nvSpPr>
      <xdr:spPr bwMode="auto">
        <a:xfrm>
          <a:off x="7858078" y="3476626"/>
          <a:ext cx="581537" cy="121882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9</xdr:col>
      <xdr:colOff>209503</xdr:colOff>
      <xdr:row>15</xdr:row>
      <xdr:rowOff>95251</xdr:rowOff>
    </xdr:from>
    <xdr:to>
      <xdr:col>9</xdr:col>
      <xdr:colOff>791040</xdr:colOff>
      <xdr:row>17</xdr:row>
      <xdr:rowOff>885825</xdr:rowOff>
    </xdr:to>
    <xdr:sp macro="" textlink="">
      <xdr:nvSpPr>
        <xdr:cNvPr id="119" name="Text Box 23">
          <a:extLst>
            <a:ext uri="{FF2B5EF4-FFF2-40B4-BE49-F238E27FC236}">
              <a16:creationId xmlns:a16="http://schemas.microsoft.com/office/drawing/2014/main" id="{2C2D6BDC-1A24-4FF8-A347-D15E6B591F07}"/>
            </a:ext>
          </a:extLst>
        </xdr:cNvPr>
        <xdr:cNvSpPr txBox="1"/>
      </xdr:nvSpPr>
      <xdr:spPr bwMode="auto">
        <a:xfrm>
          <a:off x="8820103" y="3476626"/>
          <a:ext cx="581537" cy="124777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</a:t>
          </a:r>
          <a:endParaRPr lang="en-US" altLang="ja-JP" sz="1100" b="0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10</xdr:col>
      <xdr:colOff>181319</xdr:colOff>
      <xdr:row>15</xdr:row>
      <xdr:rowOff>75137</xdr:rowOff>
    </xdr:from>
    <xdr:to>
      <xdr:col>10</xdr:col>
      <xdr:colOff>761916</xdr:colOff>
      <xdr:row>17</xdr:row>
      <xdr:rowOff>877251</xdr:rowOff>
    </xdr:to>
    <xdr:sp macro="" textlink="">
      <xdr:nvSpPr>
        <xdr:cNvPr id="120" name="Text Box 25">
          <a:extLst>
            <a:ext uri="{FF2B5EF4-FFF2-40B4-BE49-F238E27FC236}">
              <a16:creationId xmlns:a16="http://schemas.microsoft.com/office/drawing/2014/main" id="{F3F92138-5E83-4475-AF01-D1403544B1F2}"/>
            </a:ext>
          </a:extLst>
        </xdr:cNvPr>
        <xdr:cNvSpPr txBox="1"/>
      </xdr:nvSpPr>
      <xdr:spPr bwMode="auto">
        <a:xfrm>
          <a:off x="9753944" y="345651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2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センター</a:t>
          </a:r>
        </a:p>
        <a:p>
          <a:pPr algn="dist" rtl="0">
            <a:lnSpc>
              <a:spcPts val="9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児童家庭支援</a:t>
          </a:r>
        </a:p>
      </xdr:txBody>
    </xdr:sp>
    <xdr:clientData/>
  </xdr:twoCellAnchor>
  <xdr:twoCellAnchor>
    <xdr:from>
      <xdr:col>12</xdr:col>
      <xdr:colOff>181319</xdr:colOff>
      <xdr:row>15</xdr:row>
      <xdr:rowOff>75137</xdr:rowOff>
    </xdr:from>
    <xdr:to>
      <xdr:col>12</xdr:col>
      <xdr:colOff>761916</xdr:colOff>
      <xdr:row>17</xdr:row>
      <xdr:rowOff>877251</xdr:rowOff>
    </xdr:to>
    <xdr:sp macro="" textlink="">
      <xdr:nvSpPr>
        <xdr:cNvPr id="123" name="Text Box 26">
          <a:extLst>
            <a:ext uri="{FF2B5EF4-FFF2-40B4-BE49-F238E27FC236}">
              <a16:creationId xmlns:a16="http://schemas.microsoft.com/office/drawing/2014/main" id="{AD8E20BB-18E2-4F9E-A2E1-00DD2DB3310D}"/>
            </a:ext>
          </a:extLst>
        </xdr:cNvPr>
        <xdr:cNvSpPr txBox="1"/>
      </xdr:nvSpPr>
      <xdr:spPr bwMode="auto">
        <a:xfrm>
          <a:off x="11677994" y="345651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13</xdr:col>
      <xdr:colOff>209503</xdr:colOff>
      <xdr:row>15</xdr:row>
      <xdr:rowOff>75137</xdr:rowOff>
    </xdr:from>
    <xdr:to>
      <xdr:col>13</xdr:col>
      <xdr:colOff>791040</xdr:colOff>
      <xdr:row>17</xdr:row>
      <xdr:rowOff>877251</xdr:rowOff>
    </xdr:to>
    <xdr:sp macro="" textlink="">
      <xdr:nvSpPr>
        <xdr:cNvPr id="124" name="Text Box 27">
          <a:extLst>
            <a:ext uri="{FF2B5EF4-FFF2-40B4-BE49-F238E27FC236}">
              <a16:creationId xmlns:a16="http://schemas.microsoft.com/office/drawing/2014/main" id="{D370C04F-2B23-4DDB-AF27-101C4CD2DE3F}"/>
            </a:ext>
          </a:extLst>
        </xdr:cNvPr>
        <xdr:cNvSpPr txBox="1"/>
      </xdr:nvSpPr>
      <xdr:spPr bwMode="auto">
        <a:xfrm>
          <a:off x="12668203" y="34565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  <xdr:twoCellAnchor>
    <xdr:from>
      <xdr:col>14</xdr:col>
      <xdr:colOff>209503</xdr:colOff>
      <xdr:row>16</xdr:row>
      <xdr:rowOff>57299</xdr:rowOff>
    </xdr:from>
    <xdr:to>
      <xdr:col>14</xdr:col>
      <xdr:colOff>791040</xdr:colOff>
      <xdr:row>17</xdr:row>
      <xdr:rowOff>856878</xdr:rowOff>
    </xdr:to>
    <xdr:sp macro="" textlink="">
      <xdr:nvSpPr>
        <xdr:cNvPr id="125" name="Text Box 28">
          <a:extLst>
            <a:ext uri="{FF2B5EF4-FFF2-40B4-BE49-F238E27FC236}">
              <a16:creationId xmlns:a16="http://schemas.microsoft.com/office/drawing/2014/main" id="{8F674FA7-5AA7-4624-BAE9-9A93A02BBE58}"/>
            </a:ext>
          </a:extLst>
        </xdr:cNvPr>
        <xdr:cNvSpPr txBox="1"/>
      </xdr:nvSpPr>
      <xdr:spPr bwMode="auto">
        <a:xfrm>
          <a:off x="13630228" y="36672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15</xdr:col>
      <xdr:colOff>209503</xdr:colOff>
      <xdr:row>16</xdr:row>
      <xdr:rowOff>57299</xdr:rowOff>
    </xdr:from>
    <xdr:to>
      <xdr:col>15</xdr:col>
      <xdr:colOff>791040</xdr:colOff>
      <xdr:row>17</xdr:row>
      <xdr:rowOff>856878</xdr:rowOff>
    </xdr:to>
    <xdr:sp macro="" textlink="">
      <xdr:nvSpPr>
        <xdr:cNvPr id="126" name="Text Box 29">
          <a:extLst>
            <a:ext uri="{FF2B5EF4-FFF2-40B4-BE49-F238E27FC236}">
              <a16:creationId xmlns:a16="http://schemas.microsoft.com/office/drawing/2014/main" id="{456A0BBC-7D2A-44B4-BE21-E3AC9E0017A0}"/>
            </a:ext>
          </a:extLst>
        </xdr:cNvPr>
        <xdr:cNvSpPr txBox="1"/>
      </xdr:nvSpPr>
      <xdr:spPr bwMode="auto">
        <a:xfrm>
          <a:off x="14592253" y="36672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16</xdr:col>
      <xdr:colOff>209503</xdr:colOff>
      <xdr:row>16</xdr:row>
      <xdr:rowOff>57299</xdr:rowOff>
    </xdr:from>
    <xdr:to>
      <xdr:col>16</xdr:col>
      <xdr:colOff>791040</xdr:colOff>
      <xdr:row>17</xdr:row>
      <xdr:rowOff>856878</xdr:rowOff>
    </xdr:to>
    <xdr:sp macro="" textlink="">
      <xdr:nvSpPr>
        <xdr:cNvPr id="127" name="Text Box 31">
          <a:extLst>
            <a:ext uri="{FF2B5EF4-FFF2-40B4-BE49-F238E27FC236}">
              <a16:creationId xmlns:a16="http://schemas.microsoft.com/office/drawing/2014/main" id="{70A729D6-B969-4451-82F9-BA111948C2CB}"/>
            </a:ext>
          </a:extLst>
        </xdr:cNvPr>
        <xdr:cNvSpPr txBox="1"/>
      </xdr:nvSpPr>
      <xdr:spPr bwMode="auto">
        <a:xfrm>
          <a:off x="15554278" y="36672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17</xdr:col>
      <xdr:colOff>209503</xdr:colOff>
      <xdr:row>16</xdr:row>
      <xdr:rowOff>57299</xdr:rowOff>
    </xdr:from>
    <xdr:to>
      <xdr:col>17</xdr:col>
      <xdr:colOff>791040</xdr:colOff>
      <xdr:row>17</xdr:row>
      <xdr:rowOff>856878</xdr:rowOff>
    </xdr:to>
    <xdr:sp macro="" textlink="">
      <xdr:nvSpPr>
        <xdr:cNvPr id="128" name="Text Box 32">
          <a:extLst>
            <a:ext uri="{FF2B5EF4-FFF2-40B4-BE49-F238E27FC236}">
              <a16:creationId xmlns:a16="http://schemas.microsoft.com/office/drawing/2014/main" id="{C830B378-E651-41ED-B939-606FA2447057}"/>
            </a:ext>
          </a:extLst>
        </xdr:cNvPr>
        <xdr:cNvSpPr txBox="1"/>
      </xdr:nvSpPr>
      <xdr:spPr bwMode="auto">
        <a:xfrm>
          <a:off x="16516303" y="36672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18</xdr:col>
      <xdr:colOff>209503</xdr:colOff>
      <xdr:row>16</xdr:row>
      <xdr:rowOff>57299</xdr:rowOff>
    </xdr:from>
    <xdr:to>
      <xdr:col>18</xdr:col>
      <xdr:colOff>791040</xdr:colOff>
      <xdr:row>17</xdr:row>
      <xdr:rowOff>856878</xdr:rowOff>
    </xdr:to>
    <xdr:sp macro="" textlink="">
      <xdr:nvSpPr>
        <xdr:cNvPr id="129" name="Text Box 33">
          <a:extLst>
            <a:ext uri="{FF2B5EF4-FFF2-40B4-BE49-F238E27FC236}">
              <a16:creationId xmlns:a16="http://schemas.microsoft.com/office/drawing/2014/main" id="{7C64167D-4223-4550-AB3E-895CCE06DB1A}"/>
            </a:ext>
          </a:extLst>
        </xdr:cNvPr>
        <xdr:cNvSpPr txBox="1"/>
      </xdr:nvSpPr>
      <xdr:spPr bwMode="auto">
        <a:xfrm>
          <a:off x="17478328" y="36672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20</xdr:col>
      <xdr:colOff>209503</xdr:colOff>
      <xdr:row>15</xdr:row>
      <xdr:rowOff>75137</xdr:rowOff>
    </xdr:from>
    <xdr:to>
      <xdr:col>20</xdr:col>
      <xdr:colOff>791040</xdr:colOff>
      <xdr:row>17</xdr:row>
      <xdr:rowOff>877251</xdr:rowOff>
    </xdr:to>
    <xdr:sp macro="" textlink="">
      <xdr:nvSpPr>
        <xdr:cNvPr id="136" name="Text Box 36">
          <a:extLst>
            <a:ext uri="{FF2B5EF4-FFF2-40B4-BE49-F238E27FC236}">
              <a16:creationId xmlns:a16="http://schemas.microsoft.com/office/drawing/2014/main" id="{1982F329-64BB-4C43-BDB7-48ACDC6B31EE}"/>
            </a:ext>
          </a:extLst>
        </xdr:cNvPr>
        <xdr:cNvSpPr txBox="1"/>
      </xdr:nvSpPr>
      <xdr:spPr bwMode="auto">
        <a:xfrm>
          <a:off x="19402378" y="34565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21</xdr:col>
      <xdr:colOff>209503</xdr:colOff>
      <xdr:row>17</xdr:row>
      <xdr:rowOff>58341</xdr:rowOff>
    </xdr:from>
    <xdr:to>
      <xdr:col>21</xdr:col>
      <xdr:colOff>791040</xdr:colOff>
      <xdr:row>17</xdr:row>
      <xdr:rowOff>867817</xdr:rowOff>
    </xdr:to>
    <xdr:sp macro="" textlink="">
      <xdr:nvSpPr>
        <xdr:cNvPr id="139" name="Text Box 37">
          <a:extLst>
            <a:ext uri="{FF2B5EF4-FFF2-40B4-BE49-F238E27FC236}">
              <a16:creationId xmlns:a16="http://schemas.microsoft.com/office/drawing/2014/main" id="{3F28667A-4D6E-4A70-815B-CE750645DB06}"/>
            </a:ext>
          </a:extLst>
        </xdr:cNvPr>
        <xdr:cNvSpPr txBox="1"/>
      </xdr:nvSpPr>
      <xdr:spPr bwMode="auto">
        <a:xfrm>
          <a:off x="20364403" y="38969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22</xdr:col>
      <xdr:colOff>209503</xdr:colOff>
      <xdr:row>17</xdr:row>
      <xdr:rowOff>58341</xdr:rowOff>
    </xdr:from>
    <xdr:to>
      <xdr:col>22</xdr:col>
      <xdr:colOff>791040</xdr:colOff>
      <xdr:row>17</xdr:row>
      <xdr:rowOff>867817</xdr:rowOff>
    </xdr:to>
    <xdr:sp macro="" textlink="">
      <xdr:nvSpPr>
        <xdr:cNvPr id="140" name="Text Box 38">
          <a:extLst>
            <a:ext uri="{FF2B5EF4-FFF2-40B4-BE49-F238E27FC236}">
              <a16:creationId xmlns:a16="http://schemas.microsoft.com/office/drawing/2014/main" id="{9F3D4D55-9C54-44DC-BBA6-E797ED059AD1}"/>
            </a:ext>
          </a:extLst>
        </xdr:cNvPr>
        <xdr:cNvSpPr txBox="1"/>
      </xdr:nvSpPr>
      <xdr:spPr bwMode="auto">
        <a:xfrm>
          <a:off x="21326428" y="38969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23</xdr:col>
      <xdr:colOff>209503</xdr:colOff>
      <xdr:row>17</xdr:row>
      <xdr:rowOff>58341</xdr:rowOff>
    </xdr:from>
    <xdr:to>
      <xdr:col>23</xdr:col>
      <xdr:colOff>791040</xdr:colOff>
      <xdr:row>17</xdr:row>
      <xdr:rowOff>867817</xdr:rowOff>
    </xdr:to>
    <xdr:sp macro="" textlink="">
      <xdr:nvSpPr>
        <xdr:cNvPr id="141" name="Text Box 39">
          <a:extLst>
            <a:ext uri="{FF2B5EF4-FFF2-40B4-BE49-F238E27FC236}">
              <a16:creationId xmlns:a16="http://schemas.microsoft.com/office/drawing/2014/main" id="{6307FA7E-F8A3-423F-ADBF-7C790A5D8F3E}"/>
            </a:ext>
          </a:extLst>
        </xdr:cNvPr>
        <xdr:cNvSpPr txBox="1"/>
      </xdr:nvSpPr>
      <xdr:spPr bwMode="auto">
        <a:xfrm>
          <a:off x="22288453" y="38969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24</xdr:col>
      <xdr:colOff>209503</xdr:colOff>
      <xdr:row>17</xdr:row>
      <xdr:rowOff>58341</xdr:rowOff>
    </xdr:from>
    <xdr:to>
      <xdr:col>24</xdr:col>
      <xdr:colOff>791040</xdr:colOff>
      <xdr:row>17</xdr:row>
      <xdr:rowOff>867817</xdr:rowOff>
    </xdr:to>
    <xdr:sp macro="" textlink="">
      <xdr:nvSpPr>
        <xdr:cNvPr id="142" name="Text Box 40">
          <a:extLst>
            <a:ext uri="{FF2B5EF4-FFF2-40B4-BE49-F238E27FC236}">
              <a16:creationId xmlns:a16="http://schemas.microsoft.com/office/drawing/2014/main" id="{31C1AD45-E83E-4EE7-BEAF-67AC6E264001}"/>
            </a:ext>
          </a:extLst>
        </xdr:cNvPr>
        <xdr:cNvSpPr txBox="1"/>
      </xdr:nvSpPr>
      <xdr:spPr bwMode="auto">
        <a:xfrm>
          <a:off x="23250478" y="38969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25</xdr:col>
      <xdr:colOff>209503</xdr:colOff>
      <xdr:row>17</xdr:row>
      <xdr:rowOff>58341</xdr:rowOff>
    </xdr:from>
    <xdr:to>
      <xdr:col>25</xdr:col>
      <xdr:colOff>791040</xdr:colOff>
      <xdr:row>17</xdr:row>
      <xdr:rowOff>867817</xdr:rowOff>
    </xdr:to>
    <xdr:sp macro="" textlink="">
      <xdr:nvSpPr>
        <xdr:cNvPr id="143" name="Text Box 41">
          <a:extLst>
            <a:ext uri="{FF2B5EF4-FFF2-40B4-BE49-F238E27FC236}">
              <a16:creationId xmlns:a16="http://schemas.microsoft.com/office/drawing/2014/main" id="{9CDCF594-0BDF-4FF0-8A35-38C42F1306B6}"/>
            </a:ext>
          </a:extLst>
        </xdr:cNvPr>
        <xdr:cNvSpPr txBox="1"/>
      </xdr:nvSpPr>
      <xdr:spPr bwMode="auto">
        <a:xfrm>
          <a:off x="24212503" y="38969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26</xdr:col>
      <xdr:colOff>209503</xdr:colOff>
      <xdr:row>17</xdr:row>
      <xdr:rowOff>58341</xdr:rowOff>
    </xdr:from>
    <xdr:to>
      <xdr:col>26</xdr:col>
      <xdr:colOff>791040</xdr:colOff>
      <xdr:row>17</xdr:row>
      <xdr:rowOff>867817</xdr:rowOff>
    </xdr:to>
    <xdr:sp macro="" textlink="">
      <xdr:nvSpPr>
        <xdr:cNvPr id="144" name="Text Box 42">
          <a:extLst>
            <a:ext uri="{FF2B5EF4-FFF2-40B4-BE49-F238E27FC236}">
              <a16:creationId xmlns:a16="http://schemas.microsoft.com/office/drawing/2014/main" id="{AD82B4A5-861A-4E9C-9F82-D3E2DC315DB7}"/>
            </a:ext>
          </a:extLst>
        </xdr:cNvPr>
        <xdr:cNvSpPr txBox="1"/>
      </xdr:nvSpPr>
      <xdr:spPr bwMode="auto">
        <a:xfrm>
          <a:off x="25174528" y="38969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27</xdr:col>
      <xdr:colOff>209503</xdr:colOff>
      <xdr:row>15</xdr:row>
      <xdr:rowOff>75137</xdr:rowOff>
    </xdr:from>
    <xdr:to>
      <xdr:col>27</xdr:col>
      <xdr:colOff>791040</xdr:colOff>
      <xdr:row>17</xdr:row>
      <xdr:rowOff>877251</xdr:rowOff>
    </xdr:to>
    <xdr:sp macro="" textlink="">
      <xdr:nvSpPr>
        <xdr:cNvPr id="145" name="Text Box 46">
          <a:extLst>
            <a:ext uri="{FF2B5EF4-FFF2-40B4-BE49-F238E27FC236}">
              <a16:creationId xmlns:a16="http://schemas.microsoft.com/office/drawing/2014/main" id="{995E5F0C-9AA4-4883-AF18-96592C6F5BFB}"/>
            </a:ext>
          </a:extLst>
        </xdr:cNvPr>
        <xdr:cNvSpPr txBox="1"/>
      </xdr:nvSpPr>
      <xdr:spPr bwMode="auto">
        <a:xfrm>
          <a:off x="26136553" y="34565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28</xdr:col>
      <xdr:colOff>209503</xdr:colOff>
      <xdr:row>15</xdr:row>
      <xdr:rowOff>75137</xdr:rowOff>
    </xdr:from>
    <xdr:to>
      <xdr:col>28</xdr:col>
      <xdr:colOff>791040</xdr:colOff>
      <xdr:row>17</xdr:row>
      <xdr:rowOff>877251</xdr:rowOff>
    </xdr:to>
    <xdr:sp macro="" textlink="">
      <xdr:nvSpPr>
        <xdr:cNvPr id="146" name="Text Box 47">
          <a:extLst>
            <a:ext uri="{FF2B5EF4-FFF2-40B4-BE49-F238E27FC236}">
              <a16:creationId xmlns:a16="http://schemas.microsoft.com/office/drawing/2014/main" id="{2AE4F8E1-A421-410E-93FA-6C1C3533D90F}"/>
            </a:ext>
          </a:extLst>
        </xdr:cNvPr>
        <xdr:cNvSpPr txBox="1"/>
      </xdr:nvSpPr>
      <xdr:spPr bwMode="auto">
        <a:xfrm>
          <a:off x="27098578" y="34565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29</xdr:col>
      <xdr:colOff>209503</xdr:colOff>
      <xdr:row>15</xdr:row>
      <xdr:rowOff>75137</xdr:rowOff>
    </xdr:from>
    <xdr:to>
      <xdr:col>29</xdr:col>
      <xdr:colOff>791040</xdr:colOff>
      <xdr:row>17</xdr:row>
      <xdr:rowOff>877251</xdr:rowOff>
    </xdr:to>
    <xdr:sp macro="" textlink="">
      <xdr:nvSpPr>
        <xdr:cNvPr id="147" name="Text Box 48">
          <a:extLst>
            <a:ext uri="{FF2B5EF4-FFF2-40B4-BE49-F238E27FC236}">
              <a16:creationId xmlns:a16="http://schemas.microsoft.com/office/drawing/2014/main" id="{564C9E49-7E2B-41C6-B3A8-7AAF16CEA314}"/>
            </a:ext>
          </a:extLst>
        </xdr:cNvPr>
        <xdr:cNvSpPr txBox="1"/>
      </xdr:nvSpPr>
      <xdr:spPr bwMode="auto">
        <a:xfrm>
          <a:off x="28060603" y="34565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30</xdr:col>
      <xdr:colOff>209503</xdr:colOff>
      <xdr:row>15</xdr:row>
      <xdr:rowOff>75137</xdr:rowOff>
    </xdr:from>
    <xdr:to>
      <xdr:col>30</xdr:col>
      <xdr:colOff>791040</xdr:colOff>
      <xdr:row>17</xdr:row>
      <xdr:rowOff>877251</xdr:rowOff>
    </xdr:to>
    <xdr:sp macro="" textlink="">
      <xdr:nvSpPr>
        <xdr:cNvPr id="148" name="Text Box 49">
          <a:extLst>
            <a:ext uri="{FF2B5EF4-FFF2-40B4-BE49-F238E27FC236}">
              <a16:creationId xmlns:a16="http://schemas.microsoft.com/office/drawing/2014/main" id="{B4102F69-D017-4752-8C10-3B645E86A90A}"/>
            </a:ext>
          </a:extLst>
        </xdr:cNvPr>
        <xdr:cNvSpPr txBox="1"/>
      </xdr:nvSpPr>
      <xdr:spPr bwMode="auto">
        <a:xfrm>
          <a:off x="29022628" y="34565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31</xdr:col>
      <xdr:colOff>209503</xdr:colOff>
      <xdr:row>15</xdr:row>
      <xdr:rowOff>75137</xdr:rowOff>
    </xdr:from>
    <xdr:to>
      <xdr:col>31</xdr:col>
      <xdr:colOff>791040</xdr:colOff>
      <xdr:row>17</xdr:row>
      <xdr:rowOff>877251</xdr:rowOff>
    </xdr:to>
    <xdr:sp macro="" textlink="">
      <xdr:nvSpPr>
        <xdr:cNvPr id="149" name="Text Box 152">
          <a:extLst>
            <a:ext uri="{FF2B5EF4-FFF2-40B4-BE49-F238E27FC236}">
              <a16:creationId xmlns:a16="http://schemas.microsoft.com/office/drawing/2014/main" id="{3FF45083-0D77-4EA2-86C3-2152192D9A19}"/>
            </a:ext>
          </a:extLst>
        </xdr:cNvPr>
        <xdr:cNvSpPr txBox="1"/>
      </xdr:nvSpPr>
      <xdr:spPr bwMode="auto">
        <a:xfrm>
          <a:off x="29984653" y="34565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3</xdr:col>
      <xdr:colOff>209503</xdr:colOff>
      <xdr:row>15</xdr:row>
      <xdr:rowOff>114449</xdr:rowOff>
    </xdr:from>
    <xdr:to>
      <xdr:col>3</xdr:col>
      <xdr:colOff>791040</xdr:colOff>
      <xdr:row>17</xdr:row>
      <xdr:rowOff>685428</xdr:rowOff>
    </xdr:to>
    <xdr:sp macro="" textlink="">
      <xdr:nvSpPr>
        <xdr:cNvPr id="150" name="Text Box 167">
          <a:extLst>
            <a:ext uri="{FF2B5EF4-FFF2-40B4-BE49-F238E27FC236}">
              <a16:creationId xmlns:a16="http://schemas.microsoft.com/office/drawing/2014/main" id="{4C9021EF-6FA3-4C52-A92B-06379DCABE23}"/>
            </a:ext>
          </a:extLst>
        </xdr:cNvPr>
        <xdr:cNvSpPr txBox="1"/>
      </xdr:nvSpPr>
      <xdr:spPr bwMode="auto">
        <a:xfrm>
          <a:off x="2143078" y="34005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11</xdr:col>
      <xdr:colOff>200109</xdr:colOff>
      <xdr:row>15</xdr:row>
      <xdr:rowOff>75137</xdr:rowOff>
    </xdr:from>
    <xdr:to>
      <xdr:col>11</xdr:col>
      <xdr:colOff>780706</xdr:colOff>
      <xdr:row>17</xdr:row>
      <xdr:rowOff>877251</xdr:rowOff>
    </xdr:to>
    <xdr:sp macro="" textlink="">
      <xdr:nvSpPr>
        <xdr:cNvPr id="151" name="Text Box 22">
          <a:extLst>
            <a:ext uri="{FF2B5EF4-FFF2-40B4-BE49-F238E27FC236}">
              <a16:creationId xmlns:a16="http://schemas.microsoft.com/office/drawing/2014/main" id="{F9640A97-4F07-40F2-B302-98A3042F3305}"/>
            </a:ext>
          </a:extLst>
        </xdr:cNvPr>
        <xdr:cNvSpPr txBox="1"/>
      </xdr:nvSpPr>
      <xdr:spPr bwMode="auto">
        <a:xfrm>
          <a:off x="10734759" y="345651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oneCellAnchor>
    <xdr:from>
      <xdr:col>5</xdr:col>
      <xdr:colOff>110206</xdr:colOff>
      <xdr:row>16</xdr:row>
      <xdr:rowOff>87610</xdr:rowOff>
    </xdr:from>
    <xdr:ext cx="753717" cy="1064915"/>
    <xdr:sp macro="" textlink="">
      <xdr:nvSpPr>
        <xdr:cNvPr id="36" name="Text Box 17">
          <a:extLst>
            <a:ext uri="{FF2B5EF4-FFF2-40B4-BE49-F238E27FC236}">
              <a16:creationId xmlns:a16="http://schemas.microsoft.com/office/drawing/2014/main" id="{370CF8F8-86FA-40CE-94D4-3D843D17DE28}"/>
            </a:ext>
          </a:extLst>
        </xdr:cNvPr>
        <xdr:cNvSpPr txBox="1"/>
      </xdr:nvSpPr>
      <xdr:spPr bwMode="auto">
        <a:xfrm>
          <a:off x="3967831" y="3602335"/>
          <a:ext cx="753717" cy="106491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horzOverflow="clip" vert="wordArtVert" wrap="square" lIns="27432" tIns="0" rIns="27432" bIns="0" anchor="ctr" upright="1">
          <a:noAutofit/>
        </a:bodyPr>
        <a:lstStyle/>
        <a:p>
          <a:pPr algn="dist" rtl="0"/>
          <a:r>
            <a:rPr lang="ja-JP" altLang="en-US" sz="1000" b="0" i="0" baseline="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こども家庭</a:t>
          </a:r>
        </a:p>
        <a:p>
          <a:pPr algn="dist" rtl="0"/>
          <a:r>
            <a:rPr lang="ja-JP" altLang="en-US" sz="1000" b="0" i="0" baseline="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センター等</a:t>
          </a:r>
        </a:p>
        <a:p>
          <a:pPr algn="dist" rtl="0"/>
          <a:r>
            <a:rPr lang="ja-JP" altLang="en-US" sz="1000" b="0" i="0" baseline="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の児童福祉・母子保健部門</a:t>
          </a:r>
        </a:p>
      </xdr:txBody>
    </xdr:sp>
    <xdr:clientData/>
  </xdr:oneCellAnchor>
  <xdr:twoCellAnchor>
    <xdr:from>
      <xdr:col>4</xdr:col>
      <xdr:colOff>146241</xdr:colOff>
      <xdr:row>15</xdr:row>
      <xdr:rowOff>104775</xdr:rowOff>
    </xdr:from>
    <xdr:to>
      <xdr:col>4</xdr:col>
      <xdr:colOff>861251</xdr:colOff>
      <xdr:row>17</xdr:row>
      <xdr:rowOff>894523</xdr:rowOff>
    </xdr:to>
    <xdr:sp macro="" textlink="">
      <xdr:nvSpPr>
        <xdr:cNvPr id="38" name="Text Box 167">
          <a:extLst>
            <a:ext uri="{FF2B5EF4-FFF2-40B4-BE49-F238E27FC236}">
              <a16:creationId xmlns:a16="http://schemas.microsoft.com/office/drawing/2014/main" id="{122794F2-666A-4336-86C8-D45D9147229A}"/>
            </a:ext>
          </a:extLst>
        </xdr:cNvPr>
        <xdr:cNvSpPr txBox="1">
          <a:spLocks noChangeArrowheads="1"/>
        </xdr:cNvSpPr>
      </xdr:nvSpPr>
      <xdr:spPr bwMode="auto">
        <a:xfrm>
          <a:off x="3041841" y="3390900"/>
          <a:ext cx="715010" cy="124694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Rtl" wrap="square" lIns="27432" tIns="0" rIns="27432" bIns="0" anchor="ctr" upright="1"/>
        <a:lstStyle/>
        <a:p>
          <a:pPr marL="0" marR="0" lvl="0" indent="0" algn="di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800" b="0" i="0" u="none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（</a:t>
          </a:r>
          <a:r>
            <a:rPr lang="ja-JP" altLang="ja-JP" sz="800" b="0" i="0" u="none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児童相談所を除く）</a:t>
          </a:r>
          <a:endParaRPr lang="en-US" altLang="ja-JP" sz="800" b="0" i="0" u="none" baseline="0">
            <a:solidFill>
              <a:sysClr val="windowText" lastClr="000000"/>
            </a:solidFill>
            <a:effectLst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algn="di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ja-JP" altLang="ja-JP" sz="1000" u="none">
            <a:solidFill>
              <a:sysClr val="windowText" lastClr="000000"/>
            </a:solidFill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都道府県</a:t>
          </a:r>
          <a:endParaRPr lang="en-US" altLang="ja-JP" sz="1000" b="0" i="0" u="none" strike="noStrike" baseline="0">
            <a:solidFill>
              <a:sysClr val="windowText" lastClr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19</xdr:col>
      <xdr:colOff>50570</xdr:colOff>
      <xdr:row>15</xdr:row>
      <xdr:rowOff>78272</xdr:rowOff>
    </xdr:from>
    <xdr:to>
      <xdr:col>19</xdr:col>
      <xdr:colOff>878831</xdr:colOff>
      <xdr:row>17</xdr:row>
      <xdr:rowOff>888311</xdr:rowOff>
    </xdr:to>
    <xdr:sp macro="" textlink="">
      <xdr:nvSpPr>
        <xdr:cNvPr id="39" name="Text Box 17">
          <a:extLst>
            <a:ext uri="{FF2B5EF4-FFF2-40B4-BE49-F238E27FC236}">
              <a16:creationId xmlns:a16="http://schemas.microsoft.com/office/drawing/2014/main" id="{B3E08F5E-86E4-4AC8-9AA2-4D14A4297BF4}"/>
            </a:ext>
          </a:extLst>
        </xdr:cNvPr>
        <xdr:cNvSpPr txBox="1">
          <a:spLocks noChangeArrowheads="1"/>
        </xdr:cNvSpPr>
      </xdr:nvSpPr>
      <xdr:spPr bwMode="auto">
        <a:xfrm>
          <a:off x="17376545" y="3364397"/>
          <a:ext cx="828261" cy="1267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里親</a:t>
          </a: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・</a:t>
          </a: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小規模住居型児童養育事業（</a:t>
          </a:r>
          <a:r>
            <a:rPr lang="en-US" altLang="ja-JP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FH</a:t>
          </a: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）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152353</xdr:colOff>
      <xdr:row>16</xdr:row>
      <xdr:rowOff>57299</xdr:rowOff>
    </xdr:from>
    <xdr:to>
      <xdr:col>6</xdr:col>
      <xdr:colOff>733890</xdr:colOff>
      <xdr:row>17</xdr:row>
      <xdr:rowOff>856878</xdr:rowOff>
    </xdr:to>
    <xdr:sp macro="" textlink="">
      <xdr:nvSpPr>
        <xdr:cNvPr id="74" name="Text Box 20">
          <a:extLst>
            <a:ext uri="{FF2B5EF4-FFF2-40B4-BE49-F238E27FC236}">
              <a16:creationId xmlns:a16="http://schemas.microsoft.com/office/drawing/2014/main" id="{5841EE5A-72F7-486B-904C-790A8A757F5E}"/>
            </a:ext>
          </a:extLst>
        </xdr:cNvPr>
        <xdr:cNvSpPr txBox="1"/>
      </xdr:nvSpPr>
      <xdr:spPr bwMode="auto">
        <a:xfrm>
          <a:off x="5591128" y="36672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152353</xdr:colOff>
      <xdr:row>16</xdr:row>
      <xdr:rowOff>57299</xdr:rowOff>
    </xdr:from>
    <xdr:to>
      <xdr:col>7</xdr:col>
      <xdr:colOff>733890</xdr:colOff>
      <xdr:row>17</xdr:row>
      <xdr:rowOff>856878</xdr:rowOff>
    </xdr:to>
    <xdr:sp macro="" textlink="">
      <xdr:nvSpPr>
        <xdr:cNvPr id="75" name="Text Box 21">
          <a:extLst>
            <a:ext uri="{FF2B5EF4-FFF2-40B4-BE49-F238E27FC236}">
              <a16:creationId xmlns:a16="http://schemas.microsoft.com/office/drawing/2014/main" id="{D19DA72D-3FDF-4F18-9DBA-8322DE872666}"/>
            </a:ext>
          </a:extLst>
        </xdr:cNvPr>
        <xdr:cNvSpPr txBox="1"/>
      </xdr:nvSpPr>
      <xdr:spPr bwMode="auto">
        <a:xfrm>
          <a:off x="6467428" y="36672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8</xdr:col>
      <xdr:colOff>152353</xdr:colOff>
      <xdr:row>16</xdr:row>
      <xdr:rowOff>57299</xdr:rowOff>
    </xdr:from>
    <xdr:to>
      <xdr:col>8</xdr:col>
      <xdr:colOff>733890</xdr:colOff>
      <xdr:row>17</xdr:row>
      <xdr:rowOff>856878</xdr:rowOff>
    </xdr:to>
    <xdr:sp macro="" textlink="">
      <xdr:nvSpPr>
        <xdr:cNvPr id="76" name="Text Box 22">
          <a:extLst>
            <a:ext uri="{FF2B5EF4-FFF2-40B4-BE49-F238E27FC236}">
              <a16:creationId xmlns:a16="http://schemas.microsoft.com/office/drawing/2014/main" id="{286C5EAE-8651-4C83-92FC-17FD54C596FE}"/>
            </a:ext>
          </a:extLst>
        </xdr:cNvPr>
        <xdr:cNvSpPr txBox="1"/>
      </xdr:nvSpPr>
      <xdr:spPr bwMode="auto">
        <a:xfrm>
          <a:off x="7343728" y="36672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9</xdr:col>
      <xdr:colOff>152353</xdr:colOff>
      <xdr:row>16</xdr:row>
      <xdr:rowOff>57299</xdr:rowOff>
    </xdr:from>
    <xdr:to>
      <xdr:col>9</xdr:col>
      <xdr:colOff>733890</xdr:colOff>
      <xdr:row>17</xdr:row>
      <xdr:rowOff>856878</xdr:rowOff>
    </xdr:to>
    <xdr:sp macro="" textlink="">
      <xdr:nvSpPr>
        <xdr:cNvPr id="77" name="Text Box 23">
          <a:extLst>
            <a:ext uri="{FF2B5EF4-FFF2-40B4-BE49-F238E27FC236}">
              <a16:creationId xmlns:a16="http://schemas.microsoft.com/office/drawing/2014/main" id="{B8F7CFAF-7AE7-42A2-B02D-9C11520873AD}"/>
            </a:ext>
          </a:extLst>
        </xdr:cNvPr>
        <xdr:cNvSpPr txBox="1"/>
      </xdr:nvSpPr>
      <xdr:spPr bwMode="auto">
        <a:xfrm>
          <a:off x="8220028" y="36672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ct val="100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　医療機関</a:t>
          </a:r>
        </a:p>
      </xdr:txBody>
    </xdr:sp>
    <xdr:clientData/>
  </xdr:twoCellAnchor>
  <xdr:twoCellAnchor>
    <xdr:from>
      <xdr:col>10</xdr:col>
      <xdr:colOff>146581</xdr:colOff>
      <xdr:row>15</xdr:row>
      <xdr:rowOff>75137</xdr:rowOff>
    </xdr:from>
    <xdr:to>
      <xdr:col>10</xdr:col>
      <xdr:colOff>727178</xdr:colOff>
      <xdr:row>17</xdr:row>
      <xdr:rowOff>877251</xdr:rowOff>
    </xdr:to>
    <xdr:sp macro="" textlink="">
      <xdr:nvSpPr>
        <xdr:cNvPr id="78" name="Text Box 25">
          <a:extLst>
            <a:ext uri="{FF2B5EF4-FFF2-40B4-BE49-F238E27FC236}">
              <a16:creationId xmlns:a16="http://schemas.microsoft.com/office/drawing/2014/main" id="{29269B15-A92A-488B-BD3C-A246EF662ECD}"/>
            </a:ext>
          </a:extLst>
        </xdr:cNvPr>
        <xdr:cNvSpPr txBox="1"/>
      </xdr:nvSpPr>
      <xdr:spPr bwMode="auto">
        <a:xfrm>
          <a:off x="9090556" y="345651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センター</a:t>
          </a: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児童家庭支援</a:t>
          </a:r>
        </a:p>
      </xdr:txBody>
    </xdr:sp>
    <xdr:clientData/>
  </xdr:twoCellAnchor>
  <xdr:twoCellAnchor>
    <xdr:from>
      <xdr:col>12</xdr:col>
      <xdr:colOff>146581</xdr:colOff>
      <xdr:row>15</xdr:row>
      <xdr:rowOff>75137</xdr:rowOff>
    </xdr:from>
    <xdr:to>
      <xdr:col>12</xdr:col>
      <xdr:colOff>727178</xdr:colOff>
      <xdr:row>17</xdr:row>
      <xdr:rowOff>877251</xdr:rowOff>
    </xdr:to>
    <xdr:sp macro="" textlink="">
      <xdr:nvSpPr>
        <xdr:cNvPr id="79" name="Text Box 26">
          <a:extLst>
            <a:ext uri="{FF2B5EF4-FFF2-40B4-BE49-F238E27FC236}">
              <a16:creationId xmlns:a16="http://schemas.microsoft.com/office/drawing/2014/main" id="{6C745182-01D1-4A58-9ADF-B531E2AC6784}"/>
            </a:ext>
          </a:extLst>
        </xdr:cNvPr>
        <xdr:cNvSpPr txBox="1"/>
      </xdr:nvSpPr>
      <xdr:spPr bwMode="auto">
        <a:xfrm>
          <a:off x="10843156" y="345651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13</xdr:col>
      <xdr:colOff>152353</xdr:colOff>
      <xdr:row>15</xdr:row>
      <xdr:rowOff>75137</xdr:rowOff>
    </xdr:from>
    <xdr:to>
      <xdr:col>13</xdr:col>
      <xdr:colOff>733890</xdr:colOff>
      <xdr:row>17</xdr:row>
      <xdr:rowOff>877251</xdr:rowOff>
    </xdr:to>
    <xdr:sp macro="" textlink="">
      <xdr:nvSpPr>
        <xdr:cNvPr id="80" name="Text Box 27">
          <a:extLst>
            <a:ext uri="{FF2B5EF4-FFF2-40B4-BE49-F238E27FC236}">
              <a16:creationId xmlns:a16="http://schemas.microsoft.com/office/drawing/2014/main" id="{FD658CA9-33DD-4F7A-AA4C-D9702EE35972}"/>
            </a:ext>
          </a:extLst>
        </xdr:cNvPr>
        <xdr:cNvSpPr txBox="1"/>
      </xdr:nvSpPr>
      <xdr:spPr bwMode="auto">
        <a:xfrm>
          <a:off x="11725228" y="34565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  <xdr:twoCellAnchor>
    <xdr:from>
      <xdr:col>14</xdr:col>
      <xdr:colOff>152353</xdr:colOff>
      <xdr:row>16</xdr:row>
      <xdr:rowOff>57299</xdr:rowOff>
    </xdr:from>
    <xdr:to>
      <xdr:col>14</xdr:col>
      <xdr:colOff>733890</xdr:colOff>
      <xdr:row>17</xdr:row>
      <xdr:rowOff>856878</xdr:rowOff>
    </xdr:to>
    <xdr:sp macro="" textlink="">
      <xdr:nvSpPr>
        <xdr:cNvPr id="81" name="Text Box 28">
          <a:extLst>
            <a:ext uri="{FF2B5EF4-FFF2-40B4-BE49-F238E27FC236}">
              <a16:creationId xmlns:a16="http://schemas.microsoft.com/office/drawing/2014/main" id="{483A6DC1-AF85-45A3-BAA6-941E5E33FD34}"/>
            </a:ext>
          </a:extLst>
        </xdr:cNvPr>
        <xdr:cNvSpPr txBox="1"/>
      </xdr:nvSpPr>
      <xdr:spPr bwMode="auto">
        <a:xfrm>
          <a:off x="12601528" y="36672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15</xdr:col>
      <xdr:colOff>152353</xdr:colOff>
      <xdr:row>16</xdr:row>
      <xdr:rowOff>57299</xdr:rowOff>
    </xdr:from>
    <xdr:to>
      <xdr:col>15</xdr:col>
      <xdr:colOff>733890</xdr:colOff>
      <xdr:row>17</xdr:row>
      <xdr:rowOff>856878</xdr:rowOff>
    </xdr:to>
    <xdr:sp macro="" textlink="">
      <xdr:nvSpPr>
        <xdr:cNvPr id="82" name="Text Box 29">
          <a:extLst>
            <a:ext uri="{FF2B5EF4-FFF2-40B4-BE49-F238E27FC236}">
              <a16:creationId xmlns:a16="http://schemas.microsoft.com/office/drawing/2014/main" id="{C616F2A3-E63A-4869-877F-F4FE8DD8BE5A}"/>
            </a:ext>
          </a:extLst>
        </xdr:cNvPr>
        <xdr:cNvSpPr txBox="1"/>
      </xdr:nvSpPr>
      <xdr:spPr bwMode="auto">
        <a:xfrm>
          <a:off x="13477828" y="36672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16</xdr:col>
      <xdr:colOff>152353</xdr:colOff>
      <xdr:row>16</xdr:row>
      <xdr:rowOff>57299</xdr:rowOff>
    </xdr:from>
    <xdr:to>
      <xdr:col>16</xdr:col>
      <xdr:colOff>733890</xdr:colOff>
      <xdr:row>17</xdr:row>
      <xdr:rowOff>856878</xdr:rowOff>
    </xdr:to>
    <xdr:sp macro="" textlink="">
      <xdr:nvSpPr>
        <xdr:cNvPr id="83" name="Text Box 31">
          <a:extLst>
            <a:ext uri="{FF2B5EF4-FFF2-40B4-BE49-F238E27FC236}">
              <a16:creationId xmlns:a16="http://schemas.microsoft.com/office/drawing/2014/main" id="{6DC2AAB5-738A-457C-89ED-4D03A430BFBC}"/>
            </a:ext>
          </a:extLst>
        </xdr:cNvPr>
        <xdr:cNvSpPr txBox="1"/>
      </xdr:nvSpPr>
      <xdr:spPr bwMode="auto">
        <a:xfrm>
          <a:off x="14354128" y="36672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17</xdr:col>
      <xdr:colOff>152353</xdr:colOff>
      <xdr:row>16</xdr:row>
      <xdr:rowOff>57299</xdr:rowOff>
    </xdr:from>
    <xdr:to>
      <xdr:col>17</xdr:col>
      <xdr:colOff>733890</xdr:colOff>
      <xdr:row>17</xdr:row>
      <xdr:rowOff>856878</xdr:rowOff>
    </xdr:to>
    <xdr:sp macro="" textlink="">
      <xdr:nvSpPr>
        <xdr:cNvPr id="84" name="Text Box 32">
          <a:extLst>
            <a:ext uri="{FF2B5EF4-FFF2-40B4-BE49-F238E27FC236}">
              <a16:creationId xmlns:a16="http://schemas.microsoft.com/office/drawing/2014/main" id="{9DEF27C3-DD9E-4B54-90EC-7C7950C9C9D1}"/>
            </a:ext>
          </a:extLst>
        </xdr:cNvPr>
        <xdr:cNvSpPr txBox="1"/>
      </xdr:nvSpPr>
      <xdr:spPr bwMode="auto">
        <a:xfrm>
          <a:off x="15230428" y="36672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18</xdr:col>
      <xdr:colOff>152353</xdr:colOff>
      <xdr:row>16</xdr:row>
      <xdr:rowOff>57299</xdr:rowOff>
    </xdr:from>
    <xdr:to>
      <xdr:col>18</xdr:col>
      <xdr:colOff>733890</xdr:colOff>
      <xdr:row>17</xdr:row>
      <xdr:rowOff>856878</xdr:rowOff>
    </xdr:to>
    <xdr:sp macro="" textlink="">
      <xdr:nvSpPr>
        <xdr:cNvPr id="85" name="Text Box 33">
          <a:extLst>
            <a:ext uri="{FF2B5EF4-FFF2-40B4-BE49-F238E27FC236}">
              <a16:creationId xmlns:a16="http://schemas.microsoft.com/office/drawing/2014/main" id="{5F885EC8-85FC-45E5-AAF8-6EFDD07A275A}"/>
            </a:ext>
          </a:extLst>
        </xdr:cNvPr>
        <xdr:cNvSpPr txBox="1"/>
      </xdr:nvSpPr>
      <xdr:spPr bwMode="auto">
        <a:xfrm>
          <a:off x="16106728" y="36672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20</xdr:col>
      <xdr:colOff>142828</xdr:colOff>
      <xdr:row>15</xdr:row>
      <xdr:rowOff>75137</xdr:rowOff>
    </xdr:from>
    <xdr:to>
      <xdr:col>20</xdr:col>
      <xdr:colOff>724365</xdr:colOff>
      <xdr:row>17</xdr:row>
      <xdr:rowOff>877251</xdr:rowOff>
    </xdr:to>
    <xdr:sp macro="" textlink="">
      <xdr:nvSpPr>
        <xdr:cNvPr id="87" name="Text Box 36">
          <a:extLst>
            <a:ext uri="{FF2B5EF4-FFF2-40B4-BE49-F238E27FC236}">
              <a16:creationId xmlns:a16="http://schemas.microsoft.com/office/drawing/2014/main" id="{D8C76A29-6CC3-41E5-B80D-2A25B07CAD4B}"/>
            </a:ext>
          </a:extLst>
        </xdr:cNvPr>
        <xdr:cNvSpPr txBox="1"/>
      </xdr:nvSpPr>
      <xdr:spPr bwMode="auto">
        <a:xfrm>
          <a:off x="17849803" y="34565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21</xdr:col>
      <xdr:colOff>152353</xdr:colOff>
      <xdr:row>17</xdr:row>
      <xdr:rowOff>58341</xdr:rowOff>
    </xdr:from>
    <xdr:to>
      <xdr:col>21</xdr:col>
      <xdr:colOff>733890</xdr:colOff>
      <xdr:row>17</xdr:row>
      <xdr:rowOff>867817</xdr:rowOff>
    </xdr:to>
    <xdr:sp macro="" textlink="">
      <xdr:nvSpPr>
        <xdr:cNvPr id="88" name="Text Box 37">
          <a:extLst>
            <a:ext uri="{FF2B5EF4-FFF2-40B4-BE49-F238E27FC236}">
              <a16:creationId xmlns:a16="http://schemas.microsoft.com/office/drawing/2014/main" id="{F8278BA2-D003-4863-847A-99F57AAACB1D}"/>
            </a:ext>
          </a:extLst>
        </xdr:cNvPr>
        <xdr:cNvSpPr txBox="1"/>
      </xdr:nvSpPr>
      <xdr:spPr bwMode="auto">
        <a:xfrm>
          <a:off x="18735628" y="38969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22</xdr:col>
      <xdr:colOff>152353</xdr:colOff>
      <xdr:row>17</xdr:row>
      <xdr:rowOff>58341</xdr:rowOff>
    </xdr:from>
    <xdr:to>
      <xdr:col>22</xdr:col>
      <xdr:colOff>733890</xdr:colOff>
      <xdr:row>17</xdr:row>
      <xdr:rowOff>867817</xdr:rowOff>
    </xdr:to>
    <xdr:sp macro="" textlink="">
      <xdr:nvSpPr>
        <xdr:cNvPr id="89" name="Text Box 38">
          <a:extLst>
            <a:ext uri="{FF2B5EF4-FFF2-40B4-BE49-F238E27FC236}">
              <a16:creationId xmlns:a16="http://schemas.microsoft.com/office/drawing/2014/main" id="{8B1AF32E-98A2-4823-AF2D-4A7FF588BBE2}"/>
            </a:ext>
          </a:extLst>
        </xdr:cNvPr>
        <xdr:cNvSpPr txBox="1"/>
      </xdr:nvSpPr>
      <xdr:spPr bwMode="auto">
        <a:xfrm>
          <a:off x="19611928" y="38969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23</xdr:col>
      <xdr:colOff>152353</xdr:colOff>
      <xdr:row>17</xdr:row>
      <xdr:rowOff>58341</xdr:rowOff>
    </xdr:from>
    <xdr:to>
      <xdr:col>23</xdr:col>
      <xdr:colOff>733890</xdr:colOff>
      <xdr:row>17</xdr:row>
      <xdr:rowOff>867817</xdr:rowOff>
    </xdr:to>
    <xdr:sp macro="" textlink="">
      <xdr:nvSpPr>
        <xdr:cNvPr id="90" name="Text Box 39">
          <a:extLst>
            <a:ext uri="{FF2B5EF4-FFF2-40B4-BE49-F238E27FC236}">
              <a16:creationId xmlns:a16="http://schemas.microsoft.com/office/drawing/2014/main" id="{AF8C7252-246B-4CD9-95D8-57CE8BA9959C}"/>
            </a:ext>
          </a:extLst>
        </xdr:cNvPr>
        <xdr:cNvSpPr txBox="1"/>
      </xdr:nvSpPr>
      <xdr:spPr bwMode="auto">
        <a:xfrm>
          <a:off x="20488228" y="38969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24</xdr:col>
      <xdr:colOff>152353</xdr:colOff>
      <xdr:row>17</xdr:row>
      <xdr:rowOff>58341</xdr:rowOff>
    </xdr:from>
    <xdr:to>
      <xdr:col>24</xdr:col>
      <xdr:colOff>733890</xdr:colOff>
      <xdr:row>17</xdr:row>
      <xdr:rowOff>867817</xdr:rowOff>
    </xdr:to>
    <xdr:sp macro="" textlink="">
      <xdr:nvSpPr>
        <xdr:cNvPr id="91" name="Text Box 40">
          <a:extLst>
            <a:ext uri="{FF2B5EF4-FFF2-40B4-BE49-F238E27FC236}">
              <a16:creationId xmlns:a16="http://schemas.microsoft.com/office/drawing/2014/main" id="{04385952-68F8-48B8-AEFD-FAFD5D0C0967}"/>
            </a:ext>
          </a:extLst>
        </xdr:cNvPr>
        <xdr:cNvSpPr txBox="1"/>
      </xdr:nvSpPr>
      <xdr:spPr bwMode="auto">
        <a:xfrm>
          <a:off x="21364528" y="38969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25</xdr:col>
      <xdr:colOff>152353</xdr:colOff>
      <xdr:row>17</xdr:row>
      <xdr:rowOff>58341</xdr:rowOff>
    </xdr:from>
    <xdr:to>
      <xdr:col>25</xdr:col>
      <xdr:colOff>733890</xdr:colOff>
      <xdr:row>17</xdr:row>
      <xdr:rowOff>867817</xdr:rowOff>
    </xdr:to>
    <xdr:sp macro="" textlink="">
      <xdr:nvSpPr>
        <xdr:cNvPr id="92" name="Text Box 41">
          <a:extLst>
            <a:ext uri="{FF2B5EF4-FFF2-40B4-BE49-F238E27FC236}">
              <a16:creationId xmlns:a16="http://schemas.microsoft.com/office/drawing/2014/main" id="{833A210B-EC1F-4066-9548-ECA63DBC2D76}"/>
            </a:ext>
          </a:extLst>
        </xdr:cNvPr>
        <xdr:cNvSpPr txBox="1"/>
      </xdr:nvSpPr>
      <xdr:spPr bwMode="auto">
        <a:xfrm>
          <a:off x="22240828" y="38969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26</xdr:col>
      <xdr:colOff>152353</xdr:colOff>
      <xdr:row>17</xdr:row>
      <xdr:rowOff>58341</xdr:rowOff>
    </xdr:from>
    <xdr:to>
      <xdr:col>26</xdr:col>
      <xdr:colOff>733890</xdr:colOff>
      <xdr:row>17</xdr:row>
      <xdr:rowOff>867817</xdr:rowOff>
    </xdr:to>
    <xdr:sp macro="" textlink="">
      <xdr:nvSpPr>
        <xdr:cNvPr id="93" name="Text Box 42">
          <a:extLst>
            <a:ext uri="{FF2B5EF4-FFF2-40B4-BE49-F238E27FC236}">
              <a16:creationId xmlns:a16="http://schemas.microsoft.com/office/drawing/2014/main" id="{904E5CD3-4E74-4314-9C2E-F74FD587F4A1}"/>
            </a:ext>
          </a:extLst>
        </xdr:cNvPr>
        <xdr:cNvSpPr txBox="1"/>
      </xdr:nvSpPr>
      <xdr:spPr bwMode="auto">
        <a:xfrm>
          <a:off x="23117128" y="38969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27</xdr:col>
      <xdr:colOff>152353</xdr:colOff>
      <xdr:row>15</xdr:row>
      <xdr:rowOff>75137</xdr:rowOff>
    </xdr:from>
    <xdr:to>
      <xdr:col>27</xdr:col>
      <xdr:colOff>733890</xdr:colOff>
      <xdr:row>17</xdr:row>
      <xdr:rowOff>877251</xdr:rowOff>
    </xdr:to>
    <xdr:sp macro="" textlink="">
      <xdr:nvSpPr>
        <xdr:cNvPr id="94" name="Text Box 46">
          <a:extLst>
            <a:ext uri="{FF2B5EF4-FFF2-40B4-BE49-F238E27FC236}">
              <a16:creationId xmlns:a16="http://schemas.microsoft.com/office/drawing/2014/main" id="{3F4DCFF8-71B7-40AC-B3D8-9C2FFDEE8C0F}"/>
            </a:ext>
          </a:extLst>
        </xdr:cNvPr>
        <xdr:cNvSpPr txBox="1"/>
      </xdr:nvSpPr>
      <xdr:spPr bwMode="auto">
        <a:xfrm>
          <a:off x="23993428" y="34565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28</xdr:col>
      <xdr:colOff>152353</xdr:colOff>
      <xdr:row>15</xdr:row>
      <xdr:rowOff>75137</xdr:rowOff>
    </xdr:from>
    <xdr:to>
      <xdr:col>28</xdr:col>
      <xdr:colOff>733890</xdr:colOff>
      <xdr:row>17</xdr:row>
      <xdr:rowOff>877251</xdr:rowOff>
    </xdr:to>
    <xdr:sp macro="" textlink="">
      <xdr:nvSpPr>
        <xdr:cNvPr id="95" name="Text Box 47">
          <a:extLst>
            <a:ext uri="{FF2B5EF4-FFF2-40B4-BE49-F238E27FC236}">
              <a16:creationId xmlns:a16="http://schemas.microsoft.com/office/drawing/2014/main" id="{3C2CFEFB-5732-4BD4-BE35-375F8ED9FF08}"/>
            </a:ext>
          </a:extLst>
        </xdr:cNvPr>
        <xdr:cNvSpPr txBox="1"/>
      </xdr:nvSpPr>
      <xdr:spPr bwMode="auto">
        <a:xfrm>
          <a:off x="24869728" y="34565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29</xdr:col>
      <xdr:colOff>152353</xdr:colOff>
      <xdr:row>15</xdr:row>
      <xdr:rowOff>75137</xdr:rowOff>
    </xdr:from>
    <xdr:to>
      <xdr:col>29</xdr:col>
      <xdr:colOff>733890</xdr:colOff>
      <xdr:row>17</xdr:row>
      <xdr:rowOff>877251</xdr:rowOff>
    </xdr:to>
    <xdr:sp macro="" textlink="">
      <xdr:nvSpPr>
        <xdr:cNvPr id="96" name="Text Box 48">
          <a:extLst>
            <a:ext uri="{FF2B5EF4-FFF2-40B4-BE49-F238E27FC236}">
              <a16:creationId xmlns:a16="http://schemas.microsoft.com/office/drawing/2014/main" id="{8BC9D20E-B18E-4DB1-B413-5E6461F5D16F}"/>
            </a:ext>
          </a:extLst>
        </xdr:cNvPr>
        <xdr:cNvSpPr txBox="1"/>
      </xdr:nvSpPr>
      <xdr:spPr bwMode="auto">
        <a:xfrm>
          <a:off x="25746028" y="34565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30</xdr:col>
      <xdr:colOff>152353</xdr:colOff>
      <xdr:row>15</xdr:row>
      <xdr:rowOff>75137</xdr:rowOff>
    </xdr:from>
    <xdr:to>
      <xdr:col>30</xdr:col>
      <xdr:colOff>733890</xdr:colOff>
      <xdr:row>17</xdr:row>
      <xdr:rowOff>877251</xdr:rowOff>
    </xdr:to>
    <xdr:sp macro="" textlink="">
      <xdr:nvSpPr>
        <xdr:cNvPr id="97" name="Text Box 49">
          <a:extLst>
            <a:ext uri="{FF2B5EF4-FFF2-40B4-BE49-F238E27FC236}">
              <a16:creationId xmlns:a16="http://schemas.microsoft.com/office/drawing/2014/main" id="{2B78D3A3-26A2-4A21-B033-93FB2F758C9D}"/>
            </a:ext>
          </a:extLst>
        </xdr:cNvPr>
        <xdr:cNvSpPr txBox="1"/>
      </xdr:nvSpPr>
      <xdr:spPr bwMode="auto">
        <a:xfrm>
          <a:off x="26622328" y="34565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31</xdr:col>
      <xdr:colOff>152353</xdr:colOff>
      <xdr:row>15</xdr:row>
      <xdr:rowOff>75137</xdr:rowOff>
    </xdr:from>
    <xdr:to>
      <xdr:col>31</xdr:col>
      <xdr:colOff>733890</xdr:colOff>
      <xdr:row>17</xdr:row>
      <xdr:rowOff>877251</xdr:rowOff>
    </xdr:to>
    <xdr:sp macro="" textlink="">
      <xdr:nvSpPr>
        <xdr:cNvPr id="98" name="Text Box 152">
          <a:extLst>
            <a:ext uri="{FF2B5EF4-FFF2-40B4-BE49-F238E27FC236}">
              <a16:creationId xmlns:a16="http://schemas.microsoft.com/office/drawing/2014/main" id="{57979E2A-A91B-4437-A262-446B7417804B}"/>
            </a:ext>
          </a:extLst>
        </xdr:cNvPr>
        <xdr:cNvSpPr txBox="1"/>
      </xdr:nvSpPr>
      <xdr:spPr bwMode="auto">
        <a:xfrm>
          <a:off x="27498628" y="34565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3</xdr:col>
      <xdr:colOff>161878</xdr:colOff>
      <xdr:row>15</xdr:row>
      <xdr:rowOff>114449</xdr:rowOff>
    </xdr:from>
    <xdr:to>
      <xdr:col>3</xdr:col>
      <xdr:colOff>743415</xdr:colOff>
      <xdr:row>17</xdr:row>
      <xdr:rowOff>685428</xdr:rowOff>
    </xdr:to>
    <xdr:sp macro="" textlink="">
      <xdr:nvSpPr>
        <xdr:cNvPr id="99" name="Text Box 167">
          <a:extLst>
            <a:ext uri="{FF2B5EF4-FFF2-40B4-BE49-F238E27FC236}">
              <a16:creationId xmlns:a16="http://schemas.microsoft.com/office/drawing/2014/main" id="{36D7C664-394E-4579-919D-67CE6CE4E7E8}"/>
            </a:ext>
          </a:extLst>
        </xdr:cNvPr>
        <xdr:cNvSpPr txBox="1"/>
      </xdr:nvSpPr>
      <xdr:spPr bwMode="auto">
        <a:xfrm>
          <a:off x="2095453" y="34958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11</xdr:col>
      <xdr:colOff>142959</xdr:colOff>
      <xdr:row>15</xdr:row>
      <xdr:rowOff>75137</xdr:rowOff>
    </xdr:from>
    <xdr:to>
      <xdr:col>11</xdr:col>
      <xdr:colOff>723556</xdr:colOff>
      <xdr:row>17</xdr:row>
      <xdr:rowOff>877251</xdr:rowOff>
    </xdr:to>
    <xdr:sp macro="" textlink="">
      <xdr:nvSpPr>
        <xdr:cNvPr id="100" name="Text Box 22">
          <a:extLst>
            <a:ext uri="{FF2B5EF4-FFF2-40B4-BE49-F238E27FC236}">
              <a16:creationId xmlns:a16="http://schemas.microsoft.com/office/drawing/2014/main" id="{AE3607F6-17CA-4EBE-86EC-93EA424B6196}"/>
            </a:ext>
          </a:extLst>
        </xdr:cNvPr>
        <xdr:cNvSpPr txBox="1"/>
      </xdr:nvSpPr>
      <xdr:spPr bwMode="auto">
        <a:xfrm>
          <a:off x="9963234" y="345651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14</xdr:col>
      <xdr:colOff>67236</xdr:colOff>
      <xdr:row>8</xdr:row>
      <xdr:rowOff>44824</xdr:rowOff>
    </xdr:from>
    <xdr:to>
      <xdr:col>19</xdr:col>
      <xdr:colOff>110756</xdr:colOff>
      <xdr:row>11</xdr:row>
      <xdr:rowOff>203083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14B0B7C5-3A3B-4451-90D3-5008694BF6DB}"/>
            </a:ext>
          </a:extLst>
        </xdr:cNvPr>
        <xdr:cNvSpPr/>
      </xdr:nvSpPr>
      <xdr:spPr>
        <a:xfrm>
          <a:off x="10754286" y="1559299"/>
          <a:ext cx="4044020" cy="958359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4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4</xdr:col>
      <xdr:colOff>66675</xdr:colOff>
      <xdr:row>15</xdr:row>
      <xdr:rowOff>85725</xdr:rowOff>
    </xdr:from>
    <xdr:to>
      <xdr:col>4</xdr:col>
      <xdr:colOff>781685</xdr:colOff>
      <xdr:row>17</xdr:row>
      <xdr:rowOff>875473</xdr:rowOff>
    </xdr:to>
    <xdr:sp macro="" textlink="">
      <xdr:nvSpPr>
        <xdr:cNvPr id="33" name="Text Box 167">
          <a:extLst>
            <a:ext uri="{FF2B5EF4-FFF2-40B4-BE49-F238E27FC236}">
              <a16:creationId xmlns:a16="http://schemas.microsoft.com/office/drawing/2014/main" id="{AF94C607-E072-4AD1-95DF-BC53E9E1D852}"/>
            </a:ext>
          </a:extLst>
        </xdr:cNvPr>
        <xdr:cNvSpPr txBox="1">
          <a:spLocks noChangeArrowheads="1"/>
        </xdr:cNvSpPr>
      </xdr:nvSpPr>
      <xdr:spPr bwMode="auto">
        <a:xfrm>
          <a:off x="2876550" y="3467100"/>
          <a:ext cx="715010" cy="124694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Rtl" wrap="square" lIns="27432" tIns="0" rIns="27432" bIns="0" anchor="ctr" upright="1"/>
        <a:lstStyle/>
        <a:p>
          <a:pPr marL="0" marR="0" lvl="0" indent="0" algn="di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800" b="0" i="0" u="none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（</a:t>
          </a:r>
          <a:r>
            <a:rPr lang="ja-JP" altLang="ja-JP" sz="800" b="0" i="0" u="none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児童相談所を除く）</a:t>
          </a:r>
          <a:endParaRPr lang="en-US" altLang="ja-JP" sz="800" b="0" i="0" u="none" baseline="0">
            <a:solidFill>
              <a:sysClr val="windowText" lastClr="000000"/>
            </a:solidFill>
            <a:effectLst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algn="di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ja-JP" altLang="ja-JP" sz="1000" u="none">
            <a:solidFill>
              <a:sysClr val="windowText" lastClr="000000"/>
            </a:solidFill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都道府県</a:t>
          </a:r>
          <a:endParaRPr lang="en-US" altLang="ja-JP" sz="1000" b="0" i="0" u="none" strike="noStrike" baseline="0">
            <a:solidFill>
              <a:sysClr val="windowText" lastClr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oneCellAnchor>
    <xdr:from>
      <xdr:col>5</xdr:col>
      <xdr:colOff>73715</xdr:colOff>
      <xdr:row>16</xdr:row>
      <xdr:rowOff>61705</xdr:rowOff>
    </xdr:from>
    <xdr:ext cx="753717" cy="1090820"/>
    <xdr:sp macro="" textlink="">
      <xdr:nvSpPr>
        <xdr:cNvPr id="34" name="Text Box 17">
          <a:extLst>
            <a:ext uri="{FF2B5EF4-FFF2-40B4-BE49-F238E27FC236}">
              <a16:creationId xmlns:a16="http://schemas.microsoft.com/office/drawing/2014/main" id="{2D95055F-625D-443F-93AA-29ED9BB8EDA8}"/>
            </a:ext>
          </a:extLst>
        </xdr:cNvPr>
        <xdr:cNvSpPr txBox="1"/>
      </xdr:nvSpPr>
      <xdr:spPr bwMode="auto">
        <a:xfrm>
          <a:off x="3759890" y="3671680"/>
          <a:ext cx="753717" cy="109082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horzOverflow="clip" vert="wordArtVert" wrap="square" lIns="27432" tIns="0" rIns="27432" bIns="0" anchor="ctr" upright="1">
          <a:noAutofit/>
        </a:bodyPr>
        <a:lstStyle/>
        <a:p>
          <a:pPr algn="dist" rtl="0"/>
          <a:r>
            <a:rPr lang="ja-JP" altLang="en-US" sz="1000" b="0" i="0" baseline="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こども家庭</a:t>
          </a:r>
        </a:p>
        <a:p>
          <a:pPr algn="dist" rtl="0"/>
          <a:r>
            <a:rPr lang="ja-JP" altLang="en-US" sz="1000" b="0" i="0" baseline="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センター等</a:t>
          </a:r>
        </a:p>
        <a:p>
          <a:pPr algn="dist" rtl="0"/>
          <a:r>
            <a:rPr lang="ja-JP" altLang="en-US" sz="1000" b="0" i="0" baseline="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の児童福祉・母子保健部門</a:t>
          </a:r>
        </a:p>
      </xdr:txBody>
    </xdr:sp>
    <xdr:clientData/>
  </xdr:oneCellAnchor>
  <xdr:twoCellAnchor>
    <xdr:from>
      <xdr:col>19</xdr:col>
      <xdr:colOff>35615</xdr:colOff>
      <xdr:row>15</xdr:row>
      <xdr:rowOff>85725</xdr:rowOff>
    </xdr:from>
    <xdr:to>
      <xdr:col>19</xdr:col>
      <xdr:colOff>863876</xdr:colOff>
      <xdr:row>17</xdr:row>
      <xdr:rowOff>895764</xdr:rowOff>
    </xdr:to>
    <xdr:sp macro="" textlink="">
      <xdr:nvSpPr>
        <xdr:cNvPr id="35" name="Text Box 17">
          <a:extLst>
            <a:ext uri="{FF2B5EF4-FFF2-40B4-BE49-F238E27FC236}">
              <a16:creationId xmlns:a16="http://schemas.microsoft.com/office/drawing/2014/main" id="{93ED140E-FABB-48E8-82C4-88D709C7B530}"/>
            </a:ext>
          </a:extLst>
        </xdr:cNvPr>
        <xdr:cNvSpPr txBox="1">
          <a:spLocks noChangeArrowheads="1"/>
        </xdr:cNvSpPr>
      </xdr:nvSpPr>
      <xdr:spPr bwMode="auto">
        <a:xfrm>
          <a:off x="15989990" y="3467100"/>
          <a:ext cx="828261" cy="1267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里親</a:t>
          </a: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・</a:t>
          </a: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小規模住居型児童養育事業（</a:t>
          </a:r>
          <a:r>
            <a:rPr lang="en-US" altLang="ja-JP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FH</a:t>
          </a: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）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90235</xdr:colOff>
      <xdr:row>11</xdr:row>
      <xdr:rowOff>168497</xdr:rowOff>
    </xdr:from>
    <xdr:to>
      <xdr:col>5</xdr:col>
      <xdr:colOff>785774</xdr:colOff>
      <xdr:row>13</xdr:row>
      <xdr:rowOff>1679649</xdr:rowOff>
    </xdr:to>
    <xdr:sp macro="" textlink="">
      <xdr:nvSpPr>
        <xdr:cNvPr id="94" name="Text Box 42">
          <a:extLst>
            <a:ext uri="{FF2B5EF4-FFF2-40B4-BE49-F238E27FC236}">
              <a16:creationId xmlns:a16="http://schemas.microsoft.com/office/drawing/2014/main" id="{FCE47BBD-D37A-49E3-9E0B-D586A889C225}"/>
            </a:ext>
          </a:extLst>
        </xdr:cNvPr>
        <xdr:cNvSpPr txBox="1"/>
      </xdr:nvSpPr>
      <xdr:spPr bwMode="auto">
        <a:xfrm>
          <a:off x="2966785" y="2368772"/>
          <a:ext cx="695539" cy="1873102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助言指導</a:t>
          </a:r>
        </a:p>
      </xdr:txBody>
    </xdr:sp>
    <xdr:clientData/>
  </xdr:twoCellAnchor>
  <xdr:twoCellAnchor editAs="oneCell">
    <xdr:from>
      <xdr:col>6</xdr:col>
      <xdr:colOff>90235</xdr:colOff>
      <xdr:row>11</xdr:row>
      <xdr:rowOff>161391</xdr:rowOff>
    </xdr:from>
    <xdr:to>
      <xdr:col>6</xdr:col>
      <xdr:colOff>776129</xdr:colOff>
      <xdr:row>13</xdr:row>
      <xdr:rowOff>1676421</xdr:rowOff>
    </xdr:to>
    <xdr:sp macro="" textlink="">
      <xdr:nvSpPr>
        <xdr:cNvPr id="95" name="Text Box 43">
          <a:extLst>
            <a:ext uri="{FF2B5EF4-FFF2-40B4-BE49-F238E27FC236}">
              <a16:creationId xmlns:a16="http://schemas.microsoft.com/office/drawing/2014/main" id="{B1B362AB-5FDD-40C7-B71C-2DF26DFE8186}"/>
            </a:ext>
          </a:extLst>
        </xdr:cNvPr>
        <xdr:cNvSpPr txBox="1"/>
      </xdr:nvSpPr>
      <xdr:spPr bwMode="auto">
        <a:xfrm>
          <a:off x="3824035" y="2361666"/>
          <a:ext cx="685894" cy="187698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継続指導</a:t>
          </a:r>
        </a:p>
      </xdr:txBody>
    </xdr:sp>
    <xdr:clientData/>
  </xdr:twoCellAnchor>
  <xdr:twoCellAnchor editAs="oneCell">
    <xdr:from>
      <xdr:col>7</xdr:col>
      <xdr:colOff>117810</xdr:colOff>
      <xdr:row>11</xdr:row>
      <xdr:rowOff>160513</xdr:rowOff>
    </xdr:from>
    <xdr:to>
      <xdr:col>7</xdr:col>
      <xdr:colOff>774766</xdr:colOff>
      <xdr:row>13</xdr:row>
      <xdr:rowOff>1676023</xdr:rowOff>
    </xdr:to>
    <xdr:sp macro="" textlink="">
      <xdr:nvSpPr>
        <xdr:cNvPr id="96" name="Text Box 44">
          <a:extLst>
            <a:ext uri="{FF2B5EF4-FFF2-40B4-BE49-F238E27FC236}">
              <a16:creationId xmlns:a16="http://schemas.microsoft.com/office/drawing/2014/main" id="{C185EAA8-632E-45BA-B732-4E0735E677F4}"/>
            </a:ext>
          </a:extLst>
        </xdr:cNvPr>
        <xdr:cNvSpPr txBox="1"/>
      </xdr:nvSpPr>
      <xdr:spPr bwMode="auto">
        <a:xfrm>
          <a:off x="4708860" y="2360788"/>
          <a:ext cx="656956" cy="187746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他機関あっせん</a:t>
          </a:r>
        </a:p>
      </xdr:txBody>
    </xdr:sp>
    <xdr:clientData/>
  </xdr:twoCellAnchor>
  <xdr:twoCellAnchor editAs="oneCell">
    <xdr:from>
      <xdr:col>8</xdr:col>
      <xdr:colOff>80590</xdr:colOff>
      <xdr:row>10</xdr:row>
      <xdr:rowOff>176417</xdr:rowOff>
    </xdr:from>
    <xdr:to>
      <xdr:col>8</xdr:col>
      <xdr:colOff>785774</xdr:colOff>
      <xdr:row>13</xdr:row>
      <xdr:rowOff>1647825</xdr:rowOff>
    </xdr:to>
    <xdr:sp macro="" textlink="">
      <xdr:nvSpPr>
        <xdr:cNvPr id="97" name="Text Box 45">
          <a:extLst>
            <a:ext uri="{FF2B5EF4-FFF2-40B4-BE49-F238E27FC236}">
              <a16:creationId xmlns:a16="http://schemas.microsoft.com/office/drawing/2014/main" id="{548972AF-B8DB-43D7-B3C9-2F0D4470B01B}"/>
            </a:ext>
          </a:extLst>
        </xdr:cNvPr>
        <xdr:cNvSpPr txBox="1"/>
      </xdr:nvSpPr>
      <xdr:spPr bwMode="auto">
        <a:xfrm>
          <a:off x="5528890" y="2195717"/>
          <a:ext cx="705184" cy="201433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児童福祉司指導</a:t>
          </a:r>
        </a:p>
      </xdr:txBody>
    </xdr:sp>
    <xdr:clientData/>
  </xdr:twoCellAnchor>
  <xdr:twoCellAnchor editAs="oneCell">
    <xdr:from>
      <xdr:col>9</xdr:col>
      <xdr:colOff>43936</xdr:colOff>
      <xdr:row>10</xdr:row>
      <xdr:rowOff>176417</xdr:rowOff>
    </xdr:from>
    <xdr:to>
      <xdr:col>9</xdr:col>
      <xdr:colOff>825154</xdr:colOff>
      <xdr:row>13</xdr:row>
      <xdr:rowOff>1647825</xdr:rowOff>
    </xdr:to>
    <xdr:sp macro="" textlink="">
      <xdr:nvSpPr>
        <xdr:cNvPr id="98" name="Text Box 48">
          <a:extLst>
            <a:ext uri="{FF2B5EF4-FFF2-40B4-BE49-F238E27FC236}">
              <a16:creationId xmlns:a16="http://schemas.microsoft.com/office/drawing/2014/main" id="{49520E44-6DEC-4E6D-A2B6-6331F98611CC}"/>
            </a:ext>
          </a:extLst>
        </xdr:cNvPr>
        <xdr:cNvSpPr txBox="1"/>
      </xdr:nvSpPr>
      <xdr:spPr bwMode="auto">
        <a:xfrm>
          <a:off x="6349486" y="2195717"/>
          <a:ext cx="781218" cy="201433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指導・指導委託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児童家庭支援センター等</a:t>
          </a:r>
        </a:p>
      </xdr:txBody>
    </xdr:sp>
    <xdr:clientData/>
  </xdr:twoCellAnchor>
  <xdr:twoCellAnchor editAs="oneCell">
    <xdr:from>
      <xdr:col>20</xdr:col>
      <xdr:colOff>99881</xdr:colOff>
      <xdr:row>11</xdr:row>
      <xdr:rowOff>62974</xdr:rowOff>
    </xdr:from>
    <xdr:to>
      <xdr:col>20</xdr:col>
      <xdr:colOff>766483</xdr:colOff>
      <xdr:row>13</xdr:row>
      <xdr:rowOff>1678502</xdr:rowOff>
    </xdr:to>
    <xdr:sp macro="" textlink="">
      <xdr:nvSpPr>
        <xdr:cNvPr id="99" name="Text Box 51">
          <a:extLst>
            <a:ext uri="{FF2B5EF4-FFF2-40B4-BE49-F238E27FC236}">
              <a16:creationId xmlns:a16="http://schemas.microsoft.com/office/drawing/2014/main" id="{599EC371-3B42-4D34-80AB-7E2AF0BC1D22}"/>
            </a:ext>
          </a:extLst>
        </xdr:cNvPr>
        <xdr:cNvSpPr txBox="1"/>
      </xdr:nvSpPr>
      <xdr:spPr bwMode="auto">
        <a:xfrm>
          <a:off x="15835181" y="2263249"/>
          <a:ext cx="666602" cy="197747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指定発達支援医療機関委託</a:t>
          </a:r>
        </a:p>
      </xdr:txBody>
    </xdr:sp>
    <xdr:clientData/>
  </xdr:twoCellAnchor>
  <xdr:twoCellAnchor editAs="oneCell">
    <xdr:from>
      <xdr:col>21</xdr:col>
      <xdr:colOff>91598</xdr:colOff>
      <xdr:row>11</xdr:row>
      <xdr:rowOff>62974</xdr:rowOff>
    </xdr:from>
    <xdr:to>
      <xdr:col>21</xdr:col>
      <xdr:colOff>767846</xdr:colOff>
      <xdr:row>13</xdr:row>
      <xdr:rowOff>1678502</xdr:rowOff>
    </xdr:to>
    <xdr:sp macro="" textlink="">
      <xdr:nvSpPr>
        <xdr:cNvPr id="100" name="Text Box 52">
          <a:extLst>
            <a:ext uri="{FF2B5EF4-FFF2-40B4-BE49-F238E27FC236}">
              <a16:creationId xmlns:a16="http://schemas.microsoft.com/office/drawing/2014/main" id="{59FF5181-DFCE-40F9-8157-D92BCC39CD69}"/>
            </a:ext>
          </a:extLst>
        </xdr:cNvPr>
        <xdr:cNvSpPr txBox="1"/>
      </xdr:nvSpPr>
      <xdr:spPr bwMode="auto">
        <a:xfrm>
          <a:off x="16684148" y="2263249"/>
          <a:ext cx="676248" cy="197747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里親委託</a:t>
          </a:r>
        </a:p>
      </xdr:txBody>
    </xdr:sp>
    <xdr:clientData/>
  </xdr:twoCellAnchor>
  <xdr:twoCellAnchor editAs="oneCell">
    <xdr:from>
      <xdr:col>27</xdr:col>
      <xdr:colOff>39968</xdr:colOff>
      <xdr:row>11</xdr:row>
      <xdr:rowOff>67056</xdr:rowOff>
    </xdr:from>
    <xdr:to>
      <xdr:col>27</xdr:col>
      <xdr:colOff>821186</xdr:colOff>
      <xdr:row>13</xdr:row>
      <xdr:rowOff>1680356</xdr:rowOff>
    </xdr:to>
    <xdr:sp macro="" textlink="">
      <xdr:nvSpPr>
        <xdr:cNvPr id="101" name="Text Box 55">
          <a:extLst>
            <a:ext uri="{FF2B5EF4-FFF2-40B4-BE49-F238E27FC236}">
              <a16:creationId xmlns:a16="http://schemas.microsoft.com/office/drawing/2014/main" id="{80522E3B-865E-4C85-89BE-4E0B5E226963}"/>
            </a:ext>
          </a:extLst>
        </xdr:cNvPr>
        <xdr:cNvSpPr txBox="1"/>
      </xdr:nvSpPr>
      <xdr:spPr bwMode="auto">
        <a:xfrm>
          <a:off x="21776018" y="2267331"/>
          <a:ext cx="781218" cy="19752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30</xdr:col>
      <xdr:colOff>205760</xdr:colOff>
      <xdr:row>10</xdr:row>
      <xdr:rowOff>171623</xdr:rowOff>
    </xdr:from>
    <xdr:to>
      <xdr:col>30</xdr:col>
      <xdr:colOff>672736</xdr:colOff>
      <xdr:row>13</xdr:row>
      <xdr:rowOff>1645648</xdr:rowOff>
    </xdr:to>
    <xdr:sp macro="" textlink="">
      <xdr:nvSpPr>
        <xdr:cNvPr id="102" name="Text Box 56">
          <a:extLst>
            <a:ext uri="{FF2B5EF4-FFF2-40B4-BE49-F238E27FC236}">
              <a16:creationId xmlns:a16="http://schemas.microsoft.com/office/drawing/2014/main" id="{C924E466-F5D5-411A-AD46-7D982E5A65FF}"/>
            </a:ext>
          </a:extLst>
        </xdr:cNvPr>
        <xdr:cNvSpPr txBox="1"/>
      </xdr:nvSpPr>
      <xdr:spPr bwMode="auto">
        <a:xfrm>
          <a:off x="24513560" y="2190923"/>
          <a:ext cx="466976" cy="20169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一時保護</a:t>
          </a:r>
        </a:p>
      </xdr:txBody>
    </xdr:sp>
    <xdr:clientData/>
  </xdr:twoCellAnchor>
  <xdr:twoCellAnchor editAs="oneCell">
    <xdr:from>
      <xdr:col>29</xdr:col>
      <xdr:colOff>9804</xdr:colOff>
      <xdr:row>9</xdr:row>
      <xdr:rowOff>250081</xdr:rowOff>
    </xdr:from>
    <xdr:to>
      <xdr:col>29</xdr:col>
      <xdr:colOff>828675</xdr:colOff>
      <xdr:row>13</xdr:row>
      <xdr:rowOff>1781175</xdr:rowOff>
    </xdr:to>
    <xdr:sp macro="" textlink="">
      <xdr:nvSpPr>
        <xdr:cNvPr id="103" name="Text Box 57">
          <a:extLst>
            <a:ext uri="{FF2B5EF4-FFF2-40B4-BE49-F238E27FC236}">
              <a16:creationId xmlns:a16="http://schemas.microsoft.com/office/drawing/2014/main" id="{B14AF3FD-5810-4589-A795-4D2B7EDB4BC5}"/>
            </a:ext>
          </a:extLst>
        </xdr:cNvPr>
        <xdr:cNvSpPr txBox="1"/>
      </xdr:nvSpPr>
      <xdr:spPr bwMode="auto">
        <a:xfrm>
          <a:off x="23460354" y="1993156"/>
          <a:ext cx="818871" cy="235024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未対応件数（年度末現在）</a:t>
          </a:r>
        </a:p>
      </xdr:txBody>
    </xdr:sp>
    <xdr:clientData/>
  </xdr:twoCellAnchor>
  <xdr:twoCellAnchor editAs="oneCell">
    <xdr:from>
      <xdr:col>31</xdr:col>
      <xdr:colOff>185457</xdr:colOff>
      <xdr:row>10</xdr:row>
      <xdr:rowOff>171623</xdr:rowOff>
    </xdr:from>
    <xdr:to>
      <xdr:col>31</xdr:col>
      <xdr:colOff>604771</xdr:colOff>
      <xdr:row>13</xdr:row>
      <xdr:rowOff>1645648</xdr:rowOff>
    </xdr:to>
    <xdr:sp macro="" textlink="">
      <xdr:nvSpPr>
        <xdr:cNvPr id="104" name="Text Box 60">
          <a:extLst>
            <a:ext uri="{FF2B5EF4-FFF2-40B4-BE49-F238E27FC236}">
              <a16:creationId xmlns:a16="http://schemas.microsoft.com/office/drawing/2014/main" id="{D16E0C3C-518E-4124-A31D-D46C4E185C38}"/>
            </a:ext>
          </a:extLst>
        </xdr:cNvPr>
        <xdr:cNvSpPr txBox="1"/>
      </xdr:nvSpPr>
      <xdr:spPr bwMode="auto">
        <a:xfrm>
          <a:off x="18397257" y="2190923"/>
          <a:ext cx="419314" cy="20169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一時保護以外</a:t>
          </a:r>
        </a:p>
      </xdr:txBody>
    </xdr:sp>
    <xdr:clientData/>
  </xdr:twoCellAnchor>
  <xdr:twoCellAnchor editAs="oneCell">
    <xdr:from>
      <xdr:col>25</xdr:col>
      <xdr:colOff>23402</xdr:colOff>
      <xdr:row>11</xdr:row>
      <xdr:rowOff>28576</xdr:rowOff>
    </xdr:from>
    <xdr:to>
      <xdr:col>25</xdr:col>
      <xdr:colOff>832990</xdr:colOff>
      <xdr:row>13</xdr:row>
      <xdr:rowOff>1662876</xdr:rowOff>
    </xdr:to>
    <xdr:grpSp>
      <xdr:nvGrpSpPr>
        <xdr:cNvPr id="105" name="グループ化 104">
          <a:extLst>
            <a:ext uri="{FF2B5EF4-FFF2-40B4-BE49-F238E27FC236}">
              <a16:creationId xmlns:a16="http://schemas.microsoft.com/office/drawing/2014/main" id="{467BF23D-E040-4052-803D-A53056EF4A82}"/>
            </a:ext>
          </a:extLst>
        </xdr:cNvPr>
        <xdr:cNvGrpSpPr/>
      </xdr:nvGrpSpPr>
      <xdr:grpSpPr>
        <a:xfrm>
          <a:off x="20160373" y="2258547"/>
          <a:ext cx="809588" cy="1992888"/>
          <a:chOff x="14903935" y="1717994"/>
          <a:chExt cx="533363" cy="2004928"/>
        </a:xfrm>
      </xdr:grpSpPr>
      <xdr:sp macro="" textlink="">
        <xdr:nvSpPr>
          <xdr:cNvPr id="106" name="Text Box 54">
            <a:extLst>
              <a:ext uri="{FF2B5EF4-FFF2-40B4-BE49-F238E27FC236}">
                <a16:creationId xmlns:a16="http://schemas.microsoft.com/office/drawing/2014/main" id="{56DC951B-7CB4-4355-B3A9-2D6D778BA1C1}"/>
              </a:ext>
            </a:extLst>
          </xdr:cNvPr>
          <xdr:cNvSpPr txBox="1"/>
        </xdr:nvSpPr>
        <xdr:spPr bwMode="auto">
          <a:xfrm>
            <a:off x="14903935" y="1717994"/>
            <a:ext cx="533363" cy="2004928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vert="wordArtVertRtl" wrap="square" lIns="27432" tIns="0" rIns="27432" bIns="0" anchor="ctr" upright="1"/>
          <a:lstStyle/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による家庭裁判所送致</a:t>
            </a:r>
            <a:endPara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endParaRPr>
          </a:p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法第　条第１項第４号</a:t>
            </a:r>
          </a:p>
        </xdr:txBody>
      </xdr:sp>
      <xdr:sp macro="" textlink="">
        <xdr:nvSpPr>
          <xdr:cNvPr id="107" name="Text Box 61">
            <a:extLst>
              <a:ext uri="{FF2B5EF4-FFF2-40B4-BE49-F238E27FC236}">
                <a16:creationId xmlns:a16="http://schemas.microsoft.com/office/drawing/2014/main" id="{B8F07470-4342-4DBC-9848-E7AFA20655C7}"/>
              </a:ext>
            </a:extLst>
          </xdr:cNvPr>
          <xdr:cNvSpPr txBox="1"/>
        </xdr:nvSpPr>
        <xdr:spPr bwMode="auto">
          <a:xfrm>
            <a:off x="14980535" y="2082844"/>
            <a:ext cx="237744" cy="248729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/>
            <a:r>
              <a:rPr lang="en-US" altLang="ja-JP" sz="1000" b="0" i="0" u="non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27</a:t>
            </a:r>
          </a:p>
        </xdr:txBody>
      </xdr:sp>
    </xdr:grpSp>
    <xdr:clientData/>
  </xdr:twoCellAnchor>
  <xdr:twoCellAnchor editAs="oneCell">
    <xdr:from>
      <xdr:col>19</xdr:col>
      <xdr:colOff>108164</xdr:colOff>
      <xdr:row>11</xdr:row>
      <xdr:rowOff>178513</xdr:rowOff>
    </xdr:from>
    <xdr:to>
      <xdr:col>19</xdr:col>
      <xdr:colOff>774766</xdr:colOff>
      <xdr:row>13</xdr:row>
      <xdr:rowOff>1694596</xdr:rowOff>
    </xdr:to>
    <xdr:sp macro="" textlink="">
      <xdr:nvSpPr>
        <xdr:cNvPr id="111" name="Text Box 66">
          <a:extLst>
            <a:ext uri="{FF2B5EF4-FFF2-40B4-BE49-F238E27FC236}">
              <a16:creationId xmlns:a16="http://schemas.microsoft.com/office/drawing/2014/main" id="{CC7EBD9A-DD6C-403E-ACFD-B3FD39D8DFC0}"/>
            </a:ext>
          </a:extLst>
        </xdr:cNvPr>
        <xdr:cNvSpPr txBox="1"/>
      </xdr:nvSpPr>
      <xdr:spPr bwMode="auto">
        <a:xfrm>
          <a:off x="14986214" y="2378788"/>
          <a:ext cx="666602" cy="187803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通所</a:t>
          </a:r>
        </a:p>
      </xdr:txBody>
    </xdr:sp>
    <xdr:clientData/>
  </xdr:twoCellAnchor>
  <xdr:twoCellAnchor editAs="oneCell">
    <xdr:from>
      <xdr:col>12</xdr:col>
      <xdr:colOff>98836</xdr:colOff>
      <xdr:row>10</xdr:row>
      <xdr:rowOff>176417</xdr:rowOff>
    </xdr:from>
    <xdr:to>
      <xdr:col>12</xdr:col>
      <xdr:colOff>784729</xdr:colOff>
      <xdr:row>13</xdr:row>
      <xdr:rowOff>1647825</xdr:rowOff>
    </xdr:to>
    <xdr:sp macro="" textlink="">
      <xdr:nvSpPr>
        <xdr:cNvPr id="112" name="Text Box 73">
          <a:extLst>
            <a:ext uri="{FF2B5EF4-FFF2-40B4-BE49-F238E27FC236}">
              <a16:creationId xmlns:a16="http://schemas.microsoft.com/office/drawing/2014/main" id="{73D51C37-6C35-469F-9C6F-D89C5800D1F5}"/>
            </a:ext>
          </a:extLst>
        </xdr:cNvPr>
        <xdr:cNvSpPr txBox="1"/>
      </xdr:nvSpPr>
      <xdr:spPr bwMode="auto">
        <a:xfrm>
          <a:off x="8976136" y="2195717"/>
          <a:ext cx="685893" cy="201433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児童相談所送致</a:t>
          </a:r>
        </a:p>
      </xdr:txBody>
    </xdr:sp>
    <xdr:clientData/>
  </xdr:twoCellAnchor>
  <xdr:twoCellAnchor editAs="oneCell">
    <xdr:from>
      <xdr:col>26</xdr:col>
      <xdr:colOff>37933</xdr:colOff>
      <xdr:row>11</xdr:row>
      <xdr:rowOff>22231</xdr:rowOff>
    </xdr:from>
    <xdr:to>
      <xdr:col>26</xdr:col>
      <xdr:colOff>781134</xdr:colOff>
      <xdr:row>13</xdr:row>
      <xdr:rowOff>1659994</xdr:rowOff>
    </xdr:to>
    <xdr:sp macro="" textlink="">
      <xdr:nvSpPr>
        <xdr:cNvPr id="113" name="Text Box 78">
          <a:extLst>
            <a:ext uri="{FF2B5EF4-FFF2-40B4-BE49-F238E27FC236}">
              <a16:creationId xmlns:a16="http://schemas.microsoft.com/office/drawing/2014/main" id="{1AB768B8-ACD4-4778-ABB8-B226F6AF6453}"/>
            </a:ext>
          </a:extLst>
        </xdr:cNvPr>
        <xdr:cNvSpPr txBox="1"/>
      </xdr:nvSpPr>
      <xdr:spPr bwMode="auto">
        <a:xfrm>
          <a:off x="20916733" y="2222506"/>
          <a:ext cx="743201" cy="1999713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ja-JP" sz="1000" b="0" i="0" baseline="0"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利用契約</a:t>
          </a:r>
          <a:endParaRPr lang="en-US" altLang="ja-JP" sz="1000" b="0" i="0" baseline="0"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障害児入所施設等への</a:t>
          </a:r>
        </a:p>
      </xdr:txBody>
    </xdr:sp>
    <xdr:clientData/>
  </xdr:twoCellAnchor>
  <xdr:twoCellAnchor editAs="oneCell">
    <xdr:from>
      <xdr:col>10</xdr:col>
      <xdr:colOff>33048</xdr:colOff>
      <xdr:row>10</xdr:row>
      <xdr:rowOff>176417</xdr:rowOff>
    </xdr:from>
    <xdr:to>
      <xdr:col>10</xdr:col>
      <xdr:colOff>814266</xdr:colOff>
      <xdr:row>13</xdr:row>
      <xdr:rowOff>1647825</xdr:rowOff>
    </xdr:to>
    <xdr:sp macro="" textlink="">
      <xdr:nvSpPr>
        <xdr:cNvPr id="114" name="Text Box 48">
          <a:extLst>
            <a:ext uri="{FF2B5EF4-FFF2-40B4-BE49-F238E27FC236}">
              <a16:creationId xmlns:a16="http://schemas.microsoft.com/office/drawing/2014/main" id="{64EB08F4-18B4-47AB-AD48-F56E6F6119FE}"/>
            </a:ext>
          </a:extLst>
        </xdr:cNvPr>
        <xdr:cNvSpPr txBox="1"/>
      </xdr:nvSpPr>
      <xdr:spPr bwMode="auto">
        <a:xfrm>
          <a:off x="7195848" y="2195717"/>
          <a:ext cx="781218" cy="201433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市町村指導委託</a:t>
          </a:r>
        </a:p>
      </xdr:txBody>
    </xdr:sp>
    <xdr:clientData/>
  </xdr:twoCellAnchor>
  <xdr:twoCellAnchor editAs="oneCell">
    <xdr:from>
      <xdr:col>11</xdr:col>
      <xdr:colOff>33048</xdr:colOff>
      <xdr:row>10</xdr:row>
      <xdr:rowOff>176417</xdr:rowOff>
    </xdr:from>
    <xdr:to>
      <xdr:col>11</xdr:col>
      <xdr:colOff>814266</xdr:colOff>
      <xdr:row>13</xdr:row>
      <xdr:rowOff>1647825</xdr:rowOff>
    </xdr:to>
    <xdr:sp macro="" textlink="">
      <xdr:nvSpPr>
        <xdr:cNvPr id="115" name="Text Box 48">
          <a:extLst>
            <a:ext uri="{FF2B5EF4-FFF2-40B4-BE49-F238E27FC236}">
              <a16:creationId xmlns:a16="http://schemas.microsoft.com/office/drawing/2014/main" id="{B751FB1F-2A8D-434C-8F0A-81F13C8AD4BB}"/>
            </a:ext>
          </a:extLst>
        </xdr:cNvPr>
        <xdr:cNvSpPr txBox="1"/>
      </xdr:nvSpPr>
      <xdr:spPr bwMode="auto">
        <a:xfrm>
          <a:off x="8053098" y="2195717"/>
          <a:ext cx="781218" cy="201433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市町村送致</a:t>
          </a:r>
        </a:p>
      </xdr:txBody>
    </xdr:sp>
    <xdr:clientData/>
  </xdr:twoCellAnchor>
  <xdr:oneCellAnchor>
    <xdr:from>
      <xdr:col>13</xdr:col>
      <xdr:colOff>229721</xdr:colOff>
      <xdr:row>12</xdr:row>
      <xdr:rowOff>165856</xdr:rowOff>
    </xdr:from>
    <xdr:ext cx="425383" cy="1716183"/>
    <xdr:sp macro="" textlink="">
      <xdr:nvSpPr>
        <xdr:cNvPr id="116" name="Text Box 52">
          <a:extLst>
            <a:ext uri="{FF2B5EF4-FFF2-40B4-BE49-F238E27FC236}">
              <a16:creationId xmlns:a16="http://schemas.microsoft.com/office/drawing/2014/main" id="{3304719E-6237-4064-8DEF-8634D5095F6A}"/>
            </a:ext>
          </a:extLst>
        </xdr:cNvPr>
        <xdr:cNvSpPr txBox="1"/>
      </xdr:nvSpPr>
      <xdr:spPr bwMode="auto">
        <a:xfrm>
          <a:off x="9964271" y="2547106"/>
          <a:ext cx="425383" cy="17161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ysClr val="windowText" lastClr="000000"/>
              </a:solidFill>
              <a:latin typeface="ＭＳ 明朝"/>
              <a:ea typeface="ＭＳ 明朝"/>
            </a:rPr>
            <a:t>児童養護施設</a:t>
          </a:r>
        </a:p>
      </xdr:txBody>
    </xdr:sp>
    <xdr:clientData/>
  </xdr:oneCellAnchor>
  <xdr:oneCellAnchor>
    <xdr:from>
      <xdr:col>14</xdr:col>
      <xdr:colOff>222945</xdr:colOff>
      <xdr:row>12</xdr:row>
      <xdr:rowOff>165856</xdr:rowOff>
    </xdr:from>
    <xdr:ext cx="436813" cy="1716183"/>
    <xdr:sp macro="" textlink="">
      <xdr:nvSpPr>
        <xdr:cNvPr id="117" name="Text Box 52">
          <a:extLst>
            <a:ext uri="{FF2B5EF4-FFF2-40B4-BE49-F238E27FC236}">
              <a16:creationId xmlns:a16="http://schemas.microsoft.com/office/drawing/2014/main" id="{5F361F3B-5BE9-4393-962A-35F46B21AC25}"/>
            </a:ext>
          </a:extLst>
        </xdr:cNvPr>
        <xdr:cNvSpPr txBox="1"/>
      </xdr:nvSpPr>
      <xdr:spPr bwMode="auto">
        <a:xfrm>
          <a:off x="10814745" y="2547106"/>
          <a:ext cx="436813" cy="17161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ysClr val="windowText" lastClr="000000"/>
              </a:solidFill>
              <a:latin typeface="ＭＳ 明朝"/>
              <a:ea typeface="ＭＳ 明朝"/>
            </a:rPr>
            <a:t>乳児院</a:t>
          </a:r>
        </a:p>
      </xdr:txBody>
    </xdr:sp>
    <xdr:clientData/>
  </xdr:oneCellAnchor>
  <xdr:oneCellAnchor>
    <xdr:from>
      <xdr:col>15</xdr:col>
      <xdr:colOff>213846</xdr:colOff>
      <xdr:row>13</xdr:row>
      <xdr:rowOff>393</xdr:rowOff>
    </xdr:from>
    <xdr:ext cx="425383" cy="1704753"/>
    <xdr:sp macro="" textlink="">
      <xdr:nvSpPr>
        <xdr:cNvPr id="118" name="Text Box 52">
          <a:extLst>
            <a:ext uri="{FF2B5EF4-FFF2-40B4-BE49-F238E27FC236}">
              <a16:creationId xmlns:a16="http://schemas.microsoft.com/office/drawing/2014/main" id="{004BA124-BFA8-4EED-BC53-C8E4F638324F}"/>
            </a:ext>
          </a:extLst>
        </xdr:cNvPr>
        <xdr:cNvSpPr txBox="1"/>
      </xdr:nvSpPr>
      <xdr:spPr bwMode="auto">
        <a:xfrm>
          <a:off x="11662896" y="2562618"/>
          <a:ext cx="425383" cy="170475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ysClr val="windowText" lastClr="000000"/>
              </a:solidFill>
              <a:latin typeface="ＭＳ 明朝"/>
              <a:ea typeface="ＭＳ 明朝"/>
            </a:rPr>
            <a:t>児童自立支援施設</a:t>
          </a:r>
        </a:p>
      </xdr:txBody>
    </xdr:sp>
    <xdr:clientData/>
  </xdr:oneCellAnchor>
  <xdr:oneCellAnchor>
    <xdr:from>
      <xdr:col>17</xdr:col>
      <xdr:colOff>228788</xdr:colOff>
      <xdr:row>12</xdr:row>
      <xdr:rowOff>171843</xdr:rowOff>
    </xdr:from>
    <xdr:ext cx="425383" cy="1704753"/>
    <xdr:sp macro="" textlink="">
      <xdr:nvSpPr>
        <xdr:cNvPr id="119" name="Text Box 52">
          <a:extLst>
            <a:ext uri="{FF2B5EF4-FFF2-40B4-BE49-F238E27FC236}">
              <a16:creationId xmlns:a16="http://schemas.microsoft.com/office/drawing/2014/main" id="{C238B449-7F55-487B-9E97-1100097A7D3D}"/>
            </a:ext>
          </a:extLst>
        </xdr:cNvPr>
        <xdr:cNvSpPr txBox="1"/>
      </xdr:nvSpPr>
      <xdr:spPr bwMode="auto">
        <a:xfrm>
          <a:off x="13392338" y="2553093"/>
          <a:ext cx="425383" cy="170475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ysClr val="windowText" lastClr="000000"/>
              </a:solidFill>
              <a:latin typeface="ＭＳ 明朝"/>
              <a:ea typeface="ＭＳ 明朝"/>
            </a:rPr>
            <a:t>児童心理治療施設</a:t>
          </a:r>
        </a:p>
      </xdr:txBody>
    </xdr:sp>
    <xdr:clientData/>
  </xdr:oneCellAnchor>
  <xdr:oneCellAnchor>
    <xdr:from>
      <xdr:col>18</xdr:col>
      <xdr:colOff>228788</xdr:colOff>
      <xdr:row>12</xdr:row>
      <xdr:rowOff>171843</xdr:rowOff>
    </xdr:from>
    <xdr:ext cx="425383" cy="1704753"/>
    <xdr:sp macro="" textlink="">
      <xdr:nvSpPr>
        <xdr:cNvPr id="120" name="Text Box 52">
          <a:extLst>
            <a:ext uri="{FF2B5EF4-FFF2-40B4-BE49-F238E27FC236}">
              <a16:creationId xmlns:a16="http://schemas.microsoft.com/office/drawing/2014/main" id="{45738132-24C1-4928-9D0F-4A0965203F4F}"/>
            </a:ext>
          </a:extLst>
        </xdr:cNvPr>
        <xdr:cNvSpPr txBox="1"/>
      </xdr:nvSpPr>
      <xdr:spPr bwMode="auto">
        <a:xfrm>
          <a:off x="14249588" y="2553093"/>
          <a:ext cx="425383" cy="170475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ysClr val="windowText" lastClr="000000"/>
              </a:solidFill>
              <a:latin typeface="ＭＳ 明朝"/>
              <a:ea typeface="ＭＳ 明朝"/>
            </a:rPr>
            <a:t>障害児入所施設</a:t>
          </a:r>
        </a:p>
      </xdr:txBody>
    </xdr:sp>
    <xdr:clientData/>
  </xdr:oneCellAnchor>
  <xdr:twoCellAnchor editAs="oneCell">
    <xdr:from>
      <xdr:col>23</xdr:col>
      <xdr:colOff>190527</xdr:colOff>
      <xdr:row>11</xdr:row>
      <xdr:rowOff>159463</xdr:rowOff>
    </xdr:from>
    <xdr:to>
      <xdr:col>23</xdr:col>
      <xdr:colOff>580904</xdr:colOff>
      <xdr:row>13</xdr:row>
      <xdr:rowOff>1675546</xdr:rowOff>
    </xdr:to>
    <xdr:sp macro="" textlink="">
      <xdr:nvSpPr>
        <xdr:cNvPr id="122" name="Text Box 66">
          <a:extLst>
            <a:ext uri="{FF2B5EF4-FFF2-40B4-BE49-F238E27FC236}">
              <a16:creationId xmlns:a16="http://schemas.microsoft.com/office/drawing/2014/main" id="{9BFA54DE-C99F-435D-BC97-1A024A24DDD7}"/>
            </a:ext>
          </a:extLst>
        </xdr:cNvPr>
        <xdr:cNvSpPr txBox="1"/>
      </xdr:nvSpPr>
      <xdr:spPr bwMode="auto">
        <a:xfrm>
          <a:off x="18497577" y="2359738"/>
          <a:ext cx="390377" cy="187803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自立援助ホーム</a:t>
          </a:r>
        </a:p>
      </xdr:txBody>
    </xdr:sp>
    <xdr:clientData/>
  </xdr:twoCellAnchor>
  <xdr:twoCellAnchor editAs="oneCell">
    <xdr:from>
      <xdr:col>24</xdr:col>
      <xdr:colOff>96958</xdr:colOff>
      <xdr:row>11</xdr:row>
      <xdr:rowOff>159463</xdr:rowOff>
    </xdr:from>
    <xdr:to>
      <xdr:col>24</xdr:col>
      <xdr:colOff>763560</xdr:colOff>
      <xdr:row>13</xdr:row>
      <xdr:rowOff>1675546</xdr:rowOff>
    </xdr:to>
    <xdr:sp macro="" textlink="">
      <xdr:nvSpPr>
        <xdr:cNvPr id="123" name="Text Box 66">
          <a:extLst>
            <a:ext uri="{FF2B5EF4-FFF2-40B4-BE49-F238E27FC236}">
              <a16:creationId xmlns:a16="http://schemas.microsoft.com/office/drawing/2014/main" id="{36D3EB16-9374-4FBD-B63F-78F3B784CF01}"/>
            </a:ext>
          </a:extLst>
        </xdr:cNvPr>
        <xdr:cNvSpPr txBox="1"/>
      </xdr:nvSpPr>
      <xdr:spPr bwMode="auto">
        <a:xfrm>
          <a:off x="19261258" y="2359738"/>
          <a:ext cx="666602" cy="187803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oneCellAnchor>
    <xdr:from>
      <xdr:col>16</xdr:col>
      <xdr:colOff>114300</xdr:colOff>
      <xdr:row>13</xdr:row>
      <xdr:rowOff>123825</xdr:rowOff>
    </xdr:from>
    <xdr:ext cx="643258" cy="1565088"/>
    <xdr:sp macro="" textlink="">
      <xdr:nvSpPr>
        <xdr:cNvPr id="30" name="Text Box 52">
          <a:extLst>
            <a:ext uri="{FF2B5EF4-FFF2-40B4-BE49-F238E27FC236}">
              <a16:creationId xmlns:a16="http://schemas.microsoft.com/office/drawing/2014/main" id="{D04A72CC-3A9D-4435-9667-E0C5463732B0}"/>
            </a:ext>
          </a:extLst>
        </xdr:cNvPr>
        <xdr:cNvSpPr txBox="1"/>
      </xdr:nvSpPr>
      <xdr:spPr bwMode="auto">
        <a:xfrm>
          <a:off x="12420600" y="2724150"/>
          <a:ext cx="643258" cy="156508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chemeClr val="tx1"/>
              </a:solidFill>
              <a:latin typeface="ＭＳ 明朝"/>
              <a:ea typeface="ＭＳ 明朝"/>
            </a:rPr>
            <a:t>（再掲）</a:t>
          </a:r>
          <a:endParaRPr lang="en-US" altLang="ja-JP" sz="1000" b="0" i="0" u="none" baseline="0">
            <a:solidFill>
              <a:schemeClr val="tx1"/>
            </a:solidFill>
            <a:latin typeface="ＭＳ 明朝"/>
            <a:ea typeface="ＭＳ 明朝"/>
          </a:endParaRPr>
        </a:p>
        <a:p>
          <a:pPr algn="dist" rtl="0"/>
          <a:r>
            <a:rPr lang="ja-JP" altLang="en-US" sz="1000" b="0" i="0" u="none" baseline="0">
              <a:solidFill>
                <a:schemeClr val="tx1"/>
              </a:solidFill>
              <a:latin typeface="ＭＳ 明朝"/>
              <a:ea typeface="ＭＳ 明朝"/>
            </a:rPr>
            <a:t>家庭裁判所送致</a:t>
          </a:r>
          <a:endParaRPr lang="en-US" altLang="ja-JP" sz="1000" b="0" i="0" u="none" baseline="0">
            <a:solidFill>
              <a:schemeClr val="tx1"/>
            </a:solidFill>
            <a:latin typeface="ＭＳ 明朝"/>
            <a:ea typeface="ＭＳ 明朝"/>
          </a:endParaRPr>
        </a:p>
        <a:p>
          <a:pPr algn="dist" rtl="0"/>
          <a:r>
            <a:rPr lang="ja-JP" altLang="en-US" sz="1000" b="0" i="0" u="none" baseline="0">
              <a:solidFill>
                <a:schemeClr val="tx1"/>
              </a:solidFill>
              <a:latin typeface="ＭＳ 明朝"/>
              <a:ea typeface="ＭＳ 明朝"/>
            </a:rPr>
            <a:t>法第２７条の３による</a:t>
          </a:r>
          <a:endParaRPr lang="en-US" altLang="ja-JP" sz="1000" b="0" i="0" u="none" baseline="0">
            <a:solidFill>
              <a:schemeClr val="tx1"/>
            </a:solidFill>
            <a:latin typeface="ＭＳ 明朝"/>
            <a:ea typeface="ＭＳ 明朝"/>
          </a:endParaRPr>
        </a:p>
      </xdr:txBody>
    </xdr:sp>
    <xdr:clientData/>
  </xdr:oneCellAnchor>
  <xdr:oneCellAnchor>
    <xdr:from>
      <xdr:col>22</xdr:col>
      <xdr:colOff>238125</xdr:colOff>
      <xdr:row>11</xdr:row>
      <xdr:rowOff>57150</xdr:rowOff>
    </xdr:from>
    <xdr:ext cx="411453" cy="1997907"/>
    <xdr:sp macro="" textlink="">
      <xdr:nvSpPr>
        <xdr:cNvPr id="31" name="Text Box 52">
          <a:extLst>
            <a:ext uri="{FF2B5EF4-FFF2-40B4-BE49-F238E27FC236}">
              <a16:creationId xmlns:a16="http://schemas.microsoft.com/office/drawing/2014/main" id="{F74CEE60-42D7-483F-A598-E417FA01064E}"/>
            </a:ext>
          </a:extLst>
        </xdr:cNvPr>
        <xdr:cNvSpPr txBox="1"/>
      </xdr:nvSpPr>
      <xdr:spPr bwMode="auto">
        <a:xfrm>
          <a:off x="17687925" y="2295525"/>
          <a:ext cx="411453" cy="199790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chemeClr val="tx1"/>
              </a:solidFill>
              <a:latin typeface="ＭＳ 明朝"/>
              <a:ea typeface="ＭＳ 明朝"/>
            </a:rPr>
            <a:t>（ファミリーホーム）</a:t>
          </a:r>
          <a:endParaRPr lang="en-US" altLang="ja-JP" sz="1000" b="0" i="0" u="none" baseline="0">
            <a:solidFill>
              <a:schemeClr val="tx1"/>
            </a:solidFill>
            <a:latin typeface="ＭＳ 明朝"/>
            <a:ea typeface="ＭＳ 明朝"/>
          </a:endParaRPr>
        </a:p>
        <a:p>
          <a:pPr algn="dist" rtl="0"/>
          <a:r>
            <a:rPr lang="ja-JP" altLang="en-US" sz="1000" b="0" i="0" u="none" baseline="0">
              <a:solidFill>
                <a:schemeClr val="tx1"/>
              </a:solidFill>
              <a:latin typeface="ＭＳ 明朝"/>
              <a:ea typeface="ＭＳ 明朝"/>
            </a:rPr>
            <a:t>小規模住居型児童養育事業</a:t>
          </a:r>
          <a:endParaRPr lang="en-US" altLang="ja-JP" sz="1000" b="0" i="0" u="none" baseline="0">
            <a:solidFill>
              <a:schemeClr val="tx1"/>
            </a:solidFill>
            <a:latin typeface="ＭＳ 明朝"/>
            <a:ea typeface="ＭＳ 明朝"/>
          </a:endParaRP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209503</xdr:colOff>
      <xdr:row>11</xdr:row>
      <xdr:rowOff>57299</xdr:rowOff>
    </xdr:from>
    <xdr:to>
      <xdr:col>4</xdr:col>
      <xdr:colOff>791040</xdr:colOff>
      <xdr:row>12</xdr:row>
      <xdr:rowOff>856878</xdr:rowOff>
    </xdr:to>
    <xdr:sp macro="" textlink="">
      <xdr:nvSpPr>
        <xdr:cNvPr id="2" name="Text Box 15">
          <a:extLst>
            <a:ext uri="{FF2B5EF4-FFF2-40B4-BE49-F238E27FC236}">
              <a16:creationId xmlns:a16="http://schemas.microsoft.com/office/drawing/2014/main" id="{0C71DA58-7479-400A-9D95-3A9503E1CEA0}"/>
            </a:ext>
          </a:extLst>
        </xdr:cNvPr>
        <xdr:cNvSpPr txBox="1"/>
      </xdr:nvSpPr>
      <xdr:spPr bwMode="auto">
        <a:xfrm>
          <a:off x="3057478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6</xdr:col>
      <xdr:colOff>209503</xdr:colOff>
      <xdr:row>11</xdr:row>
      <xdr:rowOff>57299</xdr:rowOff>
    </xdr:from>
    <xdr:to>
      <xdr:col>6</xdr:col>
      <xdr:colOff>791040</xdr:colOff>
      <xdr:row>12</xdr:row>
      <xdr:rowOff>856878</xdr:rowOff>
    </xdr:to>
    <xdr:sp macro="" textlink="">
      <xdr:nvSpPr>
        <xdr:cNvPr id="3" name="Text Box 16">
          <a:extLst>
            <a:ext uri="{FF2B5EF4-FFF2-40B4-BE49-F238E27FC236}">
              <a16:creationId xmlns:a16="http://schemas.microsoft.com/office/drawing/2014/main" id="{5A808433-E89B-485A-B547-0D5F7F1A1771}"/>
            </a:ext>
          </a:extLst>
        </xdr:cNvPr>
        <xdr:cNvSpPr txBox="1"/>
      </xdr:nvSpPr>
      <xdr:spPr bwMode="auto">
        <a:xfrm>
          <a:off x="4981528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209503</xdr:colOff>
      <xdr:row>11</xdr:row>
      <xdr:rowOff>57299</xdr:rowOff>
    </xdr:from>
    <xdr:to>
      <xdr:col>7</xdr:col>
      <xdr:colOff>791040</xdr:colOff>
      <xdr:row>12</xdr:row>
      <xdr:rowOff>856878</xdr:rowOff>
    </xdr:to>
    <xdr:sp macro="" textlink="">
      <xdr:nvSpPr>
        <xdr:cNvPr id="4" name="Text Box 17">
          <a:extLst>
            <a:ext uri="{FF2B5EF4-FFF2-40B4-BE49-F238E27FC236}">
              <a16:creationId xmlns:a16="http://schemas.microsoft.com/office/drawing/2014/main" id="{B969E36D-1844-4F22-AD41-6E2CE1F16EFD}"/>
            </a:ext>
          </a:extLst>
        </xdr:cNvPr>
        <xdr:cNvSpPr txBox="1"/>
      </xdr:nvSpPr>
      <xdr:spPr bwMode="auto">
        <a:xfrm>
          <a:off x="5943553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8</xdr:col>
      <xdr:colOff>209503</xdr:colOff>
      <xdr:row>11</xdr:row>
      <xdr:rowOff>57299</xdr:rowOff>
    </xdr:from>
    <xdr:to>
      <xdr:col>8</xdr:col>
      <xdr:colOff>791040</xdr:colOff>
      <xdr:row>12</xdr:row>
      <xdr:rowOff>856878</xdr:rowOff>
    </xdr:to>
    <xdr:sp macro="" textlink="">
      <xdr:nvSpPr>
        <xdr:cNvPr id="5" name="Text Box 18">
          <a:extLst>
            <a:ext uri="{FF2B5EF4-FFF2-40B4-BE49-F238E27FC236}">
              <a16:creationId xmlns:a16="http://schemas.microsoft.com/office/drawing/2014/main" id="{1288078A-0A35-42D1-920E-B9F63EEC5A77}"/>
            </a:ext>
          </a:extLst>
        </xdr:cNvPr>
        <xdr:cNvSpPr txBox="1"/>
      </xdr:nvSpPr>
      <xdr:spPr bwMode="auto">
        <a:xfrm>
          <a:off x="6905578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</a:p>
      </xdr:txBody>
    </xdr:sp>
    <xdr:clientData/>
  </xdr:twoCellAnchor>
  <xdr:twoCellAnchor>
    <xdr:from>
      <xdr:col>9</xdr:col>
      <xdr:colOff>200109</xdr:colOff>
      <xdr:row>11</xdr:row>
      <xdr:rowOff>76051</xdr:rowOff>
    </xdr:from>
    <xdr:to>
      <xdr:col>9</xdr:col>
      <xdr:colOff>780706</xdr:colOff>
      <xdr:row>12</xdr:row>
      <xdr:rowOff>856878</xdr:rowOff>
    </xdr:to>
    <xdr:sp macro="" textlink="">
      <xdr:nvSpPr>
        <xdr:cNvPr id="6" name="Text Box 19">
          <a:extLst>
            <a:ext uri="{FF2B5EF4-FFF2-40B4-BE49-F238E27FC236}">
              <a16:creationId xmlns:a16="http://schemas.microsoft.com/office/drawing/2014/main" id="{A9644C83-A525-4FE8-B835-4F42672A7EA9}"/>
            </a:ext>
          </a:extLst>
        </xdr:cNvPr>
        <xdr:cNvSpPr txBox="1"/>
      </xdr:nvSpPr>
      <xdr:spPr bwMode="auto">
        <a:xfrm>
          <a:off x="7858209" y="2104876"/>
          <a:ext cx="580597" cy="100942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10</xdr:col>
      <xdr:colOff>209503</xdr:colOff>
      <xdr:row>11</xdr:row>
      <xdr:rowOff>57299</xdr:rowOff>
    </xdr:from>
    <xdr:to>
      <xdr:col>10</xdr:col>
      <xdr:colOff>791040</xdr:colOff>
      <xdr:row>12</xdr:row>
      <xdr:rowOff>856878</xdr:rowOff>
    </xdr:to>
    <xdr:sp macro="" textlink="">
      <xdr:nvSpPr>
        <xdr:cNvPr id="7" name="Text Box 20">
          <a:extLst>
            <a:ext uri="{FF2B5EF4-FFF2-40B4-BE49-F238E27FC236}">
              <a16:creationId xmlns:a16="http://schemas.microsoft.com/office/drawing/2014/main" id="{FF0EA06B-5A1A-48FA-80A0-CD797872A269}"/>
            </a:ext>
          </a:extLst>
        </xdr:cNvPr>
        <xdr:cNvSpPr txBox="1"/>
      </xdr:nvSpPr>
      <xdr:spPr bwMode="auto">
        <a:xfrm>
          <a:off x="8829628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11</xdr:col>
      <xdr:colOff>209503</xdr:colOff>
      <xdr:row>11</xdr:row>
      <xdr:rowOff>57299</xdr:rowOff>
    </xdr:from>
    <xdr:to>
      <xdr:col>11</xdr:col>
      <xdr:colOff>791040</xdr:colOff>
      <xdr:row>12</xdr:row>
      <xdr:rowOff>856878</xdr:rowOff>
    </xdr:to>
    <xdr:sp macro="" textlink="">
      <xdr:nvSpPr>
        <xdr:cNvPr id="8" name="Text Box 21">
          <a:extLst>
            <a:ext uri="{FF2B5EF4-FFF2-40B4-BE49-F238E27FC236}">
              <a16:creationId xmlns:a16="http://schemas.microsoft.com/office/drawing/2014/main" id="{6AC4D3A9-1722-4449-B122-79F2DDE7F1F3}"/>
            </a:ext>
          </a:extLst>
        </xdr:cNvPr>
        <xdr:cNvSpPr txBox="1"/>
      </xdr:nvSpPr>
      <xdr:spPr bwMode="auto">
        <a:xfrm>
          <a:off x="9791653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12</xdr:col>
      <xdr:colOff>209503</xdr:colOff>
      <xdr:row>11</xdr:row>
      <xdr:rowOff>57299</xdr:rowOff>
    </xdr:from>
    <xdr:to>
      <xdr:col>12</xdr:col>
      <xdr:colOff>791040</xdr:colOff>
      <xdr:row>12</xdr:row>
      <xdr:rowOff>856878</xdr:rowOff>
    </xdr:to>
    <xdr:sp macro="" textlink="">
      <xdr:nvSpPr>
        <xdr:cNvPr id="9" name="Text Box 22">
          <a:extLst>
            <a:ext uri="{FF2B5EF4-FFF2-40B4-BE49-F238E27FC236}">
              <a16:creationId xmlns:a16="http://schemas.microsoft.com/office/drawing/2014/main" id="{6025DBBC-C364-47D8-8153-F91B7479E5FB}"/>
            </a:ext>
          </a:extLst>
        </xdr:cNvPr>
        <xdr:cNvSpPr txBox="1"/>
      </xdr:nvSpPr>
      <xdr:spPr bwMode="auto">
        <a:xfrm>
          <a:off x="10753678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13</xdr:col>
      <xdr:colOff>209503</xdr:colOff>
      <xdr:row>11</xdr:row>
      <xdr:rowOff>57299</xdr:rowOff>
    </xdr:from>
    <xdr:to>
      <xdr:col>13</xdr:col>
      <xdr:colOff>791040</xdr:colOff>
      <xdr:row>12</xdr:row>
      <xdr:rowOff>856878</xdr:rowOff>
    </xdr:to>
    <xdr:sp macro="" textlink="">
      <xdr:nvSpPr>
        <xdr:cNvPr id="10" name="Text Box 23">
          <a:extLst>
            <a:ext uri="{FF2B5EF4-FFF2-40B4-BE49-F238E27FC236}">
              <a16:creationId xmlns:a16="http://schemas.microsoft.com/office/drawing/2014/main" id="{2AD61800-0D56-48D2-BDD1-14A560C4303D}"/>
            </a:ext>
          </a:extLst>
        </xdr:cNvPr>
        <xdr:cNvSpPr txBox="1"/>
      </xdr:nvSpPr>
      <xdr:spPr bwMode="auto">
        <a:xfrm>
          <a:off x="11715703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　医療機関</a:t>
          </a:r>
        </a:p>
      </xdr:txBody>
    </xdr:sp>
    <xdr:clientData/>
  </xdr:twoCellAnchor>
  <xdr:twoCellAnchor>
    <xdr:from>
      <xdr:col>14</xdr:col>
      <xdr:colOff>181319</xdr:colOff>
      <xdr:row>10</xdr:row>
      <xdr:rowOff>75137</xdr:rowOff>
    </xdr:from>
    <xdr:to>
      <xdr:col>14</xdr:col>
      <xdr:colOff>761916</xdr:colOff>
      <xdr:row>12</xdr:row>
      <xdr:rowOff>877251</xdr:rowOff>
    </xdr:to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59CADBD0-46A5-4D58-844D-ED547C367B2F}"/>
            </a:ext>
          </a:extLst>
        </xdr:cNvPr>
        <xdr:cNvSpPr txBox="1"/>
      </xdr:nvSpPr>
      <xdr:spPr bwMode="auto">
        <a:xfrm>
          <a:off x="12649544" y="187536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2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センター</a:t>
          </a:r>
        </a:p>
        <a:p>
          <a:pPr algn="dist" rtl="0">
            <a:lnSpc>
              <a:spcPts val="9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児童家庭支援</a:t>
          </a:r>
        </a:p>
      </xdr:txBody>
    </xdr:sp>
    <xdr:clientData/>
  </xdr:twoCellAnchor>
  <xdr:twoCellAnchor>
    <xdr:from>
      <xdr:col>16</xdr:col>
      <xdr:colOff>181319</xdr:colOff>
      <xdr:row>10</xdr:row>
      <xdr:rowOff>75137</xdr:rowOff>
    </xdr:from>
    <xdr:to>
      <xdr:col>16</xdr:col>
      <xdr:colOff>761916</xdr:colOff>
      <xdr:row>12</xdr:row>
      <xdr:rowOff>877251</xdr:rowOff>
    </xdr:to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DEC97578-DE8F-4184-BBB8-A7B7D56C7CEE}"/>
            </a:ext>
          </a:extLst>
        </xdr:cNvPr>
        <xdr:cNvSpPr txBox="1"/>
      </xdr:nvSpPr>
      <xdr:spPr bwMode="auto">
        <a:xfrm>
          <a:off x="14573594" y="187536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17</xdr:col>
      <xdr:colOff>209503</xdr:colOff>
      <xdr:row>10</xdr:row>
      <xdr:rowOff>75137</xdr:rowOff>
    </xdr:from>
    <xdr:to>
      <xdr:col>17</xdr:col>
      <xdr:colOff>791040</xdr:colOff>
      <xdr:row>12</xdr:row>
      <xdr:rowOff>877251</xdr:rowOff>
    </xdr:to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E4CA9CF8-0FE5-457D-BC98-1DE176AFCAD6}"/>
            </a:ext>
          </a:extLst>
        </xdr:cNvPr>
        <xdr:cNvSpPr txBox="1"/>
      </xdr:nvSpPr>
      <xdr:spPr bwMode="auto">
        <a:xfrm>
          <a:off x="15563803" y="187536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  <xdr:twoCellAnchor>
    <xdr:from>
      <xdr:col>18</xdr:col>
      <xdr:colOff>209503</xdr:colOff>
      <xdr:row>11</xdr:row>
      <xdr:rowOff>57299</xdr:rowOff>
    </xdr:from>
    <xdr:to>
      <xdr:col>18</xdr:col>
      <xdr:colOff>791040</xdr:colOff>
      <xdr:row>12</xdr:row>
      <xdr:rowOff>856878</xdr:rowOff>
    </xdr:to>
    <xdr:sp macro="" textlink="">
      <xdr:nvSpPr>
        <xdr:cNvPr id="14" name="Text Box 28">
          <a:extLst>
            <a:ext uri="{FF2B5EF4-FFF2-40B4-BE49-F238E27FC236}">
              <a16:creationId xmlns:a16="http://schemas.microsoft.com/office/drawing/2014/main" id="{6E26B87E-01EA-4F2A-8CA9-0AC2F7630664}"/>
            </a:ext>
          </a:extLst>
        </xdr:cNvPr>
        <xdr:cNvSpPr txBox="1"/>
      </xdr:nvSpPr>
      <xdr:spPr bwMode="auto">
        <a:xfrm>
          <a:off x="16525828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19</xdr:col>
      <xdr:colOff>209503</xdr:colOff>
      <xdr:row>11</xdr:row>
      <xdr:rowOff>57299</xdr:rowOff>
    </xdr:from>
    <xdr:to>
      <xdr:col>19</xdr:col>
      <xdr:colOff>791040</xdr:colOff>
      <xdr:row>12</xdr:row>
      <xdr:rowOff>856878</xdr:rowOff>
    </xdr:to>
    <xdr:sp macro="" textlink="">
      <xdr:nvSpPr>
        <xdr:cNvPr id="15" name="Text Box 29">
          <a:extLst>
            <a:ext uri="{FF2B5EF4-FFF2-40B4-BE49-F238E27FC236}">
              <a16:creationId xmlns:a16="http://schemas.microsoft.com/office/drawing/2014/main" id="{60F38311-9188-40DF-9ABD-9A53C4FF574A}"/>
            </a:ext>
          </a:extLst>
        </xdr:cNvPr>
        <xdr:cNvSpPr txBox="1"/>
      </xdr:nvSpPr>
      <xdr:spPr bwMode="auto">
        <a:xfrm>
          <a:off x="17487853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20</xdr:col>
      <xdr:colOff>209503</xdr:colOff>
      <xdr:row>11</xdr:row>
      <xdr:rowOff>57299</xdr:rowOff>
    </xdr:from>
    <xdr:to>
      <xdr:col>20</xdr:col>
      <xdr:colOff>791040</xdr:colOff>
      <xdr:row>12</xdr:row>
      <xdr:rowOff>856878</xdr:rowOff>
    </xdr:to>
    <xdr:sp macro="" textlink="">
      <xdr:nvSpPr>
        <xdr:cNvPr id="16" name="Text Box 31">
          <a:extLst>
            <a:ext uri="{FF2B5EF4-FFF2-40B4-BE49-F238E27FC236}">
              <a16:creationId xmlns:a16="http://schemas.microsoft.com/office/drawing/2014/main" id="{BA62A613-438E-46CF-ACAE-3EB624048898}"/>
            </a:ext>
          </a:extLst>
        </xdr:cNvPr>
        <xdr:cNvSpPr txBox="1"/>
      </xdr:nvSpPr>
      <xdr:spPr bwMode="auto">
        <a:xfrm>
          <a:off x="18449878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21</xdr:col>
      <xdr:colOff>209503</xdr:colOff>
      <xdr:row>11</xdr:row>
      <xdr:rowOff>57299</xdr:rowOff>
    </xdr:from>
    <xdr:to>
      <xdr:col>21</xdr:col>
      <xdr:colOff>791040</xdr:colOff>
      <xdr:row>12</xdr:row>
      <xdr:rowOff>856878</xdr:rowOff>
    </xdr:to>
    <xdr:sp macro="" textlink="">
      <xdr:nvSpPr>
        <xdr:cNvPr id="17" name="Text Box 32">
          <a:extLst>
            <a:ext uri="{FF2B5EF4-FFF2-40B4-BE49-F238E27FC236}">
              <a16:creationId xmlns:a16="http://schemas.microsoft.com/office/drawing/2014/main" id="{29A1579F-9185-4BD9-AC1D-0A9A5F9B06CB}"/>
            </a:ext>
          </a:extLst>
        </xdr:cNvPr>
        <xdr:cNvSpPr txBox="1"/>
      </xdr:nvSpPr>
      <xdr:spPr bwMode="auto">
        <a:xfrm>
          <a:off x="19411903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22</xdr:col>
      <xdr:colOff>209503</xdr:colOff>
      <xdr:row>11</xdr:row>
      <xdr:rowOff>57299</xdr:rowOff>
    </xdr:from>
    <xdr:to>
      <xdr:col>22</xdr:col>
      <xdr:colOff>791040</xdr:colOff>
      <xdr:row>12</xdr:row>
      <xdr:rowOff>856878</xdr:rowOff>
    </xdr:to>
    <xdr:sp macro="" textlink="">
      <xdr:nvSpPr>
        <xdr:cNvPr id="18" name="Text Box 33">
          <a:extLst>
            <a:ext uri="{FF2B5EF4-FFF2-40B4-BE49-F238E27FC236}">
              <a16:creationId xmlns:a16="http://schemas.microsoft.com/office/drawing/2014/main" id="{E4E8A3A3-7984-453F-99C8-077668145568}"/>
            </a:ext>
          </a:extLst>
        </xdr:cNvPr>
        <xdr:cNvSpPr txBox="1"/>
      </xdr:nvSpPr>
      <xdr:spPr bwMode="auto">
        <a:xfrm>
          <a:off x="20373928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23</xdr:col>
      <xdr:colOff>209503</xdr:colOff>
      <xdr:row>10</xdr:row>
      <xdr:rowOff>75137</xdr:rowOff>
    </xdr:from>
    <xdr:to>
      <xdr:col>23</xdr:col>
      <xdr:colOff>791040</xdr:colOff>
      <xdr:row>12</xdr:row>
      <xdr:rowOff>877251</xdr:rowOff>
    </xdr:to>
    <xdr:sp macro="" textlink="">
      <xdr:nvSpPr>
        <xdr:cNvPr id="19" name="Text Box 35">
          <a:extLst>
            <a:ext uri="{FF2B5EF4-FFF2-40B4-BE49-F238E27FC236}">
              <a16:creationId xmlns:a16="http://schemas.microsoft.com/office/drawing/2014/main" id="{6C358E6D-DF42-429D-9139-8BB228DFEEBC}"/>
            </a:ext>
          </a:extLst>
        </xdr:cNvPr>
        <xdr:cNvSpPr txBox="1"/>
      </xdr:nvSpPr>
      <xdr:spPr bwMode="auto">
        <a:xfrm>
          <a:off x="21335953" y="187536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</a:t>
          </a:r>
        </a:p>
      </xdr:txBody>
    </xdr:sp>
    <xdr:clientData/>
  </xdr:twoCellAnchor>
  <xdr:twoCellAnchor>
    <xdr:from>
      <xdr:col>24</xdr:col>
      <xdr:colOff>209503</xdr:colOff>
      <xdr:row>10</xdr:row>
      <xdr:rowOff>75137</xdr:rowOff>
    </xdr:from>
    <xdr:to>
      <xdr:col>24</xdr:col>
      <xdr:colOff>791040</xdr:colOff>
      <xdr:row>12</xdr:row>
      <xdr:rowOff>877251</xdr:rowOff>
    </xdr:to>
    <xdr:sp macro="" textlink="">
      <xdr:nvSpPr>
        <xdr:cNvPr id="20" name="Text Box 36">
          <a:extLst>
            <a:ext uri="{FF2B5EF4-FFF2-40B4-BE49-F238E27FC236}">
              <a16:creationId xmlns:a16="http://schemas.microsoft.com/office/drawing/2014/main" id="{38D82E65-9A34-443D-BAAA-C8BDFD13241B}"/>
            </a:ext>
          </a:extLst>
        </xdr:cNvPr>
        <xdr:cNvSpPr txBox="1"/>
      </xdr:nvSpPr>
      <xdr:spPr bwMode="auto">
        <a:xfrm>
          <a:off x="22297978" y="187536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25</xdr:col>
      <xdr:colOff>209503</xdr:colOff>
      <xdr:row>12</xdr:row>
      <xdr:rowOff>58341</xdr:rowOff>
    </xdr:from>
    <xdr:to>
      <xdr:col>25</xdr:col>
      <xdr:colOff>791040</xdr:colOff>
      <xdr:row>12</xdr:row>
      <xdr:rowOff>867817</xdr:rowOff>
    </xdr:to>
    <xdr:sp macro="" textlink="">
      <xdr:nvSpPr>
        <xdr:cNvPr id="21" name="Text Box 37">
          <a:extLst>
            <a:ext uri="{FF2B5EF4-FFF2-40B4-BE49-F238E27FC236}">
              <a16:creationId xmlns:a16="http://schemas.microsoft.com/office/drawing/2014/main" id="{CC49EA75-6526-40E8-9DF2-D02E2289FFC2}"/>
            </a:ext>
          </a:extLst>
        </xdr:cNvPr>
        <xdr:cNvSpPr txBox="1"/>
      </xdr:nvSpPr>
      <xdr:spPr bwMode="auto">
        <a:xfrm>
          <a:off x="23260003" y="231576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26</xdr:col>
      <xdr:colOff>209503</xdr:colOff>
      <xdr:row>12</xdr:row>
      <xdr:rowOff>58341</xdr:rowOff>
    </xdr:from>
    <xdr:to>
      <xdr:col>26</xdr:col>
      <xdr:colOff>791040</xdr:colOff>
      <xdr:row>12</xdr:row>
      <xdr:rowOff>867817</xdr:rowOff>
    </xdr:to>
    <xdr:sp macro="" textlink="">
      <xdr:nvSpPr>
        <xdr:cNvPr id="22" name="Text Box 38">
          <a:extLst>
            <a:ext uri="{FF2B5EF4-FFF2-40B4-BE49-F238E27FC236}">
              <a16:creationId xmlns:a16="http://schemas.microsoft.com/office/drawing/2014/main" id="{230CBE6C-1A85-4D04-BE24-E6C18341F0C3}"/>
            </a:ext>
          </a:extLst>
        </xdr:cNvPr>
        <xdr:cNvSpPr txBox="1"/>
      </xdr:nvSpPr>
      <xdr:spPr bwMode="auto">
        <a:xfrm>
          <a:off x="24222028" y="231576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27</xdr:col>
      <xdr:colOff>209503</xdr:colOff>
      <xdr:row>12</xdr:row>
      <xdr:rowOff>58341</xdr:rowOff>
    </xdr:from>
    <xdr:to>
      <xdr:col>27</xdr:col>
      <xdr:colOff>791040</xdr:colOff>
      <xdr:row>12</xdr:row>
      <xdr:rowOff>867817</xdr:rowOff>
    </xdr:to>
    <xdr:sp macro="" textlink="">
      <xdr:nvSpPr>
        <xdr:cNvPr id="23" name="Text Box 39">
          <a:extLst>
            <a:ext uri="{FF2B5EF4-FFF2-40B4-BE49-F238E27FC236}">
              <a16:creationId xmlns:a16="http://schemas.microsoft.com/office/drawing/2014/main" id="{8FE2BCDA-F432-44DE-BAB0-51F3140539BA}"/>
            </a:ext>
          </a:extLst>
        </xdr:cNvPr>
        <xdr:cNvSpPr txBox="1"/>
      </xdr:nvSpPr>
      <xdr:spPr bwMode="auto">
        <a:xfrm>
          <a:off x="25184053" y="231576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28</xdr:col>
      <xdr:colOff>209503</xdr:colOff>
      <xdr:row>12</xdr:row>
      <xdr:rowOff>58341</xdr:rowOff>
    </xdr:from>
    <xdr:to>
      <xdr:col>28</xdr:col>
      <xdr:colOff>791040</xdr:colOff>
      <xdr:row>12</xdr:row>
      <xdr:rowOff>867817</xdr:rowOff>
    </xdr:to>
    <xdr:sp macro="" textlink="">
      <xdr:nvSpPr>
        <xdr:cNvPr id="24" name="Text Box 40">
          <a:extLst>
            <a:ext uri="{FF2B5EF4-FFF2-40B4-BE49-F238E27FC236}">
              <a16:creationId xmlns:a16="http://schemas.microsoft.com/office/drawing/2014/main" id="{900FB74F-D946-40A1-B960-52A21D814366}"/>
            </a:ext>
          </a:extLst>
        </xdr:cNvPr>
        <xdr:cNvSpPr txBox="1"/>
      </xdr:nvSpPr>
      <xdr:spPr bwMode="auto">
        <a:xfrm>
          <a:off x="26146078" y="231576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29</xdr:col>
      <xdr:colOff>209503</xdr:colOff>
      <xdr:row>12</xdr:row>
      <xdr:rowOff>58341</xdr:rowOff>
    </xdr:from>
    <xdr:to>
      <xdr:col>29</xdr:col>
      <xdr:colOff>791040</xdr:colOff>
      <xdr:row>12</xdr:row>
      <xdr:rowOff>867817</xdr:rowOff>
    </xdr:to>
    <xdr:sp macro="" textlink="">
      <xdr:nvSpPr>
        <xdr:cNvPr id="25" name="Text Box 41">
          <a:extLst>
            <a:ext uri="{FF2B5EF4-FFF2-40B4-BE49-F238E27FC236}">
              <a16:creationId xmlns:a16="http://schemas.microsoft.com/office/drawing/2014/main" id="{5AF93F1A-6FDA-484E-8BA2-85037DB1AA01}"/>
            </a:ext>
          </a:extLst>
        </xdr:cNvPr>
        <xdr:cNvSpPr txBox="1"/>
      </xdr:nvSpPr>
      <xdr:spPr bwMode="auto">
        <a:xfrm>
          <a:off x="27108103" y="231576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30</xdr:col>
      <xdr:colOff>209503</xdr:colOff>
      <xdr:row>12</xdr:row>
      <xdr:rowOff>58341</xdr:rowOff>
    </xdr:from>
    <xdr:to>
      <xdr:col>30</xdr:col>
      <xdr:colOff>791040</xdr:colOff>
      <xdr:row>12</xdr:row>
      <xdr:rowOff>867817</xdr:rowOff>
    </xdr:to>
    <xdr:sp macro="" textlink="">
      <xdr:nvSpPr>
        <xdr:cNvPr id="26" name="Text Box 42">
          <a:extLst>
            <a:ext uri="{FF2B5EF4-FFF2-40B4-BE49-F238E27FC236}">
              <a16:creationId xmlns:a16="http://schemas.microsoft.com/office/drawing/2014/main" id="{AD57A5B6-E19E-4287-9986-2B7CE5ED4ED5}"/>
            </a:ext>
          </a:extLst>
        </xdr:cNvPr>
        <xdr:cNvSpPr txBox="1"/>
      </xdr:nvSpPr>
      <xdr:spPr bwMode="auto">
        <a:xfrm>
          <a:off x="28070128" y="231576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31</xdr:col>
      <xdr:colOff>209503</xdr:colOff>
      <xdr:row>10</xdr:row>
      <xdr:rowOff>75137</xdr:rowOff>
    </xdr:from>
    <xdr:to>
      <xdr:col>31</xdr:col>
      <xdr:colOff>791040</xdr:colOff>
      <xdr:row>12</xdr:row>
      <xdr:rowOff>877251</xdr:rowOff>
    </xdr:to>
    <xdr:sp macro="" textlink="">
      <xdr:nvSpPr>
        <xdr:cNvPr id="27" name="Text Box 46">
          <a:extLst>
            <a:ext uri="{FF2B5EF4-FFF2-40B4-BE49-F238E27FC236}">
              <a16:creationId xmlns:a16="http://schemas.microsoft.com/office/drawing/2014/main" id="{62C85E76-74BE-4AEA-BE03-C1870883B712}"/>
            </a:ext>
          </a:extLst>
        </xdr:cNvPr>
        <xdr:cNvSpPr txBox="1"/>
      </xdr:nvSpPr>
      <xdr:spPr bwMode="auto">
        <a:xfrm>
          <a:off x="29032153" y="187536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32</xdr:col>
      <xdr:colOff>209503</xdr:colOff>
      <xdr:row>10</xdr:row>
      <xdr:rowOff>75137</xdr:rowOff>
    </xdr:from>
    <xdr:to>
      <xdr:col>32</xdr:col>
      <xdr:colOff>791040</xdr:colOff>
      <xdr:row>12</xdr:row>
      <xdr:rowOff>877251</xdr:rowOff>
    </xdr:to>
    <xdr:sp macro="" textlink="">
      <xdr:nvSpPr>
        <xdr:cNvPr id="28" name="Text Box 47">
          <a:extLst>
            <a:ext uri="{FF2B5EF4-FFF2-40B4-BE49-F238E27FC236}">
              <a16:creationId xmlns:a16="http://schemas.microsoft.com/office/drawing/2014/main" id="{233D63ED-6C06-46A7-B7DB-8046A3256269}"/>
            </a:ext>
          </a:extLst>
        </xdr:cNvPr>
        <xdr:cNvSpPr txBox="1"/>
      </xdr:nvSpPr>
      <xdr:spPr bwMode="auto">
        <a:xfrm>
          <a:off x="29994178" y="187536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33</xdr:col>
      <xdr:colOff>209503</xdr:colOff>
      <xdr:row>10</xdr:row>
      <xdr:rowOff>75137</xdr:rowOff>
    </xdr:from>
    <xdr:to>
      <xdr:col>33</xdr:col>
      <xdr:colOff>791040</xdr:colOff>
      <xdr:row>12</xdr:row>
      <xdr:rowOff>877251</xdr:rowOff>
    </xdr:to>
    <xdr:sp macro="" textlink="">
      <xdr:nvSpPr>
        <xdr:cNvPr id="29" name="Text Box 48">
          <a:extLst>
            <a:ext uri="{FF2B5EF4-FFF2-40B4-BE49-F238E27FC236}">
              <a16:creationId xmlns:a16="http://schemas.microsoft.com/office/drawing/2014/main" id="{450593C5-A2F4-4BA0-8FD3-F0E2336012F8}"/>
            </a:ext>
          </a:extLst>
        </xdr:cNvPr>
        <xdr:cNvSpPr txBox="1"/>
      </xdr:nvSpPr>
      <xdr:spPr bwMode="auto">
        <a:xfrm>
          <a:off x="30956203" y="187536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34</xdr:col>
      <xdr:colOff>209503</xdr:colOff>
      <xdr:row>10</xdr:row>
      <xdr:rowOff>75137</xdr:rowOff>
    </xdr:from>
    <xdr:to>
      <xdr:col>34</xdr:col>
      <xdr:colOff>791040</xdr:colOff>
      <xdr:row>12</xdr:row>
      <xdr:rowOff>877251</xdr:rowOff>
    </xdr:to>
    <xdr:sp macro="" textlink="">
      <xdr:nvSpPr>
        <xdr:cNvPr id="30" name="Text Box 49">
          <a:extLst>
            <a:ext uri="{FF2B5EF4-FFF2-40B4-BE49-F238E27FC236}">
              <a16:creationId xmlns:a16="http://schemas.microsoft.com/office/drawing/2014/main" id="{BD9AD606-11C4-422E-BDBD-4725A1BFD941}"/>
            </a:ext>
          </a:extLst>
        </xdr:cNvPr>
        <xdr:cNvSpPr txBox="1"/>
      </xdr:nvSpPr>
      <xdr:spPr bwMode="auto">
        <a:xfrm>
          <a:off x="31918228" y="187536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5</xdr:col>
      <xdr:colOff>266812</xdr:colOff>
      <xdr:row>11</xdr:row>
      <xdr:rowOff>57299</xdr:rowOff>
    </xdr:from>
    <xdr:to>
      <xdr:col>5</xdr:col>
      <xdr:colOff>647300</xdr:colOff>
      <xdr:row>12</xdr:row>
      <xdr:rowOff>891631</xdr:rowOff>
    </xdr:to>
    <xdr:sp macro="" textlink="">
      <xdr:nvSpPr>
        <xdr:cNvPr id="31" name="Text Box 126">
          <a:extLst>
            <a:ext uri="{FF2B5EF4-FFF2-40B4-BE49-F238E27FC236}">
              <a16:creationId xmlns:a16="http://schemas.microsoft.com/office/drawing/2014/main" id="{C3D08D9E-0E25-4F6D-8E28-492E84C0097D}"/>
            </a:ext>
          </a:extLst>
        </xdr:cNvPr>
        <xdr:cNvSpPr txBox="1"/>
      </xdr:nvSpPr>
      <xdr:spPr bwMode="auto">
        <a:xfrm>
          <a:off x="4076812" y="2086124"/>
          <a:ext cx="380488" cy="1062932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35</xdr:col>
      <xdr:colOff>209503</xdr:colOff>
      <xdr:row>10</xdr:row>
      <xdr:rowOff>75137</xdr:rowOff>
    </xdr:from>
    <xdr:to>
      <xdr:col>35</xdr:col>
      <xdr:colOff>791040</xdr:colOff>
      <xdr:row>12</xdr:row>
      <xdr:rowOff>877251</xdr:rowOff>
    </xdr:to>
    <xdr:sp macro="" textlink="">
      <xdr:nvSpPr>
        <xdr:cNvPr id="32" name="Text Box 152">
          <a:extLst>
            <a:ext uri="{FF2B5EF4-FFF2-40B4-BE49-F238E27FC236}">
              <a16:creationId xmlns:a16="http://schemas.microsoft.com/office/drawing/2014/main" id="{945075FB-4688-46BC-8A75-709301A6D1E2}"/>
            </a:ext>
          </a:extLst>
        </xdr:cNvPr>
        <xdr:cNvSpPr txBox="1"/>
      </xdr:nvSpPr>
      <xdr:spPr bwMode="auto">
        <a:xfrm>
          <a:off x="32880253" y="187536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3</xdr:col>
      <xdr:colOff>209503</xdr:colOff>
      <xdr:row>11</xdr:row>
      <xdr:rowOff>57299</xdr:rowOff>
    </xdr:from>
    <xdr:to>
      <xdr:col>3</xdr:col>
      <xdr:colOff>791040</xdr:colOff>
      <xdr:row>12</xdr:row>
      <xdr:rowOff>856878</xdr:rowOff>
    </xdr:to>
    <xdr:sp macro="" textlink="">
      <xdr:nvSpPr>
        <xdr:cNvPr id="33" name="Text Box 167">
          <a:extLst>
            <a:ext uri="{FF2B5EF4-FFF2-40B4-BE49-F238E27FC236}">
              <a16:creationId xmlns:a16="http://schemas.microsoft.com/office/drawing/2014/main" id="{0009946D-E6F7-442F-9B61-A4C10F686193}"/>
            </a:ext>
          </a:extLst>
        </xdr:cNvPr>
        <xdr:cNvSpPr txBox="1"/>
      </xdr:nvSpPr>
      <xdr:spPr bwMode="auto">
        <a:xfrm>
          <a:off x="2095453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1</xdr:col>
      <xdr:colOff>0</xdr:colOff>
      <xdr:row>0</xdr:row>
      <xdr:rowOff>28575</xdr:rowOff>
    </xdr:from>
    <xdr:to>
      <xdr:col>2</xdr:col>
      <xdr:colOff>152400</xdr:colOff>
      <xdr:row>4</xdr:row>
      <xdr:rowOff>38100</xdr:rowOff>
    </xdr:to>
    <xdr:grpSp>
      <xdr:nvGrpSpPr>
        <xdr:cNvPr id="34" name="グループ化 2">
          <a:extLst>
            <a:ext uri="{FF2B5EF4-FFF2-40B4-BE49-F238E27FC236}">
              <a16:creationId xmlns:a16="http://schemas.microsoft.com/office/drawing/2014/main" id="{2FDE0236-6500-4C73-B202-788B53679066}"/>
            </a:ext>
          </a:extLst>
        </xdr:cNvPr>
        <xdr:cNvGrpSpPr>
          <a:grpSpLocks/>
        </xdr:cNvGrpSpPr>
      </xdr:nvGrpSpPr>
      <xdr:grpSpPr bwMode="auto">
        <a:xfrm>
          <a:off x="156882" y="28575"/>
          <a:ext cx="1519518" cy="760319"/>
          <a:chOff x="219075" y="47625"/>
          <a:chExt cx="1571625" cy="790575"/>
        </a:xfrm>
      </xdr:grpSpPr>
      <xdr:sp macro="" textlink="">
        <xdr:nvSpPr>
          <xdr:cNvPr id="35" name="正方形/長方形 34">
            <a:extLst>
              <a:ext uri="{FF2B5EF4-FFF2-40B4-BE49-F238E27FC236}">
                <a16:creationId xmlns:a16="http://schemas.microsoft.com/office/drawing/2014/main" id="{0D6B52A1-1182-4A42-BFDF-C72B03DC4495}"/>
              </a:ext>
            </a:extLst>
          </xdr:cNvPr>
          <xdr:cNvSpPr/>
        </xdr:nvSpPr>
        <xdr:spPr>
          <a:xfrm>
            <a:off x="219075" y="47625"/>
            <a:ext cx="1571625" cy="266700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</a:rPr>
              <a:t>（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福祉行政報告例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）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36" name="正方形/長方形 35">
            <a:extLst>
              <a:ext uri="{FF2B5EF4-FFF2-40B4-BE49-F238E27FC236}">
                <a16:creationId xmlns:a16="http://schemas.microsoft.com/office/drawing/2014/main" id="{1C96B052-60AA-4705-9F71-E7E865FE046C}"/>
              </a:ext>
            </a:extLst>
          </xdr:cNvPr>
          <xdr:cNvSpPr/>
        </xdr:nvSpPr>
        <xdr:spPr>
          <a:xfrm>
            <a:off x="219075" y="285750"/>
            <a:ext cx="1571625" cy="552450"/>
          </a:xfrm>
          <a:prstGeom prst="rect">
            <a:avLst/>
          </a:prstGeom>
          <a:noFill/>
          <a:ln w="6350" cmpd="sng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>
              <a:lnSpc>
                <a:spcPts val="12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統計法に基づく</a:t>
            </a:r>
            <a:endParaRPr kumimoji="1" lang="en-US" altLang="ja-JP" sz="11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endParaRPr>
          </a:p>
          <a:p>
            <a:pPr algn="ctr">
              <a:lnSpc>
                <a:spcPts val="12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一般統計調査</a:t>
            </a:r>
          </a:p>
        </xdr:txBody>
      </xdr:sp>
    </xdr:grpSp>
    <xdr:clientData/>
  </xdr:twoCellAnchor>
  <xdr:twoCellAnchor>
    <xdr:from>
      <xdr:col>15</xdr:col>
      <xdr:colOff>200109</xdr:colOff>
      <xdr:row>10</xdr:row>
      <xdr:rowOff>75137</xdr:rowOff>
    </xdr:from>
    <xdr:to>
      <xdr:col>15</xdr:col>
      <xdr:colOff>780706</xdr:colOff>
      <xdr:row>12</xdr:row>
      <xdr:rowOff>877251</xdr:rowOff>
    </xdr:to>
    <xdr:sp macro="" textlink="">
      <xdr:nvSpPr>
        <xdr:cNvPr id="37" name="Text Box 22">
          <a:extLst>
            <a:ext uri="{FF2B5EF4-FFF2-40B4-BE49-F238E27FC236}">
              <a16:creationId xmlns:a16="http://schemas.microsoft.com/office/drawing/2014/main" id="{0153DDCA-573E-4766-99C0-533555173D9E}"/>
            </a:ext>
          </a:extLst>
        </xdr:cNvPr>
        <xdr:cNvSpPr txBox="1"/>
      </xdr:nvSpPr>
      <xdr:spPr bwMode="auto">
        <a:xfrm>
          <a:off x="13630359" y="187536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1</xdr:col>
      <xdr:colOff>159883</xdr:colOff>
      <xdr:row>53</xdr:row>
      <xdr:rowOff>249115</xdr:rowOff>
    </xdr:from>
    <xdr:to>
      <xdr:col>3</xdr:col>
      <xdr:colOff>0</xdr:colOff>
      <xdr:row>55</xdr:row>
      <xdr:rowOff>0</xdr:rowOff>
    </xdr:to>
    <xdr:sp macro="" textlink="">
      <xdr:nvSpPr>
        <xdr:cNvPr id="38" name="フリーフォーム 38">
          <a:extLst>
            <a:ext uri="{FF2B5EF4-FFF2-40B4-BE49-F238E27FC236}">
              <a16:creationId xmlns:a16="http://schemas.microsoft.com/office/drawing/2014/main" id="{FAB5003B-9D6A-4A9B-B7EC-C6D430F154BC}"/>
            </a:ext>
          </a:extLst>
        </xdr:cNvPr>
        <xdr:cNvSpPr/>
      </xdr:nvSpPr>
      <xdr:spPr bwMode="auto">
        <a:xfrm>
          <a:off x="321808" y="13184065"/>
          <a:ext cx="1564142" cy="246185"/>
        </a:xfrm>
        <a:custGeom>
          <a:avLst/>
          <a:gdLst>
            <a:gd name="connsiteX0" fmla="*/ 0 w 1612447"/>
            <a:gd name="connsiteY0" fmla="*/ 238125 h 238125"/>
            <a:gd name="connsiteX1" fmla="*/ 0 w 1612447"/>
            <a:gd name="connsiteY1" fmla="*/ 0 h 238125"/>
            <a:gd name="connsiteX2" fmla="*/ 1612447 w 1612447"/>
            <a:gd name="connsiteY2" fmla="*/ 0 h 2381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12447" h="238125">
              <a:moveTo>
                <a:pt x="0" y="238125"/>
              </a:moveTo>
              <a:lnTo>
                <a:pt x="0" y="0"/>
              </a:lnTo>
              <a:lnTo>
                <a:pt x="1612447" y="0"/>
              </a:lnTo>
            </a:path>
          </a:pathLst>
        </a:cu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vert="wordArtVertRtl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209503</xdr:colOff>
      <xdr:row>10</xdr:row>
      <xdr:rowOff>57299</xdr:rowOff>
    </xdr:from>
    <xdr:to>
      <xdr:col>4</xdr:col>
      <xdr:colOff>791040</xdr:colOff>
      <xdr:row>11</xdr:row>
      <xdr:rowOff>902382</xdr:rowOff>
    </xdr:to>
    <xdr:sp macro="" textlink="">
      <xdr:nvSpPr>
        <xdr:cNvPr id="2" name="Text Box 15">
          <a:extLst>
            <a:ext uri="{FF2B5EF4-FFF2-40B4-BE49-F238E27FC236}">
              <a16:creationId xmlns:a16="http://schemas.microsoft.com/office/drawing/2014/main" id="{9E437655-302F-40E2-B7B8-371962B01A8A}"/>
            </a:ext>
          </a:extLst>
        </xdr:cNvPr>
        <xdr:cNvSpPr txBox="1"/>
      </xdr:nvSpPr>
      <xdr:spPr bwMode="auto">
        <a:xfrm>
          <a:off x="3057478" y="19337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6</xdr:col>
      <xdr:colOff>209503</xdr:colOff>
      <xdr:row>10</xdr:row>
      <xdr:rowOff>57299</xdr:rowOff>
    </xdr:from>
    <xdr:to>
      <xdr:col>6</xdr:col>
      <xdr:colOff>791040</xdr:colOff>
      <xdr:row>11</xdr:row>
      <xdr:rowOff>902382</xdr:rowOff>
    </xdr:to>
    <xdr:sp macro="" textlink="">
      <xdr:nvSpPr>
        <xdr:cNvPr id="3" name="Text Box 16">
          <a:extLst>
            <a:ext uri="{FF2B5EF4-FFF2-40B4-BE49-F238E27FC236}">
              <a16:creationId xmlns:a16="http://schemas.microsoft.com/office/drawing/2014/main" id="{2D11B92A-7801-42CD-B1B8-4A29033F946B}"/>
            </a:ext>
          </a:extLst>
        </xdr:cNvPr>
        <xdr:cNvSpPr txBox="1"/>
      </xdr:nvSpPr>
      <xdr:spPr bwMode="auto">
        <a:xfrm>
          <a:off x="4981528" y="19337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209503</xdr:colOff>
      <xdr:row>10</xdr:row>
      <xdr:rowOff>57299</xdr:rowOff>
    </xdr:from>
    <xdr:to>
      <xdr:col>7</xdr:col>
      <xdr:colOff>791040</xdr:colOff>
      <xdr:row>11</xdr:row>
      <xdr:rowOff>902382</xdr:rowOff>
    </xdr:to>
    <xdr:sp macro="" textlink="">
      <xdr:nvSpPr>
        <xdr:cNvPr id="4" name="Text Box 17">
          <a:extLst>
            <a:ext uri="{FF2B5EF4-FFF2-40B4-BE49-F238E27FC236}">
              <a16:creationId xmlns:a16="http://schemas.microsoft.com/office/drawing/2014/main" id="{6B226D74-7A3A-4F8D-BCA3-20D0314795E9}"/>
            </a:ext>
          </a:extLst>
        </xdr:cNvPr>
        <xdr:cNvSpPr txBox="1"/>
      </xdr:nvSpPr>
      <xdr:spPr bwMode="auto">
        <a:xfrm>
          <a:off x="5943553" y="19337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9</xdr:col>
      <xdr:colOff>200109</xdr:colOff>
      <xdr:row>10</xdr:row>
      <xdr:rowOff>57299</xdr:rowOff>
    </xdr:from>
    <xdr:to>
      <xdr:col>9</xdr:col>
      <xdr:colOff>780706</xdr:colOff>
      <xdr:row>11</xdr:row>
      <xdr:rowOff>902382</xdr:rowOff>
    </xdr:to>
    <xdr:sp macro="" textlink="">
      <xdr:nvSpPr>
        <xdr:cNvPr id="5" name="Text Box 19">
          <a:extLst>
            <a:ext uri="{FF2B5EF4-FFF2-40B4-BE49-F238E27FC236}">
              <a16:creationId xmlns:a16="http://schemas.microsoft.com/office/drawing/2014/main" id="{024C5381-5BBE-4D49-8CDD-50D82C30A37D}"/>
            </a:ext>
          </a:extLst>
        </xdr:cNvPr>
        <xdr:cNvSpPr txBox="1"/>
      </xdr:nvSpPr>
      <xdr:spPr bwMode="auto">
        <a:xfrm>
          <a:off x="7858209" y="1933724"/>
          <a:ext cx="58059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10</xdr:col>
      <xdr:colOff>209503</xdr:colOff>
      <xdr:row>10</xdr:row>
      <xdr:rowOff>57299</xdr:rowOff>
    </xdr:from>
    <xdr:to>
      <xdr:col>10</xdr:col>
      <xdr:colOff>791040</xdr:colOff>
      <xdr:row>11</xdr:row>
      <xdr:rowOff>902382</xdr:rowOff>
    </xdr:to>
    <xdr:sp macro="" textlink="">
      <xdr:nvSpPr>
        <xdr:cNvPr id="6" name="Text Box 20">
          <a:extLst>
            <a:ext uri="{FF2B5EF4-FFF2-40B4-BE49-F238E27FC236}">
              <a16:creationId xmlns:a16="http://schemas.microsoft.com/office/drawing/2014/main" id="{28223D32-DD83-49BC-8E9C-ED99E17DCA19}"/>
            </a:ext>
          </a:extLst>
        </xdr:cNvPr>
        <xdr:cNvSpPr txBox="1"/>
      </xdr:nvSpPr>
      <xdr:spPr bwMode="auto">
        <a:xfrm>
          <a:off x="8829628" y="19337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11</xdr:col>
      <xdr:colOff>209503</xdr:colOff>
      <xdr:row>10</xdr:row>
      <xdr:rowOff>57299</xdr:rowOff>
    </xdr:from>
    <xdr:to>
      <xdr:col>11</xdr:col>
      <xdr:colOff>791040</xdr:colOff>
      <xdr:row>11</xdr:row>
      <xdr:rowOff>902382</xdr:rowOff>
    </xdr:to>
    <xdr:sp macro="" textlink="">
      <xdr:nvSpPr>
        <xdr:cNvPr id="7" name="Text Box 21">
          <a:extLst>
            <a:ext uri="{FF2B5EF4-FFF2-40B4-BE49-F238E27FC236}">
              <a16:creationId xmlns:a16="http://schemas.microsoft.com/office/drawing/2014/main" id="{074C81C0-5099-4305-955D-14E39AD88B5F}"/>
            </a:ext>
          </a:extLst>
        </xdr:cNvPr>
        <xdr:cNvSpPr txBox="1"/>
      </xdr:nvSpPr>
      <xdr:spPr bwMode="auto">
        <a:xfrm>
          <a:off x="9791653" y="19337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12</xdr:col>
      <xdr:colOff>209503</xdr:colOff>
      <xdr:row>10</xdr:row>
      <xdr:rowOff>57299</xdr:rowOff>
    </xdr:from>
    <xdr:to>
      <xdr:col>12</xdr:col>
      <xdr:colOff>791040</xdr:colOff>
      <xdr:row>11</xdr:row>
      <xdr:rowOff>902382</xdr:rowOff>
    </xdr:to>
    <xdr:sp macro="" textlink="">
      <xdr:nvSpPr>
        <xdr:cNvPr id="8" name="Text Box 22">
          <a:extLst>
            <a:ext uri="{FF2B5EF4-FFF2-40B4-BE49-F238E27FC236}">
              <a16:creationId xmlns:a16="http://schemas.microsoft.com/office/drawing/2014/main" id="{A03AD3AA-4D31-40DF-A2F4-028A0678F7E1}"/>
            </a:ext>
          </a:extLst>
        </xdr:cNvPr>
        <xdr:cNvSpPr txBox="1"/>
      </xdr:nvSpPr>
      <xdr:spPr bwMode="auto">
        <a:xfrm>
          <a:off x="10753678" y="19337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16</xdr:col>
      <xdr:colOff>181319</xdr:colOff>
      <xdr:row>9</xdr:row>
      <xdr:rowOff>70335</xdr:rowOff>
    </xdr:from>
    <xdr:to>
      <xdr:col>16</xdr:col>
      <xdr:colOff>761916</xdr:colOff>
      <xdr:row>11</xdr:row>
      <xdr:rowOff>882100</xdr:rowOff>
    </xdr:to>
    <xdr:sp macro="" textlink="">
      <xdr:nvSpPr>
        <xdr:cNvPr id="9" name="Text Box 26">
          <a:extLst>
            <a:ext uri="{FF2B5EF4-FFF2-40B4-BE49-F238E27FC236}">
              <a16:creationId xmlns:a16="http://schemas.microsoft.com/office/drawing/2014/main" id="{1E64ACDD-5AB4-49DF-A696-C03F439D4205}"/>
            </a:ext>
          </a:extLst>
        </xdr:cNvPr>
        <xdr:cNvSpPr txBox="1"/>
      </xdr:nvSpPr>
      <xdr:spPr bwMode="auto">
        <a:xfrm>
          <a:off x="14573594" y="1718160"/>
          <a:ext cx="58059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18</xdr:col>
      <xdr:colOff>209503</xdr:colOff>
      <xdr:row>10</xdr:row>
      <xdr:rowOff>57299</xdr:rowOff>
    </xdr:from>
    <xdr:to>
      <xdr:col>18</xdr:col>
      <xdr:colOff>791040</xdr:colOff>
      <xdr:row>11</xdr:row>
      <xdr:rowOff>902382</xdr:rowOff>
    </xdr:to>
    <xdr:sp macro="" textlink="">
      <xdr:nvSpPr>
        <xdr:cNvPr id="10" name="Text Box 28">
          <a:extLst>
            <a:ext uri="{FF2B5EF4-FFF2-40B4-BE49-F238E27FC236}">
              <a16:creationId xmlns:a16="http://schemas.microsoft.com/office/drawing/2014/main" id="{723C2CC0-3917-4F2B-9C51-9678FA2E1665}"/>
            </a:ext>
          </a:extLst>
        </xdr:cNvPr>
        <xdr:cNvSpPr txBox="1"/>
      </xdr:nvSpPr>
      <xdr:spPr bwMode="auto">
        <a:xfrm>
          <a:off x="16525828" y="19337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19</xdr:col>
      <xdr:colOff>209503</xdr:colOff>
      <xdr:row>10</xdr:row>
      <xdr:rowOff>57299</xdr:rowOff>
    </xdr:from>
    <xdr:to>
      <xdr:col>19</xdr:col>
      <xdr:colOff>791040</xdr:colOff>
      <xdr:row>11</xdr:row>
      <xdr:rowOff>902382</xdr:rowOff>
    </xdr:to>
    <xdr:sp macro="" textlink="">
      <xdr:nvSpPr>
        <xdr:cNvPr id="11" name="Text Box 29">
          <a:extLst>
            <a:ext uri="{FF2B5EF4-FFF2-40B4-BE49-F238E27FC236}">
              <a16:creationId xmlns:a16="http://schemas.microsoft.com/office/drawing/2014/main" id="{21A4CE13-B122-4085-B574-BCEE6E06B3C1}"/>
            </a:ext>
          </a:extLst>
        </xdr:cNvPr>
        <xdr:cNvSpPr txBox="1"/>
      </xdr:nvSpPr>
      <xdr:spPr bwMode="auto">
        <a:xfrm>
          <a:off x="17487853" y="19337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20</xdr:col>
      <xdr:colOff>209503</xdr:colOff>
      <xdr:row>10</xdr:row>
      <xdr:rowOff>57299</xdr:rowOff>
    </xdr:from>
    <xdr:to>
      <xdr:col>20</xdr:col>
      <xdr:colOff>791040</xdr:colOff>
      <xdr:row>11</xdr:row>
      <xdr:rowOff>902382</xdr:rowOff>
    </xdr:to>
    <xdr:sp macro="" textlink="">
      <xdr:nvSpPr>
        <xdr:cNvPr id="12" name="Text Box 31">
          <a:extLst>
            <a:ext uri="{FF2B5EF4-FFF2-40B4-BE49-F238E27FC236}">
              <a16:creationId xmlns:a16="http://schemas.microsoft.com/office/drawing/2014/main" id="{D57A72B4-EFEA-4E33-8D60-7F1A17796822}"/>
            </a:ext>
          </a:extLst>
        </xdr:cNvPr>
        <xdr:cNvSpPr txBox="1"/>
      </xdr:nvSpPr>
      <xdr:spPr bwMode="auto">
        <a:xfrm>
          <a:off x="18449878" y="19337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21</xdr:col>
      <xdr:colOff>209503</xdr:colOff>
      <xdr:row>10</xdr:row>
      <xdr:rowOff>57299</xdr:rowOff>
    </xdr:from>
    <xdr:to>
      <xdr:col>21</xdr:col>
      <xdr:colOff>791040</xdr:colOff>
      <xdr:row>11</xdr:row>
      <xdr:rowOff>902382</xdr:rowOff>
    </xdr:to>
    <xdr:sp macro="" textlink="">
      <xdr:nvSpPr>
        <xdr:cNvPr id="13" name="Text Box 32">
          <a:extLst>
            <a:ext uri="{FF2B5EF4-FFF2-40B4-BE49-F238E27FC236}">
              <a16:creationId xmlns:a16="http://schemas.microsoft.com/office/drawing/2014/main" id="{A92E718D-6AA7-4298-9632-26FF2268F038}"/>
            </a:ext>
          </a:extLst>
        </xdr:cNvPr>
        <xdr:cNvSpPr txBox="1"/>
      </xdr:nvSpPr>
      <xdr:spPr bwMode="auto">
        <a:xfrm>
          <a:off x="19411903" y="19337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22</xdr:col>
      <xdr:colOff>209503</xdr:colOff>
      <xdr:row>10</xdr:row>
      <xdr:rowOff>57299</xdr:rowOff>
    </xdr:from>
    <xdr:to>
      <xdr:col>22</xdr:col>
      <xdr:colOff>791040</xdr:colOff>
      <xdr:row>11</xdr:row>
      <xdr:rowOff>902382</xdr:rowOff>
    </xdr:to>
    <xdr:sp macro="" textlink="">
      <xdr:nvSpPr>
        <xdr:cNvPr id="14" name="Text Box 33">
          <a:extLst>
            <a:ext uri="{FF2B5EF4-FFF2-40B4-BE49-F238E27FC236}">
              <a16:creationId xmlns:a16="http://schemas.microsoft.com/office/drawing/2014/main" id="{5ECF7F19-862A-41AA-B452-68525167D3AB}"/>
            </a:ext>
          </a:extLst>
        </xdr:cNvPr>
        <xdr:cNvSpPr txBox="1"/>
      </xdr:nvSpPr>
      <xdr:spPr bwMode="auto">
        <a:xfrm>
          <a:off x="20373928" y="19337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23</xdr:col>
      <xdr:colOff>209503</xdr:colOff>
      <xdr:row>9</xdr:row>
      <xdr:rowOff>79711</xdr:rowOff>
    </xdr:from>
    <xdr:to>
      <xdr:col>23</xdr:col>
      <xdr:colOff>791040</xdr:colOff>
      <xdr:row>11</xdr:row>
      <xdr:rowOff>891476</xdr:rowOff>
    </xdr:to>
    <xdr:sp macro="" textlink="">
      <xdr:nvSpPr>
        <xdr:cNvPr id="15" name="Text Box 35">
          <a:extLst>
            <a:ext uri="{FF2B5EF4-FFF2-40B4-BE49-F238E27FC236}">
              <a16:creationId xmlns:a16="http://schemas.microsoft.com/office/drawing/2014/main" id="{71FC106C-8D44-41C4-80A8-C4AD4C887595}"/>
            </a:ext>
          </a:extLst>
        </xdr:cNvPr>
        <xdr:cNvSpPr txBox="1"/>
      </xdr:nvSpPr>
      <xdr:spPr bwMode="auto">
        <a:xfrm>
          <a:off x="21335953" y="17275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</a:t>
          </a:r>
        </a:p>
      </xdr:txBody>
    </xdr:sp>
    <xdr:clientData/>
  </xdr:twoCellAnchor>
  <xdr:twoCellAnchor>
    <xdr:from>
      <xdr:col>24</xdr:col>
      <xdr:colOff>209503</xdr:colOff>
      <xdr:row>9</xdr:row>
      <xdr:rowOff>79711</xdr:rowOff>
    </xdr:from>
    <xdr:to>
      <xdr:col>24</xdr:col>
      <xdr:colOff>791040</xdr:colOff>
      <xdr:row>11</xdr:row>
      <xdr:rowOff>891476</xdr:rowOff>
    </xdr:to>
    <xdr:sp macro="" textlink="">
      <xdr:nvSpPr>
        <xdr:cNvPr id="16" name="Text Box 36">
          <a:extLst>
            <a:ext uri="{FF2B5EF4-FFF2-40B4-BE49-F238E27FC236}">
              <a16:creationId xmlns:a16="http://schemas.microsoft.com/office/drawing/2014/main" id="{3528A968-8FAE-46F3-8EB1-CA6B0573AF09}"/>
            </a:ext>
          </a:extLst>
        </xdr:cNvPr>
        <xdr:cNvSpPr txBox="1"/>
      </xdr:nvSpPr>
      <xdr:spPr bwMode="auto">
        <a:xfrm>
          <a:off x="22297978" y="17275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31</xdr:col>
      <xdr:colOff>209503</xdr:colOff>
      <xdr:row>9</xdr:row>
      <xdr:rowOff>79711</xdr:rowOff>
    </xdr:from>
    <xdr:to>
      <xdr:col>31</xdr:col>
      <xdr:colOff>791040</xdr:colOff>
      <xdr:row>11</xdr:row>
      <xdr:rowOff>891476</xdr:rowOff>
    </xdr:to>
    <xdr:sp macro="" textlink="">
      <xdr:nvSpPr>
        <xdr:cNvPr id="17" name="Text Box 46">
          <a:extLst>
            <a:ext uri="{FF2B5EF4-FFF2-40B4-BE49-F238E27FC236}">
              <a16:creationId xmlns:a16="http://schemas.microsoft.com/office/drawing/2014/main" id="{8C5F21E3-BF66-41E9-99C2-B29F2D6D5F34}"/>
            </a:ext>
          </a:extLst>
        </xdr:cNvPr>
        <xdr:cNvSpPr txBox="1"/>
      </xdr:nvSpPr>
      <xdr:spPr bwMode="auto">
        <a:xfrm>
          <a:off x="29032153" y="17275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32</xdr:col>
      <xdr:colOff>209503</xdr:colOff>
      <xdr:row>9</xdr:row>
      <xdr:rowOff>79711</xdr:rowOff>
    </xdr:from>
    <xdr:to>
      <xdr:col>32</xdr:col>
      <xdr:colOff>791040</xdr:colOff>
      <xdr:row>11</xdr:row>
      <xdr:rowOff>891476</xdr:rowOff>
    </xdr:to>
    <xdr:sp macro="" textlink="">
      <xdr:nvSpPr>
        <xdr:cNvPr id="18" name="Text Box 47">
          <a:extLst>
            <a:ext uri="{FF2B5EF4-FFF2-40B4-BE49-F238E27FC236}">
              <a16:creationId xmlns:a16="http://schemas.microsoft.com/office/drawing/2014/main" id="{C4722E93-422A-4853-ABEF-13605E3EF042}"/>
            </a:ext>
          </a:extLst>
        </xdr:cNvPr>
        <xdr:cNvSpPr txBox="1"/>
      </xdr:nvSpPr>
      <xdr:spPr bwMode="auto">
        <a:xfrm>
          <a:off x="29994178" y="17275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33</xdr:col>
      <xdr:colOff>209503</xdr:colOff>
      <xdr:row>9</xdr:row>
      <xdr:rowOff>79711</xdr:rowOff>
    </xdr:from>
    <xdr:to>
      <xdr:col>33</xdr:col>
      <xdr:colOff>791040</xdr:colOff>
      <xdr:row>11</xdr:row>
      <xdr:rowOff>891476</xdr:rowOff>
    </xdr:to>
    <xdr:sp macro="" textlink="">
      <xdr:nvSpPr>
        <xdr:cNvPr id="19" name="Text Box 48">
          <a:extLst>
            <a:ext uri="{FF2B5EF4-FFF2-40B4-BE49-F238E27FC236}">
              <a16:creationId xmlns:a16="http://schemas.microsoft.com/office/drawing/2014/main" id="{36899D2F-16BB-40C2-929B-9A2D631741EB}"/>
            </a:ext>
          </a:extLst>
        </xdr:cNvPr>
        <xdr:cNvSpPr txBox="1"/>
      </xdr:nvSpPr>
      <xdr:spPr bwMode="auto">
        <a:xfrm>
          <a:off x="30956203" y="17275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34</xdr:col>
      <xdr:colOff>209503</xdr:colOff>
      <xdr:row>9</xdr:row>
      <xdr:rowOff>79711</xdr:rowOff>
    </xdr:from>
    <xdr:to>
      <xdr:col>34</xdr:col>
      <xdr:colOff>791040</xdr:colOff>
      <xdr:row>11</xdr:row>
      <xdr:rowOff>891476</xdr:rowOff>
    </xdr:to>
    <xdr:sp macro="" textlink="">
      <xdr:nvSpPr>
        <xdr:cNvPr id="20" name="Text Box 49">
          <a:extLst>
            <a:ext uri="{FF2B5EF4-FFF2-40B4-BE49-F238E27FC236}">
              <a16:creationId xmlns:a16="http://schemas.microsoft.com/office/drawing/2014/main" id="{2828B002-A29A-452D-8CBD-7384B402026B}"/>
            </a:ext>
          </a:extLst>
        </xdr:cNvPr>
        <xdr:cNvSpPr txBox="1"/>
      </xdr:nvSpPr>
      <xdr:spPr bwMode="auto">
        <a:xfrm>
          <a:off x="31918228" y="17275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5</xdr:col>
      <xdr:colOff>266812</xdr:colOff>
      <xdr:row>10</xdr:row>
      <xdr:rowOff>57299</xdr:rowOff>
    </xdr:from>
    <xdr:to>
      <xdr:col>5</xdr:col>
      <xdr:colOff>647300</xdr:colOff>
      <xdr:row>11</xdr:row>
      <xdr:rowOff>902382</xdr:rowOff>
    </xdr:to>
    <xdr:sp macro="" textlink="">
      <xdr:nvSpPr>
        <xdr:cNvPr id="21" name="Text Box 122">
          <a:extLst>
            <a:ext uri="{FF2B5EF4-FFF2-40B4-BE49-F238E27FC236}">
              <a16:creationId xmlns:a16="http://schemas.microsoft.com/office/drawing/2014/main" id="{7EAE01E3-8AD9-4F5C-A536-FE9D4E0D9B3B}"/>
            </a:ext>
          </a:extLst>
        </xdr:cNvPr>
        <xdr:cNvSpPr txBox="1"/>
      </xdr:nvSpPr>
      <xdr:spPr bwMode="auto">
        <a:xfrm>
          <a:off x="4076812" y="1933724"/>
          <a:ext cx="380488" cy="1073683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3</xdr:col>
      <xdr:colOff>209503</xdr:colOff>
      <xdr:row>10</xdr:row>
      <xdr:rowOff>57299</xdr:rowOff>
    </xdr:from>
    <xdr:to>
      <xdr:col>3</xdr:col>
      <xdr:colOff>791040</xdr:colOff>
      <xdr:row>11</xdr:row>
      <xdr:rowOff>902382</xdr:rowOff>
    </xdr:to>
    <xdr:sp macro="" textlink="">
      <xdr:nvSpPr>
        <xdr:cNvPr id="22" name="Text Box 125">
          <a:extLst>
            <a:ext uri="{FF2B5EF4-FFF2-40B4-BE49-F238E27FC236}">
              <a16:creationId xmlns:a16="http://schemas.microsoft.com/office/drawing/2014/main" id="{97176A05-CEE9-4DB6-A820-8079BC9F8EAE}"/>
            </a:ext>
          </a:extLst>
        </xdr:cNvPr>
        <xdr:cNvSpPr txBox="1"/>
      </xdr:nvSpPr>
      <xdr:spPr bwMode="auto">
        <a:xfrm>
          <a:off x="2095453" y="19337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35</xdr:col>
      <xdr:colOff>209503</xdr:colOff>
      <xdr:row>9</xdr:row>
      <xdr:rowOff>79711</xdr:rowOff>
    </xdr:from>
    <xdr:to>
      <xdr:col>35</xdr:col>
      <xdr:colOff>791040</xdr:colOff>
      <xdr:row>11</xdr:row>
      <xdr:rowOff>891476</xdr:rowOff>
    </xdr:to>
    <xdr:sp macro="" textlink="">
      <xdr:nvSpPr>
        <xdr:cNvPr id="23" name="Text Box 126">
          <a:extLst>
            <a:ext uri="{FF2B5EF4-FFF2-40B4-BE49-F238E27FC236}">
              <a16:creationId xmlns:a16="http://schemas.microsoft.com/office/drawing/2014/main" id="{58F9CF36-ED1B-4226-BDBF-5073C2EF875D}"/>
            </a:ext>
          </a:extLst>
        </xdr:cNvPr>
        <xdr:cNvSpPr txBox="1"/>
      </xdr:nvSpPr>
      <xdr:spPr bwMode="auto">
        <a:xfrm>
          <a:off x="32880253" y="17275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1</xdr:col>
      <xdr:colOff>9525</xdr:colOff>
      <xdr:row>1</xdr:row>
      <xdr:rowOff>0</xdr:rowOff>
    </xdr:from>
    <xdr:to>
      <xdr:col>2</xdr:col>
      <xdr:colOff>161925</xdr:colOff>
      <xdr:row>5</xdr:row>
      <xdr:rowOff>57150</xdr:rowOff>
    </xdr:to>
    <xdr:grpSp>
      <xdr:nvGrpSpPr>
        <xdr:cNvPr id="24" name="グループ化 2">
          <a:extLst>
            <a:ext uri="{FF2B5EF4-FFF2-40B4-BE49-F238E27FC236}">
              <a16:creationId xmlns:a16="http://schemas.microsoft.com/office/drawing/2014/main" id="{4E8EB43A-E718-47A0-A8BB-43AA16AB4D87}"/>
            </a:ext>
          </a:extLst>
        </xdr:cNvPr>
        <xdr:cNvGrpSpPr>
          <a:grpSpLocks/>
        </xdr:cNvGrpSpPr>
      </xdr:nvGrpSpPr>
      <xdr:grpSpPr bwMode="auto">
        <a:xfrm>
          <a:off x="166407" y="112059"/>
          <a:ext cx="1519518" cy="875179"/>
          <a:chOff x="219075" y="0"/>
          <a:chExt cx="1571625" cy="838200"/>
        </a:xfrm>
      </xdr:grpSpPr>
      <xdr:sp macro="" textlink="">
        <xdr:nvSpPr>
          <xdr:cNvPr id="25" name="正方形/長方形 24">
            <a:extLst>
              <a:ext uri="{FF2B5EF4-FFF2-40B4-BE49-F238E27FC236}">
                <a16:creationId xmlns:a16="http://schemas.microsoft.com/office/drawing/2014/main" id="{96734454-4015-4BFF-8588-7E43CA4BEC0A}"/>
              </a:ext>
            </a:extLst>
          </xdr:cNvPr>
          <xdr:cNvSpPr/>
        </xdr:nvSpPr>
        <xdr:spPr>
          <a:xfrm>
            <a:off x="219075" y="0"/>
            <a:ext cx="1571625" cy="310793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</a:rPr>
              <a:t>（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福祉行政報告例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）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26" name="正方形/長方形 25">
            <a:extLst>
              <a:ext uri="{FF2B5EF4-FFF2-40B4-BE49-F238E27FC236}">
                <a16:creationId xmlns:a16="http://schemas.microsoft.com/office/drawing/2014/main" id="{1A2CAE92-8B70-4E1E-9DBD-FA935DD273A9}"/>
              </a:ext>
            </a:extLst>
          </xdr:cNvPr>
          <xdr:cNvSpPr/>
        </xdr:nvSpPr>
        <xdr:spPr>
          <a:xfrm>
            <a:off x="219075" y="282539"/>
            <a:ext cx="1571625" cy="555661"/>
          </a:xfrm>
          <a:prstGeom prst="rect">
            <a:avLst/>
          </a:prstGeom>
          <a:noFill/>
          <a:ln w="6350" cmpd="sng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統計法に基づく</a:t>
            </a:r>
            <a:endParaRPr kumimoji="1" lang="en-US" altLang="ja-JP" sz="11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endParaRPr>
          </a:p>
          <a:p>
            <a:pPr algn="ctr">
              <a:lnSpc>
                <a:spcPts val="12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一般統計調査</a:t>
            </a:r>
          </a:p>
        </xdr:txBody>
      </xdr:sp>
    </xdr:grpSp>
    <xdr:clientData/>
  </xdr:twoCellAnchor>
  <xdr:twoCellAnchor>
    <xdr:from>
      <xdr:col>13</xdr:col>
      <xdr:colOff>200109</xdr:colOff>
      <xdr:row>10</xdr:row>
      <xdr:rowOff>57299</xdr:rowOff>
    </xdr:from>
    <xdr:to>
      <xdr:col>13</xdr:col>
      <xdr:colOff>780706</xdr:colOff>
      <xdr:row>11</xdr:row>
      <xdr:rowOff>902382</xdr:rowOff>
    </xdr:to>
    <xdr:sp macro="" textlink="">
      <xdr:nvSpPr>
        <xdr:cNvPr id="27" name="Text Box 23">
          <a:extLst>
            <a:ext uri="{FF2B5EF4-FFF2-40B4-BE49-F238E27FC236}">
              <a16:creationId xmlns:a16="http://schemas.microsoft.com/office/drawing/2014/main" id="{6BE31CF6-FC44-4CED-90F7-F523DF90C187}"/>
            </a:ext>
          </a:extLst>
        </xdr:cNvPr>
        <xdr:cNvSpPr txBox="1"/>
      </xdr:nvSpPr>
      <xdr:spPr bwMode="auto">
        <a:xfrm>
          <a:off x="11706309" y="1933724"/>
          <a:ext cx="58059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　医療機関</a:t>
          </a:r>
        </a:p>
      </xdr:txBody>
    </xdr:sp>
    <xdr:clientData/>
  </xdr:twoCellAnchor>
  <xdr:twoCellAnchor>
    <xdr:from>
      <xdr:col>15</xdr:col>
      <xdr:colOff>200109</xdr:colOff>
      <xdr:row>9</xdr:row>
      <xdr:rowOff>60958</xdr:rowOff>
    </xdr:from>
    <xdr:to>
      <xdr:col>15</xdr:col>
      <xdr:colOff>780706</xdr:colOff>
      <xdr:row>11</xdr:row>
      <xdr:rowOff>872723</xdr:rowOff>
    </xdr:to>
    <xdr:sp macro="" textlink="">
      <xdr:nvSpPr>
        <xdr:cNvPr id="28" name="Text Box 22">
          <a:extLst>
            <a:ext uri="{FF2B5EF4-FFF2-40B4-BE49-F238E27FC236}">
              <a16:creationId xmlns:a16="http://schemas.microsoft.com/office/drawing/2014/main" id="{2AD490CA-3AEC-4C6F-AD00-512E6DB4603F}"/>
            </a:ext>
          </a:extLst>
        </xdr:cNvPr>
        <xdr:cNvSpPr txBox="1"/>
      </xdr:nvSpPr>
      <xdr:spPr bwMode="auto">
        <a:xfrm>
          <a:off x="13630359" y="1708783"/>
          <a:ext cx="58059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25</xdr:col>
      <xdr:colOff>190714</xdr:colOff>
      <xdr:row>11</xdr:row>
      <xdr:rowOff>81020</xdr:rowOff>
    </xdr:from>
    <xdr:to>
      <xdr:col>25</xdr:col>
      <xdr:colOff>771311</xdr:colOff>
      <xdr:row>11</xdr:row>
      <xdr:rowOff>890496</xdr:rowOff>
    </xdr:to>
    <xdr:sp macro="" textlink="">
      <xdr:nvSpPr>
        <xdr:cNvPr id="29" name="Text Box 37">
          <a:extLst>
            <a:ext uri="{FF2B5EF4-FFF2-40B4-BE49-F238E27FC236}">
              <a16:creationId xmlns:a16="http://schemas.microsoft.com/office/drawing/2014/main" id="{583E3FFE-3D82-424C-8423-D964A55E24D6}"/>
            </a:ext>
          </a:extLst>
        </xdr:cNvPr>
        <xdr:cNvSpPr txBox="1"/>
      </xdr:nvSpPr>
      <xdr:spPr bwMode="auto">
        <a:xfrm>
          <a:off x="23241214" y="2186045"/>
          <a:ext cx="58059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28</xdr:col>
      <xdr:colOff>218898</xdr:colOff>
      <xdr:row>11</xdr:row>
      <xdr:rowOff>81020</xdr:rowOff>
    </xdr:from>
    <xdr:to>
      <xdr:col>28</xdr:col>
      <xdr:colOff>800435</xdr:colOff>
      <xdr:row>11</xdr:row>
      <xdr:rowOff>890497</xdr:rowOff>
    </xdr:to>
    <xdr:sp macro="" textlink="">
      <xdr:nvSpPr>
        <xdr:cNvPr id="30" name="Text Box 37">
          <a:extLst>
            <a:ext uri="{FF2B5EF4-FFF2-40B4-BE49-F238E27FC236}">
              <a16:creationId xmlns:a16="http://schemas.microsoft.com/office/drawing/2014/main" id="{64881C93-D4ED-4053-9D38-59C0BB459CB4}"/>
            </a:ext>
          </a:extLst>
        </xdr:cNvPr>
        <xdr:cNvSpPr txBox="1"/>
      </xdr:nvSpPr>
      <xdr:spPr bwMode="auto">
        <a:xfrm>
          <a:off x="26155473" y="2186045"/>
          <a:ext cx="581537" cy="80947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26</xdr:col>
      <xdr:colOff>218898</xdr:colOff>
      <xdr:row>11</xdr:row>
      <xdr:rowOff>81020</xdr:rowOff>
    </xdr:from>
    <xdr:to>
      <xdr:col>26</xdr:col>
      <xdr:colOff>800435</xdr:colOff>
      <xdr:row>11</xdr:row>
      <xdr:rowOff>890496</xdr:rowOff>
    </xdr:to>
    <xdr:sp macro="" textlink="">
      <xdr:nvSpPr>
        <xdr:cNvPr id="31" name="Text Box 38">
          <a:extLst>
            <a:ext uri="{FF2B5EF4-FFF2-40B4-BE49-F238E27FC236}">
              <a16:creationId xmlns:a16="http://schemas.microsoft.com/office/drawing/2014/main" id="{1C0CA2ED-9EB8-4681-9B52-1359E66577CB}"/>
            </a:ext>
          </a:extLst>
        </xdr:cNvPr>
        <xdr:cNvSpPr txBox="1"/>
      </xdr:nvSpPr>
      <xdr:spPr bwMode="auto">
        <a:xfrm>
          <a:off x="24231423" y="218604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29</xdr:col>
      <xdr:colOff>190714</xdr:colOff>
      <xdr:row>11</xdr:row>
      <xdr:rowOff>81020</xdr:rowOff>
    </xdr:from>
    <xdr:to>
      <xdr:col>29</xdr:col>
      <xdr:colOff>771311</xdr:colOff>
      <xdr:row>11</xdr:row>
      <xdr:rowOff>890496</xdr:rowOff>
    </xdr:to>
    <xdr:sp macro="" textlink="">
      <xdr:nvSpPr>
        <xdr:cNvPr id="32" name="Text Box 38">
          <a:extLst>
            <a:ext uri="{FF2B5EF4-FFF2-40B4-BE49-F238E27FC236}">
              <a16:creationId xmlns:a16="http://schemas.microsoft.com/office/drawing/2014/main" id="{730BF02E-4FDB-443F-BF44-5036462EB4C2}"/>
            </a:ext>
          </a:extLst>
        </xdr:cNvPr>
        <xdr:cNvSpPr txBox="1"/>
      </xdr:nvSpPr>
      <xdr:spPr bwMode="auto">
        <a:xfrm>
          <a:off x="27089314" y="2186045"/>
          <a:ext cx="58059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27</xdr:col>
      <xdr:colOff>161590</xdr:colOff>
      <xdr:row>11</xdr:row>
      <xdr:rowOff>81020</xdr:rowOff>
    </xdr:from>
    <xdr:to>
      <xdr:col>27</xdr:col>
      <xdr:colOff>743127</xdr:colOff>
      <xdr:row>11</xdr:row>
      <xdr:rowOff>890496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076A982E-2AAE-452F-99FA-2E831F35A2B2}"/>
            </a:ext>
          </a:extLst>
        </xdr:cNvPr>
        <xdr:cNvSpPr txBox="1"/>
      </xdr:nvSpPr>
      <xdr:spPr bwMode="auto">
        <a:xfrm>
          <a:off x="25136140" y="218604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30</xdr:col>
      <xdr:colOff>161590</xdr:colOff>
      <xdr:row>11</xdr:row>
      <xdr:rowOff>81020</xdr:rowOff>
    </xdr:from>
    <xdr:to>
      <xdr:col>30</xdr:col>
      <xdr:colOff>743127</xdr:colOff>
      <xdr:row>11</xdr:row>
      <xdr:rowOff>890496</xdr:rowOff>
    </xdr:to>
    <xdr:sp macro="" textlink="">
      <xdr:nvSpPr>
        <xdr:cNvPr id="34" name="Text Box 39">
          <a:extLst>
            <a:ext uri="{FF2B5EF4-FFF2-40B4-BE49-F238E27FC236}">
              <a16:creationId xmlns:a16="http://schemas.microsoft.com/office/drawing/2014/main" id="{216D6236-EC77-4951-8EE8-CA254B1C8568}"/>
            </a:ext>
          </a:extLst>
        </xdr:cNvPr>
        <xdr:cNvSpPr txBox="1"/>
      </xdr:nvSpPr>
      <xdr:spPr bwMode="auto">
        <a:xfrm>
          <a:off x="28022215" y="218604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8</xdr:col>
      <xdr:colOff>217714</xdr:colOff>
      <xdr:row>10</xdr:row>
      <xdr:rowOff>95250</xdr:rowOff>
    </xdr:from>
    <xdr:to>
      <xdr:col>8</xdr:col>
      <xdr:colOff>798739</xdr:colOff>
      <xdr:row>11</xdr:row>
      <xdr:rowOff>936171</xdr:rowOff>
    </xdr:to>
    <xdr:sp macro="" textlink="">
      <xdr:nvSpPr>
        <xdr:cNvPr id="35" name="Text Box 18">
          <a:extLst>
            <a:ext uri="{FF2B5EF4-FFF2-40B4-BE49-F238E27FC236}">
              <a16:creationId xmlns:a16="http://schemas.microsoft.com/office/drawing/2014/main" id="{27624D00-BE5A-4D93-BA71-951E994B4819}"/>
            </a:ext>
          </a:extLst>
        </xdr:cNvPr>
        <xdr:cNvSpPr txBox="1">
          <a:spLocks noChangeArrowheads="1"/>
        </xdr:cNvSpPr>
      </xdr:nvSpPr>
      <xdr:spPr bwMode="auto">
        <a:xfrm>
          <a:off x="6913789" y="1971675"/>
          <a:ext cx="581025" cy="106952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defRPr sz="1000"/>
          </a:pPr>
          <a:r>
            <a:rPr lang="ja-JP" altLang="en-US" sz="12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児童委員</a:t>
          </a:r>
        </a:p>
      </xdr:txBody>
    </xdr:sp>
    <xdr:clientData/>
  </xdr:twoCellAnchor>
  <xdr:twoCellAnchor>
    <xdr:from>
      <xdr:col>14</xdr:col>
      <xdr:colOff>217714</xdr:colOff>
      <xdr:row>9</xdr:row>
      <xdr:rowOff>68036</xdr:rowOff>
    </xdr:from>
    <xdr:to>
      <xdr:col>14</xdr:col>
      <xdr:colOff>798739</xdr:colOff>
      <xdr:row>12</xdr:row>
      <xdr:rowOff>10887</xdr:rowOff>
    </xdr:to>
    <xdr:sp macro="" textlink="">
      <xdr:nvSpPr>
        <xdr:cNvPr id="36" name="Text Box 25">
          <a:extLst>
            <a:ext uri="{FF2B5EF4-FFF2-40B4-BE49-F238E27FC236}">
              <a16:creationId xmlns:a16="http://schemas.microsoft.com/office/drawing/2014/main" id="{72AE77FA-C063-4EE7-A7D2-9AD1781D77DC}"/>
            </a:ext>
          </a:extLst>
        </xdr:cNvPr>
        <xdr:cNvSpPr txBox="1">
          <a:spLocks noChangeArrowheads="1"/>
        </xdr:cNvSpPr>
      </xdr:nvSpPr>
      <xdr:spPr bwMode="auto">
        <a:xfrm>
          <a:off x="12685939" y="1715861"/>
          <a:ext cx="581025" cy="133350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児童家庭支援</a:t>
          </a:r>
          <a:endParaRPr lang="en-US" altLang="ja-JP" sz="120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dist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センター</a:t>
          </a:r>
          <a:endParaRPr lang="en-US" altLang="ja-JP" sz="120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</xdr:txBody>
    </xdr:sp>
    <xdr:clientData/>
  </xdr:twoCellAnchor>
  <xdr:twoCellAnchor>
    <xdr:from>
      <xdr:col>17</xdr:col>
      <xdr:colOff>231321</xdr:colOff>
      <xdr:row>9</xdr:row>
      <xdr:rowOff>54428</xdr:rowOff>
    </xdr:from>
    <xdr:to>
      <xdr:col>17</xdr:col>
      <xdr:colOff>812346</xdr:colOff>
      <xdr:row>11</xdr:row>
      <xdr:rowOff>936171</xdr:rowOff>
    </xdr:to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6A788918-549C-4C29-9194-43E01C3A851C}"/>
            </a:ext>
          </a:extLst>
        </xdr:cNvPr>
        <xdr:cNvSpPr txBox="1">
          <a:spLocks noChangeArrowheads="1"/>
        </xdr:cNvSpPr>
      </xdr:nvSpPr>
      <xdr:spPr bwMode="auto">
        <a:xfrm>
          <a:off x="15585621" y="1702253"/>
          <a:ext cx="581025" cy="133894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defRPr sz="1000"/>
          </a:pPr>
          <a:r>
            <a:rPr lang="ja-JP" altLang="en-US" sz="12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118810</xdr:colOff>
      <xdr:row>10</xdr:row>
      <xdr:rowOff>102974</xdr:rowOff>
    </xdr:from>
    <xdr:to>
      <xdr:col>5</xdr:col>
      <xdr:colOff>538124</xdr:colOff>
      <xdr:row>11</xdr:row>
      <xdr:rowOff>1734874</xdr:rowOff>
    </xdr:to>
    <xdr:sp macro="" textlink="">
      <xdr:nvSpPr>
        <xdr:cNvPr id="2" name="Text Box 42">
          <a:extLst>
            <a:ext uri="{FF2B5EF4-FFF2-40B4-BE49-F238E27FC236}">
              <a16:creationId xmlns:a16="http://schemas.microsoft.com/office/drawing/2014/main" id="{2AA6F8B1-21A0-4520-82EB-4D6EBCD22F6A}"/>
            </a:ext>
          </a:extLst>
        </xdr:cNvPr>
        <xdr:cNvSpPr txBox="1"/>
      </xdr:nvSpPr>
      <xdr:spPr bwMode="auto">
        <a:xfrm>
          <a:off x="3214435" y="1931774"/>
          <a:ext cx="419314" cy="181287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助言指導</a:t>
          </a:r>
        </a:p>
      </xdr:txBody>
    </xdr:sp>
    <xdr:clientData/>
  </xdr:twoCellAnchor>
  <xdr:twoCellAnchor editAs="oneCell">
    <xdr:from>
      <xdr:col>6</xdr:col>
      <xdr:colOff>118810</xdr:colOff>
      <xdr:row>10</xdr:row>
      <xdr:rowOff>95868</xdr:rowOff>
    </xdr:from>
    <xdr:to>
      <xdr:col>6</xdr:col>
      <xdr:colOff>528479</xdr:colOff>
      <xdr:row>11</xdr:row>
      <xdr:rowOff>1734874</xdr:rowOff>
    </xdr:to>
    <xdr:sp macro="" textlink="">
      <xdr:nvSpPr>
        <xdr:cNvPr id="3" name="Text Box 43">
          <a:extLst>
            <a:ext uri="{FF2B5EF4-FFF2-40B4-BE49-F238E27FC236}">
              <a16:creationId xmlns:a16="http://schemas.microsoft.com/office/drawing/2014/main" id="{CFE11B7E-8A77-4DD8-AAE2-7D6E5FC96FD3}"/>
            </a:ext>
          </a:extLst>
        </xdr:cNvPr>
        <xdr:cNvSpPr txBox="1"/>
      </xdr:nvSpPr>
      <xdr:spPr bwMode="auto">
        <a:xfrm>
          <a:off x="3871660" y="1924668"/>
          <a:ext cx="409669" cy="181998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継続指導</a:t>
          </a:r>
        </a:p>
      </xdr:txBody>
    </xdr:sp>
    <xdr:clientData/>
  </xdr:twoCellAnchor>
  <xdr:twoCellAnchor editAs="oneCell">
    <xdr:from>
      <xdr:col>7</xdr:col>
      <xdr:colOff>146385</xdr:colOff>
      <xdr:row>10</xdr:row>
      <xdr:rowOff>94989</xdr:rowOff>
    </xdr:from>
    <xdr:to>
      <xdr:col>7</xdr:col>
      <xdr:colOff>527116</xdr:colOff>
      <xdr:row>11</xdr:row>
      <xdr:rowOff>1734874</xdr:rowOff>
    </xdr:to>
    <xdr:sp macro="" textlink="">
      <xdr:nvSpPr>
        <xdr:cNvPr id="4" name="Text Box 44">
          <a:extLst>
            <a:ext uri="{FF2B5EF4-FFF2-40B4-BE49-F238E27FC236}">
              <a16:creationId xmlns:a16="http://schemas.microsoft.com/office/drawing/2014/main" id="{D082F81F-C581-4FE9-8A11-85F6B4C55BA1}"/>
            </a:ext>
          </a:extLst>
        </xdr:cNvPr>
        <xdr:cNvSpPr txBox="1"/>
      </xdr:nvSpPr>
      <xdr:spPr bwMode="auto">
        <a:xfrm>
          <a:off x="4556460" y="1923789"/>
          <a:ext cx="380731" cy="182086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他機関あっせん</a:t>
          </a:r>
        </a:p>
      </xdr:txBody>
    </xdr:sp>
    <xdr:clientData/>
  </xdr:twoCellAnchor>
  <xdr:twoCellAnchor editAs="oneCell">
    <xdr:from>
      <xdr:col>8</xdr:col>
      <xdr:colOff>109165</xdr:colOff>
      <xdr:row>9</xdr:row>
      <xdr:rowOff>94603</xdr:rowOff>
    </xdr:from>
    <xdr:to>
      <xdr:col>8</xdr:col>
      <xdr:colOff>538124</xdr:colOff>
      <xdr:row>11</xdr:row>
      <xdr:rowOff>1734874</xdr:rowOff>
    </xdr:to>
    <xdr:sp macro="" textlink="">
      <xdr:nvSpPr>
        <xdr:cNvPr id="5" name="Text Box 45">
          <a:extLst>
            <a:ext uri="{FF2B5EF4-FFF2-40B4-BE49-F238E27FC236}">
              <a16:creationId xmlns:a16="http://schemas.microsoft.com/office/drawing/2014/main" id="{0A8A2689-A20D-4604-A9F2-9415BADA835F}"/>
            </a:ext>
          </a:extLst>
        </xdr:cNvPr>
        <xdr:cNvSpPr txBox="1"/>
      </xdr:nvSpPr>
      <xdr:spPr bwMode="auto">
        <a:xfrm>
          <a:off x="5176465" y="1742428"/>
          <a:ext cx="428959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児童福祉司指導</a:t>
          </a:r>
        </a:p>
      </xdr:txBody>
    </xdr:sp>
    <xdr:clientData/>
  </xdr:twoCellAnchor>
  <xdr:twoCellAnchor editAs="oneCell">
    <xdr:from>
      <xdr:col>9</xdr:col>
      <xdr:colOff>118810</xdr:colOff>
      <xdr:row>9</xdr:row>
      <xdr:rowOff>94603</xdr:rowOff>
    </xdr:from>
    <xdr:to>
      <xdr:col>9</xdr:col>
      <xdr:colOff>528479</xdr:colOff>
      <xdr:row>11</xdr:row>
      <xdr:rowOff>1734874</xdr:rowOff>
    </xdr:to>
    <xdr:sp macro="" textlink="">
      <xdr:nvSpPr>
        <xdr:cNvPr id="6" name="Text Box 46">
          <a:extLst>
            <a:ext uri="{FF2B5EF4-FFF2-40B4-BE49-F238E27FC236}">
              <a16:creationId xmlns:a16="http://schemas.microsoft.com/office/drawing/2014/main" id="{360EB707-D13D-4DD3-A02A-0C2D498CCDB7}"/>
            </a:ext>
          </a:extLst>
        </xdr:cNvPr>
        <xdr:cNvSpPr txBox="1"/>
      </xdr:nvSpPr>
      <xdr:spPr bwMode="auto">
        <a:xfrm>
          <a:off x="5843335" y="1742428"/>
          <a:ext cx="409669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児童委員指導</a:t>
          </a:r>
        </a:p>
      </xdr:txBody>
    </xdr:sp>
    <xdr:clientData/>
  </xdr:twoCellAnchor>
  <xdr:twoCellAnchor editAs="oneCell">
    <xdr:from>
      <xdr:col>13</xdr:col>
      <xdr:colOff>65412</xdr:colOff>
      <xdr:row>9</xdr:row>
      <xdr:rowOff>94603</xdr:rowOff>
    </xdr:from>
    <xdr:to>
      <xdr:col>13</xdr:col>
      <xdr:colOff>274785</xdr:colOff>
      <xdr:row>11</xdr:row>
      <xdr:rowOff>1734874</xdr:rowOff>
    </xdr:to>
    <xdr:sp macro="" textlink="">
      <xdr:nvSpPr>
        <xdr:cNvPr id="7" name="Text Box 49">
          <a:extLst>
            <a:ext uri="{FF2B5EF4-FFF2-40B4-BE49-F238E27FC236}">
              <a16:creationId xmlns:a16="http://schemas.microsoft.com/office/drawing/2014/main" id="{D3279071-8415-4DC7-9B4A-ABFED8E1D05B}"/>
            </a:ext>
          </a:extLst>
        </xdr:cNvPr>
        <xdr:cNvSpPr txBox="1"/>
      </xdr:nvSpPr>
      <xdr:spPr bwMode="auto">
        <a:xfrm>
          <a:off x="8418837" y="1742428"/>
          <a:ext cx="209373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福祉事務所送致又は通知</a:t>
          </a:r>
        </a:p>
      </xdr:txBody>
    </xdr:sp>
    <xdr:clientData/>
  </xdr:twoCellAnchor>
  <xdr:twoCellAnchor editAs="oneCell">
    <xdr:from>
      <xdr:col>10</xdr:col>
      <xdr:colOff>72511</xdr:colOff>
      <xdr:row>9</xdr:row>
      <xdr:rowOff>94603</xdr:rowOff>
    </xdr:from>
    <xdr:to>
      <xdr:col>10</xdr:col>
      <xdr:colOff>577504</xdr:colOff>
      <xdr:row>11</xdr:row>
      <xdr:rowOff>1734874</xdr:rowOff>
    </xdr:to>
    <xdr:sp macro="" textlink="">
      <xdr:nvSpPr>
        <xdr:cNvPr id="8" name="Text Box 48">
          <a:extLst>
            <a:ext uri="{FF2B5EF4-FFF2-40B4-BE49-F238E27FC236}">
              <a16:creationId xmlns:a16="http://schemas.microsoft.com/office/drawing/2014/main" id="{EC039E67-2F09-448F-969F-2845BAF19972}"/>
            </a:ext>
          </a:extLst>
        </xdr:cNvPr>
        <xdr:cNvSpPr txBox="1"/>
      </xdr:nvSpPr>
      <xdr:spPr bwMode="auto">
        <a:xfrm>
          <a:off x="6454261" y="1742428"/>
          <a:ext cx="504993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指導・指導委託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児童家庭支援センター</a:t>
          </a:r>
        </a:p>
      </xdr:txBody>
    </xdr:sp>
    <xdr:clientData/>
  </xdr:twoCellAnchor>
  <xdr:twoCellAnchor editAs="oneCell">
    <xdr:from>
      <xdr:col>17</xdr:col>
      <xdr:colOff>136739</xdr:colOff>
      <xdr:row>9</xdr:row>
      <xdr:rowOff>94603</xdr:rowOff>
    </xdr:from>
    <xdr:to>
      <xdr:col>17</xdr:col>
      <xdr:colOff>527116</xdr:colOff>
      <xdr:row>11</xdr:row>
      <xdr:rowOff>1734874</xdr:rowOff>
    </xdr:to>
    <xdr:sp macro="" textlink="">
      <xdr:nvSpPr>
        <xdr:cNvPr id="9" name="Text Box 50">
          <a:extLst>
            <a:ext uri="{FF2B5EF4-FFF2-40B4-BE49-F238E27FC236}">
              <a16:creationId xmlns:a16="http://schemas.microsoft.com/office/drawing/2014/main" id="{035FEF12-0207-47D6-8867-CF60352BBAE4}"/>
            </a:ext>
          </a:extLst>
        </xdr:cNvPr>
        <xdr:cNvSpPr txBox="1"/>
      </xdr:nvSpPr>
      <xdr:spPr bwMode="auto">
        <a:xfrm>
          <a:off x="11119064" y="1742428"/>
          <a:ext cx="390377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訓戒・誓約</a:t>
          </a:r>
        </a:p>
      </xdr:txBody>
    </xdr:sp>
    <xdr:clientData/>
  </xdr:twoCellAnchor>
  <xdr:twoCellAnchor editAs="oneCell">
    <xdr:from>
      <xdr:col>21</xdr:col>
      <xdr:colOff>128456</xdr:colOff>
      <xdr:row>9</xdr:row>
      <xdr:rowOff>104479</xdr:rowOff>
    </xdr:from>
    <xdr:to>
      <xdr:col>21</xdr:col>
      <xdr:colOff>518833</xdr:colOff>
      <xdr:row>11</xdr:row>
      <xdr:rowOff>1744972</xdr:rowOff>
    </xdr:to>
    <xdr:sp macro="" textlink="">
      <xdr:nvSpPr>
        <xdr:cNvPr id="10" name="Text Box 51">
          <a:extLst>
            <a:ext uri="{FF2B5EF4-FFF2-40B4-BE49-F238E27FC236}">
              <a16:creationId xmlns:a16="http://schemas.microsoft.com/office/drawing/2014/main" id="{B7A335C7-C2C3-4481-AB91-554CCDFBA7CE}"/>
            </a:ext>
          </a:extLst>
        </xdr:cNvPr>
        <xdr:cNvSpPr txBox="1"/>
      </xdr:nvSpPr>
      <xdr:spPr bwMode="auto">
        <a:xfrm>
          <a:off x="13739681" y="1752304"/>
          <a:ext cx="390377" cy="200244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指定発達支援医療機関委託</a:t>
          </a:r>
        </a:p>
      </xdr:txBody>
    </xdr:sp>
    <xdr:clientData/>
  </xdr:twoCellAnchor>
  <xdr:twoCellAnchor editAs="oneCell">
    <xdr:from>
      <xdr:col>22</xdr:col>
      <xdr:colOff>120173</xdr:colOff>
      <xdr:row>9</xdr:row>
      <xdr:rowOff>94603</xdr:rowOff>
    </xdr:from>
    <xdr:to>
      <xdr:col>22</xdr:col>
      <xdr:colOff>520196</xdr:colOff>
      <xdr:row>11</xdr:row>
      <xdr:rowOff>1735096</xdr:rowOff>
    </xdr:to>
    <xdr:sp macro="" textlink="">
      <xdr:nvSpPr>
        <xdr:cNvPr id="11" name="Text Box 52">
          <a:extLst>
            <a:ext uri="{FF2B5EF4-FFF2-40B4-BE49-F238E27FC236}">
              <a16:creationId xmlns:a16="http://schemas.microsoft.com/office/drawing/2014/main" id="{0CF21C03-96D4-47B0-A614-2847DB8E0161}"/>
            </a:ext>
          </a:extLst>
        </xdr:cNvPr>
        <xdr:cNvSpPr txBox="1"/>
      </xdr:nvSpPr>
      <xdr:spPr bwMode="auto">
        <a:xfrm>
          <a:off x="14388623" y="1742428"/>
          <a:ext cx="400023" cy="200244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里親委託</a:t>
          </a:r>
        </a:p>
      </xdr:txBody>
    </xdr:sp>
    <xdr:clientData/>
  </xdr:twoCellAnchor>
  <xdr:twoCellAnchor editAs="oneCell">
    <xdr:from>
      <xdr:col>25</xdr:col>
      <xdr:colOff>78068</xdr:colOff>
      <xdr:row>9</xdr:row>
      <xdr:rowOff>94603</xdr:rowOff>
    </xdr:from>
    <xdr:to>
      <xdr:col>25</xdr:col>
      <xdr:colOff>583061</xdr:colOff>
      <xdr:row>11</xdr:row>
      <xdr:rowOff>1735096</xdr:rowOff>
    </xdr:to>
    <xdr:sp macro="" textlink="">
      <xdr:nvSpPr>
        <xdr:cNvPr id="12" name="Text Box 55">
          <a:extLst>
            <a:ext uri="{FF2B5EF4-FFF2-40B4-BE49-F238E27FC236}">
              <a16:creationId xmlns:a16="http://schemas.microsoft.com/office/drawing/2014/main" id="{282ADC54-2237-470C-9D13-484312392FB6}"/>
            </a:ext>
          </a:extLst>
        </xdr:cNvPr>
        <xdr:cNvSpPr txBox="1"/>
      </xdr:nvSpPr>
      <xdr:spPr bwMode="auto">
        <a:xfrm>
          <a:off x="16318193" y="1742428"/>
          <a:ext cx="504993" cy="200244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29</xdr:col>
      <xdr:colOff>74651</xdr:colOff>
      <xdr:row>11</xdr:row>
      <xdr:rowOff>78172</xdr:rowOff>
    </xdr:from>
    <xdr:to>
      <xdr:col>29</xdr:col>
      <xdr:colOff>541627</xdr:colOff>
      <xdr:row>11</xdr:row>
      <xdr:rowOff>1744972</xdr:rowOff>
    </xdr:to>
    <xdr:sp macro="" textlink="">
      <xdr:nvSpPr>
        <xdr:cNvPr id="13" name="Text Box 56">
          <a:extLst>
            <a:ext uri="{FF2B5EF4-FFF2-40B4-BE49-F238E27FC236}">
              <a16:creationId xmlns:a16="http://schemas.microsoft.com/office/drawing/2014/main" id="{3961AA65-A91E-4B0A-853E-B8B319D5319A}"/>
            </a:ext>
          </a:extLst>
        </xdr:cNvPr>
        <xdr:cNvSpPr txBox="1"/>
      </xdr:nvSpPr>
      <xdr:spPr bwMode="auto">
        <a:xfrm>
          <a:off x="18943676" y="2087947"/>
          <a:ext cx="466976" cy="16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施設入所待機（再掲）</a:t>
          </a:r>
        </a:p>
      </xdr:txBody>
    </xdr:sp>
    <xdr:clientData/>
  </xdr:twoCellAnchor>
  <xdr:twoCellAnchor editAs="oneCell">
    <xdr:from>
      <xdr:col>28</xdr:col>
      <xdr:colOff>66954</xdr:colOff>
      <xdr:row>8</xdr:row>
      <xdr:rowOff>76349</xdr:rowOff>
    </xdr:from>
    <xdr:to>
      <xdr:col>28</xdr:col>
      <xdr:colOff>609600</xdr:colOff>
      <xdr:row>12</xdr:row>
      <xdr:rowOff>1812</xdr:rowOff>
    </xdr:to>
    <xdr:sp macro="" textlink="">
      <xdr:nvSpPr>
        <xdr:cNvPr id="14" name="Text Box 57">
          <a:extLst>
            <a:ext uri="{FF2B5EF4-FFF2-40B4-BE49-F238E27FC236}">
              <a16:creationId xmlns:a16="http://schemas.microsoft.com/office/drawing/2014/main" id="{B5A0FA3F-DBB9-4272-B175-D6F5F2FD53C0}"/>
            </a:ext>
          </a:extLst>
        </xdr:cNvPr>
        <xdr:cNvSpPr txBox="1"/>
      </xdr:nvSpPr>
      <xdr:spPr bwMode="auto">
        <a:xfrm>
          <a:off x="18278754" y="1543199"/>
          <a:ext cx="542646" cy="226861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未対応件数（年度末現在）</a:t>
          </a:r>
        </a:p>
      </xdr:txBody>
    </xdr:sp>
    <xdr:clientData/>
  </xdr:twoCellAnchor>
  <xdr:twoCellAnchor editAs="oneCell">
    <xdr:from>
      <xdr:col>27</xdr:col>
      <xdr:colOff>85678</xdr:colOff>
      <xdr:row>11</xdr:row>
      <xdr:rowOff>78172</xdr:rowOff>
    </xdr:from>
    <xdr:to>
      <xdr:col>27</xdr:col>
      <xdr:colOff>504992</xdr:colOff>
      <xdr:row>11</xdr:row>
      <xdr:rowOff>1744972</xdr:rowOff>
    </xdr:to>
    <xdr:sp macro="" textlink="">
      <xdr:nvSpPr>
        <xdr:cNvPr id="15" name="Text Box 60">
          <a:extLst>
            <a:ext uri="{FF2B5EF4-FFF2-40B4-BE49-F238E27FC236}">
              <a16:creationId xmlns:a16="http://schemas.microsoft.com/office/drawing/2014/main" id="{E053D49B-1F87-497A-BECA-78B0D888D80C}"/>
            </a:ext>
          </a:extLst>
        </xdr:cNvPr>
        <xdr:cNvSpPr txBox="1"/>
      </xdr:nvSpPr>
      <xdr:spPr bwMode="auto">
        <a:xfrm>
          <a:off x="17716453" y="2087947"/>
          <a:ext cx="419314" cy="16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施設入所待機（再掲）</a:t>
          </a:r>
        </a:p>
      </xdr:txBody>
    </xdr:sp>
    <xdr:clientData/>
  </xdr:twoCellAnchor>
  <xdr:twoCellAnchor editAs="oneCell">
    <xdr:from>
      <xdr:col>23</xdr:col>
      <xdr:colOff>61502</xdr:colOff>
      <xdr:row>9</xdr:row>
      <xdr:rowOff>94603</xdr:rowOff>
    </xdr:from>
    <xdr:to>
      <xdr:col>23</xdr:col>
      <xdr:colOff>594865</xdr:colOff>
      <xdr:row>11</xdr:row>
      <xdr:rowOff>1735096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8C525508-3B7B-4FFA-874A-2454D3C6DD07}"/>
            </a:ext>
          </a:extLst>
        </xdr:cNvPr>
        <xdr:cNvGrpSpPr/>
      </xdr:nvGrpSpPr>
      <xdr:grpSpPr>
        <a:xfrm>
          <a:off x="15054973" y="1741868"/>
          <a:ext cx="533363" cy="1999081"/>
          <a:chOff x="14903935" y="1717994"/>
          <a:chExt cx="533363" cy="2004928"/>
        </a:xfrm>
      </xdr:grpSpPr>
      <xdr:sp macro="" textlink="">
        <xdr:nvSpPr>
          <xdr:cNvPr id="17" name="Text Box 54">
            <a:extLst>
              <a:ext uri="{FF2B5EF4-FFF2-40B4-BE49-F238E27FC236}">
                <a16:creationId xmlns:a16="http://schemas.microsoft.com/office/drawing/2014/main" id="{2086E2BB-B979-4AB8-8920-A79E19006883}"/>
              </a:ext>
            </a:extLst>
          </xdr:cNvPr>
          <xdr:cNvSpPr txBox="1"/>
        </xdr:nvSpPr>
        <xdr:spPr bwMode="auto">
          <a:xfrm>
            <a:off x="14903935" y="1717994"/>
            <a:ext cx="533363" cy="2004928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vert="wordArtVertRtl" wrap="square" lIns="27432" tIns="0" rIns="27432" bIns="0" anchor="ctr" upright="1"/>
          <a:lstStyle/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による家庭裁判所送致</a:t>
            </a:r>
            <a:endPara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endParaRPr>
          </a:p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法第　条第１項第４号</a:t>
            </a:r>
          </a:p>
        </xdr:txBody>
      </xdr:sp>
      <xdr:sp macro="" textlink="">
        <xdr:nvSpPr>
          <xdr:cNvPr id="18" name="Text Box 61">
            <a:extLst>
              <a:ext uri="{FF2B5EF4-FFF2-40B4-BE49-F238E27FC236}">
                <a16:creationId xmlns:a16="http://schemas.microsoft.com/office/drawing/2014/main" id="{A9CD238B-FAC9-40EB-9CF8-4E4B5EEA11A8}"/>
              </a:ext>
            </a:extLst>
          </xdr:cNvPr>
          <xdr:cNvSpPr txBox="1"/>
        </xdr:nvSpPr>
        <xdr:spPr bwMode="auto">
          <a:xfrm>
            <a:off x="14980535" y="2082844"/>
            <a:ext cx="237744" cy="248729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/>
            <a:r>
              <a:rPr lang="en-US" altLang="ja-JP" sz="1000" b="0" i="0" u="non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27</a:t>
            </a:r>
          </a:p>
        </xdr:txBody>
      </xdr:sp>
    </xdr:grpSp>
    <xdr:clientData/>
  </xdr:twoCellAnchor>
  <xdr:twoCellAnchor editAs="oneCell">
    <xdr:from>
      <xdr:col>19</xdr:col>
      <xdr:colOff>23370</xdr:colOff>
      <xdr:row>11</xdr:row>
      <xdr:rowOff>63960</xdr:rowOff>
    </xdr:from>
    <xdr:to>
      <xdr:col>19</xdr:col>
      <xdr:colOff>579987</xdr:colOff>
      <xdr:row>11</xdr:row>
      <xdr:rowOff>1732360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060B116E-A642-447C-B329-E6C661AE12CF}"/>
            </a:ext>
          </a:extLst>
        </xdr:cNvPr>
        <xdr:cNvGrpSpPr/>
      </xdr:nvGrpSpPr>
      <xdr:grpSpPr>
        <a:xfrm>
          <a:off x="12372252" y="2069813"/>
          <a:ext cx="556617" cy="1668400"/>
          <a:chOff x="11120437" y="2105031"/>
          <a:chExt cx="556617" cy="1668400"/>
        </a:xfrm>
      </xdr:grpSpPr>
      <xdr:sp macro="" textlink="">
        <xdr:nvSpPr>
          <xdr:cNvPr id="20" name="Text Box 67">
            <a:extLst>
              <a:ext uri="{FF2B5EF4-FFF2-40B4-BE49-F238E27FC236}">
                <a16:creationId xmlns:a16="http://schemas.microsoft.com/office/drawing/2014/main" id="{95A30F5D-580F-478C-B1F1-3C9900D5F317}"/>
              </a:ext>
            </a:extLst>
          </xdr:cNvPr>
          <xdr:cNvSpPr txBox="1"/>
        </xdr:nvSpPr>
        <xdr:spPr bwMode="auto">
          <a:xfrm>
            <a:off x="11120437" y="2105031"/>
            <a:ext cx="461889" cy="1668400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vert="wordArtVertRtl" wrap="square" lIns="27432" tIns="0" rIns="27432" bIns="0" anchor="ctr" upright="1"/>
          <a:lstStyle/>
          <a:p>
            <a:pPr algn="dist" rtl="0">
              <a:lnSpc>
                <a:spcPct val="1000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る家庭裁判所送致</a:t>
            </a:r>
          </a:p>
          <a:p>
            <a:pPr algn="dist" rtl="0">
              <a:lnSpc>
                <a:spcPct val="1000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法第 条の</a:t>
            </a:r>
            <a:r>
              <a:rPr lang="en-US" altLang="ja-JP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3</a:t>
            </a: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によ</a:t>
            </a:r>
          </a:p>
        </xdr:txBody>
      </xdr:sp>
      <xdr:sp macro="" textlink="">
        <xdr:nvSpPr>
          <xdr:cNvPr id="21" name="テキスト 5">
            <a:extLst>
              <a:ext uri="{FF2B5EF4-FFF2-40B4-BE49-F238E27FC236}">
                <a16:creationId xmlns:a16="http://schemas.microsoft.com/office/drawing/2014/main" id="{27FE64E2-F9C1-4F2F-8378-D219ACF4B2F6}"/>
              </a:ext>
            </a:extLst>
          </xdr:cNvPr>
          <xdr:cNvSpPr txBox="1"/>
        </xdr:nvSpPr>
        <xdr:spPr bwMode="auto">
          <a:xfrm>
            <a:off x="11505697" y="2410611"/>
            <a:ext cx="171357" cy="973597"/>
          </a:xfrm>
          <a:prstGeom prst="rect">
            <a:avLst/>
          </a:prstGeom>
          <a:noFill/>
          <a:ln w="9525">
            <a:noFill/>
            <a:miter lim="800000"/>
          </a:ln>
        </xdr:spPr>
        <xdr:txBody>
          <a:bodyPr vertOverflow="clip" vert="wordArtVertRtl" wrap="square" lIns="27432" tIns="0" rIns="27432" bIns="0" anchor="ctr" upright="1">
            <a:noAutofit/>
          </a:bodyPr>
          <a:lstStyle/>
          <a:p>
            <a:pPr algn="ctr" rtl="0"/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（再　掲）</a:t>
            </a:r>
          </a:p>
        </xdr:txBody>
      </xdr:sp>
      <xdr:sp macro="" textlink="">
        <xdr:nvSpPr>
          <xdr:cNvPr id="22" name="Text Box 62">
            <a:extLst>
              <a:ext uri="{FF2B5EF4-FFF2-40B4-BE49-F238E27FC236}">
                <a16:creationId xmlns:a16="http://schemas.microsoft.com/office/drawing/2014/main" id="{9D4FF345-5879-4B5D-A1A8-0B24CB0B85F2}"/>
              </a:ext>
            </a:extLst>
          </xdr:cNvPr>
          <xdr:cNvSpPr txBox="1"/>
        </xdr:nvSpPr>
        <xdr:spPr bwMode="auto">
          <a:xfrm>
            <a:off x="11162415" y="2503299"/>
            <a:ext cx="238311" cy="248729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/>
            <a:r>
              <a:rPr lang="en-US" altLang="ja-JP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27</a:t>
            </a:r>
          </a:p>
        </xdr:txBody>
      </xdr:sp>
    </xdr:grpSp>
    <xdr:clientData/>
  </xdr:twoCellAnchor>
  <xdr:twoCellAnchor editAs="oneCell">
    <xdr:from>
      <xdr:col>18</xdr:col>
      <xdr:colOff>136739</xdr:colOff>
      <xdr:row>10</xdr:row>
      <xdr:rowOff>85576</xdr:rowOff>
    </xdr:from>
    <xdr:to>
      <xdr:col>18</xdr:col>
      <xdr:colOff>527116</xdr:colOff>
      <xdr:row>11</xdr:row>
      <xdr:rowOff>1726510</xdr:rowOff>
    </xdr:to>
    <xdr:sp macro="" textlink="">
      <xdr:nvSpPr>
        <xdr:cNvPr id="23" name="Text Box 64">
          <a:extLst>
            <a:ext uri="{FF2B5EF4-FFF2-40B4-BE49-F238E27FC236}">
              <a16:creationId xmlns:a16="http://schemas.microsoft.com/office/drawing/2014/main" id="{965D37F1-0590-4F8D-B524-74ADED41B43D}"/>
            </a:ext>
          </a:extLst>
        </xdr:cNvPr>
        <xdr:cNvSpPr txBox="1"/>
      </xdr:nvSpPr>
      <xdr:spPr bwMode="auto">
        <a:xfrm>
          <a:off x="11776289" y="1914376"/>
          <a:ext cx="390377" cy="182190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入所</a:t>
          </a:r>
        </a:p>
      </xdr:txBody>
    </xdr:sp>
    <xdr:clientData/>
  </xdr:twoCellAnchor>
  <xdr:twoCellAnchor editAs="oneCell">
    <xdr:from>
      <xdr:col>20</xdr:col>
      <xdr:colOff>136739</xdr:colOff>
      <xdr:row>10</xdr:row>
      <xdr:rowOff>85576</xdr:rowOff>
    </xdr:from>
    <xdr:to>
      <xdr:col>20</xdr:col>
      <xdr:colOff>527116</xdr:colOff>
      <xdr:row>11</xdr:row>
      <xdr:rowOff>1726510</xdr:rowOff>
    </xdr:to>
    <xdr:sp macro="" textlink="">
      <xdr:nvSpPr>
        <xdr:cNvPr id="24" name="Text Box 66">
          <a:extLst>
            <a:ext uri="{FF2B5EF4-FFF2-40B4-BE49-F238E27FC236}">
              <a16:creationId xmlns:a16="http://schemas.microsoft.com/office/drawing/2014/main" id="{4A3F7EBD-701F-4AE6-AE78-80BE2FC00DFF}"/>
            </a:ext>
          </a:extLst>
        </xdr:cNvPr>
        <xdr:cNvSpPr txBox="1"/>
      </xdr:nvSpPr>
      <xdr:spPr bwMode="auto">
        <a:xfrm>
          <a:off x="13090739" y="1914376"/>
          <a:ext cx="390377" cy="182190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通所</a:t>
          </a:r>
        </a:p>
      </xdr:txBody>
    </xdr:sp>
    <xdr:clientData/>
  </xdr:twoCellAnchor>
  <xdr:twoCellAnchor>
    <xdr:from>
      <xdr:col>1</xdr:col>
      <xdr:colOff>66954</xdr:colOff>
      <xdr:row>20</xdr:row>
      <xdr:rowOff>152251</xdr:rowOff>
    </xdr:from>
    <xdr:to>
      <xdr:col>1</xdr:col>
      <xdr:colOff>593912</xdr:colOff>
      <xdr:row>22</xdr:row>
      <xdr:rowOff>133834</xdr:rowOff>
    </xdr:to>
    <xdr:sp macro="" textlink="">
      <xdr:nvSpPr>
        <xdr:cNvPr id="25" name="Text Box 69">
          <a:extLst>
            <a:ext uri="{FF2B5EF4-FFF2-40B4-BE49-F238E27FC236}">
              <a16:creationId xmlns:a16="http://schemas.microsoft.com/office/drawing/2014/main" id="{A64AABDA-754A-4E66-BCBA-9FC43F83F8C1}"/>
            </a:ext>
          </a:extLst>
        </xdr:cNvPr>
        <xdr:cNvSpPr txBox="1"/>
      </xdr:nvSpPr>
      <xdr:spPr bwMode="auto">
        <a:xfrm>
          <a:off x="181254" y="6343501"/>
          <a:ext cx="526958" cy="610233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相談所</a:t>
          </a:r>
        </a:p>
      </xdr:txBody>
    </xdr:sp>
    <xdr:clientData/>
  </xdr:twoCellAnchor>
  <xdr:twoCellAnchor>
    <xdr:from>
      <xdr:col>1</xdr:col>
      <xdr:colOff>66954</xdr:colOff>
      <xdr:row>37</xdr:row>
      <xdr:rowOff>152251</xdr:rowOff>
    </xdr:from>
    <xdr:to>
      <xdr:col>1</xdr:col>
      <xdr:colOff>593912</xdr:colOff>
      <xdr:row>39</xdr:row>
      <xdr:rowOff>133834</xdr:rowOff>
    </xdr:to>
    <xdr:sp macro="" textlink="">
      <xdr:nvSpPr>
        <xdr:cNvPr id="26" name="Text Box 70">
          <a:extLst>
            <a:ext uri="{FF2B5EF4-FFF2-40B4-BE49-F238E27FC236}">
              <a16:creationId xmlns:a16="http://schemas.microsoft.com/office/drawing/2014/main" id="{8DA652DE-ED85-4A88-90D2-D24A8B4B6976}"/>
            </a:ext>
          </a:extLst>
        </xdr:cNvPr>
        <xdr:cNvSpPr txBox="1"/>
      </xdr:nvSpPr>
      <xdr:spPr bwMode="auto">
        <a:xfrm>
          <a:off x="181254" y="11687026"/>
          <a:ext cx="526958" cy="610233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</a:t>
          </a:r>
        </a:p>
      </xdr:txBody>
    </xdr:sp>
    <xdr:clientData/>
  </xdr:twoCellAnchor>
  <xdr:twoCellAnchor editAs="oneCell">
    <xdr:from>
      <xdr:col>1</xdr:col>
      <xdr:colOff>66955</xdr:colOff>
      <xdr:row>48</xdr:row>
      <xdr:rowOff>47885</xdr:rowOff>
    </xdr:from>
    <xdr:to>
      <xdr:col>1</xdr:col>
      <xdr:colOff>689277</xdr:colOff>
      <xdr:row>49</xdr:row>
      <xdr:rowOff>281607</xdr:rowOff>
    </xdr:to>
    <xdr:sp macro="" textlink="">
      <xdr:nvSpPr>
        <xdr:cNvPr id="27" name="Text Box 71">
          <a:extLst>
            <a:ext uri="{FF2B5EF4-FFF2-40B4-BE49-F238E27FC236}">
              <a16:creationId xmlns:a16="http://schemas.microsoft.com/office/drawing/2014/main" id="{F7D88BA2-4EBA-4CBC-9535-0CBA3242DA94}"/>
            </a:ext>
          </a:extLst>
        </xdr:cNvPr>
        <xdr:cNvSpPr txBox="1"/>
      </xdr:nvSpPr>
      <xdr:spPr bwMode="auto">
        <a:xfrm>
          <a:off x="181255" y="15011660"/>
          <a:ext cx="622322" cy="548047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相談所</a:t>
          </a:r>
        </a:p>
      </xdr:txBody>
    </xdr:sp>
    <xdr:clientData/>
  </xdr:twoCellAnchor>
  <xdr:twoCellAnchor editAs="oneCell">
    <xdr:from>
      <xdr:col>1</xdr:col>
      <xdr:colOff>66954</xdr:colOff>
      <xdr:row>50</xdr:row>
      <xdr:rowOff>47884</xdr:rowOff>
    </xdr:from>
    <xdr:to>
      <xdr:col>1</xdr:col>
      <xdr:colOff>704850</xdr:colOff>
      <xdr:row>51</xdr:row>
      <xdr:rowOff>281608</xdr:rowOff>
    </xdr:to>
    <xdr:sp macro="" textlink="">
      <xdr:nvSpPr>
        <xdr:cNvPr id="28" name="Text Box 72">
          <a:extLst>
            <a:ext uri="{FF2B5EF4-FFF2-40B4-BE49-F238E27FC236}">
              <a16:creationId xmlns:a16="http://schemas.microsoft.com/office/drawing/2014/main" id="{2B72B427-B203-4F61-8189-E971A157B19B}"/>
            </a:ext>
          </a:extLst>
        </xdr:cNvPr>
        <xdr:cNvSpPr txBox="1"/>
      </xdr:nvSpPr>
      <xdr:spPr bwMode="auto">
        <a:xfrm>
          <a:off x="181254" y="15640309"/>
          <a:ext cx="637896" cy="548049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</a:t>
          </a:r>
        </a:p>
      </xdr:txBody>
    </xdr:sp>
    <xdr:clientData/>
  </xdr:twoCellAnchor>
  <xdr:twoCellAnchor editAs="oneCell">
    <xdr:from>
      <xdr:col>14</xdr:col>
      <xdr:colOff>125731</xdr:colOff>
      <xdr:row>9</xdr:row>
      <xdr:rowOff>94603</xdr:rowOff>
    </xdr:from>
    <xdr:to>
      <xdr:col>14</xdr:col>
      <xdr:colOff>535399</xdr:colOff>
      <xdr:row>11</xdr:row>
      <xdr:rowOff>1734874</xdr:rowOff>
    </xdr:to>
    <xdr:sp macro="" textlink="">
      <xdr:nvSpPr>
        <xdr:cNvPr id="29" name="Text Box 73">
          <a:extLst>
            <a:ext uri="{FF2B5EF4-FFF2-40B4-BE49-F238E27FC236}">
              <a16:creationId xmlns:a16="http://schemas.microsoft.com/office/drawing/2014/main" id="{51297A93-1A6A-410F-9C2D-909BA66B7B64}"/>
            </a:ext>
          </a:extLst>
        </xdr:cNvPr>
        <xdr:cNvSpPr txBox="1"/>
      </xdr:nvSpPr>
      <xdr:spPr bwMode="auto">
        <a:xfrm>
          <a:off x="9136381" y="1742428"/>
          <a:ext cx="409668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児童相談所送致</a:t>
          </a:r>
        </a:p>
      </xdr:txBody>
    </xdr:sp>
    <xdr:clientData/>
  </xdr:twoCellAnchor>
  <xdr:twoCellAnchor editAs="oneCell">
    <xdr:from>
      <xdr:col>15</xdr:col>
      <xdr:colOff>79431</xdr:colOff>
      <xdr:row>9</xdr:row>
      <xdr:rowOff>94603</xdr:rowOff>
    </xdr:from>
    <xdr:to>
      <xdr:col>15</xdr:col>
      <xdr:colOff>574778</xdr:colOff>
      <xdr:row>11</xdr:row>
      <xdr:rowOff>1734874</xdr:rowOff>
    </xdr:to>
    <xdr:sp macro="" textlink="">
      <xdr:nvSpPr>
        <xdr:cNvPr id="30" name="Text Box 75">
          <a:extLst>
            <a:ext uri="{FF2B5EF4-FFF2-40B4-BE49-F238E27FC236}">
              <a16:creationId xmlns:a16="http://schemas.microsoft.com/office/drawing/2014/main" id="{1A7DFFCC-5250-47D3-9F8D-157D63037DFB}"/>
            </a:ext>
          </a:extLst>
        </xdr:cNvPr>
        <xdr:cNvSpPr txBox="1"/>
      </xdr:nvSpPr>
      <xdr:spPr bwMode="auto">
        <a:xfrm>
          <a:off x="9747306" y="1742428"/>
          <a:ext cx="495347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marL="0" marR="0" indent="0" algn="dist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社会福祉主事指導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indent="0" algn="dist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知的障害者福祉司・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16</xdr:col>
      <xdr:colOff>28519</xdr:colOff>
      <xdr:row>9</xdr:row>
      <xdr:rowOff>94603</xdr:rowOff>
    </xdr:from>
    <xdr:to>
      <xdr:col>16</xdr:col>
      <xdr:colOff>628780</xdr:colOff>
      <xdr:row>11</xdr:row>
      <xdr:rowOff>1734874</xdr:rowOff>
    </xdr:to>
    <xdr:sp macro="" textlink="">
      <xdr:nvSpPr>
        <xdr:cNvPr id="31" name="Text Box 77">
          <a:extLst>
            <a:ext uri="{FF2B5EF4-FFF2-40B4-BE49-F238E27FC236}">
              <a16:creationId xmlns:a16="http://schemas.microsoft.com/office/drawing/2014/main" id="{3539BF94-34C7-4585-A130-F6CDE174EDB2}"/>
            </a:ext>
          </a:extLst>
        </xdr:cNvPr>
        <xdr:cNvSpPr txBox="1"/>
      </xdr:nvSpPr>
      <xdr:spPr bwMode="auto">
        <a:xfrm>
          <a:off x="10353619" y="1742428"/>
          <a:ext cx="600261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係る都道府県知事への報告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助産又は母子保護の実施に</a:t>
          </a:r>
        </a:p>
      </xdr:txBody>
    </xdr:sp>
    <xdr:clientData/>
  </xdr:twoCellAnchor>
  <xdr:twoCellAnchor editAs="oneCell">
    <xdr:from>
      <xdr:col>24</xdr:col>
      <xdr:colOff>76033</xdr:colOff>
      <xdr:row>9</xdr:row>
      <xdr:rowOff>94603</xdr:rowOff>
    </xdr:from>
    <xdr:to>
      <xdr:col>24</xdr:col>
      <xdr:colOff>543009</xdr:colOff>
      <xdr:row>11</xdr:row>
      <xdr:rowOff>1779920</xdr:rowOff>
    </xdr:to>
    <xdr:sp macro="" textlink="">
      <xdr:nvSpPr>
        <xdr:cNvPr id="32" name="Text Box 78">
          <a:extLst>
            <a:ext uri="{FF2B5EF4-FFF2-40B4-BE49-F238E27FC236}">
              <a16:creationId xmlns:a16="http://schemas.microsoft.com/office/drawing/2014/main" id="{C2D5AABC-16B5-4955-A975-2F002C1ECDF3}"/>
            </a:ext>
          </a:extLst>
        </xdr:cNvPr>
        <xdr:cNvSpPr txBox="1"/>
      </xdr:nvSpPr>
      <xdr:spPr bwMode="auto">
        <a:xfrm>
          <a:off x="15658933" y="1742428"/>
          <a:ext cx="466976" cy="2047267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300"/>
            </a:lnSpc>
            <a:defRPr sz="1000"/>
          </a:pPr>
          <a:r>
            <a:rPr lang="ja-JP" altLang="ja-JP" sz="1000" b="0" i="0" baseline="0"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利用契約</a:t>
          </a:r>
          <a:endParaRPr lang="en-US" altLang="ja-JP" sz="1000" b="0" i="0" baseline="0"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障害児入所施設等への</a:t>
          </a:r>
        </a:p>
      </xdr:txBody>
    </xdr:sp>
    <xdr:clientData/>
  </xdr:twoCellAnchor>
  <xdr:twoCellAnchor>
    <xdr:from>
      <xdr:col>0</xdr:col>
      <xdr:colOff>85725</xdr:colOff>
      <xdr:row>0</xdr:row>
      <xdr:rowOff>85725</xdr:rowOff>
    </xdr:from>
    <xdr:to>
      <xdr:col>3</xdr:col>
      <xdr:colOff>504825</xdr:colOff>
      <xdr:row>5</xdr:row>
      <xdr:rowOff>9525</xdr:rowOff>
    </xdr:to>
    <xdr:grpSp>
      <xdr:nvGrpSpPr>
        <xdr:cNvPr id="33" name="グループ化 2">
          <a:extLst>
            <a:ext uri="{FF2B5EF4-FFF2-40B4-BE49-F238E27FC236}">
              <a16:creationId xmlns:a16="http://schemas.microsoft.com/office/drawing/2014/main" id="{DAE33E6A-229E-407D-855C-491AB81AA647}"/>
            </a:ext>
          </a:extLst>
        </xdr:cNvPr>
        <xdr:cNvGrpSpPr>
          <a:grpSpLocks/>
        </xdr:cNvGrpSpPr>
      </xdr:nvGrpSpPr>
      <xdr:grpSpPr bwMode="auto">
        <a:xfrm>
          <a:off x="85725" y="85725"/>
          <a:ext cx="1786218" cy="809065"/>
          <a:chOff x="219075" y="0"/>
          <a:chExt cx="1571625" cy="838200"/>
        </a:xfrm>
      </xdr:grpSpPr>
      <xdr:sp macro="" textlink="">
        <xdr:nvSpPr>
          <xdr:cNvPr id="34" name="正方形/長方形 33">
            <a:extLst>
              <a:ext uri="{FF2B5EF4-FFF2-40B4-BE49-F238E27FC236}">
                <a16:creationId xmlns:a16="http://schemas.microsoft.com/office/drawing/2014/main" id="{E62E733C-E3DF-41CE-93AA-B7C19BA25D80}"/>
              </a:ext>
            </a:extLst>
          </xdr:cNvPr>
          <xdr:cNvSpPr/>
        </xdr:nvSpPr>
        <xdr:spPr>
          <a:xfrm>
            <a:off x="219075" y="0"/>
            <a:ext cx="1571625" cy="310793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</a:rPr>
              <a:t>（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福祉行政報告例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）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35" name="正方形/長方形 34">
            <a:extLst>
              <a:ext uri="{FF2B5EF4-FFF2-40B4-BE49-F238E27FC236}">
                <a16:creationId xmlns:a16="http://schemas.microsoft.com/office/drawing/2014/main" id="{43048905-FD59-4ABE-8029-6FEDAFBE64FA}"/>
              </a:ext>
            </a:extLst>
          </xdr:cNvPr>
          <xdr:cNvSpPr/>
        </xdr:nvSpPr>
        <xdr:spPr>
          <a:xfrm>
            <a:off x="219075" y="282539"/>
            <a:ext cx="1571625" cy="555661"/>
          </a:xfrm>
          <a:prstGeom prst="rect">
            <a:avLst/>
          </a:prstGeom>
          <a:noFill/>
          <a:ln w="6350" cmpd="sng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統計法に基づく</a:t>
            </a:r>
            <a:endParaRPr kumimoji="1" lang="en-US" altLang="ja-JP" sz="11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endParaRPr>
          </a:p>
          <a:p>
            <a:pPr algn="ctr">
              <a:lnSpc>
                <a:spcPts val="12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一般統計調査</a:t>
            </a:r>
          </a:p>
        </xdr:txBody>
      </xdr:sp>
    </xdr:grpSp>
    <xdr:clientData/>
  </xdr:twoCellAnchor>
  <xdr:twoCellAnchor editAs="oneCell">
    <xdr:from>
      <xdr:col>11</xdr:col>
      <xdr:colOff>71148</xdr:colOff>
      <xdr:row>9</xdr:row>
      <xdr:rowOff>94603</xdr:rowOff>
    </xdr:from>
    <xdr:to>
      <xdr:col>11</xdr:col>
      <xdr:colOff>576141</xdr:colOff>
      <xdr:row>11</xdr:row>
      <xdr:rowOff>1734874</xdr:rowOff>
    </xdr:to>
    <xdr:sp macro="" textlink="">
      <xdr:nvSpPr>
        <xdr:cNvPr id="36" name="Text Box 48">
          <a:extLst>
            <a:ext uri="{FF2B5EF4-FFF2-40B4-BE49-F238E27FC236}">
              <a16:creationId xmlns:a16="http://schemas.microsoft.com/office/drawing/2014/main" id="{2D309FBC-53E0-4612-BA83-0B3AB9B038DF}"/>
            </a:ext>
          </a:extLst>
        </xdr:cNvPr>
        <xdr:cNvSpPr txBox="1"/>
      </xdr:nvSpPr>
      <xdr:spPr bwMode="auto">
        <a:xfrm>
          <a:off x="7110123" y="1742428"/>
          <a:ext cx="504993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市町村指導委託</a:t>
          </a:r>
        </a:p>
      </xdr:txBody>
    </xdr:sp>
    <xdr:clientData/>
  </xdr:twoCellAnchor>
  <xdr:twoCellAnchor editAs="oneCell">
    <xdr:from>
      <xdr:col>12</xdr:col>
      <xdr:colOff>71148</xdr:colOff>
      <xdr:row>9</xdr:row>
      <xdr:rowOff>94603</xdr:rowOff>
    </xdr:from>
    <xdr:to>
      <xdr:col>12</xdr:col>
      <xdr:colOff>576141</xdr:colOff>
      <xdr:row>11</xdr:row>
      <xdr:rowOff>1734874</xdr:rowOff>
    </xdr:to>
    <xdr:sp macro="" textlink="">
      <xdr:nvSpPr>
        <xdr:cNvPr id="37" name="Text Box 48">
          <a:extLst>
            <a:ext uri="{FF2B5EF4-FFF2-40B4-BE49-F238E27FC236}">
              <a16:creationId xmlns:a16="http://schemas.microsoft.com/office/drawing/2014/main" id="{F58373CB-C624-4313-BD24-3A42F39C4A52}"/>
            </a:ext>
          </a:extLst>
        </xdr:cNvPr>
        <xdr:cNvSpPr txBox="1"/>
      </xdr:nvSpPr>
      <xdr:spPr bwMode="auto">
        <a:xfrm>
          <a:off x="7767348" y="1742428"/>
          <a:ext cx="504993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市町村送致</a:t>
          </a:r>
        </a:p>
      </xdr:txBody>
    </xdr:sp>
    <xdr:clientData/>
  </xdr:twoCellAnchor>
  <xdr:twoCellAnchor editAs="oneCell">
    <xdr:from>
      <xdr:col>13</xdr:col>
      <xdr:colOff>223632</xdr:colOff>
      <xdr:row>9</xdr:row>
      <xdr:rowOff>157105</xdr:rowOff>
    </xdr:from>
    <xdr:to>
      <xdr:col>13</xdr:col>
      <xdr:colOff>604632</xdr:colOff>
      <xdr:row>11</xdr:row>
      <xdr:rowOff>1690181</xdr:rowOff>
    </xdr:to>
    <xdr:grpSp>
      <xdr:nvGrpSpPr>
        <xdr:cNvPr id="38" name="グループ化 37">
          <a:extLst>
            <a:ext uri="{FF2B5EF4-FFF2-40B4-BE49-F238E27FC236}">
              <a16:creationId xmlns:a16="http://schemas.microsoft.com/office/drawing/2014/main" id="{8EABEB39-A2EC-4A6C-BAFE-306752B660DA}"/>
            </a:ext>
          </a:extLst>
        </xdr:cNvPr>
        <xdr:cNvGrpSpPr/>
      </xdr:nvGrpSpPr>
      <xdr:grpSpPr>
        <a:xfrm>
          <a:off x="8605632" y="1804370"/>
          <a:ext cx="381000" cy="1891664"/>
          <a:chOff x="8522804" y="1780496"/>
          <a:chExt cx="381000" cy="1897498"/>
        </a:xfrm>
      </xdr:grpSpPr>
      <xdr:sp macro="" textlink="">
        <xdr:nvSpPr>
          <xdr:cNvPr id="39" name="テキスト 11">
            <a:extLst>
              <a:ext uri="{FF2B5EF4-FFF2-40B4-BE49-F238E27FC236}">
                <a16:creationId xmlns:a16="http://schemas.microsoft.com/office/drawing/2014/main" id="{2D96CE51-349F-41B3-9136-63460D2790FD}"/>
              </a:ext>
            </a:extLst>
          </xdr:cNvPr>
          <xdr:cNvSpPr txBox="1">
            <a:spLocks noChangeArrowheads="1"/>
          </xdr:cNvSpPr>
        </xdr:nvSpPr>
        <xdr:spPr bwMode="auto">
          <a:xfrm>
            <a:off x="8522804" y="1827897"/>
            <a:ext cx="381000" cy="18136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wordArtVertRtl" wrap="square" lIns="27432" tIns="18288" rIns="27432" bIns="18288" anchor="ctr" upright="1">
            <a:noAutofit/>
          </a:bodyPr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社会福祉主事指導を含む</a:t>
            </a:r>
            <a:endParaRPr lang="en-US" altLang="ja-JP" sz="10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endParaRPr>
          </a:p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知的障害者福祉司・</a:t>
            </a:r>
          </a:p>
        </xdr:txBody>
      </xdr:sp>
      <xdr:sp macro="" textlink="">
        <xdr:nvSpPr>
          <xdr:cNvPr id="40" name="大かっこ 39">
            <a:extLst>
              <a:ext uri="{FF2B5EF4-FFF2-40B4-BE49-F238E27FC236}">
                <a16:creationId xmlns:a16="http://schemas.microsoft.com/office/drawing/2014/main" id="{999DE1B6-0705-47B1-A813-C8D9D5FCA208}"/>
              </a:ext>
            </a:extLst>
          </xdr:cNvPr>
          <xdr:cNvSpPr/>
        </xdr:nvSpPr>
        <xdr:spPr bwMode="auto">
          <a:xfrm rot="5400000">
            <a:off x="7768694" y="2588440"/>
            <a:ext cx="1897498" cy="281609"/>
          </a:xfrm>
          <a:prstGeom prst="bracketPair">
            <a:avLst>
              <a:gd name="adj" fmla="val 19742"/>
            </a:avLst>
          </a:prstGeom>
          <a:noFill/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vert="wordArtVertRtl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123778</xdr:colOff>
      <xdr:row>16</xdr:row>
      <xdr:rowOff>103937</xdr:rowOff>
    </xdr:from>
    <xdr:to>
      <xdr:col>6</xdr:col>
      <xdr:colOff>705315</xdr:colOff>
      <xdr:row>17</xdr:row>
      <xdr:rowOff>903516</xdr:rowOff>
    </xdr:to>
    <xdr:sp macro="" textlink="">
      <xdr:nvSpPr>
        <xdr:cNvPr id="28072" name="Text Box 20">
          <a:extLst>
            <a:ext uri="{FF2B5EF4-FFF2-40B4-BE49-F238E27FC236}">
              <a16:creationId xmlns:a16="http://schemas.microsoft.com/office/drawing/2014/main" id="{00000000-0008-0000-0400-0000A86D0000}"/>
            </a:ext>
          </a:extLst>
        </xdr:cNvPr>
        <xdr:cNvSpPr txBox="1"/>
      </xdr:nvSpPr>
      <xdr:spPr bwMode="auto">
        <a:xfrm>
          <a:off x="5200603" y="3713912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123778</xdr:colOff>
      <xdr:row>15</xdr:row>
      <xdr:rowOff>114300</xdr:rowOff>
    </xdr:from>
    <xdr:to>
      <xdr:col>7</xdr:col>
      <xdr:colOff>705315</xdr:colOff>
      <xdr:row>17</xdr:row>
      <xdr:rowOff>903515</xdr:rowOff>
    </xdr:to>
    <xdr:sp macro="" textlink="">
      <xdr:nvSpPr>
        <xdr:cNvPr id="28073" name="Text Box 21">
          <a:extLst>
            <a:ext uri="{FF2B5EF4-FFF2-40B4-BE49-F238E27FC236}">
              <a16:creationId xmlns:a16="http://schemas.microsoft.com/office/drawing/2014/main" id="{00000000-0008-0000-0400-0000A96D0000}"/>
            </a:ext>
          </a:extLst>
        </xdr:cNvPr>
        <xdr:cNvSpPr txBox="1"/>
      </xdr:nvSpPr>
      <xdr:spPr bwMode="auto">
        <a:xfrm>
          <a:off x="6000703" y="3495675"/>
          <a:ext cx="581537" cy="124641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8</xdr:col>
      <xdr:colOff>123778</xdr:colOff>
      <xdr:row>15</xdr:row>
      <xdr:rowOff>114300</xdr:rowOff>
    </xdr:from>
    <xdr:to>
      <xdr:col>8</xdr:col>
      <xdr:colOff>705315</xdr:colOff>
      <xdr:row>17</xdr:row>
      <xdr:rowOff>903515</xdr:rowOff>
    </xdr:to>
    <xdr:sp macro="" textlink="">
      <xdr:nvSpPr>
        <xdr:cNvPr id="28074" name="Text Box 22">
          <a:extLst>
            <a:ext uri="{FF2B5EF4-FFF2-40B4-BE49-F238E27FC236}">
              <a16:creationId xmlns:a16="http://schemas.microsoft.com/office/drawing/2014/main" id="{00000000-0008-0000-0400-0000AA6D0000}"/>
            </a:ext>
          </a:extLst>
        </xdr:cNvPr>
        <xdr:cNvSpPr txBox="1"/>
      </xdr:nvSpPr>
      <xdr:spPr bwMode="auto">
        <a:xfrm>
          <a:off x="6800803" y="3495675"/>
          <a:ext cx="581537" cy="124641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9</xdr:col>
      <xdr:colOff>123778</xdr:colOff>
      <xdr:row>15</xdr:row>
      <xdr:rowOff>112942</xdr:rowOff>
    </xdr:from>
    <xdr:to>
      <xdr:col>9</xdr:col>
      <xdr:colOff>705315</xdr:colOff>
      <xdr:row>17</xdr:row>
      <xdr:rowOff>903516</xdr:rowOff>
    </xdr:to>
    <xdr:sp macro="" textlink="">
      <xdr:nvSpPr>
        <xdr:cNvPr id="28075" name="Text Box 23">
          <a:extLst>
            <a:ext uri="{FF2B5EF4-FFF2-40B4-BE49-F238E27FC236}">
              <a16:creationId xmlns:a16="http://schemas.microsoft.com/office/drawing/2014/main" id="{00000000-0008-0000-0400-0000AB6D0000}"/>
            </a:ext>
          </a:extLst>
        </xdr:cNvPr>
        <xdr:cNvSpPr txBox="1"/>
      </xdr:nvSpPr>
      <xdr:spPr bwMode="auto">
        <a:xfrm>
          <a:off x="7600903" y="3494317"/>
          <a:ext cx="581537" cy="124777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ct val="100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</a:t>
          </a:r>
          <a:endParaRPr lang="en-US" altLang="ja-JP" sz="1100" b="0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dist" rtl="0">
            <a:lnSpc>
              <a:spcPct val="100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10</xdr:col>
      <xdr:colOff>114644</xdr:colOff>
      <xdr:row>15</xdr:row>
      <xdr:rowOff>101402</xdr:rowOff>
    </xdr:from>
    <xdr:to>
      <xdr:col>10</xdr:col>
      <xdr:colOff>695241</xdr:colOff>
      <xdr:row>17</xdr:row>
      <xdr:rowOff>903516</xdr:rowOff>
    </xdr:to>
    <xdr:sp macro="" textlink="">
      <xdr:nvSpPr>
        <xdr:cNvPr id="28077" name="Text Box 25">
          <a:extLst>
            <a:ext uri="{FF2B5EF4-FFF2-40B4-BE49-F238E27FC236}">
              <a16:creationId xmlns:a16="http://schemas.microsoft.com/office/drawing/2014/main" id="{00000000-0008-0000-0400-0000AD6D0000}"/>
            </a:ext>
          </a:extLst>
        </xdr:cNvPr>
        <xdr:cNvSpPr txBox="1"/>
      </xdr:nvSpPr>
      <xdr:spPr bwMode="auto">
        <a:xfrm>
          <a:off x="8391869" y="3482777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センター</a:t>
          </a: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児童家庭支援</a:t>
          </a:r>
        </a:p>
      </xdr:txBody>
    </xdr:sp>
    <xdr:clientData/>
  </xdr:twoCellAnchor>
  <xdr:twoCellAnchor>
    <xdr:from>
      <xdr:col>12</xdr:col>
      <xdr:colOff>114644</xdr:colOff>
      <xdr:row>15</xdr:row>
      <xdr:rowOff>101402</xdr:rowOff>
    </xdr:from>
    <xdr:to>
      <xdr:col>12</xdr:col>
      <xdr:colOff>695241</xdr:colOff>
      <xdr:row>17</xdr:row>
      <xdr:rowOff>903516</xdr:rowOff>
    </xdr:to>
    <xdr:sp macro="" textlink="">
      <xdr:nvSpPr>
        <xdr:cNvPr id="28078" name="Text Box 26">
          <a:extLst>
            <a:ext uri="{FF2B5EF4-FFF2-40B4-BE49-F238E27FC236}">
              <a16:creationId xmlns:a16="http://schemas.microsoft.com/office/drawing/2014/main" id="{00000000-0008-0000-0400-0000AE6D0000}"/>
            </a:ext>
          </a:extLst>
        </xdr:cNvPr>
        <xdr:cNvSpPr txBox="1"/>
      </xdr:nvSpPr>
      <xdr:spPr bwMode="auto">
        <a:xfrm>
          <a:off x="9992069" y="3482777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13</xdr:col>
      <xdr:colOff>123778</xdr:colOff>
      <xdr:row>15</xdr:row>
      <xdr:rowOff>101402</xdr:rowOff>
    </xdr:from>
    <xdr:to>
      <xdr:col>13</xdr:col>
      <xdr:colOff>705315</xdr:colOff>
      <xdr:row>17</xdr:row>
      <xdr:rowOff>903516</xdr:rowOff>
    </xdr:to>
    <xdr:sp macro="" textlink="">
      <xdr:nvSpPr>
        <xdr:cNvPr id="28079" name="Text Box 27">
          <a:extLst>
            <a:ext uri="{FF2B5EF4-FFF2-40B4-BE49-F238E27FC236}">
              <a16:creationId xmlns:a16="http://schemas.microsoft.com/office/drawing/2014/main" id="{00000000-0008-0000-0400-0000AF6D0000}"/>
            </a:ext>
          </a:extLst>
        </xdr:cNvPr>
        <xdr:cNvSpPr txBox="1"/>
      </xdr:nvSpPr>
      <xdr:spPr bwMode="auto">
        <a:xfrm>
          <a:off x="10801303" y="3482777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  <xdr:twoCellAnchor>
    <xdr:from>
      <xdr:col>14</xdr:col>
      <xdr:colOff>123778</xdr:colOff>
      <xdr:row>16</xdr:row>
      <xdr:rowOff>103937</xdr:rowOff>
    </xdr:from>
    <xdr:to>
      <xdr:col>14</xdr:col>
      <xdr:colOff>705315</xdr:colOff>
      <xdr:row>17</xdr:row>
      <xdr:rowOff>903516</xdr:rowOff>
    </xdr:to>
    <xdr:sp macro="" textlink="">
      <xdr:nvSpPr>
        <xdr:cNvPr id="28080" name="Text Box 28">
          <a:extLst>
            <a:ext uri="{FF2B5EF4-FFF2-40B4-BE49-F238E27FC236}">
              <a16:creationId xmlns:a16="http://schemas.microsoft.com/office/drawing/2014/main" id="{00000000-0008-0000-0400-0000B06D0000}"/>
            </a:ext>
          </a:extLst>
        </xdr:cNvPr>
        <xdr:cNvSpPr txBox="1"/>
      </xdr:nvSpPr>
      <xdr:spPr bwMode="auto">
        <a:xfrm>
          <a:off x="11601403" y="3713912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15</xdr:col>
      <xdr:colOff>123778</xdr:colOff>
      <xdr:row>16</xdr:row>
      <xdr:rowOff>103937</xdr:rowOff>
    </xdr:from>
    <xdr:to>
      <xdr:col>15</xdr:col>
      <xdr:colOff>705315</xdr:colOff>
      <xdr:row>17</xdr:row>
      <xdr:rowOff>903516</xdr:rowOff>
    </xdr:to>
    <xdr:sp macro="" textlink="">
      <xdr:nvSpPr>
        <xdr:cNvPr id="28081" name="Text Box 29">
          <a:extLst>
            <a:ext uri="{FF2B5EF4-FFF2-40B4-BE49-F238E27FC236}">
              <a16:creationId xmlns:a16="http://schemas.microsoft.com/office/drawing/2014/main" id="{00000000-0008-0000-0400-0000B16D0000}"/>
            </a:ext>
          </a:extLst>
        </xdr:cNvPr>
        <xdr:cNvSpPr txBox="1"/>
      </xdr:nvSpPr>
      <xdr:spPr bwMode="auto">
        <a:xfrm>
          <a:off x="12401503" y="3713912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16</xdr:col>
      <xdr:colOff>123778</xdr:colOff>
      <xdr:row>16</xdr:row>
      <xdr:rowOff>103937</xdr:rowOff>
    </xdr:from>
    <xdr:to>
      <xdr:col>16</xdr:col>
      <xdr:colOff>705315</xdr:colOff>
      <xdr:row>17</xdr:row>
      <xdr:rowOff>903516</xdr:rowOff>
    </xdr:to>
    <xdr:sp macro="" textlink="">
      <xdr:nvSpPr>
        <xdr:cNvPr id="28083" name="Text Box 31">
          <a:extLst>
            <a:ext uri="{FF2B5EF4-FFF2-40B4-BE49-F238E27FC236}">
              <a16:creationId xmlns:a16="http://schemas.microsoft.com/office/drawing/2014/main" id="{00000000-0008-0000-0400-0000B36D0000}"/>
            </a:ext>
          </a:extLst>
        </xdr:cNvPr>
        <xdr:cNvSpPr txBox="1"/>
      </xdr:nvSpPr>
      <xdr:spPr bwMode="auto">
        <a:xfrm>
          <a:off x="13201603" y="3713912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17</xdr:col>
      <xdr:colOff>123778</xdr:colOff>
      <xdr:row>16</xdr:row>
      <xdr:rowOff>103937</xdr:rowOff>
    </xdr:from>
    <xdr:to>
      <xdr:col>17</xdr:col>
      <xdr:colOff>705315</xdr:colOff>
      <xdr:row>17</xdr:row>
      <xdr:rowOff>903516</xdr:rowOff>
    </xdr:to>
    <xdr:sp macro="" textlink="">
      <xdr:nvSpPr>
        <xdr:cNvPr id="28084" name="Text Box 32">
          <a:extLst>
            <a:ext uri="{FF2B5EF4-FFF2-40B4-BE49-F238E27FC236}">
              <a16:creationId xmlns:a16="http://schemas.microsoft.com/office/drawing/2014/main" id="{00000000-0008-0000-0400-0000B46D0000}"/>
            </a:ext>
          </a:extLst>
        </xdr:cNvPr>
        <xdr:cNvSpPr txBox="1"/>
      </xdr:nvSpPr>
      <xdr:spPr bwMode="auto">
        <a:xfrm>
          <a:off x="14001703" y="3713912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18</xdr:col>
      <xdr:colOff>123778</xdr:colOff>
      <xdr:row>16</xdr:row>
      <xdr:rowOff>103937</xdr:rowOff>
    </xdr:from>
    <xdr:to>
      <xdr:col>18</xdr:col>
      <xdr:colOff>705315</xdr:colOff>
      <xdr:row>17</xdr:row>
      <xdr:rowOff>903516</xdr:rowOff>
    </xdr:to>
    <xdr:sp macro="" textlink="">
      <xdr:nvSpPr>
        <xdr:cNvPr id="28085" name="Text Box 33">
          <a:extLst>
            <a:ext uri="{FF2B5EF4-FFF2-40B4-BE49-F238E27FC236}">
              <a16:creationId xmlns:a16="http://schemas.microsoft.com/office/drawing/2014/main" id="{00000000-0008-0000-0400-0000B56D0000}"/>
            </a:ext>
          </a:extLst>
        </xdr:cNvPr>
        <xdr:cNvSpPr txBox="1"/>
      </xdr:nvSpPr>
      <xdr:spPr bwMode="auto">
        <a:xfrm>
          <a:off x="14801803" y="3713912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20</xdr:col>
      <xdr:colOff>123778</xdr:colOff>
      <xdr:row>15</xdr:row>
      <xdr:rowOff>101402</xdr:rowOff>
    </xdr:from>
    <xdr:to>
      <xdr:col>20</xdr:col>
      <xdr:colOff>705315</xdr:colOff>
      <xdr:row>17</xdr:row>
      <xdr:rowOff>903516</xdr:rowOff>
    </xdr:to>
    <xdr:sp macro="" textlink="">
      <xdr:nvSpPr>
        <xdr:cNvPr id="28088" name="Text Box 36">
          <a:extLst>
            <a:ext uri="{FF2B5EF4-FFF2-40B4-BE49-F238E27FC236}">
              <a16:creationId xmlns:a16="http://schemas.microsoft.com/office/drawing/2014/main" id="{00000000-0008-0000-0400-0000B86D0000}"/>
            </a:ext>
          </a:extLst>
        </xdr:cNvPr>
        <xdr:cNvSpPr txBox="1"/>
      </xdr:nvSpPr>
      <xdr:spPr bwMode="auto">
        <a:xfrm>
          <a:off x="16402003" y="3482777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21</xdr:col>
      <xdr:colOff>123778</xdr:colOff>
      <xdr:row>17</xdr:row>
      <xdr:rowOff>94040</xdr:rowOff>
    </xdr:from>
    <xdr:to>
      <xdr:col>21</xdr:col>
      <xdr:colOff>705315</xdr:colOff>
      <xdr:row>17</xdr:row>
      <xdr:rowOff>903516</xdr:rowOff>
    </xdr:to>
    <xdr:sp macro="" textlink="">
      <xdr:nvSpPr>
        <xdr:cNvPr id="28089" name="Text Box 37">
          <a:extLst>
            <a:ext uri="{FF2B5EF4-FFF2-40B4-BE49-F238E27FC236}">
              <a16:creationId xmlns:a16="http://schemas.microsoft.com/office/drawing/2014/main" id="{00000000-0008-0000-0400-0000B96D0000}"/>
            </a:ext>
          </a:extLst>
        </xdr:cNvPr>
        <xdr:cNvSpPr txBox="1"/>
      </xdr:nvSpPr>
      <xdr:spPr bwMode="auto">
        <a:xfrm>
          <a:off x="17202103" y="393261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22</xdr:col>
      <xdr:colOff>123778</xdr:colOff>
      <xdr:row>17</xdr:row>
      <xdr:rowOff>94040</xdr:rowOff>
    </xdr:from>
    <xdr:to>
      <xdr:col>22</xdr:col>
      <xdr:colOff>705315</xdr:colOff>
      <xdr:row>17</xdr:row>
      <xdr:rowOff>903516</xdr:rowOff>
    </xdr:to>
    <xdr:sp macro="" textlink="">
      <xdr:nvSpPr>
        <xdr:cNvPr id="28090" name="Text Box 38">
          <a:extLst>
            <a:ext uri="{FF2B5EF4-FFF2-40B4-BE49-F238E27FC236}">
              <a16:creationId xmlns:a16="http://schemas.microsoft.com/office/drawing/2014/main" id="{00000000-0008-0000-0400-0000BA6D0000}"/>
            </a:ext>
          </a:extLst>
        </xdr:cNvPr>
        <xdr:cNvSpPr txBox="1"/>
      </xdr:nvSpPr>
      <xdr:spPr bwMode="auto">
        <a:xfrm>
          <a:off x="18002203" y="393261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23</xdr:col>
      <xdr:colOff>123778</xdr:colOff>
      <xdr:row>17</xdr:row>
      <xdr:rowOff>94040</xdr:rowOff>
    </xdr:from>
    <xdr:to>
      <xdr:col>23</xdr:col>
      <xdr:colOff>705315</xdr:colOff>
      <xdr:row>17</xdr:row>
      <xdr:rowOff>903516</xdr:rowOff>
    </xdr:to>
    <xdr:sp macro="" textlink="">
      <xdr:nvSpPr>
        <xdr:cNvPr id="28091" name="Text Box 39">
          <a:extLst>
            <a:ext uri="{FF2B5EF4-FFF2-40B4-BE49-F238E27FC236}">
              <a16:creationId xmlns:a16="http://schemas.microsoft.com/office/drawing/2014/main" id="{00000000-0008-0000-0400-0000BB6D0000}"/>
            </a:ext>
          </a:extLst>
        </xdr:cNvPr>
        <xdr:cNvSpPr txBox="1"/>
      </xdr:nvSpPr>
      <xdr:spPr bwMode="auto">
        <a:xfrm>
          <a:off x="18802303" y="393261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24</xdr:col>
      <xdr:colOff>123778</xdr:colOff>
      <xdr:row>17</xdr:row>
      <xdr:rowOff>94040</xdr:rowOff>
    </xdr:from>
    <xdr:to>
      <xdr:col>24</xdr:col>
      <xdr:colOff>705315</xdr:colOff>
      <xdr:row>17</xdr:row>
      <xdr:rowOff>903516</xdr:rowOff>
    </xdr:to>
    <xdr:sp macro="" textlink="">
      <xdr:nvSpPr>
        <xdr:cNvPr id="28092" name="Text Box 40">
          <a:extLst>
            <a:ext uri="{FF2B5EF4-FFF2-40B4-BE49-F238E27FC236}">
              <a16:creationId xmlns:a16="http://schemas.microsoft.com/office/drawing/2014/main" id="{00000000-0008-0000-0400-0000BC6D0000}"/>
            </a:ext>
          </a:extLst>
        </xdr:cNvPr>
        <xdr:cNvSpPr txBox="1"/>
      </xdr:nvSpPr>
      <xdr:spPr bwMode="auto">
        <a:xfrm>
          <a:off x="19602403" y="393261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25</xdr:col>
      <xdr:colOff>123778</xdr:colOff>
      <xdr:row>17</xdr:row>
      <xdr:rowOff>94040</xdr:rowOff>
    </xdr:from>
    <xdr:to>
      <xdr:col>25</xdr:col>
      <xdr:colOff>705315</xdr:colOff>
      <xdr:row>17</xdr:row>
      <xdr:rowOff>903516</xdr:rowOff>
    </xdr:to>
    <xdr:sp macro="" textlink="">
      <xdr:nvSpPr>
        <xdr:cNvPr id="28093" name="Text Box 41">
          <a:extLst>
            <a:ext uri="{FF2B5EF4-FFF2-40B4-BE49-F238E27FC236}">
              <a16:creationId xmlns:a16="http://schemas.microsoft.com/office/drawing/2014/main" id="{00000000-0008-0000-0400-0000BD6D0000}"/>
            </a:ext>
          </a:extLst>
        </xdr:cNvPr>
        <xdr:cNvSpPr txBox="1"/>
      </xdr:nvSpPr>
      <xdr:spPr bwMode="auto">
        <a:xfrm>
          <a:off x="20402503" y="393261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26</xdr:col>
      <xdr:colOff>123778</xdr:colOff>
      <xdr:row>17</xdr:row>
      <xdr:rowOff>94040</xdr:rowOff>
    </xdr:from>
    <xdr:to>
      <xdr:col>26</xdr:col>
      <xdr:colOff>705315</xdr:colOff>
      <xdr:row>17</xdr:row>
      <xdr:rowOff>903516</xdr:rowOff>
    </xdr:to>
    <xdr:sp macro="" textlink="">
      <xdr:nvSpPr>
        <xdr:cNvPr id="28094" name="Text Box 42">
          <a:extLst>
            <a:ext uri="{FF2B5EF4-FFF2-40B4-BE49-F238E27FC236}">
              <a16:creationId xmlns:a16="http://schemas.microsoft.com/office/drawing/2014/main" id="{00000000-0008-0000-0400-0000BE6D0000}"/>
            </a:ext>
          </a:extLst>
        </xdr:cNvPr>
        <xdr:cNvSpPr txBox="1"/>
      </xdr:nvSpPr>
      <xdr:spPr bwMode="auto">
        <a:xfrm>
          <a:off x="21202603" y="393261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27</xdr:col>
      <xdr:colOff>123778</xdr:colOff>
      <xdr:row>15</xdr:row>
      <xdr:rowOff>101402</xdr:rowOff>
    </xdr:from>
    <xdr:to>
      <xdr:col>27</xdr:col>
      <xdr:colOff>705315</xdr:colOff>
      <xdr:row>17</xdr:row>
      <xdr:rowOff>903516</xdr:rowOff>
    </xdr:to>
    <xdr:sp macro="" textlink="">
      <xdr:nvSpPr>
        <xdr:cNvPr id="28098" name="Text Box 46">
          <a:extLst>
            <a:ext uri="{FF2B5EF4-FFF2-40B4-BE49-F238E27FC236}">
              <a16:creationId xmlns:a16="http://schemas.microsoft.com/office/drawing/2014/main" id="{00000000-0008-0000-0400-0000C26D0000}"/>
            </a:ext>
          </a:extLst>
        </xdr:cNvPr>
        <xdr:cNvSpPr txBox="1"/>
      </xdr:nvSpPr>
      <xdr:spPr bwMode="auto">
        <a:xfrm>
          <a:off x="22002703" y="3482777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28</xdr:col>
      <xdr:colOff>123778</xdr:colOff>
      <xdr:row>15</xdr:row>
      <xdr:rowOff>101402</xdr:rowOff>
    </xdr:from>
    <xdr:to>
      <xdr:col>28</xdr:col>
      <xdr:colOff>705315</xdr:colOff>
      <xdr:row>17</xdr:row>
      <xdr:rowOff>903516</xdr:rowOff>
    </xdr:to>
    <xdr:sp macro="" textlink="">
      <xdr:nvSpPr>
        <xdr:cNvPr id="28099" name="Text Box 47">
          <a:extLst>
            <a:ext uri="{FF2B5EF4-FFF2-40B4-BE49-F238E27FC236}">
              <a16:creationId xmlns:a16="http://schemas.microsoft.com/office/drawing/2014/main" id="{00000000-0008-0000-0400-0000C36D0000}"/>
            </a:ext>
          </a:extLst>
        </xdr:cNvPr>
        <xdr:cNvSpPr txBox="1"/>
      </xdr:nvSpPr>
      <xdr:spPr bwMode="auto">
        <a:xfrm>
          <a:off x="22802803" y="3482777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29</xdr:col>
      <xdr:colOff>123778</xdr:colOff>
      <xdr:row>15</xdr:row>
      <xdr:rowOff>101402</xdr:rowOff>
    </xdr:from>
    <xdr:to>
      <xdr:col>29</xdr:col>
      <xdr:colOff>705315</xdr:colOff>
      <xdr:row>17</xdr:row>
      <xdr:rowOff>903516</xdr:rowOff>
    </xdr:to>
    <xdr:sp macro="" textlink="">
      <xdr:nvSpPr>
        <xdr:cNvPr id="28100" name="Text Box 48">
          <a:extLst>
            <a:ext uri="{FF2B5EF4-FFF2-40B4-BE49-F238E27FC236}">
              <a16:creationId xmlns:a16="http://schemas.microsoft.com/office/drawing/2014/main" id="{00000000-0008-0000-0400-0000C46D0000}"/>
            </a:ext>
          </a:extLst>
        </xdr:cNvPr>
        <xdr:cNvSpPr txBox="1"/>
      </xdr:nvSpPr>
      <xdr:spPr bwMode="auto">
        <a:xfrm>
          <a:off x="23602903" y="3482777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30</xdr:col>
      <xdr:colOff>123778</xdr:colOff>
      <xdr:row>15</xdr:row>
      <xdr:rowOff>101402</xdr:rowOff>
    </xdr:from>
    <xdr:to>
      <xdr:col>30</xdr:col>
      <xdr:colOff>705315</xdr:colOff>
      <xdr:row>17</xdr:row>
      <xdr:rowOff>903516</xdr:rowOff>
    </xdr:to>
    <xdr:sp macro="" textlink="">
      <xdr:nvSpPr>
        <xdr:cNvPr id="28101" name="Text Box 49">
          <a:extLst>
            <a:ext uri="{FF2B5EF4-FFF2-40B4-BE49-F238E27FC236}">
              <a16:creationId xmlns:a16="http://schemas.microsoft.com/office/drawing/2014/main" id="{00000000-0008-0000-0400-0000C56D0000}"/>
            </a:ext>
          </a:extLst>
        </xdr:cNvPr>
        <xdr:cNvSpPr txBox="1"/>
      </xdr:nvSpPr>
      <xdr:spPr bwMode="auto">
        <a:xfrm>
          <a:off x="24403003" y="3482777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31</xdr:col>
      <xdr:colOff>123778</xdr:colOff>
      <xdr:row>15</xdr:row>
      <xdr:rowOff>101402</xdr:rowOff>
    </xdr:from>
    <xdr:to>
      <xdr:col>31</xdr:col>
      <xdr:colOff>705315</xdr:colOff>
      <xdr:row>17</xdr:row>
      <xdr:rowOff>903516</xdr:rowOff>
    </xdr:to>
    <xdr:sp macro="" textlink="">
      <xdr:nvSpPr>
        <xdr:cNvPr id="28121" name="Text Box 152">
          <a:extLst>
            <a:ext uri="{FF2B5EF4-FFF2-40B4-BE49-F238E27FC236}">
              <a16:creationId xmlns:a16="http://schemas.microsoft.com/office/drawing/2014/main" id="{00000000-0008-0000-0400-0000D96D0000}"/>
            </a:ext>
          </a:extLst>
        </xdr:cNvPr>
        <xdr:cNvSpPr txBox="1"/>
      </xdr:nvSpPr>
      <xdr:spPr bwMode="auto">
        <a:xfrm>
          <a:off x="25203103" y="3482777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3</xdr:col>
      <xdr:colOff>123778</xdr:colOff>
      <xdr:row>15</xdr:row>
      <xdr:rowOff>70812</xdr:rowOff>
    </xdr:from>
    <xdr:to>
      <xdr:col>3</xdr:col>
      <xdr:colOff>705315</xdr:colOff>
      <xdr:row>17</xdr:row>
      <xdr:rowOff>638478</xdr:rowOff>
    </xdr:to>
    <xdr:sp macro="" textlink="">
      <xdr:nvSpPr>
        <xdr:cNvPr id="28134" name="Text Box 167">
          <a:extLst>
            <a:ext uri="{FF2B5EF4-FFF2-40B4-BE49-F238E27FC236}">
              <a16:creationId xmlns:a16="http://schemas.microsoft.com/office/drawing/2014/main" id="{00000000-0008-0000-0400-0000E66D0000}"/>
            </a:ext>
          </a:extLst>
        </xdr:cNvPr>
        <xdr:cNvSpPr txBox="1"/>
      </xdr:nvSpPr>
      <xdr:spPr bwMode="auto">
        <a:xfrm>
          <a:off x="2003930" y="3441834"/>
          <a:ext cx="581537" cy="1031492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11</xdr:col>
      <xdr:colOff>114384</xdr:colOff>
      <xdr:row>15</xdr:row>
      <xdr:rowOff>101402</xdr:rowOff>
    </xdr:from>
    <xdr:to>
      <xdr:col>11</xdr:col>
      <xdr:colOff>694981</xdr:colOff>
      <xdr:row>17</xdr:row>
      <xdr:rowOff>903516</xdr:rowOff>
    </xdr:to>
    <xdr:sp macro="" textlink="">
      <xdr:nvSpPr>
        <xdr:cNvPr id="28151" name="Text Box 22">
          <a:extLst>
            <a:ext uri="{FF2B5EF4-FFF2-40B4-BE49-F238E27FC236}">
              <a16:creationId xmlns:a16="http://schemas.microsoft.com/office/drawing/2014/main" id="{00000000-0008-0000-0400-0000F76D0000}"/>
            </a:ext>
          </a:extLst>
        </xdr:cNvPr>
        <xdr:cNvSpPr txBox="1"/>
      </xdr:nvSpPr>
      <xdr:spPr bwMode="auto">
        <a:xfrm>
          <a:off x="9191709" y="3482777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1</xdr:col>
      <xdr:colOff>159883</xdr:colOff>
      <xdr:row>62</xdr:row>
      <xdr:rowOff>249115</xdr:rowOff>
    </xdr:from>
    <xdr:to>
      <xdr:col>3</xdr:col>
      <xdr:colOff>0</xdr:colOff>
      <xdr:row>64</xdr:row>
      <xdr:rowOff>0</xdr:rowOff>
    </xdr:to>
    <xdr:sp macro="" textlink="">
      <xdr:nvSpPr>
        <xdr:cNvPr id="2" name="フリーフォーム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>
          <a:off x="321075" y="16643838"/>
          <a:ext cx="1563410" cy="249116"/>
        </a:xfrm>
        <a:custGeom>
          <a:avLst/>
          <a:gdLst>
            <a:gd name="connsiteX0" fmla="*/ 0 w 1612447"/>
            <a:gd name="connsiteY0" fmla="*/ 238125 h 238125"/>
            <a:gd name="connsiteX1" fmla="*/ 0 w 1612447"/>
            <a:gd name="connsiteY1" fmla="*/ 0 h 238125"/>
            <a:gd name="connsiteX2" fmla="*/ 1612447 w 1612447"/>
            <a:gd name="connsiteY2" fmla="*/ 0 h 2381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12447" h="238125">
              <a:moveTo>
                <a:pt x="0" y="238125"/>
              </a:moveTo>
              <a:lnTo>
                <a:pt x="0" y="0"/>
              </a:lnTo>
              <a:lnTo>
                <a:pt x="1612447" y="0"/>
              </a:lnTo>
            </a:path>
          </a:pathLst>
        </a:cu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vert="wordArtVertRtl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51707</xdr:colOff>
      <xdr:row>3</xdr:row>
      <xdr:rowOff>148318</xdr:rowOff>
    </xdr:from>
    <xdr:to>
      <xdr:col>4</xdr:col>
      <xdr:colOff>643879</xdr:colOff>
      <xdr:row>5</xdr:row>
      <xdr:rowOff>109328</xdr:rowOff>
    </xdr:to>
    <xdr:pic>
      <xdr:nvPicPr>
        <xdr:cNvPr id="41" name="前回値へ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132" y="719818"/>
          <a:ext cx="1392272" cy="3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8</xdr:col>
      <xdr:colOff>280148</xdr:colOff>
      <xdr:row>66</xdr:row>
      <xdr:rowOff>50426</xdr:rowOff>
    </xdr:from>
    <xdr:to>
      <xdr:col>12</xdr:col>
      <xdr:colOff>37619</xdr:colOff>
      <xdr:row>72</xdr:row>
      <xdr:rowOff>143998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24B57FD-2E83-4D8E-AC81-DBD8C5982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72041" y="17004926"/>
          <a:ext cx="2968757" cy="1186945"/>
        </a:xfrm>
        <a:prstGeom prst="rect">
          <a:avLst/>
        </a:prstGeom>
      </xdr:spPr>
    </xdr:pic>
    <xdr:clientData/>
  </xdr:twoCellAnchor>
  <xdr:twoCellAnchor>
    <xdr:from>
      <xdr:col>15</xdr:col>
      <xdr:colOff>225800</xdr:colOff>
      <xdr:row>65</xdr:row>
      <xdr:rowOff>8405</xdr:rowOff>
    </xdr:from>
    <xdr:to>
      <xdr:col>26</xdr:col>
      <xdr:colOff>3925</xdr:colOff>
      <xdr:row>72</xdr:row>
      <xdr:rowOff>133351</xdr:rowOff>
    </xdr:to>
    <xdr:sp macro="" textlink="" fLocksText="0">
      <xdr:nvSpPr>
        <xdr:cNvPr id="45" name="注記欄">
          <a:extLst>
            <a:ext uri="{FF2B5EF4-FFF2-40B4-BE49-F238E27FC236}">
              <a16:creationId xmlns:a16="http://schemas.microsoft.com/office/drawing/2014/main" id="{897113B4-D126-4189-A2F2-6CC303B88D21}"/>
            </a:ext>
          </a:extLst>
        </xdr:cNvPr>
        <xdr:cNvSpPr txBox="1"/>
      </xdr:nvSpPr>
      <xdr:spPr bwMode="auto">
        <a:xfrm>
          <a:off x="11644594" y="16839640"/>
          <a:ext cx="8529919" cy="1424829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prstDash val="dash"/>
          <a:miter lim="800000"/>
        </a:ln>
      </xdr:spPr>
      <xdr:txBody>
        <a:bodyPr vertOverflow="clip" wrap="square" lIns="27432" tIns="18288" rIns="0" bIns="0" anchor="t" upright="1"/>
        <a:lstStyle/>
        <a:p>
          <a:pPr algn="l" rtl="0"/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注記欄：</a:t>
          </a:r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ja-JP" altLang="en-US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 fLocksWithSheet="0"/>
  </xdr:twoCellAnchor>
  <xdr:twoCellAnchor>
    <xdr:from>
      <xdr:col>11</xdr:col>
      <xdr:colOff>792192</xdr:colOff>
      <xdr:row>70</xdr:row>
      <xdr:rowOff>110310</xdr:rowOff>
    </xdr:from>
    <xdr:to>
      <xdr:col>12</xdr:col>
      <xdr:colOff>788696</xdr:colOff>
      <xdr:row>70</xdr:row>
      <xdr:rowOff>110310</xdr:rowOff>
    </xdr:to>
    <xdr:cxnSp macro="">
      <xdr:nvCxnSpPr>
        <xdr:cNvPr id="46" name="注記矢印">
          <a:extLst>
            <a:ext uri="{FF2B5EF4-FFF2-40B4-BE49-F238E27FC236}">
              <a16:creationId xmlns:a16="http://schemas.microsoft.com/office/drawing/2014/main" id="{E6EFF7E9-6D3C-49DF-9D65-90B7FB473712}"/>
            </a:ext>
          </a:extLst>
        </xdr:cNvPr>
        <xdr:cNvCxnSpPr/>
      </xdr:nvCxnSpPr>
      <xdr:spPr>
        <a:xfrm rot="16200000">
          <a:off x="9467719" y="17438033"/>
          <a:ext cx="0" cy="796604"/>
        </a:xfrm>
        <a:prstGeom prst="line">
          <a:avLst/>
        </a:prstGeom>
        <a:ln w="50800">
          <a:solidFill>
            <a:srgbClr val="00B05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14</xdr:col>
      <xdr:colOff>0</xdr:colOff>
      <xdr:row>3</xdr:row>
      <xdr:rowOff>88447</xdr:rowOff>
    </xdr:from>
    <xdr:to>
      <xdr:col>19</xdr:col>
      <xdr:colOff>21109</xdr:colOff>
      <xdr:row>8</xdr:row>
      <xdr:rowOff>110555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A9E4651C-ED82-4304-AE5F-3435819B27F1}"/>
            </a:ext>
          </a:extLst>
        </xdr:cNvPr>
        <xdr:cNvSpPr/>
      </xdr:nvSpPr>
      <xdr:spPr>
        <a:xfrm>
          <a:off x="10677525" y="659947"/>
          <a:ext cx="4021609" cy="965083"/>
        </a:xfrm>
        <a:prstGeom prst="rect">
          <a:avLst/>
        </a:prstGeom>
        <a:blipFill dpi="0" rotWithShape="1">
          <a:blip xmlns:r="http://schemas.openxmlformats.org/officeDocument/2006/relationships" r:embed="rId4">
            <a:alphaModFix amt="4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1</xdr:col>
      <xdr:colOff>1120</xdr:colOff>
      <xdr:row>0</xdr:row>
      <xdr:rowOff>0</xdr:rowOff>
    </xdr:from>
    <xdr:to>
      <xdr:col>2</xdr:col>
      <xdr:colOff>301998</xdr:colOff>
      <xdr:row>5</xdr:row>
      <xdr:rowOff>0</xdr:rowOff>
    </xdr:to>
    <xdr:grpSp>
      <xdr:nvGrpSpPr>
        <xdr:cNvPr id="113" name="グループ化 112">
          <a:extLst>
            <a:ext uri="{FF2B5EF4-FFF2-40B4-BE49-F238E27FC236}">
              <a16:creationId xmlns:a16="http://schemas.microsoft.com/office/drawing/2014/main" id="{802ADF85-69C7-4C1A-9916-B4389DB7B3F3}"/>
            </a:ext>
          </a:extLst>
        </xdr:cNvPr>
        <xdr:cNvGrpSpPr>
          <a:grpSpLocks/>
        </xdr:cNvGrpSpPr>
      </xdr:nvGrpSpPr>
      <xdr:grpSpPr bwMode="auto">
        <a:xfrm>
          <a:off x="158002" y="0"/>
          <a:ext cx="1544731" cy="930088"/>
          <a:chOff x="156210" y="0"/>
          <a:chExt cx="1727532" cy="608471"/>
        </a:xfrm>
      </xdr:grpSpPr>
      <xdr:sp macro="" textlink="">
        <xdr:nvSpPr>
          <xdr:cNvPr id="114" name="正方形/長方形 113">
            <a:extLst>
              <a:ext uri="{FF2B5EF4-FFF2-40B4-BE49-F238E27FC236}">
                <a16:creationId xmlns:a16="http://schemas.microsoft.com/office/drawing/2014/main" id="{D3CE3D0A-A2C9-47EC-80EB-157E509B11A1}"/>
              </a:ext>
            </a:extLst>
          </xdr:cNvPr>
          <xdr:cNvSpPr/>
        </xdr:nvSpPr>
        <xdr:spPr>
          <a:xfrm>
            <a:off x="156210" y="0"/>
            <a:ext cx="1727532" cy="314325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>
                <a:solidFill>
                  <a:sysClr val="windowText" lastClr="000000"/>
                </a:solidFill>
              </a:rPr>
              <a:t>（</a:t>
            </a:r>
            <a:r>
              <a:rPr kumimoji="1" lang="ja-JP" altLang="ja-JP" sz="110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こどもの福祉と保健に関する状況報告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）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15" name="正方形/長方形 114">
            <a:extLst>
              <a:ext uri="{FF2B5EF4-FFF2-40B4-BE49-F238E27FC236}">
                <a16:creationId xmlns:a16="http://schemas.microsoft.com/office/drawing/2014/main" id="{8BBDF45A-24AB-4EFE-B0D3-F9FA2DB11F6B}"/>
              </a:ext>
            </a:extLst>
          </xdr:cNvPr>
          <xdr:cNvSpPr/>
        </xdr:nvSpPr>
        <xdr:spPr>
          <a:xfrm>
            <a:off x="335885" y="285750"/>
            <a:ext cx="1391101" cy="322721"/>
          </a:xfrm>
          <a:prstGeom prst="rect">
            <a:avLst/>
          </a:prstGeom>
          <a:noFill/>
          <a:ln w="6350" cmpd="sng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>
              <a:lnSpc>
                <a:spcPts val="13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統計法に基づく</a:t>
            </a:r>
            <a:endParaRPr kumimoji="1" lang="en-US" altLang="ja-JP" sz="11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endParaRPr>
          </a:p>
          <a:p>
            <a:pPr algn="ctr">
              <a:lnSpc>
                <a:spcPts val="13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一般統計調査</a:t>
            </a:r>
          </a:p>
        </xdr:txBody>
      </xdr:sp>
    </xdr:grpSp>
    <xdr:clientData/>
  </xdr:twoCellAnchor>
  <xdr:twoCellAnchor>
    <xdr:from>
      <xdr:col>4</xdr:col>
      <xdr:colOff>57156</xdr:colOff>
      <xdr:row>15</xdr:row>
      <xdr:rowOff>69986</xdr:rowOff>
    </xdr:from>
    <xdr:to>
      <xdr:col>4</xdr:col>
      <xdr:colOff>772166</xdr:colOff>
      <xdr:row>17</xdr:row>
      <xdr:rowOff>853108</xdr:rowOff>
    </xdr:to>
    <xdr:sp macro="" textlink="">
      <xdr:nvSpPr>
        <xdr:cNvPr id="42" name="Text Box 167">
          <a:extLst>
            <a:ext uri="{FF2B5EF4-FFF2-40B4-BE49-F238E27FC236}">
              <a16:creationId xmlns:a16="http://schemas.microsoft.com/office/drawing/2014/main" id="{36CC0541-8345-4ACD-AB11-A09F0711C634}"/>
            </a:ext>
          </a:extLst>
        </xdr:cNvPr>
        <xdr:cNvSpPr txBox="1">
          <a:spLocks noChangeArrowheads="1"/>
        </xdr:cNvSpPr>
      </xdr:nvSpPr>
      <xdr:spPr bwMode="auto">
        <a:xfrm>
          <a:off x="2740721" y="3441008"/>
          <a:ext cx="715010" cy="124694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Rtl" wrap="square" lIns="27432" tIns="0" rIns="27432" bIns="0" anchor="ctr" upright="1"/>
        <a:lstStyle/>
        <a:p>
          <a:pPr marL="0" marR="0" lvl="0" indent="0" algn="di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800" b="0" i="0" u="none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（</a:t>
          </a:r>
          <a:r>
            <a:rPr lang="ja-JP" altLang="ja-JP" sz="800" b="0" i="0" u="none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児童相談所を除く）</a:t>
          </a:r>
          <a:endParaRPr lang="en-US" altLang="ja-JP" sz="800" b="0" i="0" u="none" baseline="0">
            <a:solidFill>
              <a:sysClr val="windowText" lastClr="000000"/>
            </a:solidFill>
            <a:effectLst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algn="di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ja-JP" altLang="ja-JP" sz="1000" u="none">
            <a:solidFill>
              <a:sysClr val="windowText" lastClr="000000"/>
            </a:solidFill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都道府県</a:t>
          </a:r>
          <a:endParaRPr lang="en-US" altLang="ja-JP" sz="1000" b="0" i="0" u="none" strike="noStrike" baseline="0">
            <a:solidFill>
              <a:sysClr val="windowText" lastClr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19</xdr:col>
      <xdr:colOff>16564</xdr:colOff>
      <xdr:row>15</xdr:row>
      <xdr:rowOff>91108</xdr:rowOff>
    </xdr:from>
    <xdr:to>
      <xdr:col>20</xdr:col>
      <xdr:colOff>41412</xdr:colOff>
      <xdr:row>17</xdr:row>
      <xdr:rowOff>894521</xdr:rowOff>
    </xdr:to>
    <xdr:sp macro="" textlink="">
      <xdr:nvSpPr>
        <xdr:cNvPr id="47" name="Text Box 17">
          <a:extLst>
            <a:ext uri="{FF2B5EF4-FFF2-40B4-BE49-F238E27FC236}">
              <a16:creationId xmlns:a16="http://schemas.microsoft.com/office/drawing/2014/main" id="{ECA0D954-D73D-4841-98CA-246092EB894C}"/>
            </a:ext>
          </a:extLst>
        </xdr:cNvPr>
        <xdr:cNvSpPr txBox="1">
          <a:spLocks noChangeArrowheads="1"/>
        </xdr:cNvSpPr>
      </xdr:nvSpPr>
      <xdr:spPr bwMode="auto">
        <a:xfrm>
          <a:off x="14751325" y="3462130"/>
          <a:ext cx="828261" cy="1267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里親</a:t>
          </a: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・</a:t>
          </a: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小規模住居型児童養育事業（</a:t>
          </a:r>
          <a:r>
            <a:rPr lang="en-US" altLang="ja-JP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FH</a:t>
          </a: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）</a:t>
          </a:r>
        </a:p>
      </xdr:txBody>
    </xdr:sp>
    <xdr:clientData/>
  </xdr:twoCellAnchor>
  <xdr:twoCellAnchor>
    <xdr:from>
      <xdr:col>4</xdr:col>
      <xdr:colOff>714375</xdr:colOff>
      <xdr:row>16</xdr:row>
      <xdr:rowOff>28575</xdr:rowOff>
    </xdr:from>
    <xdr:to>
      <xdr:col>6</xdr:col>
      <xdr:colOff>98580</xdr:colOff>
      <xdr:row>18</xdr:row>
      <xdr:rowOff>0</xdr:rowOff>
    </xdr:to>
    <xdr:sp macro="" textlink="">
      <xdr:nvSpPr>
        <xdr:cNvPr id="44" name="Text Box 17">
          <a:extLst>
            <a:ext uri="{FF2B5EF4-FFF2-40B4-BE49-F238E27FC236}">
              <a16:creationId xmlns:a16="http://schemas.microsoft.com/office/drawing/2014/main" id="{7130558D-CFE0-4C50-A222-EFBE1B07DA80}"/>
            </a:ext>
          </a:extLst>
        </xdr:cNvPr>
        <xdr:cNvSpPr txBox="1">
          <a:spLocks noChangeArrowheads="1"/>
        </xdr:cNvSpPr>
      </xdr:nvSpPr>
      <xdr:spPr bwMode="auto">
        <a:xfrm>
          <a:off x="3390900" y="3638550"/>
          <a:ext cx="98440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こども家庭</a:t>
          </a:r>
          <a:endParaRPr lang="en-US" altLang="ja-JP" sz="100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センター等</a:t>
          </a:r>
          <a:endParaRPr lang="en-US" altLang="ja-JP" sz="100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の児童福祉・母子保健部門</a:t>
          </a:r>
        </a:p>
      </xdr:txBody>
    </xdr:sp>
    <xdr:clientData/>
  </xdr:twoCellAnchor>
  <xdr:twoCellAnchor>
    <xdr:from>
      <xdr:col>4</xdr:col>
      <xdr:colOff>705970</xdr:colOff>
      <xdr:row>0</xdr:row>
      <xdr:rowOff>67235</xdr:rowOff>
    </xdr:from>
    <xdr:to>
      <xdr:col>10</xdr:col>
      <xdr:colOff>429745</xdr:colOff>
      <xdr:row>5</xdr:row>
      <xdr:rowOff>158003</xdr:rowOff>
    </xdr:to>
    <xdr:sp macro="" textlink="">
      <xdr:nvSpPr>
        <xdr:cNvPr id="4" name="貼付注意">
          <a:extLst>
            <a:ext uri="{FF2B5EF4-FFF2-40B4-BE49-F238E27FC236}">
              <a16:creationId xmlns:a16="http://schemas.microsoft.com/office/drawing/2014/main" id="{88C470CC-BB96-463B-B826-44A2E7082DB2}"/>
            </a:ext>
          </a:extLst>
        </xdr:cNvPr>
        <xdr:cNvSpPr txBox="1"/>
      </xdr:nvSpPr>
      <xdr:spPr>
        <a:xfrm>
          <a:off x="3372970" y="67235"/>
          <a:ext cx="4497481" cy="1020856"/>
        </a:xfrm>
        <a:prstGeom prst="rect">
          <a:avLst/>
        </a:prstGeom>
        <a:pattFill prst="ltHorz">
          <a:fgClr>
            <a:srgbClr val="FFFF99"/>
          </a:fgClr>
          <a:bgClr>
            <a:srgbClr val="FFFFDD"/>
          </a:bgClr>
        </a:patt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8100" tIns="0" rIns="38100" bIns="0" rtlCol="0" anchor="ctr"/>
        <a:lstStyle/>
        <a:p>
          <a:pPr marL="177800" indent="-177800"/>
          <a:r>
            <a:rPr kumimoji="1" lang="en-US" altLang="ja-JP" sz="1200" b="1" baseline="0">
              <a:latin typeface="+mn-ea"/>
            </a:rPr>
            <a:t>※</a:t>
          </a:r>
          <a:r>
            <a:rPr kumimoji="1" lang="ja-JP" altLang="en-US" sz="1200" b="1" baseline="0">
              <a:latin typeface="+mn-ea"/>
            </a:rPr>
            <a:t>項目毎に昨年度と数値を比較し、貼付間違いや</a:t>
          </a:r>
          <a:br>
            <a:rPr kumimoji="1" lang="en-US" altLang="ja-JP" sz="1200" b="1" baseline="0">
              <a:latin typeface="+mn-ea"/>
            </a:rPr>
          </a:br>
          <a:r>
            <a:rPr kumimoji="1" lang="ja-JP" altLang="en-US" sz="1200" b="1" baseline="0">
              <a:latin typeface="+mn-ea"/>
            </a:rPr>
            <a:t>記入漏れなどないようにご注意下さい！</a:t>
          </a:r>
          <a:endParaRPr kumimoji="1" lang="en-US" altLang="ja-JP" sz="1200" b="1" baseline="0">
            <a:latin typeface="+mn-ea"/>
          </a:endParaRPr>
        </a:p>
        <a:p>
          <a:pPr marL="177800" indent="0"/>
          <a:r>
            <a:rPr kumimoji="1" lang="ja-JP" altLang="en-US" sz="1200" b="1" baseline="0">
              <a:latin typeface="+mn-ea"/>
            </a:rPr>
            <a:t>ただし、２虐待相談の相談種別・主な虐待者及び３被虐待者の年齢・相談種別の前回値は男女合計となっておりますので、確認の際はご注意ください。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159883</xdr:colOff>
      <xdr:row>63</xdr:row>
      <xdr:rowOff>4187</xdr:rowOff>
    </xdr:from>
    <xdr:to>
      <xdr:col>3</xdr:col>
      <xdr:colOff>0</xdr:colOff>
      <xdr:row>64</xdr:row>
      <xdr:rowOff>0</xdr:rowOff>
    </xdr:to>
    <xdr:sp macro="" textlink="">
      <xdr:nvSpPr>
        <xdr:cNvPr id="39" name="フリーフォーム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/>
      </xdr:nvSpPr>
      <xdr:spPr bwMode="auto">
        <a:xfrm>
          <a:off x="323169" y="14972044"/>
          <a:ext cx="1568224" cy="240742"/>
        </a:xfrm>
        <a:custGeom>
          <a:avLst/>
          <a:gdLst>
            <a:gd name="connsiteX0" fmla="*/ 0 w 1612447"/>
            <a:gd name="connsiteY0" fmla="*/ 238125 h 238125"/>
            <a:gd name="connsiteX1" fmla="*/ 0 w 1612447"/>
            <a:gd name="connsiteY1" fmla="*/ 0 h 238125"/>
            <a:gd name="connsiteX2" fmla="*/ 1612447 w 1612447"/>
            <a:gd name="connsiteY2" fmla="*/ 0 h 2381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12447" h="238125">
              <a:moveTo>
                <a:pt x="0" y="238125"/>
              </a:moveTo>
              <a:lnTo>
                <a:pt x="0" y="0"/>
              </a:lnTo>
              <a:lnTo>
                <a:pt x="1612447" y="0"/>
              </a:lnTo>
            </a:path>
          </a:pathLst>
        </a:cu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vert="wordArtVertRtl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712950</xdr:colOff>
      <xdr:row>4</xdr:row>
      <xdr:rowOff>107576</xdr:rowOff>
    </xdr:to>
    <xdr:pic>
      <xdr:nvPicPr>
        <xdr:cNvPr id="40" name="前回値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2279"/>
        <a:stretch/>
      </xdr:blipFill>
      <xdr:spPr>
        <a:xfrm>
          <a:off x="0" y="0"/>
          <a:ext cx="3379950" cy="85837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4</xdr:col>
      <xdr:colOff>588810</xdr:colOff>
      <xdr:row>7</xdr:row>
      <xdr:rowOff>106606</xdr:rowOff>
    </xdr:to>
    <xdr:pic>
      <xdr:nvPicPr>
        <xdr:cNvPr id="41" name="今年度へ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382" y="1109382"/>
          <a:ext cx="1393953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>
    <xdr:from>
      <xdr:col>6</xdr:col>
      <xdr:colOff>119855</xdr:colOff>
      <xdr:row>16</xdr:row>
      <xdr:rowOff>57299</xdr:rowOff>
    </xdr:from>
    <xdr:to>
      <xdr:col>6</xdr:col>
      <xdr:colOff>701392</xdr:colOff>
      <xdr:row>17</xdr:row>
      <xdr:rowOff>856878</xdr:rowOff>
    </xdr:to>
    <xdr:sp macro="" textlink="">
      <xdr:nvSpPr>
        <xdr:cNvPr id="76" name="Text Box 20">
          <a:extLst>
            <a:ext uri="{FF2B5EF4-FFF2-40B4-BE49-F238E27FC236}">
              <a16:creationId xmlns:a16="http://schemas.microsoft.com/office/drawing/2014/main" id="{1218E71D-B578-484B-8A45-ED05E2B2EAD5}"/>
            </a:ext>
          </a:extLst>
        </xdr:cNvPr>
        <xdr:cNvSpPr txBox="1"/>
      </xdr:nvSpPr>
      <xdr:spPr bwMode="auto">
        <a:xfrm>
          <a:off x="5173708" y="3676799"/>
          <a:ext cx="581537" cy="102369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119855</xdr:colOff>
      <xdr:row>15</xdr:row>
      <xdr:rowOff>95251</xdr:rowOff>
    </xdr:from>
    <xdr:to>
      <xdr:col>7</xdr:col>
      <xdr:colOff>701392</xdr:colOff>
      <xdr:row>17</xdr:row>
      <xdr:rowOff>856879</xdr:rowOff>
    </xdr:to>
    <xdr:sp macro="" textlink="">
      <xdr:nvSpPr>
        <xdr:cNvPr id="77" name="Text Box 21">
          <a:extLst>
            <a:ext uri="{FF2B5EF4-FFF2-40B4-BE49-F238E27FC236}">
              <a16:creationId xmlns:a16="http://schemas.microsoft.com/office/drawing/2014/main" id="{F74BC723-7BAD-4C29-839E-92EF3BFBD639}"/>
            </a:ext>
          </a:extLst>
        </xdr:cNvPr>
        <xdr:cNvSpPr txBox="1"/>
      </xdr:nvSpPr>
      <xdr:spPr bwMode="auto">
        <a:xfrm>
          <a:off x="5969326" y="3490633"/>
          <a:ext cx="581537" cy="120986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8</xdr:col>
      <xdr:colOff>119855</xdr:colOff>
      <xdr:row>15</xdr:row>
      <xdr:rowOff>95251</xdr:rowOff>
    </xdr:from>
    <xdr:to>
      <xdr:col>8</xdr:col>
      <xdr:colOff>701392</xdr:colOff>
      <xdr:row>17</xdr:row>
      <xdr:rowOff>856879</xdr:rowOff>
    </xdr:to>
    <xdr:sp macro="" textlink="">
      <xdr:nvSpPr>
        <xdr:cNvPr id="78" name="Text Box 22">
          <a:extLst>
            <a:ext uri="{FF2B5EF4-FFF2-40B4-BE49-F238E27FC236}">
              <a16:creationId xmlns:a16="http://schemas.microsoft.com/office/drawing/2014/main" id="{4244F8AC-BF4F-4988-8FFA-565FE80E3815}"/>
            </a:ext>
          </a:extLst>
        </xdr:cNvPr>
        <xdr:cNvSpPr txBox="1"/>
      </xdr:nvSpPr>
      <xdr:spPr bwMode="auto">
        <a:xfrm>
          <a:off x="6764943" y="3490633"/>
          <a:ext cx="581537" cy="120986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9</xdr:col>
      <xdr:colOff>119855</xdr:colOff>
      <xdr:row>15</xdr:row>
      <xdr:rowOff>95251</xdr:rowOff>
    </xdr:from>
    <xdr:to>
      <xdr:col>9</xdr:col>
      <xdr:colOff>701392</xdr:colOff>
      <xdr:row>17</xdr:row>
      <xdr:rowOff>885825</xdr:rowOff>
    </xdr:to>
    <xdr:sp macro="" textlink="">
      <xdr:nvSpPr>
        <xdr:cNvPr id="79" name="Text Box 23">
          <a:extLst>
            <a:ext uri="{FF2B5EF4-FFF2-40B4-BE49-F238E27FC236}">
              <a16:creationId xmlns:a16="http://schemas.microsoft.com/office/drawing/2014/main" id="{F51A192F-7424-4060-B48F-7235536D175E}"/>
            </a:ext>
          </a:extLst>
        </xdr:cNvPr>
        <xdr:cNvSpPr txBox="1"/>
      </xdr:nvSpPr>
      <xdr:spPr bwMode="auto">
        <a:xfrm>
          <a:off x="7560561" y="3490633"/>
          <a:ext cx="581537" cy="123881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ct val="100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</a:t>
          </a:r>
          <a:endParaRPr lang="en-US" altLang="ja-JP" sz="1100" b="0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dist" rtl="0">
            <a:lnSpc>
              <a:spcPct val="100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10</xdr:col>
      <xdr:colOff>91671</xdr:colOff>
      <xdr:row>15</xdr:row>
      <xdr:rowOff>75137</xdr:rowOff>
    </xdr:from>
    <xdr:to>
      <xdr:col>10</xdr:col>
      <xdr:colOff>672268</xdr:colOff>
      <xdr:row>17</xdr:row>
      <xdr:rowOff>877251</xdr:rowOff>
    </xdr:to>
    <xdr:sp macro="" textlink="">
      <xdr:nvSpPr>
        <xdr:cNvPr id="80" name="Text Box 25">
          <a:extLst>
            <a:ext uri="{FF2B5EF4-FFF2-40B4-BE49-F238E27FC236}">
              <a16:creationId xmlns:a16="http://schemas.microsoft.com/office/drawing/2014/main" id="{50A1A52F-3B40-4186-A7F3-3CD751E6A1D8}"/>
            </a:ext>
          </a:extLst>
        </xdr:cNvPr>
        <xdr:cNvSpPr txBox="1"/>
      </xdr:nvSpPr>
      <xdr:spPr bwMode="auto">
        <a:xfrm>
          <a:off x="8327995" y="3470519"/>
          <a:ext cx="580597" cy="12503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センター</a:t>
          </a: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児童家庭支援</a:t>
          </a:r>
        </a:p>
      </xdr:txBody>
    </xdr:sp>
    <xdr:clientData/>
  </xdr:twoCellAnchor>
  <xdr:twoCellAnchor>
    <xdr:from>
      <xdr:col>12</xdr:col>
      <xdr:colOff>91671</xdr:colOff>
      <xdr:row>15</xdr:row>
      <xdr:rowOff>75137</xdr:rowOff>
    </xdr:from>
    <xdr:to>
      <xdr:col>12</xdr:col>
      <xdr:colOff>672268</xdr:colOff>
      <xdr:row>17</xdr:row>
      <xdr:rowOff>877251</xdr:rowOff>
    </xdr:to>
    <xdr:sp macro="" textlink="">
      <xdr:nvSpPr>
        <xdr:cNvPr id="81" name="Text Box 26">
          <a:extLst>
            <a:ext uri="{FF2B5EF4-FFF2-40B4-BE49-F238E27FC236}">
              <a16:creationId xmlns:a16="http://schemas.microsoft.com/office/drawing/2014/main" id="{7F930207-50E6-4A2B-A0C1-61DD8C32E85E}"/>
            </a:ext>
          </a:extLst>
        </xdr:cNvPr>
        <xdr:cNvSpPr txBox="1"/>
      </xdr:nvSpPr>
      <xdr:spPr bwMode="auto">
        <a:xfrm>
          <a:off x="9919230" y="3470519"/>
          <a:ext cx="580597" cy="12503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13</xdr:col>
      <xdr:colOff>119855</xdr:colOff>
      <xdr:row>15</xdr:row>
      <xdr:rowOff>75137</xdr:rowOff>
    </xdr:from>
    <xdr:to>
      <xdr:col>13</xdr:col>
      <xdr:colOff>701392</xdr:colOff>
      <xdr:row>17</xdr:row>
      <xdr:rowOff>877251</xdr:rowOff>
    </xdr:to>
    <xdr:sp macro="" textlink="">
      <xdr:nvSpPr>
        <xdr:cNvPr id="82" name="Text Box 27">
          <a:extLst>
            <a:ext uri="{FF2B5EF4-FFF2-40B4-BE49-F238E27FC236}">
              <a16:creationId xmlns:a16="http://schemas.microsoft.com/office/drawing/2014/main" id="{28B84495-00A4-4897-A2A4-6C430CFDCB6B}"/>
            </a:ext>
          </a:extLst>
        </xdr:cNvPr>
        <xdr:cNvSpPr txBox="1"/>
      </xdr:nvSpPr>
      <xdr:spPr bwMode="auto">
        <a:xfrm>
          <a:off x="10743031" y="3470519"/>
          <a:ext cx="581537" cy="12503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  <xdr:twoCellAnchor>
    <xdr:from>
      <xdr:col>14</xdr:col>
      <xdr:colOff>119855</xdr:colOff>
      <xdr:row>16</xdr:row>
      <xdr:rowOff>57299</xdr:rowOff>
    </xdr:from>
    <xdr:to>
      <xdr:col>14</xdr:col>
      <xdr:colOff>701392</xdr:colOff>
      <xdr:row>17</xdr:row>
      <xdr:rowOff>856878</xdr:rowOff>
    </xdr:to>
    <xdr:sp macro="" textlink="">
      <xdr:nvSpPr>
        <xdr:cNvPr id="83" name="Text Box 28">
          <a:extLst>
            <a:ext uri="{FF2B5EF4-FFF2-40B4-BE49-F238E27FC236}">
              <a16:creationId xmlns:a16="http://schemas.microsoft.com/office/drawing/2014/main" id="{3E22F415-582A-42C0-90F6-6E1D03C9F55C}"/>
            </a:ext>
          </a:extLst>
        </xdr:cNvPr>
        <xdr:cNvSpPr txBox="1"/>
      </xdr:nvSpPr>
      <xdr:spPr bwMode="auto">
        <a:xfrm>
          <a:off x="11538649" y="3676799"/>
          <a:ext cx="581537" cy="102369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15</xdr:col>
      <xdr:colOff>119855</xdr:colOff>
      <xdr:row>16</xdr:row>
      <xdr:rowOff>57299</xdr:rowOff>
    </xdr:from>
    <xdr:to>
      <xdr:col>15</xdr:col>
      <xdr:colOff>701392</xdr:colOff>
      <xdr:row>17</xdr:row>
      <xdr:rowOff>856878</xdr:rowOff>
    </xdr:to>
    <xdr:sp macro="" textlink="">
      <xdr:nvSpPr>
        <xdr:cNvPr id="84" name="Text Box 29">
          <a:extLst>
            <a:ext uri="{FF2B5EF4-FFF2-40B4-BE49-F238E27FC236}">
              <a16:creationId xmlns:a16="http://schemas.microsoft.com/office/drawing/2014/main" id="{5292C131-6B33-4FAD-AB9D-8DDA9B808F91}"/>
            </a:ext>
          </a:extLst>
        </xdr:cNvPr>
        <xdr:cNvSpPr txBox="1"/>
      </xdr:nvSpPr>
      <xdr:spPr bwMode="auto">
        <a:xfrm>
          <a:off x="12334267" y="3676799"/>
          <a:ext cx="581537" cy="102369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16</xdr:col>
      <xdr:colOff>119855</xdr:colOff>
      <xdr:row>16</xdr:row>
      <xdr:rowOff>57299</xdr:rowOff>
    </xdr:from>
    <xdr:to>
      <xdr:col>16</xdr:col>
      <xdr:colOff>701392</xdr:colOff>
      <xdr:row>17</xdr:row>
      <xdr:rowOff>856878</xdr:rowOff>
    </xdr:to>
    <xdr:sp macro="" textlink="">
      <xdr:nvSpPr>
        <xdr:cNvPr id="85" name="Text Box 31">
          <a:extLst>
            <a:ext uri="{FF2B5EF4-FFF2-40B4-BE49-F238E27FC236}">
              <a16:creationId xmlns:a16="http://schemas.microsoft.com/office/drawing/2014/main" id="{D9C87352-3CF7-473A-9A04-8E56ACCB1F9D}"/>
            </a:ext>
          </a:extLst>
        </xdr:cNvPr>
        <xdr:cNvSpPr txBox="1"/>
      </xdr:nvSpPr>
      <xdr:spPr bwMode="auto">
        <a:xfrm>
          <a:off x="13129884" y="3676799"/>
          <a:ext cx="581537" cy="102369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17</xdr:col>
      <xdr:colOff>119855</xdr:colOff>
      <xdr:row>16</xdr:row>
      <xdr:rowOff>57299</xdr:rowOff>
    </xdr:from>
    <xdr:to>
      <xdr:col>17</xdr:col>
      <xdr:colOff>701392</xdr:colOff>
      <xdr:row>17</xdr:row>
      <xdr:rowOff>856878</xdr:rowOff>
    </xdr:to>
    <xdr:sp macro="" textlink="">
      <xdr:nvSpPr>
        <xdr:cNvPr id="86" name="Text Box 32">
          <a:extLst>
            <a:ext uri="{FF2B5EF4-FFF2-40B4-BE49-F238E27FC236}">
              <a16:creationId xmlns:a16="http://schemas.microsoft.com/office/drawing/2014/main" id="{8A3A3D93-7DDC-43E4-A76B-A58CBED452E4}"/>
            </a:ext>
          </a:extLst>
        </xdr:cNvPr>
        <xdr:cNvSpPr txBox="1"/>
      </xdr:nvSpPr>
      <xdr:spPr bwMode="auto">
        <a:xfrm>
          <a:off x="13925502" y="3676799"/>
          <a:ext cx="581537" cy="102369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18</xdr:col>
      <xdr:colOff>119855</xdr:colOff>
      <xdr:row>16</xdr:row>
      <xdr:rowOff>57299</xdr:rowOff>
    </xdr:from>
    <xdr:to>
      <xdr:col>18</xdr:col>
      <xdr:colOff>701392</xdr:colOff>
      <xdr:row>17</xdr:row>
      <xdr:rowOff>856878</xdr:rowOff>
    </xdr:to>
    <xdr:sp macro="" textlink="">
      <xdr:nvSpPr>
        <xdr:cNvPr id="87" name="Text Box 33">
          <a:extLst>
            <a:ext uri="{FF2B5EF4-FFF2-40B4-BE49-F238E27FC236}">
              <a16:creationId xmlns:a16="http://schemas.microsoft.com/office/drawing/2014/main" id="{6A972AF6-CC45-4504-A190-885638B2F458}"/>
            </a:ext>
          </a:extLst>
        </xdr:cNvPr>
        <xdr:cNvSpPr txBox="1"/>
      </xdr:nvSpPr>
      <xdr:spPr bwMode="auto">
        <a:xfrm>
          <a:off x="14721120" y="3676799"/>
          <a:ext cx="581537" cy="102369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20</xdr:col>
      <xdr:colOff>119855</xdr:colOff>
      <xdr:row>15</xdr:row>
      <xdr:rowOff>75137</xdr:rowOff>
    </xdr:from>
    <xdr:to>
      <xdr:col>20</xdr:col>
      <xdr:colOff>701392</xdr:colOff>
      <xdr:row>17</xdr:row>
      <xdr:rowOff>877251</xdr:rowOff>
    </xdr:to>
    <xdr:sp macro="" textlink="">
      <xdr:nvSpPr>
        <xdr:cNvPr id="89" name="Text Box 36">
          <a:extLst>
            <a:ext uri="{FF2B5EF4-FFF2-40B4-BE49-F238E27FC236}">
              <a16:creationId xmlns:a16="http://schemas.microsoft.com/office/drawing/2014/main" id="{481A2C5E-3720-42C5-B11E-C993EF3BF84D}"/>
            </a:ext>
          </a:extLst>
        </xdr:cNvPr>
        <xdr:cNvSpPr txBox="1"/>
      </xdr:nvSpPr>
      <xdr:spPr bwMode="auto">
        <a:xfrm>
          <a:off x="16312355" y="3470519"/>
          <a:ext cx="581537" cy="12503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21</xdr:col>
      <xdr:colOff>119855</xdr:colOff>
      <xdr:row>17</xdr:row>
      <xdr:rowOff>58341</xdr:rowOff>
    </xdr:from>
    <xdr:to>
      <xdr:col>21</xdr:col>
      <xdr:colOff>701392</xdr:colOff>
      <xdr:row>17</xdr:row>
      <xdr:rowOff>867817</xdr:rowOff>
    </xdr:to>
    <xdr:sp macro="" textlink="">
      <xdr:nvSpPr>
        <xdr:cNvPr id="90" name="Text Box 37">
          <a:extLst>
            <a:ext uri="{FF2B5EF4-FFF2-40B4-BE49-F238E27FC236}">
              <a16:creationId xmlns:a16="http://schemas.microsoft.com/office/drawing/2014/main" id="{8BE26B67-7121-41A3-813F-B7B84ACB55AA}"/>
            </a:ext>
          </a:extLst>
        </xdr:cNvPr>
        <xdr:cNvSpPr txBox="1"/>
      </xdr:nvSpPr>
      <xdr:spPr bwMode="auto">
        <a:xfrm>
          <a:off x="17107973" y="3901959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22</xdr:col>
      <xdr:colOff>119855</xdr:colOff>
      <xdr:row>17</xdr:row>
      <xdr:rowOff>58341</xdr:rowOff>
    </xdr:from>
    <xdr:to>
      <xdr:col>22</xdr:col>
      <xdr:colOff>701392</xdr:colOff>
      <xdr:row>17</xdr:row>
      <xdr:rowOff>867817</xdr:rowOff>
    </xdr:to>
    <xdr:sp macro="" textlink="">
      <xdr:nvSpPr>
        <xdr:cNvPr id="91" name="Text Box 38">
          <a:extLst>
            <a:ext uri="{FF2B5EF4-FFF2-40B4-BE49-F238E27FC236}">
              <a16:creationId xmlns:a16="http://schemas.microsoft.com/office/drawing/2014/main" id="{DB61B5B8-8E00-445E-81A3-49448D69AB03}"/>
            </a:ext>
          </a:extLst>
        </xdr:cNvPr>
        <xdr:cNvSpPr txBox="1"/>
      </xdr:nvSpPr>
      <xdr:spPr bwMode="auto">
        <a:xfrm>
          <a:off x="17903590" y="3901959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23</xdr:col>
      <xdr:colOff>119855</xdr:colOff>
      <xdr:row>17</xdr:row>
      <xdr:rowOff>58341</xdr:rowOff>
    </xdr:from>
    <xdr:to>
      <xdr:col>23</xdr:col>
      <xdr:colOff>701392</xdr:colOff>
      <xdr:row>17</xdr:row>
      <xdr:rowOff>867817</xdr:rowOff>
    </xdr:to>
    <xdr:sp macro="" textlink="">
      <xdr:nvSpPr>
        <xdr:cNvPr id="92" name="Text Box 39">
          <a:extLst>
            <a:ext uri="{FF2B5EF4-FFF2-40B4-BE49-F238E27FC236}">
              <a16:creationId xmlns:a16="http://schemas.microsoft.com/office/drawing/2014/main" id="{7C7CB926-3117-48A7-A58A-475EB64F3BB2}"/>
            </a:ext>
          </a:extLst>
        </xdr:cNvPr>
        <xdr:cNvSpPr txBox="1"/>
      </xdr:nvSpPr>
      <xdr:spPr bwMode="auto">
        <a:xfrm>
          <a:off x="18699208" y="3901959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24</xdr:col>
      <xdr:colOff>119855</xdr:colOff>
      <xdr:row>17</xdr:row>
      <xdr:rowOff>58341</xdr:rowOff>
    </xdr:from>
    <xdr:to>
      <xdr:col>24</xdr:col>
      <xdr:colOff>701392</xdr:colOff>
      <xdr:row>17</xdr:row>
      <xdr:rowOff>867817</xdr:rowOff>
    </xdr:to>
    <xdr:sp macro="" textlink="">
      <xdr:nvSpPr>
        <xdr:cNvPr id="93" name="Text Box 40">
          <a:extLst>
            <a:ext uri="{FF2B5EF4-FFF2-40B4-BE49-F238E27FC236}">
              <a16:creationId xmlns:a16="http://schemas.microsoft.com/office/drawing/2014/main" id="{C8B44715-01FA-4A7D-B633-C012E794639C}"/>
            </a:ext>
          </a:extLst>
        </xdr:cNvPr>
        <xdr:cNvSpPr txBox="1"/>
      </xdr:nvSpPr>
      <xdr:spPr bwMode="auto">
        <a:xfrm>
          <a:off x="19494826" y="3901959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25</xdr:col>
      <xdr:colOff>119855</xdr:colOff>
      <xdr:row>17</xdr:row>
      <xdr:rowOff>58341</xdr:rowOff>
    </xdr:from>
    <xdr:to>
      <xdr:col>25</xdr:col>
      <xdr:colOff>701392</xdr:colOff>
      <xdr:row>17</xdr:row>
      <xdr:rowOff>867817</xdr:rowOff>
    </xdr:to>
    <xdr:sp macro="" textlink="">
      <xdr:nvSpPr>
        <xdr:cNvPr id="94" name="Text Box 41">
          <a:extLst>
            <a:ext uri="{FF2B5EF4-FFF2-40B4-BE49-F238E27FC236}">
              <a16:creationId xmlns:a16="http://schemas.microsoft.com/office/drawing/2014/main" id="{94B93E9D-5B55-4967-86E4-756F278EEDB5}"/>
            </a:ext>
          </a:extLst>
        </xdr:cNvPr>
        <xdr:cNvSpPr txBox="1"/>
      </xdr:nvSpPr>
      <xdr:spPr bwMode="auto">
        <a:xfrm>
          <a:off x="20290443" y="3901959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26</xdr:col>
      <xdr:colOff>119855</xdr:colOff>
      <xdr:row>17</xdr:row>
      <xdr:rowOff>58341</xdr:rowOff>
    </xdr:from>
    <xdr:to>
      <xdr:col>26</xdr:col>
      <xdr:colOff>701392</xdr:colOff>
      <xdr:row>17</xdr:row>
      <xdr:rowOff>867817</xdr:rowOff>
    </xdr:to>
    <xdr:sp macro="" textlink="">
      <xdr:nvSpPr>
        <xdr:cNvPr id="95" name="Text Box 42">
          <a:extLst>
            <a:ext uri="{FF2B5EF4-FFF2-40B4-BE49-F238E27FC236}">
              <a16:creationId xmlns:a16="http://schemas.microsoft.com/office/drawing/2014/main" id="{F62DD560-5AB3-4C70-96CE-6B1FD134691C}"/>
            </a:ext>
          </a:extLst>
        </xdr:cNvPr>
        <xdr:cNvSpPr txBox="1"/>
      </xdr:nvSpPr>
      <xdr:spPr bwMode="auto">
        <a:xfrm>
          <a:off x="21086061" y="3901959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27</xdr:col>
      <xdr:colOff>119855</xdr:colOff>
      <xdr:row>15</xdr:row>
      <xdr:rowOff>75137</xdr:rowOff>
    </xdr:from>
    <xdr:to>
      <xdr:col>27</xdr:col>
      <xdr:colOff>701392</xdr:colOff>
      <xdr:row>17</xdr:row>
      <xdr:rowOff>877251</xdr:rowOff>
    </xdr:to>
    <xdr:sp macro="" textlink="">
      <xdr:nvSpPr>
        <xdr:cNvPr id="96" name="Text Box 46">
          <a:extLst>
            <a:ext uri="{FF2B5EF4-FFF2-40B4-BE49-F238E27FC236}">
              <a16:creationId xmlns:a16="http://schemas.microsoft.com/office/drawing/2014/main" id="{C146D1C6-9F8D-4AE6-AE67-3FAA43F1AF67}"/>
            </a:ext>
          </a:extLst>
        </xdr:cNvPr>
        <xdr:cNvSpPr txBox="1"/>
      </xdr:nvSpPr>
      <xdr:spPr bwMode="auto">
        <a:xfrm>
          <a:off x="21881679" y="3470519"/>
          <a:ext cx="581537" cy="12503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28</xdr:col>
      <xdr:colOff>119855</xdr:colOff>
      <xdr:row>15</xdr:row>
      <xdr:rowOff>75137</xdr:rowOff>
    </xdr:from>
    <xdr:to>
      <xdr:col>28</xdr:col>
      <xdr:colOff>701392</xdr:colOff>
      <xdr:row>17</xdr:row>
      <xdr:rowOff>877251</xdr:rowOff>
    </xdr:to>
    <xdr:sp macro="" textlink="">
      <xdr:nvSpPr>
        <xdr:cNvPr id="97" name="Text Box 47">
          <a:extLst>
            <a:ext uri="{FF2B5EF4-FFF2-40B4-BE49-F238E27FC236}">
              <a16:creationId xmlns:a16="http://schemas.microsoft.com/office/drawing/2014/main" id="{0E2A4B32-52E8-4F1D-9EB0-B5F3E2485470}"/>
            </a:ext>
          </a:extLst>
        </xdr:cNvPr>
        <xdr:cNvSpPr txBox="1"/>
      </xdr:nvSpPr>
      <xdr:spPr bwMode="auto">
        <a:xfrm>
          <a:off x="22677296" y="3470519"/>
          <a:ext cx="581537" cy="12503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29</xdr:col>
      <xdr:colOff>119855</xdr:colOff>
      <xdr:row>15</xdr:row>
      <xdr:rowOff>75137</xdr:rowOff>
    </xdr:from>
    <xdr:to>
      <xdr:col>29</xdr:col>
      <xdr:colOff>701392</xdr:colOff>
      <xdr:row>17</xdr:row>
      <xdr:rowOff>877251</xdr:rowOff>
    </xdr:to>
    <xdr:sp macro="" textlink="">
      <xdr:nvSpPr>
        <xdr:cNvPr id="98" name="Text Box 48">
          <a:extLst>
            <a:ext uri="{FF2B5EF4-FFF2-40B4-BE49-F238E27FC236}">
              <a16:creationId xmlns:a16="http://schemas.microsoft.com/office/drawing/2014/main" id="{D67D602C-BD27-4CEA-828A-EE0CAC47A94C}"/>
            </a:ext>
          </a:extLst>
        </xdr:cNvPr>
        <xdr:cNvSpPr txBox="1"/>
      </xdr:nvSpPr>
      <xdr:spPr bwMode="auto">
        <a:xfrm>
          <a:off x="23472914" y="3470519"/>
          <a:ext cx="581537" cy="12503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30</xdr:col>
      <xdr:colOff>119855</xdr:colOff>
      <xdr:row>15</xdr:row>
      <xdr:rowOff>75137</xdr:rowOff>
    </xdr:from>
    <xdr:to>
      <xdr:col>30</xdr:col>
      <xdr:colOff>701392</xdr:colOff>
      <xdr:row>17</xdr:row>
      <xdr:rowOff>877251</xdr:rowOff>
    </xdr:to>
    <xdr:sp macro="" textlink="">
      <xdr:nvSpPr>
        <xdr:cNvPr id="99" name="Text Box 49">
          <a:extLst>
            <a:ext uri="{FF2B5EF4-FFF2-40B4-BE49-F238E27FC236}">
              <a16:creationId xmlns:a16="http://schemas.microsoft.com/office/drawing/2014/main" id="{A2F3B7DB-BE09-46C3-B2D1-55D2E0AC43C0}"/>
            </a:ext>
          </a:extLst>
        </xdr:cNvPr>
        <xdr:cNvSpPr txBox="1"/>
      </xdr:nvSpPr>
      <xdr:spPr bwMode="auto">
        <a:xfrm>
          <a:off x="24268531" y="3470519"/>
          <a:ext cx="581537" cy="12503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31</xdr:col>
      <xdr:colOff>119855</xdr:colOff>
      <xdr:row>15</xdr:row>
      <xdr:rowOff>75137</xdr:rowOff>
    </xdr:from>
    <xdr:to>
      <xdr:col>31</xdr:col>
      <xdr:colOff>701392</xdr:colOff>
      <xdr:row>17</xdr:row>
      <xdr:rowOff>877251</xdr:rowOff>
    </xdr:to>
    <xdr:sp macro="" textlink="">
      <xdr:nvSpPr>
        <xdr:cNvPr id="100" name="Text Box 152">
          <a:extLst>
            <a:ext uri="{FF2B5EF4-FFF2-40B4-BE49-F238E27FC236}">
              <a16:creationId xmlns:a16="http://schemas.microsoft.com/office/drawing/2014/main" id="{9B40F1B5-B1E4-4F7F-8953-6EA419AA03BD}"/>
            </a:ext>
          </a:extLst>
        </xdr:cNvPr>
        <xdr:cNvSpPr txBox="1"/>
      </xdr:nvSpPr>
      <xdr:spPr bwMode="auto">
        <a:xfrm>
          <a:off x="25064149" y="3470519"/>
          <a:ext cx="581537" cy="12503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3</xdr:col>
      <xdr:colOff>128137</xdr:colOff>
      <xdr:row>15</xdr:row>
      <xdr:rowOff>65581</xdr:rowOff>
    </xdr:from>
    <xdr:to>
      <xdr:col>3</xdr:col>
      <xdr:colOff>709674</xdr:colOff>
      <xdr:row>17</xdr:row>
      <xdr:rowOff>633247</xdr:rowOff>
    </xdr:to>
    <xdr:sp macro="" textlink="">
      <xdr:nvSpPr>
        <xdr:cNvPr id="101" name="Text Box 167">
          <a:extLst>
            <a:ext uri="{FF2B5EF4-FFF2-40B4-BE49-F238E27FC236}">
              <a16:creationId xmlns:a16="http://schemas.microsoft.com/office/drawing/2014/main" id="{3AC67828-1FD1-4900-A361-0DD85AD47ADD}"/>
            </a:ext>
          </a:extLst>
        </xdr:cNvPr>
        <xdr:cNvSpPr txBox="1"/>
      </xdr:nvSpPr>
      <xdr:spPr bwMode="auto">
        <a:xfrm>
          <a:off x="2008289" y="3436603"/>
          <a:ext cx="581537" cy="1031492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11</xdr:col>
      <xdr:colOff>110461</xdr:colOff>
      <xdr:row>15</xdr:row>
      <xdr:rowOff>75137</xdr:rowOff>
    </xdr:from>
    <xdr:to>
      <xdr:col>11</xdr:col>
      <xdr:colOff>691058</xdr:colOff>
      <xdr:row>17</xdr:row>
      <xdr:rowOff>877251</xdr:rowOff>
    </xdr:to>
    <xdr:sp macro="" textlink="">
      <xdr:nvSpPr>
        <xdr:cNvPr id="102" name="Text Box 22">
          <a:extLst>
            <a:ext uri="{FF2B5EF4-FFF2-40B4-BE49-F238E27FC236}">
              <a16:creationId xmlns:a16="http://schemas.microsoft.com/office/drawing/2014/main" id="{0FAE2DED-E081-42E8-8A89-C37F40C40E02}"/>
            </a:ext>
          </a:extLst>
        </xdr:cNvPr>
        <xdr:cNvSpPr txBox="1"/>
      </xdr:nvSpPr>
      <xdr:spPr bwMode="auto">
        <a:xfrm>
          <a:off x="9142402" y="3470519"/>
          <a:ext cx="580597" cy="12503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4</xdr:col>
      <xdr:colOff>49696</xdr:colOff>
      <xdr:row>15</xdr:row>
      <xdr:rowOff>66261</xdr:rowOff>
    </xdr:from>
    <xdr:to>
      <xdr:col>4</xdr:col>
      <xdr:colOff>764706</xdr:colOff>
      <xdr:row>17</xdr:row>
      <xdr:rowOff>849383</xdr:rowOff>
    </xdr:to>
    <xdr:sp macro="" textlink="">
      <xdr:nvSpPr>
        <xdr:cNvPr id="35" name="Text Box 167">
          <a:extLst>
            <a:ext uri="{FF2B5EF4-FFF2-40B4-BE49-F238E27FC236}">
              <a16:creationId xmlns:a16="http://schemas.microsoft.com/office/drawing/2014/main" id="{0DB34DEF-E837-4220-9E14-16BCE1969B35}"/>
            </a:ext>
          </a:extLst>
        </xdr:cNvPr>
        <xdr:cNvSpPr txBox="1">
          <a:spLocks noChangeArrowheads="1"/>
        </xdr:cNvSpPr>
      </xdr:nvSpPr>
      <xdr:spPr bwMode="auto">
        <a:xfrm>
          <a:off x="2733261" y="3437283"/>
          <a:ext cx="715010" cy="124694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Rtl" wrap="square" lIns="27432" tIns="0" rIns="27432" bIns="0" anchor="ctr" upright="1"/>
        <a:lstStyle/>
        <a:p>
          <a:pPr marL="0" marR="0" lvl="0" indent="0" algn="di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800" b="0" i="0" u="none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（</a:t>
          </a:r>
          <a:r>
            <a:rPr lang="ja-JP" altLang="ja-JP" sz="800" b="0" i="0" u="none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児童相談所を除く）</a:t>
          </a:r>
          <a:endParaRPr lang="en-US" altLang="ja-JP" sz="800" b="0" i="0" u="none" baseline="0">
            <a:solidFill>
              <a:sysClr val="windowText" lastClr="000000"/>
            </a:solidFill>
            <a:effectLst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algn="di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ja-JP" altLang="ja-JP" sz="1000" u="none">
            <a:solidFill>
              <a:sysClr val="windowText" lastClr="000000"/>
            </a:solidFill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都道府県</a:t>
          </a:r>
          <a:endParaRPr lang="en-US" altLang="ja-JP" sz="1000" b="0" i="0" u="none" strike="noStrike" baseline="0">
            <a:solidFill>
              <a:sysClr val="windowText" lastClr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oneCellAnchor>
    <xdr:from>
      <xdr:col>5</xdr:col>
      <xdr:colOff>24848</xdr:colOff>
      <xdr:row>16</xdr:row>
      <xdr:rowOff>57978</xdr:rowOff>
    </xdr:from>
    <xdr:ext cx="753717" cy="1065972"/>
    <xdr:sp macro="" textlink="">
      <xdr:nvSpPr>
        <xdr:cNvPr id="36" name="Text Box 17">
          <a:extLst>
            <a:ext uri="{FF2B5EF4-FFF2-40B4-BE49-F238E27FC236}">
              <a16:creationId xmlns:a16="http://schemas.microsoft.com/office/drawing/2014/main" id="{DF51634F-0F7A-475E-B35D-101438B8DE2B}"/>
            </a:ext>
          </a:extLst>
        </xdr:cNvPr>
        <xdr:cNvSpPr txBox="1"/>
      </xdr:nvSpPr>
      <xdr:spPr bwMode="auto">
        <a:xfrm>
          <a:off x="3501473" y="3667953"/>
          <a:ext cx="753717" cy="1065972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horzOverflow="clip" vert="wordArtVert" wrap="square" lIns="27432" tIns="0" rIns="27432" bIns="0" anchor="ctr" upright="1">
          <a:noAutofit/>
        </a:bodyPr>
        <a:lstStyle/>
        <a:p>
          <a:pPr algn="dist" rtl="0"/>
          <a:r>
            <a:rPr lang="ja-JP" altLang="en-US" sz="1000" b="0" i="0" baseline="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こども家庭</a:t>
          </a:r>
        </a:p>
        <a:p>
          <a:pPr algn="dist" rtl="0"/>
          <a:r>
            <a:rPr lang="ja-JP" altLang="en-US" sz="1000" b="0" i="0" baseline="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センター等</a:t>
          </a:r>
        </a:p>
        <a:p>
          <a:pPr algn="dist" rtl="0"/>
          <a:r>
            <a:rPr lang="ja-JP" altLang="en-US" sz="1000" b="0" i="0" baseline="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の児童福祉・母子保健部門</a:t>
          </a:r>
        </a:p>
      </xdr:txBody>
    </xdr:sp>
    <xdr:clientData/>
  </xdr:oneCellAnchor>
  <xdr:twoCellAnchor>
    <xdr:from>
      <xdr:col>19</xdr:col>
      <xdr:colOff>16565</xdr:colOff>
      <xdr:row>15</xdr:row>
      <xdr:rowOff>66261</xdr:rowOff>
    </xdr:from>
    <xdr:to>
      <xdr:col>20</xdr:col>
      <xdr:colOff>41413</xdr:colOff>
      <xdr:row>17</xdr:row>
      <xdr:rowOff>869674</xdr:rowOff>
    </xdr:to>
    <xdr:sp macro="" textlink="">
      <xdr:nvSpPr>
        <xdr:cNvPr id="37" name="Text Box 17">
          <a:extLst>
            <a:ext uri="{FF2B5EF4-FFF2-40B4-BE49-F238E27FC236}">
              <a16:creationId xmlns:a16="http://schemas.microsoft.com/office/drawing/2014/main" id="{287CF594-B66D-4639-B5B8-3258F6AC0BBA}"/>
            </a:ext>
          </a:extLst>
        </xdr:cNvPr>
        <xdr:cNvSpPr txBox="1">
          <a:spLocks noChangeArrowheads="1"/>
        </xdr:cNvSpPr>
      </xdr:nvSpPr>
      <xdr:spPr bwMode="auto">
        <a:xfrm>
          <a:off x="14751326" y="3437283"/>
          <a:ext cx="828261" cy="1267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里親</a:t>
          </a: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・</a:t>
          </a: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小規模住居型児童養育事業（</a:t>
          </a:r>
          <a:r>
            <a:rPr lang="en-US" altLang="ja-JP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FH</a:t>
          </a: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）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209503</xdr:colOff>
      <xdr:row>11</xdr:row>
      <xdr:rowOff>57299</xdr:rowOff>
    </xdr:from>
    <xdr:to>
      <xdr:col>4</xdr:col>
      <xdr:colOff>791040</xdr:colOff>
      <xdr:row>12</xdr:row>
      <xdr:rowOff>856878</xdr:rowOff>
    </xdr:to>
    <xdr:sp macro="" textlink="">
      <xdr:nvSpPr>
        <xdr:cNvPr id="2" name="Text Box 15">
          <a:extLst>
            <a:ext uri="{FF2B5EF4-FFF2-40B4-BE49-F238E27FC236}">
              <a16:creationId xmlns:a16="http://schemas.microsoft.com/office/drawing/2014/main" id="{3FF886AA-4B8F-4568-94F9-4AF32242F624}"/>
            </a:ext>
          </a:extLst>
        </xdr:cNvPr>
        <xdr:cNvSpPr txBox="1"/>
      </xdr:nvSpPr>
      <xdr:spPr bwMode="auto">
        <a:xfrm>
          <a:off x="3057478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6</xdr:col>
      <xdr:colOff>209503</xdr:colOff>
      <xdr:row>11</xdr:row>
      <xdr:rowOff>57299</xdr:rowOff>
    </xdr:from>
    <xdr:to>
      <xdr:col>6</xdr:col>
      <xdr:colOff>791040</xdr:colOff>
      <xdr:row>12</xdr:row>
      <xdr:rowOff>856878</xdr:rowOff>
    </xdr:to>
    <xdr:sp macro="" textlink="">
      <xdr:nvSpPr>
        <xdr:cNvPr id="3" name="Text Box 16">
          <a:extLst>
            <a:ext uri="{FF2B5EF4-FFF2-40B4-BE49-F238E27FC236}">
              <a16:creationId xmlns:a16="http://schemas.microsoft.com/office/drawing/2014/main" id="{80A679FA-1939-489A-95B5-A1D6969FB6DE}"/>
            </a:ext>
          </a:extLst>
        </xdr:cNvPr>
        <xdr:cNvSpPr txBox="1"/>
      </xdr:nvSpPr>
      <xdr:spPr bwMode="auto">
        <a:xfrm>
          <a:off x="4981528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209503</xdr:colOff>
      <xdr:row>11</xdr:row>
      <xdr:rowOff>57299</xdr:rowOff>
    </xdr:from>
    <xdr:to>
      <xdr:col>7</xdr:col>
      <xdr:colOff>791040</xdr:colOff>
      <xdr:row>12</xdr:row>
      <xdr:rowOff>856878</xdr:rowOff>
    </xdr:to>
    <xdr:sp macro="" textlink="">
      <xdr:nvSpPr>
        <xdr:cNvPr id="4" name="Text Box 17">
          <a:extLst>
            <a:ext uri="{FF2B5EF4-FFF2-40B4-BE49-F238E27FC236}">
              <a16:creationId xmlns:a16="http://schemas.microsoft.com/office/drawing/2014/main" id="{B21AA934-ACF1-4E35-81E8-F132A5188F4D}"/>
            </a:ext>
          </a:extLst>
        </xdr:cNvPr>
        <xdr:cNvSpPr txBox="1"/>
      </xdr:nvSpPr>
      <xdr:spPr bwMode="auto">
        <a:xfrm>
          <a:off x="5943553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8</xdr:col>
      <xdr:colOff>209503</xdr:colOff>
      <xdr:row>11</xdr:row>
      <xdr:rowOff>57299</xdr:rowOff>
    </xdr:from>
    <xdr:to>
      <xdr:col>8</xdr:col>
      <xdr:colOff>791040</xdr:colOff>
      <xdr:row>12</xdr:row>
      <xdr:rowOff>856878</xdr:rowOff>
    </xdr:to>
    <xdr:sp macro="" textlink="">
      <xdr:nvSpPr>
        <xdr:cNvPr id="5" name="Text Box 18">
          <a:extLst>
            <a:ext uri="{FF2B5EF4-FFF2-40B4-BE49-F238E27FC236}">
              <a16:creationId xmlns:a16="http://schemas.microsoft.com/office/drawing/2014/main" id="{9A12A9B0-C17C-4796-B8FB-3117E7A2EE52}"/>
            </a:ext>
          </a:extLst>
        </xdr:cNvPr>
        <xdr:cNvSpPr txBox="1"/>
      </xdr:nvSpPr>
      <xdr:spPr bwMode="auto">
        <a:xfrm>
          <a:off x="6905578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</a:p>
      </xdr:txBody>
    </xdr:sp>
    <xdr:clientData/>
  </xdr:twoCellAnchor>
  <xdr:twoCellAnchor>
    <xdr:from>
      <xdr:col>9</xdr:col>
      <xdr:colOff>200109</xdr:colOff>
      <xdr:row>11</xdr:row>
      <xdr:rowOff>76051</xdr:rowOff>
    </xdr:from>
    <xdr:to>
      <xdr:col>9</xdr:col>
      <xdr:colOff>780706</xdr:colOff>
      <xdr:row>12</xdr:row>
      <xdr:rowOff>856878</xdr:rowOff>
    </xdr:to>
    <xdr:sp macro="" textlink="">
      <xdr:nvSpPr>
        <xdr:cNvPr id="6" name="Text Box 19">
          <a:extLst>
            <a:ext uri="{FF2B5EF4-FFF2-40B4-BE49-F238E27FC236}">
              <a16:creationId xmlns:a16="http://schemas.microsoft.com/office/drawing/2014/main" id="{1F317AC8-9E6F-4DCE-BDBA-A0E99FE47BE3}"/>
            </a:ext>
          </a:extLst>
        </xdr:cNvPr>
        <xdr:cNvSpPr txBox="1"/>
      </xdr:nvSpPr>
      <xdr:spPr bwMode="auto">
        <a:xfrm>
          <a:off x="7858209" y="2104876"/>
          <a:ext cx="580597" cy="100942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10</xdr:col>
      <xdr:colOff>209503</xdr:colOff>
      <xdr:row>11</xdr:row>
      <xdr:rowOff>57299</xdr:rowOff>
    </xdr:from>
    <xdr:to>
      <xdr:col>10</xdr:col>
      <xdr:colOff>791040</xdr:colOff>
      <xdr:row>12</xdr:row>
      <xdr:rowOff>856878</xdr:rowOff>
    </xdr:to>
    <xdr:sp macro="" textlink="">
      <xdr:nvSpPr>
        <xdr:cNvPr id="7" name="Text Box 20">
          <a:extLst>
            <a:ext uri="{FF2B5EF4-FFF2-40B4-BE49-F238E27FC236}">
              <a16:creationId xmlns:a16="http://schemas.microsoft.com/office/drawing/2014/main" id="{F5A53A93-5E2E-4FAB-97B2-164E051C5D15}"/>
            </a:ext>
          </a:extLst>
        </xdr:cNvPr>
        <xdr:cNvSpPr txBox="1"/>
      </xdr:nvSpPr>
      <xdr:spPr bwMode="auto">
        <a:xfrm>
          <a:off x="8829628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11</xdr:col>
      <xdr:colOff>209503</xdr:colOff>
      <xdr:row>11</xdr:row>
      <xdr:rowOff>57299</xdr:rowOff>
    </xdr:from>
    <xdr:to>
      <xdr:col>11</xdr:col>
      <xdr:colOff>791040</xdr:colOff>
      <xdr:row>12</xdr:row>
      <xdr:rowOff>856878</xdr:rowOff>
    </xdr:to>
    <xdr:sp macro="" textlink="">
      <xdr:nvSpPr>
        <xdr:cNvPr id="8" name="Text Box 21">
          <a:extLst>
            <a:ext uri="{FF2B5EF4-FFF2-40B4-BE49-F238E27FC236}">
              <a16:creationId xmlns:a16="http://schemas.microsoft.com/office/drawing/2014/main" id="{38ABBCDA-CF89-4176-AC80-DEF8A1B76E32}"/>
            </a:ext>
          </a:extLst>
        </xdr:cNvPr>
        <xdr:cNvSpPr txBox="1"/>
      </xdr:nvSpPr>
      <xdr:spPr bwMode="auto">
        <a:xfrm>
          <a:off x="9791653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12</xdr:col>
      <xdr:colOff>209503</xdr:colOff>
      <xdr:row>11</xdr:row>
      <xdr:rowOff>57299</xdr:rowOff>
    </xdr:from>
    <xdr:to>
      <xdr:col>12</xdr:col>
      <xdr:colOff>791040</xdr:colOff>
      <xdr:row>12</xdr:row>
      <xdr:rowOff>856878</xdr:rowOff>
    </xdr:to>
    <xdr:sp macro="" textlink="">
      <xdr:nvSpPr>
        <xdr:cNvPr id="9" name="Text Box 22">
          <a:extLst>
            <a:ext uri="{FF2B5EF4-FFF2-40B4-BE49-F238E27FC236}">
              <a16:creationId xmlns:a16="http://schemas.microsoft.com/office/drawing/2014/main" id="{B0D2F696-763F-45EE-93CF-5D25B12BD2DF}"/>
            </a:ext>
          </a:extLst>
        </xdr:cNvPr>
        <xdr:cNvSpPr txBox="1"/>
      </xdr:nvSpPr>
      <xdr:spPr bwMode="auto">
        <a:xfrm>
          <a:off x="10753678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13</xdr:col>
      <xdr:colOff>209503</xdr:colOff>
      <xdr:row>11</xdr:row>
      <xdr:rowOff>57299</xdr:rowOff>
    </xdr:from>
    <xdr:to>
      <xdr:col>13</xdr:col>
      <xdr:colOff>791040</xdr:colOff>
      <xdr:row>12</xdr:row>
      <xdr:rowOff>856878</xdr:rowOff>
    </xdr:to>
    <xdr:sp macro="" textlink="">
      <xdr:nvSpPr>
        <xdr:cNvPr id="10" name="Text Box 23">
          <a:extLst>
            <a:ext uri="{FF2B5EF4-FFF2-40B4-BE49-F238E27FC236}">
              <a16:creationId xmlns:a16="http://schemas.microsoft.com/office/drawing/2014/main" id="{855582F8-33F0-439F-8572-87A8E0527843}"/>
            </a:ext>
          </a:extLst>
        </xdr:cNvPr>
        <xdr:cNvSpPr txBox="1"/>
      </xdr:nvSpPr>
      <xdr:spPr bwMode="auto">
        <a:xfrm>
          <a:off x="11715703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　医療機関</a:t>
          </a:r>
        </a:p>
      </xdr:txBody>
    </xdr:sp>
    <xdr:clientData/>
  </xdr:twoCellAnchor>
  <xdr:twoCellAnchor>
    <xdr:from>
      <xdr:col>14</xdr:col>
      <xdr:colOff>181319</xdr:colOff>
      <xdr:row>10</xdr:row>
      <xdr:rowOff>75137</xdr:rowOff>
    </xdr:from>
    <xdr:to>
      <xdr:col>14</xdr:col>
      <xdr:colOff>761916</xdr:colOff>
      <xdr:row>12</xdr:row>
      <xdr:rowOff>877251</xdr:rowOff>
    </xdr:to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212E445A-17F1-46E2-8D5B-05C717243C82}"/>
            </a:ext>
          </a:extLst>
        </xdr:cNvPr>
        <xdr:cNvSpPr txBox="1"/>
      </xdr:nvSpPr>
      <xdr:spPr bwMode="auto">
        <a:xfrm>
          <a:off x="12649544" y="187536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2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センター</a:t>
          </a:r>
        </a:p>
        <a:p>
          <a:pPr algn="dist" rtl="0">
            <a:lnSpc>
              <a:spcPts val="9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児童家庭支援</a:t>
          </a:r>
        </a:p>
      </xdr:txBody>
    </xdr:sp>
    <xdr:clientData/>
  </xdr:twoCellAnchor>
  <xdr:twoCellAnchor>
    <xdr:from>
      <xdr:col>16</xdr:col>
      <xdr:colOff>181319</xdr:colOff>
      <xdr:row>10</xdr:row>
      <xdr:rowOff>75137</xdr:rowOff>
    </xdr:from>
    <xdr:to>
      <xdr:col>16</xdr:col>
      <xdr:colOff>761916</xdr:colOff>
      <xdr:row>12</xdr:row>
      <xdr:rowOff>877251</xdr:rowOff>
    </xdr:to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A4A5D4D3-C703-48B1-9A34-68D564E98FDD}"/>
            </a:ext>
          </a:extLst>
        </xdr:cNvPr>
        <xdr:cNvSpPr txBox="1"/>
      </xdr:nvSpPr>
      <xdr:spPr bwMode="auto">
        <a:xfrm>
          <a:off x="14573594" y="187536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17</xdr:col>
      <xdr:colOff>209503</xdr:colOff>
      <xdr:row>10</xdr:row>
      <xdr:rowOff>75137</xdr:rowOff>
    </xdr:from>
    <xdr:to>
      <xdr:col>17</xdr:col>
      <xdr:colOff>791040</xdr:colOff>
      <xdr:row>12</xdr:row>
      <xdr:rowOff>877251</xdr:rowOff>
    </xdr:to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A29FA26E-CDDF-475E-BA8F-7BA7F182DCD2}"/>
            </a:ext>
          </a:extLst>
        </xdr:cNvPr>
        <xdr:cNvSpPr txBox="1"/>
      </xdr:nvSpPr>
      <xdr:spPr bwMode="auto">
        <a:xfrm>
          <a:off x="15563803" y="187536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  <xdr:twoCellAnchor>
    <xdr:from>
      <xdr:col>18</xdr:col>
      <xdr:colOff>209503</xdr:colOff>
      <xdr:row>11</xdr:row>
      <xdr:rowOff>57299</xdr:rowOff>
    </xdr:from>
    <xdr:to>
      <xdr:col>18</xdr:col>
      <xdr:colOff>791040</xdr:colOff>
      <xdr:row>12</xdr:row>
      <xdr:rowOff>856878</xdr:rowOff>
    </xdr:to>
    <xdr:sp macro="" textlink="">
      <xdr:nvSpPr>
        <xdr:cNvPr id="14" name="Text Box 28">
          <a:extLst>
            <a:ext uri="{FF2B5EF4-FFF2-40B4-BE49-F238E27FC236}">
              <a16:creationId xmlns:a16="http://schemas.microsoft.com/office/drawing/2014/main" id="{CB02A635-E903-463D-A259-98BAB9B182FD}"/>
            </a:ext>
          </a:extLst>
        </xdr:cNvPr>
        <xdr:cNvSpPr txBox="1"/>
      </xdr:nvSpPr>
      <xdr:spPr bwMode="auto">
        <a:xfrm>
          <a:off x="16525828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19</xdr:col>
      <xdr:colOff>209503</xdr:colOff>
      <xdr:row>11</xdr:row>
      <xdr:rowOff>57299</xdr:rowOff>
    </xdr:from>
    <xdr:to>
      <xdr:col>19</xdr:col>
      <xdr:colOff>791040</xdr:colOff>
      <xdr:row>12</xdr:row>
      <xdr:rowOff>856878</xdr:rowOff>
    </xdr:to>
    <xdr:sp macro="" textlink="">
      <xdr:nvSpPr>
        <xdr:cNvPr id="15" name="Text Box 29">
          <a:extLst>
            <a:ext uri="{FF2B5EF4-FFF2-40B4-BE49-F238E27FC236}">
              <a16:creationId xmlns:a16="http://schemas.microsoft.com/office/drawing/2014/main" id="{BAC9FCC6-A7BC-459E-A1E3-879746101913}"/>
            </a:ext>
          </a:extLst>
        </xdr:cNvPr>
        <xdr:cNvSpPr txBox="1"/>
      </xdr:nvSpPr>
      <xdr:spPr bwMode="auto">
        <a:xfrm>
          <a:off x="17487853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20</xdr:col>
      <xdr:colOff>209503</xdr:colOff>
      <xdr:row>11</xdr:row>
      <xdr:rowOff>57299</xdr:rowOff>
    </xdr:from>
    <xdr:to>
      <xdr:col>20</xdr:col>
      <xdr:colOff>791040</xdr:colOff>
      <xdr:row>12</xdr:row>
      <xdr:rowOff>856878</xdr:rowOff>
    </xdr:to>
    <xdr:sp macro="" textlink="">
      <xdr:nvSpPr>
        <xdr:cNvPr id="16" name="Text Box 31">
          <a:extLst>
            <a:ext uri="{FF2B5EF4-FFF2-40B4-BE49-F238E27FC236}">
              <a16:creationId xmlns:a16="http://schemas.microsoft.com/office/drawing/2014/main" id="{9539653A-80C7-4E90-AAE0-D32702017803}"/>
            </a:ext>
          </a:extLst>
        </xdr:cNvPr>
        <xdr:cNvSpPr txBox="1"/>
      </xdr:nvSpPr>
      <xdr:spPr bwMode="auto">
        <a:xfrm>
          <a:off x="18449878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21</xdr:col>
      <xdr:colOff>209503</xdr:colOff>
      <xdr:row>11</xdr:row>
      <xdr:rowOff>57299</xdr:rowOff>
    </xdr:from>
    <xdr:to>
      <xdr:col>21</xdr:col>
      <xdr:colOff>791040</xdr:colOff>
      <xdr:row>12</xdr:row>
      <xdr:rowOff>856878</xdr:rowOff>
    </xdr:to>
    <xdr:sp macro="" textlink="">
      <xdr:nvSpPr>
        <xdr:cNvPr id="17" name="Text Box 32">
          <a:extLst>
            <a:ext uri="{FF2B5EF4-FFF2-40B4-BE49-F238E27FC236}">
              <a16:creationId xmlns:a16="http://schemas.microsoft.com/office/drawing/2014/main" id="{83C2F598-B207-4262-AB99-2795184E8BB5}"/>
            </a:ext>
          </a:extLst>
        </xdr:cNvPr>
        <xdr:cNvSpPr txBox="1"/>
      </xdr:nvSpPr>
      <xdr:spPr bwMode="auto">
        <a:xfrm>
          <a:off x="19411903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22</xdr:col>
      <xdr:colOff>209503</xdr:colOff>
      <xdr:row>11</xdr:row>
      <xdr:rowOff>57299</xdr:rowOff>
    </xdr:from>
    <xdr:to>
      <xdr:col>22</xdr:col>
      <xdr:colOff>791040</xdr:colOff>
      <xdr:row>12</xdr:row>
      <xdr:rowOff>856878</xdr:rowOff>
    </xdr:to>
    <xdr:sp macro="" textlink="">
      <xdr:nvSpPr>
        <xdr:cNvPr id="18" name="Text Box 33">
          <a:extLst>
            <a:ext uri="{FF2B5EF4-FFF2-40B4-BE49-F238E27FC236}">
              <a16:creationId xmlns:a16="http://schemas.microsoft.com/office/drawing/2014/main" id="{69EAE997-2BCC-492C-9D4D-FAE882043387}"/>
            </a:ext>
          </a:extLst>
        </xdr:cNvPr>
        <xdr:cNvSpPr txBox="1"/>
      </xdr:nvSpPr>
      <xdr:spPr bwMode="auto">
        <a:xfrm>
          <a:off x="20373928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23</xdr:col>
      <xdr:colOff>209503</xdr:colOff>
      <xdr:row>10</xdr:row>
      <xdr:rowOff>75137</xdr:rowOff>
    </xdr:from>
    <xdr:to>
      <xdr:col>23</xdr:col>
      <xdr:colOff>791040</xdr:colOff>
      <xdr:row>12</xdr:row>
      <xdr:rowOff>877251</xdr:rowOff>
    </xdr:to>
    <xdr:sp macro="" textlink="">
      <xdr:nvSpPr>
        <xdr:cNvPr id="19" name="Text Box 35">
          <a:extLst>
            <a:ext uri="{FF2B5EF4-FFF2-40B4-BE49-F238E27FC236}">
              <a16:creationId xmlns:a16="http://schemas.microsoft.com/office/drawing/2014/main" id="{ADFEE2E4-DBDB-43A1-AD7D-E50F47A52F1B}"/>
            </a:ext>
          </a:extLst>
        </xdr:cNvPr>
        <xdr:cNvSpPr txBox="1"/>
      </xdr:nvSpPr>
      <xdr:spPr bwMode="auto">
        <a:xfrm>
          <a:off x="21335953" y="187536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</a:t>
          </a:r>
        </a:p>
      </xdr:txBody>
    </xdr:sp>
    <xdr:clientData/>
  </xdr:twoCellAnchor>
  <xdr:twoCellAnchor>
    <xdr:from>
      <xdr:col>24</xdr:col>
      <xdr:colOff>209503</xdr:colOff>
      <xdr:row>10</xdr:row>
      <xdr:rowOff>75137</xdr:rowOff>
    </xdr:from>
    <xdr:to>
      <xdr:col>24</xdr:col>
      <xdr:colOff>791040</xdr:colOff>
      <xdr:row>12</xdr:row>
      <xdr:rowOff>877251</xdr:rowOff>
    </xdr:to>
    <xdr:sp macro="" textlink="">
      <xdr:nvSpPr>
        <xdr:cNvPr id="20" name="Text Box 36">
          <a:extLst>
            <a:ext uri="{FF2B5EF4-FFF2-40B4-BE49-F238E27FC236}">
              <a16:creationId xmlns:a16="http://schemas.microsoft.com/office/drawing/2014/main" id="{DC71110D-214D-46E3-973A-76252D47504F}"/>
            </a:ext>
          </a:extLst>
        </xdr:cNvPr>
        <xdr:cNvSpPr txBox="1"/>
      </xdr:nvSpPr>
      <xdr:spPr bwMode="auto">
        <a:xfrm>
          <a:off x="22297978" y="187536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25</xdr:col>
      <xdr:colOff>209503</xdr:colOff>
      <xdr:row>12</xdr:row>
      <xdr:rowOff>58341</xdr:rowOff>
    </xdr:from>
    <xdr:to>
      <xdr:col>25</xdr:col>
      <xdr:colOff>791040</xdr:colOff>
      <xdr:row>12</xdr:row>
      <xdr:rowOff>867817</xdr:rowOff>
    </xdr:to>
    <xdr:sp macro="" textlink="">
      <xdr:nvSpPr>
        <xdr:cNvPr id="21" name="Text Box 37">
          <a:extLst>
            <a:ext uri="{FF2B5EF4-FFF2-40B4-BE49-F238E27FC236}">
              <a16:creationId xmlns:a16="http://schemas.microsoft.com/office/drawing/2014/main" id="{EF1D8796-AC27-448A-95E9-8109B477EB81}"/>
            </a:ext>
          </a:extLst>
        </xdr:cNvPr>
        <xdr:cNvSpPr txBox="1"/>
      </xdr:nvSpPr>
      <xdr:spPr bwMode="auto">
        <a:xfrm>
          <a:off x="23260003" y="231576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26</xdr:col>
      <xdr:colOff>209503</xdr:colOff>
      <xdr:row>12</xdr:row>
      <xdr:rowOff>58341</xdr:rowOff>
    </xdr:from>
    <xdr:to>
      <xdr:col>26</xdr:col>
      <xdr:colOff>791040</xdr:colOff>
      <xdr:row>12</xdr:row>
      <xdr:rowOff>867817</xdr:rowOff>
    </xdr:to>
    <xdr:sp macro="" textlink="">
      <xdr:nvSpPr>
        <xdr:cNvPr id="22" name="Text Box 38">
          <a:extLst>
            <a:ext uri="{FF2B5EF4-FFF2-40B4-BE49-F238E27FC236}">
              <a16:creationId xmlns:a16="http://schemas.microsoft.com/office/drawing/2014/main" id="{63D58874-E001-47F2-AFE3-9400651DDB5D}"/>
            </a:ext>
          </a:extLst>
        </xdr:cNvPr>
        <xdr:cNvSpPr txBox="1"/>
      </xdr:nvSpPr>
      <xdr:spPr bwMode="auto">
        <a:xfrm>
          <a:off x="24222028" y="231576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27</xdr:col>
      <xdr:colOff>209503</xdr:colOff>
      <xdr:row>12</xdr:row>
      <xdr:rowOff>58341</xdr:rowOff>
    </xdr:from>
    <xdr:to>
      <xdr:col>27</xdr:col>
      <xdr:colOff>791040</xdr:colOff>
      <xdr:row>12</xdr:row>
      <xdr:rowOff>867817</xdr:rowOff>
    </xdr:to>
    <xdr:sp macro="" textlink="">
      <xdr:nvSpPr>
        <xdr:cNvPr id="23" name="Text Box 39">
          <a:extLst>
            <a:ext uri="{FF2B5EF4-FFF2-40B4-BE49-F238E27FC236}">
              <a16:creationId xmlns:a16="http://schemas.microsoft.com/office/drawing/2014/main" id="{0D4A383E-0FC9-4BF3-A213-6110FD633E67}"/>
            </a:ext>
          </a:extLst>
        </xdr:cNvPr>
        <xdr:cNvSpPr txBox="1"/>
      </xdr:nvSpPr>
      <xdr:spPr bwMode="auto">
        <a:xfrm>
          <a:off x="25184053" y="231576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28</xdr:col>
      <xdr:colOff>209503</xdr:colOff>
      <xdr:row>12</xdr:row>
      <xdr:rowOff>58341</xdr:rowOff>
    </xdr:from>
    <xdr:to>
      <xdr:col>28</xdr:col>
      <xdr:colOff>791040</xdr:colOff>
      <xdr:row>12</xdr:row>
      <xdr:rowOff>867817</xdr:rowOff>
    </xdr:to>
    <xdr:sp macro="" textlink="">
      <xdr:nvSpPr>
        <xdr:cNvPr id="24" name="Text Box 40">
          <a:extLst>
            <a:ext uri="{FF2B5EF4-FFF2-40B4-BE49-F238E27FC236}">
              <a16:creationId xmlns:a16="http://schemas.microsoft.com/office/drawing/2014/main" id="{06A72958-D532-4A92-8FC7-0348512B4826}"/>
            </a:ext>
          </a:extLst>
        </xdr:cNvPr>
        <xdr:cNvSpPr txBox="1"/>
      </xdr:nvSpPr>
      <xdr:spPr bwMode="auto">
        <a:xfrm>
          <a:off x="26146078" y="231576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29</xdr:col>
      <xdr:colOff>209503</xdr:colOff>
      <xdr:row>12</xdr:row>
      <xdr:rowOff>58341</xdr:rowOff>
    </xdr:from>
    <xdr:to>
      <xdr:col>29</xdr:col>
      <xdr:colOff>791040</xdr:colOff>
      <xdr:row>12</xdr:row>
      <xdr:rowOff>867817</xdr:rowOff>
    </xdr:to>
    <xdr:sp macro="" textlink="">
      <xdr:nvSpPr>
        <xdr:cNvPr id="25" name="Text Box 41">
          <a:extLst>
            <a:ext uri="{FF2B5EF4-FFF2-40B4-BE49-F238E27FC236}">
              <a16:creationId xmlns:a16="http://schemas.microsoft.com/office/drawing/2014/main" id="{A94BA7ED-E41F-4EDE-AE31-7FA34201DF1E}"/>
            </a:ext>
          </a:extLst>
        </xdr:cNvPr>
        <xdr:cNvSpPr txBox="1"/>
      </xdr:nvSpPr>
      <xdr:spPr bwMode="auto">
        <a:xfrm>
          <a:off x="27108103" y="231576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30</xdr:col>
      <xdr:colOff>209503</xdr:colOff>
      <xdr:row>12</xdr:row>
      <xdr:rowOff>58341</xdr:rowOff>
    </xdr:from>
    <xdr:to>
      <xdr:col>30</xdr:col>
      <xdr:colOff>791040</xdr:colOff>
      <xdr:row>12</xdr:row>
      <xdr:rowOff>867817</xdr:rowOff>
    </xdr:to>
    <xdr:sp macro="" textlink="">
      <xdr:nvSpPr>
        <xdr:cNvPr id="26" name="Text Box 42">
          <a:extLst>
            <a:ext uri="{FF2B5EF4-FFF2-40B4-BE49-F238E27FC236}">
              <a16:creationId xmlns:a16="http://schemas.microsoft.com/office/drawing/2014/main" id="{E2CB0A3F-A38D-43A9-B1DB-BA9C4B06C372}"/>
            </a:ext>
          </a:extLst>
        </xdr:cNvPr>
        <xdr:cNvSpPr txBox="1"/>
      </xdr:nvSpPr>
      <xdr:spPr bwMode="auto">
        <a:xfrm>
          <a:off x="28070128" y="231576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31</xdr:col>
      <xdr:colOff>209503</xdr:colOff>
      <xdr:row>10</xdr:row>
      <xdr:rowOff>75137</xdr:rowOff>
    </xdr:from>
    <xdr:to>
      <xdr:col>31</xdr:col>
      <xdr:colOff>791040</xdr:colOff>
      <xdr:row>12</xdr:row>
      <xdr:rowOff>877251</xdr:rowOff>
    </xdr:to>
    <xdr:sp macro="" textlink="">
      <xdr:nvSpPr>
        <xdr:cNvPr id="27" name="Text Box 46">
          <a:extLst>
            <a:ext uri="{FF2B5EF4-FFF2-40B4-BE49-F238E27FC236}">
              <a16:creationId xmlns:a16="http://schemas.microsoft.com/office/drawing/2014/main" id="{3F6094CC-CFF1-4396-9EE2-B89BC5FA63EF}"/>
            </a:ext>
          </a:extLst>
        </xdr:cNvPr>
        <xdr:cNvSpPr txBox="1"/>
      </xdr:nvSpPr>
      <xdr:spPr bwMode="auto">
        <a:xfrm>
          <a:off x="29032153" y="187536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32</xdr:col>
      <xdr:colOff>209503</xdr:colOff>
      <xdr:row>10</xdr:row>
      <xdr:rowOff>75137</xdr:rowOff>
    </xdr:from>
    <xdr:to>
      <xdr:col>32</xdr:col>
      <xdr:colOff>791040</xdr:colOff>
      <xdr:row>12</xdr:row>
      <xdr:rowOff>877251</xdr:rowOff>
    </xdr:to>
    <xdr:sp macro="" textlink="">
      <xdr:nvSpPr>
        <xdr:cNvPr id="28" name="Text Box 47">
          <a:extLst>
            <a:ext uri="{FF2B5EF4-FFF2-40B4-BE49-F238E27FC236}">
              <a16:creationId xmlns:a16="http://schemas.microsoft.com/office/drawing/2014/main" id="{EF577E7D-6050-4018-AFE9-A81DB30BBBB2}"/>
            </a:ext>
          </a:extLst>
        </xdr:cNvPr>
        <xdr:cNvSpPr txBox="1"/>
      </xdr:nvSpPr>
      <xdr:spPr bwMode="auto">
        <a:xfrm>
          <a:off x="29994178" y="187536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33</xdr:col>
      <xdr:colOff>209503</xdr:colOff>
      <xdr:row>10</xdr:row>
      <xdr:rowOff>75137</xdr:rowOff>
    </xdr:from>
    <xdr:to>
      <xdr:col>33</xdr:col>
      <xdr:colOff>791040</xdr:colOff>
      <xdr:row>12</xdr:row>
      <xdr:rowOff>877251</xdr:rowOff>
    </xdr:to>
    <xdr:sp macro="" textlink="">
      <xdr:nvSpPr>
        <xdr:cNvPr id="29" name="Text Box 48">
          <a:extLst>
            <a:ext uri="{FF2B5EF4-FFF2-40B4-BE49-F238E27FC236}">
              <a16:creationId xmlns:a16="http://schemas.microsoft.com/office/drawing/2014/main" id="{BEF0BC99-F061-41DC-8854-9B96020B04F2}"/>
            </a:ext>
          </a:extLst>
        </xdr:cNvPr>
        <xdr:cNvSpPr txBox="1"/>
      </xdr:nvSpPr>
      <xdr:spPr bwMode="auto">
        <a:xfrm>
          <a:off x="30956203" y="187536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34</xdr:col>
      <xdr:colOff>209503</xdr:colOff>
      <xdr:row>10</xdr:row>
      <xdr:rowOff>75137</xdr:rowOff>
    </xdr:from>
    <xdr:to>
      <xdr:col>34</xdr:col>
      <xdr:colOff>791040</xdr:colOff>
      <xdr:row>12</xdr:row>
      <xdr:rowOff>877251</xdr:rowOff>
    </xdr:to>
    <xdr:sp macro="" textlink="">
      <xdr:nvSpPr>
        <xdr:cNvPr id="30" name="Text Box 49">
          <a:extLst>
            <a:ext uri="{FF2B5EF4-FFF2-40B4-BE49-F238E27FC236}">
              <a16:creationId xmlns:a16="http://schemas.microsoft.com/office/drawing/2014/main" id="{7AC10FC8-58D5-4DA3-A78E-80141C3AF90B}"/>
            </a:ext>
          </a:extLst>
        </xdr:cNvPr>
        <xdr:cNvSpPr txBox="1"/>
      </xdr:nvSpPr>
      <xdr:spPr bwMode="auto">
        <a:xfrm>
          <a:off x="31918228" y="187536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5</xdr:col>
      <xdr:colOff>266812</xdr:colOff>
      <xdr:row>11</xdr:row>
      <xdr:rowOff>57299</xdr:rowOff>
    </xdr:from>
    <xdr:to>
      <xdr:col>5</xdr:col>
      <xdr:colOff>647300</xdr:colOff>
      <xdr:row>12</xdr:row>
      <xdr:rowOff>891631</xdr:rowOff>
    </xdr:to>
    <xdr:sp macro="" textlink="">
      <xdr:nvSpPr>
        <xdr:cNvPr id="31" name="Text Box 126">
          <a:extLst>
            <a:ext uri="{FF2B5EF4-FFF2-40B4-BE49-F238E27FC236}">
              <a16:creationId xmlns:a16="http://schemas.microsoft.com/office/drawing/2014/main" id="{F7F15CF0-6571-4418-940F-CC14A187F7F9}"/>
            </a:ext>
          </a:extLst>
        </xdr:cNvPr>
        <xdr:cNvSpPr txBox="1"/>
      </xdr:nvSpPr>
      <xdr:spPr bwMode="auto">
        <a:xfrm>
          <a:off x="4076812" y="2086124"/>
          <a:ext cx="380488" cy="1062932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35</xdr:col>
      <xdr:colOff>209503</xdr:colOff>
      <xdr:row>10</xdr:row>
      <xdr:rowOff>75137</xdr:rowOff>
    </xdr:from>
    <xdr:to>
      <xdr:col>35</xdr:col>
      <xdr:colOff>791040</xdr:colOff>
      <xdr:row>12</xdr:row>
      <xdr:rowOff>877251</xdr:rowOff>
    </xdr:to>
    <xdr:sp macro="" textlink="">
      <xdr:nvSpPr>
        <xdr:cNvPr id="32" name="Text Box 152">
          <a:extLst>
            <a:ext uri="{FF2B5EF4-FFF2-40B4-BE49-F238E27FC236}">
              <a16:creationId xmlns:a16="http://schemas.microsoft.com/office/drawing/2014/main" id="{737AD2B2-36DD-4EA0-9FB9-A2B523527A22}"/>
            </a:ext>
          </a:extLst>
        </xdr:cNvPr>
        <xdr:cNvSpPr txBox="1"/>
      </xdr:nvSpPr>
      <xdr:spPr bwMode="auto">
        <a:xfrm>
          <a:off x="32880253" y="187536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3</xdr:col>
      <xdr:colOff>209503</xdr:colOff>
      <xdr:row>11</xdr:row>
      <xdr:rowOff>57299</xdr:rowOff>
    </xdr:from>
    <xdr:to>
      <xdr:col>3</xdr:col>
      <xdr:colOff>791040</xdr:colOff>
      <xdr:row>12</xdr:row>
      <xdr:rowOff>856878</xdr:rowOff>
    </xdr:to>
    <xdr:sp macro="" textlink="">
      <xdr:nvSpPr>
        <xdr:cNvPr id="33" name="Text Box 167">
          <a:extLst>
            <a:ext uri="{FF2B5EF4-FFF2-40B4-BE49-F238E27FC236}">
              <a16:creationId xmlns:a16="http://schemas.microsoft.com/office/drawing/2014/main" id="{03CF78E0-D80E-40FA-986C-618607BD5C78}"/>
            </a:ext>
          </a:extLst>
        </xdr:cNvPr>
        <xdr:cNvSpPr txBox="1"/>
      </xdr:nvSpPr>
      <xdr:spPr bwMode="auto">
        <a:xfrm>
          <a:off x="2095453" y="20861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15</xdr:col>
      <xdr:colOff>200109</xdr:colOff>
      <xdr:row>10</xdr:row>
      <xdr:rowOff>75137</xdr:rowOff>
    </xdr:from>
    <xdr:to>
      <xdr:col>15</xdr:col>
      <xdr:colOff>780706</xdr:colOff>
      <xdr:row>12</xdr:row>
      <xdr:rowOff>877251</xdr:rowOff>
    </xdr:to>
    <xdr:sp macro="" textlink="">
      <xdr:nvSpPr>
        <xdr:cNvPr id="34" name="Text Box 22">
          <a:extLst>
            <a:ext uri="{FF2B5EF4-FFF2-40B4-BE49-F238E27FC236}">
              <a16:creationId xmlns:a16="http://schemas.microsoft.com/office/drawing/2014/main" id="{2403D403-8C73-4DE8-AB94-9E9C4A16BF50}"/>
            </a:ext>
          </a:extLst>
        </xdr:cNvPr>
        <xdr:cNvSpPr txBox="1"/>
      </xdr:nvSpPr>
      <xdr:spPr bwMode="auto">
        <a:xfrm>
          <a:off x="13630359" y="187536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1</xdr:col>
      <xdr:colOff>159883</xdr:colOff>
      <xdr:row>53</xdr:row>
      <xdr:rowOff>249115</xdr:rowOff>
    </xdr:from>
    <xdr:to>
      <xdr:col>3</xdr:col>
      <xdr:colOff>0</xdr:colOff>
      <xdr:row>55</xdr:row>
      <xdr:rowOff>0</xdr:rowOff>
    </xdr:to>
    <xdr:sp macro="" textlink="">
      <xdr:nvSpPr>
        <xdr:cNvPr id="35" name="フリーフォーム 38">
          <a:extLst>
            <a:ext uri="{FF2B5EF4-FFF2-40B4-BE49-F238E27FC236}">
              <a16:creationId xmlns:a16="http://schemas.microsoft.com/office/drawing/2014/main" id="{4CE35609-7BD0-4DFC-8EB1-87B007AE81AC}"/>
            </a:ext>
          </a:extLst>
        </xdr:cNvPr>
        <xdr:cNvSpPr/>
      </xdr:nvSpPr>
      <xdr:spPr bwMode="auto">
        <a:xfrm>
          <a:off x="321808" y="13184065"/>
          <a:ext cx="1564142" cy="246185"/>
        </a:xfrm>
        <a:custGeom>
          <a:avLst/>
          <a:gdLst>
            <a:gd name="connsiteX0" fmla="*/ 0 w 1612447"/>
            <a:gd name="connsiteY0" fmla="*/ 238125 h 238125"/>
            <a:gd name="connsiteX1" fmla="*/ 0 w 1612447"/>
            <a:gd name="connsiteY1" fmla="*/ 0 h 238125"/>
            <a:gd name="connsiteX2" fmla="*/ 1612447 w 1612447"/>
            <a:gd name="connsiteY2" fmla="*/ 0 h 2381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12447" h="238125">
              <a:moveTo>
                <a:pt x="0" y="238125"/>
              </a:moveTo>
              <a:lnTo>
                <a:pt x="0" y="0"/>
              </a:lnTo>
              <a:lnTo>
                <a:pt x="1612447" y="0"/>
              </a:lnTo>
            </a:path>
          </a:pathLst>
        </a:cu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vert="wordArtVertRtl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544862</xdr:colOff>
      <xdr:row>4</xdr:row>
      <xdr:rowOff>107576</xdr:rowOff>
    </xdr:to>
    <xdr:pic>
      <xdr:nvPicPr>
        <xdr:cNvPr id="36" name="前回値">
          <a:extLst>
            <a:ext uri="{FF2B5EF4-FFF2-40B4-BE49-F238E27FC236}">
              <a16:creationId xmlns:a16="http://schemas.microsoft.com/office/drawing/2014/main" id="{5F5B3B7C-CE36-477E-98F0-72B8BB6CCA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2279"/>
        <a:stretch/>
      </xdr:blipFill>
      <xdr:spPr>
        <a:xfrm>
          <a:off x="0" y="0"/>
          <a:ext cx="3392837" cy="86005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4</xdr:col>
      <xdr:colOff>430247</xdr:colOff>
      <xdr:row>7</xdr:row>
      <xdr:rowOff>144706</xdr:rowOff>
    </xdr:to>
    <xdr:pic>
      <xdr:nvPicPr>
        <xdr:cNvPr id="37" name="今年度へ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A46445-12BE-4F34-8772-1D95364CB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114425"/>
          <a:ext cx="1392272" cy="325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119855</xdr:colOff>
      <xdr:row>16</xdr:row>
      <xdr:rowOff>57299</xdr:rowOff>
    </xdr:from>
    <xdr:to>
      <xdr:col>6</xdr:col>
      <xdr:colOff>701392</xdr:colOff>
      <xdr:row>17</xdr:row>
      <xdr:rowOff>856878</xdr:rowOff>
    </xdr:to>
    <xdr:sp macro="" textlink="">
      <xdr:nvSpPr>
        <xdr:cNvPr id="7" name="Text Box 20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 bwMode="auto">
        <a:xfrm>
          <a:off x="5173708" y="4024181"/>
          <a:ext cx="581537" cy="102369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10</xdr:col>
      <xdr:colOff>91671</xdr:colOff>
      <xdr:row>15</xdr:row>
      <xdr:rowOff>75137</xdr:rowOff>
    </xdr:from>
    <xdr:to>
      <xdr:col>10</xdr:col>
      <xdr:colOff>672268</xdr:colOff>
      <xdr:row>17</xdr:row>
      <xdr:rowOff>877251</xdr:rowOff>
    </xdr:to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 bwMode="auto">
        <a:xfrm>
          <a:off x="8327995" y="3817902"/>
          <a:ext cx="580597" cy="125034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2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センター</a:t>
          </a:r>
        </a:p>
        <a:p>
          <a:pPr algn="dist" rtl="0">
            <a:lnSpc>
              <a:spcPts val="9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児童家庭支援</a:t>
          </a:r>
        </a:p>
      </xdr:txBody>
    </xdr:sp>
    <xdr:clientData/>
  </xdr:twoCellAnchor>
  <xdr:twoCellAnchor>
    <xdr:from>
      <xdr:col>12</xdr:col>
      <xdr:colOff>91671</xdr:colOff>
      <xdr:row>15</xdr:row>
      <xdr:rowOff>75137</xdr:rowOff>
    </xdr:from>
    <xdr:to>
      <xdr:col>12</xdr:col>
      <xdr:colOff>672268</xdr:colOff>
      <xdr:row>17</xdr:row>
      <xdr:rowOff>877251</xdr:rowOff>
    </xdr:to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 bwMode="auto">
        <a:xfrm>
          <a:off x="9919230" y="3817902"/>
          <a:ext cx="580597" cy="125034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13</xdr:col>
      <xdr:colOff>119855</xdr:colOff>
      <xdr:row>15</xdr:row>
      <xdr:rowOff>75137</xdr:rowOff>
    </xdr:from>
    <xdr:to>
      <xdr:col>13</xdr:col>
      <xdr:colOff>701392</xdr:colOff>
      <xdr:row>17</xdr:row>
      <xdr:rowOff>877251</xdr:rowOff>
    </xdr:to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 bwMode="auto">
        <a:xfrm>
          <a:off x="10743031" y="3817902"/>
          <a:ext cx="581537" cy="125034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  <xdr:twoCellAnchor>
    <xdr:from>
      <xdr:col>14</xdr:col>
      <xdr:colOff>119855</xdr:colOff>
      <xdr:row>16</xdr:row>
      <xdr:rowOff>57299</xdr:rowOff>
    </xdr:from>
    <xdr:to>
      <xdr:col>14</xdr:col>
      <xdr:colOff>701392</xdr:colOff>
      <xdr:row>17</xdr:row>
      <xdr:rowOff>856878</xdr:rowOff>
    </xdr:to>
    <xdr:sp macro="" textlink="">
      <xdr:nvSpPr>
        <xdr:cNvPr id="14" name="Text Box 28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 bwMode="auto">
        <a:xfrm>
          <a:off x="11538649" y="4024181"/>
          <a:ext cx="581537" cy="102369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15</xdr:col>
      <xdr:colOff>119855</xdr:colOff>
      <xdr:row>16</xdr:row>
      <xdr:rowOff>57299</xdr:rowOff>
    </xdr:from>
    <xdr:to>
      <xdr:col>15</xdr:col>
      <xdr:colOff>701392</xdr:colOff>
      <xdr:row>17</xdr:row>
      <xdr:rowOff>856878</xdr:rowOff>
    </xdr:to>
    <xdr:sp macro="" textlink="">
      <xdr:nvSpPr>
        <xdr:cNvPr id="15" name="Text Box 29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 bwMode="auto">
        <a:xfrm>
          <a:off x="12334267" y="4024181"/>
          <a:ext cx="581537" cy="102369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16</xdr:col>
      <xdr:colOff>119855</xdr:colOff>
      <xdr:row>16</xdr:row>
      <xdr:rowOff>57299</xdr:rowOff>
    </xdr:from>
    <xdr:to>
      <xdr:col>16</xdr:col>
      <xdr:colOff>701392</xdr:colOff>
      <xdr:row>17</xdr:row>
      <xdr:rowOff>856878</xdr:rowOff>
    </xdr:to>
    <xdr:sp macro="" textlink="">
      <xdr:nvSpPr>
        <xdr:cNvPr id="16" name="Text Box 31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 bwMode="auto">
        <a:xfrm>
          <a:off x="13129884" y="4024181"/>
          <a:ext cx="581537" cy="102369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17</xdr:col>
      <xdr:colOff>119855</xdr:colOff>
      <xdr:row>16</xdr:row>
      <xdr:rowOff>57299</xdr:rowOff>
    </xdr:from>
    <xdr:to>
      <xdr:col>17</xdr:col>
      <xdr:colOff>701392</xdr:colOff>
      <xdr:row>17</xdr:row>
      <xdr:rowOff>856878</xdr:rowOff>
    </xdr:to>
    <xdr:sp macro="" textlink="">
      <xdr:nvSpPr>
        <xdr:cNvPr id="17" name="Text Box 32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/>
      </xdr:nvSpPr>
      <xdr:spPr bwMode="auto">
        <a:xfrm>
          <a:off x="13925502" y="4024181"/>
          <a:ext cx="581537" cy="102369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18</xdr:col>
      <xdr:colOff>119855</xdr:colOff>
      <xdr:row>16</xdr:row>
      <xdr:rowOff>57299</xdr:rowOff>
    </xdr:from>
    <xdr:to>
      <xdr:col>18</xdr:col>
      <xdr:colOff>701392</xdr:colOff>
      <xdr:row>17</xdr:row>
      <xdr:rowOff>856878</xdr:rowOff>
    </xdr:to>
    <xdr:sp macro="" textlink="">
      <xdr:nvSpPr>
        <xdr:cNvPr id="18" name="Text Box 33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 bwMode="auto">
        <a:xfrm>
          <a:off x="14721120" y="4024181"/>
          <a:ext cx="581537" cy="102369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20</xdr:col>
      <xdr:colOff>119855</xdr:colOff>
      <xdr:row>15</xdr:row>
      <xdr:rowOff>75137</xdr:rowOff>
    </xdr:from>
    <xdr:to>
      <xdr:col>20</xdr:col>
      <xdr:colOff>701392</xdr:colOff>
      <xdr:row>17</xdr:row>
      <xdr:rowOff>877251</xdr:rowOff>
    </xdr:to>
    <xdr:sp macro="" textlink="">
      <xdr:nvSpPr>
        <xdr:cNvPr id="20" name="Text Box 36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 bwMode="auto">
        <a:xfrm>
          <a:off x="16312355" y="3817902"/>
          <a:ext cx="581537" cy="125034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21</xdr:col>
      <xdr:colOff>119855</xdr:colOff>
      <xdr:row>17</xdr:row>
      <xdr:rowOff>58341</xdr:rowOff>
    </xdr:from>
    <xdr:to>
      <xdr:col>21</xdr:col>
      <xdr:colOff>701392</xdr:colOff>
      <xdr:row>17</xdr:row>
      <xdr:rowOff>867817</xdr:rowOff>
    </xdr:to>
    <xdr:sp macro="" textlink="">
      <xdr:nvSpPr>
        <xdr:cNvPr id="21" name="Text Box 37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/>
      </xdr:nvSpPr>
      <xdr:spPr bwMode="auto">
        <a:xfrm>
          <a:off x="17107973" y="424934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22</xdr:col>
      <xdr:colOff>119855</xdr:colOff>
      <xdr:row>17</xdr:row>
      <xdr:rowOff>58341</xdr:rowOff>
    </xdr:from>
    <xdr:to>
      <xdr:col>22</xdr:col>
      <xdr:colOff>701392</xdr:colOff>
      <xdr:row>17</xdr:row>
      <xdr:rowOff>867817</xdr:rowOff>
    </xdr:to>
    <xdr:sp macro="" textlink="">
      <xdr:nvSpPr>
        <xdr:cNvPr id="22" name="Text Box 38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 bwMode="auto">
        <a:xfrm>
          <a:off x="17903590" y="424934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23</xdr:col>
      <xdr:colOff>119855</xdr:colOff>
      <xdr:row>17</xdr:row>
      <xdr:rowOff>58341</xdr:rowOff>
    </xdr:from>
    <xdr:to>
      <xdr:col>23</xdr:col>
      <xdr:colOff>701392</xdr:colOff>
      <xdr:row>17</xdr:row>
      <xdr:rowOff>867817</xdr:rowOff>
    </xdr:to>
    <xdr:sp macro="" textlink="">
      <xdr:nvSpPr>
        <xdr:cNvPr id="23" name="Text Box 39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/>
      </xdr:nvSpPr>
      <xdr:spPr bwMode="auto">
        <a:xfrm>
          <a:off x="18699208" y="424934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24</xdr:col>
      <xdr:colOff>119855</xdr:colOff>
      <xdr:row>17</xdr:row>
      <xdr:rowOff>58341</xdr:rowOff>
    </xdr:from>
    <xdr:to>
      <xdr:col>24</xdr:col>
      <xdr:colOff>701392</xdr:colOff>
      <xdr:row>17</xdr:row>
      <xdr:rowOff>867817</xdr:rowOff>
    </xdr:to>
    <xdr:sp macro="" textlink="">
      <xdr:nvSpPr>
        <xdr:cNvPr id="24" name="Text Box 40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 bwMode="auto">
        <a:xfrm>
          <a:off x="19494826" y="424934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25</xdr:col>
      <xdr:colOff>119855</xdr:colOff>
      <xdr:row>17</xdr:row>
      <xdr:rowOff>58341</xdr:rowOff>
    </xdr:from>
    <xdr:to>
      <xdr:col>25</xdr:col>
      <xdr:colOff>701392</xdr:colOff>
      <xdr:row>17</xdr:row>
      <xdr:rowOff>867817</xdr:rowOff>
    </xdr:to>
    <xdr:sp macro="" textlink="">
      <xdr:nvSpPr>
        <xdr:cNvPr id="25" name="Text Box 41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/>
      </xdr:nvSpPr>
      <xdr:spPr bwMode="auto">
        <a:xfrm>
          <a:off x="20290443" y="424934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26</xdr:col>
      <xdr:colOff>119855</xdr:colOff>
      <xdr:row>17</xdr:row>
      <xdr:rowOff>58341</xdr:rowOff>
    </xdr:from>
    <xdr:to>
      <xdr:col>26</xdr:col>
      <xdr:colOff>701392</xdr:colOff>
      <xdr:row>17</xdr:row>
      <xdr:rowOff>867817</xdr:rowOff>
    </xdr:to>
    <xdr:sp macro="" textlink="">
      <xdr:nvSpPr>
        <xdr:cNvPr id="26" name="Text Box 42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 bwMode="auto">
        <a:xfrm>
          <a:off x="21086061" y="424934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27</xdr:col>
      <xdr:colOff>119855</xdr:colOff>
      <xdr:row>15</xdr:row>
      <xdr:rowOff>75137</xdr:rowOff>
    </xdr:from>
    <xdr:to>
      <xdr:col>27</xdr:col>
      <xdr:colOff>701392</xdr:colOff>
      <xdr:row>17</xdr:row>
      <xdr:rowOff>877251</xdr:rowOff>
    </xdr:to>
    <xdr:sp macro="" textlink="">
      <xdr:nvSpPr>
        <xdr:cNvPr id="27" name="Text Box 4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 bwMode="auto">
        <a:xfrm>
          <a:off x="21881679" y="3817902"/>
          <a:ext cx="581537" cy="125034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28</xdr:col>
      <xdr:colOff>119855</xdr:colOff>
      <xdr:row>15</xdr:row>
      <xdr:rowOff>75137</xdr:rowOff>
    </xdr:from>
    <xdr:to>
      <xdr:col>28</xdr:col>
      <xdr:colOff>701392</xdr:colOff>
      <xdr:row>17</xdr:row>
      <xdr:rowOff>877251</xdr:rowOff>
    </xdr:to>
    <xdr:sp macro="" textlink="">
      <xdr:nvSpPr>
        <xdr:cNvPr id="28" name="Text Box 4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/>
      </xdr:nvSpPr>
      <xdr:spPr bwMode="auto">
        <a:xfrm>
          <a:off x="22677296" y="3817902"/>
          <a:ext cx="581537" cy="125034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29</xdr:col>
      <xdr:colOff>119855</xdr:colOff>
      <xdr:row>15</xdr:row>
      <xdr:rowOff>75137</xdr:rowOff>
    </xdr:from>
    <xdr:to>
      <xdr:col>29</xdr:col>
      <xdr:colOff>701392</xdr:colOff>
      <xdr:row>17</xdr:row>
      <xdr:rowOff>877251</xdr:rowOff>
    </xdr:to>
    <xdr:sp macro="" textlink="">
      <xdr:nvSpPr>
        <xdr:cNvPr id="29" name="Text Box 4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 bwMode="auto">
        <a:xfrm>
          <a:off x="23472914" y="3817902"/>
          <a:ext cx="581537" cy="125034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30</xdr:col>
      <xdr:colOff>119855</xdr:colOff>
      <xdr:row>15</xdr:row>
      <xdr:rowOff>75137</xdr:rowOff>
    </xdr:from>
    <xdr:to>
      <xdr:col>30</xdr:col>
      <xdr:colOff>701392</xdr:colOff>
      <xdr:row>17</xdr:row>
      <xdr:rowOff>877251</xdr:rowOff>
    </xdr:to>
    <xdr:sp macro="" textlink="">
      <xdr:nvSpPr>
        <xdr:cNvPr id="30" name="Text Box 4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/>
      </xdr:nvSpPr>
      <xdr:spPr bwMode="auto">
        <a:xfrm>
          <a:off x="24268531" y="3817902"/>
          <a:ext cx="581537" cy="125034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31</xdr:col>
      <xdr:colOff>119855</xdr:colOff>
      <xdr:row>15</xdr:row>
      <xdr:rowOff>75137</xdr:rowOff>
    </xdr:from>
    <xdr:to>
      <xdr:col>31</xdr:col>
      <xdr:colOff>701392</xdr:colOff>
      <xdr:row>17</xdr:row>
      <xdr:rowOff>877251</xdr:rowOff>
    </xdr:to>
    <xdr:sp macro="" textlink="">
      <xdr:nvSpPr>
        <xdr:cNvPr id="33" name="Text Box 15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/>
      </xdr:nvSpPr>
      <xdr:spPr bwMode="auto">
        <a:xfrm>
          <a:off x="25064149" y="3817902"/>
          <a:ext cx="581537" cy="125034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3</xdr:col>
      <xdr:colOff>110330</xdr:colOff>
      <xdr:row>15</xdr:row>
      <xdr:rowOff>114449</xdr:rowOff>
    </xdr:from>
    <xdr:to>
      <xdr:col>3</xdr:col>
      <xdr:colOff>691867</xdr:colOff>
      <xdr:row>17</xdr:row>
      <xdr:rowOff>685428</xdr:rowOff>
    </xdr:to>
    <xdr:sp macro="" textlink="">
      <xdr:nvSpPr>
        <xdr:cNvPr id="34" name="Text Box 167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 bwMode="auto">
        <a:xfrm>
          <a:off x="1986755" y="34958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11</xdr:col>
      <xdr:colOff>110461</xdr:colOff>
      <xdr:row>15</xdr:row>
      <xdr:rowOff>75137</xdr:rowOff>
    </xdr:from>
    <xdr:to>
      <xdr:col>11</xdr:col>
      <xdr:colOff>691058</xdr:colOff>
      <xdr:row>17</xdr:row>
      <xdr:rowOff>877251</xdr:rowOff>
    </xdr:to>
    <xdr:sp macro="" textlink="">
      <xdr:nvSpPr>
        <xdr:cNvPr id="38" name="Text Box 22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 txBox="1"/>
      </xdr:nvSpPr>
      <xdr:spPr bwMode="auto">
        <a:xfrm>
          <a:off x="9142402" y="3817902"/>
          <a:ext cx="580597" cy="125034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7</xdr:col>
      <xdr:colOff>123266</xdr:colOff>
      <xdr:row>15</xdr:row>
      <xdr:rowOff>112055</xdr:rowOff>
    </xdr:from>
    <xdr:to>
      <xdr:col>7</xdr:col>
      <xdr:colOff>704803</xdr:colOff>
      <xdr:row>17</xdr:row>
      <xdr:rowOff>882648</xdr:rowOff>
    </xdr:to>
    <xdr:sp macro="" textlink="">
      <xdr:nvSpPr>
        <xdr:cNvPr id="71" name="Text Box 21">
          <a:extLst>
            <a:ext uri="{FF2B5EF4-FFF2-40B4-BE49-F238E27FC236}">
              <a16:creationId xmlns:a16="http://schemas.microsoft.com/office/drawing/2014/main" id="{E486984C-637B-4168-B2E0-270E17F58D4F}"/>
            </a:ext>
          </a:extLst>
        </xdr:cNvPr>
        <xdr:cNvSpPr txBox="1"/>
      </xdr:nvSpPr>
      <xdr:spPr bwMode="auto">
        <a:xfrm>
          <a:off x="5972737" y="3854820"/>
          <a:ext cx="581537" cy="121882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8</xdr:col>
      <xdr:colOff>121585</xdr:colOff>
      <xdr:row>15</xdr:row>
      <xdr:rowOff>112055</xdr:rowOff>
    </xdr:from>
    <xdr:to>
      <xdr:col>8</xdr:col>
      <xdr:colOff>703122</xdr:colOff>
      <xdr:row>17</xdr:row>
      <xdr:rowOff>882648</xdr:rowOff>
    </xdr:to>
    <xdr:sp macro="" textlink="">
      <xdr:nvSpPr>
        <xdr:cNvPr id="72" name="Text Box 22">
          <a:extLst>
            <a:ext uri="{FF2B5EF4-FFF2-40B4-BE49-F238E27FC236}">
              <a16:creationId xmlns:a16="http://schemas.microsoft.com/office/drawing/2014/main" id="{0F8DCDB6-9A97-4740-AE7C-76DD1AC6E670}"/>
            </a:ext>
          </a:extLst>
        </xdr:cNvPr>
        <xdr:cNvSpPr txBox="1"/>
      </xdr:nvSpPr>
      <xdr:spPr bwMode="auto">
        <a:xfrm>
          <a:off x="6766673" y="3854820"/>
          <a:ext cx="581537" cy="121882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9</xdr:col>
      <xdr:colOff>119904</xdr:colOff>
      <xdr:row>15</xdr:row>
      <xdr:rowOff>112055</xdr:rowOff>
    </xdr:from>
    <xdr:to>
      <xdr:col>9</xdr:col>
      <xdr:colOff>701441</xdr:colOff>
      <xdr:row>17</xdr:row>
      <xdr:rowOff>911594</xdr:rowOff>
    </xdr:to>
    <xdr:sp macro="" textlink="">
      <xdr:nvSpPr>
        <xdr:cNvPr id="73" name="Text Box 23">
          <a:extLst>
            <a:ext uri="{FF2B5EF4-FFF2-40B4-BE49-F238E27FC236}">
              <a16:creationId xmlns:a16="http://schemas.microsoft.com/office/drawing/2014/main" id="{47C7D59C-C3B1-4288-8C9D-F57AA0A13C99}"/>
            </a:ext>
          </a:extLst>
        </xdr:cNvPr>
        <xdr:cNvSpPr txBox="1"/>
      </xdr:nvSpPr>
      <xdr:spPr bwMode="auto">
        <a:xfrm>
          <a:off x="7560610" y="3854820"/>
          <a:ext cx="581537" cy="124777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</a:t>
          </a:r>
          <a:endParaRPr lang="en-US" altLang="ja-JP" sz="1100" b="0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1</xdr:col>
      <xdr:colOff>159883</xdr:colOff>
      <xdr:row>62</xdr:row>
      <xdr:rowOff>249115</xdr:rowOff>
    </xdr:from>
    <xdr:to>
      <xdr:col>3</xdr:col>
      <xdr:colOff>0</xdr:colOff>
      <xdr:row>64</xdr:row>
      <xdr:rowOff>0</xdr:rowOff>
    </xdr:to>
    <xdr:sp macro="" textlink="">
      <xdr:nvSpPr>
        <xdr:cNvPr id="84" name="フリーフォーム 1">
          <a:extLst>
            <a:ext uri="{FF2B5EF4-FFF2-40B4-BE49-F238E27FC236}">
              <a16:creationId xmlns:a16="http://schemas.microsoft.com/office/drawing/2014/main" id="{CE50A571-7E3D-4134-BC13-2D3C9B137826}"/>
            </a:ext>
          </a:extLst>
        </xdr:cNvPr>
        <xdr:cNvSpPr/>
      </xdr:nvSpPr>
      <xdr:spPr bwMode="auto">
        <a:xfrm>
          <a:off x="321808" y="15698665"/>
          <a:ext cx="1564142" cy="246185"/>
        </a:xfrm>
        <a:custGeom>
          <a:avLst/>
          <a:gdLst>
            <a:gd name="connsiteX0" fmla="*/ 0 w 1612447"/>
            <a:gd name="connsiteY0" fmla="*/ 238125 h 238125"/>
            <a:gd name="connsiteX1" fmla="*/ 0 w 1612447"/>
            <a:gd name="connsiteY1" fmla="*/ 0 h 238125"/>
            <a:gd name="connsiteX2" fmla="*/ 1612447 w 1612447"/>
            <a:gd name="connsiteY2" fmla="*/ 0 h 2381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12447" h="238125">
              <a:moveTo>
                <a:pt x="0" y="238125"/>
              </a:moveTo>
              <a:lnTo>
                <a:pt x="0" y="0"/>
              </a:lnTo>
              <a:lnTo>
                <a:pt x="1612447" y="0"/>
              </a:lnTo>
            </a:path>
          </a:pathLst>
        </a:cu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vert="wordArtVertRtl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291913</xdr:colOff>
      <xdr:row>4</xdr:row>
      <xdr:rowOff>177613</xdr:rowOff>
    </xdr:to>
    <xdr:grpSp>
      <xdr:nvGrpSpPr>
        <xdr:cNvPr id="36" name="グループ化 35">
          <a:extLst>
            <a:ext uri="{FF2B5EF4-FFF2-40B4-BE49-F238E27FC236}">
              <a16:creationId xmlns:a16="http://schemas.microsoft.com/office/drawing/2014/main" id="{4BC00756-B0D1-4451-BE93-A2F378884FC2}"/>
            </a:ext>
          </a:extLst>
        </xdr:cNvPr>
        <xdr:cNvGrpSpPr>
          <a:grpSpLocks/>
        </xdr:cNvGrpSpPr>
      </xdr:nvGrpSpPr>
      <xdr:grpSpPr bwMode="auto">
        <a:xfrm>
          <a:off x="156882" y="0"/>
          <a:ext cx="1535766" cy="928407"/>
          <a:chOff x="156210" y="0"/>
          <a:chExt cx="1727532" cy="608471"/>
        </a:xfrm>
      </xdr:grpSpPr>
      <xdr:sp macro="" textlink="">
        <xdr:nvSpPr>
          <xdr:cNvPr id="37" name="正方形/長方形 36">
            <a:extLst>
              <a:ext uri="{FF2B5EF4-FFF2-40B4-BE49-F238E27FC236}">
                <a16:creationId xmlns:a16="http://schemas.microsoft.com/office/drawing/2014/main" id="{96E334E2-37AB-4294-B1AF-E9C5A6EE889C}"/>
              </a:ext>
            </a:extLst>
          </xdr:cNvPr>
          <xdr:cNvSpPr/>
        </xdr:nvSpPr>
        <xdr:spPr>
          <a:xfrm>
            <a:off x="156210" y="0"/>
            <a:ext cx="1727532" cy="314325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>
                <a:solidFill>
                  <a:sysClr val="windowText" lastClr="000000"/>
                </a:solidFill>
              </a:rPr>
              <a:t>（</a:t>
            </a:r>
            <a:r>
              <a:rPr kumimoji="1" lang="ja-JP" altLang="ja-JP" sz="110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こどもの福祉と保健に関する状況報告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）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39" name="正方形/長方形 38">
            <a:extLst>
              <a:ext uri="{FF2B5EF4-FFF2-40B4-BE49-F238E27FC236}">
                <a16:creationId xmlns:a16="http://schemas.microsoft.com/office/drawing/2014/main" id="{55357B2B-1A65-4ED0-B1CF-539FD6C0503A}"/>
              </a:ext>
            </a:extLst>
          </xdr:cNvPr>
          <xdr:cNvSpPr/>
        </xdr:nvSpPr>
        <xdr:spPr>
          <a:xfrm>
            <a:off x="335885" y="285750"/>
            <a:ext cx="1391101" cy="322721"/>
          </a:xfrm>
          <a:prstGeom prst="rect">
            <a:avLst/>
          </a:prstGeom>
          <a:noFill/>
          <a:ln w="6350" cmpd="sng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>
              <a:lnSpc>
                <a:spcPts val="13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統計法に基づく</a:t>
            </a:r>
            <a:endParaRPr kumimoji="1" lang="en-US" altLang="ja-JP" sz="11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endParaRPr>
          </a:p>
          <a:p>
            <a:pPr algn="ctr">
              <a:lnSpc>
                <a:spcPts val="13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一般統計調査</a:t>
            </a:r>
          </a:p>
        </xdr:txBody>
      </xdr:sp>
    </xdr:grpSp>
    <xdr:clientData/>
  </xdr:twoCellAnchor>
  <xdr:twoCellAnchor>
    <xdr:from>
      <xdr:col>4</xdr:col>
      <xdr:colOff>28575</xdr:colOff>
      <xdr:row>15</xdr:row>
      <xdr:rowOff>85725</xdr:rowOff>
    </xdr:from>
    <xdr:to>
      <xdr:col>4</xdr:col>
      <xdr:colOff>743585</xdr:colOff>
      <xdr:row>17</xdr:row>
      <xdr:rowOff>875473</xdr:rowOff>
    </xdr:to>
    <xdr:sp macro="" textlink="">
      <xdr:nvSpPr>
        <xdr:cNvPr id="41" name="Text Box 167">
          <a:extLst>
            <a:ext uri="{FF2B5EF4-FFF2-40B4-BE49-F238E27FC236}">
              <a16:creationId xmlns:a16="http://schemas.microsoft.com/office/drawing/2014/main" id="{E1C739DC-6C30-4E25-A8C3-3C66F9814FA1}"/>
            </a:ext>
          </a:extLst>
        </xdr:cNvPr>
        <xdr:cNvSpPr txBox="1">
          <a:spLocks noChangeArrowheads="1"/>
        </xdr:cNvSpPr>
      </xdr:nvSpPr>
      <xdr:spPr bwMode="auto">
        <a:xfrm>
          <a:off x="2705100" y="3467100"/>
          <a:ext cx="715010" cy="124694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Rtl" wrap="square" lIns="27432" tIns="0" rIns="27432" bIns="0" anchor="ctr" upright="1"/>
        <a:lstStyle/>
        <a:p>
          <a:pPr marL="0" marR="0" lvl="0" indent="0" algn="di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800" b="0" i="0" u="none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（</a:t>
          </a:r>
          <a:r>
            <a:rPr lang="ja-JP" altLang="ja-JP" sz="800" b="0" i="0" u="none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児童相談所を除く）</a:t>
          </a:r>
          <a:endParaRPr lang="en-US" altLang="ja-JP" sz="800" b="0" i="0" u="none" baseline="0">
            <a:solidFill>
              <a:sysClr val="windowText" lastClr="000000"/>
            </a:solidFill>
            <a:effectLst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algn="di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ja-JP" altLang="ja-JP" sz="1000" u="none">
            <a:solidFill>
              <a:sysClr val="windowText" lastClr="000000"/>
            </a:solidFill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都道府県</a:t>
          </a:r>
          <a:endParaRPr lang="en-US" altLang="ja-JP" sz="1000" b="0" i="0" u="none" strike="noStrike" baseline="0">
            <a:solidFill>
              <a:sysClr val="windowText" lastClr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oneCellAnchor>
    <xdr:from>
      <xdr:col>5</xdr:col>
      <xdr:colOff>26090</xdr:colOff>
      <xdr:row>16</xdr:row>
      <xdr:rowOff>61705</xdr:rowOff>
    </xdr:from>
    <xdr:ext cx="753717" cy="1062245"/>
    <xdr:sp macro="" textlink="">
      <xdr:nvSpPr>
        <xdr:cNvPr id="42" name="Text Box 17">
          <a:extLst>
            <a:ext uri="{FF2B5EF4-FFF2-40B4-BE49-F238E27FC236}">
              <a16:creationId xmlns:a16="http://schemas.microsoft.com/office/drawing/2014/main" id="{F36D4173-BC7B-4F72-88D9-639F31DE0233}"/>
            </a:ext>
          </a:extLst>
        </xdr:cNvPr>
        <xdr:cNvSpPr txBox="1"/>
      </xdr:nvSpPr>
      <xdr:spPr bwMode="auto">
        <a:xfrm>
          <a:off x="3502715" y="3671680"/>
          <a:ext cx="753717" cy="106224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horzOverflow="clip" vert="wordArtVert" wrap="square" lIns="27432" tIns="0" rIns="27432" bIns="0" anchor="ctr" upright="1">
          <a:noAutofit/>
        </a:bodyPr>
        <a:lstStyle/>
        <a:p>
          <a:pPr algn="dist" rtl="0"/>
          <a:r>
            <a:rPr lang="ja-JP" altLang="en-US" sz="1000" b="0" i="0" baseline="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こども家庭</a:t>
          </a:r>
        </a:p>
        <a:p>
          <a:pPr algn="dist" rtl="0"/>
          <a:r>
            <a:rPr lang="ja-JP" altLang="en-US" sz="1000" b="0" i="0" baseline="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センター等</a:t>
          </a:r>
        </a:p>
        <a:p>
          <a:pPr algn="dist" rtl="0"/>
          <a:r>
            <a:rPr lang="ja-JP" altLang="en-US" sz="1000" b="0" i="0" baseline="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の児童福祉・母子保健部門</a:t>
          </a:r>
        </a:p>
      </xdr:txBody>
    </xdr:sp>
    <xdr:clientData/>
  </xdr:oneCellAnchor>
  <xdr:twoCellAnchor>
    <xdr:from>
      <xdr:col>19</xdr:col>
      <xdr:colOff>16565</xdr:colOff>
      <xdr:row>15</xdr:row>
      <xdr:rowOff>47625</xdr:rowOff>
    </xdr:from>
    <xdr:to>
      <xdr:col>20</xdr:col>
      <xdr:colOff>44726</xdr:colOff>
      <xdr:row>17</xdr:row>
      <xdr:rowOff>857664</xdr:rowOff>
    </xdr:to>
    <xdr:sp macro="" textlink="">
      <xdr:nvSpPr>
        <xdr:cNvPr id="43" name="Text Box 17">
          <a:extLst>
            <a:ext uri="{FF2B5EF4-FFF2-40B4-BE49-F238E27FC236}">
              <a16:creationId xmlns:a16="http://schemas.microsoft.com/office/drawing/2014/main" id="{BF6FF655-4B10-4D3D-B36A-2EECE23ADBB7}"/>
            </a:ext>
          </a:extLst>
        </xdr:cNvPr>
        <xdr:cNvSpPr txBox="1">
          <a:spLocks noChangeArrowheads="1"/>
        </xdr:cNvSpPr>
      </xdr:nvSpPr>
      <xdr:spPr bwMode="auto">
        <a:xfrm>
          <a:off x="14694590" y="3429000"/>
          <a:ext cx="828261" cy="1267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里親</a:t>
          </a: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・</a:t>
          </a: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小規模住居型児童養育事業（</a:t>
          </a:r>
          <a:r>
            <a:rPr lang="en-US" altLang="ja-JP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FH</a:t>
          </a: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）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0</xdr:rowOff>
    </xdr:from>
    <xdr:to>
      <xdr:col>2</xdr:col>
      <xdr:colOff>300318</xdr:colOff>
      <xdr:row>5</xdr:row>
      <xdr:rowOff>3362</xdr:rowOff>
    </xdr:to>
    <xdr:grpSp>
      <xdr:nvGrpSpPr>
        <xdr:cNvPr id="81" name="グループ化 80">
          <a:extLst>
            <a:ext uri="{FF2B5EF4-FFF2-40B4-BE49-F238E27FC236}">
              <a16:creationId xmlns:a16="http://schemas.microsoft.com/office/drawing/2014/main" id="{A5F01E5A-7329-4FC2-BAC4-E5E059595352}"/>
            </a:ext>
          </a:extLst>
        </xdr:cNvPr>
        <xdr:cNvGrpSpPr>
          <a:grpSpLocks/>
        </xdr:cNvGrpSpPr>
      </xdr:nvGrpSpPr>
      <xdr:grpSpPr bwMode="auto">
        <a:xfrm>
          <a:off x="152400" y="0"/>
          <a:ext cx="1548653" cy="933450"/>
          <a:chOff x="156210" y="0"/>
          <a:chExt cx="1727532" cy="608471"/>
        </a:xfrm>
      </xdr:grpSpPr>
      <xdr:sp macro="" textlink="">
        <xdr:nvSpPr>
          <xdr:cNvPr id="82" name="正方形/長方形 81">
            <a:extLst>
              <a:ext uri="{FF2B5EF4-FFF2-40B4-BE49-F238E27FC236}">
                <a16:creationId xmlns:a16="http://schemas.microsoft.com/office/drawing/2014/main" id="{C7738D76-467E-4076-91D6-FF6D39C1D5CE}"/>
              </a:ext>
            </a:extLst>
          </xdr:cNvPr>
          <xdr:cNvSpPr/>
        </xdr:nvSpPr>
        <xdr:spPr>
          <a:xfrm>
            <a:off x="156210" y="0"/>
            <a:ext cx="1727532" cy="314325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>
                <a:solidFill>
                  <a:sysClr val="windowText" lastClr="000000"/>
                </a:solidFill>
              </a:rPr>
              <a:t>（</a:t>
            </a:r>
            <a:r>
              <a:rPr kumimoji="1" lang="ja-JP" altLang="ja-JP" sz="110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こどもの福祉と保健に関する状況報告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）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83" name="正方形/長方形 82">
            <a:extLst>
              <a:ext uri="{FF2B5EF4-FFF2-40B4-BE49-F238E27FC236}">
                <a16:creationId xmlns:a16="http://schemas.microsoft.com/office/drawing/2014/main" id="{4A75FC75-0213-40D2-8629-1E2C4BC27846}"/>
              </a:ext>
            </a:extLst>
          </xdr:cNvPr>
          <xdr:cNvSpPr/>
        </xdr:nvSpPr>
        <xdr:spPr>
          <a:xfrm>
            <a:off x="335885" y="285750"/>
            <a:ext cx="1391101" cy="322721"/>
          </a:xfrm>
          <a:prstGeom prst="rect">
            <a:avLst/>
          </a:prstGeom>
          <a:noFill/>
          <a:ln w="6350" cmpd="sng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>
              <a:lnSpc>
                <a:spcPts val="13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統計法に基づく</a:t>
            </a:r>
            <a:endParaRPr kumimoji="1" lang="en-US" altLang="ja-JP" sz="11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endParaRPr>
          </a:p>
          <a:p>
            <a:pPr algn="ctr">
              <a:lnSpc>
                <a:spcPts val="13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一般統計調査</a:t>
            </a:r>
          </a:p>
        </xdr:txBody>
      </xdr:sp>
    </xdr:grpSp>
    <xdr:clientData/>
  </xdr:twoCellAnchor>
  <xdr:twoCellAnchor>
    <xdr:from>
      <xdr:col>11</xdr:col>
      <xdr:colOff>259417</xdr:colOff>
      <xdr:row>66</xdr:row>
      <xdr:rowOff>31983</xdr:rowOff>
    </xdr:from>
    <xdr:to>
      <xdr:col>25</xdr:col>
      <xdr:colOff>46323</xdr:colOff>
      <xdr:row>77</xdr:row>
      <xdr:rowOff>76200</xdr:rowOff>
    </xdr:to>
    <xdr:sp macro="" textlink="" fLocksText="0">
      <xdr:nvSpPr>
        <xdr:cNvPr id="20203" name="注記欄">
          <a:extLst>
            <a:ext uri="{FF2B5EF4-FFF2-40B4-BE49-F238E27FC236}">
              <a16:creationId xmlns:a16="http://schemas.microsoft.com/office/drawing/2014/main" id="{00000000-0008-0000-0700-0000EB4E0000}"/>
            </a:ext>
          </a:extLst>
        </xdr:cNvPr>
        <xdr:cNvSpPr txBox="1"/>
      </xdr:nvSpPr>
      <xdr:spPr bwMode="auto">
        <a:xfrm>
          <a:off x="8536642" y="17386533"/>
          <a:ext cx="10988306" cy="1863492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prstDash val="dash"/>
          <a:miter lim="800000"/>
        </a:ln>
      </xdr:spPr>
      <xdr:txBody>
        <a:bodyPr vertOverflow="clip" wrap="square" lIns="27432" tIns="18288" rIns="0" bIns="0" anchor="t" upright="1"/>
        <a:lstStyle/>
        <a:p>
          <a:pPr algn="l" rtl="0"/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注記欄：</a:t>
          </a:r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ja-JP" altLang="en-US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 fLocksWithSheet="0"/>
  </xdr:twoCellAnchor>
  <xdr:twoCellAnchor editAs="oneCell">
    <xdr:from>
      <xdr:col>1</xdr:col>
      <xdr:colOff>1284253</xdr:colOff>
      <xdr:row>6</xdr:row>
      <xdr:rowOff>0</xdr:rowOff>
    </xdr:from>
    <xdr:to>
      <xdr:col>4</xdr:col>
      <xdr:colOff>133350</xdr:colOff>
      <xdr:row>7</xdr:row>
      <xdr:rowOff>106606</xdr:rowOff>
    </xdr:to>
    <xdr:pic>
      <xdr:nvPicPr>
        <xdr:cNvPr id="38" name="前回値へ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135" y="1109382"/>
          <a:ext cx="1393953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>
    <xdr:from>
      <xdr:col>6</xdr:col>
      <xdr:colOff>185469</xdr:colOff>
      <xdr:row>74</xdr:row>
      <xdr:rowOff>95250</xdr:rowOff>
    </xdr:from>
    <xdr:to>
      <xdr:col>7</xdr:col>
      <xdr:colOff>84651</xdr:colOff>
      <xdr:row>74</xdr:row>
      <xdr:rowOff>95250</xdr:rowOff>
    </xdr:to>
    <xdr:cxnSp macro="">
      <xdr:nvCxnSpPr>
        <xdr:cNvPr id="5" name="注記矢印">
          <a:extLst>
            <a:ext uri="{FF2B5EF4-FFF2-40B4-BE49-F238E27FC236}">
              <a16:creationId xmlns:a16="http://schemas.microsoft.com/office/drawing/2014/main" id="{AE848179-A7C3-405F-8ABE-C44EF3A375E0}"/>
            </a:ext>
          </a:extLst>
        </xdr:cNvPr>
        <xdr:cNvCxnSpPr/>
      </xdr:nvCxnSpPr>
      <xdr:spPr>
        <a:xfrm flipH="1" flipV="1">
          <a:off x="4443704" y="18349632"/>
          <a:ext cx="694800" cy="0"/>
        </a:xfrm>
        <a:prstGeom prst="line">
          <a:avLst/>
        </a:prstGeom>
        <a:ln w="50800">
          <a:solidFill>
            <a:srgbClr val="00B05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oneCell">
    <xdr:from>
      <xdr:col>7</xdr:col>
      <xdr:colOff>96376</xdr:colOff>
      <xdr:row>70</xdr:row>
      <xdr:rowOff>34179</xdr:rowOff>
    </xdr:from>
    <xdr:to>
      <xdr:col>10</xdr:col>
      <xdr:colOff>649466</xdr:colOff>
      <xdr:row>77</xdr:row>
      <xdr:rowOff>62752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B080D6E-96D2-4E99-91F5-BBFAD7AF1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50229" y="17616208"/>
          <a:ext cx="2939943" cy="1216397"/>
        </a:xfrm>
        <a:prstGeom prst="rect">
          <a:avLst/>
        </a:prstGeom>
      </xdr:spPr>
    </xdr:pic>
    <xdr:clientData/>
  </xdr:twoCellAnchor>
  <xdr:twoCellAnchor>
    <xdr:from>
      <xdr:col>6</xdr:col>
      <xdr:colOff>123778</xdr:colOff>
      <xdr:row>16</xdr:row>
      <xdr:rowOff>103937</xdr:rowOff>
    </xdr:from>
    <xdr:to>
      <xdr:col>6</xdr:col>
      <xdr:colOff>705315</xdr:colOff>
      <xdr:row>17</xdr:row>
      <xdr:rowOff>903516</xdr:rowOff>
    </xdr:to>
    <xdr:sp macro="" textlink="">
      <xdr:nvSpPr>
        <xdr:cNvPr id="48" name="Text Box 20">
          <a:extLst>
            <a:ext uri="{FF2B5EF4-FFF2-40B4-BE49-F238E27FC236}">
              <a16:creationId xmlns:a16="http://schemas.microsoft.com/office/drawing/2014/main" id="{88B5C5C9-7D07-4F02-A704-E8D2921C08C1}"/>
            </a:ext>
          </a:extLst>
        </xdr:cNvPr>
        <xdr:cNvSpPr txBox="1"/>
      </xdr:nvSpPr>
      <xdr:spPr bwMode="auto">
        <a:xfrm>
          <a:off x="5212849" y="3723437"/>
          <a:ext cx="581537" cy="10309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123778</xdr:colOff>
      <xdr:row>15</xdr:row>
      <xdr:rowOff>113313</xdr:rowOff>
    </xdr:from>
    <xdr:to>
      <xdr:col>7</xdr:col>
      <xdr:colOff>705315</xdr:colOff>
      <xdr:row>17</xdr:row>
      <xdr:rowOff>903516</xdr:rowOff>
    </xdr:to>
    <xdr:sp macro="" textlink="">
      <xdr:nvSpPr>
        <xdr:cNvPr id="49" name="Text Box 21">
          <a:extLst>
            <a:ext uri="{FF2B5EF4-FFF2-40B4-BE49-F238E27FC236}">
              <a16:creationId xmlns:a16="http://schemas.microsoft.com/office/drawing/2014/main" id="{38E5FCB2-C4E4-4A89-96B4-5592C82B17FC}"/>
            </a:ext>
          </a:extLst>
        </xdr:cNvPr>
        <xdr:cNvSpPr txBox="1"/>
      </xdr:nvSpPr>
      <xdr:spPr bwMode="auto">
        <a:xfrm>
          <a:off x="6015671" y="3501492"/>
          <a:ext cx="581537" cy="125284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8</xdr:col>
      <xdr:colOff>123778</xdr:colOff>
      <xdr:row>15</xdr:row>
      <xdr:rowOff>113313</xdr:rowOff>
    </xdr:from>
    <xdr:to>
      <xdr:col>8</xdr:col>
      <xdr:colOff>705315</xdr:colOff>
      <xdr:row>17</xdr:row>
      <xdr:rowOff>903516</xdr:rowOff>
    </xdr:to>
    <xdr:sp macro="" textlink="">
      <xdr:nvSpPr>
        <xdr:cNvPr id="50" name="Text Box 22">
          <a:extLst>
            <a:ext uri="{FF2B5EF4-FFF2-40B4-BE49-F238E27FC236}">
              <a16:creationId xmlns:a16="http://schemas.microsoft.com/office/drawing/2014/main" id="{5119BF3C-AB43-4E13-98A8-A4D178B1155D}"/>
            </a:ext>
          </a:extLst>
        </xdr:cNvPr>
        <xdr:cNvSpPr txBox="1"/>
      </xdr:nvSpPr>
      <xdr:spPr bwMode="auto">
        <a:xfrm>
          <a:off x="6818492" y="3501492"/>
          <a:ext cx="581537" cy="125284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9</xdr:col>
      <xdr:colOff>123778</xdr:colOff>
      <xdr:row>15</xdr:row>
      <xdr:rowOff>113313</xdr:rowOff>
    </xdr:from>
    <xdr:to>
      <xdr:col>9</xdr:col>
      <xdr:colOff>705315</xdr:colOff>
      <xdr:row>17</xdr:row>
      <xdr:rowOff>903516</xdr:rowOff>
    </xdr:to>
    <xdr:sp macro="" textlink="">
      <xdr:nvSpPr>
        <xdr:cNvPr id="51" name="Text Box 23">
          <a:extLst>
            <a:ext uri="{FF2B5EF4-FFF2-40B4-BE49-F238E27FC236}">
              <a16:creationId xmlns:a16="http://schemas.microsoft.com/office/drawing/2014/main" id="{F8A3EB0A-CF93-4C00-9C0A-DD3E6DB09EF7}"/>
            </a:ext>
          </a:extLst>
        </xdr:cNvPr>
        <xdr:cNvSpPr txBox="1"/>
      </xdr:nvSpPr>
      <xdr:spPr bwMode="auto">
        <a:xfrm>
          <a:off x="7621314" y="3501492"/>
          <a:ext cx="581537" cy="125284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ct val="100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</a:t>
          </a:r>
          <a:r>
            <a:rPr lang="ja-JP" altLang="en-US" sz="1100" b="0" i="0" u="none" strike="noStrike">
              <a:effectLst/>
              <a:latin typeface="+mn-lt"/>
              <a:ea typeface="+mn-ea"/>
              <a:cs typeface="+mn-cs"/>
            </a:rPr>
            <a:t>　 　</a:t>
          </a:r>
          <a:r>
            <a:rPr lang="ja-JP" altLang="en-US" sz="1000"/>
            <a:t> </a:t>
          </a:r>
          <a:r>
            <a:rPr lang="ja-JP" altLang="en-US" sz="1100" b="0" i="0" u="none" strike="noStrike"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000"/>
            <a:t> 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　医療機関</a:t>
          </a:r>
        </a:p>
      </xdr:txBody>
    </xdr:sp>
    <xdr:clientData/>
  </xdr:twoCellAnchor>
  <xdr:twoCellAnchor>
    <xdr:from>
      <xdr:col>10</xdr:col>
      <xdr:colOff>118006</xdr:colOff>
      <xdr:row>15</xdr:row>
      <xdr:rowOff>101402</xdr:rowOff>
    </xdr:from>
    <xdr:to>
      <xdr:col>10</xdr:col>
      <xdr:colOff>698603</xdr:colOff>
      <xdr:row>17</xdr:row>
      <xdr:rowOff>903516</xdr:rowOff>
    </xdr:to>
    <xdr:sp macro="" textlink="">
      <xdr:nvSpPr>
        <xdr:cNvPr id="52" name="Text Box 25">
          <a:extLst>
            <a:ext uri="{FF2B5EF4-FFF2-40B4-BE49-F238E27FC236}">
              <a16:creationId xmlns:a16="http://schemas.microsoft.com/office/drawing/2014/main" id="{B3A085C0-F0A1-4655-B4A1-18832B00CFA0}"/>
            </a:ext>
          </a:extLst>
        </xdr:cNvPr>
        <xdr:cNvSpPr txBox="1"/>
      </xdr:nvSpPr>
      <xdr:spPr bwMode="auto">
        <a:xfrm>
          <a:off x="8418363" y="3489581"/>
          <a:ext cx="580597" cy="126475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センター</a:t>
          </a: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児童家庭支援</a:t>
          </a:r>
        </a:p>
      </xdr:txBody>
    </xdr:sp>
    <xdr:clientData/>
  </xdr:twoCellAnchor>
  <xdr:twoCellAnchor>
    <xdr:from>
      <xdr:col>12</xdr:col>
      <xdr:colOff>118006</xdr:colOff>
      <xdr:row>15</xdr:row>
      <xdr:rowOff>101402</xdr:rowOff>
    </xdr:from>
    <xdr:to>
      <xdr:col>12</xdr:col>
      <xdr:colOff>698603</xdr:colOff>
      <xdr:row>17</xdr:row>
      <xdr:rowOff>903516</xdr:rowOff>
    </xdr:to>
    <xdr:sp macro="" textlink="">
      <xdr:nvSpPr>
        <xdr:cNvPr id="53" name="Text Box 26">
          <a:extLst>
            <a:ext uri="{FF2B5EF4-FFF2-40B4-BE49-F238E27FC236}">
              <a16:creationId xmlns:a16="http://schemas.microsoft.com/office/drawing/2014/main" id="{C1DEF8E3-8531-4682-B99C-4487280748D0}"/>
            </a:ext>
          </a:extLst>
        </xdr:cNvPr>
        <xdr:cNvSpPr txBox="1"/>
      </xdr:nvSpPr>
      <xdr:spPr bwMode="auto">
        <a:xfrm>
          <a:off x="9995431" y="3482777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13</xdr:col>
      <xdr:colOff>123778</xdr:colOff>
      <xdr:row>15</xdr:row>
      <xdr:rowOff>101402</xdr:rowOff>
    </xdr:from>
    <xdr:to>
      <xdr:col>13</xdr:col>
      <xdr:colOff>705315</xdr:colOff>
      <xdr:row>17</xdr:row>
      <xdr:rowOff>903516</xdr:rowOff>
    </xdr:to>
    <xdr:sp macro="" textlink="">
      <xdr:nvSpPr>
        <xdr:cNvPr id="54" name="Text Box 27">
          <a:extLst>
            <a:ext uri="{FF2B5EF4-FFF2-40B4-BE49-F238E27FC236}">
              <a16:creationId xmlns:a16="http://schemas.microsoft.com/office/drawing/2014/main" id="{135516AE-381B-45F7-A6BE-975065952CF8}"/>
            </a:ext>
          </a:extLst>
        </xdr:cNvPr>
        <xdr:cNvSpPr txBox="1"/>
      </xdr:nvSpPr>
      <xdr:spPr bwMode="auto">
        <a:xfrm>
          <a:off x="10832599" y="3489581"/>
          <a:ext cx="581537" cy="126475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  <xdr:twoCellAnchor>
    <xdr:from>
      <xdr:col>14</xdr:col>
      <xdr:colOff>123778</xdr:colOff>
      <xdr:row>16</xdr:row>
      <xdr:rowOff>103937</xdr:rowOff>
    </xdr:from>
    <xdr:to>
      <xdr:col>14</xdr:col>
      <xdr:colOff>705315</xdr:colOff>
      <xdr:row>17</xdr:row>
      <xdr:rowOff>903516</xdr:rowOff>
    </xdr:to>
    <xdr:sp macro="" textlink="">
      <xdr:nvSpPr>
        <xdr:cNvPr id="55" name="Text Box 28">
          <a:extLst>
            <a:ext uri="{FF2B5EF4-FFF2-40B4-BE49-F238E27FC236}">
              <a16:creationId xmlns:a16="http://schemas.microsoft.com/office/drawing/2014/main" id="{1E929937-A296-4125-BF6F-28D393B7E17F}"/>
            </a:ext>
          </a:extLst>
        </xdr:cNvPr>
        <xdr:cNvSpPr txBox="1"/>
      </xdr:nvSpPr>
      <xdr:spPr bwMode="auto">
        <a:xfrm>
          <a:off x="11635421" y="3723437"/>
          <a:ext cx="581537" cy="10309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15</xdr:col>
      <xdr:colOff>123778</xdr:colOff>
      <xdr:row>16</xdr:row>
      <xdr:rowOff>103937</xdr:rowOff>
    </xdr:from>
    <xdr:to>
      <xdr:col>15</xdr:col>
      <xdr:colOff>705315</xdr:colOff>
      <xdr:row>17</xdr:row>
      <xdr:rowOff>903516</xdr:rowOff>
    </xdr:to>
    <xdr:sp macro="" textlink="">
      <xdr:nvSpPr>
        <xdr:cNvPr id="56" name="Text Box 29">
          <a:extLst>
            <a:ext uri="{FF2B5EF4-FFF2-40B4-BE49-F238E27FC236}">
              <a16:creationId xmlns:a16="http://schemas.microsoft.com/office/drawing/2014/main" id="{A599BC99-E793-4A48-AF1E-026C0BA3545E}"/>
            </a:ext>
          </a:extLst>
        </xdr:cNvPr>
        <xdr:cNvSpPr txBox="1"/>
      </xdr:nvSpPr>
      <xdr:spPr bwMode="auto">
        <a:xfrm>
          <a:off x="12438242" y="3723437"/>
          <a:ext cx="581537" cy="10309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16</xdr:col>
      <xdr:colOff>123778</xdr:colOff>
      <xdr:row>16</xdr:row>
      <xdr:rowOff>103937</xdr:rowOff>
    </xdr:from>
    <xdr:to>
      <xdr:col>16</xdr:col>
      <xdr:colOff>705315</xdr:colOff>
      <xdr:row>17</xdr:row>
      <xdr:rowOff>903516</xdr:rowOff>
    </xdr:to>
    <xdr:sp macro="" textlink="">
      <xdr:nvSpPr>
        <xdr:cNvPr id="57" name="Text Box 31">
          <a:extLst>
            <a:ext uri="{FF2B5EF4-FFF2-40B4-BE49-F238E27FC236}">
              <a16:creationId xmlns:a16="http://schemas.microsoft.com/office/drawing/2014/main" id="{A3D1F58F-3E69-451B-95B6-64BA28E09FE3}"/>
            </a:ext>
          </a:extLst>
        </xdr:cNvPr>
        <xdr:cNvSpPr txBox="1"/>
      </xdr:nvSpPr>
      <xdr:spPr bwMode="auto">
        <a:xfrm>
          <a:off x="13241064" y="3723437"/>
          <a:ext cx="581537" cy="10309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17</xdr:col>
      <xdr:colOff>123778</xdr:colOff>
      <xdr:row>16</xdr:row>
      <xdr:rowOff>103937</xdr:rowOff>
    </xdr:from>
    <xdr:to>
      <xdr:col>17</xdr:col>
      <xdr:colOff>705315</xdr:colOff>
      <xdr:row>17</xdr:row>
      <xdr:rowOff>903516</xdr:rowOff>
    </xdr:to>
    <xdr:sp macro="" textlink="">
      <xdr:nvSpPr>
        <xdr:cNvPr id="58" name="Text Box 32">
          <a:extLst>
            <a:ext uri="{FF2B5EF4-FFF2-40B4-BE49-F238E27FC236}">
              <a16:creationId xmlns:a16="http://schemas.microsoft.com/office/drawing/2014/main" id="{88592F6E-B440-46D7-928B-571500524A1C}"/>
            </a:ext>
          </a:extLst>
        </xdr:cNvPr>
        <xdr:cNvSpPr txBox="1"/>
      </xdr:nvSpPr>
      <xdr:spPr bwMode="auto">
        <a:xfrm>
          <a:off x="14043885" y="3723437"/>
          <a:ext cx="581537" cy="10309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18</xdr:col>
      <xdr:colOff>123778</xdr:colOff>
      <xdr:row>16</xdr:row>
      <xdr:rowOff>103937</xdr:rowOff>
    </xdr:from>
    <xdr:to>
      <xdr:col>18</xdr:col>
      <xdr:colOff>705315</xdr:colOff>
      <xdr:row>17</xdr:row>
      <xdr:rowOff>903516</xdr:rowOff>
    </xdr:to>
    <xdr:sp macro="" textlink="">
      <xdr:nvSpPr>
        <xdr:cNvPr id="59" name="Text Box 33">
          <a:extLst>
            <a:ext uri="{FF2B5EF4-FFF2-40B4-BE49-F238E27FC236}">
              <a16:creationId xmlns:a16="http://schemas.microsoft.com/office/drawing/2014/main" id="{F37EFBEE-6879-4836-9476-CB5C65139381}"/>
            </a:ext>
          </a:extLst>
        </xdr:cNvPr>
        <xdr:cNvSpPr txBox="1"/>
      </xdr:nvSpPr>
      <xdr:spPr bwMode="auto">
        <a:xfrm>
          <a:off x="14846707" y="3723437"/>
          <a:ext cx="581537" cy="10309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20</xdr:col>
      <xdr:colOff>123778</xdr:colOff>
      <xdr:row>15</xdr:row>
      <xdr:rowOff>101402</xdr:rowOff>
    </xdr:from>
    <xdr:to>
      <xdr:col>20</xdr:col>
      <xdr:colOff>705315</xdr:colOff>
      <xdr:row>17</xdr:row>
      <xdr:rowOff>903516</xdr:rowOff>
    </xdr:to>
    <xdr:sp macro="" textlink="">
      <xdr:nvSpPr>
        <xdr:cNvPr id="61" name="Text Box 36">
          <a:extLst>
            <a:ext uri="{FF2B5EF4-FFF2-40B4-BE49-F238E27FC236}">
              <a16:creationId xmlns:a16="http://schemas.microsoft.com/office/drawing/2014/main" id="{A13F1537-6311-46F4-917F-F99F0B5A7027}"/>
            </a:ext>
          </a:extLst>
        </xdr:cNvPr>
        <xdr:cNvSpPr txBox="1"/>
      </xdr:nvSpPr>
      <xdr:spPr bwMode="auto">
        <a:xfrm>
          <a:off x="16452349" y="3489581"/>
          <a:ext cx="581537" cy="126475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21</xdr:col>
      <xdr:colOff>123778</xdr:colOff>
      <xdr:row>17</xdr:row>
      <xdr:rowOff>94040</xdr:rowOff>
    </xdr:from>
    <xdr:to>
      <xdr:col>21</xdr:col>
      <xdr:colOff>705315</xdr:colOff>
      <xdr:row>17</xdr:row>
      <xdr:rowOff>903516</xdr:rowOff>
    </xdr:to>
    <xdr:sp macro="" textlink="">
      <xdr:nvSpPr>
        <xdr:cNvPr id="62" name="Text Box 37">
          <a:extLst>
            <a:ext uri="{FF2B5EF4-FFF2-40B4-BE49-F238E27FC236}">
              <a16:creationId xmlns:a16="http://schemas.microsoft.com/office/drawing/2014/main" id="{D84B6628-8D0A-4675-857E-B3FCE5E51AAA}"/>
            </a:ext>
          </a:extLst>
        </xdr:cNvPr>
        <xdr:cNvSpPr txBox="1"/>
      </xdr:nvSpPr>
      <xdr:spPr bwMode="auto">
        <a:xfrm>
          <a:off x="17255171" y="394486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22</xdr:col>
      <xdr:colOff>123778</xdr:colOff>
      <xdr:row>17</xdr:row>
      <xdr:rowOff>94040</xdr:rowOff>
    </xdr:from>
    <xdr:to>
      <xdr:col>22</xdr:col>
      <xdr:colOff>705315</xdr:colOff>
      <xdr:row>17</xdr:row>
      <xdr:rowOff>903516</xdr:rowOff>
    </xdr:to>
    <xdr:sp macro="" textlink="">
      <xdr:nvSpPr>
        <xdr:cNvPr id="63" name="Text Box 38">
          <a:extLst>
            <a:ext uri="{FF2B5EF4-FFF2-40B4-BE49-F238E27FC236}">
              <a16:creationId xmlns:a16="http://schemas.microsoft.com/office/drawing/2014/main" id="{48FC7317-25A8-49F7-A7FB-7C51B3A6BF44}"/>
            </a:ext>
          </a:extLst>
        </xdr:cNvPr>
        <xdr:cNvSpPr txBox="1"/>
      </xdr:nvSpPr>
      <xdr:spPr bwMode="auto">
        <a:xfrm>
          <a:off x="18057992" y="394486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23</xdr:col>
      <xdr:colOff>123778</xdr:colOff>
      <xdr:row>17</xdr:row>
      <xdr:rowOff>94040</xdr:rowOff>
    </xdr:from>
    <xdr:to>
      <xdr:col>23</xdr:col>
      <xdr:colOff>705315</xdr:colOff>
      <xdr:row>17</xdr:row>
      <xdr:rowOff>903516</xdr:rowOff>
    </xdr:to>
    <xdr:sp macro="" textlink="">
      <xdr:nvSpPr>
        <xdr:cNvPr id="64" name="Text Box 39">
          <a:extLst>
            <a:ext uri="{FF2B5EF4-FFF2-40B4-BE49-F238E27FC236}">
              <a16:creationId xmlns:a16="http://schemas.microsoft.com/office/drawing/2014/main" id="{14657463-F745-48E1-AC83-B9B8FB3994D5}"/>
            </a:ext>
          </a:extLst>
        </xdr:cNvPr>
        <xdr:cNvSpPr txBox="1"/>
      </xdr:nvSpPr>
      <xdr:spPr bwMode="auto">
        <a:xfrm>
          <a:off x="18860814" y="394486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24</xdr:col>
      <xdr:colOff>123778</xdr:colOff>
      <xdr:row>17</xdr:row>
      <xdr:rowOff>94040</xdr:rowOff>
    </xdr:from>
    <xdr:to>
      <xdr:col>24</xdr:col>
      <xdr:colOff>705315</xdr:colOff>
      <xdr:row>17</xdr:row>
      <xdr:rowOff>903516</xdr:rowOff>
    </xdr:to>
    <xdr:sp macro="" textlink="">
      <xdr:nvSpPr>
        <xdr:cNvPr id="65" name="Text Box 40">
          <a:extLst>
            <a:ext uri="{FF2B5EF4-FFF2-40B4-BE49-F238E27FC236}">
              <a16:creationId xmlns:a16="http://schemas.microsoft.com/office/drawing/2014/main" id="{26FE9182-1A56-426D-BF7B-CA6C1B9FC2B2}"/>
            </a:ext>
          </a:extLst>
        </xdr:cNvPr>
        <xdr:cNvSpPr txBox="1"/>
      </xdr:nvSpPr>
      <xdr:spPr bwMode="auto">
        <a:xfrm>
          <a:off x="19663635" y="394486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25</xdr:col>
      <xdr:colOff>123778</xdr:colOff>
      <xdr:row>17</xdr:row>
      <xdr:rowOff>94040</xdr:rowOff>
    </xdr:from>
    <xdr:to>
      <xdr:col>25</xdr:col>
      <xdr:colOff>705315</xdr:colOff>
      <xdr:row>17</xdr:row>
      <xdr:rowOff>903516</xdr:rowOff>
    </xdr:to>
    <xdr:sp macro="" textlink="">
      <xdr:nvSpPr>
        <xdr:cNvPr id="66" name="Text Box 41">
          <a:extLst>
            <a:ext uri="{FF2B5EF4-FFF2-40B4-BE49-F238E27FC236}">
              <a16:creationId xmlns:a16="http://schemas.microsoft.com/office/drawing/2014/main" id="{AABA22DA-F02F-4B1E-ABF5-65BEB5BD9193}"/>
            </a:ext>
          </a:extLst>
        </xdr:cNvPr>
        <xdr:cNvSpPr txBox="1"/>
      </xdr:nvSpPr>
      <xdr:spPr bwMode="auto">
        <a:xfrm>
          <a:off x="20466457" y="394486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26</xdr:col>
      <xdr:colOff>123778</xdr:colOff>
      <xdr:row>17</xdr:row>
      <xdr:rowOff>94040</xdr:rowOff>
    </xdr:from>
    <xdr:to>
      <xdr:col>26</xdr:col>
      <xdr:colOff>705315</xdr:colOff>
      <xdr:row>17</xdr:row>
      <xdr:rowOff>903516</xdr:rowOff>
    </xdr:to>
    <xdr:sp macro="" textlink="">
      <xdr:nvSpPr>
        <xdr:cNvPr id="67" name="Text Box 42">
          <a:extLst>
            <a:ext uri="{FF2B5EF4-FFF2-40B4-BE49-F238E27FC236}">
              <a16:creationId xmlns:a16="http://schemas.microsoft.com/office/drawing/2014/main" id="{B5F94709-B14B-47DA-995F-78C310D497C7}"/>
            </a:ext>
          </a:extLst>
        </xdr:cNvPr>
        <xdr:cNvSpPr txBox="1"/>
      </xdr:nvSpPr>
      <xdr:spPr bwMode="auto">
        <a:xfrm>
          <a:off x="21269278" y="394486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27</xdr:col>
      <xdr:colOff>123778</xdr:colOff>
      <xdr:row>15</xdr:row>
      <xdr:rowOff>101402</xdr:rowOff>
    </xdr:from>
    <xdr:to>
      <xdr:col>27</xdr:col>
      <xdr:colOff>705315</xdr:colOff>
      <xdr:row>17</xdr:row>
      <xdr:rowOff>903516</xdr:rowOff>
    </xdr:to>
    <xdr:sp macro="" textlink="">
      <xdr:nvSpPr>
        <xdr:cNvPr id="68" name="Text Box 46">
          <a:extLst>
            <a:ext uri="{FF2B5EF4-FFF2-40B4-BE49-F238E27FC236}">
              <a16:creationId xmlns:a16="http://schemas.microsoft.com/office/drawing/2014/main" id="{B0301B9D-811F-473B-96AF-CA03FC6931DD}"/>
            </a:ext>
          </a:extLst>
        </xdr:cNvPr>
        <xdr:cNvSpPr txBox="1"/>
      </xdr:nvSpPr>
      <xdr:spPr bwMode="auto">
        <a:xfrm>
          <a:off x="22072099" y="3489581"/>
          <a:ext cx="581537" cy="126475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28</xdr:col>
      <xdr:colOff>123778</xdr:colOff>
      <xdr:row>15</xdr:row>
      <xdr:rowOff>101402</xdr:rowOff>
    </xdr:from>
    <xdr:to>
      <xdr:col>28</xdr:col>
      <xdr:colOff>705315</xdr:colOff>
      <xdr:row>17</xdr:row>
      <xdr:rowOff>903516</xdr:rowOff>
    </xdr:to>
    <xdr:sp macro="" textlink="">
      <xdr:nvSpPr>
        <xdr:cNvPr id="69" name="Text Box 47">
          <a:extLst>
            <a:ext uri="{FF2B5EF4-FFF2-40B4-BE49-F238E27FC236}">
              <a16:creationId xmlns:a16="http://schemas.microsoft.com/office/drawing/2014/main" id="{5C14EFCE-ED8D-4531-B77A-6FA0919D9A5E}"/>
            </a:ext>
          </a:extLst>
        </xdr:cNvPr>
        <xdr:cNvSpPr txBox="1"/>
      </xdr:nvSpPr>
      <xdr:spPr bwMode="auto">
        <a:xfrm>
          <a:off x="22874921" y="3489581"/>
          <a:ext cx="581537" cy="126475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29</xdr:col>
      <xdr:colOff>123778</xdr:colOff>
      <xdr:row>15</xdr:row>
      <xdr:rowOff>101402</xdr:rowOff>
    </xdr:from>
    <xdr:to>
      <xdr:col>29</xdr:col>
      <xdr:colOff>705315</xdr:colOff>
      <xdr:row>17</xdr:row>
      <xdr:rowOff>903516</xdr:rowOff>
    </xdr:to>
    <xdr:sp macro="" textlink="">
      <xdr:nvSpPr>
        <xdr:cNvPr id="70" name="Text Box 48">
          <a:extLst>
            <a:ext uri="{FF2B5EF4-FFF2-40B4-BE49-F238E27FC236}">
              <a16:creationId xmlns:a16="http://schemas.microsoft.com/office/drawing/2014/main" id="{80BBBB29-3B31-4901-80F8-0CE144E99275}"/>
            </a:ext>
          </a:extLst>
        </xdr:cNvPr>
        <xdr:cNvSpPr txBox="1"/>
      </xdr:nvSpPr>
      <xdr:spPr bwMode="auto">
        <a:xfrm>
          <a:off x="23677742" y="3489581"/>
          <a:ext cx="581537" cy="126475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30</xdr:col>
      <xdr:colOff>123778</xdr:colOff>
      <xdr:row>15</xdr:row>
      <xdr:rowOff>101402</xdr:rowOff>
    </xdr:from>
    <xdr:to>
      <xdr:col>30</xdr:col>
      <xdr:colOff>705315</xdr:colOff>
      <xdr:row>17</xdr:row>
      <xdr:rowOff>903516</xdr:rowOff>
    </xdr:to>
    <xdr:sp macro="" textlink="">
      <xdr:nvSpPr>
        <xdr:cNvPr id="71" name="Text Box 49">
          <a:extLst>
            <a:ext uri="{FF2B5EF4-FFF2-40B4-BE49-F238E27FC236}">
              <a16:creationId xmlns:a16="http://schemas.microsoft.com/office/drawing/2014/main" id="{FF5476EB-92BE-4E94-8584-8ED413AE12F3}"/>
            </a:ext>
          </a:extLst>
        </xdr:cNvPr>
        <xdr:cNvSpPr txBox="1"/>
      </xdr:nvSpPr>
      <xdr:spPr bwMode="auto">
        <a:xfrm>
          <a:off x="24480564" y="3489581"/>
          <a:ext cx="581537" cy="126475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31</xdr:col>
      <xdr:colOff>123778</xdr:colOff>
      <xdr:row>15</xdr:row>
      <xdr:rowOff>101402</xdr:rowOff>
    </xdr:from>
    <xdr:to>
      <xdr:col>31</xdr:col>
      <xdr:colOff>705315</xdr:colOff>
      <xdr:row>17</xdr:row>
      <xdr:rowOff>903516</xdr:rowOff>
    </xdr:to>
    <xdr:sp macro="" textlink="">
      <xdr:nvSpPr>
        <xdr:cNvPr id="72" name="Text Box 152">
          <a:extLst>
            <a:ext uri="{FF2B5EF4-FFF2-40B4-BE49-F238E27FC236}">
              <a16:creationId xmlns:a16="http://schemas.microsoft.com/office/drawing/2014/main" id="{6FE4D708-46A0-443B-8BB6-E8E2531D81DF}"/>
            </a:ext>
          </a:extLst>
        </xdr:cNvPr>
        <xdr:cNvSpPr txBox="1"/>
      </xdr:nvSpPr>
      <xdr:spPr bwMode="auto">
        <a:xfrm>
          <a:off x="25283385" y="3489581"/>
          <a:ext cx="581537" cy="126475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3</xdr:col>
      <xdr:colOff>123778</xdr:colOff>
      <xdr:row>15</xdr:row>
      <xdr:rowOff>84887</xdr:rowOff>
    </xdr:from>
    <xdr:to>
      <xdr:col>3</xdr:col>
      <xdr:colOff>705315</xdr:colOff>
      <xdr:row>17</xdr:row>
      <xdr:rowOff>655866</xdr:rowOff>
    </xdr:to>
    <xdr:sp macro="" textlink="">
      <xdr:nvSpPr>
        <xdr:cNvPr id="73" name="Text Box 167">
          <a:extLst>
            <a:ext uri="{FF2B5EF4-FFF2-40B4-BE49-F238E27FC236}">
              <a16:creationId xmlns:a16="http://schemas.microsoft.com/office/drawing/2014/main" id="{6CFA4F06-C322-42AA-9860-89C9F4A660BE}"/>
            </a:ext>
          </a:extLst>
        </xdr:cNvPr>
        <xdr:cNvSpPr txBox="1"/>
      </xdr:nvSpPr>
      <xdr:spPr bwMode="auto">
        <a:xfrm>
          <a:off x="2000203" y="3466262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11</xdr:col>
      <xdr:colOff>114384</xdr:colOff>
      <xdr:row>15</xdr:row>
      <xdr:rowOff>101402</xdr:rowOff>
    </xdr:from>
    <xdr:to>
      <xdr:col>11</xdr:col>
      <xdr:colOff>694981</xdr:colOff>
      <xdr:row>17</xdr:row>
      <xdr:rowOff>903516</xdr:rowOff>
    </xdr:to>
    <xdr:sp macro="" textlink="">
      <xdr:nvSpPr>
        <xdr:cNvPr id="74" name="Text Box 22">
          <a:extLst>
            <a:ext uri="{FF2B5EF4-FFF2-40B4-BE49-F238E27FC236}">
              <a16:creationId xmlns:a16="http://schemas.microsoft.com/office/drawing/2014/main" id="{7CF8C6B0-409B-4EC0-AB9B-65C7C0B26BFB}"/>
            </a:ext>
          </a:extLst>
        </xdr:cNvPr>
        <xdr:cNvSpPr txBox="1"/>
      </xdr:nvSpPr>
      <xdr:spPr bwMode="auto">
        <a:xfrm>
          <a:off x="9217563" y="3489581"/>
          <a:ext cx="580597" cy="126475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14</xdr:col>
      <xdr:colOff>12808</xdr:colOff>
      <xdr:row>2</xdr:row>
      <xdr:rowOff>152320</xdr:rowOff>
    </xdr:from>
    <xdr:to>
      <xdr:col>19</xdr:col>
      <xdr:colOff>56328</xdr:colOff>
      <xdr:row>7</xdr:row>
      <xdr:rowOff>160901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455CA3FE-E7BC-421A-9B89-DD35A022DB16}"/>
            </a:ext>
          </a:extLst>
        </xdr:cNvPr>
        <xdr:cNvSpPr/>
      </xdr:nvSpPr>
      <xdr:spPr>
        <a:xfrm>
          <a:off x="10690333" y="542845"/>
          <a:ext cx="4044020" cy="951556"/>
        </a:xfrm>
        <a:prstGeom prst="rect">
          <a:avLst/>
        </a:prstGeom>
        <a:blipFill dpi="0" rotWithShape="1">
          <a:blip xmlns:r="http://schemas.openxmlformats.org/officeDocument/2006/relationships" r:embed="rId4">
            <a:alphaModFix amt="4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4</xdr:col>
      <xdr:colOff>38100</xdr:colOff>
      <xdr:row>15</xdr:row>
      <xdr:rowOff>95250</xdr:rowOff>
    </xdr:from>
    <xdr:to>
      <xdr:col>4</xdr:col>
      <xdr:colOff>753110</xdr:colOff>
      <xdr:row>17</xdr:row>
      <xdr:rowOff>884998</xdr:rowOff>
    </xdr:to>
    <xdr:sp macro="" textlink="">
      <xdr:nvSpPr>
        <xdr:cNvPr id="41" name="Text Box 167">
          <a:extLst>
            <a:ext uri="{FF2B5EF4-FFF2-40B4-BE49-F238E27FC236}">
              <a16:creationId xmlns:a16="http://schemas.microsoft.com/office/drawing/2014/main" id="{CC283F7B-0344-4E2A-A521-7AA819031C2C}"/>
            </a:ext>
          </a:extLst>
        </xdr:cNvPr>
        <xdr:cNvSpPr txBox="1">
          <a:spLocks noChangeArrowheads="1"/>
        </xdr:cNvSpPr>
      </xdr:nvSpPr>
      <xdr:spPr bwMode="auto">
        <a:xfrm>
          <a:off x="2714625" y="3476625"/>
          <a:ext cx="715010" cy="124694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Rtl" wrap="square" lIns="27432" tIns="0" rIns="27432" bIns="0" anchor="ctr" upright="1"/>
        <a:lstStyle/>
        <a:p>
          <a:pPr marL="0" marR="0" lvl="0" indent="0" algn="di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800" b="0" i="0" u="none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（</a:t>
          </a:r>
          <a:r>
            <a:rPr lang="ja-JP" altLang="ja-JP" sz="800" b="0" i="0" u="none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児童相談所を除く）</a:t>
          </a:r>
          <a:endParaRPr lang="en-US" altLang="ja-JP" sz="800" b="0" i="0" u="none" baseline="0">
            <a:solidFill>
              <a:sysClr val="windowText" lastClr="000000"/>
            </a:solidFill>
            <a:effectLst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algn="di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ja-JP" altLang="ja-JP" sz="1000" u="none">
            <a:solidFill>
              <a:sysClr val="windowText" lastClr="000000"/>
            </a:solidFill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都道府県</a:t>
          </a:r>
          <a:endParaRPr lang="en-US" altLang="ja-JP" sz="1000" b="0" i="0" u="none" strike="noStrike" baseline="0">
            <a:solidFill>
              <a:sysClr val="windowText" lastClr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oneCellAnchor>
    <xdr:from>
      <xdr:col>5</xdr:col>
      <xdr:colOff>35615</xdr:colOff>
      <xdr:row>16</xdr:row>
      <xdr:rowOff>71230</xdr:rowOff>
    </xdr:from>
    <xdr:ext cx="753717" cy="1052720"/>
    <xdr:sp macro="" textlink="">
      <xdr:nvSpPr>
        <xdr:cNvPr id="42" name="Text Box 17">
          <a:extLst>
            <a:ext uri="{FF2B5EF4-FFF2-40B4-BE49-F238E27FC236}">
              <a16:creationId xmlns:a16="http://schemas.microsoft.com/office/drawing/2014/main" id="{9D32CB6A-499C-4B18-9E81-A1161AD6EAD7}"/>
            </a:ext>
          </a:extLst>
        </xdr:cNvPr>
        <xdr:cNvSpPr txBox="1"/>
      </xdr:nvSpPr>
      <xdr:spPr bwMode="auto">
        <a:xfrm>
          <a:off x="3512240" y="3681205"/>
          <a:ext cx="753717" cy="105272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horzOverflow="clip" vert="wordArtVert" wrap="square" lIns="27432" tIns="0" rIns="27432" bIns="0" anchor="ctr" upright="1">
          <a:noAutofit/>
        </a:bodyPr>
        <a:lstStyle/>
        <a:p>
          <a:pPr algn="dist" rtl="0"/>
          <a:r>
            <a:rPr lang="ja-JP" altLang="en-US" sz="1000" b="0" i="0" baseline="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こども家庭</a:t>
          </a:r>
        </a:p>
        <a:p>
          <a:pPr algn="dist" rtl="0"/>
          <a:r>
            <a:rPr lang="ja-JP" altLang="en-US" sz="1000" b="0" i="0" baseline="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センター等</a:t>
          </a:r>
        </a:p>
        <a:p>
          <a:pPr algn="dist" rtl="0"/>
          <a:r>
            <a:rPr lang="ja-JP" altLang="en-US" sz="1000" b="0" i="0" baseline="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の児童福祉・母子保健部門</a:t>
          </a:r>
        </a:p>
      </xdr:txBody>
    </xdr:sp>
    <xdr:clientData/>
  </xdr:oneCellAnchor>
  <xdr:twoCellAnchor>
    <xdr:from>
      <xdr:col>19</xdr:col>
      <xdr:colOff>7040</xdr:colOff>
      <xdr:row>15</xdr:row>
      <xdr:rowOff>66675</xdr:rowOff>
    </xdr:from>
    <xdr:to>
      <xdr:col>20</xdr:col>
      <xdr:colOff>35201</xdr:colOff>
      <xdr:row>17</xdr:row>
      <xdr:rowOff>876714</xdr:rowOff>
    </xdr:to>
    <xdr:sp macro="" textlink="">
      <xdr:nvSpPr>
        <xdr:cNvPr id="44" name="Text Box 17">
          <a:extLst>
            <a:ext uri="{FF2B5EF4-FFF2-40B4-BE49-F238E27FC236}">
              <a16:creationId xmlns:a16="http://schemas.microsoft.com/office/drawing/2014/main" id="{8985C41F-6FE8-4E11-9D37-974D5F14B195}"/>
            </a:ext>
          </a:extLst>
        </xdr:cNvPr>
        <xdr:cNvSpPr txBox="1">
          <a:spLocks noChangeArrowheads="1"/>
        </xdr:cNvSpPr>
      </xdr:nvSpPr>
      <xdr:spPr bwMode="auto">
        <a:xfrm>
          <a:off x="14685065" y="3448050"/>
          <a:ext cx="828261" cy="1267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里親</a:t>
          </a: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・</a:t>
          </a: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小規模住居型児童養育事業（</a:t>
          </a:r>
          <a:r>
            <a:rPr lang="en-US" altLang="ja-JP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FH</a:t>
          </a: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）</a:t>
          </a:r>
        </a:p>
      </xdr:txBody>
    </xdr:sp>
    <xdr:clientData/>
  </xdr:twoCellAnchor>
  <xdr:twoCellAnchor>
    <xdr:from>
      <xdr:col>5</xdr:col>
      <xdr:colOff>324972</xdr:colOff>
      <xdr:row>1</xdr:row>
      <xdr:rowOff>33618</xdr:rowOff>
    </xdr:from>
    <xdr:to>
      <xdr:col>10</xdr:col>
      <xdr:colOff>549091</xdr:colOff>
      <xdr:row>6</xdr:row>
      <xdr:rowOff>57151</xdr:rowOff>
    </xdr:to>
    <xdr:sp macro="" textlink="">
      <xdr:nvSpPr>
        <xdr:cNvPr id="2" name="貼付注意">
          <a:extLst>
            <a:ext uri="{FF2B5EF4-FFF2-40B4-BE49-F238E27FC236}">
              <a16:creationId xmlns:a16="http://schemas.microsoft.com/office/drawing/2014/main" id="{21DF3D21-B5D3-4B64-A8A5-E6FD3CF27B2A}"/>
            </a:ext>
          </a:extLst>
        </xdr:cNvPr>
        <xdr:cNvSpPr txBox="1"/>
      </xdr:nvSpPr>
      <xdr:spPr>
        <a:xfrm>
          <a:off x="3787590" y="145677"/>
          <a:ext cx="4202207" cy="1020856"/>
        </a:xfrm>
        <a:prstGeom prst="rect">
          <a:avLst/>
        </a:prstGeom>
        <a:pattFill prst="ltHorz">
          <a:fgClr>
            <a:srgbClr val="FFFF99"/>
          </a:fgClr>
          <a:bgClr>
            <a:srgbClr val="FFFFDD"/>
          </a:bgClr>
        </a:patt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8100" tIns="0" rIns="38100" bIns="0" rtlCol="0" anchor="ctr"/>
        <a:lstStyle/>
        <a:p>
          <a:pPr marL="177800" indent="-177800"/>
          <a:r>
            <a:rPr kumimoji="1" lang="en-US" altLang="ja-JP" sz="1200" b="1" baseline="0">
              <a:latin typeface="+mn-ea"/>
            </a:rPr>
            <a:t>※</a:t>
          </a:r>
          <a:r>
            <a:rPr kumimoji="1" lang="ja-JP" altLang="en-US" sz="1200" b="1" baseline="0">
              <a:latin typeface="+mn-ea"/>
            </a:rPr>
            <a:t>項目毎に昨年度と数値を比較し、貼付間違いや</a:t>
          </a:r>
          <a:br>
            <a:rPr kumimoji="1" lang="en-US" altLang="ja-JP" sz="1200" b="1" baseline="0">
              <a:latin typeface="+mn-ea"/>
            </a:rPr>
          </a:br>
          <a:r>
            <a:rPr kumimoji="1" lang="ja-JP" altLang="en-US" sz="1200" b="1" baseline="0">
              <a:latin typeface="+mn-ea"/>
            </a:rPr>
            <a:t>記入漏れなどないようにご注意下さい！</a:t>
          </a:r>
          <a:endParaRPr kumimoji="1" lang="en-US" altLang="ja-JP" sz="1200" b="1" baseline="0">
            <a:latin typeface="+mn-ea"/>
          </a:endParaRPr>
        </a:p>
        <a:p>
          <a:pPr marL="177800" indent="0"/>
          <a:r>
            <a:rPr kumimoji="1" lang="ja-JP" altLang="en-US" sz="1200" b="1" baseline="0">
              <a:latin typeface="+mn-ea"/>
            </a:rPr>
            <a:t>ただし、２虐待相談の相談種別・主な虐待者及び３被虐待者の年齢・相談種別の前回値は男女合計となっておりますので、確認の際はご注意ください。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712950</xdr:colOff>
      <xdr:row>4</xdr:row>
      <xdr:rowOff>107576</xdr:rowOff>
    </xdr:to>
    <xdr:pic>
      <xdr:nvPicPr>
        <xdr:cNvPr id="37" name="前回値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2279"/>
        <a:stretch/>
      </xdr:blipFill>
      <xdr:spPr>
        <a:xfrm>
          <a:off x="0" y="0"/>
          <a:ext cx="3379950" cy="858370"/>
        </a:xfrm>
        <a:prstGeom prst="rect">
          <a:avLst/>
        </a:prstGeom>
      </xdr:spPr>
    </xdr:pic>
    <xdr:clientData/>
  </xdr:twoCellAnchor>
  <xdr:twoCellAnchor editAs="oneCell">
    <xdr:from>
      <xdr:col>1</xdr:col>
      <xdr:colOff>1284253</xdr:colOff>
      <xdr:row>6</xdr:row>
      <xdr:rowOff>0</xdr:rowOff>
    </xdr:from>
    <xdr:to>
      <xdr:col>4</xdr:col>
      <xdr:colOff>129988</xdr:colOff>
      <xdr:row>7</xdr:row>
      <xdr:rowOff>106606</xdr:rowOff>
    </xdr:to>
    <xdr:pic>
      <xdr:nvPicPr>
        <xdr:cNvPr id="38" name="今年度へ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135" y="1109382"/>
          <a:ext cx="1393953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>
    <xdr:from>
      <xdr:col>6</xdr:col>
      <xdr:colOff>123778</xdr:colOff>
      <xdr:row>16</xdr:row>
      <xdr:rowOff>57299</xdr:rowOff>
    </xdr:from>
    <xdr:to>
      <xdr:col>6</xdr:col>
      <xdr:colOff>705315</xdr:colOff>
      <xdr:row>17</xdr:row>
      <xdr:rowOff>856878</xdr:rowOff>
    </xdr:to>
    <xdr:sp macro="" textlink="">
      <xdr:nvSpPr>
        <xdr:cNvPr id="43" name="Text Box 20">
          <a:extLst>
            <a:ext uri="{FF2B5EF4-FFF2-40B4-BE49-F238E27FC236}">
              <a16:creationId xmlns:a16="http://schemas.microsoft.com/office/drawing/2014/main" id="{B5FE6FE3-AD4A-47DC-BA31-8754BA5236A9}"/>
            </a:ext>
          </a:extLst>
        </xdr:cNvPr>
        <xdr:cNvSpPr txBox="1"/>
      </xdr:nvSpPr>
      <xdr:spPr bwMode="auto">
        <a:xfrm>
          <a:off x="5210128" y="3676799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10</xdr:col>
      <xdr:colOff>118006</xdr:colOff>
      <xdr:row>15</xdr:row>
      <xdr:rowOff>75137</xdr:rowOff>
    </xdr:from>
    <xdr:to>
      <xdr:col>10</xdr:col>
      <xdr:colOff>698603</xdr:colOff>
      <xdr:row>17</xdr:row>
      <xdr:rowOff>877251</xdr:rowOff>
    </xdr:to>
    <xdr:sp macro="" textlink="">
      <xdr:nvSpPr>
        <xdr:cNvPr id="47" name="Text Box 25">
          <a:extLst>
            <a:ext uri="{FF2B5EF4-FFF2-40B4-BE49-F238E27FC236}">
              <a16:creationId xmlns:a16="http://schemas.microsoft.com/office/drawing/2014/main" id="{171B4167-DE05-4D6A-83AD-0ACB61FFD4F6}"/>
            </a:ext>
          </a:extLst>
        </xdr:cNvPr>
        <xdr:cNvSpPr txBox="1"/>
      </xdr:nvSpPr>
      <xdr:spPr bwMode="auto">
        <a:xfrm>
          <a:off x="8404756" y="3466037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センター</a:t>
          </a: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児童家庭支援</a:t>
          </a:r>
        </a:p>
      </xdr:txBody>
    </xdr:sp>
    <xdr:clientData/>
  </xdr:twoCellAnchor>
  <xdr:twoCellAnchor>
    <xdr:from>
      <xdr:col>12</xdr:col>
      <xdr:colOff>118006</xdr:colOff>
      <xdr:row>15</xdr:row>
      <xdr:rowOff>75137</xdr:rowOff>
    </xdr:from>
    <xdr:to>
      <xdr:col>12</xdr:col>
      <xdr:colOff>698603</xdr:colOff>
      <xdr:row>17</xdr:row>
      <xdr:rowOff>877251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1AB426AF-EF9B-479F-8C73-C046B877F189}"/>
            </a:ext>
          </a:extLst>
        </xdr:cNvPr>
        <xdr:cNvSpPr txBox="1"/>
      </xdr:nvSpPr>
      <xdr:spPr bwMode="auto">
        <a:xfrm>
          <a:off x="10004956" y="3466037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13</xdr:col>
      <xdr:colOff>123778</xdr:colOff>
      <xdr:row>15</xdr:row>
      <xdr:rowOff>75137</xdr:rowOff>
    </xdr:from>
    <xdr:to>
      <xdr:col>13</xdr:col>
      <xdr:colOff>705315</xdr:colOff>
      <xdr:row>17</xdr:row>
      <xdr:rowOff>877251</xdr:rowOff>
    </xdr:to>
    <xdr:sp macro="" textlink="">
      <xdr:nvSpPr>
        <xdr:cNvPr id="49" name="Text Box 27">
          <a:extLst>
            <a:ext uri="{FF2B5EF4-FFF2-40B4-BE49-F238E27FC236}">
              <a16:creationId xmlns:a16="http://schemas.microsoft.com/office/drawing/2014/main" id="{08FF6046-7358-4581-83BA-01AA4FC437D3}"/>
            </a:ext>
          </a:extLst>
        </xdr:cNvPr>
        <xdr:cNvSpPr txBox="1"/>
      </xdr:nvSpPr>
      <xdr:spPr bwMode="auto">
        <a:xfrm>
          <a:off x="10810828" y="3466037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  <xdr:twoCellAnchor>
    <xdr:from>
      <xdr:col>14</xdr:col>
      <xdr:colOff>123778</xdr:colOff>
      <xdr:row>16</xdr:row>
      <xdr:rowOff>57299</xdr:rowOff>
    </xdr:from>
    <xdr:to>
      <xdr:col>14</xdr:col>
      <xdr:colOff>705315</xdr:colOff>
      <xdr:row>17</xdr:row>
      <xdr:rowOff>856878</xdr:rowOff>
    </xdr:to>
    <xdr:sp macro="" textlink="">
      <xdr:nvSpPr>
        <xdr:cNvPr id="50" name="Text Box 28">
          <a:extLst>
            <a:ext uri="{FF2B5EF4-FFF2-40B4-BE49-F238E27FC236}">
              <a16:creationId xmlns:a16="http://schemas.microsoft.com/office/drawing/2014/main" id="{6519E4E3-8C87-4F9E-9DEC-84E632B0DA0D}"/>
            </a:ext>
          </a:extLst>
        </xdr:cNvPr>
        <xdr:cNvSpPr txBox="1"/>
      </xdr:nvSpPr>
      <xdr:spPr bwMode="auto">
        <a:xfrm>
          <a:off x="11610928" y="3676799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15</xdr:col>
      <xdr:colOff>123778</xdr:colOff>
      <xdr:row>16</xdr:row>
      <xdr:rowOff>57299</xdr:rowOff>
    </xdr:from>
    <xdr:to>
      <xdr:col>15</xdr:col>
      <xdr:colOff>705315</xdr:colOff>
      <xdr:row>17</xdr:row>
      <xdr:rowOff>856878</xdr:rowOff>
    </xdr:to>
    <xdr:sp macro="" textlink="">
      <xdr:nvSpPr>
        <xdr:cNvPr id="51" name="Text Box 29">
          <a:extLst>
            <a:ext uri="{FF2B5EF4-FFF2-40B4-BE49-F238E27FC236}">
              <a16:creationId xmlns:a16="http://schemas.microsoft.com/office/drawing/2014/main" id="{EEB5C265-E27C-495E-B8D2-960F91F186D0}"/>
            </a:ext>
          </a:extLst>
        </xdr:cNvPr>
        <xdr:cNvSpPr txBox="1"/>
      </xdr:nvSpPr>
      <xdr:spPr bwMode="auto">
        <a:xfrm>
          <a:off x="12411028" y="3676799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16</xdr:col>
      <xdr:colOff>123778</xdr:colOff>
      <xdr:row>16</xdr:row>
      <xdr:rowOff>57299</xdr:rowOff>
    </xdr:from>
    <xdr:to>
      <xdr:col>16</xdr:col>
      <xdr:colOff>705315</xdr:colOff>
      <xdr:row>17</xdr:row>
      <xdr:rowOff>856878</xdr:rowOff>
    </xdr:to>
    <xdr:sp macro="" textlink="">
      <xdr:nvSpPr>
        <xdr:cNvPr id="52" name="Text Box 31">
          <a:extLst>
            <a:ext uri="{FF2B5EF4-FFF2-40B4-BE49-F238E27FC236}">
              <a16:creationId xmlns:a16="http://schemas.microsoft.com/office/drawing/2014/main" id="{134138B3-5FE0-4A79-BD74-A6A52E34CCFE}"/>
            </a:ext>
          </a:extLst>
        </xdr:cNvPr>
        <xdr:cNvSpPr txBox="1"/>
      </xdr:nvSpPr>
      <xdr:spPr bwMode="auto">
        <a:xfrm>
          <a:off x="13211128" y="3676799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17</xdr:col>
      <xdr:colOff>123778</xdr:colOff>
      <xdr:row>16</xdr:row>
      <xdr:rowOff>57299</xdr:rowOff>
    </xdr:from>
    <xdr:to>
      <xdr:col>17</xdr:col>
      <xdr:colOff>705315</xdr:colOff>
      <xdr:row>17</xdr:row>
      <xdr:rowOff>856878</xdr:rowOff>
    </xdr:to>
    <xdr:sp macro="" textlink="">
      <xdr:nvSpPr>
        <xdr:cNvPr id="53" name="Text Box 32">
          <a:extLst>
            <a:ext uri="{FF2B5EF4-FFF2-40B4-BE49-F238E27FC236}">
              <a16:creationId xmlns:a16="http://schemas.microsoft.com/office/drawing/2014/main" id="{FA1D12F7-6911-4EFE-89D6-0C2A9E852D4E}"/>
            </a:ext>
          </a:extLst>
        </xdr:cNvPr>
        <xdr:cNvSpPr txBox="1"/>
      </xdr:nvSpPr>
      <xdr:spPr bwMode="auto">
        <a:xfrm>
          <a:off x="14011228" y="3676799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18</xdr:col>
      <xdr:colOff>123778</xdr:colOff>
      <xdr:row>16</xdr:row>
      <xdr:rowOff>57299</xdr:rowOff>
    </xdr:from>
    <xdr:to>
      <xdr:col>18</xdr:col>
      <xdr:colOff>705315</xdr:colOff>
      <xdr:row>17</xdr:row>
      <xdr:rowOff>856878</xdr:rowOff>
    </xdr:to>
    <xdr:sp macro="" textlink="">
      <xdr:nvSpPr>
        <xdr:cNvPr id="54" name="Text Box 33">
          <a:extLst>
            <a:ext uri="{FF2B5EF4-FFF2-40B4-BE49-F238E27FC236}">
              <a16:creationId xmlns:a16="http://schemas.microsoft.com/office/drawing/2014/main" id="{6F967D28-7F76-4038-BFE9-09CD4E62DFB7}"/>
            </a:ext>
          </a:extLst>
        </xdr:cNvPr>
        <xdr:cNvSpPr txBox="1"/>
      </xdr:nvSpPr>
      <xdr:spPr bwMode="auto">
        <a:xfrm>
          <a:off x="14811328" y="3676799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20</xdr:col>
      <xdr:colOff>123778</xdr:colOff>
      <xdr:row>15</xdr:row>
      <xdr:rowOff>75137</xdr:rowOff>
    </xdr:from>
    <xdr:to>
      <xdr:col>20</xdr:col>
      <xdr:colOff>705315</xdr:colOff>
      <xdr:row>17</xdr:row>
      <xdr:rowOff>877251</xdr:rowOff>
    </xdr:to>
    <xdr:sp macro="" textlink="">
      <xdr:nvSpPr>
        <xdr:cNvPr id="56" name="Text Box 36">
          <a:extLst>
            <a:ext uri="{FF2B5EF4-FFF2-40B4-BE49-F238E27FC236}">
              <a16:creationId xmlns:a16="http://schemas.microsoft.com/office/drawing/2014/main" id="{D6DE8E73-0B0C-45AD-9694-6094316A3A95}"/>
            </a:ext>
          </a:extLst>
        </xdr:cNvPr>
        <xdr:cNvSpPr txBox="1"/>
      </xdr:nvSpPr>
      <xdr:spPr bwMode="auto">
        <a:xfrm>
          <a:off x="16411528" y="3466037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21</xdr:col>
      <xdr:colOff>123778</xdr:colOff>
      <xdr:row>17</xdr:row>
      <xdr:rowOff>58341</xdr:rowOff>
    </xdr:from>
    <xdr:to>
      <xdr:col>21</xdr:col>
      <xdr:colOff>705315</xdr:colOff>
      <xdr:row>17</xdr:row>
      <xdr:rowOff>867817</xdr:rowOff>
    </xdr:to>
    <xdr:sp macro="" textlink="">
      <xdr:nvSpPr>
        <xdr:cNvPr id="57" name="Text Box 37">
          <a:extLst>
            <a:ext uri="{FF2B5EF4-FFF2-40B4-BE49-F238E27FC236}">
              <a16:creationId xmlns:a16="http://schemas.microsoft.com/office/drawing/2014/main" id="{663A1CE2-C8C7-47BA-9225-E3CDE9EEBE8F}"/>
            </a:ext>
          </a:extLst>
        </xdr:cNvPr>
        <xdr:cNvSpPr txBox="1"/>
      </xdr:nvSpPr>
      <xdr:spPr bwMode="auto">
        <a:xfrm>
          <a:off x="17211628" y="390644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22</xdr:col>
      <xdr:colOff>123778</xdr:colOff>
      <xdr:row>17</xdr:row>
      <xdr:rowOff>58341</xdr:rowOff>
    </xdr:from>
    <xdr:to>
      <xdr:col>22</xdr:col>
      <xdr:colOff>705315</xdr:colOff>
      <xdr:row>17</xdr:row>
      <xdr:rowOff>867817</xdr:rowOff>
    </xdr:to>
    <xdr:sp macro="" textlink="">
      <xdr:nvSpPr>
        <xdr:cNvPr id="58" name="Text Box 38">
          <a:extLst>
            <a:ext uri="{FF2B5EF4-FFF2-40B4-BE49-F238E27FC236}">
              <a16:creationId xmlns:a16="http://schemas.microsoft.com/office/drawing/2014/main" id="{42A5F4C3-0343-48B5-8646-CEC99663EAEB}"/>
            </a:ext>
          </a:extLst>
        </xdr:cNvPr>
        <xdr:cNvSpPr txBox="1"/>
      </xdr:nvSpPr>
      <xdr:spPr bwMode="auto">
        <a:xfrm>
          <a:off x="18011728" y="390644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23</xdr:col>
      <xdr:colOff>123778</xdr:colOff>
      <xdr:row>17</xdr:row>
      <xdr:rowOff>58341</xdr:rowOff>
    </xdr:from>
    <xdr:to>
      <xdr:col>23</xdr:col>
      <xdr:colOff>705315</xdr:colOff>
      <xdr:row>17</xdr:row>
      <xdr:rowOff>867817</xdr:rowOff>
    </xdr:to>
    <xdr:sp macro="" textlink="">
      <xdr:nvSpPr>
        <xdr:cNvPr id="59" name="Text Box 39">
          <a:extLst>
            <a:ext uri="{FF2B5EF4-FFF2-40B4-BE49-F238E27FC236}">
              <a16:creationId xmlns:a16="http://schemas.microsoft.com/office/drawing/2014/main" id="{51A07D05-71DD-43EC-B6A6-94D59080A98D}"/>
            </a:ext>
          </a:extLst>
        </xdr:cNvPr>
        <xdr:cNvSpPr txBox="1"/>
      </xdr:nvSpPr>
      <xdr:spPr bwMode="auto">
        <a:xfrm>
          <a:off x="18811828" y="390644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24</xdr:col>
      <xdr:colOff>123778</xdr:colOff>
      <xdr:row>17</xdr:row>
      <xdr:rowOff>58341</xdr:rowOff>
    </xdr:from>
    <xdr:to>
      <xdr:col>24</xdr:col>
      <xdr:colOff>705315</xdr:colOff>
      <xdr:row>17</xdr:row>
      <xdr:rowOff>867817</xdr:rowOff>
    </xdr:to>
    <xdr:sp macro="" textlink="">
      <xdr:nvSpPr>
        <xdr:cNvPr id="60" name="Text Box 40">
          <a:extLst>
            <a:ext uri="{FF2B5EF4-FFF2-40B4-BE49-F238E27FC236}">
              <a16:creationId xmlns:a16="http://schemas.microsoft.com/office/drawing/2014/main" id="{3E196C63-EAD6-473B-ACDF-5714A191BD70}"/>
            </a:ext>
          </a:extLst>
        </xdr:cNvPr>
        <xdr:cNvSpPr txBox="1"/>
      </xdr:nvSpPr>
      <xdr:spPr bwMode="auto">
        <a:xfrm>
          <a:off x="19611928" y="390644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25</xdr:col>
      <xdr:colOff>123778</xdr:colOff>
      <xdr:row>17</xdr:row>
      <xdr:rowOff>58341</xdr:rowOff>
    </xdr:from>
    <xdr:to>
      <xdr:col>25</xdr:col>
      <xdr:colOff>705315</xdr:colOff>
      <xdr:row>17</xdr:row>
      <xdr:rowOff>867817</xdr:rowOff>
    </xdr:to>
    <xdr:sp macro="" textlink="">
      <xdr:nvSpPr>
        <xdr:cNvPr id="61" name="Text Box 41">
          <a:extLst>
            <a:ext uri="{FF2B5EF4-FFF2-40B4-BE49-F238E27FC236}">
              <a16:creationId xmlns:a16="http://schemas.microsoft.com/office/drawing/2014/main" id="{111B4750-5072-4DCA-AB24-DFC19A39B4D3}"/>
            </a:ext>
          </a:extLst>
        </xdr:cNvPr>
        <xdr:cNvSpPr txBox="1"/>
      </xdr:nvSpPr>
      <xdr:spPr bwMode="auto">
        <a:xfrm>
          <a:off x="20412028" y="390644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26</xdr:col>
      <xdr:colOff>123778</xdr:colOff>
      <xdr:row>17</xdr:row>
      <xdr:rowOff>58341</xdr:rowOff>
    </xdr:from>
    <xdr:to>
      <xdr:col>26</xdr:col>
      <xdr:colOff>705315</xdr:colOff>
      <xdr:row>17</xdr:row>
      <xdr:rowOff>867817</xdr:rowOff>
    </xdr:to>
    <xdr:sp macro="" textlink="">
      <xdr:nvSpPr>
        <xdr:cNvPr id="62" name="Text Box 42">
          <a:extLst>
            <a:ext uri="{FF2B5EF4-FFF2-40B4-BE49-F238E27FC236}">
              <a16:creationId xmlns:a16="http://schemas.microsoft.com/office/drawing/2014/main" id="{38A475E2-DD7F-4CBF-B767-B3F66B53AF83}"/>
            </a:ext>
          </a:extLst>
        </xdr:cNvPr>
        <xdr:cNvSpPr txBox="1"/>
      </xdr:nvSpPr>
      <xdr:spPr bwMode="auto">
        <a:xfrm>
          <a:off x="21212128" y="390644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27</xdr:col>
      <xdr:colOff>123778</xdr:colOff>
      <xdr:row>15</xdr:row>
      <xdr:rowOff>75137</xdr:rowOff>
    </xdr:from>
    <xdr:to>
      <xdr:col>27</xdr:col>
      <xdr:colOff>705315</xdr:colOff>
      <xdr:row>17</xdr:row>
      <xdr:rowOff>877251</xdr:rowOff>
    </xdr:to>
    <xdr:sp macro="" textlink="">
      <xdr:nvSpPr>
        <xdr:cNvPr id="63" name="Text Box 46">
          <a:extLst>
            <a:ext uri="{FF2B5EF4-FFF2-40B4-BE49-F238E27FC236}">
              <a16:creationId xmlns:a16="http://schemas.microsoft.com/office/drawing/2014/main" id="{187BA1FE-6E4D-455C-8BAB-A76FF5C26C4E}"/>
            </a:ext>
          </a:extLst>
        </xdr:cNvPr>
        <xdr:cNvSpPr txBox="1"/>
      </xdr:nvSpPr>
      <xdr:spPr bwMode="auto">
        <a:xfrm>
          <a:off x="22012228" y="3466037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28</xdr:col>
      <xdr:colOff>123778</xdr:colOff>
      <xdr:row>15</xdr:row>
      <xdr:rowOff>75137</xdr:rowOff>
    </xdr:from>
    <xdr:to>
      <xdr:col>28</xdr:col>
      <xdr:colOff>705315</xdr:colOff>
      <xdr:row>17</xdr:row>
      <xdr:rowOff>877251</xdr:rowOff>
    </xdr:to>
    <xdr:sp macro="" textlink="">
      <xdr:nvSpPr>
        <xdr:cNvPr id="64" name="Text Box 47">
          <a:extLst>
            <a:ext uri="{FF2B5EF4-FFF2-40B4-BE49-F238E27FC236}">
              <a16:creationId xmlns:a16="http://schemas.microsoft.com/office/drawing/2014/main" id="{0666742A-8DB3-4F2B-A2A7-A0E256065138}"/>
            </a:ext>
          </a:extLst>
        </xdr:cNvPr>
        <xdr:cNvSpPr txBox="1"/>
      </xdr:nvSpPr>
      <xdr:spPr bwMode="auto">
        <a:xfrm>
          <a:off x="22812328" y="3466037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29</xdr:col>
      <xdr:colOff>123778</xdr:colOff>
      <xdr:row>15</xdr:row>
      <xdr:rowOff>75137</xdr:rowOff>
    </xdr:from>
    <xdr:to>
      <xdr:col>29</xdr:col>
      <xdr:colOff>705315</xdr:colOff>
      <xdr:row>17</xdr:row>
      <xdr:rowOff>877251</xdr:rowOff>
    </xdr:to>
    <xdr:sp macro="" textlink="">
      <xdr:nvSpPr>
        <xdr:cNvPr id="65" name="Text Box 48">
          <a:extLst>
            <a:ext uri="{FF2B5EF4-FFF2-40B4-BE49-F238E27FC236}">
              <a16:creationId xmlns:a16="http://schemas.microsoft.com/office/drawing/2014/main" id="{1C4C2AF0-BF72-478E-BF48-8D19831BCDC7}"/>
            </a:ext>
          </a:extLst>
        </xdr:cNvPr>
        <xdr:cNvSpPr txBox="1"/>
      </xdr:nvSpPr>
      <xdr:spPr bwMode="auto">
        <a:xfrm>
          <a:off x="23612428" y="3466037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30</xdr:col>
      <xdr:colOff>123778</xdr:colOff>
      <xdr:row>15</xdr:row>
      <xdr:rowOff>75137</xdr:rowOff>
    </xdr:from>
    <xdr:to>
      <xdr:col>30</xdr:col>
      <xdr:colOff>705315</xdr:colOff>
      <xdr:row>17</xdr:row>
      <xdr:rowOff>877251</xdr:rowOff>
    </xdr:to>
    <xdr:sp macro="" textlink="">
      <xdr:nvSpPr>
        <xdr:cNvPr id="66" name="Text Box 49">
          <a:extLst>
            <a:ext uri="{FF2B5EF4-FFF2-40B4-BE49-F238E27FC236}">
              <a16:creationId xmlns:a16="http://schemas.microsoft.com/office/drawing/2014/main" id="{64F3287B-A5F4-41B8-8A56-F91490A0E4C5}"/>
            </a:ext>
          </a:extLst>
        </xdr:cNvPr>
        <xdr:cNvSpPr txBox="1"/>
      </xdr:nvSpPr>
      <xdr:spPr bwMode="auto">
        <a:xfrm>
          <a:off x="24412528" y="3466037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31</xdr:col>
      <xdr:colOff>123778</xdr:colOff>
      <xdr:row>15</xdr:row>
      <xdr:rowOff>75137</xdr:rowOff>
    </xdr:from>
    <xdr:to>
      <xdr:col>31</xdr:col>
      <xdr:colOff>705315</xdr:colOff>
      <xdr:row>17</xdr:row>
      <xdr:rowOff>877251</xdr:rowOff>
    </xdr:to>
    <xdr:sp macro="" textlink="">
      <xdr:nvSpPr>
        <xdr:cNvPr id="67" name="Text Box 152">
          <a:extLst>
            <a:ext uri="{FF2B5EF4-FFF2-40B4-BE49-F238E27FC236}">
              <a16:creationId xmlns:a16="http://schemas.microsoft.com/office/drawing/2014/main" id="{F9C90538-1EC1-443C-8760-B01CF47FFF94}"/>
            </a:ext>
          </a:extLst>
        </xdr:cNvPr>
        <xdr:cNvSpPr txBox="1"/>
      </xdr:nvSpPr>
      <xdr:spPr bwMode="auto">
        <a:xfrm>
          <a:off x="25212628" y="3466037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3</xdr:col>
      <xdr:colOff>114253</xdr:colOff>
      <xdr:row>15</xdr:row>
      <xdr:rowOff>114449</xdr:rowOff>
    </xdr:from>
    <xdr:to>
      <xdr:col>3</xdr:col>
      <xdr:colOff>695790</xdr:colOff>
      <xdr:row>17</xdr:row>
      <xdr:rowOff>685428</xdr:rowOff>
    </xdr:to>
    <xdr:sp macro="" textlink="">
      <xdr:nvSpPr>
        <xdr:cNvPr id="68" name="Text Box 167">
          <a:extLst>
            <a:ext uri="{FF2B5EF4-FFF2-40B4-BE49-F238E27FC236}">
              <a16:creationId xmlns:a16="http://schemas.microsoft.com/office/drawing/2014/main" id="{63825490-3263-4FC8-964C-88922C88541C}"/>
            </a:ext>
          </a:extLst>
        </xdr:cNvPr>
        <xdr:cNvSpPr txBox="1"/>
      </xdr:nvSpPr>
      <xdr:spPr bwMode="auto">
        <a:xfrm>
          <a:off x="1990678" y="34958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11</xdr:col>
      <xdr:colOff>114384</xdr:colOff>
      <xdr:row>15</xdr:row>
      <xdr:rowOff>75137</xdr:rowOff>
    </xdr:from>
    <xdr:to>
      <xdr:col>11</xdr:col>
      <xdr:colOff>694981</xdr:colOff>
      <xdr:row>17</xdr:row>
      <xdr:rowOff>877251</xdr:rowOff>
    </xdr:to>
    <xdr:sp macro="" textlink="">
      <xdr:nvSpPr>
        <xdr:cNvPr id="69" name="Text Box 22">
          <a:extLst>
            <a:ext uri="{FF2B5EF4-FFF2-40B4-BE49-F238E27FC236}">
              <a16:creationId xmlns:a16="http://schemas.microsoft.com/office/drawing/2014/main" id="{31E8F23D-863E-490B-8450-9494E661DA1F}"/>
            </a:ext>
          </a:extLst>
        </xdr:cNvPr>
        <xdr:cNvSpPr txBox="1"/>
      </xdr:nvSpPr>
      <xdr:spPr bwMode="auto">
        <a:xfrm>
          <a:off x="9201234" y="3466037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7</xdr:col>
      <xdr:colOff>123778</xdr:colOff>
      <xdr:row>15</xdr:row>
      <xdr:rowOff>66675</xdr:rowOff>
    </xdr:from>
    <xdr:to>
      <xdr:col>7</xdr:col>
      <xdr:colOff>705315</xdr:colOff>
      <xdr:row>17</xdr:row>
      <xdr:rowOff>856878</xdr:rowOff>
    </xdr:to>
    <xdr:sp macro="" textlink="">
      <xdr:nvSpPr>
        <xdr:cNvPr id="34" name="Text Box 21">
          <a:extLst>
            <a:ext uri="{FF2B5EF4-FFF2-40B4-BE49-F238E27FC236}">
              <a16:creationId xmlns:a16="http://schemas.microsoft.com/office/drawing/2014/main" id="{067B2FDE-ADC6-478D-96F8-D06D19A770E7}"/>
            </a:ext>
          </a:extLst>
        </xdr:cNvPr>
        <xdr:cNvSpPr txBox="1"/>
      </xdr:nvSpPr>
      <xdr:spPr bwMode="auto">
        <a:xfrm>
          <a:off x="6000703" y="3448050"/>
          <a:ext cx="581537" cy="124740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8</xdr:col>
      <xdr:colOff>123778</xdr:colOff>
      <xdr:row>15</xdr:row>
      <xdr:rowOff>66675</xdr:rowOff>
    </xdr:from>
    <xdr:to>
      <xdr:col>8</xdr:col>
      <xdr:colOff>705315</xdr:colOff>
      <xdr:row>17</xdr:row>
      <xdr:rowOff>856878</xdr:rowOff>
    </xdr:to>
    <xdr:sp macro="" textlink="">
      <xdr:nvSpPr>
        <xdr:cNvPr id="35" name="Text Box 22">
          <a:extLst>
            <a:ext uri="{FF2B5EF4-FFF2-40B4-BE49-F238E27FC236}">
              <a16:creationId xmlns:a16="http://schemas.microsoft.com/office/drawing/2014/main" id="{FED8FF89-54FD-4318-8B1E-2E767AEC0BF8}"/>
            </a:ext>
          </a:extLst>
        </xdr:cNvPr>
        <xdr:cNvSpPr txBox="1"/>
      </xdr:nvSpPr>
      <xdr:spPr bwMode="auto">
        <a:xfrm>
          <a:off x="6800803" y="3448050"/>
          <a:ext cx="581537" cy="124740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9</xdr:col>
      <xdr:colOff>123778</xdr:colOff>
      <xdr:row>15</xdr:row>
      <xdr:rowOff>66675</xdr:rowOff>
    </xdr:from>
    <xdr:to>
      <xdr:col>9</xdr:col>
      <xdr:colOff>705315</xdr:colOff>
      <xdr:row>17</xdr:row>
      <xdr:rowOff>856878</xdr:rowOff>
    </xdr:to>
    <xdr:sp macro="" textlink="">
      <xdr:nvSpPr>
        <xdr:cNvPr id="36" name="Text Box 23">
          <a:extLst>
            <a:ext uri="{FF2B5EF4-FFF2-40B4-BE49-F238E27FC236}">
              <a16:creationId xmlns:a16="http://schemas.microsoft.com/office/drawing/2014/main" id="{72C621FF-AD85-4EE4-8DDA-7D3AC9F7243C}"/>
            </a:ext>
          </a:extLst>
        </xdr:cNvPr>
        <xdr:cNvSpPr txBox="1"/>
      </xdr:nvSpPr>
      <xdr:spPr bwMode="auto">
        <a:xfrm>
          <a:off x="7600903" y="3448050"/>
          <a:ext cx="581537" cy="124740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ct val="100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</a:t>
          </a:r>
          <a:r>
            <a:rPr lang="ja-JP" altLang="en-US" sz="1100" b="0" i="0" u="none" strike="noStrike">
              <a:effectLst/>
              <a:latin typeface="+mn-lt"/>
              <a:ea typeface="+mn-ea"/>
              <a:cs typeface="+mn-cs"/>
            </a:rPr>
            <a:t>　 　</a:t>
          </a:r>
          <a:r>
            <a:rPr lang="ja-JP" altLang="en-US" sz="1000"/>
            <a:t> </a:t>
          </a:r>
          <a:r>
            <a:rPr lang="ja-JP" altLang="en-US" sz="1100" b="0" i="0" u="none" strike="noStrike"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000"/>
            <a:t> 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　医療機関</a:t>
          </a:r>
        </a:p>
      </xdr:txBody>
    </xdr:sp>
    <xdr:clientData/>
  </xdr:twoCellAnchor>
  <xdr:twoCellAnchor>
    <xdr:from>
      <xdr:col>4</xdr:col>
      <xdr:colOff>19050</xdr:colOff>
      <xdr:row>15</xdr:row>
      <xdr:rowOff>85725</xdr:rowOff>
    </xdr:from>
    <xdr:to>
      <xdr:col>4</xdr:col>
      <xdr:colOff>734060</xdr:colOff>
      <xdr:row>17</xdr:row>
      <xdr:rowOff>875473</xdr:rowOff>
    </xdr:to>
    <xdr:sp macro="" textlink="">
      <xdr:nvSpPr>
        <xdr:cNvPr id="39" name="Text Box 167">
          <a:extLst>
            <a:ext uri="{FF2B5EF4-FFF2-40B4-BE49-F238E27FC236}">
              <a16:creationId xmlns:a16="http://schemas.microsoft.com/office/drawing/2014/main" id="{C626000A-BB11-44DE-B7D2-81B2D9DC0539}"/>
            </a:ext>
          </a:extLst>
        </xdr:cNvPr>
        <xdr:cNvSpPr txBox="1">
          <a:spLocks noChangeArrowheads="1"/>
        </xdr:cNvSpPr>
      </xdr:nvSpPr>
      <xdr:spPr bwMode="auto">
        <a:xfrm>
          <a:off x="2695575" y="3467100"/>
          <a:ext cx="715010" cy="124694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Rtl" wrap="square" lIns="27432" tIns="0" rIns="27432" bIns="0" anchor="ctr" upright="1"/>
        <a:lstStyle/>
        <a:p>
          <a:pPr marL="0" marR="0" lvl="0" indent="0" algn="di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800" b="0" i="0" u="none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（</a:t>
          </a:r>
          <a:r>
            <a:rPr lang="ja-JP" altLang="ja-JP" sz="800" b="0" i="0" u="none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児童相談所を除く）</a:t>
          </a:r>
          <a:endParaRPr lang="en-US" altLang="ja-JP" sz="800" b="0" i="0" u="none" baseline="0">
            <a:solidFill>
              <a:sysClr val="windowText" lastClr="000000"/>
            </a:solidFill>
            <a:effectLst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algn="di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ja-JP" altLang="ja-JP" sz="1000" u="none">
            <a:solidFill>
              <a:sysClr val="windowText" lastClr="000000"/>
            </a:solidFill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都道府県</a:t>
          </a:r>
          <a:endParaRPr lang="en-US" altLang="ja-JP" sz="1000" b="0" i="0" u="none" strike="noStrike" baseline="0">
            <a:solidFill>
              <a:sysClr val="windowText" lastClr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oneCellAnchor>
    <xdr:from>
      <xdr:col>5</xdr:col>
      <xdr:colOff>35615</xdr:colOff>
      <xdr:row>16</xdr:row>
      <xdr:rowOff>61705</xdr:rowOff>
    </xdr:from>
    <xdr:ext cx="753717" cy="1071770"/>
    <xdr:sp macro="" textlink="">
      <xdr:nvSpPr>
        <xdr:cNvPr id="44" name="Text Box 17">
          <a:extLst>
            <a:ext uri="{FF2B5EF4-FFF2-40B4-BE49-F238E27FC236}">
              <a16:creationId xmlns:a16="http://schemas.microsoft.com/office/drawing/2014/main" id="{97464AA2-128A-4950-9FA8-71DA5616FE6E}"/>
            </a:ext>
          </a:extLst>
        </xdr:cNvPr>
        <xdr:cNvSpPr txBox="1"/>
      </xdr:nvSpPr>
      <xdr:spPr bwMode="auto">
        <a:xfrm>
          <a:off x="3512240" y="3671680"/>
          <a:ext cx="753717" cy="107177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horzOverflow="clip" vert="wordArtVert" wrap="square" lIns="27432" tIns="0" rIns="27432" bIns="0" anchor="ctr" upright="1">
          <a:noAutofit/>
        </a:bodyPr>
        <a:lstStyle/>
        <a:p>
          <a:pPr algn="dist" rtl="0"/>
          <a:r>
            <a:rPr lang="ja-JP" altLang="en-US" sz="1000" b="0" i="0" baseline="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こども家庭</a:t>
          </a:r>
        </a:p>
        <a:p>
          <a:pPr algn="dist" rtl="0"/>
          <a:r>
            <a:rPr lang="ja-JP" altLang="en-US" sz="1000" b="0" i="0" baseline="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センター等</a:t>
          </a:r>
        </a:p>
        <a:p>
          <a:pPr algn="dist" rtl="0"/>
          <a:r>
            <a:rPr lang="ja-JP" altLang="en-US" sz="1000" b="0" i="0" baseline="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の児童福祉・母子保健部門</a:t>
          </a:r>
        </a:p>
      </xdr:txBody>
    </xdr:sp>
    <xdr:clientData/>
  </xdr:oneCellAnchor>
  <xdr:twoCellAnchor>
    <xdr:from>
      <xdr:col>19</xdr:col>
      <xdr:colOff>16565</xdr:colOff>
      <xdr:row>15</xdr:row>
      <xdr:rowOff>85725</xdr:rowOff>
    </xdr:from>
    <xdr:to>
      <xdr:col>20</xdr:col>
      <xdr:colOff>44726</xdr:colOff>
      <xdr:row>17</xdr:row>
      <xdr:rowOff>895764</xdr:rowOff>
    </xdr:to>
    <xdr:sp macro="" textlink="">
      <xdr:nvSpPr>
        <xdr:cNvPr id="45" name="Text Box 17">
          <a:extLst>
            <a:ext uri="{FF2B5EF4-FFF2-40B4-BE49-F238E27FC236}">
              <a16:creationId xmlns:a16="http://schemas.microsoft.com/office/drawing/2014/main" id="{B77B18DE-66BE-4ECC-8677-1A3B7FE96337}"/>
            </a:ext>
          </a:extLst>
        </xdr:cNvPr>
        <xdr:cNvSpPr txBox="1">
          <a:spLocks noChangeArrowheads="1"/>
        </xdr:cNvSpPr>
      </xdr:nvSpPr>
      <xdr:spPr bwMode="auto">
        <a:xfrm>
          <a:off x="14694590" y="3467100"/>
          <a:ext cx="828261" cy="1267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里親</a:t>
          </a: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・</a:t>
          </a: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小規模住居型児童養育事業（</a:t>
          </a:r>
          <a:r>
            <a:rPr lang="en-US" altLang="ja-JP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FH</a:t>
          </a: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）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209503</xdr:colOff>
      <xdr:row>11</xdr:row>
      <xdr:rowOff>57299</xdr:rowOff>
    </xdr:from>
    <xdr:to>
      <xdr:col>4</xdr:col>
      <xdr:colOff>791040</xdr:colOff>
      <xdr:row>12</xdr:row>
      <xdr:rowOff>902382</xdr:rowOff>
    </xdr:to>
    <xdr:sp macro="" textlink="">
      <xdr:nvSpPr>
        <xdr:cNvPr id="2" name="Text Box 15">
          <a:extLst>
            <a:ext uri="{FF2B5EF4-FFF2-40B4-BE49-F238E27FC236}">
              <a16:creationId xmlns:a16="http://schemas.microsoft.com/office/drawing/2014/main" id="{5E22DC78-7216-4053-A590-56BC9E1CDC7B}"/>
            </a:ext>
          </a:extLst>
        </xdr:cNvPr>
        <xdr:cNvSpPr txBox="1"/>
      </xdr:nvSpPr>
      <xdr:spPr bwMode="auto">
        <a:xfrm>
          <a:off x="3057478" y="210517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6</xdr:col>
      <xdr:colOff>209503</xdr:colOff>
      <xdr:row>11</xdr:row>
      <xdr:rowOff>57299</xdr:rowOff>
    </xdr:from>
    <xdr:to>
      <xdr:col>6</xdr:col>
      <xdr:colOff>791040</xdr:colOff>
      <xdr:row>12</xdr:row>
      <xdr:rowOff>902382</xdr:rowOff>
    </xdr:to>
    <xdr:sp macro="" textlink="">
      <xdr:nvSpPr>
        <xdr:cNvPr id="3" name="Text Box 16">
          <a:extLst>
            <a:ext uri="{FF2B5EF4-FFF2-40B4-BE49-F238E27FC236}">
              <a16:creationId xmlns:a16="http://schemas.microsoft.com/office/drawing/2014/main" id="{F8CBA3A7-E10E-45FE-B73A-3CE51E35599B}"/>
            </a:ext>
          </a:extLst>
        </xdr:cNvPr>
        <xdr:cNvSpPr txBox="1"/>
      </xdr:nvSpPr>
      <xdr:spPr bwMode="auto">
        <a:xfrm>
          <a:off x="4981528" y="210517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209503</xdr:colOff>
      <xdr:row>11</xdr:row>
      <xdr:rowOff>57299</xdr:rowOff>
    </xdr:from>
    <xdr:to>
      <xdr:col>7</xdr:col>
      <xdr:colOff>791040</xdr:colOff>
      <xdr:row>12</xdr:row>
      <xdr:rowOff>902382</xdr:rowOff>
    </xdr:to>
    <xdr:sp macro="" textlink="">
      <xdr:nvSpPr>
        <xdr:cNvPr id="4" name="Text Box 17">
          <a:extLst>
            <a:ext uri="{FF2B5EF4-FFF2-40B4-BE49-F238E27FC236}">
              <a16:creationId xmlns:a16="http://schemas.microsoft.com/office/drawing/2014/main" id="{41CE1F3A-8710-4127-8051-F9CD0716B988}"/>
            </a:ext>
          </a:extLst>
        </xdr:cNvPr>
        <xdr:cNvSpPr txBox="1"/>
      </xdr:nvSpPr>
      <xdr:spPr bwMode="auto">
        <a:xfrm>
          <a:off x="5943553" y="210517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9</xdr:col>
      <xdr:colOff>200109</xdr:colOff>
      <xdr:row>11</xdr:row>
      <xdr:rowOff>57299</xdr:rowOff>
    </xdr:from>
    <xdr:to>
      <xdr:col>9</xdr:col>
      <xdr:colOff>780706</xdr:colOff>
      <xdr:row>12</xdr:row>
      <xdr:rowOff>902382</xdr:rowOff>
    </xdr:to>
    <xdr:sp macro="" textlink="">
      <xdr:nvSpPr>
        <xdr:cNvPr id="5" name="Text Box 19">
          <a:extLst>
            <a:ext uri="{FF2B5EF4-FFF2-40B4-BE49-F238E27FC236}">
              <a16:creationId xmlns:a16="http://schemas.microsoft.com/office/drawing/2014/main" id="{76AD4C43-0DC2-434F-B141-9A78D7C6DA96}"/>
            </a:ext>
          </a:extLst>
        </xdr:cNvPr>
        <xdr:cNvSpPr txBox="1"/>
      </xdr:nvSpPr>
      <xdr:spPr bwMode="auto">
        <a:xfrm>
          <a:off x="7858209" y="2105174"/>
          <a:ext cx="58059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10</xdr:col>
      <xdr:colOff>209503</xdr:colOff>
      <xdr:row>11</xdr:row>
      <xdr:rowOff>57299</xdr:rowOff>
    </xdr:from>
    <xdr:to>
      <xdr:col>10</xdr:col>
      <xdr:colOff>791040</xdr:colOff>
      <xdr:row>12</xdr:row>
      <xdr:rowOff>902382</xdr:rowOff>
    </xdr:to>
    <xdr:sp macro="" textlink="">
      <xdr:nvSpPr>
        <xdr:cNvPr id="6" name="Text Box 20">
          <a:extLst>
            <a:ext uri="{FF2B5EF4-FFF2-40B4-BE49-F238E27FC236}">
              <a16:creationId xmlns:a16="http://schemas.microsoft.com/office/drawing/2014/main" id="{279F906A-AACA-4B50-BC62-A08F71238F8A}"/>
            </a:ext>
          </a:extLst>
        </xdr:cNvPr>
        <xdr:cNvSpPr txBox="1"/>
      </xdr:nvSpPr>
      <xdr:spPr bwMode="auto">
        <a:xfrm>
          <a:off x="8829628" y="210517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11</xdr:col>
      <xdr:colOff>209503</xdr:colOff>
      <xdr:row>11</xdr:row>
      <xdr:rowOff>57299</xdr:rowOff>
    </xdr:from>
    <xdr:to>
      <xdr:col>11</xdr:col>
      <xdr:colOff>791040</xdr:colOff>
      <xdr:row>12</xdr:row>
      <xdr:rowOff>902382</xdr:rowOff>
    </xdr:to>
    <xdr:sp macro="" textlink="">
      <xdr:nvSpPr>
        <xdr:cNvPr id="7" name="Text Box 21">
          <a:extLst>
            <a:ext uri="{FF2B5EF4-FFF2-40B4-BE49-F238E27FC236}">
              <a16:creationId xmlns:a16="http://schemas.microsoft.com/office/drawing/2014/main" id="{DB86D094-AA02-4CEE-A696-078AAA3D1A47}"/>
            </a:ext>
          </a:extLst>
        </xdr:cNvPr>
        <xdr:cNvSpPr txBox="1"/>
      </xdr:nvSpPr>
      <xdr:spPr bwMode="auto">
        <a:xfrm>
          <a:off x="9791653" y="210517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12</xdr:col>
      <xdr:colOff>209503</xdr:colOff>
      <xdr:row>11</xdr:row>
      <xdr:rowOff>57299</xdr:rowOff>
    </xdr:from>
    <xdr:to>
      <xdr:col>12</xdr:col>
      <xdr:colOff>791040</xdr:colOff>
      <xdr:row>12</xdr:row>
      <xdr:rowOff>902382</xdr:rowOff>
    </xdr:to>
    <xdr:sp macro="" textlink="">
      <xdr:nvSpPr>
        <xdr:cNvPr id="8" name="Text Box 22">
          <a:extLst>
            <a:ext uri="{FF2B5EF4-FFF2-40B4-BE49-F238E27FC236}">
              <a16:creationId xmlns:a16="http://schemas.microsoft.com/office/drawing/2014/main" id="{73F681FA-4777-4FD7-B123-A410FDE92438}"/>
            </a:ext>
          </a:extLst>
        </xdr:cNvPr>
        <xdr:cNvSpPr txBox="1"/>
      </xdr:nvSpPr>
      <xdr:spPr bwMode="auto">
        <a:xfrm>
          <a:off x="10753678" y="210517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16</xdr:col>
      <xdr:colOff>170113</xdr:colOff>
      <xdr:row>10</xdr:row>
      <xdr:rowOff>81541</xdr:rowOff>
    </xdr:from>
    <xdr:to>
      <xdr:col>16</xdr:col>
      <xdr:colOff>750710</xdr:colOff>
      <xdr:row>12</xdr:row>
      <xdr:rowOff>893306</xdr:rowOff>
    </xdr:to>
    <xdr:sp macro="" textlink="">
      <xdr:nvSpPr>
        <xdr:cNvPr id="9" name="Text Box 26">
          <a:extLst>
            <a:ext uri="{FF2B5EF4-FFF2-40B4-BE49-F238E27FC236}">
              <a16:creationId xmlns:a16="http://schemas.microsoft.com/office/drawing/2014/main" id="{46626068-2407-40F3-A7F6-E71353ACB048}"/>
            </a:ext>
          </a:extLst>
        </xdr:cNvPr>
        <xdr:cNvSpPr txBox="1"/>
      </xdr:nvSpPr>
      <xdr:spPr bwMode="auto">
        <a:xfrm>
          <a:off x="14562388" y="1900816"/>
          <a:ext cx="58059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18</xdr:col>
      <xdr:colOff>209503</xdr:colOff>
      <xdr:row>11</xdr:row>
      <xdr:rowOff>57299</xdr:rowOff>
    </xdr:from>
    <xdr:to>
      <xdr:col>18</xdr:col>
      <xdr:colOff>791040</xdr:colOff>
      <xdr:row>12</xdr:row>
      <xdr:rowOff>902382</xdr:rowOff>
    </xdr:to>
    <xdr:sp macro="" textlink="">
      <xdr:nvSpPr>
        <xdr:cNvPr id="10" name="Text Box 28">
          <a:extLst>
            <a:ext uri="{FF2B5EF4-FFF2-40B4-BE49-F238E27FC236}">
              <a16:creationId xmlns:a16="http://schemas.microsoft.com/office/drawing/2014/main" id="{A86007E7-4D55-4701-A0AE-358A64455BCA}"/>
            </a:ext>
          </a:extLst>
        </xdr:cNvPr>
        <xdr:cNvSpPr txBox="1"/>
      </xdr:nvSpPr>
      <xdr:spPr bwMode="auto">
        <a:xfrm>
          <a:off x="16525828" y="210517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19</xdr:col>
      <xdr:colOff>209503</xdr:colOff>
      <xdr:row>11</xdr:row>
      <xdr:rowOff>57299</xdr:rowOff>
    </xdr:from>
    <xdr:to>
      <xdr:col>19</xdr:col>
      <xdr:colOff>791040</xdr:colOff>
      <xdr:row>12</xdr:row>
      <xdr:rowOff>902382</xdr:rowOff>
    </xdr:to>
    <xdr:sp macro="" textlink="">
      <xdr:nvSpPr>
        <xdr:cNvPr id="11" name="Text Box 29">
          <a:extLst>
            <a:ext uri="{FF2B5EF4-FFF2-40B4-BE49-F238E27FC236}">
              <a16:creationId xmlns:a16="http://schemas.microsoft.com/office/drawing/2014/main" id="{8F4D5AB4-5964-4262-AD57-39A21C55B97E}"/>
            </a:ext>
          </a:extLst>
        </xdr:cNvPr>
        <xdr:cNvSpPr txBox="1"/>
      </xdr:nvSpPr>
      <xdr:spPr bwMode="auto">
        <a:xfrm>
          <a:off x="17487853" y="210517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20</xdr:col>
      <xdr:colOff>209503</xdr:colOff>
      <xdr:row>11</xdr:row>
      <xdr:rowOff>57299</xdr:rowOff>
    </xdr:from>
    <xdr:to>
      <xdr:col>20</xdr:col>
      <xdr:colOff>791040</xdr:colOff>
      <xdr:row>12</xdr:row>
      <xdr:rowOff>902382</xdr:rowOff>
    </xdr:to>
    <xdr:sp macro="" textlink="">
      <xdr:nvSpPr>
        <xdr:cNvPr id="12" name="Text Box 31">
          <a:extLst>
            <a:ext uri="{FF2B5EF4-FFF2-40B4-BE49-F238E27FC236}">
              <a16:creationId xmlns:a16="http://schemas.microsoft.com/office/drawing/2014/main" id="{041BB3B7-75E0-4871-BA82-F96FFAA90A81}"/>
            </a:ext>
          </a:extLst>
        </xdr:cNvPr>
        <xdr:cNvSpPr txBox="1"/>
      </xdr:nvSpPr>
      <xdr:spPr bwMode="auto">
        <a:xfrm>
          <a:off x="18449878" y="210517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21</xdr:col>
      <xdr:colOff>209503</xdr:colOff>
      <xdr:row>11</xdr:row>
      <xdr:rowOff>57299</xdr:rowOff>
    </xdr:from>
    <xdr:to>
      <xdr:col>21</xdr:col>
      <xdr:colOff>791040</xdr:colOff>
      <xdr:row>12</xdr:row>
      <xdr:rowOff>902382</xdr:rowOff>
    </xdr:to>
    <xdr:sp macro="" textlink="">
      <xdr:nvSpPr>
        <xdr:cNvPr id="13" name="Text Box 32">
          <a:extLst>
            <a:ext uri="{FF2B5EF4-FFF2-40B4-BE49-F238E27FC236}">
              <a16:creationId xmlns:a16="http://schemas.microsoft.com/office/drawing/2014/main" id="{8F4CA8B4-BAE9-4420-97CD-C888305391F9}"/>
            </a:ext>
          </a:extLst>
        </xdr:cNvPr>
        <xdr:cNvSpPr txBox="1"/>
      </xdr:nvSpPr>
      <xdr:spPr bwMode="auto">
        <a:xfrm>
          <a:off x="19411903" y="210517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22</xdr:col>
      <xdr:colOff>209503</xdr:colOff>
      <xdr:row>11</xdr:row>
      <xdr:rowOff>57299</xdr:rowOff>
    </xdr:from>
    <xdr:to>
      <xdr:col>22</xdr:col>
      <xdr:colOff>791040</xdr:colOff>
      <xdr:row>12</xdr:row>
      <xdr:rowOff>902382</xdr:rowOff>
    </xdr:to>
    <xdr:sp macro="" textlink="">
      <xdr:nvSpPr>
        <xdr:cNvPr id="14" name="Text Box 33">
          <a:extLst>
            <a:ext uri="{FF2B5EF4-FFF2-40B4-BE49-F238E27FC236}">
              <a16:creationId xmlns:a16="http://schemas.microsoft.com/office/drawing/2014/main" id="{1AF304C7-A96F-4C1E-BEF3-84A9BCC380F4}"/>
            </a:ext>
          </a:extLst>
        </xdr:cNvPr>
        <xdr:cNvSpPr txBox="1"/>
      </xdr:nvSpPr>
      <xdr:spPr bwMode="auto">
        <a:xfrm>
          <a:off x="20373928" y="210517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23</xdr:col>
      <xdr:colOff>209503</xdr:colOff>
      <xdr:row>10</xdr:row>
      <xdr:rowOff>79711</xdr:rowOff>
    </xdr:from>
    <xdr:to>
      <xdr:col>23</xdr:col>
      <xdr:colOff>791040</xdr:colOff>
      <xdr:row>12</xdr:row>
      <xdr:rowOff>891476</xdr:rowOff>
    </xdr:to>
    <xdr:sp macro="" textlink="">
      <xdr:nvSpPr>
        <xdr:cNvPr id="15" name="Text Box 35">
          <a:extLst>
            <a:ext uri="{FF2B5EF4-FFF2-40B4-BE49-F238E27FC236}">
              <a16:creationId xmlns:a16="http://schemas.microsoft.com/office/drawing/2014/main" id="{BB3A6E52-5366-40B6-A765-47579CC3716C}"/>
            </a:ext>
          </a:extLst>
        </xdr:cNvPr>
        <xdr:cNvSpPr txBox="1"/>
      </xdr:nvSpPr>
      <xdr:spPr bwMode="auto">
        <a:xfrm>
          <a:off x="21335953" y="189898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</a:t>
          </a:r>
        </a:p>
      </xdr:txBody>
    </xdr:sp>
    <xdr:clientData/>
  </xdr:twoCellAnchor>
  <xdr:twoCellAnchor>
    <xdr:from>
      <xdr:col>24</xdr:col>
      <xdr:colOff>209503</xdr:colOff>
      <xdr:row>10</xdr:row>
      <xdr:rowOff>79711</xdr:rowOff>
    </xdr:from>
    <xdr:to>
      <xdr:col>24</xdr:col>
      <xdr:colOff>791040</xdr:colOff>
      <xdr:row>12</xdr:row>
      <xdr:rowOff>891476</xdr:rowOff>
    </xdr:to>
    <xdr:sp macro="" textlink="">
      <xdr:nvSpPr>
        <xdr:cNvPr id="16" name="Text Box 36">
          <a:extLst>
            <a:ext uri="{FF2B5EF4-FFF2-40B4-BE49-F238E27FC236}">
              <a16:creationId xmlns:a16="http://schemas.microsoft.com/office/drawing/2014/main" id="{FB9F8BE5-79FC-4F4A-ABE1-A2A083438231}"/>
            </a:ext>
          </a:extLst>
        </xdr:cNvPr>
        <xdr:cNvSpPr txBox="1"/>
      </xdr:nvSpPr>
      <xdr:spPr bwMode="auto">
        <a:xfrm>
          <a:off x="22297978" y="189898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31</xdr:col>
      <xdr:colOff>209503</xdr:colOff>
      <xdr:row>10</xdr:row>
      <xdr:rowOff>79711</xdr:rowOff>
    </xdr:from>
    <xdr:to>
      <xdr:col>31</xdr:col>
      <xdr:colOff>791040</xdr:colOff>
      <xdr:row>12</xdr:row>
      <xdr:rowOff>891476</xdr:rowOff>
    </xdr:to>
    <xdr:sp macro="" textlink="">
      <xdr:nvSpPr>
        <xdr:cNvPr id="17" name="Text Box 46">
          <a:extLst>
            <a:ext uri="{FF2B5EF4-FFF2-40B4-BE49-F238E27FC236}">
              <a16:creationId xmlns:a16="http://schemas.microsoft.com/office/drawing/2014/main" id="{8335C3D9-7401-4929-8FDB-D5C1E4954F32}"/>
            </a:ext>
          </a:extLst>
        </xdr:cNvPr>
        <xdr:cNvSpPr txBox="1"/>
      </xdr:nvSpPr>
      <xdr:spPr bwMode="auto">
        <a:xfrm>
          <a:off x="29032153" y="189898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32</xdr:col>
      <xdr:colOff>209503</xdr:colOff>
      <xdr:row>10</xdr:row>
      <xdr:rowOff>79711</xdr:rowOff>
    </xdr:from>
    <xdr:to>
      <xdr:col>32</xdr:col>
      <xdr:colOff>791040</xdr:colOff>
      <xdr:row>12</xdr:row>
      <xdr:rowOff>891476</xdr:rowOff>
    </xdr:to>
    <xdr:sp macro="" textlink="">
      <xdr:nvSpPr>
        <xdr:cNvPr id="18" name="Text Box 47">
          <a:extLst>
            <a:ext uri="{FF2B5EF4-FFF2-40B4-BE49-F238E27FC236}">
              <a16:creationId xmlns:a16="http://schemas.microsoft.com/office/drawing/2014/main" id="{1AEAFAA7-ED40-425A-A440-83AA5E87F74C}"/>
            </a:ext>
          </a:extLst>
        </xdr:cNvPr>
        <xdr:cNvSpPr txBox="1"/>
      </xdr:nvSpPr>
      <xdr:spPr bwMode="auto">
        <a:xfrm>
          <a:off x="29994178" y="189898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33</xdr:col>
      <xdr:colOff>209503</xdr:colOff>
      <xdr:row>10</xdr:row>
      <xdr:rowOff>79711</xdr:rowOff>
    </xdr:from>
    <xdr:to>
      <xdr:col>33</xdr:col>
      <xdr:colOff>791040</xdr:colOff>
      <xdr:row>12</xdr:row>
      <xdr:rowOff>891476</xdr:rowOff>
    </xdr:to>
    <xdr:sp macro="" textlink="">
      <xdr:nvSpPr>
        <xdr:cNvPr id="19" name="Text Box 48">
          <a:extLst>
            <a:ext uri="{FF2B5EF4-FFF2-40B4-BE49-F238E27FC236}">
              <a16:creationId xmlns:a16="http://schemas.microsoft.com/office/drawing/2014/main" id="{CEBB27F0-5DB5-4B2D-8BFD-8BE85CB3F194}"/>
            </a:ext>
          </a:extLst>
        </xdr:cNvPr>
        <xdr:cNvSpPr txBox="1"/>
      </xdr:nvSpPr>
      <xdr:spPr bwMode="auto">
        <a:xfrm>
          <a:off x="30956203" y="189898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34</xdr:col>
      <xdr:colOff>209503</xdr:colOff>
      <xdr:row>10</xdr:row>
      <xdr:rowOff>79711</xdr:rowOff>
    </xdr:from>
    <xdr:to>
      <xdr:col>34</xdr:col>
      <xdr:colOff>791040</xdr:colOff>
      <xdr:row>12</xdr:row>
      <xdr:rowOff>891476</xdr:rowOff>
    </xdr:to>
    <xdr:sp macro="" textlink="">
      <xdr:nvSpPr>
        <xdr:cNvPr id="20" name="Text Box 49">
          <a:extLst>
            <a:ext uri="{FF2B5EF4-FFF2-40B4-BE49-F238E27FC236}">
              <a16:creationId xmlns:a16="http://schemas.microsoft.com/office/drawing/2014/main" id="{77051C54-61E0-4E06-A977-DB7780ACBE4E}"/>
            </a:ext>
          </a:extLst>
        </xdr:cNvPr>
        <xdr:cNvSpPr txBox="1"/>
      </xdr:nvSpPr>
      <xdr:spPr bwMode="auto">
        <a:xfrm>
          <a:off x="31918228" y="189898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5</xdr:col>
      <xdr:colOff>266812</xdr:colOff>
      <xdr:row>11</xdr:row>
      <xdr:rowOff>57299</xdr:rowOff>
    </xdr:from>
    <xdr:to>
      <xdr:col>5</xdr:col>
      <xdr:colOff>647300</xdr:colOff>
      <xdr:row>12</xdr:row>
      <xdr:rowOff>902382</xdr:rowOff>
    </xdr:to>
    <xdr:sp macro="" textlink="">
      <xdr:nvSpPr>
        <xdr:cNvPr id="21" name="Text Box 122">
          <a:extLst>
            <a:ext uri="{FF2B5EF4-FFF2-40B4-BE49-F238E27FC236}">
              <a16:creationId xmlns:a16="http://schemas.microsoft.com/office/drawing/2014/main" id="{907E95FD-1233-4940-BB91-CDDE4DDB8990}"/>
            </a:ext>
          </a:extLst>
        </xdr:cNvPr>
        <xdr:cNvSpPr txBox="1"/>
      </xdr:nvSpPr>
      <xdr:spPr bwMode="auto">
        <a:xfrm>
          <a:off x="4076812" y="2105174"/>
          <a:ext cx="380488" cy="1073683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3</xdr:col>
      <xdr:colOff>209503</xdr:colOff>
      <xdr:row>11</xdr:row>
      <xdr:rowOff>57299</xdr:rowOff>
    </xdr:from>
    <xdr:to>
      <xdr:col>3</xdr:col>
      <xdr:colOff>791040</xdr:colOff>
      <xdr:row>12</xdr:row>
      <xdr:rowOff>902382</xdr:rowOff>
    </xdr:to>
    <xdr:sp macro="" textlink="">
      <xdr:nvSpPr>
        <xdr:cNvPr id="22" name="Text Box 125">
          <a:extLst>
            <a:ext uri="{FF2B5EF4-FFF2-40B4-BE49-F238E27FC236}">
              <a16:creationId xmlns:a16="http://schemas.microsoft.com/office/drawing/2014/main" id="{AA411F60-E96C-4C97-B3AD-4721E55ABC20}"/>
            </a:ext>
          </a:extLst>
        </xdr:cNvPr>
        <xdr:cNvSpPr txBox="1"/>
      </xdr:nvSpPr>
      <xdr:spPr bwMode="auto">
        <a:xfrm>
          <a:off x="2095453" y="210517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35</xdr:col>
      <xdr:colOff>209503</xdr:colOff>
      <xdr:row>10</xdr:row>
      <xdr:rowOff>79711</xdr:rowOff>
    </xdr:from>
    <xdr:to>
      <xdr:col>35</xdr:col>
      <xdr:colOff>791040</xdr:colOff>
      <xdr:row>12</xdr:row>
      <xdr:rowOff>891476</xdr:rowOff>
    </xdr:to>
    <xdr:sp macro="" textlink="">
      <xdr:nvSpPr>
        <xdr:cNvPr id="23" name="Text Box 126">
          <a:extLst>
            <a:ext uri="{FF2B5EF4-FFF2-40B4-BE49-F238E27FC236}">
              <a16:creationId xmlns:a16="http://schemas.microsoft.com/office/drawing/2014/main" id="{891AA60E-1D08-4AB8-ACA0-A14D0A50B5D7}"/>
            </a:ext>
          </a:extLst>
        </xdr:cNvPr>
        <xdr:cNvSpPr txBox="1"/>
      </xdr:nvSpPr>
      <xdr:spPr bwMode="auto">
        <a:xfrm>
          <a:off x="32880253" y="189898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13</xdr:col>
      <xdr:colOff>200109</xdr:colOff>
      <xdr:row>11</xdr:row>
      <xdr:rowOff>57299</xdr:rowOff>
    </xdr:from>
    <xdr:to>
      <xdr:col>13</xdr:col>
      <xdr:colOff>780706</xdr:colOff>
      <xdr:row>12</xdr:row>
      <xdr:rowOff>902382</xdr:rowOff>
    </xdr:to>
    <xdr:sp macro="" textlink="">
      <xdr:nvSpPr>
        <xdr:cNvPr id="24" name="Text Box 23">
          <a:extLst>
            <a:ext uri="{FF2B5EF4-FFF2-40B4-BE49-F238E27FC236}">
              <a16:creationId xmlns:a16="http://schemas.microsoft.com/office/drawing/2014/main" id="{AE245BB6-21EE-40CF-B886-259063C41EFB}"/>
            </a:ext>
          </a:extLst>
        </xdr:cNvPr>
        <xdr:cNvSpPr txBox="1"/>
      </xdr:nvSpPr>
      <xdr:spPr bwMode="auto">
        <a:xfrm>
          <a:off x="11706309" y="2105174"/>
          <a:ext cx="58059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　医療機関</a:t>
          </a:r>
        </a:p>
      </xdr:txBody>
    </xdr:sp>
    <xdr:clientData/>
  </xdr:twoCellAnchor>
  <xdr:twoCellAnchor>
    <xdr:from>
      <xdr:col>15</xdr:col>
      <xdr:colOff>200109</xdr:colOff>
      <xdr:row>10</xdr:row>
      <xdr:rowOff>60958</xdr:rowOff>
    </xdr:from>
    <xdr:to>
      <xdr:col>15</xdr:col>
      <xdr:colOff>780706</xdr:colOff>
      <xdr:row>12</xdr:row>
      <xdr:rowOff>872723</xdr:rowOff>
    </xdr:to>
    <xdr:sp macro="" textlink="">
      <xdr:nvSpPr>
        <xdr:cNvPr id="25" name="Text Box 22">
          <a:extLst>
            <a:ext uri="{FF2B5EF4-FFF2-40B4-BE49-F238E27FC236}">
              <a16:creationId xmlns:a16="http://schemas.microsoft.com/office/drawing/2014/main" id="{AD609B48-DA9D-47D5-B802-06FAE2D6A00E}"/>
            </a:ext>
          </a:extLst>
        </xdr:cNvPr>
        <xdr:cNvSpPr txBox="1"/>
      </xdr:nvSpPr>
      <xdr:spPr bwMode="auto">
        <a:xfrm>
          <a:off x="13630359" y="1880233"/>
          <a:ext cx="58059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25</xdr:col>
      <xdr:colOff>190714</xdr:colOff>
      <xdr:row>12</xdr:row>
      <xdr:rowOff>81020</xdr:rowOff>
    </xdr:from>
    <xdr:to>
      <xdr:col>25</xdr:col>
      <xdr:colOff>771311</xdr:colOff>
      <xdr:row>12</xdr:row>
      <xdr:rowOff>890496</xdr:rowOff>
    </xdr:to>
    <xdr:sp macro="" textlink="">
      <xdr:nvSpPr>
        <xdr:cNvPr id="26" name="Text Box 37">
          <a:extLst>
            <a:ext uri="{FF2B5EF4-FFF2-40B4-BE49-F238E27FC236}">
              <a16:creationId xmlns:a16="http://schemas.microsoft.com/office/drawing/2014/main" id="{F339F71C-E8AC-4173-B34E-188C908DD2A1}"/>
            </a:ext>
          </a:extLst>
        </xdr:cNvPr>
        <xdr:cNvSpPr txBox="1"/>
      </xdr:nvSpPr>
      <xdr:spPr bwMode="auto">
        <a:xfrm>
          <a:off x="23241214" y="2357495"/>
          <a:ext cx="58059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28</xdr:col>
      <xdr:colOff>218898</xdr:colOff>
      <xdr:row>12</xdr:row>
      <xdr:rowOff>81020</xdr:rowOff>
    </xdr:from>
    <xdr:to>
      <xdr:col>28</xdr:col>
      <xdr:colOff>800435</xdr:colOff>
      <xdr:row>12</xdr:row>
      <xdr:rowOff>890497</xdr:rowOff>
    </xdr:to>
    <xdr:sp macro="" textlink="">
      <xdr:nvSpPr>
        <xdr:cNvPr id="27" name="Text Box 37">
          <a:extLst>
            <a:ext uri="{FF2B5EF4-FFF2-40B4-BE49-F238E27FC236}">
              <a16:creationId xmlns:a16="http://schemas.microsoft.com/office/drawing/2014/main" id="{7284CD05-C2B3-43A9-929C-C8CBC85C08AF}"/>
            </a:ext>
          </a:extLst>
        </xdr:cNvPr>
        <xdr:cNvSpPr txBox="1"/>
      </xdr:nvSpPr>
      <xdr:spPr bwMode="auto">
        <a:xfrm>
          <a:off x="26155473" y="2357495"/>
          <a:ext cx="581537" cy="80947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26</xdr:col>
      <xdr:colOff>218898</xdr:colOff>
      <xdr:row>12</xdr:row>
      <xdr:rowOff>81020</xdr:rowOff>
    </xdr:from>
    <xdr:to>
      <xdr:col>26</xdr:col>
      <xdr:colOff>800435</xdr:colOff>
      <xdr:row>12</xdr:row>
      <xdr:rowOff>890496</xdr:rowOff>
    </xdr:to>
    <xdr:sp macro="" textlink="">
      <xdr:nvSpPr>
        <xdr:cNvPr id="28" name="Text Box 38">
          <a:extLst>
            <a:ext uri="{FF2B5EF4-FFF2-40B4-BE49-F238E27FC236}">
              <a16:creationId xmlns:a16="http://schemas.microsoft.com/office/drawing/2014/main" id="{3C2FEA1A-9F0F-4009-9EB2-7395A5F51274}"/>
            </a:ext>
          </a:extLst>
        </xdr:cNvPr>
        <xdr:cNvSpPr txBox="1"/>
      </xdr:nvSpPr>
      <xdr:spPr bwMode="auto">
        <a:xfrm>
          <a:off x="24231423" y="235749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29</xdr:col>
      <xdr:colOff>190714</xdr:colOff>
      <xdr:row>12</xdr:row>
      <xdr:rowOff>81020</xdr:rowOff>
    </xdr:from>
    <xdr:to>
      <xdr:col>29</xdr:col>
      <xdr:colOff>771311</xdr:colOff>
      <xdr:row>12</xdr:row>
      <xdr:rowOff>890496</xdr:rowOff>
    </xdr:to>
    <xdr:sp macro="" textlink="">
      <xdr:nvSpPr>
        <xdr:cNvPr id="29" name="Text Box 38">
          <a:extLst>
            <a:ext uri="{FF2B5EF4-FFF2-40B4-BE49-F238E27FC236}">
              <a16:creationId xmlns:a16="http://schemas.microsoft.com/office/drawing/2014/main" id="{C9D5124A-CD3F-42C3-AC21-423D3122197C}"/>
            </a:ext>
          </a:extLst>
        </xdr:cNvPr>
        <xdr:cNvSpPr txBox="1"/>
      </xdr:nvSpPr>
      <xdr:spPr bwMode="auto">
        <a:xfrm>
          <a:off x="27089314" y="2357495"/>
          <a:ext cx="58059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27</xdr:col>
      <xdr:colOff>161590</xdr:colOff>
      <xdr:row>12</xdr:row>
      <xdr:rowOff>81020</xdr:rowOff>
    </xdr:from>
    <xdr:to>
      <xdr:col>27</xdr:col>
      <xdr:colOff>743127</xdr:colOff>
      <xdr:row>12</xdr:row>
      <xdr:rowOff>890496</xdr:rowOff>
    </xdr:to>
    <xdr:sp macro="" textlink="">
      <xdr:nvSpPr>
        <xdr:cNvPr id="30" name="Text Box 39">
          <a:extLst>
            <a:ext uri="{FF2B5EF4-FFF2-40B4-BE49-F238E27FC236}">
              <a16:creationId xmlns:a16="http://schemas.microsoft.com/office/drawing/2014/main" id="{4C8DFACB-5FD6-4A7C-BE6E-02E9C08A080C}"/>
            </a:ext>
          </a:extLst>
        </xdr:cNvPr>
        <xdr:cNvSpPr txBox="1"/>
      </xdr:nvSpPr>
      <xdr:spPr bwMode="auto">
        <a:xfrm>
          <a:off x="25136140" y="235749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30</xdr:col>
      <xdr:colOff>161590</xdr:colOff>
      <xdr:row>12</xdr:row>
      <xdr:rowOff>81020</xdr:rowOff>
    </xdr:from>
    <xdr:to>
      <xdr:col>30</xdr:col>
      <xdr:colOff>743127</xdr:colOff>
      <xdr:row>12</xdr:row>
      <xdr:rowOff>890496</xdr:rowOff>
    </xdr:to>
    <xdr:sp macro="" textlink="">
      <xdr:nvSpPr>
        <xdr:cNvPr id="31" name="Text Box 39">
          <a:extLst>
            <a:ext uri="{FF2B5EF4-FFF2-40B4-BE49-F238E27FC236}">
              <a16:creationId xmlns:a16="http://schemas.microsoft.com/office/drawing/2014/main" id="{AD6CB799-97FF-48D0-AA94-87A27E3EA5F7}"/>
            </a:ext>
          </a:extLst>
        </xdr:cNvPr>
        <xdr:cNvSpPr txBox="1"/>
      </xdr:nvSpPr>
      <xdr:spPr bwMode="auto">
        <a:xfrm>
          <a:off x="28022215" y="235749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544862</xdr:colOff>
      <xdr:row>4</xdr:row>
      <xdr:rowOff>107576</xdr:rowOff>
    </xdr:to>
    <xdr:pic>
      <xdr:nvPicPr>
        <xdr:cNvPr id="32" name="前回値">
          <a:extLst>
            <a:ext uri="{FF2B5EF4-FFF2-40B4-BE49-F238E27FC236}">
              <a16:creationId xmlns:a16="http://schemas.microsoft.com/office/drawing/2014/main" id="{0DB6DF9B-996F-430B-9C13-F908FC99C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2279"/>
        <a:stretch/>
      </xdr:blipFill>
      <xdr:spPr>
        <a:xfrm>
          <a:off x="0" y="0"/>
          <a:ext cx="3392837" cy="860051"/>
        </a:xfrm>
        <a:prstGeom prst="rect">
          <a:avLst/>
        </a:prstGeom>
      </xdr:spPr>
    </xdr:pic>
    <xdr:clientData/>
  </xdr:twoCellAnchor>
  <xdr:twoCellAnchor editAs="oneCell">
    <xdr:from>
      <xdr:col>1</xdr:col>
      <xdr:colOff>1284253</xdr:colOff>
      <xdr:row>6</xdr:row>
      <xdr:rowOff>0</xdr:rowOff>
    </xdr:from>
    <xdr:to>
      <xdr:col>4</xdr:col>
      <xdr:colOff>0</xdr:colOff>
      <xdr:row>7</xdr:row>
      <xdr:rowOff>144706</xdr:rowOff>
    </xdr:to>
    <xdr:pic>
      <xdr:nvPicPr>
        <xdr:cNvPr id="33" name="今年度へ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8FE2B0-C2F1-4D86-94E0-5B1FEFC0C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178" y="1114425"/>
          <a:ext cx="1401797" cy="325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>
    <xdr:from>
      <xdr:col>8</xdr:col>
      <xdr:colOff>201706</xdr:colOff>
      <xdr:row>11</xdr:row>
      <xdr:rowOff>44823</xdr:rowOff>
    </xdr:from>
    <xdr:to>
      <xdr:col>8</xdr:col>
      <xdr:colOff>782731</xdr:colOff>
      <xdr:row>12</xdr:row>
      <xdr:rowOff>851648</xdr:rowOff>
    </xdr:to>
    <xdr:sp macro="" textlink="">
      <xdr:nvSpPr>
        <xdr:cNvPr id="34" name="Text Box 18">
          <a:extLst>
            <a:ext uri="{FF2B5EF4-FFF2-40B4-BE49-F238E27FC236}">
              <a16:creationId xmlns:a16="http://schemas.microsoft.com/office/drawing/2014/main" id="{8A1F2453-F470-4A23-83B5-6119819D6755}"/>
            </a:ext>
          </a:extLst>
        </xdr:cNvPr>
        <xdr:cNvSpPr txBox="1">
          <a:spLocks noChangeArrowheads="1"/>
        </xdr:cNvSpPr>
      </xdr:nvSpPr>
      <xdr:spPr bwMode="auto">
        <a:xfrm>
          <a:off x="6897781" y="2092698"/>
          <a:ext cx="581025" cy="1035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defRPr sz="1000"/>
          </a:pPr>
          <a:r>
            <a:rPr lang="ja-JP" altLang="en-US" sz="105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児童委員</a:t>
          </a:r>
        </a:p>
      </xdr:txBody>
    </xdr:sp>
    <xdr:clientData/>
  </xdr:twoCellAnchor>
  <xdr:twoCellAnchor>
    <xdr:from>
      <xdr:col>14</xdr:col>
      <xdr:colOff>246529</xdr:colOff>
      <xdr:row>10</xdr:row>
      <xdr:rowOff>11206</xdr:rowOff>
    </xdr:from>
    <xdr:to>
      <xdr:col>14</xdr:col>
      <xdr:colOff>827554</xdr:colOff>
      <xdr:row>12</xdr:row>
      <xdr:rowOff>907357</xdr:rowOff>
    </xdr:to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1736F6D8-331C-48EB-96E2-5676F53C1300}"/>
            </a:ext>
          </a:extLst>
        </xdr:cNvPr>
        <xdr:cNvSpPr txBox="1">
          <a:spLocks noChangeArrowheads="1"/>
        </xdr:cNvSpPr>
      </xdr:nvSpPr>
      <xdr:spPr bwMode="auto">
        <a:xfrm>
          <a:off x="12714754" y="1830481"/>
          <a:ext cx="581025" cy="135335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400"/>
            </a:lnSpc>
            <a:defRPr sz="1000"/>
          </a:pPr>
          <a:r>
            <a:rPr lang="ja-JP" altLang="en-US" sz="105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児童家庭支援</a:t>
          </a:r>
          <a:endParaRPr lang="en-US" altLang="ja-JP" sz="105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dist" rtl="0">
            <a:lnSpc>
              <a:spcPts val="1400"/>
            </a:lnSpc>
            <a:defRPr sz="1000"/>
          </a:pPr>
          <a:r>
            <a:rPr lang="ja-JP" altLang="en-US" sz="105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センター</a:t>
          </a:r>
          <a:endParaRPr lang="en-US" altLang="ja-JP" sz="105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</xdr:txBody>
    </xdr:sp>
    <xdr:clientData/>
  </xdr:twoCellAnchor>
  <xdr:twoCellAnchor>
    <xdr:from>
      <xdr:col>17</xdr:col>
      <xdr:colOff>212911</xdr:colOff>
      <xdr:row>10</xdr:row>
      <xdr:rowOff>0</xdr:rowOff>
    </xdr:from>
    <xdr:to>
      <xdr:col>17</xdr:col>
      <xdr:colOff>793936</xdr:colOff>
      <xdr:row>12</xdr:row>
      <xdr:rowOff>896151</xdr:rowOff>
    </xdr:to>
    <xdr:sp macro="" textlink="">
      <xdr:nvSpPr>
        <xdr:cNvPr id="36" name="Text Box 27">
          <a:extLst>
            <a:ext uri="{FF2B5EF4-FFF2-40B4-BE49-F238E27FC236}">
              <a16:creationId xmlns:a16="http://schemas.microsoft.com/office/drawing/2014/main" id="{139E59EF-9593-4DEC-8C95-7B8A12F5CEE5}"/>
            </a:ext>
          </a:extLst>
        </xdr:cNvPr>
        <xdr:cNvSpPr txBox="1">
          <a:spLocks noChangeArrowheads="1"/>
        </xdr:cNvSpPr>
      </xdr:nvSpPr>
      <xdr:spPr bwMode="auto">
        <a:xfrm>
          <a:off x="15567211" y="1819275"/>
          <a:ext cx="581025" cy="135335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defRPr sz="1000"/>
          </a:pPr>
          <a:r>
            <a:rPr lang="ja-JP" altLang="en-US" sz="105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123778</xdr:colOff>
      <xdr:row>16</xdr:row>
      <xdr:rowOff>57299</xdr:rowOff>
    </xdr:from>
    <xdr:to>
      <xdr:col>6</xdr:col>
      <xdr:colOff>705315</xdr:colOff>
      <xdr:row>17</xdr:row>
      <xdr:rowOff>856878</xdr:rowOff>
    </xdr:to>
    <xdr:sp macro="" textlink="">
      <xdr:nvSpPr>
        <xdr:cNvPr id="73" name="Text Box 20">
          <a:extLst>
            <a:ext uri="{FF2B5EF4-FFF2-40B4-BE49-F238E27FC236}">
              <a16:creationId xmlns:a16="http://schemas.microsoft.com/office/drawing/2014/main" id="{43EA4A11-4835-443C-9685-5E55F83DC564}"/>
            </a:ext>
          </a:extLst>
        </xdr:cNvPr>
        <xdr:cNvSpPr txBox="1"/>
      </xdr:nvSpPr>
      <xdr:spPr bwMode="auto">
        <a:xfrm>
          <a:off x="5172028" y="3676799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10</xdr:col>
      <xdr:colOff>118006</xdr:colOff>
      <xdr:row>15</xdr:row>
      <xdr:rowOff>75137</xdr:rowOff>
    </xdr:from>
    <xdr:to>
      <xdr:col>10</xdr:col>
      <xdr:colOff>698603</xdr:colOff>
      <xdr:row>17</xdr:row>
      <xdr:rowOff>877251</xdr:rowOff>
    </xdr:to>
    <xdr:sp macro="" textlink="">
      <xdr:nvSpPr>
        <xdr:cNvPr id="77" name="Text Box 25">
          <a:extLst>
            <a:ext uri="{FF2B5EF4-FFF2-40B4-BE49-F238E27FC236}">
              <a16:creationId xmlns:a16="http://schemas.microsoft.com/office/drawing/2014/main" id="{5E2FACDA-D9CF-4C5A-AACB-6F0EEA3F1C0F}"/>
            </a:ext>
          </a:extLst>
        </xdr:cNvPr>
        <xdr:cNvSpPr txBox="1"/>
      </xdr:nvSpPr>
      <xdr:spPr bwMode="auto">
        <a:xfrm>
          <a:off x="8328556" y="3466037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センター</a:t>
          </a: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児童家庭支援</a:t>
          </a:r>
        </a:p>
      </xdr:txBody>
    </xdr:sp>
    <xdr:clientData/>
  </xdr:twoCellAnchor>
  <xdr:twoCellAnchor>
    <xdr:from>
      <xdr:col>12</xdr:col>
      <xdr:colOff>118006</xdr:colOff>
      <xdr:row>15</xdr:row>
      <xdr:rowOff>75137</xdr:rowOff>
    </xdr:from>
    <xdr:to>
      <xdr:col>12</xdr:col>
      <xdr:colOff>698603</xdr:colOff>
      <xdr:row>17</xdr:row>
      <xdr:rowOff>877251</xdr:rowOff>
    </xdr:to>
    <xdr:sp macro="" textlink="">
      <xdr:nvSpPr>
        <xdr:cNvPr id="78" name="Text Box 26">
          <a:extLst>
            <a:ext uri="{FF2B5EF4-FFF2-40B4-BE49-F238E27FC236}">
              <a16:creationId xmlns:a16="http://schemas.microsoft.com/office/drawing/2014/main" id="{849F444C-7F36-4651-A689-78741EE63E63}"/>
            </a:ext>
          </a:extLst>
        </xdr:cNvPr>
        <xdr:cNvSpPr txBox="1"/>
      </xdr:nvSpPr>
      <xdr:spPr bwMode="auto">
        <a:xfrm>
          <a:off x="9909706" y="3466037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13</xdr:col>
      <xdr:colOff>123778</xdr:colOff>
      <xdr:row>15</xdr:row>
      <xdr:rowOff>75137</xdr:rowOff>
    </xdr:from>
    <xdr:to>
      <xdr:col>13</xdr:col>
      <xdr:colOff>705315</xdr:colOff>
      <xdr:row>17</xdr:row>
      <xdr:rowOff>877251</xdr:rowOff>
    </xdr:to>
    <xdr:sp macro="" textlink="">
      <xdr:nvSpPr>
        <xdr:cNvPr id="79" name="Text Box 27">
          <a:extLst>
            <a:ext uri="{FF2B5EF4-FFF2-40B4-BE49-F238E27FC236}">
              <a16:creationId xmlns:a16="http://schemas.microsoft.com/office/drawing/2014/main" id="{D6AF97BE-A9DA-4720-BA5A-31BD5A098172}"/>
            </a:ext>
          </a:extLst>
        </xdr:cNvPr>
        <xdr:cNvSpPr txBox="1"/>
      </xdr:nvSpPr>
      <xdr:spPr bwMode="auto">
        <a:xfrm>
          <a:off x="10706053" y="3466037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  <xdr:twoCellAnchor>
    <xdr:from>
      <xdr:col>14</xdr:col>
      <xdr:colOff>123778</xdr:colOff>
      <xdr:row>16</xdr:row>
      <xdr:rowOff>57299</xdr:rowOff>
    </xdr:from>
    <xdr:to>
      <xdr:col>14</xdr:col>
      <xdr:colOff>705315</xdr:colOff>
      <xdr:row>17</xdr:row>
      <xdr:rowOff>856878</xdr:rowOff>
    </xdr:to>
    <xdr:sp macro="" textlink="">
      <xdr:nvSpPr>
        <xdr:cNvPr id="80" name="Text Box 28">
          <a:extLst>
            <a:ext uri="{FF2B5EF4-FFF2-40B4-BE49-F238E27FC236}">
              <a16:creationId xmlns:a16="http://schemas.microsoft.com/office/drawing/2014/main" id="{FC3EDD0E-B16E-4F08-A90A-1AD5C62DD01D}"/>
            </a:ext>
          </a:extLst>
        </xdr:cNvPr>
        <xdr:cNvSpPr txBox="1"/>
      </xdr:nvSpPr>
      <xdr:spPr bwMode="auto">
        <a:xfrm>
          <a:off x="11496628" y="3676799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15</xdr:col>
      <xdr:colOff>123778</xdr:colOff>
      <xdr:row>16</xdr:row>
      <xdr:rowOff>57299</xdr:rowOff>
    </xdr:from>
    <xdr:to>
      <xdr:col>15</xdr:col>
      <xdr:colOff>705315</xdr:colOff>
      <xdr:row>17</xdr:row>
      <xdr:rowOff>856878</xdr:rowOff>
    </xdr:to>
    <xdr:sp macro="" textlink="">
      <xdr:nvSpPr>
        <xdr:cNvPr id="81" name="Text Box 29">
          <a:extLst>
            <a:ext uri="{FF2B5EF4-FFF2-40B4-BE49-F238E27FC236}">
              <a16:creationId xmlns:a16="http://schemas.microsoft.com/office/drawing/2014/main" id="{30645E02-D6B7-4D3B-B0EA-59CBA9A0A072}"/>
            </a:ext>
          </a:extLst>
        </xdr:cNvPr>
        <xdr:cNvSpPr txBox="1"/>
      </xdr:nvSpPr>
      <xdr:spPr bwMode="auto">
        <a:xfrm>
          <a:off x="12287203" y="3676799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16</xdr:col>
      <xdr:colOff>123778</xdr:colOff>
      <xdr:row>16</xdr:row>
      <xdr:rowOff>57299</xdr:rowOff>
    </xdr:from>
    <xdr:to>
      <xdr:col>16</xdr:col>
      <xdr:colOff>705315</xdr:colOff>
      <xdr:row>17</xdr:row>
      <xdr:rowOff>856878</xdr:rowOff>
    </xdr:to>
    <xdr:sp macro="" textlink="">
      <xdr:nvSpPr>
        <xdr:cNvPr id="82" name="Text Box 31">
          <a:extLst>
            <a:ext uri="{FF2B5EF4-FFF2-40B4-BE49-F238E27FC236}">
              <a16:creationId xmlns:a16="http://schemas.microsoft.com/office/drawing/2014/main" id="{47F3AE37-C0DC-41F0-AE75-2F9C21F49E40}"/>
            </a:ext>
          </a:extLst>
        </xdr:cNvPr>
        <xdr:cNvSpPr txBox="1"/>
      </xdr:nvSpPr>
      <xdr:spPr bwMode="auto">
        <a:xfrm>
          <a:off x="13077778" y="3676799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17</xdr:col>
      <xdr:colOff>123778</xdr:colOff>
      <xdr:row>16</xdr:row>
      <xdr:rowOff>57299</xdr:rowOff>
    </xdr:from>
    <xdr:to>
      <xdr:col>17</xdr:col>
      <xdr:colOff>705315</xdr:colOff>
      <xdr:row>17</xdr:row>
      <xdr:rowOff>856878</xdr:rowOff>
    </xdr:to>
    <xdr:sp macro="" textlink="">
      <xdr:nvSpPr>
        <xdr:cNvPr id="83" name="Text Box 32">
          <a:extLst>
            <a:ext uri="{FF2B5EF4-FFF2-40B4-BE49-F238E27FC236}">
              <a16:creationId xmlns:a16="http://schemas.microsoft.com/office/drawing/2014/main" id="{038C07F7-5B2C-42B1-BDFE-322201B3EE0F}"/>
            </a:ext>
          </a:extLst>
        </xdr:cNvPr>
        <xdr:cNvSpPr txBox="1"/>
      </xdr:nvSpPr>
      <xdr:spPr bwMode="auto">
        <a:xfrm>
          <a:off x="13868353" y="3676799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18</xdr:col>
      <xdr:colOff>123778</xdr:colOff>
      <xdr:row>16</xdr:row>
      <xdr:rowOff>57299</xdr:rowOff>
    </xdr:from>
    <xdr:to>
      <xdr:col>18</xdr:col>
      <xdr:colOff>705315</xdr:colOff>
      <xdr:row>17</xdr:row>
      <xdr:rowOff>856878</xdr:rowOff>
    </xdr:to>
    <xdr:sp macro="" textlink="">
      <xdr:nvSpPr>
        <xdr:cNvPr id="84" name="Text Box 33">
          <a:extLst>
            <a:ext uri="{FF2B5EF4-FFF2-40B4-BE49-F238E27FC236}">
              <a16:creationId xmlns:a16="http://schemas.microsoft.com/office/drawing/2014/main" id="{1FDD5994-5050-48FB-8D7B-83480708AEB5}"/>
            </a:ext>
          </a:extLst>
        </xdr:cNvPr>
        <xdr:cNvSpPr txBox="1"/>
      </xdr:nvSpPr>
      <xdr:spPr bwMode="auto">
        <a:xfrm>
          <a:off x="14658928" y="3676799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20</xdr:col>
      <xdr:colOff>123778</xdr:colOff>
      <xdr:row>15</xdr:row>
      <xdr:rowOff>75137</xdr:rowOff>
    </xdr:from>
    <xdr:to>
      <xdr:col>20</xdr:col>
      <xdr:colOff>705315</xdr:colOff>
      <xdr:row>17</xdr:row>
      <xdr:rowOff>877251</xdr:rowOff>
    </xdr:to>
    <xdr:sp macro="" textlink="">
      <xdr:nvSpPr>
        <xdr:cNvPr id="86" name="Text Box 36">
          <a:extLst>
            <a:ext uri="{FF2B5EF4-FFF2-40B4-BE49-F238E27FC236}">
              <a16:creationId xmlns:a16="http://schemas.microsoft.com/office/drawing/2014/main" id="{041306BC-4154-446E-AA10-4BB59F2CD42E}"/>
            </a:ext>
          </a:extLst>
        </xdr:cNvPr>
        <xdr:cNvSpPr txBox="1"/>
      </xdr:nvSpPr>
      <xdr:spPr bwMode="auto">
        <a:xfrm>
          <a:off x="16240078" y="3466037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21</xdr:col>
      <xdr:colOff>123778</xdr:colOff>
      <xdr:row>17</xdr:row>
      <xdr:rowOff>58341</xdr:rowOff>
    </xdr:from>
    <xdr:to>
      <xdr:col>21</xdr:col>
      <xdr:colOff>705315</xdr:colOff>
      <xdr:row>17</xdr:row>
      <xdr:rowOff>867817</xdr:rowOff>
    </xdr:to>
    <xdr:sp macro="" textlink="">
      <xdr:nvSpPr>
        <xdr:cNvPr id="87" name="Text Box 37">
          <a:extLst>
            <a:ext uri="{FF2B5EF4-FFF2-40B4-BE49-F238E27FC236}">
              <a16:creationId xmlns:a16="http://schemas.microsoft.com/office/drawing/2014/main" id="{29461CDF-20C7-4CE7-905E-92A5A271462D}"/>
            </a:ext>
          </a:extLst>
        </xdr:cNvPr>
        <xdr:cNvSpPr txBox="1"/>
      </xdr:nvSpPr>
      <xdr:spPr bwMode="auto">
        <a:xfrm>
          <a:off x="17030653" y="390644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22</xdr:col>
      <xdr:colOff>123778</xdr:colOff>
      <xdr:row>17</xdr:row>
      <xdr:rowOff>58341</xdr:rowOff>
    </xdr:from>
    <xdr:to>
      <xdr:col>22</xdr:col>
      <xdr:colOff>705315</xdr:colOff>
      <xdr:row>17</xdr:row>
      <xdr:rowOff>867817</xdr:rowOff>
    </xdr:to>
    <xdr:sp macro="" textlink="">
      <xdr:nvSpPr>
        <xdr:cNvPr id="88" name="Text Box 38">
          <a:extLst>
            <a:ext uri="{FF2B5EF4-FFF2-40B4-BE49-F238E27FC236}">
              <a16:creationId xmlns:a16="http://schemas.microsoft.com/office/drawing/2014/main" id="{0119A15A-E770-41B6-AB5D-5CAC3CE838E2}"/>
            </a:ext>
          </a:extLst>
        </xdr:cNvPr>
        <xdr:cNvSpPr txBox="1"/>
      </xdr:nvSpPr>
      <xdr:spPr bwMode="auto">
        <a:xfrm>
          <a:off x="17821228" y="390644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23</xdr:col>
      <xdr:colOff>123778</xdr:colOff>
      <xdr:row>17</xdr:row>
      <xdr:rowOff>58341</xdr:rowOff>
    </xdr:from>
    <xdr:to>
      <xdr:col>23</xdr:col>
      <xdr:colOff>705315</xdr:colOff>
      <xdr:row>17</xdr:row>
      <xdr:rowOff>867817</xdr:rowOff>
    </xdr:to>
    <xdr:sp macro="" textlink="">
      <xdr:nvSpPr>
        <xdr:cNvPr id="89" name="Text Box 39">
          <a:extLst>
            <a:ext uri="{FF2B5EF4-FFF2-40B4-BE49-F238E27FC236}">
              <a16:creationId xmlns:a16="http://schemas.microsoft.com/office/drawing/2014/main" id="{9B1B0CDD-ACEB-4715-9DF1-22DD520F814F}"/>
            </a:ext>
          </a:extLst>
        </xdr:cNvPr>
        <xdr:cNvSpPr txBox="1"/>
      </xdr:nvSpPr>
      <xdr:spPr bwMode="auto">
        <a:xfrm>
          <a:off x="18611803" y="390644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24</xdr:col>
      <xdr:colOff>123778</xdr:colOff>
      <xdr:row>17</xdr:row>
      <xdr:rowOff>58341</xdr:rowOff>
    </xdr:from>
    <xdr:to>
      <xdr:col>24</xdr:col>
      <xdr:colOff>705315</xdr:colOff>
      <xdr:row>17</xdr:row>
      <xdr:rowOff>867817</xdr:rowOff>
    </xdr:to>
    <xdr:sp macro="" textlink="">
      <xdr:nvSpPr>
        <xdr:cNvPr id="90" name="Text Box 40">
          <a:extLst>
            <a:ext uri="{FF2B5EF4-FFF2-40B4-BE49-F238E27FC236}">
              <a16:creationId xmlns:a16="http://schemas.microsoft.com/office/drawing/2014/main" id="{FEA1F207-7A95-4440-B553-C572B0E25F86}"/>
            </a:ext>
          </a:extLst>
        </xdr:cNvPr>
        <xdr:cNvSpPr txBox="1"/>
      </xdr:nvSpPr>
      <xdr:spPr bwMode="auto">
        <a:xfrm>
          <a:off x="19402378" y="390644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25</xdr:col>
      <xdr:colOff>123778</xdr:colOff>
      <xdr:row>17</xdr:row>
      <xdr:rowOff>58341</xdr:rowOff>
    </xdr:from>
    <xdr:to>
      <xdr:col>25</xdr:col>
      <xdr:colOff>705315</xdr:colOff>
      <xdr:row>17</xdr:row>
      <xdr:rowOff>867817</xdr:rowOff>
    </xdr:to>
    <xdr:sp macro="" textlink="">
      <xdr:nvSpPr>
        <xdr:cNvPr id="91" name="Text Box 41">
          <a:extLst>
            <a:ext uri="{FF2B5EF4-FFF2-40B4-BE49-F238E27FC236}">
              <a16:creationId xmlns:a16="http://schemas.microsoft.com/office/drawing/2014/main" id="{5EC92C4D-B995-4AAB-8E09-FFB88F9A320C}"/>
            </a:ext>
          </a:extLst>
        </xdr:cNvPr>
        <xdr:cNvSpPr txBox="1"/>
      </xdr:nvSpPr>
      <xdr:spPr bwMode="auto">
        <a:xfrm>
          <a:off x="20192953" y="390644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26</xdr:col>
      <xdr:colOff>123778</xdr:colOff>
      <xdr:row>17</xdr:row>
      <xdr:rowOff>58341</xdr:rowOff>
    </xdr:from>
    <xdr:to>
      <xdr:col>26</xdr:col>
      <xdr:colOff>705315</xdr:colOff>
      <xdr:row>17</xdr:row>
      <xdr:rowOff>867817</xdr:rowOff>
    </xdr:to>
    <xdr:sp macro="" textlink="">
      <xdr:nvSpPr>
        <xdr:cNvPr id="92" name="Text Box 42">
          <a:extLst>
            <a:ext uri="{FF2B5EF4-FFF2-40B4-BE49-F238E27FC236}">
              <a16:creationId xmlns:a16="http://schemas.microsoft.com/office/drawing/2014/main" id="{88CF566A-3347-497B-9BCA-4B7DBD80014D}"/>
            </a:ext>
          </a:extLst>
        </xdr:cNvPr>
        <xdr:cNvSpPr txBox="1"/>
      </xdr:nvSpPr>
      <xdr:spPr bwMode="auto">
        <a:xfrm>
          <a:off x="20983528" y="3906441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27</xdr:col>
      <xdr:colOff>123778</xdr:colOff>
      <xdr:row>15</xdr:row>
      <xdr:rowOff>75137</xdr:rowOff>
    </xdr:from>
    <xdr:to>
      <xdr:col>27</xdr:col>
      <xdr:colOff>705315</xdr:colOff>
      <xdr:row>17</xdr:row>
      <xdr:rowOff>877251</xdr:rowOff>
    </xdr:to>
    <xdr:sp macro="" textlink="">
      <xdr:nvSpPr>
        <xdr:cNvPr id="93" name="Text Box 46">
          <a:extLst>
            <a:ext uri="{FF2B5EF4-FFF2-40B4-BE49-F238E27FC236}">
              <a16:creationId xmlns:a16="http://schemas.microsoft.com/office/drawing/2014/main" id="{30B34F91-B7F2-4178-B64B-739B9CC5ECB1}"/>
            </a:ext>
          </a:extLst>
        </xdr:cNvPr>
        <xdr:cNvSpPr txBox="1"/>
      </xdr:nvSpPr>
      <xdr:spPr bwMode="auto">
        <a:xfrm>
          <a:off x="21774103" y="3466037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28</xdr:col>
      <xdr:colOff>123778</xdr:colOff>
      <xdr:row>15</xdr:row>
      <xdr:rowOff>75137</xdr:rowOff>
    </xdr:from>
    <xdr:to>
      <xdr:col>28</xdr:col>
      <xdr:colOff>705315</xdr:colOff>
      <xdr:row>17</xdr:row>
      <xdr:rowOff>877251</xdr:rowOff>
    </xdr:to>
    <xdr:sp macro="" textlink="">
      <xdr:nvSpPr>
        <xdr:cNvPr id="94" name="Text Box 47">
          <a:extLst>
            <a:ext uri="{FF2B5EF4-FFF2-40B4-BE49-F238E27FC236}">
              <a16:creationId xmlns:a16="http://schemas.microsoft.com/office/drawing/2014/main" id="{E70E932B-62A7-4361-AFD1-9DF7CC64BE7F}"/>
            </a:ext>
          </a:extLst>
        </xdr:cNvPr>
        <xdr:cNvSpPr txBox="1"/>
      </xdr:nvSpPr>
      <xdr:spPr bwMode="auto">
        <a:xfrm>
          <a:off x="22564678" y="3466037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29</xdr:col>
      <xdr:colOff>123778</xdr:colOff>
      <xdr:row>15</xdr:row>
      <xdr:rowOff>75137</xdr:rowOff>
    </xdr:from>
    <xdr:to>
      <xdr:col>29</xdr:col>
      <xdr:colOff>705315</xdr:colOff>
      <xdr:row>17</xdr:row>
      <xdr:rowOff>877251</xdr:rowOff>
    </xdr:to>
    <xdr:sp macro="" textlink="">
      <xdr:nvSpPr>
        <xdr:cNvPr id="95" name="Text Box 48">
          <a:extLst>
            <a:ext uri="{FF2B5EF4-FFF2-40B4-BE49-F238E27FC236}">
              <a16:creationId xmlns:a16="http://schemas.microsoft.com/office/drawing/2014/main" id="{B6DF3178-DF7F-4DAD-9059-B9FA54DDB9CE}"/>
            </a:ext>
          </a:extLst>
        </xdr:cNvPr>
        <xdr:cNvSpPr txBox="1"/>
      </xdr:nvSpPr>
      <xdr:spPr bwMode="auto">
        <a:xfrm>
          <a:off x="23355253" y="3466037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30</xdr:col>
      <xdr:colOff>123778</xdr:colOff>
      <xdr:row>15</xdr:row>
      <xdr:rowOff>75137</xdr:rowOff>
    </xdr:from>
    <xdr:to>
      <xdr:col>30</xdr:col>
      <xdr:colOff>705315</xdr:colOff>
      <xdr:row>17</xdr:row>
      <xdr:rowOff>877251</xdr:rowOff>
    </xdr:to>
    <xdr:sp macro="" textlink="">
      <xdr:nvSpPr>
        <xdr:cNvPr id="96" name="Text Box 49">
          <a:extLst>
            <a:ext uri="{FF2B5EF4-FFF2-40B4-BE49-F238E27FC236}">
              <a16:creationId xmlns:a16="http://schemas.microsoft.com/office/drawing/2014/main" id="{4CAB563F-38A7-4C4A-9414-2D5EB82693EC}"/>
            </a:ext>
          </a:extLst>
        </xdr:cNvPr>
        <xdr:cNvSpPr txBox="1"/>
      </xdr:nvSpPr>
      <xdr:spPr bwMode="auto">
        <a:xfrm>
          <a:off x="24145828" y="3466037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31</xdr:col>
      <xdr:colOff>123778</xdr:colOff>
      <xdr:row>15</xdr:row>
      <xdr:rowOff>75137</xdr:rowOff>
    </xdr:from>
    <xdr:to>
      <xdr:col>31</xdr:col>
      <xdr:colOff>705315</xdr:colOff>
      <xdr:row>17</xdr:row>
      <xdr:rowOff>877251</xdr:rowOff>
    </xdr:to>
    <xdr:sp macro="" textlink="">
      <xdr:nvSpPr>
        <xdr:cNvPr id="97" name="Text Box 152">
          <a:extLst>
            <a:ext uri="{FF2B5EF4-FFF2-40B4-BE49-F238E27FC236}">
              <a16:creationId xmlns:a16="http://schemas.microsoft.com/office/drawing/2014/main" id="{FE528263-466E-46FC-8AAB-FD7D0E5A3A80}"/>
            </a:ext>
          </a:extLst>
        </xdr:cNvPr>
        <xdr:cNvSpPr txBox="1"/>
      </xdr:nvSpPr>
      <xdr:spPr bwMode="auto">
        <a:xfrm>
          <a:off x="24936403" y="3466037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3</xdr:col>
      <xdr:colOff>133303</xdr:colOff>
      <xdr:row>15</xdr:row>
      <xdr:rowOff>104924</xdr:rowOff>
    </xdr:from>
    <xdr:to>
      <xdr:col>3</xdr:col>
      <xdr:colOff>714840</xdr:colOff>
      <xdr:row>17</xdr:row>
      <xdr:rowOff>675903</xdr:rowOff>
    </xdr:to>
    <xdr:sp macro="" textlink="">
      <xdr:nvSpPr>
        <xdr:cNvPr id="98" name="Text Box 167">
          <a:extLst>
            <a:ext uri="{FF2B5EF4-FFF2-40B4-BE49-F238E27FC236}">
              <a16:creationId xmlns:a16="http://schemas.microsoft.com/office/drawing/2014/main" id="{2276E565-6DFE-42E0-9E08-639F8320C35A}"/>
            </a:ext>
          </a:extLst>
        </xdr:cNvPr>
        <xdr:cNvSpPr txBox="1"/>
      </xdr:nvSpPr>
      <xdr:spPr bwMode="auto">
        <a:xfrm>
          <a:off x="2009728" y="349582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11</xdr:col>
      <xdr:colOff>114384</xdr:colOff>
      <xdr:row>15</xdr:row>
      <xdr:rowOff>75137</xdr:rowOff>
    </xdr:from>
    <xdr:to>
      <xdr:col>11</xdr:col>
      <xdr:colOff>694981</xdr:colOff>
      <xdr:row>17</xdr:row>
      <xdr:rowOff>877251</xdr:rowOff>
    </xdr:to>
    <xdr:sp macro="" textlink="">
      <xdr:nvSpPr>
        <xdr:cNvPr id="99" name="Text Box 22">
          <a:extLst>
            <a:ext uri="{FF2B5EF4-FFF2-40B4-BE49-F238E27FC236}">
              <a16:creationId xmlns:a16="http://schemas.microsoft.com/office/drawing/2014/main" id="{D68E8798-3591-40C6-8608-B165628D19D6}"/>
            </a:ext>
          </a:extLst>
        </xdr:cNvPr>
        <xdr:cNvSpPr txBox="1"/>
      </xdr:nvSpPr>
      <xdr:spPr bwMode="auto">
        <a:xfrm>
          <a:off x="9115509" y="3466037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1</xdr:col>
      <xdr:colOff>0</xdr:colOff>
      <xdr:row>0</xdr:row>
      <xdr:rowOff>19050</xdr:rowOff>
    </xdr:from>
    <xdr:to>
      <xdr:col>2</xdr:col>
      <xdr:colOff>161925</xdr:colOff>
      <xdr:row>5</xdr:row>
      <xdr:rowOff>19050</xdr:rowOff>
    </xdr:to>
    <xdr:grpSp>
      <xdr:nvGrpSpPr>
        <xdr:cNvPr id="35" name="グループ化 34">
          <a:extLst>
            <a:ext uri="{FF2B5EF4-FFF2-40B4-BE49-F238E27FC236}">
              <a16:creationId xmlns:a16="http://schemas.microsoft.com/office/drawing/2014/main" id="{DACA0887-8EE1-448E-81BF-2579B8C71BDE}"/>
            </a:ext>
          </a:extLst>
        </xdr:cNvPr>
        <xdr:cNvGrpSpPr>
          <a:grpSpLocks/>
        </xdr:cNvGrpSpPr>
      </xdr:nvGrpSpPr>
      <xdr:grpSpPr bwMode="auto">
        <a:xfrm>
          <a:off x="156882" y="19050"/>
          <a:ext cx="1405778" cy="930088"/>
          <a:chOff x="219075" y="0"/>
          <a:chExt cx="1571625" cy="608471"/>
        </a:xfrm>
      </xdr:grpSpPr>
      <xdr:sp macro="" textlink="">
        <xdr:nvSpPr>
          <xdr:cNvPr id="36" name="正方形/長方形 35">
            <a:extLst>
              <a:ext uri="{FF2B5EF4-FFF2-40B4-BE49-F238E27FC236}">
                <a16:creationId xmlns:a16="http://schemas.microsoft.com/office/drawing/2014/main" id="{AEF4511F-F237-481E-BB20-2FA3B433585B}"/>
              </a:ext>
            </a:extLst>
          </xdr:cNvPr>
          <xdr:cNvSpPr/>
        </xdr:nvSpPr>
        <xdr:spPr>
          <a:xfrm>
            <a:off x="219075" y="0"/>
            <a:ext cx="1571625" cy="314325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>
                <a:solidFill>
                  <a:sysClr val="windowText" lastClr="000000"/>
                </a:solidFill>
              </a:rPr>
              <a:t>（</a:t>
            </a:r>
            <a:r>
              <a:rPr kumimoji="1" lang="ja-JP" altLang="ja-JP" sz="110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こどもの福祉と保健に関する状況報告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）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37" name="正方形/長方形 36">
            <a:extLst>
              <a:ext uri="{FF2B5EF4-FFF2-40B4-BE49-F238E27FC236}">
                <a16:creationId xmlns:a16="http://schemas.microsoft.com/office/drawing/2014/main" id="{AB621F5C-E149-40FB-BE34-42603E886368}"/>
              </a:ext>
            </a:extLst>
          </xdr:cNvPr>
          <xdr:cNvSpPr/>
        </xdr:nvSpPr>
        <xdr:spPr>
          <a:xfrm>
            <a:off x="335885" y="285750"/>
            <a:ext cx="1391101" cy="322721"/>
          </a:xfrm>
          <a:prstGeom prst="rect">
            <a:avLst/>
          </a:prstGeom>
          <a:noFill/>
          <a:ln w="6350" cmpd="sng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>
              <a:lnSpc>
                <a:spcPts val="13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統計法に基づく</a:t>
            </a:r>
            <a:endParaRPr kumimoji="1" lang="en-US" altLang="ja-JP" sz="11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endParaRPr>
          </a:p>
          <a:p>
            <a:pPr algn="ctr">
              <a:lnSpc>
                <a:spcPts val="13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一般統計調査</a:t>
            </a:r>
          </a:p>
        </xdr:txBody>
      </xdr:sp>
    </xdr:grpSp>
    <xdr:clientData/>
  </xdr:twoCellAnchor>
  <xdr:twoCellAnchor>
    <xdr:from>
      <xdr:col>7</xdr:col>
      <xdr:colOff>123778</xdr:colOff>
      <xdr:row>15</xdr:row>
      <xdr:rowOff>66675</xdr:rowOff>
    </xdr:from>
    <xdr:to>
      <xdr:col>7</xdr:col>
      <xdr:colOff>705315</xdr:colOff>
      <xdr:row>17</xdr:row>
      <xdr:rowOff>856878</xdr:rowOff>
    </xdr:to>
    <xdr:sp macro="" textlink="">
      <xdr:nvSpPr>
        <xdr:cNvPr id="38" name="Text Box 21">
          <a:extLst>
            <a:ext uri="{FF2B5EF4-FFF2-40B4-BE49-F238E27FC236}">
              <a16:creationId xmlns:a16="http://schemas.microsoft.com/office/drawing/2014/main" id="{DE087AA6-7CFA-4AB9-B978-BD42BA9452E8}"/>
            </a:ext>
          </a:extLst>
        </xdr:cNvPr>
        <xdr:cNvSpPr txBox="1"/>
      </xdr:nvSpPr>
      <xdr:spPr bwMode="auto">
        <a:xfrm>
          <a:off x="6000703" y="3448050"/>
          <a:ext cx="581537" cy="124740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8</xdr:col>
      <xdr:colOff>123778</xdr:colOff>
      <xdr:row>15</xdr:row>
      <xdr:rowOff>66675</xdr:rowOff>
    </xdr:from>
    <xdr:to>
      <xdr:col>8</xdr:col>
      <xdr:colOff>705315</xdr:colOff>
      <xdr:row>17</xdr:row>
      <xdr:rowOff>856878</xdr:rowOff>
    </xdr:to>
    <xdr:sp macro="" textlink="">
      <xdr:nvSpPr>
        <xdr:cNvPr id="39" name="Text Box 22">
          <a:extLst>
            <a:ext uri="{FF2B5EF4-FFF2-40B4-BE49-F238E27FC236}">
              <a16:creationId xmlns:a16="http://schemas.microsoft.com/office/drawing/2014/main" id="{BF1AF52C-B0C5-4FB6-9B46-88A273501622}"/>
            </a:ext>
          </a:extLst>
        </xdr:cNvPr>
        <xdr:cNvSpPr txBox="1"/>
      </xdr:nvSpPr>
      <xdr:spPr bwMode="auto">
        <a:xfrm>
          <a:off x="6800803" y="3448050"/>
          <a:ext cx="581537" cy="124740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9</xdr:col>
      <xdr:colOff>123778</xdr:colOff>
      <xdr:row>15</xdr:row>
      <xdr:rowOff>66675</xdr:rowOff>
    </xdr:from>
    <xdr:to>
      <xdr:col>9</xdr:col>
      <xdr:colOff>705315</xdr:colOff>
      <xdr:row>17</xdr:row>
      <xdr:rowOff>856878</xdr:rowOff>
    </xdr:to>
    <xdr:sp macro="" textlink="">
      <xdr:nvSpPr>
        <xdr:cNvPr id="40" name="Text Box 23">
          <a:extLst>
            <a:ext uri="{FF2B5EF4-FFF2-40B4-BE49-F238E27FC236}">
              <a16:creationId xmlns:a16="http://schemas.microsoft.com/office/drawing/2014/main" id="{9AC4B596-C231-47B9-8B26-9BBEEF8DD55A}"/>
            </a:ext>
          </a:extLst>
        </xdr:cNvPr>
        <xdr:cNvSpPr txBox="1"/>
      </xdr:nvSpPr>
      <xdr:spPr bwMode="auto">
        <a:xfrm>
          <a:off x="7600903" y="3448050"/>
          <a:ext cx="581537" cy="124740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ct val="100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</a:t>
          </a:r>
          <a:r>
            <a:rPr lang="ja-JP" altLang="en-US" sz="1100" b="0" i="0" u="none" strike="noStrike">
              <a:effectLst/>
              <a:latin typeface="+mn-lt"/>
              <a:ea typeface="+mn-ea"/>
              <a:cs typeface="+mn-cs"/>
            </a:rPr>
            <a:t>　 　</a:t>
          </a:r>
          <a:r>
            <a:rPr lang="ja-JP" altLang="en-US" sz="1000"/>
            <a:t> </a:t>
          </a:r>
          <a:r>
            <a:rPr lang="ja-JP" altLang="en-US" sz="1100" b="0" i="0" u="none" strike="noStrike"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000"/>
            <a:t> 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　医療機関</a:t>
          </a:r>
        </a:p>
      </xdr:txBody>
    </xdr:sp>
    <xdr:clientData/>
  </xdr:twoCellAnchor>
  <xdr:twoCellAnchor>
    <xdr:from>
      <xdr:col>4</xdr:col>
      <xdr:colOff>28575</xdr:colOff>
      <xdr:row>15</xdr:row>
      <xdr:rowOff>95250</xdr:rowOff>
    </xdr:from>
    <xdr:to>
      <xdr:col>4</xdr:col>
      <xdr:colOff>743585</xdr:colOff>
      <xdr:row>17</xdr:row>
      <xdr:rowOff>884998</xdr:rowOff>
    </xdr:to>
    <xdr:sp macro="" textlink="">
      <xdr:nvSpPr>
        <xdr:cNvPr id="41" name="Text Box 167">
          <a:extLst>
            <a:ext uri="{FF2B5EF4-FFF2-40B4-BE49-F238E27FC236}">
              <a16:creationId xmlns:a16="http://schemas.microsoft.com/office/drawing/2014/main" id="{5727CCDF-5DFA-4FFB-BBF0-B469A3399A6B}"/>
            </a:ext>
          </a:extLst>
        </xdr:cNvPr>
        <xdr:cNvSpPr txBox="1">
          <a:spLocks noChangeArrowheads="1"/>
        </xdr:cNvSpPr>
      </xdr:nvSpPr>
      <xdr:spPr bwMode="auto">
        <a:xfrm>
          <a:off x="2705100" y="3486150"/>
          <a:ext cx="715010" cy="124694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Rtl" wrap="square" lIns="27432" tIns="0" rIns="27432" bIns="0" anchor="ctr" upright="1"/>
        <a:lstStyle/>
        <a:p>
          <a:pPr marL="0" marR="0" lvl="0" indent="0" algn="di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800" b="0" i="0" u="none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（</a:t>
          </a:r>
          <a:r>
            <a:rPr lang="ja-JP" altLang="ja-JP" sz="800" b="0" i="0" u="none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児童相談所を除く）</a:t>
          </a:r>
          <a:endParaRPr lang="en-US" altLang="ja-JP" sz="800" b="0" i="0" u="none" baseline="0">
            <a:solidFill>
              <a:sysClr val="windowText" lastClr="000000"/>
            </a:solidFill>
            <a:effectLst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algn="di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ja-JP" altLang="ja-JP" sz="1000" u="none">
            <a:solidFill>
              <a:sysClr val="windowText" lastClr="000000"/>
            </a:solidFill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都道府県</a:t>
          </a:r>
          <a:endParaRPr lang="en-US" altLang="ja-JP" sz="1000" b="0" i="0" u="none" strike="noStrike" baseline="0">
            <a:solidFill>
              <a:sysClr val="windowText" lastClr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oneCellAnchor>
    <xdr:from>
      <xdr:col>5</xdr:col>
      <xdr:colOff>45140</xdr:colOff>
      <xdr:row>16</xdr:row>
      <xdr:rowOff>71230</xdr:rowOff>
    </xdr:from>
    <xdr:ext cx="753717" cy="1081295"/>
    <xdr:sp macro="" textlink="">
      <xdr:nvSpPr>
        <xdr:cNvPr id="42" name="Text Box 17">
          <a:extLst>
            <a:ext uri="{FF2B5EF4-FFF2-40B4-BE49-F238E27FC236}">
              <a16:creationId xmlns:a16="http://schemas.microsoft.com/office/drawing/2014/main" id="{3E3AAFDD-6D32-45D2-8FF9-19AC579746B4}"/>
            </a:ext>
          </a:extLst>
        </xdr:cNvPr>
        <xdr:cNvSpPr txBox="1"/>
      </xdr:nvSpPr>
      <xdr:spPr bwMode="auto">
        <a:xfrm>
          <a:off x="3521765" y="3690730"/>
          <a:ext cx="753717" cy="108129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horzOverflow="clip" vert="wordArtVert" wrap="square" lIns="27432" tIns="0" rIns="27432" bIns="0" anchor="ctr" upright="1">
          <a:noAutofit/>
        </a:bodyPr>
        <a:lstStyle/>
        <a:p>
          <a:pPr algn="dist" rtl="0"/>
          <a:r>
            <a:rPr lang="ja-JP" altLang="en-US" sz="1000" b="0" i="0" baseline="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こども家庭</a:t>
          </a:r>
        </a:p>
        <a:p>
          <a:pPr algn="dist" rtl="0"/>
          <a:r>
            <a:rPr lang="ja-JP" altLang="en-US" sz="1000" b="0" i="0" baseline="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センター等</a:t>
          </a:r>
        </a:p>
        <a:p>
          <a:pPr algn="dist" rtl="0"/>
          <a:r>
            <a:rPr lang="ja-JP" altLang="en-US" sz="1000" b="0" i="0" baseline="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の児童福祉・母子保健部門</a:t>
          </a:r>
        </a:p>
      </xdr:txBody>
    </xdr:sp>
    <xdr:clientData/>
  </xdr:oneCellAnchor>
  <xdr:twoCellAnchor>
    <xdr:from>
      <xdr:col>18</xdr:col>
      <xdr:colOff>797615</xdr:colOff>
      <xdr:row>15</xdr:row>
      <xdr:rowOff>85725</xdr:rowOff>
    </xdr:from>
    <xdr:to>
      <xdr:col>20</xdr:col>
      <xdr:colOff>25676</xdr:colOff>
      <xdr:row>17</xdr:row>
      <xdr:rowOff>895764</xdr:rowOff>
    </xdr:to>
    <xdr:sp macro="" textlink="">
      <xdr:nvSpPr>
        <xdr:cNvPr id="43" name="Text Box 17">
          <a:extLst>
            <a:ext uri="{FF2B5EF4-FFF2-40B4-BE49-F238E27FC236}">
              <a16:creationId xmlns:a16="http://schemas.microsoft.com/office/drawing/2014/main" id="{23911B41-807E-4868-8EC8-AE9B8071BA59}"/>
            </a:ext>
          </a:extLst>
        </xdr:cNvPr>
        <xdr:cNvSpPr txBox="1">
          <a:spLocks noChangeArrowheads="1"/>
        </xdr:cNvSpPr>
      </xdr:nvSpPr>
      <xdr:spPr bwMode="auto">
        <a:xfrm>
          <a:off x="14675540" y="3476625"/>
          <a:ext cx="828261" cy="1267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里親</a:t>
          </a: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・</a:t>
          </a:r>
        </a:p>
        <a:p>
          <a:pPr algn="dist" rtl="0">
            <a:defRPr sz="1000"/>
          </a:pP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小規模住居型児童養育事業（</a:t>
          </a:r>
          <a:r>
            <a:rPr lang="en-US" altLang="ja-JP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FH</a:t>
          </a: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）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ysClr val="window" lastClr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horzOverflow="clip" vert="wordArtVertRtl" wrap="square" lIns="18288" tIns="0" rIns="0" bIns="0" rtlCol="0" anchor="t" upright="1"/>
      <a:lstStyle>
        <a:defPPr algn="l">
          <a:defRPr kumimoji="1" sz="1100"/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vert="wordArtVertRtl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0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52DA8-6654-4251-A367-B38FE21BBF26}">
  <sheetPr codeName="Sheet14">
    <pageSetUpPr fitToPage="1"/>
  </sheetPr>
  <dimension ref="B1:B22"/>
  <sheetViews>
    <sheetView showGridLines="0" tabSelected="1" workbookViewId="0"/>
  </sheetViews>
  <sheetFormatPr defaultColWidth="9" defaultRowHeight="13.5"/>
  <cols>
    <col min="1" max="1" width="2.625" style="278" customWidth="1"/>
    <col min="2" max="2" width="100.625" style="278" customWidth="1"/>
    <col min="3" max="3" width="2.625" style="278" customWidth="1"/>
    <col min="4" max="16384" width="9" style="278"/>
  </cols>
  <sheetData>
    <row r="1" spans="2:2" ht="12" customHeight="1"/>
    <row r="2" spans="2:2" ht="41.25" customHeight="1">
      <c r="B2" s="402" t="s">
        <v>407</v>
      </c>
    </row>
    <row r="3" spans="2:2" ht="12" customHeight="1">
      <c r="B3" s="279"/>
    </row>
    <row r="4" spans="2:2" ht="16.5">
      <c r="B4" s="280" t="s">
        <v>301</v>
      </c>
    </row>
    <row r="5" spans="2:2" ht="3.95" customHeight="1">
      <c r="B5" s="281"/>
    </row>
    <row r="6" spans="2:2" ht="15.75">
      <c r="B6" s="282" t="s">
        <v>302</v>
      </c>
    </row>
    <row r="7" spans="2:2" ht="14.25">
      <c r="B7" s="283" t="s">
        <v>303</v>
      </c>
    </row>
    <row r="8" spans="2:2" ht="9.9499999999999993" customHeight="1">
      <c r="B8" s="281"/>
    </row>
    <row r="9" spans="2:2" ht="16.5">
      <c r="B9" s="280" t="s">
        <v>304</v>
      </c>
    </row>
    <row r="10" spans="2:2" ht="3.95" customHeight="1">
      <c r="B10" s="281"/>
    </row>
    <row r="11" spans="2:2" ht="15.75">
      <c r="B11" s="282" t="s">
        <v>305</v>
      </c>
    </row>
    <row r="12" spans="2:2" ht="15.75">
      <c r="B12" s="282" t="s">
        <v>306</v>
      </c>
    </row>
    <row r="13" spans="2:2" ht="9.9499999999999993" customHeight="1">
      <c r="B13" s="281"/>
    </row>
    <row r="14" spans="2:2" ht="16.5">
      <c r="B14" s="280" t="s">
        <v>310</v>
      </c>
    </row>
    <row r="15" spans="2:2" ht="3.95" customHeight="1">
      <c r="B15" s="281"/>
    </row>
    <row r="16" spans="2:2" ht="15.75">
      <c r="B16" s="284" t="s">
        <v>307</v>
      </c>
    </row>
    <row r="17" spans="2:2" ht="15.75">
      <c r="B17" s="284" t="s">
        <v>308</v>
      </c>
    </row>
    <row r="18" spans="2:2" ht="15.75">
      <c r="B18" s="284" t="s">
        <v>311</v>
      </c>
    </row>
    <row r="19" spans="2:2" ht="15.75">
      <c r="B19" s="284" t="s">
        <v>312</v>
      </c>
    </row>
    <row r="20" spans="2:2" ht="15.75">
      <c r="B20" s="285"/>
    </row>
    <row r="21" spans="2:2" ht="200.25" customHeight="1">
      <c r="B21" s="286"/>
    </row>
    <row r="22" spans="2:2" ht="24" customHeight="1">
      <c r="B22" s="287" t="s">
        <v>309</v>
      </c>
    </row>
  </sheetData>
  <sheetProtection selectLockedCells="1"/>
  <phoneticPr fontId="11"/>
  <pageMargins left="0.7" right="0.7" top="0.75" bottom="0.75" header="0.3" footer="0.3"/>
  <pageSetup paperSize="9" scale="94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FFFF99"/>
    <pageSetUpPr fitToPage="1"/>
  </sheetPr>
  <dimension ref="B1:AG68"/>
  <sheetViews>
    <sheetView showGridLines="0" zoomScale="85" zoomScaleNormal="85" zoomScaleSheetLayoutView="80" workbookViewId="0"/>
  </sheetViews>
  <sheetFormatPr defaultColWidth="9" defaultRowHeight="14.25"/>
  <cols>
    <col min="1" max="1" width="1.5" style="1" customWidth="1"/>
    <col min="2" max="2" width="9.75" style="1" customWidth="1"/>
    <col min="3" max="3" width="6.75" style="1" customWidth="1"/>
    <col min="4" max="4" width="17.375" style="1" customWidth="1"/>
    <col min="5" max="5" width="5.25" style="51" customWidth="1"/>
    <col min="6" max="30" width="10.125" style="1" customWidth="1"/>
    <col min="31" max="31" width="10.125" style="6" customWidth="1"/>
    <col min="32" max="32" width="10.125" style="1" customWidth="1"/>
    <col min="33" max="16384" width="9" style="1"/>
  </cols>
  <sheetData>
    <row r="1" spans="2:33" ht="9" customHeight="1">
      <c r="AE1" s="1"/>
      <c r="AG1" s="6"/>
    </row>
    <row r="2" spans="2:33" ht="21.75" customHeight="1">
      <c r="C2" s="43"/>
      <c r="D2" s="43"/>
      <c r="E2" s="52"/>
      <c r="F2" s="2"/>
      <c r="G2" s="2"/>
      <c r="K2" s="469"/>
      <c r="L2" s="469"/>
      <c r="M2" s="469"/>
      <c r="N2" s="469"/>
      <c r="O2" s="469"/>
      <c r="P2" s="469"/>
      <c r="Q2" s="387" t="s">
        <v>385</v>
      </c>
      <c r="R2" s="469"/>
      <c r="S2" s="469"/>
      <c r="T2" s="469"/>
      <c r="U2" s="2"/>
      <c r="V2" s="2"/>
      <c r="W2" s="2"/>
      <c r="AB2" s="2"/>
      <c r="AC2" s="168" t="s">
        <v>317</v>
      </c>
      <c r="AE2" s="2"/>
      <c r="AF2" s="2"/>
      <c r="AG2" s="6"/>
    </row>
    <row r="3" spans="2:33" ht="14.25" customHeight="1">
      <c r="C3" s="44"/>
      <c r="D3" s="44"/>
      <c r="E3" s="52"/>
      <c r="F3" s="2"/>
      <c r="G3" s="2"/>
      <c r="K3" s="72"/>
      <c r="L3" s="72"/>
      <c r="M3" s="72"/>
      <c r="N3" s="72"/>
      <c r="O3" s="72"/>
      <c r="P3" s="72"/>
      <c r="Q3" s="384" t="s">
        <v>245</v>
      </c>
      <c r="R3" s="72"/>
      <c r="S3" s="72"/>
      <c r="T3" s="72"/>
      <c r="U3" s="2"/>
      <c r="V3" s="2"/>
      <c r="W3" s="2"/>
      <c r="X3" s="2"/>
      <c r="Y3" s="2"/>
      <c r="Z3" s="2"/>
      <c r="AA3" s="2"/>
      <c r="AB3" s="2"/>
      <c r="AC3" s="747" t="s">
        <v>300</v>
      </c>
      <c r="AD3" s="757" t="str">
        <f ca="1">第3表!AF3</f>
        <v>名　　</v>
      </c>
      <c r="AE3" s="757"/>
      <c r="AF3" s="757"/>
      <c r="AG3" s="6"/>
    </row>
    <row r="4" spans="2:33" ht="14.25" customHeight="1"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AC4" s="747"/>
      <c r="AD4" s="757"/>
      <c r="AE4" s="757"/>
      <c r="AF4" s="757"/>
      <c r="AG4" s="6"/>
    </row>
    <row r="5" spans="2:33">
      <c r="C5" s="3"/>
      <c r="D5" s="3"/>
      <c r="E5" s="53"/>
      <c r="F5" s="2"/>
      <c r="G5" s="2"/>
      <c r="H5" s="3"/>
      <c r="I5" s="2"/>
      <c r="J5" s="2"/>
      <c r="K5" s="2"/>
      <c r="L5" s="2"/>
      <c r="M5" s="2"/>
      <c r="N5" s="2"/>
      <c r="O5" s="264"/>
      <c r="Q5" s="264" t="str">
        <f t="array" ref="Q5">IF(COUNT(IF(MOD(F16:AF33,1)&lt;&gt;0,1,""))+COUNT(IF(MOD(F35:AF36,1)&lt;&gt;0,1,""))+COUNT(IF(MOD(F42:U42,1)&lt;&gt;0,1,""))+COUNT(IF(MOD(AC42:AE42,1)&lt;&gt;0,1,""))+COUNT(IF(MOD(F47:Q50,1)&lt;&gt;0,1,""))+COUNT(IF(MOD(V47,1)&lt;&gt;0,1,""))+COUNT(IF(MOD(AC47,1)&lt;&gt;0,1,""))&gt;0,"※小数部分が含まれたセルがあります。整数で入力してください。","")</f>
        <v/>
      </c>
      <c r="R5" s="2"/>
      <c r="S5" s="2"/>
      <c r="T5" s="2"/>
      <c r="U5" s="2"/>
      <c r="V5" s="2"/>
      <c r="W5" s="2"/>
      <c r="X5" s="2"/>
      <c r="Y5" s="2"/>
      <c r="Z5" s="2"/>
      <c r="AA5" s="2"/>
      <c r="AC5" s="747"/>
      <c r="AD5" s="757"/>
      <c r="AE5" s="757"/>
      <c r="AF5" s="757"/>
      <c r="AG5" s="6"/>
    </row>
    <row r="6" spans="2:33">
      <c r="B6" s="275" t="str">
        <f ca="1">IF(第3表!D7="","","↓第3表の都道府県等番号（半角４桁）を確認してください！")</f>
        <v>↓第3表の都道府県等番号（半角４桁）を確認してください！</v>
      </c>
      <c r="C6" s="3"/>
      <c r="D6" s="3"/>
      <c r="E6" s="53"/>
      <c r="F6" s="2"/>
      <c r="G6" s="2"/>
      <c r="H6" s="3"/>
      <c r="I6" s="2"/>
      <c r="J6" s="2"/>
      <c r="K6" s="2"/>
      <c r="L6" s="2"/>
      <c r="M6" s="2"/>
      <c r="N6" s="2"/>
      <c r="O6" s="264"/>
      <c r="Q6" s="264" t="str">
        <f t="array" aca="1" ref="Q6" ca="1">IF(SUM(IFERROR(SEARCH("!",_xlfn.FORMULATEXT(F16:AF33)),0),IFERROR(SEARCH("!",_xlfn.FORMULATEXT(F35:AF36)),0),IFERROR(SEARCH("!",_xlfn.FORMULATEXT(F42:U42)),0),IFERROR(SEARCH("!",_xlfn.FORMULATEXT(AC42:AE42)),0),IFERROR(SEARCH("!",_xlfn.FORMULATEXT(F47:Q50)),0),IFERROR(SEARCH("!",_xlfn.FORMULATEXT(V47)),0),IFERROR(SEARCH("!",_xlfn.FORMULATEXT(AC47)),0))&gt;0,"※リンク数式があります。提出ファイルでは数値として入力してください。","")&amp;IF(COUNTIF(F16:AF33,"&lt;0")+COUNTIF(F35:AF36,"&lt;0")+COUNTIF(F42:U42,"&lt;0")+COUNTIF(AC42:AE42,"&lt;0")+COUNTIF(F47:Q50,"&lt;0")+COUNTIF(V47,"&lt;0")+COUNTIF(AC47,"&lt;0")&gt;0,"※負の数は計上不可です。","")</f>
        <v/>
      </c>
      <c r="R6" s="2"/>
      <c r="S6" s="2"/>
      <c r="T6" s="2"/>
      <c r="U6" s="2"/>
      <c r="V6" s="2"/>
      <c r="W6" s="2"/>
      <c r="X6" s="2"/>
      <c r="Y6" s="2"/>
      <c r="Z6" s="2"/>
      <c r="AA6" s="2"/>
      <c r="AC6" s="748"/>
      <c r="AD6" s="798"/>
      <c r="AE6" s="798"/>
      <c r="AF6" s="798"/>
      <c r="AG6" s="6"/>
    </row>
    <row r="7" spans="2:33" ht="17.25" customHeight="1">
      <c r="B7" s="201" t="str">
        <f>LEFTB(第3表!B7,2)&amp;"00050"&amp;TEXT(第3表!$C$7,"0000")</f>
        <v>07000500000</v>
      </c>
      <c r="E7" s="54"/>
      <c r="F7" s="2"/>
      <c r="G7" s="2"/>
      <c r="H7" s="2"/>
      <c r="I7" s="2"/>
      <c r="O7" s="264"/>
      <c r="Q7" s="264" t="str">
        <f>IF(COUNTBLANK(F16:L24)+COUNTBLANK(N16:Y24)+COUNTBLANK(Z20:Z21)+COUNTBLANK(Z24)+COUNTBLANK(AA16:AF24)+COUNTBLANK(F25:H33)+COUNTBLANK(M25:M33)+COUNTBLANK(AB25:AD33)+COUNTBLANK(F35:H36)+COUNTBLANK(I35:L35)+COUNTBLANK(M36:M36)+COUNTBLANK(N35:Z35)+COUNTBLANK(AB35:AD36)+COUNTBLANK(AE35:AF35)+COUNTBLANK(F42:U42)+COUNTBLANK(AC42:AE42)+COUNTBLANK(F47:F50)+COUNTBLANK(H47:H50)+COUNTBLANK(J47:J50)+COUNTBLANK(L47:L50)+COUNTBLANK(N47:N50)+COUNTBLANK(P47:P50)+COUNTBLANK(V47)+COUNTBLANK(AC47)=0,"","値がない欄にも｢0｣を入力してください。")&amp;IF(COUNTIF(AG16:AG36,"*?*")+COUNTIF(D37:D38,"*?*")&gt;0,"※再掲エラーがありますのでご確認ください。","")&amp;IF(M9&amp;Z9&amp;I34&amp;N34&amp;AE34&amp;I37&amp;M38&amp;N37&amp;AA37&amp;AE37="","","計上不可の項目に値が入力されています。")</f>
        <v/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81" t="str">
        <f>"令和      "&amp;DBCS(LEFTB(第3表!B7,2))&amp;"     年度分報告"</f>
        <v>令和      ０７     年度分報告</v>
      </c>
      <c r="AD7" s="80"/>
      <c r="AE7" s="80"/>
      <c r="AF7" s="80"/>
      <c r="AG7" s="6"/>
    </row>
    <row r="8" spans="2:33">
      <c r="B8" s="186" t="s">
        <v>279</v>
      </c>
      <c r="C8" s="186"/>
      <c r="E8" s="54"/>
      <c r="F8" s="2"/>
      <c r="G8" s="2"/>
      <c r="H8" s="2"/>
      <c r="I8" s="2"/>
      <c r="J8" s="2"/>
      <c r="K8" s="2"/>
      <c r="L8" s="2"/>
      <c r="M8" s="2"/>
      <c r="N8" s="2"/>
      <c r="O8" s="275"/>
      <c r="P8" s="2"/>
      <c r="Q8" s="518" t="str">
        <f>IF(SUM(F16:L24,N16:Y24,Z20:Z21,Z24,AA16:AF24,F25:H33,M25:M33,AB25:AD33,F35:H36,I35:L35,M36:M36,N35:Z35,AB35:AD36,AE35:AF35,F42:U42,AC42:AE42,F47:F50,H47:H50,J47:J50,L47:L50,N47:N50,P47:P50,V47,AC47)=0,"一表内の全項目にわたって計上数がないときは、報告表の注記欄に、「該当なし」と記載してください。","")</f>
        <v>一表内の全項目にわたって計上数がないときは、報告表の注記欄に、「該当なし」と記載してください。</v>
      </c>
      <c r="R8" s="2"/>
      <c r="S8" s="2"/>
      <c r="T8" s="2"/>
      <c r="U8" s="2"/>
      <c r="V8" s="2"/>
      <c r="W8" s="2"/>
      <c r="X8" s="275"/>
      <c r="Y8" s="2"/>
      <c r="Z8" s="2"/>
      <c r="AA8" s="2"/>
      <c r="AB8" s="2"/>
      <c r="AC8" s="2"/>
      <c r="AD8" s="2"/>
    </row>
    <row r="9" spans="2:33" ht="21.75" customHeight="1">
      <c r="B9" s="71" t="s">
        <v>386</v>
      </c>
      <c r="C9" s="186"/>
      <c r="E9" s="54"/>
      <c r="F9" s="2"/>
      <c r="G9" s="2"/>
      <c r="H9" s="2"/>
      <c r="I9" s="2"/>
      <c r="J9" s="2"/>
      <c r="K9" s="2"/>
      <c r="L9" s="2"/>
      <c r="M9" s="355" t="str">
        <f>IF(M60="","","↓表頭"&amp;M60&amp;"の表側(01)～(09)には計上できません")</f>
        <v/>
      </c>
      <c r="N9" s="2"/>
      <c r="O9" s="275"/>
      <c r="P9" s="2"/>
      <c r="Q9" s="2"/>
      <c r="R9" s="2"/>
      <c r="S9" s="2"/>
      <c r="T9" s="2"/>
      <c r="U9" s="2"/>
      <c r="V9" s="2"/>
      <c r="W9" s="2"/>
      <c r="X9" s="275"/>
      <c r="Y9" s="2"/>
      <c r="Z9" s="355" t="str">
        <f>IF(CONCATENATE(Z16,Z17,Z18,Z19,Z22,Z23)="","","↓表頭(21)の表側(01)～(04)、(07)～(08)には計上できません。")</f>
        <v/>
      </c>
      <c r="AA9" s="2"/>
      <c r="AB9" s="2"/>
      <c r="AC9" s="2"/>
      <c r="AD9" s="2"/>
    </row>
    <row r="10" spans="2:33" ht="21.75" customHeight="1">
      <c r="B10" s="8"/>
      <c r="C10" s="9"/>
      <c r="D10" s="9"/>
      <c r="E10" s="48"/>
      <c r="F10" s="188" t="s">
        <v>387</v>
      </c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4"/>
      <c r="AE10" s="838" t="s">
        <v>380</v>
      </c>
      <c r="AF10" s="840"/>
      <c r="AG10" s="6"/>
    </row>
    <row r="11" spans="2:33" ht="14.25" customHeight="1">
      <c r="B11" s="10"/>
      <c r="C11" s="11"/>
      <c r="D11" s="11"/>
      <c r="E11" s="46"/>
      <c r="F11" s="13"/>
      <c r="G11" s="12" t="s">
        <v>378</v>
      </c>
      <c r="H11" s="15"/>
      <c r="I11" s="16"/>
      <c r="J11" s="17"/>
      <c r="K11" s="17"/>
      <c r="L11" s="17"/>
      <c r="M11" s="18"/>
      <c r="N11" s="838" t="s">
        <v>396</v>
      </c>
      <c r="O11" s="839"/>
      <c r="P11" s="839"/>
      <c r="Q11" s="839"/>
      <c r="R11" s="839"/>
      <c r="S11" s="839"/>
      <c r="T11" s="840"/>
      <c r="U11" s="16"/>
      <c r="V11" s="16"/>
      <c r="W11" s="16"/>
      <c r="X11" s="841" t="s">
        <v>379</v>
      </c>
      <c r="Y11" s="842"/>
      <c r="Z11" s="19"/>
      <c r="AA11" s="19"/>
      <c r="AB11" s="16"/>
      <c r="AC11" s="843" t="s">
        <v>71</v>
      </c>
      <c r="AD11" s="21"/>
      <c r="AE11" s="342"/>
      <c r="AF11" s="342"/>
      <c r="AG11" s="6"/>
    </row>
    <row r="12" spans="2:33" ht="14.25" customHeight="1">
      <c r="B12" s="10"/>
      <c r="C12" s="11"/>
      <c r="D12" s="11"/>
      <c r="E12" s="46"/>
      <c r="F12" s="344"/>
      <c r="G12" s="344"/>
      <c r="H12" s="334"/>
      <c r="I12" s="16"/>
      <c r="J12" s="17"/>
      <c r="K12" s="17"/>
      <c r="L12" s="17"/>
      <c r="M12" s="18"/>
      <c r="N12" s="838" t="s">
        <v>395</v>
      </c>
      <c r="O12" s="839"/>
      <c r="P12" s="839"/>
      <c r="Q12" s="839"/>
      <c r="R12" s="839"/>
      <c r="S12" s="840"/>
      <c r="T12" s="338"/>
      <c r="U12" s="16"/>
      <c r="V12" s="16"/>
      <c r="W12" s="16"/>
      <c r="X12" s="16"/>
      <c r="Y12" s="16"/>
      <c r="Z12" s="19"/>
      <c r="AA12" s="19"/>
      <c r="AB12" s="16"/>
      <c r="AC12" s="844"/>
      <c r="AD12" s="21"/>
      <c r="AE12" s="343"/>
      <c r="AF12" s="343"/>
      <c r="AG12" s="6"/>
    </row>
    <row r="13" spans="2:33">
      <c r="B13" s="10"/>
      <c r="C13" s="11"/>
      <c r="D13" s="11"/>
      <c r="E13" s="46"/>
      <c r="F13" s="16"/>
      <c r="G13" s="16"/>
      <c r="H13" s="16"/>
      <c r="I13" s="16"/>
      <c r="J13" s="17"/>
      <c r="K13" s="17"/>
      <c r="L13" s="17"/>
      <c r="M13" s="18"/>
      <c r="N13" s="16"/>
      <c r="O13" s="16"/>
      <c r="P13" s="20"/>
      <c r="Q13" s="341"/>
      <c r="R13" s="42"/>
      <c r="S13" s="335"/>
      <c r="T13" s="16"/>
      <c r="U13" s="16"/>
      <c r="V13" s="16"/>
      <c r="W13" s="16"/>
      <c r="X13" s="16"/>
      <c r="Y13" s="16"/>
      <c r="Z13" s="19"/>
      <c r="AA13" s="19"/>
      <c r="AB13" s="16"/>
      <c r="AC13" s="844"/>
      <c r="AD13" s="21"/>
      <c r="AE13" s="343"/>
      <c r="AF13" s="343"/>
      <c r="AG13" s="6"/>
    </row>
    <row r="14" spans="2:33" ht="141.75" customHeight="1">
      <c r="B14" s="10"/>
      <c r="C14" s="11"/>
      <c r="D14" s="11"/>
      <c r="E14" s="46"/>
      <c r="F14" s="23"/>
      <c r="G14" s="23"/>
      <c r="H14" s="23"/>
      <c r="I14" s="23"/>
      <c r="J14" s="24"/>
      <c r="K14" s="24"/>
      <c r="L14" s="24"/>
      <c r="M14" s="24"/>
      <c r="N14" s="23"/>
      <c r="O14" s="23"/>
      <c r="P14" s="23"/>
      <c r="Q14" s="340"/>
      <c r="R14" s="25"/>
      <c r="S14" s="336"/>
      <c r="T14" s="19"/>
      <c r="U14" s="23"/>
      <c r="V14" s="23"/>
      <c r="W14" s="23"/>
      <c r="X14" s="23"/>
      <c r="Y14" s="23"/>
      <c r="Z14" s="19"/>
      <c r="AA14" s="19"/>
      <c r="AB14" s="23"/>
      <c r="AC14" s="844"/>
      <c r="AD14" s="339"/>
      <c r="AE14" s="23"/>
      <c r="AF14" s="23"/>
      <c r="AG14" s="6"/>
    </row>
    <row r="15" spans="2:33" s="45" customFormat="1">
      <c r="B15" s="65"/>
      <c r="C15" s="61"/>
      <c r="D15" s="61"/>
      <c r="E15" s="63"/>
      <c r="F15" s="26" t="s">
        <v>4</v>
      </c>
      <c r="G15" s="26" t="s">
        <v>5</v>
      </c>
      <c r="H15" s="26" t="s">
        <v>6</v>
      </c>
      <c r="I15" s="26" t="s">
        <v>7</v>
      </c>
      <c r="J15" s="26" t="s">
        <v>8</v>
      </c>
      <c r="K15" s="22" t="s">
        <v>9</v>
      </c>
      <c r="L15" s="26" t="s">
        <v>10</v>
      </c>
      <c r="M15" s="26" t="s">
        <v>11</v>
      </c>
      <c r="N15" s="26" t="s">
        <v>12</v>
      </c>
      <c r="O15" s="26" t="s">
        <v>13</v>
      </c>
      <c r="P15" s="26" t="s">
        <v>14</v>
      </c>
      <c r="Q15" s="22" t="s">
        <v>15</v>
      </c>
      <c r="R15" s="26" t="s">
        <v>16</v>
      </c>
      <c r="S15" s="337" t="s">
        <v>17</v>
      </c>
      <c r="T15" s="26" t="s">
        <v>18</v>
      </c>
      <c r="U15" s="26" t="s">
        <v>19</v>
      </c>
      <c r="V15" s="26" t="s">
        <v>20</v>
      </c>
      <c r="W15" s="22" t="s">
        <v>21</v>
      </c>
      <c r="X15" s="22" t="s">
        <v>22</v>
      </c>
      <c r="Y15" s="22" t="s">
        <v>77</v>
      </c>
      <c r="Z15" s="22" t="s">
        <v>78</v>
      </c>
      <c r="AA15" s="26" t="s">
        <v>79</v>
      </c>
      <c r="AB15" s="26" t="s">
        <v>80</v>
      </c>
      <c r="AC15" s="26" t="s">
        <v>81</v>
      </c>
      <c r="AD15" s="337" t="s">
        <v>82</v>
      </c>
      <c r="AE15" s="26" t="s">
        <v>83</v>
      </c>
      <c r="AF15" s="22" t="s">
        <v>84</v>
      </c>
      <c r="AG15" s="47"/>
    </row>
    <row r="16" spans="2:33" ht="24.95" customHeight="1">
      <c r="B16" s="837" t="s">
        <v>389</v>
      </c>
      <c r="C16" s="64" t="s">
        <v>66</v>
      </c>
      <c r="D16" s="58" t="s">
        <v>68</v>
      </c>
      <c r="E16" s="50" t="s">
        <v>23</v>
      </c>
      <c r="F16" s="191">
        <v>0</v>
      </c>
      <c r="G16" s="191">
        <v>0</v>
      </c>
      <c r="H16" s="191">
        <v>0</v>
      </c>
      <c r="I16" s="191">
        <v>0</v>
      </c>
      <c r="J16" s="191">
        <v>0</v>
      </c>
      <c r="K16" s="191">
        <v>0</v>
      </c>
      <c r="L16" s="191">
        <v>0</v>
      </c>
      <c r="M16" s="495"/>
      <c r="N16" s="191">
        <v>0</v>
      </c>
      <c r="O16" s="191">
        <v>0</v>
      </c>
      <c r="P16" s="191">
        <v>0</v>
      </c>
      <c r="Q16" s="191">
        <v>0</v>
      </c>
      <c r="R16" s="191">
        <v>0</v>
      </c>
      <c r="S16" s="191">
        <v>0</v>
      </c>
      <c r="T16" s="191">
        <v>0</v>
      </c>
      <c r="U16" s="191">
        <v>0</v>
      </c>
      <c r="V16" s="191">
        <v>0</v>
      </c>
      <c r="W16" s="191">
        <v>0</v>
      </c>
      <c r="X16" s="191">
        <v>0</v>
      </c>
      <c r="Y16" s="191">
        <v>0</v>
      </c>
      <c r="Z16" s="495"/>
      <c r="AA16" s="191">
        <v>0</v>
      </c>
      <c r="AB16" s="191">
        <v>0</v>
      </c>
      <c r="AC16" s="192">
        <f>SUM(F16:P16,R16:AB16)</f>
        <v>0</v>
      </c>
      <c r="AD16" s="191">
        <v>0</v>
      </c>
      <c r="AE16" s="191">
        <v>0</v>
      </c>
      <c r="AF16" s="191">
        <v>0</v>
      </c>
      <c r="AG16" s="37" t="str">
        <f>IF(Q16&lt;=P16,IF(AD16&gt;=AE16+AF16,"","再掲エラー"),"再掲エラー")&amp;IF(Q16&lt;=P16,"","  (12)&gt;(11)")&amp;IF(AD16&gt;=AE16+AF16,"","  (26)+(27)&gt;(25)")</f>
        <v/>
      </c>
    </row>
    <row r="17" spans="2:33" ht="24.95" customHeight="1">
      <c r="B17" s="835"/>
      <c r="C17" s="55" t="s">
        <v>67</v>
      </c>
      <c r="D17" s="58" t="s">
        <v>69</v>
      </c>
      <c r="E17" s="50" t="s">
        <v>24</v>
      </c>
      <c r="F17" s="191">
        <v>0</v>
      </c>
      <c r="G17" s="191">
        <v>0</v>
      </c>
      <c r="H17" s="191">
        <v>0</v>
      </c>
      <c r="I17" s="191">
        <v>0</v>
      </c>
      <c r="J17" s="191">
        <v>0</v>
      </c>
      <c r="K17" s="191">
        <v>0</v>
      </c>
      <c r="L17" s="191">
        <v>0</v>
      </c>
      <c r="M17" s="495"/>
      <c r="N17" s="191">
        <v>0</v>
      </c>
      <c r="O17" s="191">
        <v>0</v>
      </c>
      <c r="P17" s="191">
        <v>0</v>
      </c>
      <c r="Q17" s="191">
        <v>0</v>
      </c>
      <c r="R17" s="191">
        <v>0</v>
      </c>
      <c r="S17" s="191">
        <v>0</v>
      </c>
      <c r="T17" s="191">
        <v>0</v>
      </c>
      <c r="U17" s="191">
        <v>0</v>
      </c>
      <c r="V17" s="191">
        <v>0</v>
      </c>
      <c r="W17" s="191">
        <v>0</v>
      </c>
      <c r="X17" s="191">
        <v>0</v>
      </c>
      <c r="Y17" s="191">
        <v>0</v>
      </c>
      <c r="Z17" s="495"/>
      <c r="AA17" s="191">
        <v>0</v>
      </c>
      <c r="AB17" s="191">
        <v>0</v>
      </c>
      <c r="AC17" s="192">
        <f t="shared" ref="AC17:AC23" si="0">SUM(F17:P17,R17:AB17)</f>
        <v>0</v>
      </c>
      <c r="AD17" s="191">
        <v>0</v>
      </c>
      <c r="AE17" s="191">
        <v>0</v>
      </c>
      <c r="AF17" s="191">
        <v>0</v>
      </c>
      <c r="AG17" s="37" t="str">
        <f t="shared" ref="AG17:AG35" si="1">IF(Q17&lt;=P17,IF(AD17&gt;=AE17+AF17,"","再掲エラー"),"再掲エラー")&amp;IF(Q17&lt;=P17,"","  (12)&gt;(11)")&amp;IF(AD17&gt;=AE17+AF17,"","  (26)+(27)&gt;(25)")</f>
        <v/>
      </c>
    </row>
    <row r="18" spans="2:33" ht="24.95" customHeight="1">
      <c r="B18" s="835"/>
      <c r="C18" s="29" t="s">
        <v>72</v>
      </c>
      <c r="D18" s="30"/>
      <c r="E18" s="49" t="s">
        <v>25</v>
      </c>
      <c r="F18" s="191">
        <v>0</v>
      </c>
      <c r="G18" s="191">
        <v>0</v>
      </c>
      <c r="H18" s="191">
        <v>0</v>
      </c>
      <c r="I18" s="191">
        <v>0</v>
      </c>
      <c r="J18" s="191">
        <v>0</v>
      </c>
      <c r="K18" s="191">
        <v>0</v>
      </c>
      <c r="L18" s="191">
        <v>0</v>
      </c>
      <c r="M18" s="495"/>
      <c r="N18" s="191">
        <v>0</v>
      </c>
      <c r="O18" s="191">
        <v>0</v>
      </c>
      <c r="P18" s="191">
        <v>0</v>
      </c>
      <c r="Q18" s="191">
        <v>0</v>
      </c>
      <c r="R18" s="191">
        <v>0</v>
      </c>
      <c r="S18" s="191">
        <v>0</v>
      </c>
      <c r="T18" s="191">
        <v>0</v>
      </c>
      <c r="U18" s="191">
        <v>0</v>
      </c>
      <c r="V18" s="191">
        <v>0</v>
      </c>
      <c r="W18" s="191">
        <v>0</v>
      </c>
      <c r="X18" s="191">
        <v>0</v>
      </c>
      <c r="Y18" s="191">
        <v>0</v>
      </c>
      <c r="Z18" s="495"/>
      <c r="AA18" s="191">
        <v>0</v>
      </c>
      <c r="AB18" s="191">
        <v>0</v>
      </c>
      <c r="AC18" s="192">
        <f t="shared" si="0"/>
        <v>0</v>
      </c>
      <c r="AD18" s="191">
        <v>0</v>
      </c>
      <c r="AE18" s="191">
        <v>0</v>
      </c>
      <c r="AF18" s="191">
        <v>0</v>
      </c>
      <c r="AG18" s="37" t="str">
        <f t="shared" si="1"/>
        <v/>
      </c>
    </row>
    <row r="19" spans="2:33" ht="24.95" customHeight="1">
      <c r="B19" s="835"/>
      <c r="C19" s="29" t="s">
        <v>381</v>
      </c>
      <c r="D19" s="28"/>
      <c r="E19" s="49" t="s">
        <v>26</v>
      </c>
      <c r="F19" s="191">
        <v>0</v>
      </c>
      <c r="G19" s="191">
        <v>0</v>
      </c>
      <c r="H19" s="191">
        <v>0</v>
      </c>
      <c r="I19" s="191">
        <v>0</v>
      </c>
      <c r="J19" s="191">
        <v>0</v>
      </c>
      <c r="K19" s="191">
        <v>0</v>
      </c>
      <c r="L19" s="191">
        <v>0</v>
      </c>
      <c r="M19" s="495"/>
      <c r="N19" s="191">
        <v>0</v>
      </c>
      <c r="O19" s="191">
        <v>0</v>
      </c>
      <c r="P19" s="191">
        <v>0</v>
      </c>
      <c r="Q19" s="191">
        <v>0</v>
      </c>
      <c r="R19" s="191">
        <v>0</v>
      </c>
      <c r="S19" s="191">
        <v>0</v>
      </c>
      <c r="T19" s="191">
        <v>0</v>
      </c>
      <c r="U19" s="191">
        <v>0</v>
      </c>
      <c r="V19" s="191">
        <v>0</v>
      </c>
      <c r="W19" s="191">
        <v>0</v>
      </c>
      <c r="X19" s="191">
        <v>0</v>
      </c>
      <c r="Y19" s="191">
        <v>0</v>
      </c>
      <c r="Z19" s="495"/>
      <c r="AA19" s="191">
        <v>0</v>
      </c>
      <c r="AB19" s="191">
        <v>0</v>
      </c>
      <c r="AC19" s="192">
        <f t="shared" si="0"/>
        <v>0</v>
      </c>
      <c r="AD19" s="191">
        <v>0</v>
      </c>
      <c r="AE19" s="191">
        <v>0</v>
      </c>
      <c r="AF19" s="191">
        <v>0</v>
      </c>
      <c r="AG19" s="37" t="str">
        <f t="shared" si="1"/>
        <v/>
      </c>
    </row>
    <row r="20" spans="2:33" ht="24.95" customHeight="1">
      <c r="B20" s="835"/>
      <c r="C20" s="56" t="s">
        <v>32</v>
      </c>
      <c r="D20" s="57" t="s">
        <v>33</v>
      </c>
      <c r="E20" s="49" t="s">
        <v>27</v>
      </c>
      <c r="F20" s="191">
        <v>0</v>
      </c>
      <c r="G20" s="191">
        <v>0</v>
      </c>
      <c r="H20" s="191">
        <v>0</v>
      </c>
      <c r="I20" s="191">
        <v>0</v>
      </c>
      <c r="J20" s="191">
        <v>0</v>
      </c>
      <c r="K20" s="191">
        <v>0</v>
      </c>
      <c r="L20" s="191">
        <v>0</v>
      </c>
      <c r="M20" s="495"/>
      <c r="N20" s="191">
        <v>0</v>
      </c>
      <c r="O20" s="191">
        <v>0</v>
      </c>
      <c r="P20" s="191">
        <v>0</v>
      </c>
      <c r="Q20" s="191">
        <v>0</v>
      </c>
      <c r="R20" s="191">
        <v>0</v>
      </c>
      <c r="S20" s="191">
        <v>0</v>
      </c>
      <c r="T20" s="191">
        <v>0</v>
      </c>
      <c r="U20" s="191">
        <v>0</v>
      </c>
      <c r="V20" s="191">
        <v>0</v>
      </c>
      <c r="W20" s="191">
        <v>0</v>
      </c>
      <c r="X20" s="191">
        <v>0</v>
      </c>
      <c r="Y20" s="191">
        <v>0</v>
      </c>
      <c r="Z20" s="191">
        <v>0</v>
      </c>
      <c r="AA20" s="191">
        <v>0</v>
      </c>
      <c r="AB20" s="191">
        <v>0</v>
      </c>
      <c r="AC20" s="192">
        <f t="shared" si="0"/>
        <v>0</v>
      </c>
      <c r="AD20" s="191">
        <v>0</v>
      </c>
      <c r="AE20" s="191">
        <v>0</v>
      </c>
      <c r="AF20" s="191">
        <v>0</v>
      </c>
      <c r="AG20" s="37" t="str">
        <f t="shared" si="1"/>
        <v/>
      </c>
    </row>
    <row r="21" spans="2:33" ht="24.95" customHeight="1">
      <c r="B21" s="835"/>
      <c r="C21" s="31" t="s">
        <v>3</v>
      </c>
      <c r="D21" s="57" t="s">
        <v>34</v>
      </c>
      <c r="E21" s="49" t="s">
        <v>28</v>
      </c>
      <c r="F21" s="191">
        <v>0</v>
      </c>
      <c r="G21" s="191">
        <v>0</v>
      </c>
      <c r="H21" s="191">
        <v>0</v>
      </c>
      <c r="I21" s="191">
        <v>0</v>
      </c>
      <c r="J21" s="191">
        <v>0</v>
      </c>
      <c r="K21" s="191">
        <v>0</v>
      </c>
      <c r="L21" s="191">
        <v>0</v>
      </c>
      <c r="M21" s="495"/>
      <c r="N21" s="191">
        <v>0</v>
      </c>
      <c r="O21" s="191">
        <v>0</v>
      </c>
      <c r="P21" s="191">
        <v>0</v>
      </c>
      <c r="Q21" s="191">
        <v>0</v>
      </c>
      <c r="R21" s="191">
        <v>0</v>
      </c>
      <c r="S21" s="191">
        <v>0</v>
      </c>
      <c r="T21" s="191">
        <v>0</v>
      </c>
      <c r="U21" s="191">
        <v>0</v>
      </c>
      <c r="V21" s="191">
        <v>0</v>
      </c>
      <c r="W21" s="191">
        <v>0</v>
      </c>
      <c r="X21" s="191">
        <v>0</v>
      </c>
      <c r="Y21" s="191">
        <v>0</v>
      </c>
      <c r="Z21" s="191">
        <v>0</v>
      </c>
      <c r="AA21" s="191">
        <v>0</v>
      </c>
      <c r="AB21" s="191">
        <v>0</v>
      </c>
      <c r="AC21" s="192">
        <f t="shared" si="0"/>
        <v>0</v>
      </c>
      <c r="AD21" s="191">
        <v>0</v>
      </c>
      <c r="AE21" s="191">
        <v>0</v>
      </c>
      <c r="AF21" s="191">
        <v>0</v>
      </c>
      <c r="AG21" s="37" t="str">
        <f t="shared" si="1"/>
        <v/>
      </c>
    </row>
    <row r="22" spans="2:33" ht="24.95" customHeight="1">
      <c r="B22" s="835"/>
      <c r="C22" s="29" t="s">
        <v>382</v>
      </c>
      <c r="D22" s="57"/>
      <c r="E22" s="49" t="s">
        <v>29</v>
      </c>
      <c r="F22" s="191">
        <v>0</v>
      </c>
      <c r="G22" s="191">
        <v>0</v>
      </c>
      <c r="H22" s="191">
        <v>0</v>
      </c>
      <c r="I22" s="191">
        <v>0</v>
      </c>
      <c r="J22" s="191">
        <v>0</v>
      </c>
      <c r="K22" s="191">
        <v>0</v>
      </c>
      <c r="L22" s="191">
        <v>0</v>
      </c>
      <c r="M22" s="495"/>
      <c r="N22" s="191">
        <v>0</v>
      </c>
      <c r="O22" s="191">
        <v>0</v>
      </c>
      <c r="P22" s="191">
        <v>0</v>
      </c>
      <c r="Q22" s="191">
        <v>0</v>
      </c>
      <c r="R22" s="191">
        <v>0</v>
      </c>
      <c r="S22" s="191">
        <v>0</v>
      </c>
      <c r="T22" s="191">
        <v>0</v>
      </c>
      <c r="U22" s="191">
        <v>0</v>
      </c>
      <c r="V22" s="191">
        <v>0</v>
      </c>
      <c r="W22" s="191">
        <v>0</v>
      </c>
      <c r="X22" s="191">
        <v>0</v>
      </c>
      <c r="Y22" s="191">
        <v>0</v>
      </c>
      <c r="Z22" s="495"/>
      <c r="AA22" s="191">
        <v>0</v>
      </c>
      <c r="AB22" s="191">
        <v>0</v>
      </c>
      <c r="AC22" s="192">
        <f t="shared" si="0"/>
        <v>0</v>
      </c>
      <c r="AD22" s="191">
        <v>0</v>
      </c>
      <c r="AE22" s="191">
        <v>0</v>
      </c>
      <c r="AF22" s="191">
        <v>0</v>
      </c>
      <c r="AG22" s="37" t="str">
        <f t="shared" si="1"/>
        <v/>
      </c>
    </row>
    <row r="23" spans="2:33" ht="24.95" customHeight="1">
      <c r="B23" s="835"/>
      <c r="C23" s="27" t="s">
        <v>246</v>
      </c>
      <c r="D23" s="28"/>
      <c r="E23" s="49" t="s">
        <v>30</v>
      </c>
      <c r="F23" s="191">
        <v>0</v>
      </c>
      <c r="G23" s="191">
        <v>0</v>
      </c>
      <c r="H23" s="191">
        <v>0</v>
      </c>
      <c r="I23" s="191">
        <v>0</v>
      </c>
      <c r="J23" s="191">
        <v>0</v>
      </c>
      <c r="K23" s="191">
        <v>0</v>
      </c>
      <c r="L23" s="191">
        <v>0</v>
      </c>
      <c r="M23" s="495"/>
      <c r="N23" s="191">
        <v>0</v>
      </c>
      <c r="O23" s="191">
        <v>0</v>
      </c>
      <c r="P23" s="191">
        <v>0</v>
      </c>
      <c r="Q23" s="191">
        <v>0</v>
      </c>
      <c r="R23" s="191">
        <v>0</v>
      </c>
      <c r="S23" s="191">
        <v>0</v>
      </c>
      <c r="T23" s="191">
        <v>0</v>
      </c>
      <c r="U23" s="191">
        <v>0</v>
      </c>
      <c r="V23" s="191">
        <v>0</v>
      </c>
      <c r="W23" s="191">
        <v>0</v>
      </c>
      <c r="X23" s="191">
        <v>0</v>
      </c>
      <c r="Y23" s="191">
        <v>0</v>
      </c>
      <c r="Z23" s="495"/>
      <c r="AA23" s="191">
        <v>0</v>
      </c>
      <c r="AB23" s="191">
        <v>0</v>
      </c>
      <c r="AC23" s="192">
        <f t="shared" si="0"/>
        <v>0</v>
      </c>
      <c r="AD23" s="191">
        <v>0</v>
      </c>
      <c r="AE23" s="191">
        <v>0</v>
      </c>
      <c r="AF23" s="191">
        <v>0</v>
      </c>
      <c r="AG23" s="37" t="str">
        <f t="shared" si="1"/>
        <v/>
      </c>
    </row>
    <row r="24" spans="2:33" ht="24.95" customHeight="1">
      <c r="B24" s="836"/>
      <c r="C24" s="27"/>
      <c r="D24" s="59" t="s">
        <v>70</v>
      </c>
      <c r="E24" s="49" t="s">
        <v>31</v>
      </c>
      <c r="F24" s="193">
        <f t="shared" ref="F24:L24" si="2">SUM(F16:F23)</f>
        <v>0</v>
      </c>
      <c r="G24" s="193">
        <f t="shared" si="2"/>
        <v>0</v>
      </c>
      <c r="H24" s="193">
        <f t="shared" si="2"/>
        <v>0</v>
      </c>
      <c r="I24" s="193">
        <f t="shared" si="2"/>
        <v>0</v>
      </c>
      <c r="J24" s="193">
        <f t="shared" si="2"/>
        <v>0</v>
      </c>
      <c r="K24" s="193">
        <f t="shared" si="2"/>
        <v>0</v>
      </c>
      <c r="L24" s="193">
        <f t="shared" si="2"/>
        <v>0</v>
      </c>
      <c r="M24" s="200"/>
      <c r="N24" s="193">
        <f>SUM(N16:N23)</f>
        <v>0</v>
      </c>
      <c r="O24" s="193">
        <f t="shared" ref="O24:Y24" si="3">SUM(O16:O23)</f>
        <v>0</v>
      </c>
      <c r="P24" s="193">
        <f t="shared" si="3"/>
        <v>0</v>
      </c>
      <c r="Q24" s="193">
        <f t="shared" si="3"/>
        <v>0</v>
      </c>
      <c r="R24" s="193">
        <f t="shared" si="3"/>
        <v>0</v>
      </c>
      <c r="S24" s="193">
        <f t="shared" si="3"/>
        <v>0</v>
      </c>
      <c r="T24" s="193">
        <f t="shared" si="3"/>
        <v>0</v>
      </c>
      <c r="U24" s="193">
        <f t="shared" si="3"/>
        <v>0</v>
      </c>
      <c r="V24" s="193">
        <f t="shared" si="3"/>
        <v>0</v>
      </c>
      <c r="W24" s="193">
        <f t="shared" si="3"/>
        <v>0</v>
      </c>
      <c r="X24" s="193">
        <f t="shared" si="3"/>
        <v>0</v>
      </c>
      <c r="Y24" s="193">
        <f t="shared" si="3"/>
        <v>0</v>
      </c>
      <c r="Z24" s="193">
        <f t="shared" ref="Z24:AF24" si="4">SUM(Z16:Z23)</f>
        <v>0</v>
      </c>
      <c r="AA24" s="193">
        <f t="shared" si="4"/>
        <v>0</v>
      </c>
      <c r="AB24" s="193">
        <f t="shared" si="4"/>
        <v>0</v>
      </c>
      <c r="AC24" s="194">
        <f t="shared" si="4"/>
        <v>0</v>
      </c>
      <c r="AD24" s="193">
        <f t="shared" si="4"/>
        <v>0</v>
      </c>
      <c r="AE24" s="193">
        <f t="shared" si="4"/>
        <v>0</v>
      </c>
      <c r="AF24" s="193">
        <f t="shared" si="4"/>
        <v>0</v>
      </c>
      <c r="AG24" s="37" t="str">
        <f t="shared" si="1"/>
        <v/>
      </c>
    </row>
    <row r="25" spans="2:33" ht="24.95" customHeight="1">
      <c r="B25" s="834" t="s">
        <v>388</v>
      </c>
      <c r="C25" s="64" t="s">
        <v>66</v>
      </c>
      <c r="D25" s="58" t="s">
        <v>68</v>
      </c>
      <c r="E25" s="50" t="s">
        <v>13</v>
      </c>
      <c r="F25" s="191">
        <v>0</v>
      </c>
      <c r="G25" s="191">
        <v>0</v>
      </c>
      <c r="H25" s="191">
        <v>0</v>
      </c>
      <c r="I25" s="495"/>
      <c r="J25" s="495"/>
      <c r="K25" s="495"/>
      <c r="L25" s="495"/>
      <c r="M25" s="191">
        <v>0</v>
      </c>
      <c r="N25" s="495"/>
      <c r="O25" s="495"/>
      <c r="P25" s="495"/>
      <c r="Q25" s="495"/>
      <c r="R25" s="495"/>
      <c r="S25" s="495"/>
      <c r="T25" s="495"/>
      <c r="U25" s="495"/>
      <c r="V25" s="495"/>
      <c r="W25" s="495"/>
      <c r="X25" s="495"/>
      <c r="Y25" s="495"/>
      <c r="Z25" s="495"/>
      <c r="AA25" s="495"/>
      <c r="AB25" s="191">
        <v>0</v>
      </c>
      <c r="AC25" s="192">
        <f>SUM(F25:H25,M25,AB25)</f>
        <v>0</v>
      </c>
      <c r="AD25" s="191">
        <v>0</v>
      </c>
      <c r="AE25" s="495"/>
      <c r="AF25" s="495"/>
      <c r="AG25" s="37"/>
    </row>
    <row r="26" spans="2:33" ht="24.95" customHeight="1">
      <c r="B26" s="835"/>
      <c r="C26" s="55" t="s">
        <v>67</v>
      </c>
      <c r="D26" s="58" t="s">
        <v>69</v>
      </c>
      <c r="E26" s="50" t="s">
        <v>14</v>
      </c>
      <c r="F26" s="191">
        <v>0</v>
      </c>
      <c r="G26" s="191">
        <v>0</v>
      </c>
      <c r="H26" s="191">
        <v>0</v>
      </c>
      <c r="I26" s="495"/>
      <c r="J26" s="495"/>
      <c r="K26" s="495"/>
      <c r="L26" s="495"/>
      <c r="M26" s="191">
        <v>0</v>
      </c>
      <c r="N26" s="495"/>
      <c r="O26" s="495"/>
      <c r="P26" s="495"/>
      <c r="Q26" s="495"/>
      <c r="R26" s="495"/>
      <c r="S26" s="495"/>
      <c r="T26" s="495"/>
      <c r="U26" s="495"/>
      <c r="V26" s="495"/>
      <c r="W26" s="495"/>
      <c r="X26" s="495"/>
      <c r="Y26" s="495"/>
      <c r="Z26" s="495"/>
      <c r="AA26" s="495"/>
      <c r="AB26" s="191">
        <v>0</v>
      </c>
      <c r="AC26" s="192">
        <f t="shared" ref="AC26:AC32" si="5">SUM(F26:H26,M26,AB26)</f>
        <v>0</v>
      </c>
      <c r="AD26" s="191">
        <v>0</v>
      </c>
      <c r="AE26" s="495"/>
      <c r="AF26" s="495"/>
      <c r="AG26" s="37"/>
    </row>
    <row r="27" spans="2:33" ht="24.95" customHeight="1">
      <c r="B27" s="835"/>
      <c r="C27" s="29" t="s">
        <v>72</v>
      </c>
      <c r="D27" s="30"/>
      <c r="E27" s="49" t="s">
        <v>15</v>
      </c>
      <c r="F27" s="191">
        <v>0</v>
      </c>
      <c r="G27" s="191">
        <v>0</v>
      </c>
      <c r="H27" s="191">
        <v>0</v>
      </c>
      <c r="I27" s="495"/>
      <c r="J27" s="495"/>
      <c r="K27" s="495"/>
      <c r="L27" s="495"/>
      <c r="M27" s="191">
        <v>0</v>
      </c>
      <c r="N27" s="495"/>
      <c r="O27" s="495"/>
      <c r="P27" s="495"/>
      <c r="Q27" s="495"/>
      <c r="R27" s="495"/>
      <c r="S27" s="495"/>
      <c r="T27" s="495"/>
      <c r="U27" s="495"/>
      <c r="V27" s="495"/>
      <c r="W27" s="495"/>
      <c r="X27" s="495"/>
      <c r="Y27" s="495"/>
      <c r="Z27" s="495"/>
      <c r="AA27" s="495"/>
      <c r="AB27" s="191">
        <v>0</v>
      </c>
      <c r="AC27" s="192">
        <f t="shared" si="5"/>
        <v>0</v>
      </c>
      <c r="AD27" s="191">
        <v>0</v>
      </c>
      <c r="AE27" s="495"/>
      <c r="AF27" s="495"/>
      <c r="AG27" s="37"/>
    </row>
    <row r="28" spans="2:33" ht="24.95" customHeight="1">
      <c r="B28" s="835"/>
      <c r="C28" s="29" t="s">
        <v>381</v>
      </c>
      <c r="D28" s="28"/>
      <c r="E28" s="49" t="s">
        <v>16</v>
      </c>
      <c r="F28" s="191">
        <v>0</v>
      </c>
      <c r="G28" s="191">
        <v>0</v>
      </c>
      <c r="H28" s="191">
        <v>0</v>
      </c>
      <c r="I28" s="495"/>
      <c r="J28" s="495"/>
      <c r="K28" s="495"/>
      <c r="L28" s="495"/>
      <c r="M28" s="191">
        <v>0</v>
      </c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191">
        <v>0</v>
      </c>
      <c r="AC28" s="192">
        <f t="shared" si="5"/>
        <v>0</v>
      </c>
      <c r="AD28" s="191">
        <v>0</v>
      </c>
      <c r="AE28" s="495"/>
      <c r="AF28" s="495"/>
      <c r="AG28" s="37"/>
    </row>
    <row r="29" spans="2:33" ht="24.95" customHeight="1">
      <c r="B29" s="835"/>
      <c r="C29" s="56" t="s">
        <v>32</v>
      </c>
      <c r="D29" s="57" t="s">
        <v>33</v>
      </c>
      <c r="E29" s="49" t="s">
        <v>17</v>
      </c>
      <c r="F29" s="191">
        <v>0</v>
      </c>
      <c r="G29" s="191">
        <v>0</v>
      </c>
      <c r="H29" s="191">
        <v>0</v>
      </c>
      <c r="I29" s="495"/>
      <c r="J29" s="495"/>
      <c r="K29" s="495"/>
      <c r="L29" s="495"/>
      <c r="M29" s="191">
        <v>0</v>
      </c>
      <c r="N29" s="495"/>
      <c r="O29" s="495"/>
      <c r="P29" s="495"/>
      <c r="Q29" s="495"/>
      <c r="R29" s="495"/>
      <c r="S29" s="495"/>
      <c r="T29" s="495"/>
      <c r="U29" s="495"/>
      <c r="V29" s="495"/>
      <c r="W29" s="495"/>
      <c r="X29" s="495"/>
      <c r="Y29" s="495"/>
      <c r="Z29" s="495"/>
      <c r="AA29" s="495"/>
      <c r="AB29" s="191">
        <v>0</v>
      </c>
      <c r="AC29" s="192">
        <f t="shared" si="5"/>
        <v>0</v>
      </c>
      <c r="AD29" s="191">
        <v>0</v>
      </c>
      <c r="AE29" s="495"/>
      <c r="AF29" s="495"/>
      <c r="AG29" s="37"/>
    </row>
    <row r="30" spans="2:33" ht="24.95" customHeight="1">
      <c r="B30" s="835"/>
      <c r="C30" s="31" t="s">
        <v>3</v>
      </c>
      <c r="D30" s="57" t="s">
        <v>34</v>
      </c>
      <c r="E30" s="49" t="s">
        <v>18</v>
      </c>
      <c r="F30" s="191">
        <v>0</v>
      </c>
      <c r="G30" s="191">
        <v>0</v>
      </c>
      <c r="H30" s="191">
        <v>0</v>
      </c>
      <c r="I30" s="495"/>
      <c r="J30" s="495"/>
      <c r="K30" s="495"/>
      <c r="L30" s="495"/>
      <c r="M30" s="191">
        <v>0</v>
      </c>
      <c r="N30" s="495"/>
      <c r="O30" s="495"/>
      <c r="P30" s="495"/>
      <c r="Q30" s="495"/>
      <c r="R30" s="495"/>
      <c r="S30" s="495"/>
      <c r="T30" s="495"/>
      <c r="U30" s="495"/>
      <c r="V30" s="495"/>
      <c r="W30" s="495"/>
      <c r="X30" s="495"/>
      <c r="Y30" s="495"/>
      <c r="Z30" s="495"/>
      <c r="AA30" s="495"/>
      <c r="AB30" s="191">
        <v>0</v>
      </c>
      <c r="AC30" s="192">
        <f t="shared" si="5"/>
        <v>0</v>
      </c>
      <c r="AD30" s="191">
        <v>0</v>
      </c>
      <c r="AE30" s="495"/>
      <c r="AF30" s="495"/>
      <c r="AG30" s="37"/>
    </row>
    <row r="31" spans="2:33" ht="24.95" customHeight="1">
      <c r="B31" s="835"/>
      <c r="C31" s="29" t="s">
        <v>382</v>
      </c>
      <c r="D31" s="57"/>
      <c r="E31" s="49" t="s">
        <v>19</v>
      </c>
      <c r="F31" s="191">
        <v>0</v>
      </c>
      <c r="G31" s="191">
        <v>0</v>
      </c>
      <c r="H31" s="191">
        <v>0</v>
      </c>
      <c r="I31" s="495"/>
      <c r="J31" s="495"/>
      <c r="K31" s="495"/>
      <c r="L31" s="495"/>
      <c r="M31" s="191">
        <v>0</v>
      </c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191">
        <v>0</v>
      </c>
      <c r="AC31" s="192">
        <f t="shared" si="5"/>
        <v>0</v>
      </c>
      <c r="AD31" s="191">
        <v>0</v>
      </c>
      <c r="AE31" s="495"/>
      <c r="AF31" s="495"/>
      <c r="AG31" s="37"/>
    </row>
    <row r="32" spans="2:33" ht="24.95" customHeight="1">
      <c r="B32" s="835"/>
      <c r="C32" s="27" t="s">
        <v>243</v>
      </c>
      <c r="D32" s="28"/>
      <c r="E32" s="49" t="s">
        <v>20</v>
      </c>
      <c r="F32" s="191">
        <v>0</v>
      </c>
      <c r="G32" s="191">
        <v>0</v>
      </c>
      <c r="H32" s="191">
        <v>0</v>
      </c>
      <c r="I32" s="495"/>
      <c r="J32" s="495"/>
      <c r="K32" s="495"/>
      <c r="L32" s="495"/>
      <c r="M32" s="191">
        <v>0</v>
      </c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495"/>
      <c r="Z32" s="495"/>
      <c r="AA32" s="495"/>
      <c r="AB32" s="191">
        <v>0</v>
      </c>
      <c r="AC32" s="192">
        <f t="shared" si="5"/>
        <v>0</v>
      </c>
      <c r="AD32" s="191">
        <v>0</v>
      </c>
      <c r="AE32" s="495"/>
      <c r="AF32" s="495"/>
      <c r="AG32" s="37"/>
    </row>
    <row r="33" spans="2:33" ht="24.95" customHeight="1">
      <c r="B33" s="836"/>
      <c r="C33" s="27"/>
      <c r="D33" s="59" t="s">
        <v>70</v>
      </c>
      <c r="E33" s="49" t="s">
        <v>21</v>
      </c>
      <c r="F33" s="195">
        <f>SUM(F25:F32)</f>
        <v>0</v>
      </c>
      <c r="G33" s="195">
        <f>SUM(G25:G32)</f>
        <v>0</v>
      </c>
      <c r="H33" s="195">
        <f>SUM(H25:H32)</f>
        <v>0</v>
      </c>
      <c r="I33" s="200"/>
      <c r="J33" s="200"/>
      <c r="K33" s="200"/>
      <c r="L33" s="200"/>
      <c r="M33" s="195">
        <f>SUM(M25:M32)</f>
        <v>0</v>
      </c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195">
        <f>SUM(AB25:AB32)</f>
        <v>0</v>
      </c>
      <c r="AC33" s="195">
        <f>SUM(AC25:AC32)</f>
        <v>0</v>
      </c>
      <c r="AD33" s="195">
        <f>SUM(AD25:AD32)</f>
        <v>0</v>
      </c>
      <c r="AE33" s="200"/>
      <c r="AF33" s="200"/>
      <c r="AG33" s="37"/>
    </row>
    <row r="34" spans="2:33" ht="22.5" customHeight="1" thickBot="1">
      <c r="C34" s="66"/>
      <c r="D34" s="67"/>
      <c r="E34" s="68"/>
      <c r="F34" s="69"/>
      <c r="G34" s="69"/>
      <c r="H34" s="69"/>
      <c r="I34" s="333" t="str">
        <f>IF(I60&amp;J60&amp;K60&amp;L60="","","↑表頭"&amp;I60&amp;J60&amp;K60&amp;L60&amp;"の表側(10)～(18)には計上できません。")</f>
        <v/>
      </c>
      <c r="J34" s="333"/>
      <c r="K34" s="333"/>
      <c r="L34" s="333"/>
      <c r="M34" s="353"/>
      <c r="N34" s="333" t="str">
        <f>IF(N60&amp;O60&amp;P60&amp;Q60&amp;R60&amp;S60&amp;T60&amp;U60&amp;V60&amp;W60&amp;X60&amp;Y60&amp;Z60&amp;AA60="","","↑表頭"&amp;N60&amp;O60&amp;P60&amp;Q60&amp;R60&amp;S60&amp;T60&amp;U60&amp;V60&amp;W60&amp;X60&amp;Y60&amp;Z60&amp;AA60&amp;"の表側(10)～(18)には計上できません。")</f>
        <v/>
      </c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  <c r="Z34" s="333"/>
      <c r="AA34" s="333"/>
      <c r="AB34" s="69"/>
      <c r="AC34" s="69"/>
      <c r="AD34" s="69"/>
      <c r="AE34" s="333" t="str">
        <f>IF(AE60&amp;AF60="","","↑表頭"&amp;AE60&amp;AF60&amp;"の表側(10)～(18)には計上できません。")</f>
        <v/>
      </c>
      <c r="AF34" s="69"/>
      <c r="AG34" s="37"/>
    </row>
    <row r="35" spans="2:33" ht="24.95" customHeight="1" thickBot="1">
      <c r="B35" s="345" t="s">
        <v>389</v>
      </c>
      <c r="C35" s="346" t="s">
        <v>383</v>
      </c>
      <c r="D35" s="166" t="s">
        <v>35</v>
      </c>
      <c r="E35" s="49" t="s">
        <v>75</v>
      </c>
      <c r="F35" s="191">
        <v>0</v>
      </c>
      <c r="G35" s="191">
        <v>0</v>
      </c>
      <c r="H35" s="191">
        <v>0</v>
      </c>
      <c r="I35" s="191">
        <v>0</v>
      </c>
      <c r="J35" s="191">
        <v>0</v>
      </c>
      <c r="K35" s="191">
        <v>0</v>
      </c>
      <c r="L35" s="191">
        <v>0</v>
      </c>
      <c r="M35" s="495"/>
      <c r="N35" s="191">
        <v>0</v>
      </c>
      <c r="O35" s="191">
        <v>0</v>
      </c>
      <c r="P35" s="191">
        <v>0</v>
      </c>
      <c r="Q35" s="191">
        <v>0</v>
      </c>
      <c r="R35" s="191">
        <v>0</v>
      </c>
      <c r="S35" s="191">
        <v>0</v>
      </c>
      <c r="T35" s="191">
        <v>0</v>
      </c>
      <c r="U35" s="191">
        <v>0</v>
      </c>
      <c r="V35" s="191">
        <v>0</v>
      </c>
      <c r="W35" s="191">
        <v>0</v>
      </c>
      <c r="X35" s="191">
        <v>0</v>
      </c>
      <c r="Y35" s="191">
        <v>0</v>
      </c>
      <c r="Z35" s="191">
        <v>0</v>
      </c>
      <c r="AA35" s="495"/>
      <c r="AB35" s="191">
        <v>0</v>
      </c>
      <c r="AC35" s="192">
        <f>SUM(F35:N35,T35:AB35)</f>
        <v>0</v>
      </c>
      <c r="AD35" s="196">
        <v>0</v>
      </c>
      <c r="AE35" s="196">
        <v>0</v>
      </c>
      <c r="AF35" s="196">
        <v>0</v>
      </c>
      <c r="AG35" s="37" t="str">
        <f t="shared" si="1"/>
        <v/>
      </c>
    </row>
    <row r="36" spans="2:33" ht="24.95" customHeight="1" thickBot="1">
      <c r="B36" s="60" t="s">
        <v>388</v>
      </c>
      <c r="C36" s="346" t="s">
        <v>383</v>
      </c>
      <c r="D36" s="167" t="s">
        <v>35</v>
      </c>
      <c r="E36" s="49" t="s">
        <v>74</v>
      </c>
      <c r="F36" s="191">
        <v>0</v>
      </c>
      <c r="G36" s="197">
        <v>0</v>
      </c>
      <c r="H36" s="197">
        <v>0</v>
      </c>
      <c r="I36" s="495"/>
      <c r="J36" s="495"/>
      <c r="K36" s="495"/>
      <c r="L36" s="495"/>
      <c r="M36" s="197">
        <v>0</v>
      </c>
      <c r="N36" s="495"/>
      <c r="O36" s="495"/>
      <c r="P36" s="495"/>
      <c r="Q36" s="495"/>
      <c r="R36" s="495"/>
      <c r="S36" s="495"/>
      <c r="T36" s="495"/>
      <c r="U36" s="495"/>
      <c r="V36" s="495"/>
      <c r="W36" s="495"/>
      <c r="X36" s="495"/>
      <c r="Y36" s="495"/>
      <c r="Z36" s="495"/>
      <c r="AA36" s="496"/>
      <c r="AB36" s="197">
        <v>0</v>
      </c>
      <c r="AC36" s="198">
        <f>SUM(F36:N36,T36:AB36)</f>
        <v>0</v>
      </c>
      <c r="AD36" s="199">
        <v>0</v>
      </c>
      <c r="AE36" s="495"/>
      <c r="AF36" s="495"/>
      <c r="AG36" s="37"/>
    </row>
    <row r="37" spans="2:33" ht="22.5" customHeight="1">
      <c r="D37" s="136" t="str">
        <f>IF(AND(F24&gt;=F35,G24&gt;=G35,H24&gt;=H35,I24&gt;=I35,J24&gt;=J35,K24&gt;=K35,L24&gt;=L35,N24&gt;=N35,O24&gt;=O35,P24&gt;=P35,Q24&gt;=Q35,R24&gt;=R35,S24&gt;=S35,T24&gt;=T35,U24&gt;=U35,V24&gt;=V35,W24&gt;=W35,X24&gt;=X35,Y24&gt;=Y35,Z24&gt;=Z35,AB24&gt;=AB35,AC24&gt;=AC35,AD24&gt;=AD35,AE24&gt;=AE35,AF24&gt;=AF35),"","再掲エラー：表側(19)を確認してください！")</f>
        <v/>
      </c>
      <c r="I37" s="349" t="str">
        <f>IF(I61&amp;J61&amp;K61&amp;L61="","","↑表頭"&amp;I61&amp;J61&amp;K61&amp;L61&amp;"の表側(20)には計上できません。")</f>
        <v/>
      </c>
      <c r="J37" s="349"/>
      <c r="K37" s="349"/>
      <c r="L37" s="349"/>
      <c r="M37" s="349"/>
      <c r="N37" s="349" t="str">
        <f>IF(N61&amp;O61&amp;P61&amp;Q61&amp;R61&amp;S61&amp;T61&amp;U61&amp;V61&amp;W61&amp;X61&amp;Y61&amp;Z61="","","↑表頭"&amp;N61&amp;O61&amp;P61&amp;Q61&amp;R61&amp;S61&amp;T61&amp;U61&amp;V61&amp;W61&amp;X61&amp;Y61&amp;Z61&amp;"の表側(20)には計上できません。")</f>
        <v/>
      </c>
      <c r="R37" s="349"/>
      <c r="S37" s="349"/>
      <c r="T37" s="349"/>
      <c r="U37" s="349"/>
      <c r="V37" s="349"/>
      <c r="W37" s="349"/>
      <c r="X37" s="349"/>
      <c r="Y37" s="349"/>
      <c r="AA37" s="349" t="str">
        <f>IF(AA61="","","↑表頭"&amp;AA61&amp;"の表側(19)(20)には計上できません。")</f>
        <v/>
      </c>
      <c r="AB37" s="276"/>
      <c r="AE37" s="349" t="str">
        <f>IF(AE61&amp;AF61="","","↑表頭"&amp;AE61&amp;AF61&amp;"の表側(20)には計上できません。")</f>
        <v/>
      </c>
    </row>
    <row r="38" spans="2:33" ht="22.5" customHeight="1">
      <c r="D38" s="136" t="str">
        <f>IF(AND(F33&gt;=F36,G33&gt;=G36,H33&gt;=H36,M33&gt;=M36,AB33&gt;=AB36,AC33&gt;=AC36,AD33&gt;=AD36),"","再掲エラー：表側(20)を確認してください！")</f>
        <v/>
      </c>
      <c r="I38" s="504"/>
      <c r="J38" s="504"/>
      <c r="K38" s="504"/>
      <c r="L38" s="504"/>
      <c r="M38" s="504" t="str">
        <f>IF(M61="","","↑表頭"&amp;M61&amp;"の表側(19)には計上できません")</f>
        <v/>
      </c>
      <c r="N38" s="504"/>
      <c r="R38" s="504"/>
      <c r="S38" s="504"/>
      <c r="T38" s="504"/>
      <c r="U38" s="504"/>
      <c r="V38" s="504"/>
      <c r="W38" s="504"/>
      <c r="X38" s="504"/>
      <c r="Y38" s="504"/>
      <c r="AA38" s="504"/>
      <c r="AB38" s="276"/>
      <c r="AE38" s="504"/>
    </row>
    <row r="39" spans="2:33" s="71" customFormat="1" ht="24.75" customHeight="1">
      <c r="B39" s="71" t="s">
        <v>390</v>
      </c>
      <c r="E39" s="82"/>
      <c r="G39" s="82"/>
      <c r="AA39" s="71" t="s">
        <v>392</v>
      </c>
    </row>
    <row r="40" spans="2:33" s="144" customFormat="1" ht="36" customHeight="1">
      <c r="B40" s="145"/>
      <c r="C40" s="348"/>
      <c r="D40" s="348"/>
      <c r="E40" s="210"/>
      <c r="F40" s="214" t="s">
        <v>256</v>
      </c>
      <c r="G40" s="214" t="s">
        <v>257</v>
      </c>
      <c r="H40" s="214" t="s">
        <v>258</v>
      </c>
      <c r="I40" s="214" t="s">
        <v>259</v>
      </c>
      <c r="J40" s="214" t="s">
        <v>260</v>
      </c>
      <c r="K40" s="214" t="s">
        <v>261</v>
      </c>
      <c r="L40" s="214" t="s">
        <v>262</v>
      </c>
      <c r="M40" s="214" t="s">
        <v>263</v>
      </c>
      <c r="N40" s="214" t="s">
        <v>264</v>
      </c>
      <c r="O40" s="214" t="s">
        <v>265</v>
      </c>
      <c r="P40" s="214" t="s">
        <v>266</v>
      </c>
      <c r="Q40" s="214" t="s">
        <v>267</v>
      </c>
      <c r="R40" s="214" t="s">
        <v>268</v>
      </c>
      <c r="S40" s="214" t="s">
        <v>269</v>
      </c>
      <c r="T40" s="214" t="s">
        <v>270</v>
      </c>
      <c r="U40" s="214" t="s">
        <v>271</v>
      </c>
      <c r="AA40" s="83"/>
      <c r="AB40" s="84"/>
      <c r="AC40" s="312" t="s">
        <v>280</v>
      </c>
      <c r="AD40" s="214" t="s">
        <v>281</v>
      </c>
      <c r="AE40" s="214" t="s">
        <v>282</v>
      </c>
    </row>
    <row r="41" spans="2:33" s="7" customFormat="1" ht="13.5" customHeight="1">
      <c r="B41" s="91"/>
      <c r="C41" s="347"/>
      <c r="D41" s="347"/>
      <c r="E41" s="92"/>
      <c r="F41" s="147" t="s">
        <v>95</v>
      </c>
      <c r="G41" s="147" t="s">
        <v>5</v>
      </c>
      <c r="H41" s="147" t="s">
        <v>6</v>
      </c>
      <c r="I41" s="147" t="s">
        <v>7</v>
      </c>
      <c r="J41" s="147" t="s">
        <v>8</v>
      </c>
      <c r="K41" s="147" t="s">
        <v>9</v>
      </c>
      <c r="L41" s="147" t="s">
        <v>10</v>
      </c>
      <c r="M41" s="147" t="s">
        <v>11</v>
      </c>
      <c r="N41" s="147" t="s">
        <v>12</v>
      </c>
      <c r="O41" s="147" t="s">
        <v>13</v>
      </c>
      <c r="P41" s="147" t="s">
        <v>14</v>
      </c>
      <c r="Q41" s="147" t="s">
        <v>15</v>
      </c>
      <c r="R41" s="147" t="s">
        <v>16</v>
      </c>
      <c r="S41" s="147" t="s">
        <v>17</v>
      </c>
      <c r="T41" s="147" t="s">
        <v>18</v>
      </c>
      <c r="U41" s="147" t="s">
        <v>19</v>
      </c>
      <c r="AA41" s="91"/>
      <c r="AB41" s="92"/>
      <c r="AC41" s="313" t="s">
        <v>96</v>
      </c>
      <c r="AD41" s="147" t="s">
        <v>5</v>
      </c>
      <c r="AE41" s="147" t="s">
        <v>6</v>
      </c>
    </row>
    <row r="42" spans="2:33" s="144" customFormat="1" ht="22.5" customHeight="1">
      <c r="B42" s="832" t="s">
        <v>384</v>
      </c>
      <c r="C42" s="833"/>
      <c r="D42" s="833"/>
      <c r="E42" s="49" t="s">
        <v>439</v>
      </c>
      <c r="F42" s="212">
        <v>0</v>
      </c>
      <c r="G42" s="212">
        <v>0</v>
      </c>
      <c r="H42" s="212">
        <v>0</v>
      </c>
      <c r="I42" s="212">
        <v>0</v>
      </c>
      <c r="J42" s="212">
        <v>0</v>
      </c>
      <c r="K42" s="212">
        <v>0</v>
      </c>
      <c r="L42" s="212">
        <v>0</v>
      </c>
      <c r="M42" s="212">
        <v>0</v>
      </c>
      <c r="N42" s="212">
        <v>0</v>
      </c>
      <c r="O42" s="212">
        <v>0</v>
      </c>
      <c r="P42" s="212">
        <v>0</v>
      </c>
      <c r="Q42" s="212">
        <v>0</v>
      </c>
      <c r="R42" s="212">
        <v>0</v>
      </c>
      <c r="S42" s="212">
        <v>0</v>
      </c>
      <c r="T42" s="212">
        <v>0</v>
      </c>
      <c r="U42" s="212">
        <v>0</v>
      </c>
      <c r="V42" s="268" t="str">
        <f>IF(M43&lt;&gt;"","表頭"&amp;M43&amp;"について審査要領１を確認してください。","")</f>
        <v/>
      </c>
      <c r="W42" s="268"/>
      <c r="X42" s="268"/>
      <c r="Y42" s="268"/>
      <c r="Z42" s="268"/>
      <c r="AA42" s="169" t="s">
        <v>408</v>
      </c>
      <c r="AB42" s="49" t="s">
        <v>445</v>
      </c>
      <c r="AC42" s="212">
        <v>0</v>
      </c>
      <c r="AD42" s="212">
        <v>0</v>
      </c>
      <c r="AE42" s="212">
        <v>0</v>
      </c>
    </row>
    <row r="43" spans="2:33" s="7" customFormat="1" ht="21.75" customHeight="1">
      <c r="D43" s="37"/>
      <c r="K43" s="271"/>
      <c r="L43" s="271"/>
      <c r="M43" s="271" t="str">
        <f>IF(L42&gt;=M42,"",M41)&amp;IF(L42&gt;=N42,"",N41)&amp;IF(L42&gt;=O42,"",O41)&amp;IF(L42&gt;=P42,"",P41)</f>
        <v/>
      </c>
      <c r="N43" s="37"/>
      <c r="S43" s="268"/>
      <c r="AA43" s="94"/>
      <c r="AB43" s="94"/>
    </row>
    <row r="44" spans="2:33" s="7" customFormat="1" ht="24.75" customHeight="1">
      <c r="B44" s="209" t="s">
        <v>391</v>
      </c>
      <c r="AA44" s="209" t="s">
        <v>393</v>
      </c>
    </row>
    <row r="45" spans="2:33" s="7" customFormat="1" ht="36" customHeight="1">
      <c r="B45" s="83"/>
      <c r="C45" s="171"/>
      <c r="D45" s="171"/>
      <c r="E45" s="84"/>
      <c r="F45" s="724" t="s">
        <v>253</v>
      </c>
      <c r="G45" s="736"/>
      <c r="H45" s="724" t="s">
        <v>254</v>
      </c>
      <c r="I45" s="736"/>
      <c r="J45" s="724" t="s">
        <v>250</v>
      </c>
      <c r="K45" s="736"/>
      <c r="L45" s="724" t="s">
        <v>255</v>
      </c>
      <c r="M45" s="736"/>
      <c r="N45" s="724" t="s">
        <v>251</v>
      </c>
      <c r="O45" s="736"/>
      <c r="P45" s="724" t="s">
        <v>252</v>
      </c>
      <c r="Q45" s="725"/>
      <c r="R45" s="736"/>
      <c r="S45" s="99"/>
      <c r="T45" s="83"/>
      <c r="U45" s="84"/>
      <c r="V45" s="724" t="s">
        <v>414</v>
      </c>
      <c r="W45" s="736"/>
      <c r="X45" s="474"/>
      <c r="Y45" s="474"/>
      <c r="AA45" s="83"/>
      <c r="AB45" s="84"/>
      <c r="AC45" s="724" t="s">
        <v>414</v>
      </c>
      <c r="AD45" s="736"/>
    </row>
    <row r="46" spans="2:33" s="7" customFormat="1" ht="13.5">
      <c r="B46" s="91"/>
      <c r="C46" s="347"/>
      <c r="D46" s="347"/>
      <c r="E46" s="92"/>
      <c r="F46" s="826" t="s">
        <v>87</v>
      </c>
      <c r="G46" s="828"/>
      <c r="H46" s="826" t="s">
        <v>5</v>
      </c>
      <c r="I46" s="828"/>
      <c r="J46" s="826" t="s">
        <v>6</v>
      </c>
      <c r="K46" s="828"/>
      <c r="L46" s="826" t="s">
        <v>7</v>
      </c>
      <c r="M46" s="828"/>
      <c r="N46" s="826" t="s">
        <v>8</v>
      </c>
      <c r="O46" s="828"/>
      <c r="P46" s="826" t="s">
        <v>9</v>
      </c>
      <c r="Q46" s="827"/>
      <c r="R46" s="828"/>
      <c r="S46" s="102"/>
      <c r="T46" s="91"/>
      <c r="U46" s="92"/>
      <c r="V46" s="812" t="s">
        <v>394</v>
      </c>
      <c r="W46" s="813"/>
      <c r="X46" s="68"/>
      <c r="Y46" s="68"/>
      <c r="AA46" s="91"/>
      <c r="AB46" s="92"/>
      <c r="AC46" s="812" t="s">
        <v>4</v>
      </c>
      <c r="AD46" s="813"/>
    </row>
    <row r="47" spans="2:33" s="7" customFormat="1" ht="22.5" customHeight="1">
      <c r="B47" s="832" t="s">
        <v>102</v>
      </c>
      <c r="C47" s="833"/>
      <c r="D47" s="833"/>
      <c r="E47" s="49" t="s">
        <v>440</v>
      </c>
      <c r="F47" s="830">
        <v>0</v>
      </c>
      <c r="G47" s="831"/>
      <c r="H47" s="830">
        <v>0</v>
      </c>
      <c r="I47" s="831"/>
      <c r="J47" s="830">
        <v>0</v>
      </c>
      <c r="K47" s="831"/>
      <c r="L47" s="830">
        <v>0</v>
      </c>
      <c r="M47" s="831"/>
      <c r="N47" s="830">
        <v>0</v>
      </c>
      <c r="O47" s="831"/>
      <c r="P47" s="829">
        <v>0</v>
      </c>
      <c r="Q47" s="829"/>
      <c r="R47" s="829"/>
      <c r="S47" s="102"/>
      <c r="T47" s="820" t="s">
        <v>408</v>
      </c>
      <c r="U47" s="823" t="s">
        <v>444</v>
      </c>
      <c r="V47" s="814">
        <v>0</v>
      </c>
      <c r="W47" s="815"/>
      <c r="X47" s="503"/>
      <c r="Y47" s="503"/>
      <c r="AA47" s="820" t="s">
        <v>408</v>
      </c>
      <c r="AB47" s="823" t="s">
        <v>446</v>
      </c>
      <c r="AC47" s="814">
        <v>0</v>
      </c>
      <c r="AD47" s="815"/>
    </row>
    <row r="48" spans="2:33" s="7" customFormat="1" ht="22.5" customHeight="1">
      <c r="B48" s="832" t="s">
        <v>103</v>
      </c>
      <c r="C48" s="833"/>
      <c r="D48" s="833"/>
      <c r="E48" s="49" t="s">
        <v>441</v>
      </c>
      <c r="F48" s="830">
        <v>0</v>
      </c>
      <c r="G48" s="831"/>
      <c r="H48" s="830">
        <v>0</v>
      </c>
      <c r="I48" s="831"/>
      <c r="J48" s="830">
        <v>0</v>
      </c>
      <c r="K48" s="831"/>
      <c r="L48" s="830">
        <v>0</v>
      </c>
      <c r="M48" s="831"/>
      <c r="N48" s="830">
        <v>0</v>
      </c>
      <c r="O48" s="831"/>
      <c r="P48" s="829">
        <v>0</v>
      </c>
      <c r="Q48" s="829"/>
      <c r="R48" s="829"/>
      <c r="S48" s="102"/>
      <c r="T48" s="821"/>
      <c r="U48" s="824"/>
      <c r="V48" s="816"/>
      <c r="W48" s="817"/>
      <c r="X48" s="503"/>
      <c r="Y48" s="503"/>
      <c r="AA48" s="821"/>
      <c r="AB48" s="824"/>
      <c r="AC48" s="816"/>
      <c r="AD48" s="817"/>
    </row>
    <row r="49" spans="2:32" s="7" customFormat="1" ht="22.5" customHeight="1">
      <c r="B49" s="832" t="s">
        <v>131</v>
      </c>
      <c r="C49" s="833"/>
      <c r="D49" s="833"/>
      <c r="E49" s="49" t="s">
        <v>442</v>
      </c>
      <c r="F49" s="830">
        <v>0</v>
      </c>
      <c r="G49" s="831"/>
      <c r="H49" s="830">
        <v>0</v>
      </c>
      <c r="I49" s="831"/>
      <c r="J49" s="830">
        <v>0</v>
      </c>
      <c r="K49" s="831"/>
      <c r="L49" s="830">
        <v>0</v>
      </c>
      <c r="M49" s="831"/>
      <c r="N49" s="830">
        <v>0</v>
      </c>
      <c r="O49" s="831"/>
      <c r="P49" s="829">
        <v>0</v>
      </c>
      <c r="Q49" s="829"/>
      <c r="R49" s="829"/>
      <c r="S49" s="102"/>
      <c r="T49" s="822"/>
      <c r="U49" s="825"/>
      <c r="V49" s="818"/>
      <c r="W49" s="819"/>
      <c r="X49" s="503"/>
      <c r="Y49" s="503"/>
      <c r="AA49" s="822"/>
      <c r="AB49" s="825"/>
      <c r="AC49" s="818"/>
      <c r="AD49" s="819"/>
    </row>
    <row r="50" spans="2:32" s="7" customFormat="1" ht="22.5" customHeight="1">
      <c r="B50" s="832" t="s">
        <v>278</v>
      </c>
      <c r="C50" s="833"/>
      <c r="D50" s="833"/>
      <c r="E50" s="49" t="s">
        <v>443</v>
      </c>
      <c r="F50" s="830">
        <v>0</v>
      </c>
      <c r="G50" s="831"/>
      <c r="H50" s="830">
        <v>0</v>
      </c>
      <c r="I50" s="831"/>
      <c r="J50" s="830">
        <v>0</v>
      </c>
      <c r="K50" s="831"/>
      <c r="L50" s="830">
        <v>0</v>
      </c>
      <c r="M50" s="831"/>
      <c r="N50" s="830">
        <v>0</v>
      </c>
      <c r="O50" s="831"/>
      <c r="P50" s="829">
        <v>0</v>
      </c>
      <c r="Q50" s="829"/>
      <c r="R50" s="829"/>
      <c r="S50" s="102"/>
      <c r="T50" s="102"/>
      <c r="U50" s="102"/>
      <c r="V50" s="102"/>
    </row>
    <row r="51" spans="2:32" s="7" customFormat="1" ht="13.5">
      <c r="B51" s="94"/>
      <c r="J51" s="101"/>
      <c r="K51" s="102"/>
      <c r="L51" s="102"/>
      <c r="M51" s="102"/>
      <c r="S51" s="102"/>
      <c r="T51" s="102"/>
      <c r="U51" s="102"/>
      <c r="V51" s="102"/>
    </row>
    <row r="52" spans="2:32" s="7" customFormat="1">
      <c r="D52" s="350"/>
      <c r="J52" s="101"/>
      <c r="K52" s="102"/>
      <c r="L52" s="102"/>
      <c r="M52" s="102"/>
      <c r="T52" s="102"/>
      <c r="U52" s="102"/>
    </row>
    <row r="53" spans="2:32">
      <c r="D53" s="136"/>
      <c r="O53" s="276"/>
      <c r="S53" s="7"/>
      <c r="T53" s="7"/>
      <c r="U53" s="7"/>
      <c r="V53" s="7"/>
      <c r="Y53" s="277"/>
      <c r="Z53" s="7"/>
      <c r="AA53" s="7"/>
    </row>
    <row r="54" spans="2:32" ht="33" customHeight="1">
      <c r="T54" s="7"/>
      <c r="U54" s="7"/>
    </row>
    <row r="55" spans="2:32" ht="15" thickBot="1">
      <c r="D55" s="310" t="s">
        <v>348</v>
      </c>
    </row>
    <row r="56" spans="2:32" ht="15" thickBot="1">
      <c r="D56" s="309"/>
    </row>
    <row r="60" spans="2:32" hidden="1">
      <c r="I60" s="1" t="str">
        <f>IF(CONCATENATE(I25,I26,I27,I28,I29,I30,I31,I32,I33)="","",I15)</f>
        <v/>
      </c>
      <c r="J60" s="1" t="str">
        <f>IF(CONCATENATE(J25,J26,J27,J28,J29,J30,J31,J32,J33)="","",J15)</f>
        <v/>
      </c>
      <c r="K60" s="1" t="str">
        <f>IF(CONCATENATE(K25,K26,K27,K28,K29,K30,K31,K32,K33)="","",K15)</f>
        <v/>
      </c>
      <c r="L60" s="1" t="str">
        <f>IF(CONCATENATE(L25,L26,L27,L28,L29,L30,L31,L32,L33)="","",L15)</f>
        <v/>
      </c>
      <c r="M60" s="1" t="str">
        <f>IF(CONCATENATE(M16,M17,M18,M19,M20,M21,M22,M23,M24)="","",M15)</f>
        <v/>
      </c>
      <c r="N60" s="1" t="str">
        <f t="shared" ref="N60:AA60" si="6">IF(CONCATENATE(N25,N26,N27,N28,N29,N30,N31,N32,N33)="","",N15)</f>
        <v/>
      </c>
      <c r="O60" s="1" t="str">
        <f t="shared" si="6"/>
        <v/>
      </c>
      <c r="P60" s="1" t="str">
        <f t="shared" si="6"/>
        <v/>
      </c>
      <c r="Q60" s="1" t="str">
        <f t="shared" si="6"/>
        <v/>
      </c>
      <c r="R60" s="1" t="str">
        <f t="shared" si="6"/>
        <v/>
      </c>
      <c r="S60" s="1" t="str">
        <f t="shared" si="6"/>
        <v/>
      </c>
      <c r="T60" s="1" t="str">
        <f t="shared" si="6"/>
        <v/>
      </c>
      <c r="U60" s="1" t="str">
        <f t="shared" si="6"/>
        <v/>
      </c>
      <c r="V60" s="1" t="str">
        <f t="shared" si="6"/>
        <v/>
      </c>
      <c r="W60" s="1" t="str">
        <f t="shared" si="6"/>
        <v/>
      </c>
      <c r="X60" s="1" t="str">
        <f t="shared" si="6"/>
        <v/>
      </c>
      <c r="Y60" s="1" t="str">
        <f t="shared" si="6"/>
        <v/>
      </c>
      <c r="Z60" s="1" t="str">
        <f t="shared" si="6"/>
        <v/>
      </c>
      <c r="AA60" s="1" t="str">
        <f t="shared" si="6"/>
        <v/>
      </c>
      <c r="AE60" s="1" t="str">
        <f>IF(CONCATENATE(AE25,AE26,AE27,AE28,AE29,AE30,AE31,AE32,AE33)="","",AE15)</f>
        <v/>
      </c>
      <c r="AF60" s="1" t="str">
        <f>IF(CONCATENATE(AF25,AF26,AF27,AF28,AF29,AF30,AF31,AF32,AF33)="","",AF15)</f>
        <v/>
      </c>
    </row>
    <row r="61" spans="2:32" hidden="1">
      <c r="I61" s="1" t="str">
        <f>IF(I36="","",I15)</f>
        <v/>
      </c>
      <c r="J61" s="1" t="str">
        <f t="shared" ref="J61:S61" si="7">IF(J36="","",J15)</f>
        <v/>
      </c>
      <c r="K61" s="1" t="str">
        <f t="shared" si="7"/>
        <v/>
      </c>
      <c r="L61" s="1" t="str">
        <f t="shared" si="7"/>
        <v/>
      </c>
      <c r="M61" s="1" t="str">
        <f>IF(M35="","",M15)</f>
        <v/>
      </c>
      <c r="N61" s="1" t="str">
        <f t="shared" si="7"/>
        <v/>
      </c>
      <c r="O61" s="1" t="str">
        <f t="shared" si="7"/>
        <v/>
      </c>
      <c r="P61" s="1" t="str">
        <f t="shared" si="7"/>
        <v/>
      </c>
      <c r="Q61" s="1" t="str">
        <f t="shared" si="7"/>
        <v/>
      </c>
      <c r="R61" s="1" t="str">
        <f t="shared" si="7"/>
        <v/>
      </c>
      <c r="S61" s="1" t="str">
        <f t="shared" si="7"/>
        <v/>
      </c>
      <c r="T61" s="1" t="str">
        <f t="shared" ref="T61:Z61" si="8">IF(T36="","",T15)</f>
        <v/>
      </c>
      <c r="U61" s="1" t="str">
        <f t="shared" si="8"/>
        <v/>
      </c>
      <c r="V61" s="1" t="str">
        <f t="shared" si="8"/>
        <v/>
      </c>
      <c r="W61" s="1" t="str">
        <f t="shared" si="8"/>
        <v/>
      </c>
      <c r="X61" s="1" t="str">
        <f t="shared" si="8"/>
        <v/>
      </c>
      <c r="Y61" s="1" t="str">
        <f t="shared" si="8"/>
        <v/>
      </c>
      <c r="Z61" s="1" t="str">
        <f t="shared" si="8"/>
        <v/>
      </c>
      <c r="AA61" s="1" t="str">
        <f>IF(AA35&amp;AA36="","",AA15)</f>
        <v/>
      </c>
      <c r="AE61" s="1" t="str">
        <f>IF(AE36="","",AE15)</f>
        <v/>
      </c>
      <c r="AF61" s="1" t="str">
        <f>IF(AF36="","",AF15)</f>
        <v/>
      </c>
    </row>
    <row r="62" spans="2:32">
      <c r="B62" s="511" t="s">
        <v>421</v>
      </c>
    </row>
    <row r="63" spans="2:32">
      <c r="B63" s="100" t="s">
        <v>435</v>
      </c>
      <c r="C63" s="104"/>
    </row>
    <row r="64" spans="2:32">
      <c r="B64" s="100" t="s">
        <v>436</v>
      </c>
      <c r="C64" s="100"/>
    </row>
    <row r="65" spans="2:3">
      <c r="B65" s="100" t="s">
        <v>437</v>
      </c>
      <c r="C65" s="104"/>
    </row>
    <row r="66" spans="2:3">
      <c r="B66" s="100" t="s">
        <v>438</v>
      </c>
      <c r="C66" s="104"/>
    </row>
    <row r="68" spans="2:3">
      <c r="C68" s="104"/>
    </row>
  </sheetData>
  <sheetProtection selectLockedCells="1"/>
  <mergeCells count="60">
    <mergeCell ref="AD3:AF6"/>
    <mergeCell ref="AC3:AC6"/>
    <mergeCell ref="N11:T11"/>
    <mergeCell ref="N12:S12"/>
    <mergeCell ref="X11:Y11"/>
    <mergeCell ref="AE10:AF10"/>
    <mergeCell ref="AC11:AC14"/>
    <mergeCell ref="N46:O46"/>
    <mergeCell ref="L47:M47"/>
    <mergeCell ref="L48:M48"/>
    <mergeCell ref="J45:K45"/>
    <mergeCell ref="L45:M45"/>
    <mergeCell ref="N45:O45"/>
    <mergeCell ref="H46:I46"/>
    <mergeCell ref="H47:I47"/>
    <mergeCell ref="H48:I48"/>
    <mergeCell ref="J46:K46"/>
    <mergeCell ref="L46:M46"/>
    <mergeCell ref="J47:K47"/>
    <mergeCell ref="J48:K48"/>
    <mergeCell ref="H45:I45"/>
    <mergeCell ref="B49:D49"/>
    <mergeCell ref="B50:D50"/>
    <mergeCell ref="B25:B33"/>
    <mergeCell ref="B16:B24"/>
    <mergeCell ref="F45:G45"/>
    <mergeCell ref="F46:G46"/>
    <mergeCell ref="F47:G47"/>
    <mergeCell ref="F48:G48"/>
    <mergeCell ref="F49:G49"/>
    <mergeCell ref="F50:G50"/>
    <mergeCell ref="B42:D42"/>
    <mergeCell ref="B47:D47"/>
    <mergeCell ref="B48:D48"/>
    <mergeCell ref="H49:I49"/>
    <mergeCell ref="H50:I50"/>
    <mergeCell ref="P50:R50"/>
    <mergeCell ref="T47:T49"/>
    <mergeCell ref="U47:U49"/>
    <mergeCell ref="J49:K49"/>
    <mergeCell ref="J50:K50"/>
    <mergeCell ref="L49:M49"/>
    <mergeCell ref="L50:M50"/>
    <mergeCell ref="N47:O47"/>
    <mergeCell ref="N48:O48"/>
    <mergeCell ref="N49:O49"/>
    <mergeCell ref="N50:O50"/>
    <mergeCell ref="P45:R45"/>
    <mergeCell ref="P46:R46"/>
    <mergeCell ref="P47:R47"/>
    <mergeCell ref="P48:R48"/>
    <mergeCell ref="P49:R49"/>
    <mergeCell ref="V45:W45"/>
    <mergeCell ref="V46:W46"/>
    <mergeCell ref="V47:W49"/>
    <mergeCell ref="AC45:AD45"/>
    <mergeCell ref="AC46:AD46"/>
    <mergeCell ref="AA47:AA49"/>
    <mergeCell ref="AB47:AB49"/>
    <mergeCell ref="AC47:AD49"/>
  </mergeCells>
  <phoneticPr fontId="1"/>
  <conditionalFormatting sqref="F16:AF33 F35:AF36 F42:U42 AC42:AE42 V47 AC47 F47:F50 H47:H50 J47:J50 L47:L50 N47:N50 P47:P50">
    <cfRule type="expression" dxfId="16" priority="123">
      <formula>F16&lt;0</formula>
    </cfRule>
    <cfRule type="expression" dxfId="15" priority="124">
      <formula>MOD(F16,1)&lt;&gt;0</formula>
    </cfRule>
  </conditionalFormatting>
  <conditionalFormatting sqref="Z16:Z19 M16:M23 Z22:Z23 I25:L32 N25:AA32 AE25:AF33 M35 AA35 I36:L36 N36:AA36 AE36:AF36">
    <cfRule type="cellIs" dxfId="10" priority="5" operator="notEqual">
      <formula>""</formula>
    </cfRule>
  </conditionalFormatting>
  <dataValidations count="5">
    <dataValidation type="whole" allowBlank="1" showInputMessage="1" showErrorMessage="1" errorTitle="入力エラー" error="入力欄には整数を入力してください。" sqref="AD24:AF24 AC16:AC32 F24:AB24 AC35:AC36 F33:AF33" xr:uid="{00000000-0002-0000-0100-000000000000}">
      <formula1>0</formula1>
      <formula2>9999999999</formula2>
    </dataValidation>
    <dataValidation type="whole" imeMode="off" allowBlank="1" showInputMessage="1" showErrorMessage="1" errorTitle="入力エラー" error="入力欄には整数を入力してください。" sqref="Z20:Z21 F35:L35 M36 AE35:AF35 AD16:AF23 N16:Y23 AB35:AB36 AB25:AB32 M25:M32 AD25:AD32 N35:Z35 F16:L23 F25:H32 AD35:AD36 AA16:AB23 F36:H36" xr:uid="{00000000-0002-0000-0100-000002000000}">
      <formula1>0</formula1>
      <formula2>9999999999</formula2>
    </dataValidation>
    <dataValidation type="whole" imeMode="off" allowBlank="1" showInputMessage="1" showErrorMessage="1" error="斜線セルは空白としてください。" sqref="AE36:AF36 AE25:AF32 Z16:Z19 Z22:Z23 N25:AA32 M16:M23 I25:L32 I36:L36 M35 N36:AA36 AA35" xr:uid="{2AC96301-E66D-42C8-9D53-34F1A79A6654}">
      <formula1>0</formula1>
      <formula2>0</formula2>
    </dataValidation>
    <dataValidation allowBlank="1" showInputMessage="1" showErrorMessage="1" errorTitle="入力エラー" error="入力欄に整数を入力してください！！" sqref="F34:I34 M34 AB34:AF34" xr:uid="{4293234C-C94C-40B8-AFDA-62A1AE8154EB}"/>
    <dataValidation type="whole" allowBlank="1" showInputMessage="1" showErrorMessage="1" errorTitle="入力エラー" error="入力欄には整数で入力して下さい！" sqref="AC42:AE42 F47:F50 H47:H50 J47:J50 L47:L50 N47:N50 P47:P50 V47 AC47 F42:U42" xr:uid="{00000000-0002-0000-0400-000000000000}">
      <formula1>0</formula1>
      <formula2>9999999999</formula2>
    </dataValidation>
  </dataValidations>
  <printOptions horizontalCentered="1"/>
  <pageMargins left="0.78740157480314965" right="0.78740157480314965" top="0.39370078740157483" bottom="0.39370078740157483" header="0.31496062992125984" footer="0.31496062992125984"/>
  <pageSetup paperSize="9" scale="40" orientation="landscape" r:id="rId1"/>
  <headerFooter alignWithMargins="0"/>
  <ignoredErrors>
    <ignoredError sqref="E34" numberStoredAsText="1"/>
  </ignoredError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3" stopIfTrue="1" id="{36307D15-EC9E-4E0C-8267-E47817A0B582}">
            <xm:f>前回値チェック設定!C198=TRUE</xm:f>
            <x14:dxf>
              <font>
                <color rgb="FFFF0000"/>
              </font>
            </x14:dxf>
          </x14:cfRule>
          <x14:cfRule type="expression" priority="134" stopIfTrue="1" id="{68940B66-9C12-429D-829F-327E9D2EE92C}">
            <xm:f>前回値チェック設定!C202=TRUE</xm:f>
            <x14:dxf>
              <font>
                <color rgb="FFFF00FF"/>
              </font>
            </x14:dxf>
          </x14:cfRule>
          <xm:sqref>F47:P50</xm:sqref>
        </x14:conditionalFormatting>
        <x14:conditionalFormatting xmlns:xm="http://schemas.microsoft.com/office/excel/2006/main">
          <x14:cfRule type="expression" priority="129" stopIfTrue="1" id="{F894DDDC-3F1C-41E1-A924-DFBEDDB01303}">
            <xm:f>前回値チェック設定!C188=TRUE</xm:f>
            <x14:dxf>
              <font>
                <color rgb="FFFF0000"/>
              </font>
            </x14:dxf>
          </x14:cfRule>
          <x14:cfRule type="expression" priority="130" stopIfTrue="1" id="{DB676E6D-50FB-4622-8B75-603D77A0E4F7}">
            <xm:f>前回値チェック設定!C189=TRUE</xm:f>
            <x14:dxf>
              <font>
                <color rgb="FFFF00FF"/>
              </font>
            </x14:dxf>
          </x14:cfRule>
          <xm:sqref>F42:U42</xm:sqref>
        </x14:conditionalFormatting>
        <x14:conditionalFormatting xmlns:xm="http://schemas.microsoft.com/office/excel/2006/main">
          <x14:cfRule type="expression" priority="125" stopIfTrue="1" id="{A5227FEA-29E8-401F-B63F-9768CA4167E8}">
            <xm:f>前回値チェック設定!C143=TRUE</xm:f>
            <x14:dxf>
              <font>
                <color rgb="FFFF0000"/>
              </font>
            </x14:dxf>
          </x14:cfRule>
          <x14:cfRule type="expression" priority="126" stopIfTrue="1" id="{7BB7B8C5-F224-46BD-A4B2-5883ACAC1ACB}">
            <xm:f>前回値チェック設定!C164=TRUE</xm:f>
            <x14:dxf>
              <font>
                <color rgb="FFFF00FF"/>
              </font>
            </x14:dxf>
          </x14:cfRule>
          <xm:sqref>F16:AF33 F35:AF36</xm:sqref>
        </x14:conditionalFormatting>
        <x14:conditionalFormatting xmlns:xm="http://schemas.microsoft.com/office/excel/2006/main">
          <x14:cfRule type="expression" priority="135" stopIfTrue="1" id="{07022A0E-F5FF-419D-B679-2863C874EEF8}">
            <xm:f>前回値チェック設定!C207=TRUE</xm:f>
            <x14:dxf>
              <font>
                <color rgb="FFFF0000"/>
              </font>
            </x14:dxf>
          </x14:cfRule>
          <x14:cfRule type="expression" priority="136" stopIfTrue="1" id="{1723E5A5-9075-4C27-AFA5-11F0B1C2676E}">
            <xm:f>前回値チェック設定!C208=TRUE</xm:f>
            <x14:dxf>
              <font>
                <color rgb="FFFF00FF"/>
              </font>
            </x14:dxf>
          </x14:cfRule>
          <xm:sqref>V47</xm:sqref>
        </x14:conditionalFormatting>
        <x14:conditionalFormatting xmlns:xm="http://schemas.microsoft.com/office/excel/2006/main">
          <x14:cfRule type="expression" priority="137" stopIfTrue="1" id="{34560D08-B7CD-45AE-BD78-42F69F22B97F}">
            <xm:f>前回値チェック設定!C212=TRUE</xm:f>
            <x14:dxf>
              <font>
                <color rgb="FFFF0000"/>
              </font>
            </x14:dxf>
          </x14:cfRule>
          <x14:cfRule type="expression" priority="138" stopIfTrue="1" id="{51A87F1C-5356-483D-827B-D3F5489A4F5D}">
            <xm:f>前回値チェック設定!C213=TRUE</xm:f>
            <x14:dxf>
              <font>
                <color rgb="FFFF00FF"/>
              </font>
            </x14:dxf>
          </x14:cfRule>
          <xm:sqref>AC47</xm:sqref>
        </x14:conditionalFormatting>
        <x14:conditionalFormatting xmlns:xm="http://schemas.microsoft.com/office/excel/2006/main">
          <x14:cfRule type="expression" priority="131" stopIfTrue="1" id="{96AAD95B-40C0-48D5-9E4B-31B0C568506D}">
            <xm:f>前回値チェック設定!C193=TRUE</xm:f>
            <x14:dxf>
              <font>
                <color rgb="FFFF0000"/>
              </font>
            </x14:dxf>
          </x14:cfRule>
          <x14:cfRule type="expression" priority="132" stopIfTrue="1" id="{438D1FE5-C1D5-4A6F-B157-A38CDE07F3A0}">
            <xm:f>前回値チェック設定!C194=TRUE</xm:f>
            <x14:dxf>
              <font>
                <color rgb="FFFF00FF"/>
              </font>
            </x14:dxf>
          </x14:cfRule>
          <xm:sqref>AC42:AE42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C97DA69-1BF2-48F6-8419-7DF4545E3329}">
          <x14:formula1>
            <xm:f>LastVal050!$VQ$1:$VQ$29</xm:f>
          </x14:formula1>
          <xm:sqref>AC2</xm:sqref>
        </x14:dataValidation>
        <x14:dataValidation type="list" allowBlank="1" showInputMessage="1" showErrorMessage="1" xr:uid="{59FEC58E-11F0-46B8-A89B-AC64081A1FFA}">
          <x14:formula1>
            <xm:f>LastVal050!$VR$1:$VR$2</xm:f>
          </x14:formula1>
          <xm:sqref>D56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tabColor rgb="FF99CCFF"/>
    <pageSetUpPr fitToPage="1"/>
  </sheetPr>
  <dimension ref="B1:AN65"/>
  <sheetViews>
    <sheetView showGridLines="0" zoomScale="85" zoomScaleNormal="85" zoomScaleSheetLayoutView="80" workbookViewId="0"/>
  </sheetViews>
  <sheetFormatPr defaultColWidth="9" defaultRowHeight="14.25"/>
  <cols>
    <col min="1" max="1" width="1.5" style="1" customWidth="1"/>
    <col min="2" max="2" width="9.75" style="1" customWidth="1"/>
    <col min="3" max="3" width="6.75" style="1" customWidth="1"/>
    <col min="4" max="4" width="17.375" style="1" customWidth="1"/>
    <col min="5" max="5" width="5.25" style="51" customWidth="1"/>
    <col min="6" max="30" width="10.125" style="1" customWidth="1"/>
    <col min="31" max="31" width="10.125" style="100" customWidth="1"/>
    <col min="32" max="32" width="10.125" style="1" customWidth="1"/>
    <col min="33" max="16384" width="9" style="1"/>
  </cols>
  <sheetData>
    <row r="1" spans="2:33" ht="9" customHeight="1"/>
    <row r="2" spans="2:33" ht="21.75" customHeight="1">
      <c r="C2" s="43"/>
      <c r="D2" s="43"/>
      <c r="E2" s="52"/>
      <c r="F2" s="2"/>
      <c r="G2" s="2"/>
      <c r="K2" s="74"/>
      <c r="L2" s="74"/>
      <c r="M2" s="74"/>
      <c r="N2" s="74"/>
      <c r="O2" s="74"/>
      <c r="P2" s="74"/>
      <c r="Q2" s="387" t="s">
        <v>385</v>
      </c>
      <c r="R2" s="74"/>
      <c r="S2" s="74"/>
      <c r="T2" s="74"/>
      <c r="U2" s="2"/>
      <c r="V2" s="2"/>
      <c r="W2" s="2"/>
      <c r="Z2" s="2"/>
      <c r="AA2" s="498" t="s">
        <v>0</v>
      </c>
      <c r="AC2" s="2"/>
      <c r="AD2" s="2"/>
    </row>
    <row r="3" spans="2:33" ht="14.25" customHeight="1">
      <c r="C3" s="44"/>
      <c r="D3" s="44"/>
      <c r="E3" s="52"/>
      <c r="F3" s="2"/>
      <c r="G3" s="2"/>
      <c r="K3" s="72"/>
      <c r="L3" s="72"/>
      <c r="M3" s="72"/>
      <c r="N3" s="72"/>
      <c r="O3" s="72"/>
      <c r="P3" s="72"/>
      <c r="Q3" s="384" t="s">
        <v>245</v>
      </c>
      <c r="R3" s="72"/>
      <c r="S3" s="72"/>
      <c r="T3" s="7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2:33"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AA4" s="747" t="s">
        <v>244</v>
      </c>
      <c r="AB4" s="855" t="str">
        <f ca="1">第3表!AF3</f>
        <v>名　　</v>
      </c>
      <c r="AC4" s="855"/>
      <c r="AD4" s="855"/>
    </row>
    <row r="5" spans="2:33">
      <c r="C5" s="3"/>
      <c r="D5" s="3"/>
      <c r="E5" s="53"/>
      <c r="F5" s="2"/>
      <c r="G5" s="2"/>
      <c r="H5" s="3"/>
      <c r="I5" s="2"/>
      <c r="J5" s="2"/>
      <c r="K5" s="2"/>
      <c r="L5" s="2"/>
      <c r="M5" s="2"/>
      <c r="N5" s="2"/>
      <c r="O5" s="264"/>
      <c r="Q5" s="2"/>
      <c r="R5" s="2"/>
      <c r="S5" s="2"/>
      <c r="T5" s="2"/>
      <c r="U5" s="2"/>
      <c r="V5" s="2"/>
      <c r="W5" s="2"/>
      <c r="X5" s="2"/>
      <c r="Y5" s="2"/>
      <c r="AA5" s="747"/>
      <c r="AB5" s="855"/>
      <c r="AC5" s="855"/>
      <c r="AD5" s="855"/>
    </row>
    <row r="6" spans="2:33">
      <c r="C6" s="3"/>
      <c r="D6" s="3"/>
      <c r="E6" s="53"/>
      <c r="F6" s="2"/>
      <c r="G6" s="2"/>
      <c r="H6" s="3"/>
      <c r="I6" s="2"/>
      <c r="J6" s="2"/>
      <c r="K6" s="2"/>
      <c r="L6" s="2"/>
      <c r="M6" s="2"/>
      <c r="N6" s="2"/>
      <c r="O6" s="264"/>
      <c r="Q6" s="2"/>
      <c r="R6" s="2"/>
      <c r="S6" s="2"/>
      <c r="T6" s="2"/>
      <c r="U6" s="2"/>
      <c r="V6" s="2"/>
      <c r="W6" s="2"/>
      <c r="X6" s="2"/>
      <c r="Y6" s="2"/>
      <c r="AA6" s="748"/>
      <c r="AB6" s="856"/>
      <c r="AC6" s="856"/>
      <c r="AD6" s="856"/>
    </row>
    <row r="7" spans="2:33" ht="17.25">
      <c r="B7" s="201" t="str">
        <f>"0600050"&amp;TEXT(第3表!$C$7,"0000")</f>
        <v>06000500000</v>
      </c>
      <c r="C7" s="514"/>
      <c r="D7" s="190"/>
      <c r="E7" s="54"/>
      <c r="F7" s="2"/>
      <c r="G7" s="2"/>
      <c r="H7" s="2"/>
      <c r="I7" s="2"/>
      <c r="O7" s="264"/>
      <c r="Q7" s="40"/>
      <c r="R7" s="2"/>
      <c r="S7" s="2"/>
      <c r="T7" s="2"/>
      <c r="U7" s="2"/>
      <c r="V7" s="2"/>
      <c r="W7" s="2"/>
      <c r="X7" s="2"/>
      <c r="Y7" s="2"/>
      <c r="Z7" s="2"/>
      <c r="AA7" s="81" t="str">
        <f>"令和      "&amp;DBCS(LEFTB(B7,2))&amp;"     年度分報告"</f>
        <v>令和      ０６     年度分報告</v>
      </c>
      <c r="AB7" s="80"/>
      <c r="AC7" s="80"/>
      <c r="AD7" s="80"/>
    </row>
    <row r="8" spans="2:33">
      <c r="B8" s="186" t="s">
        <v>279</v>
      </c>
      <c r="C8" s="186"/>
      <c r="E8" s="5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2:33" ht="21.75" customHeight="1">
      <c r="B9" s="71" t="s">
        <v>386</v>
      </c>
      <c r="C9" s="186"/>
      <c r="E9" s="54"/>
      <c r="F9" s="2"/>
      <c r="G9" s="2"/>
      <c r="H9" s="2"/>
      <c r="I9" s="2"/>
      <c r="J9" s="2"/>
      <c r="K9" s="2"/>
      <c r="L9" s="2"/>
      <c r="M9" s="355"/>
      <c r="N9" s="2"/>
      <c r="O9" s="275"/>
      <c r="P9" s="2"/>
      <c r="Q9" s="2"/>
      <c r="R9" s="2"/>
      <c r="S9" s="2"/>
      <c r="T9" s="2"/>
      <c r="U9" s="2"/>
      <c r="V9" s="2"/>
      <c r="W9" s="2"/>
      <c r="X9" s="275"/>
      <c r="Y9" s="2"/>
      <c r="Z9" s="355"/>
      <c r="AA9" s="2"/>
      <c r="AB9" s="2"/>
      <c r="AC9" s="2"/>
      <c r="AD9" s="2"/>
      <c r="AE9" s="6"/>
    </row>
    <row r="10" spans="2:33" ht="21.75" customHeight="1">
      <c r="B10" s="8"/>
      <c r="C10" s="9"/>
      <c r="D10" s="9"/>
      <c r="E10" s="48"/>
      <c r="F10" s="188" t="s">
        <v>387</v>
      </c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4"/>
      <c r="AE10" s="838" t="s">
        <v>380</v>
      </c>
      <c r="AF10" s="840"/>
      <c r="AG10" s="6"/>
    </row>
    <row r="11" spans="2:33" ht="14.25" customHeight="1">
      <c r="B11" s="10"/>
      <c r="C11" s="11"/>
      <c r="D11" s="11"/>
      <c r="E11" s="46"/>
      <c r="F11" s="13"/>
      <c r="G11" s="12" t="s">
        <v>378</v>
      </c>
      <c r="H11" s="15"/>
      <c r="I11" s="16"/>
      <c r="J11" s="17"/>
      <c r="K11" s="17"/>
      <c r="L11" s="17"/>
      <c r="M11" s="18"/>
      <c r="N11" s="838" t="s">
        <v>396</v>
      </c>
      <c r="O11" s="839"/>
      <c r="P11" s="839"/>
      <c r="Q11" s="839"/>
      <c r="R11" s="839"/>
      <c r="S11" s="839"/>
      <c r="T11" s="840"/>
      <c r="U11" s="16"/>
      <c r="V11" s="16"/>
      <c r="W11" s="16"/>
      <c r="X11" s="841" t="s">
        <v>379</v>
      </c>
      <c r="Y11" s="842"/>
      <c r="Z11" s="19"/>
      <c r="AA11" s="19"/>
      <c r="AB11" s="16"/>
      <c r="AC11" s="843" t="s">
        <v>71</v>
      </c>
      <c r="AD11" s="21"/>
      <c r="AE11" s="342"/>
      <c r="AF11" s="342"/>
      <c r="AG11" s="6"/>
    </row>
    <row r="12" spans="2:33" ht="14.25" customHeight="1">
      <c r="B12" s="10"/>
      <c r="C12" s="11"/>
      <c r="D12" s="11"/>
      <c r="E12" s="46"/>
      <c r="F12" s="344"/>
      <c r="G12" s="344"/>
      <c r="H12" s="334"/>
      <c r="I12" s="16"/>
      <c r="J12" s="17"/>
      <c r="K12" s="17"/>
      <c r="L12" s="17"/>
      <c r="M12" s="18"/>
      <c r="N12" s="838" t="s">
        <v>395</v>
      </c>
      <c r="O12" s="839"/>
      <c r="P12" s="839"/>
      <c r="Q12" s="839"/>
      <c r="R12" s="839"/>
      <c r="S12" s="840"/>
      <c r="T12" s="338"/>
      <c r="U12" s="16"/>
      <c r="V12" s="16"/>
      <c r="W12" s="16"/>
      <c r="X12" s="16"/>
      <c r="Y12" s="16"/>
      <c r="Z12" s="19"/>
      <c r="AA12" s="19"/>
      <c r="AB12" s="16"/>
      <c r="AC12" s="844"/>
      <c r="AD12" s="21"/>
      <c r="AE12" s="343"/>
      <c r="AF12" s="343"/>
      <c r="AG12" s="6"/>
    </row>
    <row r="13" spans="2:33">
      <c r="B13" s="10"/>
      <c r="C13" s="11"/>
      <c r="D13" s="11"/>
      <c r="E13" s="46"/>
      <c r="F13" s="16"/>
      <c r="G13" s="16"/>
      <c r="H13" s="16"/>
      <c r="I13" s="16"/>
      <c r="J13" s="17"/>
      <c r="K13" s="17"/>
      <c r="L13" s="17"/>
      <c r="M13" s="18"/>
      <c r="N13" s="16"/>
      <c r="O13" s="16"/>
      <c r="P13" s="20"/>
      <c r="Q13" s="341"/>
      <c r="R13" s="42"/>
      <c r="S13" s="335"/>
      <c r="T13" s="16"/>
      <c r="U13" s="16"/>
      <c r="V13" s="16"/>
      <c r="W13" s="16"/>
      <c r="X13" s="16"/>
      <c r="Y13" s="16"/>
      <c r="Z13" s="19"/>
      <c r="AA13" s="19"/>
      <c r="AB13" s="16"/>
      <c r="AC13" s="844"/>
      <c r="AD13" s="21"/>
      <c r="AE13" s="343"/>
      <c r="AF13" s="343"/>
      <c r="AG13" s="6"/>
    </row>
    <row r="14" spans="2:33" ht="141.75" customHeight="1">
      <c r="B14" s="10"/>
      <c r="C14" s="11"/>
      <c r="D14" s="11"/>
      <c r="E14" s="46"/>
      <c r="F14" s="23"/>
      <c r="G14" s="23"/>
      <c r="H14" s="23"/>
      <c r="I14" s="23"/>
      <c r="J14" s="24"/>
      <c r="K14" s="24"/>
      <c r="L14" s="24"/>
      <c r="M14" s="24"/>
      <c r="N14" s="23"/>
      <c r="O14" s="23"/>
      <c r="P14" s="23"/>
      <c r="Q14" s="340"/>
      <c r="R14" s="25"/>
      <c r="S14" s="336"/>
      <c r="T14" s="19"/>
      <c r="U14" s="23"/>
      <c r="V14" s="23"/>
      <c r="W14" s="23"/>
      <c r="X14" s="23"/>
      <c r="Y14" s="23"/>
      <c r="Z14" s="19"/>
      <c r="AA14" s="19"/>
      <c r="AB14" s="23"/>
      <c r="AC14" s="844"/>
      <c r="AD14" s="339"/>
      <c r="AE14" s="23"/>
      <c r="AF14" s="23"/>
      <c r="AG14" s="6"/>
    </row>
    <row r="15" spans="2:33" s="45" customFormat="1">
      <c r="B15" s="65"/>
      <c r="C15" s="61"/>
      <c r="D15" s="61"/>
      <c r="E15" s="63"/>
      <c r="F15" s="26" t="s">
        <v>4</v>
      </c>
      <c r="G15" s="26" t="s">
        <v>5</v>
      </c>
      <c r="H15" s="26" t="s">
        <v>6</v>
      </c>
      <c r="I15" s="26" t="s">
        <v>7</v>
      </c>
      <c r="J15" s="26" t="s">
        <v>8</v>
      </c>
      <c r="K15" s="22" t="s">
        <v>9</v>
      </c>
      <c r="L15" s="26" t="s">
        <v>10</v>
      </c>
      <c r="M15" s="26" t="s">
        <v>11</v>
      </c>
      <c r="N15" s="26" t="s">
        <v>12</v>
      </c>
      <c r="O15" s="26" t="s">
        <v>13</v>
      </c>
      <c r="P15" s="26" t="s">
        <v>14</v>
      </c>
      <c r="Q15" s="22" t="s">
        <v>15</v>
      </c>
      <c r="R15" s="26" t="s">
        <v>16</v>
      </c>
      <c r="S15" s="337" t="s">
        <v>17</v>
      </c>
      <c r="T15" s="26" t="s">
        <v>18</v>
      </c>
      <c r="U15" s="26" t="s">
        <v>19</v>
      </c>
      <c r="V15" s="26" t="s">
        <v>20</v>
      </c>
      <c r="W15" s="22" t="s">
        <v>21</v>
      </c>
      <c r="X15" s="22" t="s">
        <v>22</v>
      </c>
      <c r="Y15" s="22" t="s">
        <v>77</v>
      </c>
      <c r="Z15" s="22" t="s">
        <v>78</v>
      </c>
      <c r="AA15" s="26" t="s">
        <v>79</v>
      </c>
      <c r="AB15" s="26" t="s">
        <v>80</v>
      </c>
      <c r="AC15" s="26" t="s">
        <v>81</v>
      </c>
      <c r="AD15" s="337" t="s">
        <v>82</v>
      </c>
      <c r="AE15" s="26" t="s">
        <v>83</v>
      </c>
      <c r="AF15" s="22" t="s">
        <v>84</v>
      </c>
      <c r="AG15" s="47"/>
    </row>
    <row r="16" spans="2:33" ht="24.95" customHeight="1">
      <c r="B16" s="837" t="s">
        <v>389</v>
      </c>
      <c r="C16" s="64" t="s">
        <v>66</v>
      </c>
      <c r="D16" s="58" t="s">
        <v>68</v>
      </c>
      <c r="E16" s="50" t="s">
        <v>23</v>
      </c>
      <c r="F16" s="500" t="str">
        <f>IF(COUNTIF(unused050,M5表!F16)&gt;0,"",IFERROR(VLOOKUP(第3表!$C$7,LastVal050List,M5表!F16+1,0),"…"))</f>
        <v>…</v>
      </c>
      <c r="G16" s="500" t="str">
        <f>IF(COUNTIF(unused050,M5表!G16)&gt;0,"",IFERROR(VLOOKUP(第3表!$C$7,LastVal050List,M5表!G16+1,0),"…"))</f>
        <v>…</v>
      </c>
      <c r="H16" s="500" t="str">
        <f>IF(COUNTIF(unused050,M5表!H16)&gt;0,"",IFERROR(VLOOKUP(第3表!$C$7,LastVal050List,M5表!H16+1,0),"…"))</f>
        <v>…</v>
      </c>
      <c r="I16" s="500" t="str">
        <f>IF(COUNTIF(unused050,M5表!I16)&gt;0,"",IFERROR(VLOOKUP(第3表!$C$7,LastVal050List,M5表!I16+1,0),"…"))</f>
        <v>…</v>
      </c>
      <c r="J16" s="500" t="str">
        <f>IF(COUNTIF(unused050,M5表!J16)&gt;0,"",IFERROR(VLOOKUP(第3表!$C$7,LastVal050List,M5表!J16+1,0),"…"))</f>
        <v>…</v>
      </c>
      <c r="K16" s="500" t="str">
        <f>IF(COUNTIF(unused050,M5表!K16)&gt;0,"",IFERROR(VLOOKUP(第3表!$C$7,LastVal050List,M5表!K16+1,0),"…"))</f>
        <v>…</v>
      </c>
      <c r="L16" s="500" t="str">
        <f>IF(COUNTIF(unused050,M5表!L16)&gt;0,"",IFERROR(VLOOKUP(第3表!$C$7,LastVal050List,M5表!L16+1,0),"…"))</f>
        <v>…</v>
      </c>
      <c r="M16" s="501" t="str">
        <f>IF(COUNTIF(unused050,M5表!M16)&gt;0,"",IFERROR(VLOOKUP(第3表!$C$7,LastVal050List,M5表!M16+1,0),"…"))</f>
        <v/>
      </c>
      <c r="N16" s="500" t="str">
        <f>IF(COUNTIF(unused050,M5表!N16)&gt;0,"",IFERROR(VLOOKUP(第3表!$C$7,LastVal050List,M5表!N16+1,0),"…"))</f>
        <v>…</v>
      </c>
      <c r="O16" s="500" t="str">
        <f>IF(COUNTIF(unused050,M5表!O16)&gt;0,"",IFERROR(VLOOKUP(第3表!$C$7,LastVal050List,M5表!O16+1,0),"…"))</f>
        <v>…</v>
      </c>
      <c r="P16" s="500" t="str">
        <f>IF(COUNTIF(unused050,M5表!P16)&gt;0,"",IFERROR(VLOOKUP(第3表!$C$7,LastVal050List,M5表!P16+1,0),"…"))</f>
        <v>…</v>
      </c>
      <c r="Q16" s="500" t="str">
        <f>IF(COUNTIF(unused050,M5表!Q16)&gt;0,"",IFERROR(VLOOKUP(第3表!$C$7,LastVal050List,M5表!Q16+1,0),"…"))</f>
        <v>…</v>
      </c>
      <c r="R16" s="500" t="str">
        <f>IF(COUNTIF(unused050,M5表!R16)&gt;0,"",IFERROR(VLOOKUP(第3表!$C$7,LastVal050List,M5表!R16+1,0),"…"))</f>
        <v>…</v>
      </c>
      <c r="S16" s="500" t="str">
        <f>IF(COUNTIF(unused050,M5表!S16)&gt;0,"",IFERROR(VLOOKUP(第3表!$C$7,LastVal050List,M5表!S16+1,0),"…"))</f>
        <v>…</v>
      </c>
      <c r="T16" s="500" t="str">
        <f>IF(COUNTIF(unused050,M5表!T16)&gt;0,"",IFERROR(VLOOKUP(第3表!$C$7,LastVal050List,M5表!T16+1,0),"…"))</f>
        <v>…</v>
      </c>
      <c r="U16" s="500" t="str">
        <f>IF(COUNTIF(unused050,M5表!U16)&gt;0,"",IFERROR(VLOOKUP(第3表!$C$7,LastVal050List,M5表!U16+1,0),"…"))</f>
        <v>…</v>
      </c>
      <c r="V16" s="500" t="str">
        <f>IF(COUNTIF(unused050,M5表!V16)&gt;0,"",IFERROR(VLOOKUP(第3表!$C$7,LastVal050List,M5表!V16+1,0),"…"))</f>
        <v>…</v>
      </c>
      <c r="W16" s="500" t="str">
        <f>IF(COUNTIF(unused050,M5表!W16)&gt;0,"",IFERROR(VLOOKUP(第3表!$C$7,LastVal050List,M5表!W16+1,0),"…"))</f>
        <v>…</v>
      </c>
      <c r="X16" s="500" t="str">
        <f>IF(COUNTIF(unused050,M5表!X16)&gt;0,"",IFERROR(VLOOKUP(第3表!$C$7,LastVal050List,M5表!X16+1,0),"…"))</f>
        <v>…</v>
      </c>
      <c r="Y16" s="500" t="str">
        <f>IF(COUNTIF(unused050,M5表!Y16)&gt;0,"",IFERROR(VLOOKUP(第3表!$C$7,LastVal050List,M5表!Y16+1,0),"…"))</f>
        <v>…</v>
      </c>
      <c r="Z16" s="501" t="str">
        <f>IF(COUNTIF(unused050,M5表!Z16)&gt;0,"",IFERROR(VLOOKUP(第3表!$C$7,LastVal050List,M5表!Z16+1,0),"…"))</f>
        <v/>
      </c>
      <c r="AA16" s="500" t="str">
        <f>IF(COUNTIF(unused050,M5表!AA16)&gt;0,"",IFERROR(VLOOKUP(第3表!$C$7,LastVal050List,M5表!AA16+1,0),"…"))</f>
        <v>…</v>
      </c>
      <c r="AB16" s="500" t="str">
        <f>IF(COUNTIF(unused050,M5表!AB16)&gt;0,"",IFERROR(VLOOKUP(第3表!$C$7,LastVal050List,M5表!AB16+1,0),"…"))</f>
        <v>…</v>
      </c>
      <c r="AC16" s="502" t="str">
        <f>IF(COUNTIF(unused050,M5表!AC16)&gt;0,"",IFERROR(VLOOKUP(第3表!$C$7,LastVal050List,M5表!AC16+1,0),"…"))</f>
        <v>…</v>
      </c>
      <c r="AD16" s="500" t="str">
        <f>IF(COUNTIF(unused050,M5表!AD16)&gt;0,"",IFERROR(VLOOKUP(第3表!$C$7,LastVal050List,M5表!AD16+1,0),"…"))</f>
        <v>…</v>
      </c>
      <c r="AE16" s="500" t="str">
        <f>IF(COUNTIF(unused050,M5表!AE16)&gt;0,"",IFERROR(VLOOKUP(第3表!$C$7,LastVal050List,M5表!AE16+1,0),"…"))</f>
        <v>…</v>
      </c>
      <c r="AF16" s="500" t="str">
        <f>IF(COUNTIF(unused050,M5表!AF16)&gt;0,"",IFERROR(VLOOKUP(第3表!$C$7,LastVal050List,M5表!AF16+1,0),"…"))</f>
        <v>…</v>
      </c>
      <c r="AG16" s="100"/>
    </row>
    <row r="17" spans="2:33" ht="24.95" customHeight="1">
      <c r="B17" s="835"/>
      <c r="C17" s="55" t="s">
        <v>67</v>
      </c>
      <c r="D17" s="58" t="s">
        <v>69</v>
      </c>
      <c r="E17" s="50" t="s">
        <v>24</v>
      </c>
      <c r="F17" s="500" t="str">
        <f>IF(COUNTIF(unused050,M5表!F17)&gt;0,"",IFERROR(VLOOKUP(第3表!$C$7,LastVal050List,M5表!F17+1,0),"…"))</f>
        <v>…</v>
      </c>
      <c r="G17" s="500" t="str">
        <f>IF(COUNTIF(unused050,M5表!G17)&gt;0,"",IFERROR(VLOOKUP(第3表!$C$7,LastVal050List,M5表!G17+1,0),"…"))</f>
        <v>…</v>
      </c>
      <c r="H17" s="500" t="str">
        <f>IF(COUNTIF(unused050,M5表!H17)&gt;0,"",IFERROR(VLOOKUP(第3表!$C$7,LastVal050List,M5表!H17+1,0),"…"))</f>
        <v>…</v>
      </c>
      <c r="I17" s="500" t="str">
        <f>IF(COUNTIF(unused050,M5表!I17)&gt;0,"",IFERROR(VLOOKUP(第3表!$C$7,LastVal050List,M5表!I17+1,0),"…"))</f>
        <v>…</v>
      </c>
      <c r="J17" s="500" t="str">
        <f>IF(COUNTIF(unused050,M5表!J17)&gt;0,"",IFERROR(VLOOKUP(第3表!$C$7,LastVal050List,M5表!J17+1,0),"…"))</f>
        <v>…</v>
      </c>
      <c r="K17" s="500" t="str">
        <f>IF(COUNTIF(unused050,M5表!K17)&gt;0,"",IFERROR(VLOOKUP(第3表!$C$7,LastVal050List,M5表!K17+1,0),"…"))</f>
        <v>…</v>
      </c>
      <c r="L17" s="500" t="str">
        <f>IF(COUNTIF(unused050,M5表!L17)&gt;0,"",IFERROR(VLOOKUP(第3表!$C$7,LastVal050List,M5表!L17+1,0),"…"))</f>
        <v>…</v>
      </c>
      <c r="M17" s="501" t="str">
        <f>IF(COUNTIF(unused050,M5表!M17)&gt;0,"",IFERROR(VLOOKUP(第3表!$C$7,LastVal050List,M5表!M17+1,0),"…"))</f>
        <v/>
      </c>
      <c r="N17" s="500" t="str">
        <f>IF(COUNTIF(unused050,M5表!N17)&gt;0,"",IFERROR(VLOOKUP(第3表!$C$7,LastVal050List,M5表!N17+1,0),"…"))</f>
        <v>…</v>
      </c>
      <c r="O17" s="500" t="str">
        <f>IF(COUNTIF(unused050,M5表!O17)&gt;0,"",IFERROR(VLOOKUP(第3表!$C$7,LastVal050List,M5表!O17+1,0),"…"))</f>
        <v>…</v>
      </c>
      <c r="P17" s="500" t="str">
        <f>IF(COUNTIF(unused050,M5表!P17)&gt;0,"",IFERROR(VLOOKUP(第3表!$C$7,LastVal050List,M5表!P17+1,0),"…"))</f>
        <v>…</v>
      </c>
      <c r="Q17" s="500" t="str">
        <f>IF(COUNTIF(unused050,M5表!Q17)&gt;0,"",IFERROR(VLOOKUP(第3表!$C$7,LastVal050List,M5表!Q17+1,0),"…"))</f>
        <v>…</v>
      </c>
      <c r="R17" s="500" t="str">
        <f>IF(COUNTIF(unused050,M5表!R17)&gt;0,"",IFERROR(VLOOKUP(第3表!$C$7,LastVal050List,M5表!R17+1,0),"…"))</f>
        <v>…</v>
      </c>
      <c r="S17" s="500" t="str">
        <f>IF(COUNTIF(unused050,M5表!S17)&gt;0,"",IFERROR(VLOOKUP(第3表!$C$7,LastVal050List,M5表!S17+1,0),"…"))</f>
        <v>…</v>
      </c>
      <c r="T17" s="500" t="str">
        <f>IF(COUNTIF(unused050,M5表!T17)&gt;0,"",IFERROR(VLOOKUP(第3表!$C$7,LastVal050List,M5表!T17+1,0),"…"))</f>
        <v>…</v>
      </c>
      <c r="U17" s="500" t="str">
        <f>IF(COUNTIF(unused050,M5表!U17)&gt;0,"",IFERROR(VLOOKUP(第3表!$C$7,LastVal050List,M5表!U17+1,0),"…"))</f>
        <v>…</v>
      </c>
      <c r="V17" s="500" t="str">
        <f>IF(COUNTIF(unused050,M5表!V17)&gt;0,"",IFERROR(VLOOKUP(第3表!$C$7,LastVal050List,M5表!V17+1,0),"…"))</f>
        <v>…</v>
      </c>
      <c r="W17" s="500" t="str">
        <f>IF(COUNTIF(unused050,M5表!W17)&gt;0,"",IFERROR(VLOOKUP(第3表!$C$7,LastVal050List,M5表!W17+1,0),"…"))</f>
        <v>…</v>
      </c>
      <c r="X17" s="500" t="str">
        <f>IF(COUNTIF(unused050,M5表!X17)&gt;0,"",IFERROR(VLOOKUP(第3表!$C$7,LastVal050List,M5表!X17+1,0),"…"))</f>
        <v>…</v>
      </c>
      <c r="Y17" s="500" t="str">
        <f>IF(COUNTIF(unused050,M5表!Y17)&gt;0,"",IFERROR(VLOOKUP(第3表!$C$7,LastVal050List,M5表!Y17+1,0),"…"))</f>
        <v>…</v>
      </c>
      <c r="Z17" s="501" t="str">
        <f>IF(COUNTIF(unused050,M5表!Z17)&gt;0,"",IFERROR(VLOOKUP(第3表!$C$7,LastVal050List,M5表!Z17+1,0),"…"))</f>
        <v/>
      </c>
      <c r="AA17" s="500" t="str">
        <f>IF(COUNTIF(unused050,M5表!AA17)&gt;0,"",IFERROR(VLOOKUP(第3表!$C$7,LastVal050List,M5表!AA17+1,0),"…"))</f>
        <v>…</v>
      </c>
      <c r="AB17" s="500" t="str">
        <f>IF(COUNTIF(unused050,M5表!AB17)&gt;0,"",IFERROR(VLOOKUP(第3表!$C$7,LastVal050List,M5表!AB17+1,0),"…"))</f>
        <v>…</v>
      </c>
      <c r="AC17" s="502" t="str">
        <f>IF(COUNTIF(unused050,M5表!AC17)&gt;0,"",IFERROR(VLOOKUP(第3表!$C$7,LastVal050List,M5表!AC17+1,0),"…"))</f>
        <v>…</v>
      </c>
      <c r="AD17" s="500" t="str">
        <f>IF(COUNTIF(unused050,M5表!AD17)&gt;0,"",IFERROR(VLOOKUP(第3表!$C$7,LastVal050List,M5表!AD17+1,0),"…"))</f>
        <v>…</v>
      </c>
      <c r="AE17" s="500" t="str">
        <f>IF(COUNTIF(unused050,M5表!AE17)&gt;0,"",IFERROR(VLOOKUP(第3表!$C$7,LastVal050List,M5表!AE17+1,0),"…"))</f>
        <v>…</v>
      </c>
      <c r="AF17" s="500" t="str">
        <f>IF(COUNTIF(unused050,M5表!AF17)&gt;0,"",IFERROR(VLOOKUP(第3表!$C$7,LastVal050List,M5表!AF17+1,0),"…"))</f>
        <v>…</v>
      </c>
      <c r="AG17" s="100"/>
    </row>
    <row r="18" spans="2:33" ht="24.95" customHeight="1">
      <c r="B18" s="835"/>
      <c r="C18" s="29" t="s">
        <v>72</v>
      </c>
      <c r="D18" s="30"/>
      <c r="E18" s="49" t="s">
        <v>25</v>
      </c>
      <c r="F18" s="500" t="str">
        <f>IF(COUNTIF(unused050,M5表!F18)&gt;0,"",IFERROR(VLOOKUP(第3表!$C$7,LastVal050List,M5表!F18+1,0),"…"))</f>
        <v>…</v>
      </c>
      <c r="G18" s="500" t="str">
        <f>IF(COUNTIF(unused050,M5表!G18)&gt;0,"",IFERROR(VLOOKUP(第3表!$C$7,LastVal050List,M5表!G18+1,0),"…"))</f>
        <v>…</v>
      </c>
      <c r="H18" s="500" t="str">
        <f>IF(COUNTIF(unused050,M5表!H18)&gt;0,"",IFERROR(VLOOKUP(第3表!$C$7,LastVal050List,M5表!H18+1,0),"…"))</f>
        <v>…</v>
      </c>
      <c r="I18" s="500" t="str">
        <f>IF(COUNTIF(unused050,M5表!I18)&gt;0,"",IFERROR(VLOOKUP(第3表!$C$7,LastVal050List,M5表!I18+1,0),"…"))</f>
        <v>…</v>
      </c>
      <c r="J18" s="500" t="str">
        <f>IF(COUNTIF(unused050,M5表!J18)&gt;0,"",IFERROR(VLOOKUP(第3表!$C$7,LastVal050List,M5表!J18+1,0),"…"))</f>
        <v>…</v>
      </c>
      <c r="K18" s="500" t="str">
        <f>IF(COUNTIF(unused050,M5表!K18)&gt;0,"",IFERROR(VLOOKUP(第3表!$C$7,LastVal050List,M5表!K18+1,0),"…"))</f>
        <v>…</v>
      </c>
      <c r="L18" s="500" t="str">
        <f>IF(COUNTIF(unused050,M5表!L18)&gt;0,"",IFERROR(VLOOKUP(第3表!$C$7,LastVal050List,M5表!L18+1,0),"…"))</f>
        <v>…</v>
      </c>
      <c r="M18" s="501" t="str">
        <f>IF(COUNTIF(unused050,M5表!M18)&gt;0,"",IFERROR(VLOOKUP(第3表!$C$7,LastVal050List,M5表!M18+1,0),"…"))</f>
        <v/>
      </c>
      <c r="N18" s="500" t="str">
        <f>IF(COUNTIF(unused050,M5表!N18)&gt;0,"",IFERROR(VLOOKUP(第3表!$C$7,LastVal050List,M5表!N18+1,0),"…"))</f>
        <v>…</v>
      </c>
      <c r="O18" s="500" t="str">
        <f>IF(COUNTIF(unused050,M5表!O18)&gt;0,"",IFERROR(VLOOKUP(第3表!$C$7,LastVal050List,M5表!O18+1,0),"…"))</f>
        <v>…</v>
      </c>
      <c r="P18" s="500" t="str">
        <f>IF(COUNTIF(unused050,M5表!P18)&gt;0,"",IFERROR(VLOOKUP(第3表!$C$7,LastVal050List,M5表!P18+1,0),"…"))</f>
        <v>…</v>
      </c>
      <c r="Q18" s="500" t="str">
        <f>IF(COUNTIF(unused050,M5表!Q18)&gt;0,"",IFERROR(VLOOKUP(第3表!$C$7,LastVal050List,M5表!Q18+1,0),"…"))</f>
        <v>…</v>
      </c>
      <c r="R18" s="500" t="str">
        <f>IF(COUNTIF(unused050,M5表!R18)&gt;0,"",IFERROR(VLOOKUP(第3表!$C$7,LastVal050List,M5表!R18+1,0),"…"))</f>
        <v>…</v>
      </c>
      <c r="S18" s="500" t="str">
        <f>IF(COUNTIF(unused050,M5表!S18)&gt;0,"",IFERROR(VLOOKUP(第3表!$C$7,LastVal050List,M5表!S18+1,0),"…"))</f>
        <v>…</v>
      </c>
      <c r="T18" s="500" t="str">
        <f>IF(COUNTIF(unused050,M5表!T18)&gt;0,"",IFERROR(VLOOKUP(第3表!$C$7,LastVal050List,M5表!T18+1,0),"…"))</f>
        <v>…</v>
      </c>
      <c r="U18" s="500" t="str">
        <f>IF(COUNTIF(unused050,M5表!U18)&gt;0,"",IFERROR(VLOOKUP(第3表!$C$7,LastVal050List,M5表!U18+1,0),"…"))</f>
        <v>…</v>
      </c>
      <c r="V18" s="500" t="str">
        <f>IF(COUNTIF(unused050,M5表!V18)&gt;0,"",IFERROR(VLOOKUP(第3表!$C$7,LastVal050List,M5表!V18+1,0),"…"))</f>
        <v>…</v>
      </c>
      <c r="W18" s="500" t="str">
        <f>IF(COUNTIF(unused050,M5表!W18)&gt;0,"",IFERROR(VLOOKUP(第3表!$C$7,LastVal050List,M5表!W18+1,0),"…"))</f>
        <v>…</v>
      </c>
      <c r="X18" s="500" t="str">
        <f>IF(COUNTIF(unused050,M5表!X18)&gt;0,"",IFERROR(VLOOKUP(第3表!$C$7,LastVal050List,M5表!X18+1,0),"…"))</f>
        <v>…</v>
      </c>
      <c r="Y18" s="500" t="str">
        <f>IF(COUNTIF(unused050,M5表!Y18)&gt;0,"",IFERROR(VLOOKUP(第3表!$C$7,LastVal050List,M5表!Y18+1,0),"…"))</f>
        <v>…</v>
      </c>
      <c r="Z18" s="501" t="str">
        <f>IF(COUNTIF(unused050,M5表!Z18)&gt;0,"",IFERROR(VLOOKUP(第3表!$C$7,LastVal050List,M5表!Z18+1,0),"…"))</f>
        <v/>
      </c>
      <c r="AA18" s="500" t="str">
        <f>IF(COUNTIF(unused050,M5表!AA18)&gt;0,"",IFERROR(VLOOKUP(第3表!$C$7,LastVal050List,M5表!AA18+1,0),"…"))</f>
        <v>…</v>
      </c>
      <c r="AB18" s="500" t="str">
        <f>IF(COUNTIF(unused050,M5表!AB18)&gt;0,"",IFERROR(VLOOKUP(第3表!$C$7,LastVal050List,M5表!AB18+1,0),"…"))</f>
        <v>…</v>
      </c>
      <c r="AC18" s="502" t="str">
        <f>IF(COUNTIF(unused050,M5表!AC18)&gt;0,"",IFERROR(VLOOKUP(第3表!$C$7,LastVal050List,M5表!AC18+1,0),"…"))</f>
        <v>…</v>
      </c>
      <c r="AD18" s="500" t="str">
        <f>IF(COUNTIF(unused050,M5表!AD18)&gt;0,"",IFERROR(VLOOKUP(第3表!$C$7,LastVal050List,M5表!AD18+1,0),"…"))</f>
        <v>…</v>
      </c>
      <c r="AE18" s="500" t="str">
        <f>IF(COUNTIF(unused050,M5表!AE18)&gt;0,"",IFERROR(VLOOKUP(第3表!$C$7,LastVal050List,M5表!AE18+1,0),"…"))</f>
        <v>…</v>
      </c>
      <c r="AF18" s="500" t="str">
        <f>IF(COUNTIF(unused050,M5表!AF18)&gt;0,"",IFERROR(VLOOKUP(第3表!$C$7,LastVal050List,M5表!AF18+1,0),"…"))</f>
        <v>…</v>
      </c>
      <c r="AG18" s="100"/>
    </row>
    <row r="19" spans="2:33" ht="24.95" customHeight="1">
      <c r="B19" s="835"/>
      <c r="C19" s="29" t="s">
        <v>381</v>
      </c>
      <c r="D19" s="28"/>
      <c r="E19" s="49" t="s">
        <v>26</v>
      </c>
      <c r="F19" s="500" t="str">
        <f>IF(COUNTIF(unused050,M5表!F19)&gt;0,"",IFERROR(VLOOKUP(第3表!$C$7,LastVal050List,M5表!F19+1,0),"…"))</f>
        <v>…</v>
      </c>
      <c r="G19" s="500" t="str">
        <f>IF(COUNTIF(unused050,M5表!G19)&gt;0,"",IFERROR(VLOOKUP(第3表!$C$7,LastVal050List,M5表!G19+1,0),"…"))</f>
        <v>…</v>
      </c>
      <c r="H19" s="500" t="str">
        <f>IF(COUNTIF(unused050,M5表!H19)&gt;0,"",IFERROR(VLOOKUP(第3表!$C$7,LastVal050List,M5表!H19+1,0),"…"))</f>
        <v>…</v>
      </c>
      <c r="I19" s="500" t="str">
        <f>IF(COUNTIF(unused050,M5表!I19)&gt;0,"",IFERROR(VLOOKUP(第3表!$C$7,LastVal050List,M5表!I19+1,0),"…"))</f>
        <v>…</v>
      </c>
      <c r="J19" s="500" t="str">
        <f>IF(COUNTIF(unused050,M5表!J19)&gt;0,"",IFERROR(VLOOKUP(第3表!$C$7,LastVal050List,M5表!J19+1,0),"…"))</f>
        <v>…</v>
      </c>
      <c r="K19" s="500" t="str">
        <f>IF(COUNTIF(unused050,M5表!K19)&gt;0,"",IFERROR(VLOOKUP(第3表!$C$7,LastVal050List,M5表!K19+1,0),"…"))</f>
        <v>…</v>
      </c>
      <c r="L19" s="500" t="str">
        <f>IF(COUNTIF(unused050,M5表!L19)&gt;0,"",IFERROR(VLOOKUP(第3表!$C$7,LastVal050List,M5表!L19+1,0),"…"))</f>
        <v>…</v>
      </c>
      <c r="M19" s="501" t="str">
        <f>IF(COUNTIF(unused050,M5表!M19)&gt;0,"",IFERROR(VLOOKUP(第3表!$C$7,LastVal050List,M5表!M19+1,0),"…"))</f>
        <v/>
      </c>
      <c r="N19" s="500" t="str">
        <f>IF(COUNTIF(unused050,M5表!N19)&gt;0,"",IFERROR(VLOOKUP(第3表!$C$7,LastVal050List,M5表!N19+1,0),"…"))</f>
        <v>…</v>
      </c>
      <c r="O19" s="500" t="str">
        <f>IF(COUNTIF(unused050,M5表!O19)&gt;0,"",IFERROR(VLOOKUP(第3表!$C$7,LastVal050List,M5表!O19+1,0),"…"))</f>
        <v>…</v>
      </c>
      <c r="P19" s="500" t="str">
        <f>IF(COUNTIF(unused050,M5表!P19)&gt;0,"",IFERROR(VLOOKUP(第3表!$C$7,LastVal050List,M5表!P19+1,0),"…"))</f>
        <v>…</v>
      </c>
      <c r="Q19" s="500" t="str">
        <f>IF(COUNTIF(unused050,M5表!Q19)&gt;0,"",IFERROR(VLOOKUP(第3表!$C$7,LastVal050List,M5表!Q19+1,0),"…"))</f>
        <v>…</v>
      </c>
      <c r="R19" s="500" t="str">
        <f>IF(COUNTIF(unused050,M5表!R19)&gt;0,"",IFERROR(VLOOKUP(第3表!$C$7,LastVal050List,M5表!R19+1,0),"…"))</f>
        <v>…</v>
      </c>
      <c r="S19" s="500" t="str">
        <f>IF(COUNTIF(unused050,M5表!S19)&gt;0,"",IFERROR(VLOOKUP(第3表!$C$7,LastVal050List,M5表!S19+1,0),"…"))</f>
        <v>…</v>
      </c>
      <c r="T19" s="500" t="str">
        <f>IF(COUNTIF(unused050,M5表!T19)&gt;0,"",IFERROR(VLOOKUP(第3表!$C$7,LastVal050List,M5表!T19+1,0),"…"))</f>
        <v>…</v>
      </c>
      <c r="U19" s="500" t="str">
        <f>IF(COUNTIF(unused050,M5表!U19)&gt;0,"",IFERROR(VLOOKUP(第3表!$C$7,LastVal050List,M5表!U19+1,0),"…"))</f>
        <v>…</v>
      </c>
      <c r="V19" s="500" t="str">
        <f>IF(COUNTIF(unused050,M5表!V19)&gt;0,"",IFERROR(VLOOKUP(第3表!$C$7,LastVal050List,M5表!V19+1,0),"…"))</f>
        <v>…</v>
      </c>
      <c r="W19" s="500" t="str">
        <f>IF(COUNTIF(unused050,M5表!W19)&gt;0,"",IFERROR(VLOOKUP(第3表!$C$7,LastVal050List,M5表!W19+1,0),"…"))</f>
        <v>…</v>
      </c>
      <c r="X19" s="500" t="str">
        <f>IF(COUNTIF(unused050,M5表!X19)&gt;0,"",IFERROR(VLOOKUP(第3表!$C$7,LastVal050List,M5表!X19+1,0),"…"))</f>
        <v>…</v>
      </c>
      <c r="Y19" s="500" t="str">
        <f>IF(COUNTIF(unused050,M5表!Y19)&gt;0,"",IFERROR(VLOOKUP(第3表!$C$7,LastVal050List,M5表!Y19+1,0),"…"))</f>
        <v>…</v>
      </c>
      <c r="Z19" s="501" t="str">
        <f>IF(COUNTIF(unused050,M5表!Z19)&gt;0,"",IFERROR(VLOOKUP(第3表!$C$7,LastVal050List,M5表!Z19+1,0),"…"))</f>
        <v/>
      </c>
      <c r="AA19" s="500" t="str">
        <f>IF(COUNTIF(unused050,M5表!AA19)&gt;0,"",IFERROR(VLOOKUP(第3表!$C$7,LastVal050List,M5表!AA19+1,0),"…"))</f>
        <v>…</v>
      </c>
      <c r="AB19" s="500" t="str">
        <f>IF(COUNTIF(unused050,M5表!AB19)&gt;0,"",IFERROR(VLOOKUP(第3表!$C$7,LastVal050List,M5表!AB19+1,0),"…"))</f>
        <v>…</v>
      </c>
      <c r="AC19" s="502" t="str">
        <f>IF(COUNTIF(unused050,M5表!AC19)&gt;0,"",IFERROR(VLOOKUP(第3表!$C$7,LastVal050List,M5表!AC19+1,0),"…"))</f>
        <v>…</v>
      </c>
      <c r="AD19" s="500" t="str">
        <f>IF(COUNTIF(unused050,M5表!AD19)&gt;0,"",IFERROR(VLOOKUP(第3表!$C$7,LastVal050List,M5表!AD19+1,0),"…"))</f>
        <v>…</v>
      </c>
      <c r="AE19" s="500" t="str">
        <f>IF(COUNTIF(unused050,M5表!AE19)&gt;0,"",IFERROR(VLOOKUP(第3表!$C$7,LastVal050List,M5表!AE19+1,0),"…"))</f>
        <v>…</v>
      </c>
      <c r="AF19" s="500" t="str">
        <f>IF(COUNTIF(unused050,M5表!AF19)&gt;0,"",IFERROR(VLOOKUP(第3表!$C$7,LastVal050List,M5表!AF19+1,0),"…"))</f>
        <v>…</v>
      </c>
      <c r="AG19" s="100"/>
    </row>
    <row r="20" spans="2:33" ht="24.95" customHeight="1">
      <c r="B20" s="835"/>
      <c r="C20" s="56" t="s">
        <v>32</v>
      </c>
      <c r="D20" s="57" t="s">
        <v>33</v>
      </c>
      <c r="E20" s="49" t="s">
        <v>27</v>
      </c>
      <c r="F20" s="500" t="str">
        <f>IF(COUNTIF(unused050,M5表!F20)&gt;0,"",IFERROR(VLOOKUP(第3表!$C$7,LastVal050List,M5表!F20+1,0),"…"))</f>
        <v>…</v>
      </c>
      <c r="G20" s="500" t="str">
        <f>IF(COUNTIF(unused050,M5表!G20)&gt;0,"",IFERROR(VLOOKUP(第3表!$C$7,LastVal050List,M5表!G20+1,0),"…"))</f>
        <v>…</v>
      </c>
      <c r="H20" s="500" t="str">
        <f>IF(COUNTIF(unused050,M5表!H20)&gt;0,"",IFERROR(VLOOKUP(第3表!$C$7,LastVal050List,M5表!H20+1,0),"…"))</f>
        <v>…</v>
      </c>
      <c r="I20" s="500" t="str">
        <f>IF(COUNTIF(unused050,M5表!I20)&gt;0,"",IFERROR(VLOOKUP(第3表!$C$7,LastVal050List,M5表!I20+1,0),"…"))</f>
        <v>…</v>
      </c>
      <c r="J20" s="500" t="str">
        <f>IF(COUNTIF(unused050,M5表!J20)&gt;0,"",IFERROR(VLOOKUP(第3表!$C$7,LastVal050List,M5表!J20+1,0),"…"))</f>
        <v>…</v>
      </c>
      <c r="K20" s="500" t="str">
        <f>IF(COUNTIF(unused050,M5表!K20)&gt;0,"",IFERROR(VLOOKUP(第3表!$C$7,LastVal050List,M5表!K20+1,0),"…"))</f>
        <v>…</v>
      </c>
      <c r="L20" s="500" t="str">
        <f>IF(COUNTIF(unused050,M5表!L20)&gt;0,"",IFERROR(VLOOKUP(第3表!$C$7,LastVal050List,M5表!L20+1,0),"…"))</f>
        <v>…</v>
      </c>
      <c r="M20" s="501" t="str">
        <f>IF(COUNTIF(unused050,M5表!M20)&gt;0,"",IFERROR(VLOOKUP(第3表!$C$7,LastVal050List,M5表!M20+1,0),"…"))</f>
        <v/>
      </c>
      <c r="N20" s="500" t="str">
        <f>IF(COUNTIF(unused050,M5表!N20)&gt;0,"",IFERROR(VLOOKUP(第3表!$C$7,LastVal050List,M5表!N20+1,0),"…"))</f>
        <v>…</v>
      </c>
      <c r="O20" s="500" t="str">
        <f>IF(COUNTIF(unused050,M5表!O20)&gt;0,"",IFERROR(VLOOKUP(第3表!$C$7,LastVal050List,M5表!O20+1,0),"…"))</f>
        <v>…</v>
      </c>
      <c r="P20" s="500" t="str">
        <f>IF(COUNTIF(unused050,M5表!P20)&gt;0,"",IFERROR(VLOOKUP(第3表!$C$7,LastVal050List,M5表!P20+1,0),"…"))</f>
        <v>…</v>
      </c>
      <c r="Q20" s="500" t="str">
        <f>IF(COUNTIF(unused050,M5表!Q20)&gt;0,"",IFERROR(VLOOKUP(第3表!$C$7,LastVal050List,M5表!Q20+1,0),"…"))</f>
        <v>…</v>
      </c>
      <c r="R20" s="500" t="str">
        <f>IF(COUNTIF(unused050,M5表!R20)&gt;0,"",IFERROR(VLOOKUP(第3表!$C$7,LastVal050List,M5表!R20+1,0),"…"))</f>
        <v>…</v>
      </c>
      <c r="S20" s="500" t="str">
        <f>IF(COUNTIF(unused050,M5表!S20)&gt;0,"",IFERROR(VLOOKUP(第3表!$C$7,LastVal050List,M5表!S20+1,0),"…"))</f>
        <v>…</v>
      </c>
      <c r="T20" s="500" t="str">
        <f>IF(COUNTIF(unused050,M5表!T20)&gt;0,"",IFERROR(VLOOKUP(第3表!$C$7,LastVal050List,M5表!T20+1,0),"…"))</f>
        <v>…</v>
      </c>
      <c r="U20" s="500" t="str">
        <f>IF(COUNTIF(unused050,M5表!U20)&gt;0,"",IFERROR(VLOOKUP(第3表!$C$7,LastVal050List,M5表!U20+1,0),"…"))</f>
        <v>…</v>
      </c>
      <c r="V20" s="500" t="str">
        <f>IF(COUNTIF(unused050,M5表!V20)&gt;0,"",IFERROR(VLOOKUP(第3表!$C$7,LastVal050List,M5表!V20+1,0),"…"))</f>
        <v>…</v>
      </c>
      <c r="W20" s="500" t="str">
        <f>IF(COUNTIF(unused050,M5表!W20)&gt;0,"",IFERROR(VLOOKUP(第3表!$C$7,LastVal050List,M5表!W20+1,0),"…"))</f>
        <v>…</v>
      </c>
      <c r="X20" s="500" t="str">
        <f>IF(COUNTIF(unused050,M5表!X20)&gt;0,"",IFERROR(VLOOKUP(第3表!$C$7,LastVal050List,M5表!X20+1,0),"…"))</f>
        <v>…</v>
      </c>
      <c r="Y20" s="500" t="str">
        <f>IF(COUNTIF(unused050,M5表!Y20)&gt;0,"",IFERROR(VLOOKUP(第3表!$C$7,LastVal050List,M5表!Y20+1,0),"…"))</f>
        <v>…</v>
      </c>
      <c r="Z20" s="500" t="str">
        <f>IF(COUNTIF(unused050,M5表!Z20)&gt;0,"",IFERROR(VLOOKUP(第3表!$C$7,LastVal050List,M5表!Z20+1,0),"…"))</f>
        <v>…</v>
      </c>
      <c r="AA20" s="500" t="str">
        <f>IF(COUNTIF(unused050,M5表!AA20)&gt;0,"",IFERROR(VLOOKUP(第3表!$C$7,LastVal050List,M5表!AA20+1,0),"…"))</f>
        <v>…</v>
      </c>
      <c r="AB20" s="500" t="str">
        <f>IF(COUNTIF(unused050,M5表!AB20)&gt;0,"",IFERROR(VLOOKUP(第3表!$C$7,LastVal050List,M5表!AB20+1,0),"…"))</f>
        <v>…</v>
      </c>
      <c r="AC20" s="502" t="str">
        <f>IF(COUNTIF(unused050,M5表!AC20)&gt;0,"",IFERROR(VLOOKUP(第3表!$C$7,LastVal050List,M5表!AC20+1,0),"…"))</f>
        <v>…</v>
      </c>
      <c r="AD20" s="500" t="str">
        <f>IF(COUNTIF(unused050,M5表!AD20)&gt;0,"",IFERROR(VLOOKUP(第3表!$C$7,LastVal050List,M5表!AD20+1,0),"…"))</f>
        <v>…</v>
      </c>
      <c r="AE20" s="500" t="str">
        <f>IF(COUNTIF(unused050,M5表!AE20)&gt;0,"",IFERROR(VLOOKUP(第3表!$C$7,LastVal050List,M5表!AE20+1,0),"…"))</f>
        <v>…</v>
      </c>
      <c r="AF20" s="500" t="str">
        <f>IF(COUNTIF(unused050,M5表!AF20)&gt;0,"",IFERROR(VLOOKUP(第3表!$C$7,LastVal050List,M5表!AF20+1,0),"…"))</f>
        <v>…</v>
      </c>
      <c r="AG20" s="100"/>
    </row>
    <row r="21" spans="2:33" ht="24.95" customHeight="1">
      <c r="B21" s="835"/>
      <c r="C21" s="31" t="s">
        <v>3</v>
      </c>
      <c r="D21" s="57" t="s">
        <v>34</v>
      </c>
      <c r="E21" s="49" t="s">
        <v>28</v>
      </c>
      <c r="F21" s="500" t="str">
        <f>IF(COUNTIF(unused050,M5表!F21)&gt;0,"",IFERROR(VLOOKUP(第3表!$C$7,LastVal050List,M5表!F21+1,0),"…"))</f>
        <v>…</v>
      </c>
      <c r="G21" s="500" t="str">
        <f>IF(COUNTIF(unused050,M5表!G21)&gt;0,"",IFERROR(VLOOKUP(第3表!$C$7,LastVal050List,M5表!G21+1,0),"…"))</f>
        <v>…</v>
      </c>
      <c r="H21" s="500" t="str">
        <f>IF(COUNTIF(unused050,M5表!H21)&gt;0,"",IFERROR(VLOOKUP(第3表!$C$7,LastVal050List,M5表!H21+1,0),"…"))</f>
        <v>…</v>
      </c>
      <c r="I21" s="500" t="str">
        <f>IF(COUNTIF(unused050,M5表!I21)&gt;0,"",IFERROR(VLOOKUP(第3表!$C$7,LastVal050List,M5表!I21+1,0),"…"))</f>
        <v>…</v>
      </c>
      <c r="J21" s="500" t="str">
        <f>IF(COUNTIF(unused050,M5表!J21)&gt;0,"",IFERROR(VLOOKUP(第3表!$C$7,LastVal050List,M5表!J21+1,0),"…"))</f>
        <v>…</v>
      </c>
      <c r="K21" s="500" t="str">
        <f>IF(COUNTIF(unused050,M5表!K21)&gt;0,"",IFERROR(VLOOKUP(第3表!$C$7,LastVal050List,M5表!K21+1,0),"…"))</f>
        <v>…</v>
      </c>
      <c r="L21" s="500" t="str">
        <f>IF(COUNTIF(unused050,M5表!L21)&gt;0,"",IFERROR(VLOOKUP(第3表!$C$7,LastVal050List,M5表!L21+1,0),"…"))</f>
        <v>…</v>
      </c>
      <c r="M21" s="501" t="str">
        <f>IF(COUNTIF(unused050,M5表!M21)&gt;0,"",IFERROR(VLOOKUP(第3表!$C$7,LastVal050List,M5表!M21+1,0),"…"))</f>
        <v/>
      </c>
      <c r="N21" s="500" t="str">
        <f>IF(COUNTIF(unused050,M5表!N21)&gt;0,"",IFERROR(VLOOKUP(第3表!$C$7,LastVal050List,M5表!N21+1,0),"…"))</f>
        <v>…</v>
      </c>
      <c r="O21" s="500" t="str">
        <f>IF(COUNTIF(unused050,M5表!O21)&gt;0,"",IFERROR(VLOOKUP(第3表!$C$7,LastVal050List,M5表!O21+1,0),"…"))</f>
        <v>…</v>
      </c>
      <c r="P21" s="500" t="str">
        <f>IF(COUNTIF(unused050,M5表!P21)&gt;0,"",IFERROR(VLOOKUP(第3表!$C$7,LastVal050List,M5表!P21+1,0),"…"))</f>
        <v>…</v>
      </c>
      <c r="Q21" s="500" t="str">
        <f>IF(COUNTIF(unused050,M5表!Q21)&gt;0,"",IFERROR(VLOOKUP(第3表!$C$7,LastVal050List,M5表!Q21+1,0),"…"))</f>
        <v>…</v>
      </c>
      <c r="R21" s="500" t="str">
        <f>IF(COUNTIF(unused050,M5表!R21)&gt;0,"",IFERROR(VLOOKUP(第3表!$C$7,LastVal050List,M5表!R21+1,0),"…"))</f>
        <v>…</v>
      </c>
      <c r="S21" s="500" t="str">
        <f>IF(COUNTIF(unused050,M5表!S21)&gt;0,"",IFERROR(VLOOKUP(第3表!$C$7,LastVal050List,M5表!S21+1,0),"…"))</f>
        <v>…</v>
      </c>
      <c r="T21" s="500" t="str">
        <f>IF(COUNTIF(unused050,M5表!T21)&gt;0,"",IFERROR(VLOOKUP(第3表!$C$7,LastVal050List,M5表!T21+1,0),"…"))</f>
        <v>…</v>
      </c>
      <c r="U21" s="500" t="str">
        <f>IF(COUNTIF(unused050,M5表!U21)&gt;0,"",IFERROR(VLOOKUP(第3表!$C$7,LastVal050List,M5表!U21+1,0),"…"))</f>
        <v>…</v>
      </c>
      <c r="V21" s="500" t="str">
        <f>IF(COUNTIF(unused050,M5表!V21)&gt;0,"",IFERROR(VLOOKUP(第3表!$C$7,LastVal050List,M5表!V21+1,0),"…"))</f>
        <v>…</v>
      </c>
      <c r="W21" s="500" t="str">
        <f>IF(COUNTIF(unused050,M5表!W21)&gt;0,"",IFERROR(VLOOKUP(第3表!$C$7,LastVal050List,M5表!W21+1,0),"…"))</f>
        <v>…</v>
      </c>
      <c r="X21" s="500" t="str">
        <f>IF(COUNTIF(unused050,M5表!X21)&gt;0,"",IFERROR(VLOOKUP(第3表!$C$7,LastVal050List,M5表!X21+1,0),"…"))</f>
        <v>…</v>
      </c>
      <c r="Y21" s="500" t="str">
        <f>IF(COUNTIF(unused050,M5表!Y21)&gt;0,"",IFERROR(VLOOKUP(第3表!$C$7,LastVal050List,M5表!Y21+1,0),"…"))</f>
        <v>…</v>
      </c>
      <c r="Z21" s="500" t="str">
        <f>IF(COUNTIF(unused050,M5表!Z21)&gt;0,"",IFERROR(VLOOKUP(第3表!$C$7,LastVal050List,M5表!Z21+1,0),"…"))</f>
        <v>…</v>
      </c>
      <c r="AA21" s="500" t="str">
        <f>IF(COUNTIF(unused050,M5表!AA21)&gt;0,"",IFERROR(VLOOKUP(第3表!$C$7,LastVal050List,M5表!AA21+1,0),"…"))</f>
        <v>…</v>
      </c>
      <c r="AB21" s="500" t="str">
        <f>IF(COUNTIF(unused050,M5表!AB21)&gt;0,"",IFERROR(VLOOKUP(第3表!$C$7,LastVal050List,M5表!AB21+1,0),"…"))</f>
        <v>…</v>
      </c>
      <c r="AC21" s="502" t="str">
        <f>IF(COUNTIF(unused050,M5表!AC21)&gt;0,"",IFERROR(VLOOKUP(第3表!$C$7,LastVal050List,M5表!AC21+1,0),"…"))</f>
        <v>…</v>
      </c>
      <c r="AD21" s="500" t="str">
        <f>IF(COUNTIF(unused050,M5表!AD21)&gt;0,"",IFERROR(VLOOKUP(第3表!$C$7,LastVal050List,M5表!AD21+1,0),"…"))</f>
        <v>…</v>
      </c>
      <c r="AE21" s="500" t="str">
        <f>IF(COUNTIF(unused050,M5表!AE21)&gt;0,"",IFERROR(VLOOKUP(第3表!$C$7,LastVal050List,M5表!AE21+1,0),"…"))</f>
        <v>…</v>
      </c>
      <c r="AF21" s="500" t="str">
        <f>IF(COUNTIF(unused050,M5表!AF21)&gt;0,"",IFERROR(VLOOKUP(第3表!$C$7,LastVal050List,M5表!AF21+1,0),"…"))</f>
        <v>…</v>
      </c>
      <c r="AG21" s="100"/>
    </row>
    <row r="22" spans="2:33" ht="24.95" customHeight="1">
      <c r="B22" s="835"/>
      <c r="C22" s="29" t="s">
        <v>382</v>
      </c>
      <c r="D22" s="57"/>
      <c r="E22" s="49" t="s">
        <v>29</v>
      </c>
      <c r="F22" s="500" t="str">
        <f>IF(COUNTIF(unused050,M5表!F22)&gt;0,"",IFERROR(VLOOKUP(第3表!$C$7,LastVal050List,M5表!F22+1,0),"…"))</f>
        <v>…</v>
      </c>
      <c r="G22" s="500" t="str">
        <f>IF(COUNTIF(unused050,M5表!G22)&gt;0,"",IFERROR(VLOOKUP(第3表!$C$7,LastVal050List,M5表!G22+1,0),"…"))</f>
        <v>…</v>
      </c>
      <c r="H22" s="500" t="str">
        <f>IF(COUNTIF(unused050,M5表!H22)&gt;0,"",IFERROR(VLOOKUP(第3表!$C$7,LastVal050List,M5表!H22+1,0),"…"))</f>
        <v>…</v>
      </c>
      <c r="I22" s="500" t="str">
        <f>IF(COUNTIF(unused050,M5表!I22)&gt;0,"",IFERROR(VLOOKUP(第3表!$C$7,LastVal050List,M5表!I22+1,0),"…"))</f>
        <v>…</v>
      </c>
      <c r="J22" s="500" t="str">
        <f>IF(COUNTIF(unused050,M5表!J22)&gt;0,"",IFERROR(VLOOKUP(第3表!$C$7,LastVal050List,M5表!J22+1,0),"…"))</f>
        <v>…</v>
      </c>
      <c r="K22" s="500" t="str">
        <f>IF(COUNTIF(unused050,M5表!K22)&gt;0,"",IFERROR(VLOOKUP(第3表!$C$7,LastVal050List,M5表!K22+1,0),"…"))</f>
        <v>…</v>
      </c>
      <c r="L22" s="500" t="str">
        <f>IF(COUNTIF(unused050,M5表!L22)&gt;0,"",IFERROR(VLOOKUP(第3表!$C$7,LastVal050List,M5表!L22+1,0),"…"))</f>
        <v>…</v>
      </c>
      <c r="M22" s="501" t="str">
        <f>IF(COUNTIF(unused050,M5表!M22)&gt;0,"",IFERROR(VLOOKUP(第3表!$C$7,LastVal050List,M5表!M22+1,0),"…"))</f>
        <v/>
      </c>
      <c r="N22" s="500" t="str">
        <f>IF(COUNTIF(unused050,M5表!N22)&gt;0,"",IFERROR(VLOOKUP(第3表!$C$7,LastVal050List,M5表!N22+1,0),"…"))</f>
        <v>…</v>
      </c>
      <c r="O22" s="500" t="str">
        <f>IF(COUNTIF(unused050,M5表!O22)&gt;0,"",IFERROR(VLOOKUP(第3表!$C$7,LastVal050List,M5表!O22+1,0),"…"))</f>
        <v>…</v>
      </c>
      <c r="P22" s="500" t="str">
        <f>IF(COUNTIF(unused050,M5表!P22)&gt;0,"",IFERROR(VLOOKUP(第3表!$C$7,LastVal050List,M5表!P22+1,0),"…"))</f>
        <v>…</v>
      </c>
      <c r="Q22" s="500" t="str">
        <f>IF(COUNTIF(unused050,M5表!Q22)&gt;0,"",IFERROR(VLOOKUP(第3表!$C$7,LastVal050List,M5表!Q22+1,0),"…"))</f>
        <v>…</v>
      </c>
      <c r="R22" s="500" t="str">
        <f>IF(COUNTIF(unused050,M5表!R22)&gt;0,"",IFERROR(VLOOKUP(第3表!$C$7,LastVal050List,M5表!R22+1,0),"…"))</f>
        <v>…</v>
      </c>
      <c r="S22" s="500" t="str">
        <f>IF(COUNTIF(unused050,M5表!S22)&gt;0,"",IFERROR(VLOOKUP(第3表!$C$7,LastVal050List,M5表!S22+1,0),"…"))</f>
        <v>…</v>
      </c>
      <c r="T22" s="500" t="str">
        <f>IF(COUNTIF(unused050,M5表!T22)&gt;0,"",IFERROR(VLOOKUP(第3表!$C$7,LastVal050List,M5表!T22+1,0),"…"))</f>
        <v>…</v>
      </c>
      <c r="U22" s="500" t="str">
        <f>IF(COUNTIF(unused050,M5表!U22)&gt;0,"",IFERROR(VLOOKUP(第3表!$C$7,LastVal050List,M5表!U22+1,0),"…"))</f>
        <v>…</v>
      </c>
      <c r="V22" s="500" t="str">
        <f>IF(COUNTIF(unused050,M5表!V22)&gt;0,"",IFERROR(VLOOKUP(第3表!$C$7,LastVal050List,M5表!V22+1,0),"…"))</f>
        <v>…</v>
      </c>
      <c r="W22" s="500" t="str">
        <f>IF(COUNTIF(unused050,M5表!W22)&gt;0,"",IFERROR(VLOOKUP(第3表!$C$7,LastVal050List,M5表!W22+1,0),"…"))</f>
        <v>…</v>
      </c>
      <c r="X22" s="500" t="str">
        <f>IF(COUNTIF(unused050,M5表!X22)&gt;0,"",IFERROR(VLOOKUP(第3表!$C$7,LastVal050List,M5表!X22+1,0),"…"))</f>
        <v>…</v>
      </c>
      <c r="Y22" s="500" t="str">
        <f>IF(COUNTIF(unused050,M5表!Y22)&gt;0,"",IFERROR(VLOOKUP(第3表!$C$7,LastVal050List,M5表!Y22+1,0),"…"))</f>
        <v>…</v>
      </c>
      <c r="Z22" s="501" t="str">
        <f>IF(COUNTIF(unused050,M5表!Z22)&gt;0,"",IFERROR(VLOOKUP(第3表!$C$7,LastVal050List,M5表!Z22+1,0),"…"))</f>
        <v/>
      </c>
      <c r="AA22" s="500" t="str">
        <f>IF(COUNTIF(unused050,M5表!AA22)&gt;0,"",IFERROR(VLOOKUP(第3表!$C$7,LastVal050List,M5表!AA22+1,0),"…"))</f>
        <v>…</v>
      </c>
      <c r="AB22" s="500" t="str">
        <f>IF(COUNTIF(unused050,M5表!AB22)&gt;0,"",IFERROR(VLOOKUP(第3表!$C$7,LastVal050List,M5表!AB22+1,0),"…"))</f>
        <v>…</v>
      </c>
      <c r="AC22" s="502" t="str">
        <f>IF(COUNTIF(unused050,M5表!AC22)&gt;0,"",IFERROR(VLOOKUP(第3表!$C$7,LastVal050List,M5表!AC22+1,0),"…"))</f>
        <v>…</v>
      </c>
      <c r="AD22" s="500" t="str">
        <f>IF(COUNTIF(unused050,M5表!AD22)&gt;0,"",IFERROR(VLOOKUP(第3表!$C$7,LastVal050List,M5表!AD22+1,0),"…"))</f>
        <v>…</v>
      </c>
      <c r="AE22" s="500" t="str">
        <f>IF(COUNTIF(unused050,M5表!AE22)&gt;0,"",IFERROR(VLOOKUP(第3表!$C$7,LastVal050List,M5表!AE22+1,0),"…"))</f>
        <v>…</v>
      </c>
      <c r="AF22" s="500" t="str">
        <f>IF(COUNTIF(unused050,M5表!AF22)&gt;0,"",IFERROR(VLOOKUP(第3表!$C$7,LastVal050List,M5表!AF22+1,0),"…"))</f>
        <v>…</v>
      </c>
      <c r="AG22" s="100"/>
    </row>
    <row r="23" spans="2:33" ht="24.95" customHeight="1">
      <c r="B23" s="835"/>
      <c r="C23" s="27" t="s">
        <v>243</v>
      </c>
      <c r="D23" s="28"/>
      <c r="E23" s="49" t="s">
        <v>30</v>
      </c>
      <c r="F23" s="500" t="str">
        <f>IF(COUNTIF(unused050,M5表!F23)&gt;0,"",IFERROR(VLOOKUP(第3表!$C$7,LastVal050List,M5表!F23+1,0),"…"))</f>
        <v>…</v>
      </c>
      <c r="G23" s="500" t="str">
        <f>IF(COUNTIF(unused050,M5表!G23)&gt;0,"",IFERROR(VLOOKUP(第3表!$C$7,LastVal050List,M5表!G23+1,0),"…"))</f>
        <v>…</v>
      </c>
      <c r="H23" s="500" t="str">
        <f>IF(COUNTIF(unused050,M5表!H23)&gt;0,"",IFERROR(VLOOKUP(第3表!$C$7,LastVal050List,M5表!H23+1,0),"…"))</f>
        <v>…</v>
      </c>
      <c r="I23" s="500" t="str">
        <f>IF(COUNTIF(unused050,M5表!I23)&gt;0,"",IFERROR(VLOOKUP(第3表!$C$7,LastVal050List,M5表!I23+1,0),"…"))</f>
        <v>…</v>
      </c>
      <c r="J23" s="500" t="str">
        <f>IF(COUNTIF(unused050,M5表!J23)&gt;0,"",IFERROR(VLOOKUP(第3表!$C$7,LastVal050List,M5表!J23+1,0),"…"))</f>
        <v>…</v>
      </c>
      <c r="K23" s="500" t="str">
        <f>IF(COUNTIF(unused050,M5表!K23)&gt;0,"",IFERROR(VLOOKUP(第3表!$C$7,LastVal050List,M5表!K23+1,0),"…"))</f>
        <v>…</v>
      </c>
      <c r="L23" s="500" t="str">
        <f>IF(COUNTIF(unused050,M5表!L23)&gt;0,"",IFERROR(VLOOKUP(第3表!$C$7,LastVal050List,M5表!L23+1,0),"…"))</f>
        <v>…</v>
      </c>
      <c r="M23" s="501" t="str">
        <f>IF(COUNTIF(unused050,M5表!M23)&gt;0,"",IFERROR(VLOOKUP(第3表!$C$7,LastVal050List,M5表!M23+1,0),"…"))</f>
        <v/>
      </c>
      <c r="N23" s="500" t="str">
        <f>IF(COUNTIF(unused050,M5表!N23)&gt;0,"",IFERROR(VLOOKUP(第3表!$C$7,LastVal050List,M5表!N23+1,0),"…"))</f>
        <v>…</v>
      </c>
      <c r="O23" s="500" t="str">
        <f>IF(COUNTIF(unused050,M5表!O23)&gt;0,"",IFERROR(VLOOKUP(第3表!$C$7,LastVal050List,M5表!O23+1,0),"…"))</f>
        <v>…</v>
      </c>
      <c r="P23" s="500" t="str">
        <f>IF(COUNTIF(unused050,M5表!P23)&gt;0,"",IFERROR(VLOOKUP(第3表!$C$7,LastVal050List,M5表!P23+1,0),"…"))</f>
        <v>…</v>
      </c>
      <c r="Q23" s="500" t="str">
        <f>IF(COUNTIF(unused050,M5表!Q23)&gt;0,"",IFERROR(VLOOKUP(第3表!$C$7,LastVal050List,M5表!Q23+1,0),"…"))</f>
        <v>…</v>
      </c>
      <c r="R23" s="500" t="str">
        <f>IF(COUNTIF(unused050,M5表!R23)&gt;0,"",IFERROR(VLOOKUP(第3表!$C$7,LastVal050List,M5表!R23+1,0),"…"))</f>
        <v>…</v>
      </c>
      <c r="S23" s="500" t="str">
        <f>IF(COUNTIF(unused050,M5表!S23)&gt;0,"",IFERROR(VLOOKUP(第3表!$C$7,LastVal050List,M5表!S23+1,0),"…"))</f>
        <v>…</v>
      </c>
      <c r="T23" s="500" t="str">
        <f>IF(COUNTIF(unused050,M5表!T23)&gt;0,"",IFERROR(VLOOKUP(第3表!$C$7,LastVal050List,M5表!T23+1,0),"…"))</f>
        <v>…</v>
      </c>
      <c r="U23" s="500" t="str">
        <f>IF(COUNTIF(unused050,M5表!U23)&gt;0,"",IFERROR(VLOOKUP(第3表!$C$7,LastVal050List,M5表!U23+1,0),"…"))</f>
        <v>…</v>
      </c>
      <c r="V23" s="500" t="str">
        <f>IF(COUNTIF(unused050,M5表!V23)&gt;0,"",IFERROR(VLOOKUP(第3表!$C$7,LastVal050List,M5表!V23+1,0),"…"))</f>
        <v>…</v>
      </c>
      <c r="W23" s="500" t="str">
        <f>IF(COUNTIF(unused050,M5表!W23)&gt;0,"",IFERROR(VLOOKUP(第3表!$C$7,LastVal050List,M5表!W23+1,0),"…"))</f>
        <v>…</v>
      </c>
      <c r="X23" s="500" t="str">
        <f>IF(COUNTIF(unused050,M5表!X23)&gt;0,"",IFERROR(VLOOKUP(第3表!$C$7,LastVal050List,M5表!X23+1,0),"…"))</f>
        <v>…</v>
      </c>
      <c r="Y23" s="500" t="str">
        <f>IF(COUNTIF(unused050,M5表!Y23)&gt;0,"",IFERROR(VLOOKUP(第3表!$C$7,LastVal050List,M5表!Y23+1,0),"…"))</f>
        <v>…</v>
      </c>
      <c r="Z23" s="501" t="str">
        <f>IF(COUNTIF(unused050,M5表!Z23)&gt;0,"",IFERROR(VLOOKUP(第3表!$C$7,LastVal050List,M5表!Z23+1,0),"…"))</f>
        <v/>
      </c>
      <c r="AA23" s="500" t="str">
        <f>IF(COUNTIF(unused050,M5表!AA23)&gt;0,"",IFERROR(VLOOKUP(第3表!$C$7,LastVal050List,M5表!AA23+1,0),"…"))</f>
        <v>…</v>
      </c>
      <c r="AB23" s="500" t="str">
        <f>IF(COUNTIF(unused050,M5表!AB23)&gt;0,"",IFERROR(VLOOKUP(第3表!$C$7,LastVal050List,M5表!AB23+1,0),"…"))</f>
        <v>…</v>
      </c>
      <c r="AC23" s="502" t="str">
        <f>IF(COUNTIF(unused050,M5表!AC23)&gt;0,"",IFERROR(VLOOKUP(第3表!$C$7,LastVal050List,M5表!AC23+1,0),"…"))</f>
        <v>…</v>
      </c>
      <c r="AD23" s="500" t="str">
        <f>IF(COUNTIF(unused050,M5表!AD23)&gt;0,"",IFERROR(VLOOKUP(第3表!$C$7,LastVal050List,M5表!AD23+1,0),"…"))</f>
        <v>…</v>
      </c>
      <c r="AE23" s="500" t="str">
        <f>IF(COUNTIF(unused050,M5表!AE23)&gt;0,"",IFERROR(VLOOKUP(第3表!$C$7,LastVal050List,M5表!AE23+1,0),"…"))</f>
        <v>…</v>
      </c>
      <c r="AF23" s="500" t="str">
        <f>IF(COUNTIF(unused050,M5表!AF23)&gt;0,"",IFERROR(VLOOKUP(第3表!$C$7,LastVal050List,M5表!AF23+1,0),"…"))</f>
        <v>…</v>
      </c>
      <c r="AG23" s="100"/>
    </row>
    <row r="24" spans="2:33" ht="24.95" customHeight="1">
      <c r="B24" s="836"/>
      <c r="C24" s="27"/>
      <c r="D24" s="59" t="s">
        <v>70</v>
      </c>
      <c r="E24" s="49" t="s">
        <v>31</v>
      </c>
      <c r="F24" s="502" t="str">
        <f>IF(COUNTIF(unused050,M5表!F24)&gt;0,"",IFERROR(VLOOKUP(第3表!$C$7,LastVal050List,M5表!F24+1,0),"…"))</f>
        <v>…</v>
      </c>
      <c r="G24" s="502" t="str">
        <f>IF(COUNTIF(unused050,M5表!G24)&gt;0,"",IFERROR(VLOOKUP(第3表!$C$7,LastVal050List,M5表!G24+1,0),"…"))</f>
        <v>…</v>
      </c>
      <c r="H24" s="502" t="str">
        <f>IF(COUNTIF(unused050,M5表!H24)&gt;0,"",IFERROR(VLOOKUP(第3表!$C$7,LastVal050List,M5表!H24+1,0),"…"))</f>
        <v>…</v>
      </c>
      <c r="I24" s="502" t="str">
        <f>IF(COUNTIF(unused050,M5表!I24)&gt;0,"",IFERROR(VLOOKUP(第3表!$C$7,LastVal050List,M5表!I24+1,0),"…"))</f>
        <v>…</v>
      </c>
      <c r="J24" s="502" t="str">
        <f>IF(COUNTIF(unused050,M5表!J24)&gt;0,"",IFERROR(VLOOKUP(第3表!$C$7,LastVal050List,M5表!J24+1,0),"…"))</f>
        <v>…</v>
      </c>
      <c r="K24" s="502" t="str">
        <f>IF(COUNTIF(unused050,M5表!K24)&gt;0,"",IFERROR(VLOOKUP(第3表!$C$7,LastVal050List,M5表!K24+1,0),"…"))</f>
        <v>…</v>
      </c>
      <c r="L24" s="502" t="str">
        <f>IF(COUNTIF(unused050,M5表!L24)&gt;0,"",IFERROR(VLOOKUP(第3表!$C$7,LastVal050List,M5表!L24+1,0),"…"))</f>
        <v>…</v>
      </c>
      <c r="M24" s="501" t="str">
        <f>IF(COUNTIF(unused050,M5表!M24)&gt;0,"",IFERROR(VLOOKUP(第3表!$C$7,LastVal050List,M5表!M24+1,0),"…"))</f>
        <v/>
      </c>
      <c r="N24" s="502" t="str">
        <f>IF(COUNTIF(unused050,M5表!N24)&gt;0,"",IFERROR(VLOOKUP(第3表!$C$7,LastVal050List,M5表!N24+1,0),"…"))</f>
        <v>…</v>
      </c>
      <c r="O24" s="502" t="str">
        <f>IF(COUNTIF(unused050,M5表!O24)&gt;0,"",IFERROR(VLOOKUP(第3表!$C$7,LastVal050List,M5表!O24+1,0),"…"))</f>
        <v>…</v>
      </c>
      <c r="P24" s="502" t="str">
        <f>IF(COUNTIF(unused050,M5表!P24)&gt;0,"",IFERROR(VLOOKUP(第3表!$C$7,LastVal050List,M5表!P24+1,0),"…"))</f>
        <v>…</v>
      </c>
      <c r="Q24" s="502" t="str">
        <f>IF(COUNTIF(unused050,M5表!Q24)&gt;0,"",IFERROR(VLOOKUP(第3表!$C$7,LastVal050List,M5表!Q24+1,0),"…"))</f>
        <v>…</v>
      </c>
      <c r="R24" s="502" t="str">
        <f>IF(COUNTIF(unused050,M5表!R24)&gt;0,"",IFERROR(VLOOKUP(第3表!$C$7,LastVal050List,M5表!R24+1,0),"…"))</f>
        <v>…</v>
      </c>
      <c r="S24" s="502" t="str">
        <f>IF(COUNTIF(unused050,M5表!S24)&gt;0,"",IFERROR(VLOOKUP(第3表!$C$7,LastVal050List,M5表!S24+1,0),"…"))</f>
        <v>…</v>
      </c>
      <c r="T24" s="502" t="str">
        <f>IF(COUNTIF(unused050,M5表!T24)&gt;0,"",IFERROR(VLOOKUP(第3表!$C$7,LastVal050List,M5表!T24+1,0),"…"))</f>
        <v>…</v>
      </c>
      <c r="U24" s="502" t="str">
        <f>IF(COUNTIF(unused050,M5表!U24)&gt;0,"",IFERROR(VLOOKUP(第3表!$C$7,LastVal050List,M5表!U24+1,0),"…"))</f>
        <v>…</v>
      </c>
      <c r="V24" s="502" t="str">
        <f>IF(COUNTIF(unused050,M5表!V24)&gt;0,"",IFERROR(VLOOKUP(第3表!$C$7,LastVal050List,M5表!V24+1,0),"…"))</f>
        <v>…</v>
      </c>
      <c r="W24" s="502" t="str">
        <f>IF(COUNTIF(unused050,M5表!W24)&gt;0,"",IFERROR(VLOOKUP(第3表!$C$7,LastVal050List,M5表!W24+1,0),"…"))</f>
        <v>…</v>
      </c>
      <c r="X24" s="502" t="str">
        <f>IF(COUNTIF(unused050,M5表!X24)&gt;0,"",IFERROR(VLOOKUP(第3表!$C$7,LastVal050List,M5表!X24+1,0),"…"))</f>
        <v>…</v>
      </c>
      <c r="Y24" s="502" t="str">
        <f>IF(COUNTIF(unused050,M5表!Y24)&gt;0,"",IFERROR(VLOOKUP(第3表!$C$7,LastVal050List,M5表!Y24+1,0),"…"))</f>
        <v>…</v>
      </c>
      <c r="Z24" s="502" t="str">
        <f>IF(COUNTIF(unused050,M5表!Z24)&gt;0,"",IFERROR(VLOOKUP(第3表!$C$7,LastVal050List,M5表!Z24+1,0),"…"))</f>
        <v>…</v>
      </c>
      <c r="AA24" s="502" t="str">
        <f>IF(COUNTIF(unused050,M5表!AA24)&gt;0,"",IFERROR(VLOOKUP(第3表!$C$7,LastVal050List,M5表!AA24+1,0),"…"))</f>
        <v>…</v>
      </c>
      <c r="AB24" s="502" t="str">
        <f>IF(COUNTIF(unused050,M5表!AB24)&gt;0,"",IFERROR(VLOOKUP(第3表!$C$7,LastVal050List,M5表!AB24+1,0),"…"))</f>
        <v>…</v>
      </c>
      <c r="AC24" s="502" t="str">
        <f>IF(COUNTIF(unused050,M5表!AC24)&gt;0,"",IFERROR(VLOOKUP(第3表!$C$7,LastVal050List,M5表!AC24+1,0),"…"))</f>
        <v>…</v>
      </c>
      <c r="AD24" s="502" t="str">
        <f>IF(COUNTIF(unused050,M5表!AD24)&gt;0,"",IFERROR(VLOOKUP(第3表!$C$7,LastVal050List,M5表!AD24+1,0),"…"))</f>
        <v>…</v>
      </c>
      <c r="AE24" s="502" t="str">
        <f>IF(COUNTIF(unused050,M5表!AE24)&gt;0,"",IFERROR(VLOOKUP(第3表!$C$7,LastVal050List,M5表!AE24+1,0),"…"))</f>
        <v>…</v>
      </c>
      <c r="AF24" s="502" t="str">
        <f>IF(COUNTIF(unused050,M5表!AF24)&gt;0,"",IFERROR(VLOOKUP(第3表!$C$7,LastVal050List,M5表!AF24+1,0),"…"))</f>
        <v>…</v>
      </c>
      <c r="AG24" s="100"/>
    </row>
    <row r="25" spans="2:33" ht="24.95" customHeight="1">
      <c r="B25" s="834" t="s">
        <v>388</v>
      </c>
      <c r="C25" s="64" t="s">
        <v>66</v>
      </c>
      <c r="D25" s="58" t="s">
        <v>68</v>
      </c>
      <c r="E25" s="50" t="s">
        <v>13</v>
      </c>
      <c r="F25" s="500" t="str">
        <f>IF(COUNTIF(unused050,M5表!F25)&gt;0,"",IFERROR(VLOOKUP(第3表!$C$7,LastVal050List,M5表!F25+1,0),"…"))</f>
        <v>…</v>
      </c>
      <c r="G25" s="500" t="str">
        <f>IF(COUNTIF(unused050,M5表!G25)&gt;0,"",IFERROR(VLOOKUP(第3表!$C$7,LastVal050List,M5表!G25+1,0),"…"))</f>
        <v>…</v>
      </c>
      <c r="H25" s="500" t="str">
        <f>IF(COUNTIF(unused050,M5表!H25)&gt;0,"",IFERROR(VLOOKUP(第3表!$C$7,LastVal050List,M5表!H25+1,0),"…"))</f>
        <v>…</v>
      </c>
      <c r="I25" s="501" t="str">
        <f>IF(COUNTIF(unused050,M5表!I25)&gt;0,"",IFERROR(VLOOKUP(第3表!$C$7,LastVal050List,M5表!I25+1,0),"…"))</f>
        <v/>
      </c>
      <c r="J25" s="501" t="str">
        <f>IF(COUNTIF(unused050,M5表!J25)&gt;0,"",IFERROR(VLOOKUP(第3表!$C$7,LastVal050List,M5表!J25+1,0),"…"))</f>
        <v/>
      </c>
      <c r="K25" s="501" t="str">
        <f>IF(COUNTIF(unused050,M5表!K25)&gt;0,"",IFERROR(VLOOKUP(第3表!$C$7,LastVal050List,M5表!K25+1,0),"…"))</f>
        <v/>
      </c>
      <c r="L25" s="501" t="str">
        <f>IF(COUNTIF(unused050,M5表!L25)&gt;0,"",IFERROR(VLOOKUP(第3表!$C$7,LastVal050List,M5表!L25+1,0),"…"))</f>
        <v/>
      </c>
      <c r="M25" s="500" t="str">
        <f>IF(COUNTIF(unused050,M5表!M25)&gt;0,"",IFERROR(VLOOKUP(第3表!$C$7,LastVal050List,M5表!M25+1,0),"…"))</f>
        <v>…</v>
      </c>
      <c r="N25" s="501" t="str">
        <f>IF(COUNTIF(unused050,M5表!N25)&gt;0,"",IFERROR(VLOOKUP(第3表!$C$7,LastVal050List,M5表!N25+1,0),"…"))</f>
        <v/>
      </c>
      <c r="O25" s="501" t="str">
        <f>IF(COUNTIF(unused050,M5表!O25)&gt;0,"",IFERROR(VLOOKUP(第3表!$C$7,LastVal050List,M5表!O25+1,0),"…"))</f>
        <v/>
      </c>
      <c r="P25" s="501" t="str">
        <f>IF(COUNTIF(unused050,M5表!P25)&gt;0,"",IFERROR(VLOOKUP(第3表!$C$7,LastVal050List,M5表!P25+1,0),"…"))</f>
        <v/>
      </c>
      <c r="Q25" s="501" t="str">
        <f>IF(COUNTIF(unused050,M5表!Q25)&gt;0,"",IFERROR(VLOOKUP(第3表!$C$7,LastVal050List,M5表!Q25+1,0),"…"))</f>
        <v/>
      </c>
      <c r="R25" s="501" t="str">
        <f>IF(COUNTIF(unused050,M5表!R25)&gt;0,"",IFERROR(VLOOKUP(第3表!$C$7,LastVal050List,M5表!R25+1,0),"…"))</f>
        <v/>
      </c>
      <c r="S25" s="501" t="str">
        <f>IF(COUNTIF(unused050,M5表!S25)&gt;0,"",IFERROR(VLOOKUP(第3表!$C$7,LastVal050List,M5表!S25+1,0),"…"))</f>
        <v/>
      </c>
      <c r="T25" s="501" t="str">
        <f>IF(COUNTIF(unused050,M5表!T25)&gt;0,"",IFERROR(VLOOKUP(第3表!$C$7,LastVal050List,M5表!T25+1,0),"…"))</f>
        <v/>
      </c>
      <c r="U25" s="501" t="str">
        <f>IF(COUNTIF(unused050,M5表!U25)&gt;0,"",IFERROR(VLOOKUP(第3表!$C$7,LastVal050List,M5表!U25+1,0),"…"))</f>
        <v/>
      </c>
      <c r="V25" s="501" t="str">
        <f>IF(COUNTIF(unused050,M5表!V25)&gt;0,"",IFERROR(VLOOKUP(第3表!$C$7,LastVal050List,M5表!V25+1,0),"…"))</f>
        <v/>
      </c>
      <c r="W25" s="501" t="str">
        <f>IF(COUNTIF(unused050,M5表!W25)&gt;0,"",IFERROR(VLOOKUP(第3表!$C$7,LastVal050List,M5表!W25+1,0),"…"))</f>
        <v/>
      </c>
      <c r="X25" s="501" t="str">
        <f>IF(COUNTIF(unused050,M5表!X25)&gt;0,"",IFERROR(VLOOKUP(第3表!$C$7,LastVal050List,M5表!X25+1,0),"…"))</f>
        <v/>
      </c>
      <c r="Y25" s="501" t="str">
        <f>IF(COUNTIF(unused050,M5表!Y25)&gt;0,"",IFERROR(VLOOKUP(第3表!$C$7,LastVal050List,M5表!Y25+1,0),"…"))</f>
        <v/>
      </c>
      <c r="Z25" s="501" t="str">
        <f>IF(COUNTIF(unused050,M5表!Z25)&gt;0,"",IFERROR(VLOOKUP(第3表!$C$7,LastVal050List,M5表!Z25+1,0),"…"))</f>
        <v/>
      </c>
      <c r="AA25" s="501" t="str">
        <f>IF(COUNTIF(unused050,M5表!AA25)&gt;0,"",IFERROR(VLOOKUP(第3表!$C$7,LastVal050List,M5表!AA25+1,0),"…"))</f>
        <v/>
      </c>
      <c r="AB25" s="500" t="str">
        <f>IF(COUNTIF(unused050,M5表!AB25)&gt;0,"",IFERROR(VLOOKUP(第3表!$C$7,LastVal050List,M5表!AB25+1,0),"…"))</f>
        <v>…</v>
      </c>
      <c r="AC25" s="502" t="str">
        <f>IF(COUNTIF(unused050,M5表!AC25)&gt;0,"",IFERROR(VLOOKUP(第3表!$C$7,LastVal050List,M5表!AC25+1,0),"…"))</f>
        <v>…</v>
      </c>
      <c r="AD25" s="500" t="str">
        <f>IF(COUNTIF(unused050,M5表!AD25)&gt;0,"",IFERROR(VLOOKUP(第3表!$C$7,LastVal050List,M5表!AD25+1,0),"…"))</f>
        <v>…</v>
      </c>
      <c r="AE25" s="501" t="str">
        <f>IF(COUNTIF(unused050,M5表!AE25)&gt;0,"",IFERROR(VLOOKUP(第3表!$C$7,LastVal050List,M5表!AE25+1,0),"…"))</f>
        <v/>
      </c>
      <c r="AF25" s="501" t="str">
        <f>IF(COUNTIF(unused050,M5表!AF25)&gt;0,"",IFERROR(VLOOKUP(第3表!$C$7,LastVal050List,M5表!AF25+1,0),"…"))</f>
        <v/>
      </c>
      <c r="AG25" s="100"/>
    </row>
    <row r="26" spans="2:33" ht="24.95" customHeight="1">
      <c r="B26" s="835"/>
      <c r="C26" s="55" t="s">
        <v>67</v>
      </c>
      <c r="D26" s="58" t="s">
        <v>69</v>
      </c>
      <c r="E26" s="50" t="s">
        <v>14</v>
      </c>
      <c r="F26" s="500" t="str">
        <f>IF(COUNTIF(unused050,M5表!F26)&gt;0,"",IFERROR(VLOOKUP(第3表!$C$7,LastVal050List,M5表!F26+1,0),"…"))</f>
        <v>…</v>
      </c>
      <c r="G26" s="500" t="str">
        <f>IF(COUNTIF(unused050,M5表!G26)&gt;0,"",IFERROR(VLOOKUP(第3表!$C$7,LastVal050List,M5表!G26+1,0),"…"))</f>
        <v>…</v>
      </c>
      <c r="H26" s="500" t="str">
        <f>IF(COUNTIF(unused050,M5表!H26)&gt;0,"",IFERROR(VLOOKUP(第3表!$C$7,LastVal050List,M5表!H26+1,0),"…"))</f>
        <v>…</v>
      </c>
      <c r="I26" s="501" t="str">
        <f>IF(COUNTIF(unused050,M5表!I26)&gt;0,"",IFERROR(VLOOKUP(第3表!$C$7,LastVal050List,M5表!I26+1,0),"…"))</f>
        <v/>
      </c>
      <c r="J26" s="501" t="str">
        <f>IF(COUNTIF(unused050,M5表!J26)&gt;0,"",IFERROR(VLOOKUP(第3表!$C$7,LastVal050List,M5表!J26+1,0),"…"))</f>
        <v/>
      </c>
      <c r="K26" s="501" t="str">
        <f>IF(COUNTIF(unused050,M5表!K26)&gt;0,"",IFERROR(VLOOKUP(第3表!$C$7,LastVal050List,M5表!K26+1,0),"…"))</f>
        <v/>
      </c>
      <c r="L26" s="501" t="str">
        <f>IF(COUNTIF(unused050,M5表!L26)&gt;0,"",IFERROR(VLOOKUP(第3表!$C$7,LastVal050List,M5表!L26+1,0),"…"))</f>
        <v/>
      </c>
      <c r="M26" s="500" t="str">
        <f>IF(COUNTIF(unused050,M5表!M26)&gt;0,"",IFERROR(VLOOKUP(第3表!$C$7,LastVal050List,M5表!M26+1,0),"…"))</f>
        <v>…</v>
      </c>
      <c r="N26" s="501" t="str">
        <f>IF(COUNTIF(unused050,M5表!N26)&gt;0,"",IFERROR(VLOOKUP(第3表!$C$7,LastVal050List,M5表!N26+1,0),"…"))</f>
        <v/>
      </c>
      <c r="O26" s="501" t="str">
        <f>IF(COUNTIF(unused050,M5表!O26)&gt;0,"",IFERROR(VLOOKUP(第3表!$C$7,LastVal050List,M5表!O26+1,0),"…"))</f>
        <v/>
      </c>
      <c r="P26" s="501" t="str">
        <f>IF(COUNTIF(unused050,M5表!P26)&gt;0,"",IFERROR(VLOOKUP(第3表!$C$7,LastVal050List,M5表!P26+1,0),"…"))</f>
        <v/>
      </c>
      <c r="Q26" s="501" t="str">
        <f>IF(COUNTIF(unused050,M5表!Q26)&gt;0,"",IFERROR(VLOOKUP(第3表!$C$7,LastVal050List,M5表!Q26+1,0),"…"))</f>
        <v/>
      </c>
      <c r="R26" s="501" t="str">
        <f>IF(COUNTIF(unused050,M5表!R26)&gt;0,"",IFERROR(VLOOKUP(第3表!$C$7,LastVal050List,M5表!R26+1,0),"…"))</f>
        <v/>
      </c>
      <c r="S26" s="501" t="str">
        <f>IF(COUNTIF(unused050,M5表!S26)&gt;0,"",IFERROR(VLOOKUP(第3表!$C$7,LastVal050List,M5表!S26+1,0),"…"))</f>
        <v/>
      </c>
      <c r="T26" s="501" t="str">
        <f>IF(COUNTIF(unused050,M5表!T26)&gt;0,"",IFERROR(VLOOKUP(第3表!$C$7,LastVal050List,M5表!T26+1,0),"…"))</f>
        <v/>
      </c>
      <c r="U26" s="501" t="str">
        <f>IF(COUNTIF(unused050,M5表!U26)&gt;0,"",IFERROR(VLOOKUP(第3表!$C$7,LastVal050List,M5表!U26+1,0),"…"))</f>
        <v/>
      </c>
      <c r="V26" s="501" t="str">
        <f>IF(COUNTIF(unused050,M5表!V26)&gt;0,"",IFERROR(VLOOKUP(第3表!$C$7,LastVal050List,M5表!V26+1,0),"…"))</f>
        <v/>
      </c>
      <c r="W26" s="501" t="str">
        <f>IF(COUNTIF(unused050,M5表!W26)&gt;0,"",IFERROR(VLOOKUP(第3表!$C$7,LastVal050List,M5表!W26+1,0),"…"))</f>
        <v/>
      </c>
      <c r="X26" s="501" t="str">
        <f>IF(COUNTIF(unused050,M5表!X26)&gt;0,"",IFERROR(VLOOKUP(第3表!$C$7,LastVal050List,M5表!X26+1,0),"…"))</f>
        <v/>
      </c>
      <c r="Y26" s="501" t="str">
        <f>IF(COUNTIF(unused050,M5表!Y26)&gt;0,"",IFERROR(VLOOKUP(第3表!$C$7,LastVal050List,M5表!Y26+1,0),"…"))</f>
        <v/>
      </c>
      <c r="Z26" s="501" t="str">
        <f>IF(COUNTIF(unused050,M5表!Z26)&gt;0,"",IFERROR(VLOOKUP(第3表!$C$7,LastVal050List,M5表!Z26+1,0),"…"))</f>
        <v/>
      </c>
      <c r="AA26" s="501" t="str">
        <f>IF(COUNTIF(unused050,M5表!AA26)&gt;0,"",IFERROR(VLOOKUP(第3表!$C$7,LastVal050List,M5表!AA26+1,0),"…"))</f>
        <v/>
      </c>
      <c r="AB26" s="500" t="str">
        <f>IF(COUNTIF(unused050,M5表!AB26)&gt;0,"",IFERROR(VLOOKUP(第3表!$C$7,LastVal050List,M5表!AB26+1,0),"…"))</f>
        <v>…</v>
      </c>
      <c r="AC26" s="502" t="str">
        <f>IF(COUNTIF(unused050,M5表!AC26)&gt;0,"",IFERROR(VLOOKUP(第3表!$C$7,LastVal050List,M5表!AC26+1,0),"…"))</f>
        <v>…</v>
      </c>
      <c r="AD26" s="500" t="str">
        <f>IF(COUNTIF(unused050,M5表!AD26)&gt;0,"",IFERROR(VLOOKUP(第3表!$C$7,LastVal050List,M5表!AD26+1,0),"…"))</f>
        <v>…</v>
      </c>
      <c r="AE26" s="501" t="str">
        <f>IF(COUNTIF(unused050,M5表!AE26)&gt;0,"",IFERROR(VLOOKUP(第3表!$C$7,LastVal050List,M5表!AE26+1,0),"…"))</f>
        <v/>
      </c>
      <c r="AF26" s="501" t="str">
        <f>IF(COUNTIF(unused050,M5表!AF26)&gt;0,"",IFERROR(VLOOKUP(第3表!$C$7,LastVal050List,M5表!AF26+1,0),"…"))</f>
        <v/>
      </c>
      <c r="AG26" s="100"/>
    </row>
    <row r="27" spans="2:33" ht="24.95" customHeight="1">
      <c r="B27" s="835"/>
      <c r="C27" s="29" t="s">
        <v>72</v>
      </c>
      <c r="D27" s="30"/>
      <c r="E27" s="49" t="s">
        <v>15</v>
      </c>
      <c r="F27" s="500" t="str">
        <f>IF(COUNTIF(unused050,M5表!F27)&gt;0,"",IFERROR(VLOOKUP(第3表!$C$7,LastVal050List,M5表!F27+1,0),"…"))</f>
        <v>…</v>
      </c>
      <c r="G27" s="500" t="str">
        <f>IF(COUNTIF(unused050,M5表!G27)&gt;0,"",IFERROR(VLOOKUP(第3表!$C$7,LastVal050List,M5表!G27+1,0),"…"))</f>
        <v>…</v>
      </c>
      <c r="H27" s="500" t="str">
        <f>IF(COUNTIF(unused050,M5表!H27)&gt;0,"",IFERROR(VLOOKUP(第3表!$C$7,LastVal050List,M5表!H27+1,0),"…"))</f>
        <v>…</v>
      </c>
      <c r="I27" s="501" t="str">
        <f>IF(COUNTIF(unused050,M5表!I27)&gt;0,"",IFERROR(VLOOKUP(第3表!$C$7,LastVal050List,M5表!I27+1,0),"…"))</f>
        <v/>
      </c>
      <c r="J27" s="501" t="str">
        <f>IF(COUNTIF(unused050,M5表!J27)&gt;0,"",IFERROR(VLOOKUP(第3表!$C$7,LastVal050List,M5表!J27+1,0),"…"))</f>
        <v/>
      </c>
      <c r="K27" s="501" t="str">
        <f>IF(COUNTIF(unused050,M5表!K27)&gt;0,"",IFERROR(VLOOKUP(第3表!$C$7,LastVal050List,M5表!K27+1,0),"…"))</f>
        <v/>
      </c>
      <c r="L27" s="501" t="str">
        <f>IF(COUNTIF(unused050,M5表!L27)&gt;0,"",IFERROR(VLOOKUP(第3表!$C$7,LastVal050List,M5表!L27+1,0),"…"))</f>
        <v/>
      </c>
      <c r="M27" s="500" t="str">
        <f>IF(COUNTIF(unused050,M5表!M27)&gt;0,"",IFERROR(VLOOKUP(第3表!$C$7,LastVal050List,M5表!M27+1,0),"…"))</f>
        <v>…</v>
      </c>
      <c r="N27" s="501" t="str">
        <f>IF(COUNTIF(unused050,M5表!N27)&gt;0,"",IFERROR(VLOOKUP(第3表!$C$7,LastVal050List,M5表!N27+1,0),"…"))</f>
        <v/>
      </c>
      <c r="O27" s="501" t="str">
        <f>IF(COUNTIF(unused050,M5表!O27)&gt;0,"",IFERROR(VLOOKUP(第3表!$C$7,LastVal050List,M5表!O27+1,0),"…"))</f>
        <v/>
      </c>
      <c r="P27" s="501" t="str">
        <f>IF(COUNTIF(unused050,M5表!P27)&gt;0,"",IFERROR(VLOOKUP(第3表!$C$7,LastVal050List,M5表!P27+1,0),"…"))</f>
        <v/>
      </c>
      <c r="Q27" s="501" t="str">
        <f>IF(COUNTIF(unused050,M5表!Q27)&gt;0,"",IFERROR(VLOOKUP(第3表!$C$7,LastVal050List,M5表!Q27+1,0),"…"))</f>
        <v/>
      </c>
      <c r="R27" s="501" t="str">
        <f>IF(COUNTIF(unused050,M5表!R27)&gt;0,"",IFERROR(VLOOKUP(第3表!$C$7,LastVal050List,M5表!R27+1,0),"…"))</f>
        <v/>
      </c>
      <c r="S27" s="501" t="str">
        <f>IF(COUNTIF(unused050,M5表!S27)&gt;0,"",IFERROR(VLOOKUP(第3表!$C$7,LastVal050List,M5表!S27+1,0),"…"))</f>
        <v/>
      </c>
      <c r="T27" s="501" t="str">
        <f>IF(COUNTIF(unused050,M5表!T27)&gt;0,"",IFERROR(VLOOKUP(第3表!$C$7,LastVal050List,M5表!T27+1,0),"…"))</f>
        <v/>
      </c>
      <c r="U27" s="501" t="str">
        <f>IF(COUNTIF(unused050,M5表!U27)&gt;0,"",IFERROR(VLOOKUP(第3表!$C$7,LastVal050List,M5表!U27+1,0),"…"))</f>
        <v/>
      </c>
      <c r="V27" s="501" t="str">
        <f>IF(COUNTIF(unused050,M5表!V27)&gt;0,"",IFERROR(VLOOKUP(第3表!$C$7,LastVal050List,M5表!V27+1,0),"…"))</f>
        <v/>
      </c>
      <c r="W27" s="501" t="str">
        <f>IF(COUNTIF(unused050,M5表!W27)&gt;0,"",IFERROR(VLOOKUP(第3表!$C$7,LastVal050List,M5表!W27+1,0),"…"))</f>
        <v/>
      </c>
      <c r="X27" s="501" t="str">
        <f>IF(COUNTIF(unused050,M5表!X27)&gt;0,"",IFERROR(VLOOKUP(第3表!$C$7,LastVal050List,M5表!X27+1,0),"…"))</f>
        <v/>
      </c>
      <c r="Y27" s="501" t="str">
        <f>IF(COUNTIF(unused050,M5表!Y27)&gt;0,"",IFERROR(VLOOKUP(第3表!$C$7,LastVal050List,M5表!Y27+1,0),"…"))</f>
        <v/>
      </c>
      <c r="Z27" s="501" t="str">
        <f>IF(COUNTIF(unused050,M5表!Z27)&gt;0,"",IFERROR(VLOOKUP(第3表!$C$7,LastVal050List,M5表!Z27+1,0),"…"))</f>
        <v/>
      </c>
      <c r="AA27" s="501" t="str">
        <f>IF(COUNTIF(unused050,M5表!AA27)&gt;0,"",IFERROR(VLOOKUP(第3表!$C$7,LastVal050List,M5表!AA27+1,0),"…"))</f>
        <v/>
      </c>
      <c r="AB27" s="500" t="str">
        <f>IF(COUNTIF(unused050,M5表!AB27)&gt;0,"",IFERROR(VLOOKUP(第3表!$C$7,LastVal050List,M5表!AB27+1,0),"…"))</f>
        <v>…</v>
      </c>
      <c r="AC27" s="502" t="str">
        <f>IF(COUNTIF(unused050,M5表!AC27)&gt;0,"",IFERROR(VLOOKUP(第3表!$C$7,LastVal050List,M5表!AC27+1,0),"…"))</f>
        <v>…</v>
      </c>
      <c r="AD27" s="500" t="str">
        <f>IF(COUNTIF(unused050,M5表!AD27)&gt;0,"",IFERROR(VLOOKUP(第3表!$C$7,LastVal050List,M5表!AD27+1,0),"…"))</f>
        <v>…</v>
      </c>
      <c r="AE27" s="501" t="str">
        <f>IF(COUNTIF(unused050,M5表!AE27)&gt;0,"",IFERROR(VLOOKUP(第3表!$C$7,LastVal050List,M5表!AE27+1,0),"…"))</f>
        <v/>
      </c>
      <c r="AF27" s="501" t="str">
        <f>IF(COUNTIF(unused050,M5表!AF27)&gt;0,"",IFERROR(VLOOKUP(第3表!$C$7,LastVal050List,M5表!AF27+1,0),"…"))</f>
        <v/>
      </c>
      <c r="AG27" s="100"/>
    </row>
    <row r="28" spans="2:33" ht="24.95" customHeight="1">
      <c r="B28" s="835"/>
      <c r="C28" s="29" t="s">
        <v>381</v>
      </c>
      <c r="D28" s="28"/>
      <c r="E28" s="49" t="s">
        <v>16</v>
      </c>
      <c r="F28" s="500" t="str">
        <f>IF(COUNTIF(unused050,M5表!F28)&gt;0,"",IFERROR(VLOOKUP(第3表!$C$7,LastVal050List,M5表!F28+1,0),"…"))</f>
        <v>…</v>
      </c>
      <c r="G28" s="500" t="str">
        <f>IF(COUNTIF(unused050,M5表!G28)&gt;0,"",IFERROR(VLOOKUP(第3表!$C$7,LastVal050List,M5表!G28+1,0),"…"))</f>
        <v>…</v>
      </c>
      <c r="H28" s="500" t="str">
        <f>IF(COUNTIF(unused050,M5表!H28)&gt;0,"",IFERROR(VLOOKUP(第3表!$C$7,LastVal050List,M5表!H28+1,0),"…"))</f>
        <v>…</v>
      </c>
      <c r="I28" s="501" t="str">
        <f>IF(COUNTIF(unused050,M5表!I28)&gt;0,"",IFERROR(VLOOKUP(第3表!$C$7,LastVal050List,M5表!I28+1,0),"…"))</f>
        <v/>
      </c>
      <c r="J28" s="501" t="str">
        <f>IF(COUNTIF(unused050,M5表!J28)&gt;0,"",IFERROR(VLOOKUP(第3表!$C$7,LastVal050List,M5表!J28+1,0),"…"))</f>
        <v/>
      </c>
      <c r="K28" s="501" t="str">
        <f>IF(COUNTIF(unused050,M5表!K28)&gt;0,"",IFERROR(VLOOKUP(第3表!$C$7,LastVal050List,M5表!K28+1,0),"…"))</f>
        <v/>
      </c>
      <c r="L28" s="501" t="str">
        <f>IF(COUNTIF(unused050,M5表!L28)&gt;0,"",IFERROR(VLOOKUP(第3表!$C$7,LastVal050List,M5表!L28+1,0),"…"))</f>
        <v/>
      </c>
      <c r="M28" s="500" t="str">
        <f>IF(COUNTIF(unused050,M5表!M28)&gt;0,"",IFERROR(VLOOKUP(第3表!$C$7,LastVal050List,M5表!M28+1,0),"…"))</f>
        <v>…</v>
      </c>
      <c r="N28" s="501" t="str">
        <f>IF(COUNTIF(unused050,M5表!N28)&gt;0,"",IFERROR(VLOOKUP(第3表!$C$7,LastVal050List,M5表!N28+1,0),"…"))</f>
        <v/>
      </c>
      <c r="O28" s="501" t="str">
        <f>IF(COUNTIF(unused050,M5表!O28)&gt;0,"",IFERROR(VLOOKUP(第3表!$C$7,LastVal050List,M5表!O28+1,0),"…"))</f>
        <v/>
      </c>
      <c r="P28" s="501" t="str">
        <f>IF(COUNTIF(unused050,M5表!P28)&gt;0,"",IFERROR(VLOOKUP(第3表!$C$7,LastVal050List,M5表!P28+1,0),"…"))</f>
        <v/>
      </c>
      <c r="Q28" s="501" t="str">
        <f>IF(COUNTIF(unused050,M5表!Q28)&gt;0,"",IFERROR(VLOOKUP(第3表!$C$7,LastVal050List,M5表!Q28+1,0),"…"))</f>
        <v/>
      </c>
      <c r="R28" s="501" t="str">
        <f>IF(COUNTIF(unused050,M5表!R28)&gt;0,"",IFERROR(VLOOKUP(第3表!$C$7,LastVal050List,M5表!R28+1,0),"…"))</f>
        <v/>
      </c>
      <c r="S28" s="501" t="str">
        <f>IF(COUNTIF(unused050,M5表!S28)&gt;0,"",IFERROR(VLOOKUP(第3表!$C$7,LastVal050List,M5表!S28+1,0),"…"))</f>
        <v/>
      </c>
      <c r="T28" s="501" t="str">
        <f>IF(COUNTIF(unused050,M5表!T28)&gt;0,"",IFERROR(VLOOKUP(第3表!$C$7,LastVal050List,M5表!T28+1,0),"…"))</f>
        <v/>
      </c>
      <c r="U28" s="501" t="str">
        <f>IF(COUNTIF(unused050,M5表!U28)&gt;0,"",IFERROR(VLOOKUP(第3表!$C$7,LastVal050List,M5表!U28+1,0),"…"))</f>
        <v/>
      </c>
      <c r="V28" s="501" t="str">
        <f>IF(COUNTIF(unused050,M5表!V28)&gt;0,"",IFERROR(VLOOKUP(第3表!$C$7,LastVal050List,M5表!V28+1,0),"…"))</f>
        <v/>
      </c>
      <c r="W28" s="501" t="str">
        <f>IF(COUNTIF(unused050,M5表!W28)&gt;0,"",IFERROR(VLOOKUP(第3表!$C$7,LastVal050List,M5表!W28+1,0),"…"))</f>
        <v/>
      </c>
      <c r="X28" s="501" t="str">
        <f>IF(COUNTIF(unused050,M5表!X28)&gt;0,"",IFERROR(VLOOKUP(第3表!$C$7,LastVal050List,M5表!X28+1,0),"…"))</f>
        <v/>
      </c>
      <c r="Y28" s="501" t="str">
        <f>IF(COUNTIF(unused050,M5表!Y28)&gt;0,"",IFERROR(VLOOKUP(第3表!$C$7,LastVal050List,M5表!Y28+1,0),"…"))</f>
        <v/>
      </c>
      <c r="Z28" s="501" t="str">
        <f>IF(COUNTIF(unused050,M5表!Z28)&gt;0,"",IFERROR(VLOOKUP(第3表!$C$7,LastVal050List,M5表!Z28+1,0),"…"))</f>
        <v/>
      </c>
      <c r="AA28" s="501" t="str">
        <f>IF(COUNTIF(unused050,M5表!AA28)&gt;0,"",IFERROR(VLOOKUP(第3表!$C$7,LastVal050List,M5表!AA28+1,0),"…"))</f>
        <v/>
      </c>
      <c r="AB28" s="500" t="str">
        <f>IF(COUNTIF(unused050,M5表!AB28)&gt;0,"",IFERROR(VLOOKUP(第3表!$C$7,LastVal050List,M5表!AB28+1,0),"…"))</f>
        <v>…</v>
      </c>
      <c r="AC28" s="502" t="str">
        <f>IF(COUNTIF(unused050,M5表!AC28)&gt;0,"",IFERROR(VLOOKUP(第3表!$C$7,LastVal050List,M5表!AC28+1,0),"…"))</f>
        <v>…</v>
      </c>
      <c r="AD28" s="500" t="str">
        <f>IF(COUNTIF(unused050,M5表!AD28)&gt;0,"",IFERROR(VLOOKUP(第3表!$C$7,LastVal050List,M5表!AD28+1,0),"…"))</f>
        <v>…</v>
      </c>
      <c r="AE28" s="501" t="str">
        <f>IF(COUNTIF(unused050,M5表!AE28)&gt;0,"",IFERROR(VLOOKUP(第3表!$C$7,LastVal050List,M5表!AE28+1,0),"…"))</f>
        <v/>
      </c>
      <c r="AF28" s="501" t="str">
        <f>IF(COUNTIF(unused050,M5表!AF28)&gt;0,"",IFERROR(VLOOKUP(第3表!$C$7,LastVal050List,M5表!AF28+1,0),"…"))</f>
        <v/>
      </c>
      <c r="AG28" s="100"/>
    </row>
    <row r="29" spans="2:33" ht="24.95" customHeight="1">
      <c r="B29" s="835"/>
      <c r="C29" s="56" t="s">
        <v>32</v>
      </c>
      <c r="D29" s="57" t="s">
        <v>33</v>
      </c>
      <c r="E29" s="49" t="s">
        <v>17</v>
      </c>
      <c r="F29" s="500" t="str">
        <f>IF(COUNTIF(unused050,M5表!F29)&gt;0,"",IFERROR(VLOOKUP(第3表!$C$7,LastVal050List,M5表!F29+1,0),"…"))</f>
        <v>…</v>
      </c>
      <c r="G29" s="500" t="str">
        <f>IF(COUNTIF(unused050,M5表!G29)&gt;0,"",IFERROR(VLOOKUP(第3表!$C$7,LastVal050List,M5表!G29+1,0),"…"))</f>
        <v>…</v>
      </c>
      <c r="H29" s="500" t="str">
        <f>IF(COUNTIF(unused050,M5表!H29)&gt;0,"",IFERROR(VLOOKUP(第3表!$C$7,LastVal050List,M5表!H29+1,0),"…"))</f>
        <v>…</v>
      </c>
      <c r="I29" s="501" t="str">
        <f>IF(COUNTIF(unused050,M5表!I29)&gt;0,"",IFERROR(VLOOKUP(第3表!$C$7,LastVal050List,M5表!I29+1,0),"…"))</f>
        <v/>
      </c>
      <c r="J29" s="501" t="str">
        <f>IF(COUNTIF(unused050,M5表!J29)&gt;0,"",IFERROR(VLOOKUP(第3表!$C$7,LastVal050List,M5表!J29+1,0),"…"))</f>
        <v/>
      </c>
      <c r="K29" s="501" t="str">
        <f>IF(COUNTIF(unused050,M5表!K29)&gt;0,"",IFERROR(VLOOKUP(第3表!$C$7,LastVal050List,M5表!K29+1,0),"…"))</f>
        <v/>
      </c>
      <c r="L29" s="501" t="str">
        <f>IF(COUNTIF(unused050,M5表!L29)&gt;0,"",IFERROR(VLOOKUP(第3表!$C$7,LastVal050List,M5表!L29+1,0),"…"))</f>
        <v/>
      </c>
      <c r="M29" s="500" t="str">
        <f>IF(COUNTIF(unused050,M5表!M29)&gt;0,"",IFERROR(VLOOKUP(第3表!$C$7,LastVal050List,M5表!M29+1,0),"…"))</f>
        <v>…</v>
      </c>
      <c r="N29" s="501" t="str">
        <f>IF(COUNTIF(unused050,M5表!N29)&gt;0,"",IFERROR(VLOOKUP(第3表!$C$7,LastVal050List,M5表!N29+1,0),"…"))</f>
        <v/>
      </c>
      <c r="O29" s="501" t="str">
        <f>IF(COUNTIF(unused050,M5表!O29)&gt;0,"",IFERROR(VLOOKUP(第3表!$C$7,LastVal050List,M5表!O29+1,0),"…"))</f>
        <v/>
      </c>
      <c r="P29" s="501" t="str">
        <f>IF(COUNTIF(unused050,M5表!P29)&gt;0,"",IFERROR(VLOOKUP(第3表!$C$7,LastVal050List,M5表!P29+1,0),"…"))</f>
        <v/>
      </c>
      <c r="Q29" s="501" t="str">
        <f>IF(COUNTIF(unused050,M5表!Q29)&gt;0,"",IFERROR(VLOOKUP(第3表!$C$7,LastVal050List,M5表!Q29+1,0),"…"))</f>
        <v/>
      </c>
      <c r="R29" s="501" t="str">
        <f>IF(COUNTIF(unused050,M5表!R29)&gt;0,"",IFERROR(VLOOKUP(第3表!$C$7,LastVal050List,M5表!R29+1,0),"…"))</f>
        <v/>
      </c>
      <c r="S29" s="501" t="str">
        <f>IF(COUNTIF(unused050,M5表!S29)&gt;0,"",IFERROR(VLOOKUP(第3表!$C$7,LastVal050List,M5表!S29+1,0),"…"))</f>
        <v/>
      </c>
      <c r="T29" s="501" t="str">
        <f>IF(COUNTIF(unused050,M5表!T29)&gt;0,"",IFERROR(VLOOKUP(第3表!$C$7,LastVal050List,M5表!T29+1,0),"…"))</f>
        <v/>
      </c>
      <c r="U29" s="501" t="str">
        <f>IF(COUNTIF(unused050,M5表!U29)&gt;0,"",IFERROR(VLOOKUP(第3表!$C$7,LastVal050List,M5表!U29+1,0),"…"))</f>
        <v/>
      </c>
      <c r="V29" s="501" t="str">
        <f>IF(COUNTIF(unused050,M5表!V29)&gt;0,"",IFERROR(VLOOKUP(第3表!$C$7,LastVal050List,M5表!V29+1,0),"…"))</f>
        <v/>
      </c>
      <c r="W29" s="501" t="str">
        <f>IF(COUNTIF(unused050,M5表!W29)&gt;0,"",IFERROR(VLOOKUP(第3表!$C$7,LastVal050List,M5表!W29+1,0),"…"))</f>
        <v/>
      </c>
      <c r="X29" s="501" t="str">
        <f>IF(COUNTIF(unused050,M5表!X29)&gt;0,"",IFERROR(VLOOKUP(第3表!$C$7,LastVal050List,M5表!X29+1,0),"…"))</f>
        <v/>
      </c>
      <c r="Y29" s="501" t="str">
        <f>IF(COUNTIF(unused050,M5表!Y29)&gt;0,"",IFERROR(VLOOKUP(第3表!$C$7,LastVal050List,M5表!Y29+1,0),"…"))</f>
        <v/>
      </c>
      <c r="Z29" s="501" t="str">
        <f>IF(COUNTIF(unused050,M5表!Z29)&gt;0,"",IFERROR(VLOOKUP(第3表!$C$7,LastVal050List,M5表!Z29+1,0),"…"))</f>
        <v/>
      </c>
      <c r="AA29" s="501" t="str">
        <f>IF(COUNTIF(unused050,M5表!AA29)&gt;0,"",IFERROR(VLOOKUP(第3表!$C$7,LastVal050List,M5表!AA29+1,0),"…"))</f>
        <v/>
      </c>
      <c r="AB29" s="500" t="str">
        <f>IF(COUNTIF(unused050,M5表!AB29)&gt;0,"",IFERROR(VLOOKUP(第3表!$C$7,LastVal050List,M5表!AB29+1,0),"…"))</f>
        <v>…</v>
      </c>
      <c r="AC29" s="502" t="str">
        <f>IF(COUNTIF(unused050,M5表!AC29)&gt;0,"",IFERROR(VLOOKUP(第3表!$C$7,LastVal050List,M5表!AC29+1,0),"…"))</f>
        <v>…</v>
      </c>
      <c r="AD29" s="500" t="str">
        <f>IF(COUNTIF(unused050,M5表!AD29)&gt;0,"",IFERROR(VLOOKUP(第3表!$C$7,LastVal050List,M5表!AD29+1,0),"…"))</f>
        <v>…</v>
      </c>
      <c r="AE29" s="501" t="str">
        <f>IF(COUNTIF(unused050,M5表!AE29)&gt;0,"",IFERROR(VLOOKUP(第3表!$C$7,LastVal050List,M5表!AE29+1,0),"…"))</f>
        <v/>
      </c>
      <c r="AF29" s="501" t="str">
        <f>IF(COUNTIF(unused050,M5表!AF29)&gt;0,"",IFERROR(VLOOKUP(第3表!$C$7,LastVal050List,M5表!AF29+1,0),"…"))</f>
        <v/>
      </c>
      <c r="AG29" s="100"/>
    </row>
    <row r="30" spans="2:33" ht="24.95" customHeight="1">
      <c r="B30" s="835"/>
      <c r="C30" s="31" t="s">
        <v>3</v>
      </c>
      <c r="D30" s="57" t="s">
        <v>34</v>
      </c>
      <c r="E30" s="49" t="s">
        <v>18</v>
      </c>
      <c r="F30" s="500" t="str">
        <f>IF(COUNTIF(unused050,M5表!F30)&gt;0,"",IFERROR(VLOOKUP(第3表!$C$7,LastVal050List,M5表!F30+1,0),"…"))</f>
        <v>…</v>
      </c>
      <c r="G30" s="500" t="str">
        <f>IF(COUNTIF(unused050,M5表!G30)&gt;0,"",IFERROR(VLOOKUP(第3表!$C$7,LastVal050List,M5表!G30+1,0),"…"))</f>
        <v>…</v>
      </c>
      <c r="H30" s="500" t="str">
        <f>IF(COUNTIF(unused050,M5表!H30)&gt;0,"",IFERROR(VLOOKUP(第3表!$C$7,LastVal050List,M5表!H30+1,0),"…"))</f>
        <v>…</v>
      </c>
      <c r="I30" s="501" t="str">
        <f>IF(COUNTIF(unused050,M5表!I30)&gt;0,"",IFERROR(VLOOKUP(第3表!$C$7,LastVal050List,M5表!I30+1,0),"…"))</f>
        <v/>
      </c>
      <c r="J30" s="501" t="str">
        <f>IF(COUNTIF(unused050,M5表!J30)&gt;0,"",IFERROR(VLOOKUP(第3表!$C$7,LastVal050List,M5表!J30+1,0),"…"))</f>
        <v/>
      </c>
      <c r="K30" s="501" t="str">
        <f>IF(COUNTIF(unused050,M5表!K30)&gt;0,"",IFERROR(VLOOKUP(第3表!$C$7,LastVal050List,M5表!K30+1,0),"…"))</f>
        <v/>
      </c>
      <c r="L30" s="501" t="str">
        <f>IF(COUNTIF(unused050,M5表!L30)&gt;0,"",IFERROR(VLOOKUP(第3表!$C$7,LastVal050List,M5表!L30+1,0),"…"))</f>
        <v/>
      </c>
      <c r="M30" s="500" t="str">
        <f>IF(COUNTIF(unused050,M5表!M30)&gt;0,"",IFERROR(VLOOKUP(第3表!$C$7,LastVal050List,M5表!M30+1,0),"…"))</f>
        <v>…</v>
      </c>
      <c r="N30" s="501" t="str">
        <f>IF(COUNTIF(unused050,M5表!N30)&gt;0,"",IFERROR(VLOOKUP(第3表!$C$7,LastVal050List,M5表!N30+1,0),"…"))</f>
        <v/>
      </c>
      <c r="O30" s="501" t="str">
        <f>IF(COUNTIF(unused050,M5表!O30)&gt;0,"",IFERROR(VLOOKUP(第3表!$C$7,LastVal050List,M5表!O30+1,0),"…"))</f>
        <v/>
      </c>
      <c r="P30" s="501" t="str">
        <f>IF(COUNTIF(unused050,M5表!P30)&gt;0,"",IFERROR(VLOOKUP(第3表!$C$7,LastVal050List,M5表!P30+1,0),"…"))</f>
        <v/>
      </c>
      <c r="Q30" s="501" t="str">
        <f>IF(COUNTIF(unused050,M5表!Q30)&gt;0,"",IFERROR(VLOOKUP(第3表!$C$7,LastVal050List,M5表!Q30+1,0),"…"))</f>
        <v/>
      </c>
      <c r="R30" s="501" t="str">
        <f>IF(COUNTIF(unused050,M5表!R30)&gt;0,"",IFERROR(VLOOKUP(第3表!$C$7,LastVal050List,M5表!R30+1,0),"…"))</f>
        <v/>
      </c>
      <c r="S30" s="501" t="str">
        <f>IF(COUNTIF(unused050,M5表!S30)&gt;0,"",IFERROR(VLOOKUP(第3表!$C$7,LastVal050List,M5表!S30+1,0),"…"))</f>
        <v/>
      </c>
      <c r="T30" s="501" t="str">
        <f>IF(COUNTIF(unused050,M5表!T30)&gt;0,"",IFERROR(VLOOKUP(第3表!$C$7,LastVal050List,M5表!T30+1,0),"…"))</f>
        <v/>
      </c>
      <c r="U30" s="501" t="str">
        <f>IF(COUNTIF(unused050,M5表!U30)&gt;0,"",IFERROR(VLOOKUP(第3表!$C$7,LastVal050List,M5表!U30+1,0),"…"))</f>
        <v/>
      </c>
      <c r="V30" s="501" t="str">
        <f>IF(COUNTIF(unused050,M5表!V30)&gt;0,"",IFERROR(VLOOKUP(第3表!$C$7,LastVal050List,M5表!V30+1,0),"…"))</f>
        <v/>
      </c>
      <c r="W30" s="501" t="str">
        <f>IF(COUNTIF(unused050,M5表!W30)&gt;0,"",IFERROR(VLOOKUP(第3表!$C$7,LastVal050List,M5表!W30+1,0),"…"))</f>
        <v/>
      </c>
      <c r="X30" s="501" t="str">
        <f>IF(COUNTIF(unused050,M5表!X30)&gt;0,"",IFERROR(VLOOKUP(第3表!$C$7,LastVal050List,M5表!X30+1,0),"…"))</f>
        <v/>
      </c>
      <c r="Y30" s="501" t="str">
        <f>IF(COUNTIF(unused050,M5表!Y30)&gt;0,"",IFERROR(VLOOKUP(第3表!$C$7,LastVal050List,M5表!Y30+1,0),"…"))</f>
        <v/>
      </c>
      <c r="Z30" s="501" t="str">
        <f>IF(COUNTIF(unused050,M5表!Z30)&gt;0,"",IFERROR(VLOOKUP(第3表!$C$7,LastVal050List,M5表!Z30+1,0),"…"))</f>
        <v/>
      </c>
      <c r="AA30" s="501" t="str">
        <f>IF(COUNTIF(unused050,M5表!AA30)&gt;0,"",IFERROR(VLOOKUP(第3表!$C$7,LastVal050List,M5表!AA30+1,0),"…"))</f>
        <v/>
      </c>
      <c r="AB30" s="500" t="str">
        <f>IF(COUNTIF(unused050,M5表!AB30)&gt;0,"",IFERROR(VLOOKUP(第3表!$C$7,LastVal050List,M5表!AB30+1,0),"…"))</f>
        <v>…</v>
      </c>
      <c r="AC30" s="502" t="str">
        <f>IF(COUNTIF(unused050,M5表!AC30)&gt;0,"",IFERROR(VLOOKUP(第3表!$C$7,LastVal050List,M5表!AC30+1,0),"…"))</f>
        <v>…</v>
      </c>
      <c r="AD30" s="500" t="str">
        <f>IF(COUNTIF(unused050,M5表!AD30)&gt;0,"",IFERROR(VLOOKUP(第3表!$C$7,LastVal050List,M5表!AD30+1,0),"…"))</f>
        <v>…</v>
      </c>
      <c r="AE30" s="501" t="str">
        <f>IF(COUNTIF(unused050,M5表!AE30)&gt;0,"",IFERROR(VLOOKUP(第3表!$C$7,LastVal050List,M5表!AE30+1,0),"…"))</f>
        <v/>
      </c>
      <c r="AF30" s="501" t="str">
        <f>IF(COUNTIF(unused050,M5表!AF30)&gt;0,"",IFERROR(VLOOKUP(第3表!$C$7,LastVal050List,M5表!AF30+1,0),"…"))</f>
        <v/>
      </c>
      <c r="AG30" s="100"/>
    </row>
    <row r="31" spans="2:33" ht="24.95" customHeight="1">
      <c r="B31" s="835"/>
      <c r="C31" s="29" t="s">
        <v>382</v>
      </c>
      <c r="D31" s="57"/>
      <c r="E31" s="49" t="s">
        <v>19</v>
      </c>
      <c r="F31" s="500" t="str">
        <f>IF(COUNTIF(unused050,M5表!F31)&gt;0,"",IFERROR(VLOOKUP(第3表!$C$7,LastVal050List,M5表!F31+1,0),"…"))</f>
        <v>…</v>
      </c>
      <c r="G31" s="500" t="str">
        <f>IF(COUNTIF(unused050,M5表!G31)&gt;0,"",IFERROR(VLOOKUP(第3表!$C$7,LastVal050List,M5表!G31+1,0),"…"))</f>
        <v>…</v>
      </c>
      <c r="H31" s="500" t="str">
        <f>IF(COUNTIF(unused050,M5表!H31)&gt;0,"",IFERROR(VLOOKUP(第3表!$C$7,LastVal050List,M5表!H31+1,0),"…"))</f>
        <v>…</v>
      </c>
      <c r="I31" s="501" t="str">
        <f>IF(COUNTIF(unused050,M5表!I31)&gt;0,"",IFERROR(VLOOKUP(第3表!$C$7,LastVal050List,M5表!I31+1,0),"…"))</f>
        <v/>
      </c>
      <c r="J31" s="501" t="str">
        <f>IF(COUNTIF(unused050,M5表!J31)&gt;0,"",IFERROR(VLOOKUP(第3表!$C$7,LastVal050List,M5表!J31+1,0),"…"))</f>
        <v/>
      </c>
      <c r="K31" s="501" t="str">
        <f>IF(COUNTIF(unused050,M5表!K31)&gt;0,"",IFERROR(VLOOKUP(第3表!$C$7,LastVal050List,M5表!K31+1,0),"…"))</f>
        <v/>
      </c>
      <c r="L31" s="501" t="str">
        <f>IF(COUNTIF(unused050,M5表!L31)&gt;0,"",IFERROR(VLOOKUP(第3表!$C$7,LastVal050List,M5表!L31+1,0),"…"))</f>
        <v/>
      </c>
      <c r="M31" s="500" t="str">
        <f>IF(COUNTIF(unused050,M5表!M31)&gt;0,"",IFERROR(VLOOKUP(第3表!$C$7,LastVal050List,M5表!M31+1,0),"…"))</f>
        <v>…</v>
      </c>
      <c r="N31" s="501" t="str">
        <f>IF(COUNTIF(unused050,M5表!N31)&gt;0,"",IFERROR(VLOOKUP(第3表!$C$7,LastVal050List,M5表!N31+1,0),"…"))</f>
        <v/>
      </c>
      <c r="O31" s="501" t="str">
        <f>IF(COUNTIF(unused050,M5表!O31)&gt;0,"",IFERROR(VLOOKUP(第3表!$C$7,LastVal050List,M5表!O31+1,0),"…"))</f>
        <v/>
      </c>
      <c r="P31" s="501" t="str">
        <f>IF(COUNTIF(unused050,M5表!P31)&gt;0,"",IFERROR(VLOOKUP(第3表!$C$7,LastVal050List,M5表!P31+1,0),"…"))</f>
        <v/>
      </c>
      <c r="Q31" s="501" t="str">
        <f>IF(COUNTIF(unused050,M5表!Q31)&gt;0,"",IFERROR(VLOOKUP(第3表!$C$7,LastVal050List,M5表!Q31+1,0),"…"))</f>
        <v/>
      </c>
      <c r="R31" s="501" t="str">
        <f>IF(COUNTIF(unused050,M5表!R31)&gt;0,"",IFERROR(VLOOKUP(第3表!$C$7,LastVal050List,M5表!R31+1,0),"…"))</f>
        <v/>
      </c>
      <c r="S31" s="501" t="str">
        <f>IF(COUNTIF(unused050,M5表!S31)&gt;0,"",IFERROR(VLOOKUP(第3表!$C$7,LastVal050List,M5表!S31+1,0),"…"))</f>
        <v/>
      </c>
      <c r="T31" s="501" t="str">
        <f>IF(COUNTIF(unused050,M5表!T31)&gt;0,"",IFERROR(VLOOKUP(第3表!$C$7,LastVal050List,M5表!T31+1,0),"…"))</f>
        <v/>
      </c>
      <c r="U31" s="501" t="str">
        <f>IF(COUNTIF(unused050,M5表!U31)&gt;0,"",IFERROR(VLOOKUP(第3表!$C$7,LastVal050List,M5表!U31+1,0),"…"))</f>
        <v/>
      </c>
      <c r="V31" s="501" t="str">
        <f>IF(COUNTIF(unused050,M5表!V31)&gt;0,"",IFERROR(VLOOKUP(第3表!$C$7,LastVal050List,M5表!V31+1,0),"…"))</f>
        <v/>
      </c>
      <c r="W31" s="501" t="str">
        <f>IF(COUNTIF(unused050,M5表!W31)&gt;0,"",IFERROR(VLOOKUP(第3表!$C$7,LastVal050List,M5表!W31+1,0),"…"))</f>
        <v/>
      </c>
      <c r="X31" s="501" t="str">
        <f>IF(COUNTIF(unused050,M5表!X31)&gt;0,"",IFERROR(VLOOKUP(第3表!$C$7,LastVal050List,M5表!X31+1,0),"…"))</f>
        <v/>
      </c>
      <c r="Y31" s="501" t="str">
        <f>IF(COUNTIF(unused050,M5表!Y31)&gt;0,"",IFERROR(VLOOKUP(第3表!$C$7,LastVal050List,M5表!Y31+1,0),"…"))</f>
        <v/>
      </c>
      <c r="Z31" s="501" t="str">
        <f>IF(COUNTIF(unused050,M5表!Z31)&gt;0,"",IFERROR(VLOOKUP(第3表!$C$7,LastVal050List,M5表!Z31+1,0),"…"))</f>
        <v/>
      </c>
      <c r="AA31" s="501" t="str">
        <f>IF(COUNTIF(unused050,M5表!AA31)&gt;0,"",IFERROR(VLOOKUP(第3表!$C$7,LastVal050List,M5表!AA31+1,0),"…"))</f>
        <v/>
      </c>
      <c r="AB31" s="500" t="str">
        <f>IF(COUNTIF(unused050,M5表!AB31)&gt;0,"",IFERROR(VLOOKUP(第3表!$C$7,LastVal050List,M5表!AB31+1,0),"…"))</f>
        <v>…</v>
      </c>
      <c r="AC31" s="502" t="str">
        <f>IF(COUNTIF(unused050,M5表!AC31)&gt;0,"",IFERROR(VLOOKUP(第3表!$C$7,LastVal050List,M5表!AC31+1,0),"…"))</f>
        <v>…</v>
      </c>
      <c r="AD31" s="500" t="str">
        <f>IF(COUNTIF(unused050,M5表!AD31)&gt;0,"",IFERROR(VLOOKUP(第3表!$C$7,LastVal050List,M5表!AD31+1,0),"…"))</f>
        <v>…</v>
      </c>
      <c r="AE31" s="501" t="str">
        <f>IF(COUNTIF(unused050,M5表!AE31)&gt;0,"",IFERROR(VLOOKUP(第3表!$C$7,LastVal050List,M5表!AE31+1,0),"…"))</f>
        <v/>
      </c>
      <c r="AF31" s="501" t="str">
        <f>IF(COUNTIF(unused050,M5表!AF31)&gt;0,"",IFERROR(VLOOKUP(第3表!$C$7,LastVal050List,M5表!AF31+1,0),"…"))</f>
        <v/>
      </c>
      <c r="AG31" s="100"/>
    </row>
    <row r="32" spans="2:33" ht="24.95" customHeight="1">
      <c r="B32" s="835"/>
      <c r="C32" s="27" t="s">
        <v>243</v>
      </c>
      <c r="D32" s="28"/>
      <c r="E32" s="49" t="s">
        <v>20</v>
      </c>
      <c r="F32" s="500" t="str">
        <f>IF(COUNTIF(unused050,M5表!F32)&gt;0,"",IFERROR(VLOOKUP(第3表!$C$7,LastVal050List,M5表!F32+1,0),"…"))</f>
        <v>…</v>
      </c>
      <c r="G32" s="500" t="str">
        <f>IF(COUNTIF(unused050,M5表!G32)&gt;0,"",IFERROR(VLOOKUP(第3表!$C$7,LastVal050List,M5表!G32+1,0),"…"))</f>
        <v>…</v>
      </c>
      <c r="H32" s="500" t="str">
        <f>IF(COUNTIF(unused050,M5表!H32)&gt;0,"",IFERROR(VLOOKUP(第3表!$C$7,LastVal050List,M5表!H32+1,0),"…"))</f>
        <v>…</v>
      </c>
      <c r="I32" s="501" t="str">
        <f>IF(COUNTIF(unused050,M5表!I32)&gt;0,"",IFERROR(VLOOKUP(第3表!$C$7,LastVal050List,M5表!I32+1,0),"…"))</f>
        <v/>
      </c>
      <c r="J32" s="501" t="str">
        <f>IF(COUNTIF(unused050,M5表!J32)&gt;0,"",IFERROR(VLOOKUP(第3表!$C$7,LastVal050List,M5表!J32+1,0),"…"))</f>
        <v/>
      </c>
      <c r="K32" s="501" t="str">
        <f>IF(COUNTIF(unused050,M5表!K32)&gt;0,"",IFERROR(VLOOKUP(第3表!$C$7,LastVal050List,M5表!K32+1,0),"…"))</f>
        <v/>
      </c>
      <c r="L32" s="501" t="str">
        <f>IF(COUNTIF(unused050,M5表!L32)&gt;0,"",IFERROR(VLOOKUP(第3表!$C$7,LastVal050List,M5表!L32+1,0),"…"))</f>
        <v/>
      </c>
      <c r="M32" s="500" t="str">
        <f>IF(COUNTIF(unused050,M5表!M32)&gt;0,"",IFERROR(VLOOKUP(第3表!$C$7,LastVal050List,M5表!M32+1,0),"…"))</f>
        <v>…</v>
      </c>
      <c r="N32" s="501" t="str">
        <f>IF(COUNTIF(unused050,M5表!N32)&gt;0,"",IFERROR(VLOOKUP(第3表!$C$7,LastVal050List,M5表!N32+1,0),"…"))</f>
        <v/>
      </c>
      <c r="O32" s="501" t="str">
        <f>IF(COUNTIF(unused050,M5表!O32)&gt;0,"",IFERROR(VLOOKUP(第3表!$C$7,LastVal050List,M5表!O32+1,0),"…"))</f>
        <v/>
      </c>
      <c r="P32" s="501" t="str">
        <f>IF(COUNTIF(unused050,M5表!P32)&gt;0,"",IFERROR(VLOOKUP(第3表!$C$7,LastVal050List,M5表!P32+1,0),"…"))</f>
        <v/>
      </c>
      <c r="Q32" s="501" t="str">
        <f>IF(COUNTIF(unused050,M5表!Q32)&gt;0,"",IFERROR(VLOOKUP(第3表!$C$7,LastVal050List,M5表!Q32+1,0),"…"))</f>
        <v/>
      </c>
      <c r="R32" s="501" t="str">
        <f>IF(COUNTIF(unused050,M5表!R32)&gt;0,"",IFERROR(VLOOKUP(第3表!$C$7,LastVal050List,M5表!R32+1,0),"…"))</f>
        <v/>
      </c>
      <c r="S32" s="501" t="str">
        <f>IF(COUNTIF(unused050,M5表!S32)&gt;0,"",IFERROR(VLOOKUP(第3表!$C$7,LastVal050List,M5表!S32+1,0),"…"))</f>
        <v/>
      </c>
      <c r="T32" s="501" t="str">
        <f>IF(COUNTIF(unused050,M5表!T32)&gt;0,"",IFERROR(VLOOKUP(第3表!$C$7,LastVal050List,M5表!T32+1,0),"…"))</f>
        <v/>
      </c>
      <c r="U32" s="501" t="str">
        <f>IF(COUNTIF(unused050,M5表!U32)&gt;0,"",IFERROR(VLOOKUP(第3表!$C$7,LastVal050List,M5表!U32+1,0),"…"))</f>
        <v/>
      </c>
      <c r="V32" s="501" t="str">
        <f>IF(COUNTIF(unused050,M5表!V32)&gt;0,"",IFERROR(VLOOKUP(第3表!$C$7,LastVal050List,M5表!V32+1,0),"…"))</f>
        <v/>
      </c>
      <c r="W32" s="501" t="str">
        <f>IF(COUNTIF(unused050,M5表!W32)&gt;0,"",IFERROR(VLOOKUP(第3表!$C$7,LastVal050List,M5表!W32+1,0),"…"))</f>
        <v/>
      </c>
      <c r="X32" s="501" t="str">
        <f>IF(COUNTIF(unused050,M5表!X32)&gt;0,"",IFERROR(VLOOKUP(第3表!$C$7,LastVal050List,M5表!X32+1,0),"…"))</f>
        <v/>
      </c>
      <c r="Y32" s="501" t="str">
        <f>IF(COUNTIF(unused050,M5表!Y32)&gt;0,"",IFERROR(VLOOKUP(第3表!$C$7,LastVal050List,M5表!Y32+1,0),"…"))</f>
        <v/>
      </c>
      <c r="Z32" s="501" t="str">
        <f>IF(COUNTIF(unused050,M5表!Z32)&gt;0,"",IFERROR(VLOOKUP(第3表!$C$7,LastVal050List,M5表!Z32+1,0),"…"))</f>
        <v/>
      </c>
      <c r="AA32" s="501" t="str">
        <f>IF(COUNTIF(unused050,M5表!AA32)&gt;0,"",IFERROR(VLOOKUP(第3表!$C$7,LastVal050List,M5表!AA32+1,0),"…"))</f>
        <v/>
      </c>
      <c r="AB32" s="500" t="str">
        <f>IF(COUNTIF(unused050,M5表!AB32)&gt;0,"",IFERROR(VLOOKUP(第3表!$C$7,LastVal050List,M5表!AB32+1,0),"…"))</f>
        <v>…</v>
      </c>
      <c r="AC32" s="502" t="str">
        <f>IF(COUNTIF(unused050,M5表!AC32)&gt;0,"",IFERROR(VLOOKUP(第3表!$C$7,LastVal050List,M5表!AC32+1,0),"…"))</f>
        <v>…</v>
      </c>
      <c r="AD32" s="500" t="str">
        <f>IF(COUNTIF(unused050,M5表!AD32)&gt;0,"",IFERROR(VLOOKUP(第3表!$C$7,LastVal050List,M5表!AD32+1,0),"…"))</f>
        <v>…</v>
      </c>
      <c r="AE32" s="501" t="str">
        <f>IF(COUNTIF(unused050,M5表!AE32)&gt;0,"",IFERROR(VLOOKUP(第3表!$C$7,LastVal050List,M5表!AE32+1,0),"…"))</f>
        <v/>
      </c>
      <c r="AF32" s="501" t="str">
        <f>IF(COUNTIF(unused050,M5表!AF32)&gt;0,"",IFERROR(VLOOKUP(第3表!$C$7,LastVal050List,M5表!AF32+1,0),"…"))</f>
        <v/>
      </c>
      <c r="AG32" s="100"/>
    </row>
    <row r="33" spans="2:36" ht="24.95" customHeight="1">
      <c r="B33" s="836"/>
      <c r="C33" s="27"/>
      <c r="D33" s="59" t="s">
        <v>70</v>
      </c>
      <c r="E33" s="49" t="s">
        <v>21</v>
      </c>
      <c r="F33" s="502" t="str">
        <f>IF(COUNTIF(unused050,M5表!F33)&gt;0,"",IFERROR(VLOOKUP(第3表!$C$7,LastVal050List,M5表!F33+1,0),"…"))</f>
        <v>…</v>
      </c>
      <c r="G33" s="502" t="str">
        <f>IF(COUNTIF(unused050,M5表!G33)&gt;0,"",IFERROR(VLOOKUP(第3表!$C$7,LastVal050List,M5表!G33+1,0),"…"))</f>
        <v>…</v>
      </c>
      <c r="H33" s="502" t="str">
        <f>IF(COUNTIF(unused050,M5表!H33)&gt;0,"",IFERROR(VLOOKUP(第3表!$C$7,LastVal050List,M5表!H33+1,0),"…"))</f>
        <v>…</v>
      </c>
      <c r="I33" s="501" t="str">
        <f>IF(COUNTIF(unused050,M5表!I33)&gt;0,"",IFERROR(VLOOKUP(第3表!$C$7,LastVal050List,M5表!I33+1,0),"…"))</f>
        <v/>
      </c>
      <c r="J33" s="501" t="str">
        <f>IF(COUNTIF(unused050,M5表!J33)&gt;0,"",IFERROR(VLOOKUP(第3表!$C$7,LastVal050List,M5表!J33+1,0),"…"))</f>
        <v/>
      </c>
      <c r="K33" s="501" t="str">
        <f>IF(COUNTIF(unused050,M5表!K33)&gt;0,"",IFERROR(VLOOKUP(第3表!$C$7,LastVal050List,M5表!K33+1,0),"…"))</f>
        <v/>
      </c>
      <c r="L33" s="501" t="str">
        <f>IF(COUNTIF(unused050,M5表!L33)&gt;0,"",IFERROR(VLOOKUP(第3表!$C$7,LastVal050List,M5表!L33+1,0),"…"))</f>
        <v/>
      </c>
      <c r="M33" s="502" t="str">
        <f>IF(COUNTIF(unused050,M5表!M33)&gt;0,"",IFERROR(VLOOKUP(第3表!$C$7,LastVal050List,M5表!M33+1,0),"…"))</f>
        <v>…</v>
      </c>
      <c r="N33" s="501" t="str">
        <f>IF(COUNTIF(unused050,M5表!N33)&gt;0,"",IFERROR(VLOOKUP(第3表!$C$7,LastVal050List,M5表!N33+1,0),"…"))</f>
        <v/>
      </c>
      <c r="O33" s="501" t="str">
        <f>IF(COUNTIF(unused050,M5表!O33)&gt;0,"",IFERROR(VLOOKUP(第3表!$C$7,LastVal050List,M5表!O33+1,0),"…"))</f>
        <v/>
      </c>
      <c r="P33" s="501" t="str">
        <f>IF(COUNTIF(unused050,M5表!P33)&gt;0,"",IFERROR(VLOOKUP(第3表!$C$7,LastVal050List,M5表!P33+1,0),"…"))</f>
        <v/>
      </c>
      <c r="Q33" s="501" t="str">
        <f>IF(COUNTIF(unused050,M5表!Q33)&gt;0,"",IFERROR(VLOOKUP(第3表!$C$7,LastVal050List,M5表!Q33+1,0),"…"))</f>
        <v/>
      </c>
      <c r="R33" s="501" t="str">
        <f>IF(COUNTIF(unused050,M5表!R33)&gt;0,"",IFERROR(VLOOKUP(第3表!$C$7,LastVal050List,M5表!R33+1,0),"…"))</f>
        <v/>
      </c>
      <c r="S33" s="501" t="str">
        <f>IF(COUNTIF(unused050,M5表!S33)&gt;0,"",IFERROR(VLOOKUP(第3表!$C$7,LastVal050List,M5表!S33+1,0),"…"))</f>
        <v/>
      </c>
      <c r="T33" s="501" t="str">
        <f>IF(COUNTIF(unused050,M5表!T33)&gt;0,"",IFERROR(VLOOKUP(第3表!$C$7,LastVal050List,M5表!T33+1,0),"…"))</f>
        <v/>
      </c>
      <c r="U33" s="501" t="str">
        <f>IF(COUNTIF(unused050,M5表!U33)&gt;0,"",IFERROR(VLOOKUP(第3表!$C$7,LastVal050List,M5表!U33+1,0),"…"))</f>
        <v/>
      </c>
      <c r="V33" s="501" t="str">
        <f>IF(COUNTIF(unused050,M5表!V33)&gt;0,"",IFERROR(VLOOKUP(第3表!$C$7,LastVal050List,M5表!V33+1,0),"…"))</f>
        <v/>
      </c>
      <c r="W33" s="501" t="str">
        <f>IF(COUNTIF(unused050,M5表!W33)&gt;0,"",IFERROR(VLOOKUP(第3表!$C$7,LastVal050List,M5表!W33+1,0),"…"))</f>
        <v/>
      </c>
      <c r="X33" s="501" t="str">
        <f>IF(COUNTIF(unused050,M5表!X33)&gt;0,"",IFERROR(VLOOKUP(第3表!$C$7,LastVal050List,M5表!X33+1,0),"…"))</f>
        <v/>
      </c>
      <c r="Y33" s="501" t="str">
        <f>IF(COUNTIF(unused050,M5表!Y33)&gt;0,"",IFERROR(VLOOKUP(第3表!$C$7,LastVal050List,M5表!Y33+1,0),"…"))</f>
        <v/>
      </c>
      <c r="Z33" s="501" t="str">
        <f>IF(COUNTIF(unused050,M5表!Z33)&gt;0,"",IFERROR(VLOOKUP(第3表!$C$7,LastVal050List,M5表!Z33+1,0),"…"))</f>
        <v/>
      </c>
      <c r="AA33" s="501" t="str">
        <f>IF(COUNTIF(unused050,M5表!AA33)&gt;0,"",IFERROR(VLOOKUP(第3表!$C$7,LastVal050List,M5表!AA33+1,0),"…"))</f>
        <v/>
      </c>
      <c r="AB33" s="502" t="str">
        <f>IF(COUNTIF(unused050,M5表!AB33)&gt;0,"",IFERROR(VLOOKUP(第3表!$C$7,LastVal050List,M5表!AB33+1,0),"…"))</f>
        <v>…</v>
      </c>
      <c r="AC33" s="502" t="str">
        <f>IF(COUNTIF(unused050,M5表!AC33)&gt;0,"",IFERROR(VLOOKUP(第3表!$C$7,LastVal050List,M5表!AC33+1,0),"…"))</f>
        <v>…</v>
      </c>
      <c r="AD33" s="502" t="str">
        <f>IF(COUNTIF(unused050,M5表!AD33)&gt;0,"",IFERROR(VLOOKUP(第3表!$C$7,LastVal050List,M5表!AD33+1,0),"…"))</f>
        <v>…</v>
      </c>
      <c r="AE33" s="501" t="str">
        <f>IF(COUNTIF(unused050,M5表!AE33)&gt;0,"",IFERROR(VLOOKUP(第3表!$C$7,LastVal050List,M5表!AE33+1,0),"…"))</f>
        <v/>
      </c>
      <c r="AF33" s="501" t="str">
        <f>IF(COUNTIF(unused050,M5表!AF33)&gt;0,"",IFERROR(VLOOKUP(第3表!$C$7,LastVal050List,M5表!AF33+1,0),"…"))</f>
        <v/>
      </c>
      <c r="AG33" s="100"/>
    </row>
    <row r="34" spans="2:36" ht="22.5" customHeight="1" thickBot="1">
      <c r="C34" s="66"/>
      <c r="D34" s="67"/>
      <c r="E34" s="68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00"/>
    </row>
    <row r="35" spans="2:36" ht="24.95" customHeight="1" thickBot="1">
      <c r="B35" s="345" t="s">
        <v>389</v>
      </c>
      <c r="C35" s="346" t="s">
        <v>383</v>
      </c>
      <c r="D35" s="166" t="s">
        <v>35</v>
      </c>
      <c r="E35" s="49" t="s">
        <v>447</v>
      </c>
      <c r="F35" s="500" t="str">
        <f>IF(COUNTIF(unused050,M5表!F35)&gt;0,"",IFERROR(VLOOKUP(第3表!$C$7,LastVal050List,M5表!F35+1,0),"…"))</f>
        <v>…</v>
      </c>
      <c r="G35" s="500" t="str">
        <f>IF(COUNTIF(unused050,M5表!G35)&gt;0,"",IFERROR(VLOOKUP(第3表!$C$7,LastVal050List,M5表!G35+1,0),"…"))</f>
        <v>…</v>
      </c>
      <c r="H35" s="500" t="str">
        <f>IF(COUNTIF(unused050,M5表!H35)&gt;0,"",IFERROR(VLOOKUP(第3表!$C$7,LastVal050List,M5表!H35+1,0),"…"))</f>
        <v>…</v>
      </c>
      <c r="I35" s="500" t="str">
        <f>IF(COUNTIF(unused050,M5表!I35)&gt;0,"",IFERROR(VLOOKUP(第3表!$C$7,LastVal050List,M5表!I35+1,0),"…"))</f>
        <v>…</v>
      </c>
      <c r="J35" s="500" t="str">
        <f>IF(COUNTIF(unused050,M5表!J35)&gt;0,"",IFERROR(VLOOKUP(第3表!$C$7,LastVal050List,M5表!J35+1,0),"…"))</f>
        <v>…</v>
      </c>
      <c r="K35" s="500" t="str">
        <f>IF(COUNTIF(unused050,M5表!K35)&gt;0,"",IFERROR(VLOOKUP(第3表!$C$7,LastVal050List,M5表!K35+1,0),"…"))</f>
        <v>…</v>
      </c>
      <c r="L35" s="500" t="str">
        <f>IF(COUNTIF(unused050,M5表!L35)&gt;0,"",IFERROR(VLOOKUP(第3表!$C$7,LastVal050List,M5表!L35+1,0),"…"))</f>
        <v>…</v>
      </c>
      <c r="M35" s="501" t="str">
        <f>IF(COUNTIF(unused050,M5表!M35)&gt;0,"",IFERROR(VLOOKUP(第3表!$C$7,LastVal050List,M5表!M35+1,0),"…"))</f>
        <v/>
      </c>
      <c r="N35" s="500" t="str">
        <f>IF(COUNTIF(unused050,M5表!N35)&gt;0,"",IFERROR(VLOOKUP(第3表!$C$7,LastVal050List,M5表!N35+1,0),"…"))</f>
        <v>…</v>
      </c>
      <c r="O35" s="500" t="str">
        <f>IF(COUNTIF(unused050,M5表!O35)&gt;0,"",IFERROR(VLOOKUP(第3表!$C$7,LastVal050List,M5表!O35+1,0),"…"))</f>
        <v>…</v>
      </c>
      <c r="P35" s="500" t="str">
        <f>IF(COUNTIF(unused050,M5表!P35)&gt;0,"",IFERROR(VLOOKUP(第3表!$C$7,LastVal050List,M5表!P35+1,0),"…"))</f>
        <v>…</v>
      </c>
      <c r="Q35" s="500" t="str">
        <f>IF(COUNTIF(unused050,M5表!Q35)&gt;0,"",IFERROR(VLOOKUP(第3表!$C$7,LastVal050List,M5表!Q35+1,0),"…"))</f>
        <v>…</v>
      </c>
      <c r="R35" s="500" t="str">
        <f>IF(COUNTIF(unused050,M5表!R35)&gt;0,"",IFERROR(VLOOKUP(第3表!$C$7,LastVal050List,M5表!R35+1,0),"…"))</f>
        <v>…</v>
      </c>
      <c r="S35" s="500" t="str">
        <f>IF(COUNTIF(unused050,M5表!S35)&gt;0,"",IFERROR(VLOOKUP(第3表!$C$7,LastVal050List,M5表!S35+1,0),"…"))</f>
        <v>…</v>
      </c>
      <c r="T35" s="500" t="str">
        <f>IF(COUNTIF(unused050,M5表!T35)&gt;0,"",IFERROR(VLOOKUP(第3表!$C$7,LastVal050List,M5表!T35+1,0),"…"))</f>
        <v>…</v>
      </c>
      <c r="U35" s="500" t="str">
        <f>IF(COUNTIF(unused050,M5表!U35)&gt;0,"",IFERROR(VLOOKUP(第3表!$C$7,LastVal050List,M5表!U35+1,0),"…"))</f>
        <v>…</v>
      </c>
      <c r="V35" s="500" t="str">
        <f>IF(COUNTIF(unused050,M5表!V35)&gt;0,"",IFERROR(VLOOKUP(第3表!$C$7,LastVal050List,M5表!V35+1,0),"…"))</f>
        <v>…</v>
      </c>
      <c r="W35" s="500" t="str">
        <f>IF(COUNTIF(unused050,M5表!W35)&gt;0,"",IFERROR(VLOOKUP(第3表!$C$7,LastVal050List,M5表!W35+1,0),"…"))</f>
        <v>…</v>
      </c>
      <c r="X35" s="500" t="str">
        <f>IF(COUNTIF(unused050,M5表!X35)&gt;0,"",IFERROR(VLOOKUP(第3表!$C$7,LastVal050List,M5表!X35+1,0),"…"))</f>
        <v>…</v>
      </c>
      <c r="Y35" s="500" t="str">
        <f>IF(COUNTIF(unused050,M5表!Y35)&gt;0,"",IFERROR(VLOOKUP(第3表!$C$7,LastVal050List,M5表!Y35+1,0),"…"))</f>
        <v>…</v>
      </c>
      <c r="Z35" s="500" t="str">
        <f>IF(COUNTIF(unused050,M5表!Z35)&gt;0,"",IFERROR(VLOOKUP(第3表!$C$7,LastVal050List,M5表!Z35+1,0),"…"))</f>
        <v>…</v>
      </c>
      <c r="AA35" s="501" t="str">
        <f>IF(COUNTIF(unused050,M5表!AA35)&gt;0,"",IFERROR(VLOOKUP(第3表!$C$7,LastVal050List,M5表!AA35+1,0),"…"))</f>
        <v/>
      </c>
      <c r="AB35" s="500" t="str">
        <f>IF(COUNTIF(unused050,M5表!AB35)&gt;0,"",IFERROR(VLOOKUP(第3表!$C$7,LastVal050List,M5表!AB35+1,0),"…"))</f>
        <v>…</v>
      </c>
      <c r="AC35" s="502" t="str">
        <f>IF(COUNTIF(unused050,M5表!AC35)&gt;0,"",IFERROR(VLOOKUP(第3表!$C$7,LastVal050List,M5表!AC35+1,0),"…"))</f>
        <v>…</v>
      </c>
      <c r="AD35" s="500" t="str">
        <f>IF(COUNTIF(unused050,M5表!AD35)&gt;0,"",IFERROR(VLOOKUP(第3表!$C$7,LastVal050List,M5表!AD35+1,0),"…"))</f>
        <v>…</v>
      </c>
      <c r="AE35" s="500" t="str">
        <f>IF(COUNTIF(unused050,M5表!AE35)&gt;0,"",IFERROR(VLOOKUP(第3表!$C$7,LastVal050List,M5表!AE35+1,0),"…"))</f>
        <v>…</v>
      </c>
      <c r="AF35" s="500" t="str">
        <f>IF(COUNTIF(unused050,M5表!AF35)&gt;0,"",IFERROR(VLOOKUP(第3表!$C$7,LastVal050List,M5表!AF35+1,0),"…"))</f>
        <v>…</v>
      </c>
      <c r="AG35" s="100"/>
    </row>
    <row r="36" spans="2:36" ht="24.95" customHeight="1" thickBot="1">
      <c r="B36" s="60" t="s">
        <v>388</v>
      </c>
      <c r="C36" s="346" t="s">
        <v>383</v>
      </c>
      <c r="D36" s="167" t="s">
        <v>35</v>
      </c>
      <c r="E36" s="49" t="s">
        <v>448</v>
      </c>
      <c r="F36" s="500" t="str">
        <f>IF(COUNTIF(unused050,M5表!F36)&gt;0,"",IFERROR(VLOOKUP(第3表!$C$7,LastVal050List,M5表!F36+1,0),"…"))</f>
        <v>…</v>
      </c>
      <c r="G36" s="500" t="str">
        <f>IF(COUNTIF(unused050,M5表!G36)&gt;0,"",IFERROR(VLOOKUP(第3表!$C$7,LastVal050List,M5表!G36+1,0),"…"))</f>
        <v>…</v>
      </c>
      <c r="H36" s="500" t="str">
        <f>IF(COUNTIF(unused050,M5表!H36)&gt;0,"",IFERROR(VLOOKUP(第3表!$C$7,LastVal050List,M5表!H36+1,0),"…"))</f>
        <v>…</v>
      </c>
      <c r="I36" s="501" t="str">
        <f>IF(COUNTIF(unused050,M5表!I36)&gt;0,"",IFERROR(VLOOKUP(第3表!$C$7,LastVal050List,M5表!I36+1,0),"…"))</f>
        <v/>
      </c>
      <c r="J36" s="501" t="str">
        <f>IF(COUNTIF(unused050,M5表!J36)&gt;0,"",IFERROR(VLOOKUP(第3表!$C$7,LastVal050List,M5表!J36+1,0),"…"))</f>
        <v/>
      </c>
      <c r="K36" s="501" t="str">
        <f>IF(COUNTIF(unused050,M5表!K36)&gt;0,"",IFERROR(VLOOKUP(第3表!$C$7,LastVal050List,M5表!K36+1,0),"…"))</f>
        <v/>
      </c>
      <c r="L36" s="501" t="str">
        <f>IF(COUNTIF(unused050,M5表!L36)&gt;0,"",IFERROR(VLOOKUP(第3表!$C$7,LastVal050List,M5表!L36+1,0),"…"))</f>
        <v/>
      </c>
      <c r="M36" s="500" t="str">
        <f>IF(COUNTIF(unused050,M5表!M36)&gt;0,"",IFERROR(VLOOKUP(第3表!$C$7,LastVal050List,M5表!M36+1,0),"…"))</f>
        <v>…</v>
      </c>
      <c r="N36" s="501" t="str">
        <f>IF(COUNTIF(unused050,M5表!N36)&gt;0,"",IFERROR(VLOOKUP(第3表!$C$7,LastVal050List,M5表!N36+1,0),"…"))</f>
        <v/>
      </c>
      <c r="O36" s="501" t="str">
        <f>IF(COUNTIF(unused050,M5表!O36)&gt;0,"",IFERROR(VLOOKUP(第3表!$C$7,LastVal050List,M5表!O36+1,0),"…"))</f>
        <v/>
      </c>
      <c r="P36" s="501" t="str">
        <f>IF(COUNTIF(unused050,M5表!P36)&gt;0,"",IFERROR(VLOOKUP(第3表!$C$7,LastVal050List,M5表!P36+1,0),"…"))</f>
        <v/>
      </c>
      <c r="Q36" s="501" t="str">
        <f>IF(COUNTIF(unused050,M5表!Q36)&gt;0,"",IFERROR(VLOOKUP(第3表!$C$7,LastVal050List,M5表!Q36+1,0),"…"))</f>
        <v/>
      </c>
      <c r="R36" s="501" t="str">
        <f>IF(COUNTIF(unused050,M5表!R36)&gt;0,"",IFERROR(VLOOKUP(第3表!$C$7,LastVal050List,M5表!R36+1,0),"…"))</f>
        <v/>
      </c>
      <c r="S36" s="501" t="str">
        <f>IF(COUNTIF(unused050,M5表!S36)&gt;0,"",IFERROR(VLOOKUP(第3表!$C$7,LastVal050List,M5表!S36+1,0),"…"))</f>
        <v/>
      </c>
      <c r="T36" s="501" t="str">
        <f>IF(COUNTIF(unused050,M5表!T36)&gt;0,"",IFERROR(VLOOKUP(第3表!$C$7,LastVal050List,M5表!T36+1,0),"…"))</f>
        <v/>
      </c>
      <c r="U36" s="501" t="str">
        <f>IF(COUNTIF(unused050,M5表!U36)&gt;0,"",IFERROR(VLOOKUP(第3表!$C$7,LastVal050List,M5表!U36+1,0),"…"))</f>
        <v/>
      </c>
      <c r="V36" s="501" t="str">
        <f>IF(COUNTIF(unused050,M5表!V36)&gt;0,"",IFERROR(VLOOKUP(第3表!$C$7,LastVal050List,M5表!V36+1,0),"…"))</f>
        <v/>
      </c>
      <c r="W36" s="501" t="str">
        <f>IF(COUNTIF(unused050,M5表!W36)&gt;0,"",IFERROR(VLOOKUP(第3表!$C$7,LastVal050List,M5表!W36+1,0),"…"))</f>
        <v/>
      </c>
      <c r="X36" s="501" t="str">
        <f>IF(COUNTIF(unused050,M5表!X36)&gt;0,"",IFERROR(VLOOKUP(第3表!$C$7,LastVal050List,M5表!X36+1,0),"…"))</f>
        <v/>
      </c>
      <c r="Y36" s="501" t="str">
        <f>IF(COUNTIF(unused050,M5表!Y36)&gt;0,"",IFERROR(VLOOKUP(第3表!$C$7,LastVal050List,M5表!Y36+1,0),"…"))</f>
        <v/>
      </c>
      <c r="Z36" s="501" t="str">
        <f>IF(COUNTIF(unused050,M5表!Z36)&gt;0,"",IFERROR(VLOOKUP(第3表!$C$7,LastVal050List,M5表!Z36+1,0),"…"))</f>
        <v/>
      </c>
      <c r="AA36" s="501" t="str">
        <f>IF(COUNTIF(unused050,M5表!AA36)&gt;0,"",IFERROR(VLOOKUP(第3表!$C$7,LastVal050List,M5表!AA36+1,0),"…"))</f>
        <v/>
      </c>
      <c r="AB36" s="500" t="str">
        <f>IF(COUNTIF(unused050,M5表!AB36)&gt;0,"",IFERROR(VLOOKUP(第3表!$C$7,LastVal050List,M5表!AB36+1,0),"…"))</f>
        <v>…</v>
      </c>
      <c r="AC36" s="502" t="str">
        <f>IF(COUNTIF(unused050,M5表!AC36)&gt;0,"",IFERROR(VLOOKUP(第3表!$C$7,LastVal050List,M5表!AC36+1,0),"…"))</f>
        <v>…</v>
      </c>
      <c r="AD36" s="500" t="str">
        <f>IF(COUNTIF(unused050,M5表!AD36)&gt;0,"",IFERROR(VLOOKUP(第3表!$C$7,LastVal050List,M5表!AD36+1,0),"…"))</f>
        <v>…</v>
      </c>
      <c r="AE36" s="501" t="str">
        <f>IF(COUNTIF(unused050,M5表!AE36)&gt;0,"",IFERROR(VLOOKUP(第3表!$C$7,LastVal050List,M5表!AE36+1,0),"…"))</f>
        <v/>
      </c>
      <c r="AF36" s="501" t="str">
        <f>IF(COUNTIF(unused050,M5表!AF36)&gt;0,"",IFERROR(VLOOKUP(第3表!$C$7,LastVal050List,M5表!AF36+1,0),"…"))</f>
        <v/>
      </c>
      <c r="AG36" s="100"/>
    </row>
    <row r="37" spans="2:36" ht="22.5" customHeight="1">
      <c r="D37" s="136"/>
    </row>
    <row r="38" spans="2:36" ht="24.95" customHeight="1">
      <c r="B38" s="71" t="s">
        <v>390</v>
      </c>
      <c r="C38" s="7"/>
      <c r="D38" s="7"/>
      <c r="E38" s="94"/>
      <c r="F38" s="7"/>
      <c r="G38" s="94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AA38" s="71" t="s">
        <v>392</v>
      </c>
      <c r="AB38" s="7"/>
      <c r="AC38" s="7"/>
      <c r="AD38" s="7"/>
      <c r="AE38" s="7"/>
      <c r="AF38" s="7"/>
      <c r="AG38" s="7"/>
      <c r="AH38" s="100"/>
    </row>
    <row r="39" spans="2:36" ht="36" customHeight="1">
      <c r="B39" s="145"/>
      <c r="C39" s="348"/>
      <c r="D39" s="348"/>
      <c r="E39" s="210"/>
      <c r="F39" s="214" t="s">
        <v>256</v>
      </c>
      <c r="G39" s="214" t="s">
        <v>257</v>
      </c>
      <c r="H39" s="214" t="s">
        <v>258</v>
      </c>
      <c r="I39" s="214" t="s">
        <v>259</v>
      </c>
      <c r="J39" s="214" t="s">
        <v>260</v>
      </c>
      <c r="K39" s="214" t="s">
        <v>261</v>
      </c>
      <c r="L39" s="214" t="s">
        <v>262</v>
      </c>
      <c r="M39" s="214" t="s">
        <v>263</v>
      </c>
      <c r="N39" s="214" t="s">
        <v>264</v>
      </c>
      <c r="O39" s="214" t="s">
        <v>265</v>
      </c>
      <c r="P39" s="214" t="s">
        <v>266</v>
      </c>
      <c r="Q39" s="214" t="s">
        <v>267</v>
      </c>
      <c r="R39" s="214" t="s">
        <v>268</v>
      </c>
      <c r="S39" s="214" t="s">
        <v>269</v>
      </c>
      <c r="T39" s="214" t="s">
        <v>270</v>
      </c>
      <c r="U39" s="214" t="s">
        <v>271</v>
      </c>
      <c r="V39" s="144"/>
      <c r="W39" s="144"/>
      <c r="X39" s="144"/>
      <c r="Y39" s="144"/>
      <c r="Z39" s="144"/>
      <c r="AA39" s="83"/>
      <c r="AB39" s="84"/>
      <c r="AC39" s="214" t="s">
        <v>280</v>
      </c>
      <c r="AD39" s="214" t="s">
        <v>281</v>
      </c>
      <c r="AE39" s="214" t="s">
        <v>282</v>
      </c>
      <c r="AF39" s="144"/>
      <c r="AG39" s="144"/>
      <c r="AH39" s="144"/>
      <c r="AI39" s="144"/>
      <c r="AJ39" s="100"/>
    </row>
    <row r="40" spans="2:36" ht="12.75" customHeight="1">
      <c r="B40" s="91"/>
      <c r="C40" s="347"/>
      <c r="D40" s="347"/>
      <c r="E40" s="146"/>
      <c r="F40" s="147" t="s">
        <v>87</v>
      </c>
      <c r="G40" s="147" t="s">
        <v>5</v>
      </c>
      <c r="H40" s="147" t="s">
        <v>6</v>
      </c>
      <c r="I40" s="147" t="s">
        <v>7</v>
      </c>
      <c r="J40" s="147" t="s">
        <v>8</v>
      </c>
      <c r="K40" s="147" t="s">
        <v>9</v>
      </c>
      <c r="L40" s="147" t="s">
        <v>10</v>
      </c>
      <c r="M40" s="147" t="s">
        <v>11</v>
      </c>
      <c r="N40" s="147" t="s">
        <v>12</v>
      </c>
      <c r="O40" s="147" t="s">
        <v>13</v>
      </c>
      <c r="P40" s="147" t="s">
        <v>14</v>
      </c>
      <c r="Q40" s="147" t="s">
        <v>15</v>
      </c>
      <c r="R40" s="147" t="s">
        <v>16</v>
      </c>
      <c r="S40" s="147" t="s">
        <v>17</v>
      </c>
      <c r="T40" s="147" t="s">
        <v>18</v>
      </c>
      <c r="U40" s="147" t="s">
        <v>19</v>
      </c>
      <c r="V40" s="7"/>
      <c r="W40" s="7"/>
      <c r="X40" s="7"/>
      <c r="Y40" s="7"/>
      <c r="Z40" s="7"/>
      <c r="AA40" s="91"/>
      <c r="AB40" s="88"/>
      <c r="AC40" s="147" t="s">
        <v>87</v>
      </c>
      <c r="AD40" s="147" t="s">
        <v>5</v>
      </c>
      <c r="AE40" s="147" t="s">
        <v>6</v>
      </c>
      <c r="AF40" s="7"/>
      <c r="AG40" s="7"/>
      <c r="AH40" s="7"/>
      <c r="AI40" s="7"/>
      <c r="AJ40" s="100"/>
    </row>
    <row r="41" spans="2:36" ht="22.5" customHeight="1">
      <c r="B41" s="822" t="s">
        <v>104</v>
      </c>
      <c r="C41" s="854"/>
      <c r="D41" s="854"/>
      <c r="E41" s="49" t="s">
        <v>449</v>
      </c>
      <c r="F41" s="499" t="str">
        <f>IFERROR(VLOOKUP(第3表!$C$7,LastVal050List,M5表!F41+1,0),"…")</f>
        <v>…</v>
      </c>
      <c r="G41" s="499" t="str">
        <f>IFERROR(VLOOKUP(第3表!$C$7,LastVal050List,M5表!G41+1,0),"…")</f>
        <v>…</v>
      </c>
      <c r="H41" s="499" t="str">
        <f>IFERROR(VLOOKUP(第3表!$C$7,LastVal050List,M5表!H41+1,0),"…")</f>
        <v>…</v>
      </c>
      <c r="I41" s="499" t="str">
        <f>IFERROR(VLOOKUP(第3表!$C$7,LastVal050List,M5表!I41+1,0),"…")</f>
        <v>…</v>
      </c>
      <c r="J41" s="499" t="str">
        <f>IFERROR(VLOOKUP(第3表!$C$7,LastVal050List,M5表!J41+1,0),"…")</f>
        <v>…</v>
      </c>
      <c r="K41" s="499" t="str">
        <f>IFERROR(VLOOKUP(第3表!$C$7,LastVal050List,M5表!K41+1,0),"…")</f>
        <v>…</v>
      </c>
      <c r="L41" s="499" t="str">
        <f>IFERROR(VLOOKUP(第3表!$C$7,LastVal050List,M5表!L41+1,0),"…")</f>
        <v>…</v>
      </c>
      <c r="M41" s="499" t="str">
        <f>IFERROR(VLOOKUP(第3表!$C$7,LastVal050List,M5表!M41+1,0),"…")</f>
        <v>…</v>
      </c>
      <c r="N41" s="499" t="str">
        <f>IFERROR(VLOOKUP(第3表!$C$7,LastVal050List,M5表!N41+1,0),"…")</f>
        <v>…</v>
      </c>
      <c r="O41" s="499" t="str">
        <f>IFERROR(VLOOKUP(第3表!$C$7,LastVal050List,M5表!O41+1,0),"…")</f>
        <v>…</v>
      </c>
      <c r="P41" s="499" t="str">
        <f>IFERROR(VLOOKUP(第3表!$C$7,LastVal050List,M5表!P41+1,0),"…")</f>
        <v>…</v>
      </c>
      <c r="Q41" s="499" t="str">
        <f>IFERROR(VLOOKUP(第3表!$C$7,LastVal050List,M5表!Q41+1,0),"…")</f>
        <v>…</v>
      </c>
      <c r="R41" s="499" t="str">
        <f>IFERROR(VLOOKUP(第3表!$C$7,LastVal050List,M5表!R41+1,0),"…")</f>
        <v>…</v>
      </c>
      <c r="S41" s="499" t="str">
        <f>IFERROR(VLOOKUP(第3表!$C$7,LastVal050List,M5表!S41+1,0),"…")</f>
        <v>…</v>
      </c>
      <c r="T41" s="499" t="str">
        <f>IFERROR(VLOOKUP(第3表!$C$7,LastVal050List,M5表!T41+1,0),"…")</f>
        <v>…</v>
      </c>
      <c r="U41" s="499" t="str">
        <f>IFERROR(VLOOKUP(第3表!$C$7,LastVal050List,M5表!U41+1,0),"…")</f>
        <v>…</v>
      </c>
      <c r="V41" s="268"/>
      <c r="W41" s="268"/>
      <c r="X41" s="268"/>
      <c r="Y41" s="268"/>
      <c r="Z41" s="268"/>
      <c r="AA41" s="169" t="s">
        <v>408</v>
      </c>
      <c r="AB41" s="49" t="s">
        <v>445</v>
      </c>
      <c r="AC41" s="499" t="str">
        <f>IFERROR(VLOOKUP(第3表!$C$7,LastVal050List,M5表!AC41+1,0),"…")</f>
        <v>…</v>
      </c>
      <c r="AD41" s="499" t="str">
        <f>IFERROR(VLOOKUP(第3表!$C$7,LastVal050List,M5表!AD41+1,0),"…")</f>
        <v>…</v>
      </c>
      <c r="AE41" s="499" t="str">
        <f>IFERROR(VLOOKUP(第3表!$C$7,LastVal050List,M5表!AE41+1,0),"…")</f>
        <v>…</v>
      </c>
      <c r="AF41" s="144"/>
      <c r="AG41" s="144"/>
      <c r="AH41" s="144"/>
      <c r="AI41" s="144"/>
      <c r="AJ41" s="100"/>
    </row>
    <row r="42" spans="2:36" ht="22.5" customHeight="1">
      <c r="B42" s="7"/>
      <c r="C42" s="7"/>
      <c r="D42" s="7"/>
      <c r="E42" s="7"/>
      <c r="F42" s="37"/>
      <c r="G42" s="7"/>
      <c r="H42" s="7"/>
      <c r="I42" s="7"/>
      <c r="J42" s="7"/>
      <c r="K42" s="7"/>
      <c r="L42" s="7"/>
      <c r="M42" s="267"/>
      <c r="N42" s="267"/>
      <c r="O42" s="267"/>
      <c r="P42" s="26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94"/>
      <c r="AC42" s="7"/>
      <c r="AD42" s="7"/>
      <c r="AE42" s="7"/>
      <c r="AF42" s="7"/>
      <c r="AG42" s="7"/>
      <c r="AH42" s="7"/>
      <c r="AI42" s="7"/>
      <c r="AJ42" s="100"/>
    </row>
    <row r="43" spans="2:36" ht="24.95" customHeight="1">
      <c r="B43" s="209" t="s">
        <v>391</v>
      </c>
      <c r="C43" s="209"/>
      <c r="D43" s="209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209" t="s">
        <v>393</v>
      </c>
      <c r="AB43" s="7"/>
      <c r="AC43" s="7"/>
      <c r="AD43" s="7"/>
      <c r="AE43" s="7"/>
      <c r="AF43" s="7"/>
      <c r="AG43" s="7"/>
      <c r="AH43" s="7"/>
      <c r="AI43" s="7"/>
      <c r="AJ43" s="100"/>
    </row>
    <row r="44" spans="2:36" ht="36" customHeight="1">
      <c r="B44" s="83"/>
      <c r="C44" s="171"/>
      <c r="D44" s="171"/>
      <c r="E44" s="84"/>
      <c r="F44" s="724" t="s">
        <v>253</v>
      </c>
      <c r="G44" s="736"/>
      <c r="H44" s="724" t="s">
        <v>254</v>
      </c>
      <c r="I44" s="736"/>
      <c r="J44" s="724" t="s">
        <v>250</v>
      </c>
      <c r="K44" s="736"/>
      <c r="L44" s="724" t="s">
        <v>255</v>
      </c>
      <c r="M44" s="736"/>
      <c r="N44" s="724" t="s">
        <v>251</v>
      </c>
      <c r="O44" s="736"/>
      <c r="P44" s="724" t="s">
        <v>252</v>
      </c>
      <c r="Q44" s="725"/>
      <c r="R44" s="736"/>
      <c r="S44" s="99"/>
      <c r="T44" s="83"/>
      <c r="U44" s="84"/>
      <c r="V44" s="724" t="s">
        <v>414</v>
      </c>
      <c r="W44" s="736"/>
      <c r="X44" s="7"/>
      <c r="Y44" s="7"/>
      <c r="Z44" s="7"/>
      <c r="AA44" s="83"/>
      <c r="AB44" s="84"/>
      <c r="AC44" s="724" t="s">
        <v>414</v>
      </c>
      <c r="AD44" s="736"/>
      <c r="AE44" s="7"/>
      <c r="AF44" s="7"/>
      <c r="AG44" s="7"/>
      <c r="AH44" s="7"/>
      <c r="AI44" s="7"/>
      <c r="AJ44" s="100"/>
    </row>
    <row r="45" spans="2:36" ht="13.5" customHeight="1">
      <c r="B45" s="91"/>
      <c r="C45" s="347"/>
      <c r="D45" s="347"/>
      <c r="E45" s="92"/>
      <c r="F45" s="826" t="s">
        <v>87</v>
      </c>
      <c r="G45" s="828"/>
      <c r="H45" s="826" t="s">
        <v>5</v>
      </c>
      <c r="I45" s="828"/>
      <c r="J45" s="826" t="s">
        <v>6</v>
      </c>
      <c r="K45" s="828"/>
      <c r="L45" s="826" t="s">
        <v>7</v>
      </c>
      <c r="M45" s="828"/>
      <c r="N45" s="826" t="s">
        <v>8</v>
      </c>
      <c r="O45" s="828"/>
      <c r="P45" s="826" t="s">
        <v>9</v>
      </c>
      <c r="Q45" s="827"/>
      <c r="R45" s="828"/>
      <c r="S45" s="102"/>
      <c r="T45" s="91"/>
      <c r="U45" s="92"/>
      <c r="V45" s="812" t="s">
        <v>355</v>
      </c>
      <c r="W45" s="813"/>
      <c r="X45" s="7"/>
      <c r="Y45" s="7"/>
      <c r="Z45" s="7"/>
      <c r="AA45" s="91"/>
      <c r="AB45" s="92"/>
      <c r="AC45" s="812" t="s">
        <v>4</v>
      </c>
      <c r="AD45" s="813"/>
      <c r="AE45" s="7"/>
      <c r="AF45" s="7"/>
      <c r="AG45" s="7"/>
      <c r="AH45" s="7"/>
      <c r="AI45" s="7"/>
      <c r="AJ45" s="100"/>
    </row>
    <row r="46" spans="2:36" ht="22.5" customHeight="1">
      <c r="B46" s="832" t="s">
        <v>102</v>
      </c>
      <c r="C46" s="833"/>
      <c r="D46" s="833"/>
      <c r="E46" s="49" t="s">
        <v>450</v>
      </c>
      <c r="F46" s="851" t="str">
        <f>IFERROR(VLOOKUP(第3表!$C$7,LastVal030List,M5表!F46+1,0),"…")</f>
        <v>…</v>
      </c>
      <c r="G46" s="853"/>
      <c r="H46" s="851" t="str">
        <f>IFERROR(VLOOKUP(第3表!$C$7,LastVal030List,M5表!H46+1,0),"…")</f>
        <v>…</v>
      </c>
      <c r="I46" s="853"/>
      <c r="J46" s="851" t="str">
        <f>IFERROR(VLOOKUP(第3表!$C$7,LastVal030List,M5表!J46+1,0),"…")</f>
        <v>…</v>
      </c>
      <c r="K46" s="853"/>
      <c r="L46" s="851" t="str">
        <f>IFERROR(VLOOKUP(第3表!$C$7,LastVal030List,M5表!L46+1,0),"…")</f>
        <v>…</v>
      </c>
      <c r="M46" s="853"/>
      <c r="N46" s="851" t="str">
        <f>IFERROR(VLOOKUP(第3表!$C$7,LastVal030List,M5表!N46+1,0),"…")</f>
        <v>…</v>
      </c>
      <c r="O46" s="853"/>
      <c r="P46" s="851" t="str">
        <f>IFERROR(VLOOKUP(第3表!$C$7,LastVal050List,M5表!P46+1,0),"…")</f>
        <v>…</v>
      </c>
      <c r="Q46" s="852"/>
      <c r="R46" s="853"/>
      <c r="S46" s="102"/>
      <c r="T46" s="820" t="s">
        <v>408</v>
      </c>
      <c r="U46" s="823" t="s">
        <v>454</v>
      </c>
      <c r="V46" s="845" t="str">
        <f>IFERROR(VLOOKUP(第3表!$C$7,LastVal030List,M5表!V46+1,0),"…")</f>
        <v>…</v>
      </c>
      <c r="W46" s="846"/>
      <c r="X46" s="7"/>
      <c r="Y46" s="7"/>
      <c r="Z46" s="7"/>
      <c r="AA46" s="820" t="s">
        <v>408</v>
      </c>
      <c r="AB46" s="823" t="s">
        <v>455</v>
      </c>
      <c r="AC46" s="845" t="str">
        <f>IFERROR(VLOOKUP(第3表!$C$7,LastVal030List,M5表!AC46+1,0),"…")</f>
        <v>…</v>
      </c>
      <c r="AD46" s="846"/>
      <c r="AE46" s="7"/>
      <c r="AF46" s="7"/>
      <c r="AG46" s="7"/>
      <c r="AH46" s="7"/>
      <c r="AI46" s="7"/>
      <c r="AJ46" s="100"/>
    </row>
    <row r="47" spans="2:36" ht="22.5" customHeight="1">
      <c r="B47" s="832" t="s">
        <v>103</v>
      </c>
      <c r="C47" s="833"/>
      <c r="D47" s="833"/>
      <c r="E47" s="49" t="s">
        <v>451</v>
      </c>
      <c r="F47" s="851" t="str">
        <f>IFERROR(VLOOKUP(第3表!$C$7,LastVal030List,M5表!F47+1,0),"…")</f>
        <v>…</v>
      </c>
      <c r="G47" s="853"/>
      <c r="H47" s="851" t="str">
        <f>IFERROR(VLOOKUP(第3表!$C$7,LastVal030List,M5表!H47+1,0),"…")</f>
        <v>…</v>
      </c>
      <c r="I47" s="853"/>
      <c r="J47" s="851" t="str">
        <f>IFERROR(VLOOKUP(第3表!$C$7,LastVal030List,M5表!J47+1,0),"…")</f>
        <v>…</v>
      </c>
      <c r="K47" s="853"/>
      <c r="L47" s="851" t="str">
        <f>IFERROR(VLOOKUP(第3表!$C$7,LastVal030List,M5表!L47+1,0),"…")</f>
        <v>…</v>
      </c>
      <c r="M47" s="853"/>
      <c r="N47" s="851" t="str">
        <f>IFERROR(VLOOKUP(第3表!$C$7,LastVal030List,M5表!N47+1,0),"…")</f>
        <v>…</v>
      </c>
      <c r="O47" s="853"/>
      <c r="P47" s="851" t="str">
        <f>IFERROR(VLOOKUP(第3表!$C$7,LastVal050List,M5表!P47+1,0),"…")</f>
        <v>…</v>
      </c>
      <c r="Q47" s="852"/>
      <c r="R47" s="853"/>
      <c r="S47" s="102"/>
      <c r="T47" s="821"/>
      <c r="U47" s="824"/>
      <c r="V47" s="847"/>
      <c r="W47" s="848"/>
      <c r="X47" s="7"/>
      <c r="Y47" s="7"/>
      <c r="Z47" s="7"/>
      <c r="AA47" s="821"/>
      <c r="AB47" s="824"/>
      <c r="AC47" s="847"/>
      <c r="AD47" s="848"/>
      <c r="AE47" s="7"/>
      <c r="AF47" s="7"/>
      <c r="AG47" s="7"/>
      <c r="AH47" s="7"/>
      <c r="AI47" s="7"/>
      <c r="AJ47" s="100"/>
    </row>
    <row r="48" spans="2:36" ht="22.5" customHeight="1">
      <c r="B48" s="832" t="s">
        <v>131</v>
      </c>
      <c r="C48" s="833"/>
      <c r="D48" s="833"/>
      <c r="E48" s="49" t="s">
        <v>452</v>
      </c>
      <c r="F48" s="851" t="str">
        <f>IFERROR(VLOOKUP(第3表!$C$7,LastVal030List,M5表!F48+1,0),"…")</f>
        <v>…</v>
      </c>
      <c r="G48" s="853"/>
      <c r="H48" s="851" t="str">
        <f>IFERROR(VLOOKUP(第3表!$C$7,LastVal030List,M5表!H48+1,0),"…")</f>
        <v>…</v>
      </c>
      <c r="I48" s="853"/>
      <c r="J48" s="851" t="str">
        <f>IFERROR(VLOOKUP(第3表!$C$7,LastVal030List,M5表!J48+1,0),"…")</f>
        <v>…</v>
      </c>
      <c r="K48" s="853"/>
      <c r="L48" s="851" t="str">
        <f>IFERROR(VLOOKUP(第3表!$C$7,LastVal030List,M5表!L48+1,0),"…")</f>
        <v>…</v>
      </c>
      <c r="M48" s="853"/>
      <c r="N48" s="851" t="str">
        <f>IFERROR(VLOOKUP(第3表!$C$7,LastVal030List,M5表!N48+1,0),"…")</f>
        <v>…</v>
      </c>
      <c r="O48" s="853"/>
      <c r="P48" s="851" t="str">
        <f>IFERROR(VLOOKUP(第3表!$C$7,LastVal050List,M5表!P48+1,0),"…")</f>
        <v>…</v>
      </c>
      <c r="Q48" s="852"/>
      <c r="R48" s="853"/>
      <c r="S48" s="102"/>
      <c r="T48" s="822"/>
      <c r="U48" s="825"/>
      <c r="V48" s="849"/>
      <c r="W48" s="850"/>
      <c r="X48" s="7"/>
      <c r="Y48" s="7"/>
      <c r="Z48" s="7"/>
      <c r="AA48" s="822"/>
      <c r="AB48" s="825"/>
      <c r="AC48" s="849"/>
      <c r="AD48" s="850"/>
      <c r="AE48" s="7"/>
      <c r="AF48" s="7"/>
      <c r="AG48" s="7"/>
      <c r="AH48" s="7"/>
      <c r="AI48" s="7"/>
      <c r="AJ48" s="100"/>
    </row>
    <row r="49" spans="2:40" ht="22.5" customHeight="1">
      <c r="B49" s="832" t="s">
        <v>278</v>
      </c>
      <c r="C49" s="833"/>
      <c r="D49" s="833"/>
      <c r="E49" s="49" t="s">
        <v>453</v>
      </c>
      <c r="F49" s="851" t="str">
        <f>IFERROR(VLOOKUP(第3表!$C$7,LastVal030List,M5表!F49+1,0),"…")</f>
        <v>…</v>
      </c>
      <c r="G49" s="853"/>
      <c r="H49" s="851" t="str">
        <f>IFERROR(VLOOKUP(第3表!$C$7,LastVal030List,M5表!H49+1,0),"…")</f>
        <v>…</v>
      </c>
      <c r="I49" s="853"/>
      <c r="J49" s="851" t="str">
        <f>IFERROR(VLOOKUP(第3表!$C$7,LastVal030List,M5表!J49+1,0),"…")</f>
        <v>…</v>
      </c>
      <c r="K49" s="853"/>
      <c r="L49" s="851" t="str">
        <f>IFERROR(VLOOKUP(第3表!$C$7,LastVal030List,M5表!L49+1,0),"…")</f>
        <v>…</v>
      </c>
      <c r="M49" s="853"/>
      <c r="N49" s="851" t="str">
        <f>IFERROR(VLOOKUP(第3表!$C$7,LastVal030List,M5表!N49+1,0),"…")</f>
        <v>…</v>
      </c>
      <c r="O49" s="853"/>
      <c r="P49" s="851" t="str">
        <f>IFERROR(VLOOKUP(第3表!$C$7,LastVal050List,M5表!P49+1,0),"…")</f>
        <v>…</v>
      </c>
      <c r="Q49" s="852"/>
      <c r="R49" s="853"/>
      <c r="S49" s="102"/>
      <c r="T49" s="102"/>
      <c r="U49" s="102"/>
      <c r="V49" s="102"/>
      <c r="W49" s="7"/>
      <c r="X49" s="7"/>
      <c r="AB49" s="104"/>
      <c r="AC49" s="104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100"/>
    </row>
    <row r="50" spans="2:40" ht="24.95" customHeight="1">
      <c r="S50" s="102"/>
      <c r="T50" s="102"/>
      <c r="U50" s="102"/>
    </row>
    <row r="51" spans="2:40" ht="24.95" customHeight="1">
      <c r="D51" s="104"/>
    </row>
    <row r="52" spans="2:40" ht="24.95" customHeight="1">
      <c r="D52" s="104"/>
    </row>
    <row r="53" spans="2:40">
      <c r="D53" s="100"/>
    </row>
    <row r="54" spans="2:40" s="7" customFormat="1" ht="13.5" customHeight="1">
      <c r="B54" s="1"/>
      <c r="C54" s="1"/>
      <c r="D54" s="104"/>
      <c r="E54" s="5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2:40" s="144" customFormat="1" ht="36" customHeight="1">
      <c r="B55" s="1"/>
      <c r="C55" s="1"/>
      <c r="D55" s="104"/>
      <c r="E55" s="5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2:40" s="7" customFormat="1">
      <c r="B56" s="1"/>
      <c r="C56" s="1"/>
      <c r="D56" s="104"/>
      <c r="E56" s="5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2:40" s="144" customFormat="1" ht="22.5" customHeight="1">
      <c r="B57" s="1"/>
      <c r="C57" s="1"/>
      <c r="D57" s="1"/>
      <c r="E57" s="5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2:40" s="7" customFormat="1" ht="21" customHeight="1">
      <c r="B58" s="1"/>
      <c r="C58" s="1"/>
      <c r="D58" s="1"/>
      <c r="E58" s="5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2:40" s="7" customFormat="1">
      <c r="B59" s="1"/>
      <c r="C59" s="1"/>
      <c r="D59" s="1"/>
      <c r="E59" s="5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2:40" s="7" customFormat="1" ht="36" customHeight="1">
      <c r="B60" s="1"/>
      <c r="C60" s="1"/>
      <c r="D60" s="1"/>
      <c r="E60" s="5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2:40" s="7" customFormat="1">
      <c r="B61" s="1"/>
      <c r="C61" s="1"/>
      <c r="D61" s="1"/>
      <c r="E61" s="5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2:40" s="7" customFormat="1" ht="22.5" customHeight="1">
      <c r="B62" s="1"/>
      <c r="C62" s="1"/>
      <c r="D62" s="1"/>
      <c r="E62" s="5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2:40" s="7" customFormat="1" ht="22.5" customHeight="1">
      <c r="B63" s="1"/>
      <c r="C63" s="1"/>
      <c r="D63" s="1"/>
      <c r="E63" s="5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2:40" s="7" customFormat="1" ht="22.5" customHeight="1">
      <c r="B64" s="1"/>
      <c r="C64" s="1"/>
      <c r="D64" s="1"/>
      <c r="E64" s="5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2:30" s="7" customFormat="1" ht="22.5" customHeight="1">
      <c r="B65" s="1"/>
      <c r="C65" s="1"/>
      <c r="D65" s="1"/>
      <c r="E65" s="5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</sheetData>
  <sheetProtection selectLockedCells="1"/>
  <mergeCells count="60">
    <mergeCell ref="AA4:AA6"/>
    <mergeCell ref="AB4:AD6"/>
    <mergeCell ref="N11:T11"/>
    <mergeCell ref="X11:Y11"/>
    <mergeCell ref="AC11:AC14"/>
    <mergeCell ref="N12:S12"/>
    <mergeCell ref="AE10:AF10"/>
    <mergeCell ref="B16:B24"/>
    <mergeCell ref="B25:B33"/>
    <mergeCell ref="B41:D41"/>
    <mergeCell ref="B46:D46"/>
    <mergeCell ref="J44:K44"/>
    <mergeCell ref="J46:K46"/>
    <mergeCell ref="N44:O44"/>
    <mergeCell ref="J45:K45"/>
    <mergeCell ref="L45:M45"/>
    <mergeCell ref="N45:O45"/>
    <mergeCell ref="L46:M46"/>
    <mergeCell ref="L44:M44"/>
    <mergeCell ref="V44:W44"/>
    <mergeCell ref="V45:W45"/>
    <mergeCell ref="T46:T48"/>
    <mergeCell ref="B47:D47"/>
    <mergeCell ref="B48:D48"/>
    <mergeCell ref="B49:D49"/>
    <mergeCell ref="F44:G44"/>
    <mergeCell ref="H44:I44"/>
    <mergeCell ref="F46:G46"/>
    <mergeCell ref="H46:I46"/>
    <mergeCell ref="F47:G47"/>
    <mergeCell ref="H47:I47"/>
    <mergeCell ref="F45:G45"/>
    <mergeCell ref="H45:I45"/>
    <mergeCell ref="J47:K47"/>
    <mergeCell ref="F48:G48"/>
    <mergeCell ref="H48:I48"/>
    <mergeCell ref="J48:K48"/>
    <mergeCell ref="F49:G49"/>
    <mergeCell ref="H49:I49"/>
    <mergeCell ref="J49:K49"/>
    <mergeCell ref="L49:M49"/>
    <mergeCell ref="N49:O49"/>
    <mergeCell ref="P49:R49"/>
    <mergeCell ref="N46:O46"/>
    <mergeCell ref="L47:M47"/>
    <mergeCell ref="N47:O47"/>
    <mergeCell ref="L48:M48"/>
    <mergeCell ref="N48:O48"/>
    <mergeCell ref="U46:U48"/>
    <mergeCell ref="V46:W48"/>
    <mergeCell ref="P44:R44"/>
    <mergeCell ref="P45:R45"/>
    <mergeCell ref="P46:R46"/>
    <mergeCell ref="P47:R47"/>
    <mergeCell ref="P48:R48"/>
    <mergeCell ref="AC44:AD44"/>
    <mergeCell ref="AC45:AD45"/>
    <mergeCell ref="AA46:AA48"/>
    <mergeCell ref="AB46:AB48"/>
    <mergeCell ref="AC46:AD48"/>
  </mergeCells>
  <phoneticPr fontId="11"/>
  <dataValidations count="1">
    <dataValidation type="whole" allowBlank="1" showInputMessage="1" showErrorMessage="1" errorTitle="入力エラー" error="入力欄には整数で入力して下さい！" sqref="F46:F49 H46:H49 J46:J49 L46:L49 N46:N49 V46 AC46" xr:uid="{D79F3862-FD92-4619-A4C5-6EED00C623B6}">
      <formula1>0</formula1>
      <formula2>9999999999</formula2>
    </dataValidation>
  </dataValidations>
  <printOptions horizontalCentered="1"/>
  <pageMargins left="0.78740157480314965" right="0.78740157480314965" top="0.39370078740157483" bottom="0.39370078740157483" header="0.31496062992125984" footer="0.31496062992125984"/>
  <pageSetup paperSize="9" scale="41" orientation="landscape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DD172-7A7E-4541-9510-8D91636CF4D0}">
  <sheetPr codeName="Sheet20">
    <tabColor rgb="FF99CCFF"/>
    <pageSetUpPr fitToPage="1"/>
  </sheetPr>
  <dimension ref="B1:AN68"/>
  <sheetViews>
    <sheetView showGridLines="0" zoomScale="85" zoomScaleNormal="85" zoomScaleSheetLayoutView="80" workbookViewId="0"/>
  </sheetViews>
  <sheetFormatPr defaultColWidth="9" defaultRowHeight="14.25"/>
  <cols>
    <col min="1" max="1" width="1.5" style="1" customWidth="1"/>
    <col min="2" max="2" width="9.75" style="1" customWidth="1"/>
    <col min="3" max="3" width="6.75" style="1" customWidth="1"/>
    <col min="4" max="4" width="17.375" style="1" customWidth="1"/>
    <col min="5" max="5" width="5.25" style="51" customWidth="1"/>
    <col min="6" max="30" width="10.125" style="1" customWidth="1"/>
    <col min="31" max="31" width="10.125" customWidth="1"/>
    <col min="32" max="16384" width="9" style="1"/>
  </cols>
  <sheetData>
    <row r="1" spans="2:31" ht="9" customHeight="1"/>
    <row r="2" spans="2:31" ht="21">
      <c r="C2" s="43"/>
      <c r="D2" s="43"/>
      <c r="E2" s="52"/>
      <c r="F2" s="2"/>
      <c r="G2" s="2"/>
      <c r="J2" s="857" t="s">
        <v>522</v>
      </c>
      <c r="K2" s="857"/>
      <c r="L2" s="857"/>
      <c r="M2" s="857"/>
      <c r="N2" s="857"/>
      <c r="O2" s="857"/>
      <c r="P2" s="857"/>
      <c r="Q2" s="857"/>
      <c r="R2" s="857"/>
      <c r="S2" s="857"/>
      <c r="T2" s="857"/>
      <c r="U2" s="2"/>
      <c r="V2" s="2"/>
      <c r="W2" s="2"/>
      <c r="Z2" s="2"/>
      <c r="AA2" s="528" t="s">
        <v>0</v>
      </c>
      <c r="AC2" s="2"/>
      <c r="AD2" s="2"/>
    </row>
    <row r="3" spans="2:31" ht="11.25" customHeight="1">
      <c r="C3" s="44"/>
      <c r="D3" s="44"/>
      <c r="E3" s="52"/>
      <c r="F3" s="2"/>
      <c r="G3" s="2"/>
      <c r="J3" s="858" t="s">
        <v>245</v>
      </c>
      <c r="K3" s="858"/>
      <c r="L3" s="858"/>
      <c r="M3" s="858"/>
      <c r="N3" s="858"/>
      <c r="O3" s="858"/>
      <c r="P3" s="858"/>
      <c r="Q3" s="858"/>
      <c r="R3" s="858"/>
      <c r="S3" s="858"/>
      <c r="T3" s="858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2:31">
      <c r="J4" s="858"/>
      <c r="K4" s="858"/>
      <c r="L4" s="858"/>
      <c r="M4" s="858"/>
      <c r="N4" s="858"/>
      <c r="O4" s="858"/>
      <c r="P4" s="858"/>
      <c r="Q4" s="858"/>
      <c r="R4" s="858"/>
      <c r="S4" s="858"/>
      <c r="T4" s="858"/>
      <c r="AA4" s="747" t="s">
        <v>244</v>
      </c>
      <c r="AB4" s="855" t="str">
        <f ca="1">第3表!AF3</f>
        <v>名　　</v>
      </c>
      <c r="AC4" s="855"/>
      <c r="AD4" s="855"/>
    </row>
    <row r="5" spans="2:31">
      <c r="C5" s="3"/>
      <c r="D5" s="3"/>
      <c r="E5" s="53"/>
      <c r="F5" s="2"/>
      <c r="G5" s="2"/>
      <c r="H5" s="3"/>
      <c r="I5" s="2"/>
      <c r="J5" s="2"/>
      <c r="K5" s="2"/>
      <c r="L5" s="2"/>
      <c r="M5" s="2"/>
      <c r="N5" s="2"/>
      <c r="O5" s="264"/>
      <c r="Q5" s="2"/>
      <c r="R5" s="2"/>
      <c r="S5" s="2"/>
      <c r="T5" s="2"/>
      <c r="U5" s="2"/>
      <c r="V5" s="2"/>
      <c r="W5" s="2"/>
      <c r="X5" s="2"/>
      <c r="Y5" s="2"/>
      <c r="AA5" s="747"/>
      <c r="AB5" s="855"/>
      <c r="AC5" s="855"/>
      <c r="AD5" s="855"/>
    </row>
    <row r="6" spans="2:31">
      <c r="C6" s="3"/>
      <c r="D6" s="3"/>
      <c r="E6" s="53"/>
      <c r="F6" s="2"/>
      <c r="G6" s="2"/>
      <c r="H6" s="3"/>
      <c r="I6" s="2"/>
      <c r="J6" s="2"/>
      <c r="K6" s="2"/>
      <c r="L6" s="2"/>
      <c r="M6" s="2"/>
      <c r="N6" s="2"/>
      <c r="O6" s="264"/>
      <c r="Q6" s="2"/>
      <c r="R6" s="2"/>
      <c r="S6" s="2"/>
      <c r="T6" s="2"/>
      <c r="U6" s="2"/>
      <c r="V6" s="2"/>
      <c r="W6" s="2"/>
      <c r="X6" s="2"/>
      <c r="Y6" s="2"/>
      <c r="AA6" s="748"/>
      <c r="AB6" s="856"/>
      <c r="AC6" s="856"/>
      <c r="AD6" s="856"/>
    </row>
    <row r="7" spans="2:31" ht="17.25">
      <c r="B7" s="189" t="s">
        <v>523</v>
      </c>
      <c r="C7" s="606" t="str">
        <f>TEXT(第3表!$C$7,"0000")</f>
        <v>0000</v>
      </c>
      <c r="D7" s="190"/>
      <c r="E7" s="54"/>
      <c r="F7" s="2"/>
      <c r="G7" s="2"/>
      <c r="H7" s="2"/>
      <c r="I7" s="2"/>
      <c r="O7" s="264"/>
      <c r="Q7" s="40"/>
      <c r="R7" s="2"/>
      <c r="S7" s="2"/>
      <c r="T7" s="2"/>
      <c r="U7" s="2"/>
      <c r="V7" s="2"/>
      <c r="W7" s="2"/>
      <c r="X7" s="2"/>
      <c r="Y7" s="2"/>
      <c r="Z7" s="2"/>
      <c r="AA7" s="81" t="str">
        <f>"令和      "&amp;DBCS(LEFTB(B7,2))&amp;"     年度分報告"</f>
        <v>令和      ０６     年度分報告</v>
      </c>
      <c r="AB7" s="80"/>
      <c r="AC7" s="80"/>
      <c r="AD7" s="80"/>
    </row>
    <row r="8" spans="2:31">
      <c r="B8" s="186" t="s">
        <v>88</v>
      </c>
      <c r="C8" s="186" t="s">
        <v>91</v>
      </c>
      <c r="E8" s="5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2:31" ht="14.25" customHeight="1">
      <c r="B9" s="8"/>
      <c r="C9" s="9"/>
      <c r="D9" s="9"/>
      <c r="E9" s="48"/>
      <c r="F9" s="188" t="s">
        <v>524</v>
      </c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607"/>
      <c r="AC9" s="14"/>
      <c r="AD9" s="608"/>
    </row>
    <row r="10" spans="2:31" ht="14.25" customHeight="1">
      <c r="B10" s="10"/>
      <c r="C10" s="11"/>
      <c r="D10" s="11"/>
      <c r="E10" s="46"/>
      <c r="F10" s="13"/>
      <c r="G10" s="12" t="s">
        <v>525</v>
      </c>
      <c r="H10" s="15"/>
      <c r="I10" s="16"/>
      <c r="J10" s="16"/>
      <c r="K10" s="17"/>
      <c r="L10" s="17"/>
      <c r="M10" s="17"/>
      <c r="N10" s="18"/>
      <c r="O10" s="18"/>
      <c r="P10" s="18"/>
      <c r="Q10" s="18"/>
      <c r="R10" s="16"/>
      <c r="S10" s="609"/>
      <c r="T10" s="521" t="s">
        <v>526</v>
      </c>
      <c r="U10" s="522"/>
      <c r="V10" s="16"/>
      <c r="W10" s="16"/>
      <c r="X10" s="19"/>
      <c r="Y10" s="19"/>
      <c r="Z10" s="16"/>
      <c r="AA10" s="20"/>
      <c r="AB10" s="610"/>
      <c r="AC10" s="21"/>
      <c r="AD10" s="527"/>
    </row>
    <row r="11" spans="2:31">
      <c r="B11" s="10"/>
      <c r="C11" s="11"/>
      <c r="D11" s="11"/>
      <c r="E11" s="46"/>
      <c r="F11" s="42"/>
      <c r="G11" s="16"/>
      <c r="H11" s="16"/>
      <c r="I11" s="16"/>
      <c r="J11" s="16"/>
      <c r="K11" s="17"/>
      <c r="L11" s="17"/>
      <c r="M11" s="17"/>
      <c r="N11" s="18"/>
      <c r="O11" s="18"/>
      <c r="P11" s="18"/>
      <c r="Q11" s="18"/>
      <c r="R11" s="16"/>
      <c r="S11" s="20"/>
      <c r="T11" s="522"/>
      <c r="U11" s="16"/>
      <c r="V11" s="16"/>
      <c r="W11" s="16"/>
      <c r="X11" s="19"/>
      <c r="Y11" s="19"/>
      <c r="Z11" s="16"/>
      <c r="AA11" s="20"/>
      <c r="AB11" s="22"/>
      <c r="AC11" s="21"/>
      <c r="AD11" s="22"/>
    </row>
    <row r="12" spans="2:31" ht="141.75" customHeight="1">
      <c r="B12" s="10"/>
      <c r="C12" s="11"/>
      <c r="D12" s="11"/>
      <c r="E12" s="46"/>
      <c r="F12" s="611"/>
      <c r="G12" s="23"/>
      <c r="H12" s="23"/>
      <c r="I12" s="23"/>
      <c r="J12" s="23"/>
      <c r="K12" s="24"/>
      <c r="L12" s="24"/>
      <c r="M12" s="24"/>
      <c r="N12" s="24"/>
      <c r="O12" s="24"/>
      <c r="P12" s="24"/>
      <c r="Q12" s="24"/>
      <c r="R12" s="23"/>
      <c r="S12" s="23"/>
      <c r="T12" s="25"/>
      <c r="U12" s="19"/>
      <c r="V12" s="23"/>
      <c r="W12" s="23"/>
      <c r="X12" s="19"/>
      <c r="Y12" s="19"/>
      <c r="Z12" s="23"/>
      <c r="AA12" s="16" t="s">
        <v>71</v>
      </c>
      <c r="AB12" s="23"/>
      <c r="AC12" s="23"/>
      <c r="AD12" s="23"/>
    </row>
    <row r="13" spans="2:31" s="45" customFormat="1">
      <c r="B13" s="65"/>
      <c r="C13" s="61"/>
      <c r="D13" s="61"/>
      <c r="E13" s="63"/>
      <c r="F13" s="22" t="s">
        <v>4</v>
      </c>
      <c r="G13" s="26" t="s">
        <v>5</v>
      </c>
      <c r="H13" s="26" t="s">
        <v>6</v>
      </c>
      <c r="I13" s="26" t="s">
        <v>7</v>
      </c>
      <c r="J13" s="26" t="s">
        <v>8</v>
      </c>
      <c r="K13" s="26" t="s">
        <v>9</v>
      </c>
      <c r="L13" s="22" t="s">
        <v>10</v>
      </c>
      <c r="M13" s="26" t="s">
        <v>11</v>
      </c>
      <c r="N13" s="26" t="s">
        <v>12</v>
      </c>
      <c r="O13" s="26" t="s">
        <v>13</v>
      </c>
      <c r="P13" s="26" t="s">
        <v>14</v>
      </c>
      <c r="Q13" s="26" t="s">
        <v>15</v>
      </c>
      <c r="R13" s="22" t="s">
        <v>16</v>
      </c>
      <c r="S13" s="26" t="s">
        <v>17</v>
      </c>
      <c r="T13" s="26" t="s">
        <v>18</v>
      </c>
      <c r="U13" s="26" t="s">
        <v>19</v>
      </c>
      <c r="V13" s="26" t="s">
        <v>20</v>
      </c>
      <c r="W13" s="26" t="s">
        <v>21</v>
      </c>
      <c r="X13" s="22" t="s">
        <v>22</v>
      </c>
      <c r="Y13" s="26" t="s">
        <v>77</v>
      </c>
      <c r="Z13" s="26" t="s">
        <v>78</v>
      </c>
      <c r="AA13" s="26" t="s">
        <v>79</v>
      </c>
      <c r="AB13" s="26" t="s">
        <v>80</v>
      </c>
      <c r="AC13" s="26" t="s">
        <v>81</v>
      </c>
      <c r="AD13" s="22" t="s">
        <v>82</v>
      </c>
      <c r="AE13"/>
    </row>
    <row r="14" spans="2:31" ht="24.95" customHeight="1">
      <c r="B14" s="64"/>
      <c r="C14" s="64" t="s">
        <v>66</v>
      </c>
      <c r="D14" s="58" t="s">
        <v>68</v>
      </c>
      <c r="E14" s="50" t="s">
        <v>23</v>
      </c>
      <c r="F14" s="612" t="str">
        <f>IF(COUNTIF(unused450,M45表!F14)&gt;0,"",IFERROR(VLOOKUP(第3表!$C$7,LastVal450List,M45表!F14+1,0),"…"))</f>
        <v>…</v>
      </c>
      <c r="G14" s="612" t="str">
        <f>IF(COUNTIF(unused450,M45表!G14)&gt;0,"",IFERROR(VLOOKUP(第3表!$C$7,LastVal450List,M45表!G14+1,0),"…"))</f>
        <v>…</v>
      </c>
      <c r="H14" s="612" t="str">
        <f>IF(COUNTIF(unused450,M45表!H14)&gt;0,"",IFERROR(VLOOKUP(第3表!$C$7,LastVal450List,M45表!H14+1,0),"…"))</f>
        <v>…</v>
      </c>
      <c r="I14" s="612" t="str">
        <f>IF(COUNTIF(unused450,M45表!I14)&gt;0,"",IFERROR(VLOOKUP(第3表!$C$7,LastVal450List,M45表!I14+1,0),"…"))</f>
        <v>…</v>
      </c>
      <c r="J14" s="612" t="str">
        <f>IF(COUNTIF(unused450,M45表!J14)&gt;0,"",IFERROR(VLOOKUP(第3表!$C$7,LastVal450List,M45表!J14+1,0),"…"))</f>
        <v>…</v>
      </c>
      <c r="K14" s="612" t="str">
        <f>IF(COUNTIF(unused450,M45表!K14)&gt;0,"",IFERROR(VLOOKUP(第3表!$C$7,LastVal450List,M45表!K14+1,0),"…"))</f>
        <v>…</v>
      </c>
      <c r="L14" s="612" t="str">
        <f>IF(COUNTIF(unused450,M45表!L14)&gt;0,"",IFERROR(VLOOKUP(第3表!$C$7,LastVal450List,M45表!L14+1,0),"…"))</f>
        <v>…</v>
      </c>
      <c r="M14" s="612" t="str">
        <f>IF(COUNTIF(unused450,M45表!M14)&gt;0,"",IFERROR(VLOOKUP(第3表!$C$7,LastVal450List,M45表!M14+1,0),"…"))</f>
        <v>…</v>
      </c>
      <c r="N14" s="612" t="str">
        <f>IF(COUNTIF(unused450,M45表!N14)&gt;0,"",IFERROR(VLOOKUP(第3表!$C$7,LastVal450List,M45表!N14+1,0),"…"))</f>
        <v>…</v>
      </c>
      <c r="O14" s="613" t="str">
        <f>IF(COUNTIF(unused450,M45表!O14)&gt;0,"",IFERROR(VLOOKUP(第3表!$C$7,LastVal450List,M45表!O14+1,0),"…"))</f>
        <v/>
      </c>
      <c r="P14" s="613" t="str">
        <f>IF(COUNTIF(unused450,M45表!P14)&gt;0,"",IFERROR(VLOOKUP(第3表!$C$7,LastVal450List,M45表!P14+1,0),"…"))</f>
        <v/>
      </c>
      <c r="Q14" s="613" t="str">
        <f>IF(COUNTIF(unused450,M45表!Q14)&gt;0,"",IFERROR(VLOOKUP(第3表!$C$7,LastVal450List,M45表!Q14+1,0),"…"))</f>
        <v/>
      </c>
      <c r="R14" s="612" t="str">
        <f>IF(COUNTIF(unused450,M45表!R14)&gt;0,"",IFERROR(VLOOKUP(第3表!$C$7,LastVal450List,M45表!R14+1,0),"…"))</f>
        <v>…</v>
      </c>
      <c r="S14" s="612" t="str">
        <f>IF(COUNTIF(unused450,M45表!S14)&gt;0,"",IFERROR(VLOOKUP(第3表!$C$7,LastVal450List,M45表!S14+1,0),"…"))</f>
        <v>…</v>
      </c>
      <c r="T14" s="612" t="str">
        <f>IF(COUNTIF(unused450,M45表!T14)&gt;0,"",IFERROR(VLOOKUP(第3表!$C$7,LastVal450List,M45表!T14+1,0),"…"))</f>
        <v>…</v>
      </c>
      <c r="U14" s="612" t="str">
        <f>IF(COUNTIF(unused450,M45表!U14)&gt;0,"",IFERROR(VLOOKUP(第3表!$C$7,LastVal450List,M45表!U14+1,0),"…"))</f>
        <v>…</v>
      </c>
      <c r="V14" s="612" t="str">
        <f>IF(COUNTIF(unused450,M45表!V14)&gt;0,"",IFERROR(VLOOKUP(第3表!$C$7,LastVal450List,M45表!V14+1,0),"…"))</f>
        <v>…</v>
      </c>
      <c r="W14" s="612" t="str">
        <f>IF(COUNTIF(unused450,M45表!W14)&gt;0,"",IFERROR(VLOOKUP(第3表!$C$7,LastVal450List,M45表!W14+1,0),"…"))</f>
        <v>…</v>
      </c>
      <c r="X14" s="613" t="str">
        <f>IF(COUNTIF(unused450,M45表!X14)&gt;0,"",IFERROR(VLOOKUP(第3表!$C$7,LastVal450List,M45表!X14+1,0),"…"))</f>
        <v/>
      </c>
      <c r="Y14" s="612" t="str">
        <f>IF(COUNTIF(unused450,M45表!Y14)&gt;0,"",IFERROR(VLOOKUP(第3表!$C$7,LastVal450List,M45表!Y14+1,0),"…"))</f>
        <v>…</v>
      </c>
      <c r="Z14" s="612" t="str">
        <f>IF(COUNTIF(unused450,M45表!Z14)&gt;0,"",IFERROR(VLOOKUP(第3表!$C$7,LastVal450List,M45表!Z14+1,0),"…"))</f>
        <v>…</v>
      </c>
      <c r="AA14" s="614" t="str">
        <f>IF(COUNTIF(unused450,M45表!AA14)&gt;0,"",IFERROR(VLOOKUP(第3表!$C$7,LastVal450List,M45表!AA14+1,0),"…"))</f>
        <v>…</v>
      </c>
      <c r="AB14" s="612" t="str">
        <f>IF(COUNTIF(unused450,M45表!AB14)&gt;0,"",IFERROR(VLOOKUP(第3表!$C$7,LastVal450List,M45表!AB14+1,0),"…"))</f>
        <v>…</v>
      </c>
      <c r="AC14" s="612" t="str">
        <f>IF(COUNTIF(unused450,M45表!AC14)&gt;0,"",IFERROR(VLOOKUP(第3表!$C$7,LastVal450List,M45表!AC14+1,0),"…"))</f>
        <v>…</v>
      </c>
      <c r="AD14" s="612" t="str">
        <f>IF(COUNTIF(unused450,M45表!AD14)&gt;0,"",IFERROR(VLOOKUP(第3表!$C$7,LastVal450List,M45表!AD14+1,0),"…"))</f>
        <v>…</v>
      </c>
    </row>
    <row r="15" spans="2:31" ht="24.95" customHeight="1">
      <c r="B15" s="64"/>
      <c r="C15" s="55" t="s">
        <v>67</v>
      </c>
      <c r="D15" s="58" t="s">
        <v>69</v>
      </c>
      <c r="E15" s="50" t="s">
        <v>24</v>
      </c>
      <c r="F15" s="612" t="str">
        <f>IF(COUNTIF(unused450,M45表!F15)&gt;0,"",IFERROR(VLOOKUP(第3表!$C$7,LastVal450List,M45表!F15+1,0),"…"))</f>
        <v>…</v>
      </c>
      <c r="G15" s="612" t="str">
        <f>IF(COUNTIF(unused450,M45表!G15)&gt;0,"",IFERROR(VLOOKUP(第3表!$C$7,LastVal450List,M45表!G15+1,0),"…"))</f>
        <v>…</v>
      </c>
      <c r="H15" s="612" t="str">
        <f>IF(COUNTIF(unused450,M45表!H15)&gt;0,"",IFERROR(VLOOKUP(第3表!$C$7,LastVal450List,M45表!H15+1,0),"…"))</f>
        <v>…</v>
      </c>
      <c r="I15" s="612" t="str">
        <f>IF(COUNTIF(unused450,M45表!I15)&gt;0,"",IFERROR(VLOOKUP(第3表!$C$7,LastVal450List,M45表!I15+1,0),"…"))</f>
        <v>…</v>
      </c>
      <c r="J15" s="612" t="str">
        <f>IF(COUNTIF(unused450,M45表!J15)&gt;0,"",IFERROR(VLOOKUP(第3表!$C$7,LastVal450List,M45表!J15+1,0),"…"))</f>
        <v>…</v>
      </c>
      <c r="K15" s="612" t="str">
        <f>IF(COUNTIF(unused450,M45表!K15)&gt;0,"",IFERROR(VLOOKUP(第3表!$C$7,LastVal450List,M45表!K15+1,0),"…"))</f>
        <v>…</v>
      </c>
      <c r="L15" s="612" t="str">
        <f>IF(COUNTIF(unused450,M45表!L15)&gt;0,"",IFERROR(VLOOKUP(第3表!$C$7,LastVal450List,M45表!L15+1,0),"…"))</f>
        <v>…</v>
      </c>
      <c r="M15" s="612" t="str">
        <f>IF(COUNTIF(unused450,M45表!M15)&gt;0,"",IFERROR(VLOOKUP(第3表!$C$7,LastVal450List,M45表!M15+1,0),"…"))</f>
        <v>…</v>
      </c>
      <c r="N15" s="612" t="str">
        <f>IF(COUNTIF(unused450,M45表!N15)&gt;0,"",IFERROR(VLOOKUP(第3表!$C$7,LastVal450List,M45表!N15+1,0),"…"))</f>
        <v>…</v>
      </c>
      <c r="O15" s="613" t="str">
        <f>IF(COUNTIF(unused450,M45表!O15)&gt;0,"",IFERROR(VLOOKUP(第3表!$C$7,LastVal450List,M45表!O15+1,0),"…"))</f>
        <v/>
      </c>
      <c r="P15" s="613" t="str">
        <f>IF(COUNTIF(unused450,M45表!P15)&gt;0,"",IFERROR(VLOOKUP(第3表!$C$7,LastVal450List,M45表!P15+1,0),"…"))</f>
        <v/>
      </c>
      <c r="Q15" s="613" t="str">
        <f>IF(COUNTIF(unused450,M45表!Q15)&gt;0,"",IFERROR(VLOOKUP(第3表!$C$7,LastVal450List,M45表!Q15+1,0),"…"))</f>
        <v/>
      </c>
      <c r="R15" s="612" t="str">
        <f>IF(COUNTIF(unused450,M45表!R15)&gt;0,"",IFERROR(VLOOKUP(第3表!$C$7,LastVal450List,M45表!R15+1,0),"…"))</f>
        <v>…</v>
      </c>
      <c r="S15" s="612" t="str">
        <f>IF(COUNTIF(unused450,M45表!S15)&gt;0,"",IFERROR(VLOOKUP(第3表!$C$7,LastVal450List,M45表!S15+1,0),"…"))</f>
        <v>…</v>
      </c>
      <c r="T15" s="612" t="str">
        <f>IF(COUNTIF(unused450,M45表!T15)&gt;0,"",IFERROR(VLOOKUP(第3表!$C$7,LastVal450List,M45表!T15+1,0),"…"))</f>
        <v>…</v>
      </c>
      <c r="U15" s="612" t="str">
        <f>IF(COUNTIF(unused450,M45表!U15)&gt;0,"",IFERROR(VLOOKUP(第3表!$C$7,LastVal450List,M45表!U15+1,0),"…"))</f>
        <v>…</v>
      </c>
      <c r="V15" s="612" t="str">
        <f>IF(COUNTIF(unused450,M45表!V15)&gt;0,"",IFERROR(VLOOKUP(第3表!$C$7,LastVal450List,M45表!V15+1,0),"…"))</f>
        <v>…</v>
      </c>
      <c r="W15" s="612" t="str">
        <f>IF(COUNTIF(unused450,M45表!W15)&gt;0,"",IFERROR(VLOOKUP(第3表!$C$7,LastVal450List,M45表!W15+1,0),"…"))</f>
        <v>…</v>
      </c>
      <c r="X15" s="613" t="str">
        <f>IF(COUNTIF(unused450,M45表!X15)&gt;0,"",IFERROR(VLOOKUP(第3表!$C$7,LastVal450List,M45表!X15+1,0),"…"))</f>
        <v/>
      </c>
      <c r="Y15" s="612" t="str">
        <f>IF(COUNTIF(unused450,M45表!Y15)&gt;0,"",IFERROR(VLOOKUP(第3表!$C$7,LastVal450List,M45表!Y15+1,0),"…"))</f>
        <v>…</v>
      </c>
      <c r="Z15" s="612" t="str">
        <f>IF(COUNTIF(unused450,M45表!Z15)&gt;0,"",IFERROR(VLOOKUP(第3表!$C$7,LastVal450List,M45表!Z15+1,0),"…"))</f>
        <v>…</v>
      </c>
      <c r="AA15" s="614" t="str">
        <f>IF(COUNTIF(unused450,M45表!AA15)&gt;0,"",IFERROR(VLOOKUP(第3表!$C$7,LastVal450List,M45表!AA15+1,0),"…"))</f>
        <v>…</v>
      </c>
      <c r="AB15" s="612" t="str">
        <f>IF(COUNTIF(unused450,M45表!AB15)&gt;0,"",IFERROR(VLOOKUP(第3表!$C$7,LastVal450List,M45表!AB15+1,0),"…"))</f>
        <v>…</v>
      </c>
      <c r="AC15" s="612" t="str">
        <f>IF(COUNTIF(unused450,M45表!AC15)&gt;0,"",IFERROR(VLOOKUP(第3表!$C$7,LastVal450List,M45表!AC15+1,0),"…"))</f>
        <v>…</v>
      </c>
      <c r="AD15" s="612" t="str">
        <f>IF(COUNTIF(unused450,M45表!AD15)&gt;0,"",IFERROR(VLOOKUP(第3表!$C$7,LastVal450List,M45表!AD15+1,0),"…"))</f>
        <v>…</v>
      </c>
    </row>
    <row r="16" spans="2:31" ht="24.95" customHeight="1">
      <c r="B16" s="64"/>
      <c r="C16" s="29" t="s">
        <v>72</v>
      </c>
      <c r="D16" s="30"/>
      <c r="E16" s="49" t="s">
        <v>25</v>
      </c>
      <c r="F16" s="612" t="str">
        <f>IF(COUNTIF(unused450,M45表!F16)&gt;0,"",IFERROR(VLOOKUP(第3表!$C$7,LastVal450List,M45表!F16+1,0),"…"))</f>
        <v>…</v>
      </c>
      <c r="G16" s="612" t="str">
        <f>IF(COUNTIF(unused450,M45表!G16)&gt;0,"",IFERROR(VLOOKUP(第3表!$C$7,LastVal450List,M45表!G16+1,0),"…"))</f>
        <v>…</v>
      </c>
      <c r="H16" s="612" t="str">
        <f>IF(COUNTIF(unused450,M45表!H16)&gt;0,"",IFERROR(VLOOKUP(第3表!$C$7,LastVal450List,M45表!H16+1,0),"…"))</f>
        <v>…</v>
      </c>
      <c r="I16" s="612" t="str">
        <f>IF(COUNTIF(unused450,M45表!I16)&gt;0,"",IFERROR(VLOOKUP(第3表!$C$7,LastVal450List,M45表!I16+1,0),"…"))</f>
        <v>…</v>
      </c>
      <c r="J16" s="612" t="str">
        <f>IF(COUNTIF(unused450,M45表!J16)&gt;0,"",IFERROR(VLOOKUP(第3表!$C$7,LastVal450List,M45表!J16+1,0),"…"))</f>
        <v>…</v>
      </c>
      <c r="K16" s="612" t="str">
        <f>IF(COUNTIF(unused450,M45表!K16)&gt;0,"",IFERROR(VLOOKUP(第3表!$C$7,LastVal450List,M45表!K16+1,0),"…"))</f>
        <v>…</v>
      </c>
      <c r="L16" s="612" t="str">
        <f>IF(COUNTIF(unused450,M45表!L16)&gt;0,"",IFERROR(VLOOKUP(第3表!$C$7,LastVal450List,M45表!L16+1,0),"…"))</f>
        <v>…</v>
      </c>
      <c r="M16" s="612" t="str">
        <f>IF(COUNTIF(unused450,M45表!M16)&gt;0,"",IFERROR(VLOOKUP(第3表!$C$7,LastVal450List,M45表!M16+1,0),"…"))</f>
        <v>…</v>
      </c>
      <c r="N16" s="612" t="str">
        <f>IF(COUNTIF(unused450,M45表!N16)&gt;0,"",IFERROR(VLOOKUP(第3表!$C$7,LastVal450List,M45表!N16+1,0),"…"))</f>
        <v>…</v>
      </c>
      <c r="O16" s="613" t="str">
        <f>IF(COUNTIF(unused450,M45表!O16)&gt;0,"",IFERROR(VLOOKUP(第3表!$C$7,LastVal450List,M45表!O16+1,0),"…"))</f>
        <v/>
      </c>
      <c r="P16" s="613" t="str">
        <f>IF(COUNTIF(unused450,M45表!P16)&gt;0,"",IFERROR(VLOOKUP(第3表!$C$7,LastVal450List,M45表!P16+1,0),"…"))</f>
        <v/>
      </c>
      <c r="Q16" s="613" t="str">
        <f>IF(COUNTIF(unused450,M45表!Q16)&gt;0,"",IFERROR(VLOOKUP(第3表!$C$7,LastVal450List,M45表!Q16+1,0),"…"))</f>
        <v/>
      </c>
      <c r="R16" s="612" t="str">
        <f>IF(COUNTIF(unused450,M45表!R16)&gt;0,"",IFERROR(VLOOKUP(第3表!$C$7,LastVal450List,M45表!R16+1,0),"…"))</f>
        <v>…</v>
      </c>
      <c r="S16" s="612" t="str">
        <f>IF(COUNTIF(unused450,M45表!S16)&gt;0,"",IFERROR(VLOOKUP(第3表!$C$7,LastVal450List,M45表!S16+1,0),"…"))</f>
        <v>…</v>
      </c>
      <c r="T16" s="612" t="str">
        <f>IF(COUNTIF(unused450,M45表!T16)&gt;0,"",IFERROR(VLOOKUP(第3表!$C$7,LastVal450List,M45表!T16+1,0),"…"))</f>
        <v>…</v>
      </c>
      <c r="U16" s="612" t="str">
        <f>IF(COUNTIF(unused450,M45表!U16)&gt;0,"",IFERROR(VLOOKUP(第3表!$C$7,LastVal450List,M45表!U16+1,0),"…"))</f>
        <v>…</v>
      </c>
      <c r="V16" s="612" t="str">
        <f>IF(COUNTIF(unused450,M45表!V16)&gt;0,"",IFERROR(VLOOKUP(第3表!$C$7,LastVal450List,M45表!V16+1,0),"…"))</f>
        <v>…</v>
      </c>
      <c r="W16" s="612" t="str">
        <f>IF(COUNTIF(unused450,M45表!W16)&gt;0,"",IFERROR(VLOOKUP(第3表!$C$7,LastVal450List,M45表!W16+1,0),"…"))</f>
        <v>…</v>
      </c>
      <c r="X16" s="613" t="str">
        <f>IF(COUNTIF(unused450,M45表!X16)&gt;0,"",IFERROR(VLOOKUP(第3表!$C$7,LastVal450List,M45表!X16+1,0),"…"))</f>
        <v/>
      </c>
      <c r="Y16" s="612" t="str">
        <f>IF(COUNTIF(unused450,M45表!Y16)&gt;0,"",IFERROR(VLOOKUP(第3表!$C$7,LastVal450List,M45表!Y16+1,0),"…"))</f>
        <v>…</v>
      </c>
      <c r="Z16" s="612" t="str">
        <f>IF(COUNTIF(unused450,M45表!Z16)&gt;0,"",IFERROR(VLOOKUP(第3表!$C$7,LastVal450List,M45表!Z16+1,0),"…"))</f>
        <v>…</v>
      </c>
      <c r="AA16" s="614" t="str">
        <f>IF(COUNTIF(unused450,M45表!AA16)&gt;0,"",IFERROR(VLOOKUP(第3表!$C$7,LastVal450List,M45表!AA16+1,0),"…"))</f>
        <v>…</v>
      </c>
      <c r="AB16" s="612" t="str">
        <f>IF(COUNTIF(unused450,M45表!AB16)&gt;0,"",IFERROR(VLOOKUP(第3表!$C$7,LastVal450List,M45表!AB16+1,0),"…"))</f>
        <v>…</v>
      </c>
      <c r="AC16" s="612" t="str">
        <f>IF(COUNTIF(unused450,M45表!AC16)&gt;0,"",IFERROR(VLOOKUP(第3表!$C$7,LastVal450List,M45表!AC16+1,0),"…"))</f>
        <v>…</v>
      </c>
      <c r="AD16" s="612" t="str">
        <f>IF(COUNTIF(unused450,M45表!AD16)&gt;0,"",IFERROR(VLOOKUP(第3表!$C$7,LastVal450List,M45表!AD16+1,0),"…"))</f>
        <v>…</v>
      </c>
    </row>
    <row r="17" spans="2:30" ht="24.95" customHeight="1">
      <c r="B17" s="64"/>
      <c r="C17" s="524"/>
      <c r="D17" s="57" t="s">
        <v>527</v>
      </c>
      <c r="E17" s="49" t="s">
        <v>26</v>
      </c>
      <c r="F17" s="612" t="str">
        <f>IF(COUNTIF(unused450,M45表!F17)&gt;0,"",IFERROR(VLOOKUP(第3表!$C$7,LastVal450List,M45表!F17+1,0),"…"))</f>
        <v>…</v>
      </c>
      <c r="G17" s="612" t="str">
        <f>IF(COUNTIF(unused450,M45表!G17)&gt;0,"",IFERROR(VLOOKUP(第3表!$C$7,LastVal450List,M45表!G17+1,0),"…"))</f>
        <v>…</v>
      </c>
      <c r="H17" s="612" t="str">
        <f>IF(COUNTIF(unused450,M45表!H17)&gt;0,"",IFERROR(VLOOKUP(第3表!$C$7,LastVal450List,M45表!H17+1,0),"…"))</f>
        <v>…</v>
      </c>
      <c r="I17" s="612" t="str">
        <f>IF(COUNTIF(unused450,M45表!I17)&gt;0,"",IFERROR(VLOOKUP(第3表!$C$7,LastVal450List,M45表!I17+1,0),"…"))</f>
        <v>…</v>
      </c>
      <c r="J17" s="612" t="str">
        <f>IF(COUNTIF(unused450,M45表!J17)&gt;0,"",IFERROR(VLOOKUP(第3表!$C$7,LastVal450List,M45表!J17+1,0),"…"))</f>
        <v>…</v>
      </c>
      <c r="K17" s="612" t="str">
        <f>IF(COUNTIF(unused450,M45表!K17)&gt;0,"",IFERROR(VLOOKUP(第3表!$C$7,LastVal450List,M45表!K17+1,0),"…"))</f>
        <v>…</v>
      </c>
      <c r="L17" s="612" t="str">
        <f>IF(COUNTIF(unused450,M45表!L17)&gt;0,"",IFERROR(VLOOKUP(第3表!$C$7,LastVal450List,M45表!L17+1,0),"…"))</f>
        <v>…</v>
      </c>
      <c r="M17" s="612" t="str">
        <f>IF(COUNTIF(unused450,M45表!M17)&gt;0,"",IFERROR(VLOOKUP(第3表!$C$7,LastVal450List,M45表!M17+1,0),"…"))</f>
        <v>…</v>
      </c>
      <c r="N17" s="612" t="str">
        <f>IF(COUNTIF(unused450,M45表!N17)&gt;0,"",IFERROR(VLOOKUP(第3表!$C$7,LastVal450List,M45表!N17+1,0),"…"))</f>
        <v>…</v>
      </c>
      <c r="O17" s="613" t="str">
        <f>IF(COUNTIF(unused450,M45表!O17)&gt;0,"",IFERROR(VLOOKUP(第3表!$C$7,LastVal450List,M45表!O17+1,0),"…"))</f>
        <v/>
      </c>
      <c r="P17" s="613" t="str">
        <f>IF(COUNTIF(unused450,M45表!P17)&gt;0,"",IFERROR(VLOOKUP(第3表!$C$7,LastVal450List,M45表!P17+1,0),"…"))</f>
        <v/>
      </c>
      <c r="Q17" s="613" t="str">
        <f>IF(COUNTIF(unused450,M45表!Q17)&gt;0,"",IFERROR(VLOOKUP(第3表!$C$7,LastVal450List,M45表!Q17+1,0),"…"))</f>
        <v/>
      </c>
      <c r="R17" s="612" t="str">
        <f>IF(COUNTIF(unused450,M45表!R17)&gt;0,"",IFERROR(VLOOKUP(第3表!$C$7,LastVal450List,M45表!R17+1,0),"…"))</f>
        <v>…</v>
      </c>
      <c r="S17" s="612" t="str">
        <f>IF(COUNTIF(unused450,M45表!S17)&gt;0,"",IFERROR(VLOOKUP(第3表!$C$7,LastVal450List,M45表!S17+1,0),"…"))</f>
        <v>…</v>
      </c>
      <c r="T17" s="612" t="str">
        <f>IF(COUNTIF(unused450,M45表!T17)&gt;0,"",IFERROR(VLOOKUP(第3表!$C$7,LastVal450List,M45表!T17+1,0),"…"))</f>
        <v>…</v>
      </c>
      <c r="U17" s="612" t="str">
        <f>IF(COUNTIF(unused450,M45表!U17)&gt;0,"",IFERROR(VLOOKUP(第3表!$C$7,LastVal450List,M45表!U17+1,0),"…"))</f>
        <v>…</v>
      </c>
      <c r="V17" s="612" t="str">
        <f>IF(COUNTIF(unused450,M45表!V17)&gt;0,"",IFERROR(VLOOKUP(第3表!$C$7,LastVal450List,M45表!V17+1,0),"…"))</f>
        <v>…</v>
      </c>
      <c r="W17" s="612" t="str">
        <f>IF(COUNTIF(unused450,M45表!W17)&gt;0,"",IFERROR(VLOOKUP(第3表!$C$7,LastVal450List,M45表!W17+1,0),"…"))</f>
        <v>…</v>
      </c>
      <c r="X17" s="613" t="str">
        <f>IF(COUNTIF(unused450,M45表!X17)&gt;0,"",IFERROR(VLOOKUP(第3表!$C$7,LastVal450List,M45表!X17+1,0),"…"))</f>
        <v/>
      </c>
      <c r="Y17" s="612" t="str">
        <f>IF(COUNTIF(unused450,M45表!Y17)&gt;0,"",IFERROR(VLOOKUP(第3表!$C$7,LastVal450List,M45表!Y17+1,0),"…"))</f>
        <v>…</v>
      </c>
      <c r="Z17" s="612" t="str">
        <f>IF(COUNTIF(unused450,M45表!Z17)&gt;0,"",IFERROR(VLOOKUP(第3表!$C$7,LastVal450List,M45表!Z17+1,0),"…"))</f>
        <v>…</v>
      </c>
      <c r="AA17" s="614" t="str">
        <f>IF(COUNTIF(unused450,M45表!AA17)&gt;0,"",IFERROR(VLOOKUP(第3表!$C$7,LastVal450List,M45表!AA17+1,0),"…"))</f>
        <v>…</v>
      </c>
      <c r="AB17" s="612" t="str">
        <f>IF(COUNTIF(unused450,M45表!AB17)&gt;0,"",IFERROR(VLOOKUP(第3表!$C$7,LastVal450List,M45表!AB17+1,0),"…"))</f>
        <v>…</v>
      </c>
      <c r="AC17" s="612" t="str">
        <f>IF(COUNTIF(unused450,M45表!AC17)&gt;0,"",IFERROR(VLOOKUP(第3表!$C$7,LastVal450List,M45表!AC17+1,0),"…"))</f>
        <v>…</v>
      </c>
      <c r="AD17" s="612" t="str">
        <f>IF(COUNTIF(unused450,M45表!AD17)&gt;0,"",IFERROR(VLOOKUP(第3表!$C$7,LastVal450List,M45表!AD17+1,0),"…"))</f>
        <v>…</v>
      </c>
    </row>
    <row r="18" spans="2:30" ht="24.95" customHeight="1">
      <c r="B18" s="64"/>
      <c r="C18" s="524" t="s">
        <v>528</v>
      </c>
      <c r="D18" s="57" t="s">
        <v>529</v>
      </c>
      <c r="E18" s="49" t="s">
        <v>27</v>
      </c>
      <c r="F18" s="612" t="str">
        <f>IF(COUNTIF(unused450,M45表!F18)&gt;0,"",IFERROR(VLOOKUP(第3表!$C$7,LastVal450List,M45表!F18+1,0),"…"))</f>
        <v>…</v>
      </c>
      <c r="G18" s="612" t="str">
        <f>IF(COUNTIF(unused450,M45表!G18)&gt;0,"",IFERROR(VLOOKUP(第3表!$C$7,LastVal450List,M45表!G18+1,0),"…"))</f>
        <v>…</v>
      </c>
      <c r="H18" s="612" t="str">
        <f>IF(COUNTIF(unused450,M45表!H18)&gt;0,"",IFERROR(VLOOKUP(第3表!$C$7,LastVal450List,M45表!H18+1,0),"…"))</f>
        <v>…</v>
      </c>
      <c r="I18" s="612" t="str">
        <f>IF(COUNTIF(unused450,M45表!I18)&gt;0,"",IFERROR(VLOOKUP(第3表!$C$7,LastVal450List,M45表!I18+1,0),"…"))</f>
        <v>…</v>
      </c>
      <c r="J18" s="612" t="str">
        <f>IF(COUNTIF(unused450,M45表!J18)&gt;0,"",IFERROR(VLOOKUP(第3表!$C$7,LastVal450List,M45表!J18+1,0),"…"))</f>
        <v>…</v>
      </c>
      <c r="K18" s="612" t="str">
        <f>IF(COUNTIF(unused450,M45表!K18)&gt;0,"",IFERROR(VLOOKUP(第3表!$C$7,LastVal450List,M45表!K18+1,0),"…"))</f>
        <v>…</v>
      </c>
      <c r="L18" s="612" t="str">
        <f>IF(COUNTIF(unused450,M45表!L18)&gt;0,"",IFERROR(VLOOKUP(第3表!$C$7,LastVal450List,M45表!L18+1,0),"…"))</f>
        <v>…</v>
      </c>
      <c r="M18" s="612" t="str">
        <f>IF(COUNTIF(unused450,M45表!M18)&gt;0,"",IFERROR(VLOOKUP(第3表!$C$7,LastVal450List,M45表!M18+1,0),"…"))</f>
        <v>…</v>
      </c>
      <c r="N18" s="612" t="str">
        <f>IF(COUNTIF(unused450,M45表!N18)&gt;0,"",IFERROR(VLOOKUP(第3表!$C$7,LastVal450List,M45表!N18+1,0),"…"))</f>
        <v>…</v>
      </c>
      <c r="O18" s="613" t="str">
        <f>IF(COUNTIF(unused450,M45表!O18)&gt;0,"",IFERROR(VLOOKUP(第3表!$C$7,LastVal450List,M45表!O18+1,0),"…"))</f>
        <v/>
      </c>
      <c r="P18" s="613" t="str">
        <f>IF(COUNTIF(unused450,M45表!P18)&gt;0,"",IFERROR(VLOOKUP(第3表!$C$7,LastVal450List,M45表!P18+1,0),"…"))</f>
        <v/>
      </c>
      <c r="Q18" s="613" t="str">
        <f>IF(COUNTIF(unused450,M45表!Q18)&gt;0,"",IFERROR(VLOOKUP(第3表!$C$7,LastVal450List,M45表!Q18+1,0),"…"))</f>
        <v/>
      </c>
      <c r="R18" s="612" t="str">
        <f>IF(COUNTIF(unused450,M45表!R18)&gt;0,"",IFERROR(VLOOKUP(第3表!$C$7,LastVal450List,M45表!R18+1,0),"…"))</f>
        <v>…</v>
      </c>
      <c r="S18" s="612" t="str">
        <f>IF(COUNTIF(unused450,M45表!S18)&gt;0,"",IFERROR(VLOOKUP(第3表!$C$7,LastVal450List,M45表!S18+1,0),"…"))</f>
        <v>…</v>
      </c>
      <c r="T18" s="612" t="str">
        <f>IF(COUNTIF(unused450,M45表!T18)&gt;0,"",IFERROR(VLOOKUP(第3表!$C$7,LastVal450List,M45表!T18+1,0),"…"))</f>
        <v>…</v>
      </c>
      <c r="U18" s="612" t="str">
        <f>IF(COUNTIF(unused450,M45表!U18)&gt;0,"",IFERROR(VLOOKUP(第3表!$C$7,LastVal450List,M45表!U18+1,0),"…"))</f>
        <v>…</v>
      </c>
      <c r="V18" s="612" t="str">
        <f>IF(COUNTIF(unused450,M45表!V18)&gt;0,"",IFERROR(VLOOKUP(第3表!$C$7,LastVal450List,M45表!V18+1,0),"…"))</f>
        <v>…</v>
      </c>
      <c r="W18" s="612" t="str">
        <f>IF(COUNTIF(unused450,M45表!W18)&gt;0,"",IFERROR(VLOOKUP(第3表!$C$7,LastVal450List,M45表!W18+1,0),"…"))</f>
        <v>…</v>
      </c>
      <c r="X18" s="613" t="str">
        <f>IF(COUNTIF(unused450,M45表!X18)&gt;0,"",IFERROR(VLOOKUP(第3表!$C$7,LastVal450List,M45表!X18+1,0),"…"))</f>
        <v/>
      </c>
      <c r="Y18" s="612" t="str">
        <f>IF(COUNTIF(unused450,M45表!Y18)&gt;0,"",IFERROR(VLOOKUP(第3表!$C$7,LastVal450List,M45表!Y18+1,0),"…"))</f>
        <v>…</v>
      </c>
      <c r="Z18" s="612" t="str">
        <f>IF(COUNTIF(unused450,M45表!Z18)&gt;0,"",IFERROR(VLOOKUP(第3表!$C$7,LastVal450List,M45表!Z18+1,0),"…"))</f>
        <v>…</v>
      </c>
      <c r="AA18" s="614" t="str">
        <f>IF(COUNTIF(unused450,M45表!AA18)&gt;0,"",IFERROR(VLOOKUP(第3表!$C$7,LastVal450List,M45表!AA18+1,0),"…"))</f>
        <v>…</v>
      </c>
      <c r="AB18" s="612" t="str">
        <f>IF(COUNTIF(unused450,M45表!AB18)&gt;0,"",IFERROR(VLOOKUP(第3表!$C$7,LastVal450List,M45表!AB18+1,0),"…"))</f>
        <v>…</v>
      </c>
      <c r="AC18" s="612" t="str">
        <f>IF(COUNTIF(unused450,M45表!AC18)&gt;0,"",IFERROR(VLOOKUP(第3表!$C$7,LastVal450List,M45表!AC18+1,0),"…"))</f>
        <v>…</v>
      </c>
      <c r="AD18" s="612" t="str">
        <f>IF(COUNTIF(unused450,M45表!AD18)&gt;0,"",IFERROR(VLOOKUP(第3表!$C$7,LastVal450List,M45表!AD18+1,0),"…"))</f>
        <v>…</v>
      </c>
    </row>
    <row r="19" spans="2:30" ht="24.95" customHeight="1">
      <c r="B19" s="64"/>
      <c r="C19" s="524" t="s">
        <v>530</v>
      </c>
      <c r="D19" s="57" t="s">
        <v>531</v>
      </c>
      <c r="E19" s="526" t="s">
        <v>28</v>
      </c>
      <c r="F19" s="612" t="str">
        <f>IF(COUNTIF(unused450,M45表!F19)&gt;0,"",IFERROR(VLOOKUP(第3表!$C$7,LastVal450List,M45表!F19+1,0),"…"))</f>
        <v>…</v>
      </c>
      <c r="G19" s="612" t="str">
        <f>IF(COUNTIF(unused450,M45表!G19)&gt;0,"",IFERROR(VLOOKUP(第3表!$C$7,LastVal450List,M45表!G19+1,0),"…"))</f>
        <v>…</v>
      </c>
      <c r="H19" s="612" t="str">
        <f>IF(COUNTIF(unused450,M45表!H19)&gt;0,"",IFERROR(VLOOKUP(第3表!$C$7,LastVal450List,M45表!H19+1,0),"…"))</f>
        <v>…</v>
      </c>
      <c r="I19" s="612" t="str">
        <f>IF(COUNTIF(unused450,M45表!I19)&gt;0,"",IFERROR(VLOOKUP(第3表!$C$7,LastVal450List,M45表!I19+1,0),"…"))</f>
        <v>…</v>
      </c>
      <c r="J19" s="612" t="str">
        <f>IF(COUNTIF(unused450,M45表!J19)&gt;0,"",IFERROR(VLOOKUP(第3表!$C$7,LastVal450List,M45表!J19+1,0),"…"))</f>
        <v>…</v>
      </c>
      <c r="K19" s="612" t="str">
        <f>IF(COUNTIF(unused450,M45表!K19)&gt;0,"",IFERROR(VLOOKUP(第3表!$C$7,LastVal450List,M45表!K19+1,0),"…"))</f>
        <v>…</v>
      </c>
      <c r="L19" s="612" t="str">
        <f>IF(COUNTIF(unused450,M45表!L19)&gt;0,"",IFERROR(VLOOKUP(第3表!$C$7,LastVal450List,M45表!L19+1,0),"…"))</f>
        <v>…</v>
      </c>
      <c r="M19" s="612" t="str">
        <f>IF(COUNTIF(unused450,M45表!M19)&gt;0,"",IFERROR(VLOOKUP(第3表!$C$7,LastVal450List,M45表!M19+1,0),"…"))</f>
        <v>…</v>
      </c>
      <c r="N19" s="612" t="str">
        <f>IF(COUNTIF(unused450,M45表!N19)&gt;0,"",IFERROR(VLOOKUP(第3表!$C$7,LastVal450List,M45表!N19+1,0),"…"))</f>
        <v>…</v>
      </c>
      <c r="O19" s="613" t="str">
        <f>IF(COUNTIF(unused450,M45表!O19)&gt;0,"",IFERROR(VLOOKUP(第3表!$C$7,LastVal450List,M45表!O19+1,0),"…"))</f>
        <v/>
      </c>
      <c r="P19" s="613" t="str">
        <f>IF(COUNTIF(unused450,M45表!P19)&gt;0,"",IFERROR(VLOOKUP(第3表!$C$7,LastVal450List,M45表!P19+1,0),"…"))</f>
        <v/>
      </c>
      <c r="Q19" s="613" t="str">
        <f>IF(COUNTIF(unused450,M45表!Q19)&gt;0,"",IFERROR(VLOOKUP(第3表!$C$7,LastVal450List,M45表!Q19+1,0),"…"))</f>
        <v/>
      </c>
      <c r="R19" s="612" t="str">
        <f>IF(COUNTIF(unused450,M45表!R19)&gt;0,"",IFERROR(VLOOKUP(第3表!$C$7,LastVal450List,M45表!R19+1,0),"…"))</f>
        <v>…</v>
      </c>
      <c r="S19" s="612" t="str">
        <f>IF(COUNTIF(unused450,M45表!S19)&gt;0,"",IFERROR(VLOOKUP(第3表!$C$7,LastVal450List,M45表!S19+1,0),"…"))</f>
        <v>…</v>
      </c>
      <c r="T19" s="612" t="str">
        <f>IF(COUNTIF(unused450,M45表!T19)&gt;0,"",IFERROR(VLOOKUP(第3表!$C$7,LastVal450List,M45表!T19+1,0),"…"))</f>
        <v>…</v>
      </c>
      <c r="U19" s="612" t="str">
        <f>IF(COUNTIF(unused450,M45表!U19)&gt;0,"",IFERROR(VLOOKUP(第3表!$C$7,LastVal450List,M45表!U19+1,0),"…"))</f>
        <v>…</v>
      </c>
      <c r="V19" s="612" t="str">
        <f>IF(COUNTIF(unused450,M45表!V19)&gt;0,"",IFERROR(VLOOKUP(第3表!$C$7,LastVal450List,M45表!V19+1,0),"…"))</f>
        <v>…</v>
      </c>
      <c r="W19" s="612" t="str">
        <f>IF(COUNTIF(unused450,M45表!W19)&gt;0,"",IFERROR(VLOOKUP(第3表!$C$7,LastVal450List,M45表!W19+1,0),"…"))</f>
        <v>…</v>
      </c>
      <c r="X19" s="613" t="str">
        <f>IF(COUNTIF(unused450,M45表!X19)&gt;0,"",IFERROR(VLOOKUP(第3表!$C$7,LastVal450List,M45表!X19+1,0),"…"))</f>
        <v/>
      </c>
      <c r="Y19" s="612" t="str">
        <f>IF(COUNTIF(unused450,M45表!Y19)&gt;0,"",IFERROR(VLOOKUP(第3表!$C$7,LastVal450List,M45表!Y19+1,0),"…"))</f>
        <v>…</v>
      </c>
      <c r="Z19" s="612" t="str">
        <f>IF(COUNTIF(unused450,M45表!Z19)&gt;0,"",IFERROR(VLOOKUP(第3表!$C$7,LastVal450List,M45表!Z19+1,0),"…"))</f>
        <v>…</v>
      </c>
      <c r="AA19" s="614" t="str">
        <f>IF(COUNTIF(unused450,M45表!AA19)&gt;0,"",IFERROR(VLOOKUP(第3表!$C$7,LastVal450List,M45表!AA19+1,0),"…"))</f>
        <v>…</v>
      </c>
      <c r="AB19" s="612" t="str">
        <f>IF(COUNTIF(unused450,M45表!AB19)&gt;0,"",IFERROR(VLOOKUP(第3表!$C$7,LastVal450List,M45表!AB19+1,0),"…"))</f>
        <v>…</v>
      </c>
      <c r="AC19" s="612" t="str">
        <f>IF(COUNTIF(unused450,M45表!AC19)&gt;0,"",IFERROR(VLOOKUP(第3表!$C$7,LastVal450List,M45表!AC19+1,0),"…"))</f>
        <v>…</v>
      </c>
      <c r="AD19" s="612" t="str">
        <f>IF(COUNTIF(unused450,M45表!AD19)&gt;0,"",IFERROR(VLOOKUP(第3表!$C$7,LastVal450List,M45表!AD19+1,0),"…"))</f>
        <v>…</v>
      </c>
    </row>
    <row r="20" spans="2:30" ht="24.95" customHeight="1">
      <c r="B20" s="64"/>
      <c r="C20" s="524" t="s">
        <v>532</v>
      </c>
      <c r="D20" s="615" t="s">
        <v>533</v>
      </c>
      <c r="E20" s="49" t="s">
        <v>29</v>
      </c>
      <c r="F20" s="612" t="str">
        <f>IF(COUNTIF(unused450,M45表!F20)&gt;0,"",IFERROR(VLOOKUP(第3表!$C$7,LastVal450List,M45表!F20+1,0),"…"))</f>
        <v>…</v>
      </c>
      <c r="G20" s="612" t="str">
        <f>IF(COUNTIF(unused450,M45表!G20)&gt;0,"",IFERROR(VLOOKUP(第3表!$C$7,LastVal450List,M45表!G20+1,0),"…"))</f>
        <v>…</v>
      </c>
      <c r="H20" s="612" t="str">
        <f>IF(COUNTIF(unused450,M45表!H20)&gt;0,"",IFERROR(VLOOKUP(第3表!$C$7,LastVal450List,M45表!H20+1,0),"…"))</f>
        <v>…</v>
      </c>
      <c r="I20" s="612" t="str">
        <f>IF(COUNTIF(unused450,M45表!I20)&gt;0,"",IFERROR(VLOOKUP(第3表!$C$7,LastVal450List,M45表!I20+1,0),"…"))</f>
        <v>…</v>
      </c>
      <c r="J20" s="612" t="str">
        <f>IF(COUNTIF(unused450,M45表!J20)&gt;0,"",IFERROR(VLOOKUP(第3表!$C$7,LastVal450List,M45表!J20+1,0),"…"))</f>
        <v>…</v>
      </c>
      <c r="K20" s="612" t="str">
        <f>IF(COUNTIF(unused450,M45表!K20)&gt;0,"",IFERROR(VLOOKUP(第3表!$C$7,LastVal450List,M45表!K20+1,0),"…"))</f>
        <v>…</v>
      </c>
      <c r="L20" s="612" t="str">
        <f>IF(COUNTIF(unused450,M45表!L20)&gt;0,"",IFERROR(VLOOKUP(第3表!$C$7,LastVal450List,M45表!L20+1,0),"…"))</f>
        <v>…</v>
      </c>
      <c r="M20" s="612" t="str">
        <f>IF(COUNTIF(unused450,M45表!M20)&gt;0,"",IFERROR(VLOOKUP(第3表!$C$7,LastVal450List,M45表!M20+1,0),"…"))</f>
        <v>…</v>
      </c>
      <c r="N20" s="612" t="str">
        <f>IF(COUNTIF(unused450,M45表!N20)&gt;0,"",IFERROR(VLOOKUP(第3表!$C$7,LastVal450List,M45表!N20+1,0),"…"))</f>
        <v>…</v>
      </c>
      <c r="O20" s="613" t="str">
        <f>IF(COUNTIF(unused450,M45表!O20)&gt;0,"",IFERROR(VLOOKUP(第3表!$C$7,LastVal450List,M45表!O20+1,0),"…"))</f>
        <v/>
      </c>
      <c r="P20" s="613" t="str">
        <f>IF(COUNTIF(unused450,M45表!P20)&gt;0,"",IFERROR(VLOOKUP(第3表!$C$7,LastVal450List,M45表!P20+1,0),"…"))</f>
        <v/>
      </c>
      <c r="Q20" s="613" t="str">
        <f>IF(COUNTIF(unused450,M45表!Q20)&gt;0,"",IFERROR(VLOOKUP(第3表!$C$7,LastVal450List,M45表!Q20+1,0),"…"))</f>
        <v/>
      </c>
      <c r="R20" s="612" t="str">
        <f>IF(COUNTIF(unused450,M45表!R20)&gt;0,"",IFERROR(VLOOKUP(第3表!$C$7,LastVal450List,M45表!R20+1,0),"…"))</f>
        <v>…</v>
      </c>
      <c r="S20" s="612" t="str">
        <f>IF(COUNTIF(unused450,M45表!S20)&gt;0,"",IFERROR(VLOOKUP(第3表!$C$7,LastVal450List,M45表!S20+1,0),"…"))</f>
        <v>…</v>
      </c>
      <c r="T20" s="612" t="str">
        <f>IF(COUNTIF(unused450,M45表!T20)&gt;0,"",IFERROR(VLOOKUP(第3表!$C$7,LastVal450List,M45表!T20+1,0),"…"))</f>
        <v>…</v>
      </c>
      <c r="U20" s="612" t="str">
        <f>IF(COUNTIF(unused450,M45表!U20)&gt;0,"",IFERROR(VLOOKUP(第3表!$C$7,LastVal450List,M45表!U20+1,0),"…"))</f>
        <v>…</v>
      </c>
      <c r="V20" s="612" t="str">
        <f>IF(COUNTIF(unused450,M45表!V20)&gt;0,"",IFERROR(VLOOKUP(第3表!$C$7,LastVal450List,M45表!V20+1,0),"…"))</f>
        <v>…</v>
      </c>
      <c r="W20" s="612" t="str">
        <f>IF(COUNTIF(unused450,M45表!W20)&gt;0,"",IFERROR(VLOOKUP(第3表!$C$7,LastVal450List,M45表!W20+1,0),"…"))</f>
        <v>…</v>
      </c>
      <c r="X20" s="613" t="str">
        <f>IF(COUNTIF(unused450,M45表!X20)&gt;0,"",IFERROR(VLOOKUP(第3表!$C$7,LastVal450List,M45表!X20+1,0),"…"))</f>
        <v/>
      </c>
      <c r="Y20" s="612" t="str">
        <f>IF(COUNTIF(unused450,M45表!Y20)&gt;0,"",IFERROR(VLOOKUP(第3表!$C$7,LastVal450List,M45表!Y20+1,0),"…"))</f>
        <v>…</v>
      </c>
      <c r="Z20" s="612" t="str">
        <f>IF(COUNTIF(unused450,M45表!Z20)&gt;0,"",IFERROR(VLOOKUP(第3表!$C$7,LastVal450List,M45表!Z20+1,0),"…"))</f>
        <v>…</v>
      </c>
      <c r="AA20" s="614" t="str">
        <f>IF(COUNTIF(unused450,M45表!AA20)&gt;0,"",IFERROR(VLOOKUP(第3表!$C$7,LastVal450List,M45表!AA20+1,0),"…"))</f>
        <v>…</v>
      </c>
      <c r="AB20" s="612" t="str">
        <f>IF(COUNTIF(unused450,M45表!AB20)&gt;0,"",IFERROR(VLOOKUP(第3表!$C$7,LastVal450List,M45表!AB20+1,0),"…"))</f>
        <v>…</v>
      </c>
      <c r="AC20" s="612" t="str">
        <f>IF(COUNTIF(unused450,M45表!AC20)&gt;0,"",IFERROR(VLOOKUP(第3表!$C$7,LastVal450List,M45表!AC20+1,0),"…"))</f>
        <v>…</v>
      </c>
      <c r="AD20" s="612" t="str">
        <f>IF(COUNTIF(unused450,M45表!AD20)&gt;0,"",IFERROR(VLOOKUP(第3表!$C$7,LastVal450List,M45表!AD20+1,0),"…"))</f>
        <v>…</v>
      </c>
    </row>
    <row r="21" spans="2:30" ht="24.95" customHeight="1">
      <c r="B21" s="64"/>
      <c r="C21" s="524" t="s">
        <v>534</v>
      </c>
      <c r="D21" s="57" t="s">
        <v>535</v>
      </c>
      <c r="E21" s="49" t="s">
        <v>30</v>
      </c>
      <c r="F21" s="612" t="str">
        <f>IF(COUNTIF(unused450,M45表!F21)&gt;0,"",IFERROR(VLOOKUP(第3表!$C$7,LastVal450List,M45表!F21+1,0),"…"))</f>
        <v>…</v>
      </c>
      <c r="G21" s="612" t="str">
        <f>IF(COUNTIF(unused450,M45表!G21)&gt;0,"",IFERROR(VLOOKUP(第3表!$C$7,LastVal450List,M45表!G21+1,0),"…"))</f>
        <v>…</v>
      </c>
      <c r="H21" s="612" t="str">
        <f>IF(COUNTIF(unused450,M45表!H21)&gt;0,"",IFERROR(VLOOKUP(第3表!$C$7,LastVal450List,M45表!H21+1,0),"…"))</f>
        <v>…</v>
      </c>
      <c r="I21" s="612" t="str">
        <f>IF(COUNTIF(unused450,M45表!I21)&gt;0,"",IFERROR(VLOOKUP(第3表!$C$7,LastVal450List,M45表!I21+1,0),"…"))</f>
        <v>…</v>
      </c>
      <c r="J21" s="612" t="str">
        <f>IF(COUNTIF(unused450,M45表!J21)&gt;0,"",IFERROR(VLOOKUP(第3表!$C$7,LastVal450List,M45表!J21+1,0),"…"))</f>
        <v>…</v>
      </c>
      <c r="K21" s="612" t="str">
        <f>IF(COUNTIF(unused450,M45表!K21)&gt;0,"",IFERROR(VLOOKUP(第3表!$C$7,LastVal450List,M45表!K21+1,0),"…"))</f>
        <v>…</v>
      </c>
      <c r="L21" s="612" t="str">
        <f>IF(COUNTIF(unused450,M45表!L21)&gt;0,"",IFERROR(VLOOKUP(第3表!$C$7,LastVal450List,M45表!L21+1,0),"…"))</f>
        <v>…</v>
      </c>
      <c r="M21" s="612" t="str">
        <f>IF(COUNTIF(unused450,M45表!M21)&gt;0,"",IFERROR(VLOOKUP(第3表!$C$7,LastVal450List,M45表!M21+1,0),"…"))</f>
        <v>…</v>
      </c>
      <c r="N21" s="612" t="str">
        <f>IF(COUNTIF(unused450,M45表!N21)&gt;0,"",IFERROR(VLOOKUP(第3表!$C$7,LastVal450List,M45表!N21+1,0),"…"))</f>
        <v>…</v>
      </c>
      <c r="O21" s="613" t="str">
        <f>IF(COUNTIF(unused450,M45表!O21)&gt;0,"",IFERROR(VLOOKUP(第3表!$C$7,LastVal450List,M45表!O21+1,0),"…"))</f>
        <v/>
      </c>
      <c r="P21" s="613" t="str">
        <f>IF(COUNTIF(unused450,M45表!P21)&gt;0,"",IFERROR(VLOOKUP(第3表!$C$7,LastVal450List,M45表!P21+1,0),"…"))</f>
        <v/>
      </c>
      <c r="Q21" s="613" t="str">
        <f>IF(COUNTIF(unused450,M45表!Q21)&gt;0,"",IFERROR(VLOOKUP(第3表!$C$7,LastVal450List,M45表!Q21+1,0),"…"))</f>
        <v/>
      </c>
      <c r="R21" s="612" t="str">
        <f>IF(COUNTIF(unused450,M45表!R21)&gt;0,"",IFERROR(VLOOKUP(第3表!$C$7,LastVal450List,M45表!R21+1,0),"…"))</f>
        <v>…</v>
      </c>
      <c r="S21" s="612" t="str">
        <f>IF(COUNTIF(unused450,M45表!S21)&gt;0,"",IFERROR(VLOOKUP(第3表!$C$7,LastVal450List,M45表!S21+1,0),"…"))</f>
        <v>…</v>
      </c>
      <c r="T21" s="612" t="str">
        <f>IF(COUNTIF(unused450,M45表!T21)&gt;0,"",IFERROR(VLOOKUP(第3表!$C$7,LastVal450List,M45表!T21+1,0),"…"))</f>
        <v>…</v>
      </c>
      <c r="U21" s="612" t="str">
        <f>IF(COUNTIF(unused450,M45表!U21)&gt;0,"",IFERROR(VLOOKUP(第3表!$C$7,LastVal450List,M45表!U21+1,0),"…"))</f>
        <v>…</v>
      </c>
      <c r="V21" s="612" t="str">
        <f>IF(COUNTIF(unused450,M45表!V21)&gt;0,"",IFERROR(VLOOKUP(第3表!$C$7,LastVal450List,M45表!V21+1,0),"…"))</f>
        <v>…</v>
      </c>
      <c r="W21" s="612" t="str">
        <f>IF(COUNTIF(unused450,M45表!W21)&gt;0,"",IFERROR(VLOOKUP(第3表!$C$7,LastVal450List,M45表!W21+1,0),"…"))</f>
        <v>…</v>
      </c>
      <c r="X21" s="613" t="str">
        <f>IF(COUNTIF(unused450,M45表!X21)&gt;0,"",IFERROR(VLOOKUP(第3表!$C$7,LastVal450List,M45表!X21+1,0),"…"))</f>
        <v/>
      </c>
      <c r="Y21" s="612" t="str">
        <f>IF(COUNTIF(unused450,M45表!Y21)&gt;0,"",IFERROR(VLOOKUP(第3表!$C$7,LastVal450List,M45表!Y21+1,0),"…"))</f>
        <v>…</v>
      </c>
      <c r="Z21" s="612" t="str">
        <f>IF(COUNTIF(unused450,M45表!Z21)&gt;0,"",IFERROR(VLOOKUP(第3表!$C$7,LastVal450List,M45表!Z21+1,0),"…"))</f>
        <v>…</v>
      </c>
      <c r="AA21" s="614" t="str">
        <f>IF(COUNTIF(unused450,M45表!AA21)&gt;0,"",IFERROR(VLOOKUP(第3表!$C$7,LastVal450List,M45表!AA21+1,0),"…"))</f>
        <v>…</v>
      </c>
      <c r="AB21" s="612" t="str">
        <f>IF(COUNTIF(unused450,M45表!AB21)&gt;0,"",IFERROR(VLOOKUP(第3表!$C$7,LastVal450List,M45表!AB21+1,0),"…"))</f>
        <v>…</v>
      </c>
      <c r="AC21" s="612" t="str">
        <f>IF(COUNTIF(unused450,M45表!AC21)&gt;0,"",IFERROR(VLOOKUP(第3表!$C$7,LastVal450List,M45表!AC21+1,0),"…"))</f>
        <v>…</v>
      </c>
      <c r="AD21" s="612" t="str">
        <f>IF(COUNTIF(unused450,M45表!AD21)&gt;0,"",IFERROR(VLOOKUP(第3表!$C$7,LastVal450List,M45表!AD21+1,0),"…"))</f>
        <v>…</v>
      </c>
    </row>
    <row r="22" spans="2:30" ht="24.95" customHeight="1">
      <c r="B22" s="64"/>
      <c r="C22" s="525"/>
      <c r="D22" s="57" t="s">
        <v>536</v>
      </c>
      <c r="E22" s="49" t="s">
        <v>31</v>
      </c>
      <c r="F22" s="612" t="str">
        <f>IF(COUNTIF(unused450,M45表!F22)&gt;0,"",IFERROR(VLOOKUP(第3表!$C$7,LastVal450List,M45表!F22+1,0),"…"))</f>
        <v>…</v>
      </c>
      <c r="G22" s="612" t="str">
        <f>IF(COUNTIF(unused450,M45表!G22)&gt;0,"",IFERROR(VLOOKUP(第3表!$C$7,LastVal450List,M45表!G22+1,0),"…"))</f>
        <v>…</v>
      </c>
      <c r="H22" s="612" t="str">
        <f>IF(COUNTIF(unused450,M45表!H22)&gt;0,"",IFERROR(VLOOKUP(第3表!$C$7,LastVal450List,M45表!H22+1,0),"…"))</f>
        <v>…</v>
      </c>
      <c r="I22" s="612" t="str">
        <f>IF(COUNTIF(unused450,M45表!I22)&gt;0,"",IFERROR(VLOOKUP(第3表!$C$7,LastVal450List,M45表!I22+1,0),"…"))</f>
        <v>…</v>
      </c>
      <c r="J22" s="612" t="str">
        <f>IF(COUNTIF(unused450,M45表!J22)&gt;0,"",IFERROR(VLOOKUP(第3表!$C$7,LastVal450List,M45表!J22+1,0),"…"))</f>
        <v>…</v>
      </c>
      <c r="K22" s="612" t="str">
        <f>IF(COUNTIF(unused450,M45表!K22)&gt;0,"",IFERROR(VLOOKUP(第3表!$C$7,LastVal450List,M45表!K22+1,0),"…"))</f>
        <v>…</v>
      </c>
      <c r="L22" s="612" t="str">
        <f>IF(COUNTIF(unused450,M45表!L22)&gt;0,"",IFERROR(VLOOKUP(第3表!$C$7,LastVal450List,M45表!L22+1,0),"…"))</f>
        <v>…</v>
      </c>
      <c r="M22" s="612" t="str">
        <f>IF(COUNTIF(unused450,M45表!M22)&gt;0,"",IFERROR(VLOOKUP(第3表!$C$7,LastVal450List,M45表!M22+1,0),"…"))</f>
        <v>…</v>
      </c>
      <c r="N22" s="612" t="str">
        <f>IF(COUNTIF(unused450,M45表!N22)&gt;0,"",IFERROR(VLOOKUP(第3表!$C$7,LastVal450List,M45表!N22+1,0),"…"))</f>
        <v>…</v>
      </c>
      <c r="O22" s="613" t="str">
        <f>IF(COUNTIF(unused450,M45表!O22)&gt;0,"",IFERROR(VLOOKUP(第3表!$C$7,LastVal450List,M45表!O22+1,0),"…"))</f>
        <v/>
      </c>
      <c r="P22" s="613" t="str">
        <f>IF(COUNTIF(unused450,M45表!P22)&gt;0,"",IFERROR(VLOOKUP(第3表!$C$7,LastVal450List,M45表!P22+1,0),"…"))</f>
        <v/>
      </c>
      <c r="Q22" s="613" t="str">
        <f>IF(COUNTIF(unused450,M45表!Q22)&gt;0,"",IFERROR(VLOOKUP(第3表!$C$7,LastVal450List,M45表!Q22+1,0),"…"))</f>
        <v/>
      </c>
      <c r="R22" s="612" t="str">
        <f>IF(COUNTIF(unused450,M45表!R22)&gt;0,"",IFERROR(VLOOKUP(第3表!$C$7,LastVal450List,M45表!R22+1,0),"…"))</f>
        <v>…</v>
      </c>
      <c r="S22" s="612" t="str">
        <f>IF(COUNTIF(unused450,M45表!S22)&gt;0,"",IFERROR(VLOOKUP(第3表!$C$7,LastVal450List,M45表!S22+1,0),"…"))</f>
        <v>…</v>
      </c>
      <c r="T22" s="612" t="str">
        <f>IF(COUNTIF(unused450,M45表!T22)&gt;0,"",IFERROR(VLOOKUP(第3表!$C$7,LastVal450List,M45表!T22+1,0),"…"))</f>
        <v>…</v>
      </c>
      <c r="U22" s="612" t="str">
        <f>IF(COUNTIF(unused450,M45表!U22)&gt;0,"",IFERROR(VLOOKUP(第3表!$C$7,LastVal450List,M45表!U22+1,0),"…"))</f>
        <v>…</v>
      </c>
      <c r="V22" s="612" t="str">
        <f>IF(COUNTIF(unused450,M45表!V22)&gt;0,"",IFERROR(VLOOKUP(第3表!$C$7,LastVal450List,M45表!V22+1,0),"…"))</f>
        <v>…</v>
      </c>
      <c r="W22" s="612" t="str">
        <f>IF(COUNTIF(unused450,M45表!W22)&gt;0,"",IFERROR(VLOOKUP(第3表!$C$7,LastVal450List,M45表!W22+1,0),"…"))</f>
        <v>…</v>
      </c>
      <c r="X22" s="613" t="str">
        <f>IF(COUNTIF(unused450,M45表!X22)&gt;0,"",IFERROR(VLOOKUP(第3表!$C$7,LastVal450List,M45表!X22+1,0),"…"))</f>
        <v/>
      </c>
      <c r="Y22" s="612" t="str">
        <f>IF(COUNTIF(unused450,M45表!Y22)&gt;0,"",IFERROR(VLOOKUP(第3表!$C$7,LastVal450List,M45表!Y22+1,0),"…"))</f>
        <v>…</v>
      </c>
      <c r="Z22" s="612" t="str">
        <f>IF(COUNTIF(unused450,M45表!Z22)&gt;0,"",IFERROR(VLOOKUP(第3表!$C$7,LastVal450List,M45表!Z22+1,0),"…"))</f>
        <v>…</v>
      </c>
      <c r="AA22" s="614" t="str">
        <f>IF(COUNTIF(unused450,M45表!AA22)&gt;0,"",IFERROR(VLOOKUP(第3表!$C$7,LastVal450List,M45表!AA22+1,0),"…"))</f>
        <v>…</v>
      </c>
      <c r="AB22" s="612" t="str">
        <f>IF(COUNTIF(unused450,M45表!AB22)&gt;0,"",IFERROR(VLOOKUP(第3表!$C$7,LastVal450List,M45表!AB22+1,0),"…"))</f>
        <v>…</v>
      </c>
      <c r="AC22" s="612" t="str">
        <f>IF(COUNTIF(unused450,M45表!AC22)&gt;0,"",IFERROR(VLOOKUP(第3表!$C$7,LastVal450List,M45表!AC22+1,0),"…"))</f>
        <v>…</v>
      </c>
      <c r="AD22" s="612" t="str">
        <f>IF(COUNTIF(unused450,M45表!AD22)&gt;0,"",IFERROR(VLOOKUP(第3表!$C$7,LastVal450List,M45表!AD22+1,0),"…"))</f>
        <v>…</v>
      </c>
    </row>
    <row r="23" spans="2:30" ht="24.95" customHeight="1">
      <c r="B23" s="64"/>
      <c r="C23" s="56" t="s">
        <v>32</v>
      </c>
      <c r="D23" s="57" t="s">
        <v>33</v>
      </c>
      <c r="E23" s="49" t="s">
        <v>13</v>
      </c>
      <c r="F23" s="612" t="str">
        <f>IF(COUNTIF(unused450,M45表!F23)&gt;0,"",IFERROR(VLOOKUP(第3表!$C$7,LastVal450List,M45表!F23+1,0),"…"))</f>
        <v>…</v>
      </c>
      <c r="G23" s="612" t="str">
        <f>IF(COUNTIF(unused450,M45表!G23)&gt;0,"",IFERROR(VLOOKUP(第3表!$C$7,LastVal450List,M45表!G23+1,0),"…"))</f>
        <v>…</v>
      </c>
      <c r="H23" s="612" t="str">
        <f>IF(COUNTIF(unused450,M45表!H23)&gt;0,"",IFERROR(VLOOKUP(第3表!$C$7,LastVal450List,M45表!H23+1,0),"…"))</f>
        <v>…</v>
      </c>
      <c r="I23" s="612" t="str">
        <f>IF(COUNTIF(unused450,M45表!I23)&gt;0,"",IFERROR(VLOOKUP(第3表!$C$7,LastVal450List,M45表!I23+1,0),"…"))</f>
        <v>…</v>
      </c>
      <c r="J23" s="612" t="str">
        <f>IF(COUNTIF(unused450,M45表!J23)&gt;0,"",IFERROR(VLOOKUP(第3表!$C$7,LastVal450List,M45表!J23+1,0),"…"))</f>
        <v>…</v>
      </c>
      <c r="K23" s="612" t="str">
        <f>IF(COUNTIF(unused450,M45表!K23)&gt;0,"",IFERROR(VLOOKUP(第3表!$C$7,LastVal450List,M45表!K23+1,0),"…"))</f>
        <v>…</v>
      </c>
      <c r="L23" s="612" t="str">
        <f>IF(COUNTIF(unused450,M45表!L23)&gt;0,"",IFERROR(VLOOKUP(第3表!$C$7,LastVal450List,M45表!L23+1,0),"…"))</f>
        <v>…</v>
      </c>
      <c r="M23" s="612" t="str">
        <f>IF(COUNTIF(unused450,M45表!M23)&gt;0,"",IFERROR(VLOOKUP(第3表!$C$7,LastVal450List,M45表!M23+1,0),"…"))</f>
        <v>…</v>
      </c>
      <c r="N23" s="612" t="str">
        <f>IF(COUNTIF(unused450,M45表!N23)&gt;0,"",IFERROR(VLOOKUP(第3表!$C$7,LastVal450List,M45表!N23+1,0),"…"))</f>
        <v>…</v>
      </c>
      <c r="O23" s="613" t="str">
        <f>IF(COUNTIF(unused450,M45表!O23)&gt;0,"",IFERROR(VLOOKUP(第3表!$C$7,LastVal450List,M45表!O23+1,0),"…"))</f>
        <v/>
      </c>
      <c r="P23" s="613" t="str">
        <f>IF(COUNTIF(unused450,M45表!P23)&gt;0,"",IFERROR(VLOOKUP(第3表!$C$7,LastVal450List,M45表!P23+1,0),"…"))</f>
        <v/>
      </c>
      <c r="Q23" s="613" t="str">
        <f>IF(COUNTIF(unused450,M45表!Q23)&gt;0,"",IFERROR(VLOOKUP(第3表!$C$7,LastVal450List,M45表!Q23+1,0),"…"))</f>
        <v/>
      </c>
      <c r="R23" s="612" t="str">
        <f>IF(COUNTIF(unused450,M45表!R23)&gt;0,"",IFERROR(VLOOKUP(第3表!$C$7,LastVal450List,M45表!R23+1,0),"…"))</f>
        <v>…</v>
      </c>
      <c r="S23" s="612" t="str">
        <f>IF(COUNTIF(unused450,M45表!S23)&gt;0,"",IFERROR(VLOOKUP(第3表!$C$7,LastVal450List,M45表!S23+1,0),"…"))</f>
        <v>…</v>
      </c>
      <c r="T23" s="612" t="str">
        <f>IF(COUNTIF(unused450,M45表!T23)&gt;0,"",IFERROR(VLOOKUP(第3表!$C$7,LastVal450List,M45表!T23+1,0),"…"))</f>
        <v>…</v>
      </c>
      <c r="U23" s="612" t="str">
        <f>IF(COUNTIF(unused450,M45表!U23)&gt;0,"",IFERROR(VLOOKUP(第3表!$C$7,LastVal450List,M45表!U23+1,0),"…"))</f>
        <v>…</v>
      </c>
      <c r="V23" s="612" t="str">
        <f>IF(COUNTIF(unused450,M45表!V23)&gt;0,"",IFERROR(VLOOKUP(第3表!$C$7,LastVal450List,M45表!V23+1,0),"…"))</f>
        <v>…</v>
      </c>
      <c r="W23" s="612" t="str">
        <f>IF(COUNTIF(unused450,M45表!W23)&gt;0,"",IFERROR(VLOOKUP(第3表!$C$7,LastVal450List,M45表!W23+1,0),"…"))</f>
        <v>…</v>
      </c>
      <c r="X23" s="612" t="str">
        <f>IF(COUNTIF(unused450,M45表!X23)&gt;0,"",IFERROR(VLOOKUP(第3表!$C$7,LastVal450List,M45表!X23+1,0),"…"))</f>
        <v>…</v>
      </c>
      <c r="Y23" s="612" t="str">
        <f>IF(COUNTIF(unused450,M45表!Y23)&gt;0,"",IFERROR(VLOOKUP(第3表!$C$7,LastVal450List,M45表!Y23+1,0),"…"))</f>
        <v>…</v>
      </c>
      <c r="Z23" s="612" t="str">
        <f>IF(COUNTIF(unused450,M45表!Z23)&gt;0,"",IFERROR(VLOOKUP(第3表!$C$7,LastVal450List,M45表!Z23+1,0),"…"))</f>
        <v>…</v>
      </c>
      <c r="AA23" s="614" t="str">
        <f>IF(COUNTIF(unused450,M45表!AA23)&gt;0,"",IFERROR(VLOOKUP(第3表!$C$7,LastVal450List,M45表!AA23+1,0),"…"))</f>
        <v>…</v>
      </c>
      <c r="AB23" s="612" t="str">
        <f>IF(COUNTIF(unused450,M45表!AB23)&gt;0,"",IFERROR(VLOOKUP(第3表!$C$7,LastVal450List,M45表!AB23+1,0),"…"))</f>
        <v>…</v>
      </c>
      <c r="AC23" s="612" t="str">
        <f>IF(COUNTIF(unused450,M45表!AC23)&gt;0,"",IFERROR(VLOOKUP(第3表!$C$7,LastVal450List,M45表!AC23+1,0),"…"))</f>
        <v>…</v>
      </c>
      <c r="AD23" s="612" t="str">
        <f>IF(COUNTIF(unused450,M45表!AD23)&gt;0,"",IFERROR(VLOOKUP(第3表!$C$7,LastVal450List,M45表!AD23+1,0),"…"))</f>
        <v>…</v>
      </c>
    </row>
    <row r="24" spans="2:30" ht="24.95" customHeight="1">
      <c r="B24" s="64"/>
      <c r="C24" s="31" t="s">
        <v>3</v>
      </c>
      <c r="D24" s="57" t="s">
        <v>34</v>
      </c>
      <c r="E24" s="49" t="s">
        <v>14</v>
      </c>
      <c r="F24" s="612" t="str">
        <f>IF(COUNTIF(unused450,M45表!F24)&gt;0,"",IFERROR(VLOOKUP(第3表!$C$7,LastVal450List,M45表!F24+1,0),"…"))</f>
        <v>…</v>
      </c>
      <c r="G24" s="612" t="str">
        <f>IF(COUNTIF(unused450,M45表!G24)&gt;0,"",IFERROR(VLOOKUP(第3表!$C$7,LastVal450List,M45表!G24+1,0),"…"))</f>
        <v>…</v>
      </c>
      <c r="H24" s="612" t="str">
        <f>IF(COUNTIF(unused450,M45表!H24)&gt;0,"",IFERROR(VLOOKUP(第3表!$C$7,LastVal450List,M45表!H24+1,0),"…"))</f>
        <v>…</v>
      </c>
      <c r="I24" s="612" t="str">
        <f>IF(COUNTIF(unused450,M45表!I24)&gt;0,"",IFERROR(VLOOKUP(第3表!$C$7,LastVal450List,M45表!I24+1,0),"…"))</f>
        <v>…</v>
      </c>
      <c r="J24" s="612" t="str">
        <f>IF(COUNTIF(unused450,M45表!J24)&gt;0,"",IFERROR(VLOOKUP(第3表!$C$7,LastVal450List,M45表!J24+1,0),"…"))</f>
        <v>…</v>
      </c>
      <c r="K24" s="612" t="str">
        <f>IF(COUNTIF(unused450,M45表!K24)&gt;0,"",IFERROR(VLOOKUP(第3表!$C$7,LastVal450List,M45表!K24+1,0),"…"))</f>
        <v>…</v>
      </c>
      <c r="L24" s="612" t="str">
        <f>IF(COUNTIF(unused450,M45表!L24)&gt;0,"",IFERROR(VLOOKUP(第3表!$C$7,LastVal450List,M45表!L24+1,0),"…"))</f>
        <v>…</v>
      </c>
      <c r="M24" s="612" t="str">
        <f>IF(COUNTIF(unused450,M45表!M24)&gt;0,"",IFERROR(VLOOKUP(第3表!$C$7,LastVal450List,M45表!M24+1,0),"…"))</f>
        <v>…</v>
      </c>
      <c r="N24" s="612" t="str">
        <f>IF(COUNTIF(unused450,M45表!N24)&gt;0,"",IFERROR(VLOOKUP(第3表!$C$7,LastVal450List,M45表!N24+1,0),"…"))</f>
        <v>…</v>
      </c>
      <c r="O24" s="613" t="str">
        <f>IF(COUNTIF(unused450,M45表!O24)&gt;0,"",IFERROR(VLOOKUP(第3表!$C$7,LastVal450List,M45表!O24+1,0),"…"))</f>
        <v/>
      </c>
      <c r="P24" s="613" t="str">
        <f>IF(COUNTIF(unused450,M45表!P24)&gt;0,"",IFERROR(VLOOKUP(第3表!$C$7,LastVal450List,M45表!P24+1,0),"…"))</f>
        <v/>
      </c>
      <c r="Q24" s="613" t="str">
        <f>IF(COUNTIF(unused450,M45表!Q24)&gt;0,"",IFERROR(VLOOKUP(第3表!$C$7,LastVal450List,M45表!Q24+1,0),"…"))</f>
        <v/>
      </c>
      <c r="R24" s="612" t="str">
        <f>IF(COUNTIF(unused450,M45表!R24)&gt;0,"",IFERROR(VLOOKUP(第3表!$C$7,LastVal450List,M45表!R24+1,0),"…"))</f>
        <v>…</v>
      </c>
      <c r="S24" s="612" t="str">
        <f>IF(COUNTIF(unused450,M45表!S24)&gt;0,"",IFERROR(VLOOKUP(第3表!$C$7,LastVal450List,M45表!S24+1,0),"…"))</f>
        <v>…</v>
      </c>
      <c r="T24" s="612" t="str">
        <f>IF(COUNTIF(unused450,M45表!T24)&gt;0,"",IFERROR(VLOOKUP(第3表!$C$7,LastVal450List,M45表!T24+1,0),"…"))</f>
        <v>…</v>
      </c>
      <c r="U24" s="612" t="str">
        <f>IF(COUNTIF(unused450,M45表!U24)&gt;0,"",IFERROR(VLOOKUP(第3表!$C$7,LastVal450List,M45表!U24+1,0),"…"))</f>
        <v>…</v>
      </c>
      <c r="V24" s="612" t="str">
        <f>IF(COUNTIF(unused450,M45表!V24)&gt;0,"",IFERROR(VLOOKUP(第3表!$C$7,LastVal450List,M45表!V24+1,0),"…"))</f>
        <v>…</v>
      </c>
      <c r="W24" s="612" t="str">
        <f>IF(COUNTIF(unused450,M45表!W24)&gt;0,"",IFERROR(VLOOKUP(第3表!$C$7,LastVal450List,M45表!W24+1,0),"…"))</f>
        <v>…</v>
      </c>
      <c r="X24" s="612" t="str">
        <f>IF(COUNTIF(unused450,M45表!X24)&gt;0,"",IFERROR(VLOOKUP(第3表!$C$7,LastVal450List,M45表!X24+1,0),"…"))</f>
        <v>…</v>
      </c>
      <c r="Y24" s="612" t="str">
        <f>IF(COUNTIF(unused450,M45表!Y24)&gt;0,"",IFERROR(VLOOKUP(第3表!$C$7,LastVal450List,M45表!Y24+1,0),"…"))</f>
        <v>…</v>
      </c>
      <c r="Z24" s="612" t="str">
        <f>IF(COUNTIF(unused450,M45表!Z24)&gt;0,"",IFERROR(VLOOKUP(第3表!$C$7,LastVal450List,M45表!Z24+1,0),"…"))</f>
        <v>…</v>
      </c>
      <c r="AA24" s="614" t="str">
        <f>IF(COUNTIF(unused450,M45表!AA24)&gt;0,"",IFERROR(VLOOKUP(第3表!$C$7,LastVal450List,M45表!AA24+1,0),"…"))</f>
        <v>…</v>
      </c>
      <c r="AB24" s="612" t="str">
        <f>IF(COUNTIF(unused450,M45表!AB24)&gt;0,"",IFERROR(VLOOKUP(第3表!$C$7,LastVal450List,M45表!AB24+1,0),"…"))</f>
        <v>…</v>
      </c>
      <c r="AC24" s="612" t="str">
        <f>IF(COUNTIF(unused450,M45表!AC24)&gt;0,"",IFERROR(VLOOKUP(第3表!$C$7,LastVal450List,M45表!AC24+1,0),"…"))</f>
        <v>…</v>
      </c>
      <c r="AD24" s="612" t="str">
        <f>IF(COUNTIF(unused450,M45表!AD24)&gt;0,"",IFERROR(VLOOKUP(第3表!$C$7,LastVal450List,M45表!AD24+1,0),"…"))</f>
        <v>…</v>
      </c>
    </row>
    <row r="25" spans="2:30" ht="24.95" customHeight="1">
      <c r="B25" s="64"/>
      <c r="C25" s="523" t="s">
        <v>537</v>
      </c>
      <c r="D25" s="57" t="s">
        <v>538</v>
      </c>
      <c r="E25" s="49" t="s">
        <v>15</v>
      </c>
      <c r="F25" s="612" t="str">
        <f>IF(COUNTIF(unused450,M45表!F25)&gt;0,"",IFERROR(VLOOKUP(第3表!$C$7,LastVal450List,M45表!F25+1,0),"…"))</f>
        <v>…</v>
      </c>
      <c r="G25" s="612" t="str">
        <f>IF(COUNTIF(unused450,M45表!G25)&gt;0,"",IFERROR(VLOOKUP(第3表!$C$7,LastVal450List,M45表!G25+1,0),"…"))</f>
        <v>…</v>
      </c>
      <c r="H25" s="612" t="str">
        <f>IF(COUNTIF(unused450,M45表!H25)&gt;0,"",IFERROR(VLOOKUP(第3表!$C$7,LastVal450List,M45表!H25+1,0),"…"))</f>
        <v>…</v>
      </c>
      <c r="I25" s="612" t="str">
        <f>IF(COUNTIF(unused450,M45表!I25)&gt;0,"",IFERROR(VLOOKUP(第3表!$C$7,LastVal450List,M45表!I25+1,0),"…"))</f>
        <v>…</v>
      </c>
      <c r="J25" s="612" t="str">
        <f>IF(COUNTIF(unused450,M45表!J25)&gt;0,"",IFERROR(VLOOKUP(第3表!$C$7,LastVal450List,M45表!J25+1,0),"…"))</f>
        <v>…</v>
      </c>
      <c r="K25" s="612" t="str">
        <f>IF(COUNTIF(unused450,M45表!K25)&gt;0,"",IFERROR(VLOOKUP(第3表!$C$7,LastVal450List,M45表!K25+1,0),"…"))</f>
        <v>…</v>
      </c>
      <c r="L25" s="612" t="str">
        <f>IF(COUNTIF(unused450,M45表!L25)&gt;0,"",IFERROR(VLOOKUP(第3表!$C$7,LastVal450List,M45表!L25+1,0),"…"))</f>
        <v>…</v>
      </c>
      <c r="M25" s="612" t="str">
        <f>IF(COUNTIF(unused450,M45表!M25)&gt;0,"",IFERROR(VLOOKUP(第3表!$C$7,LastVal450List,M45表!M25+1,0),"…"))</f>
        <v>…</v>
      </c>
      <c r="N25" s="612" t="str">
        <f>IF(COUNTIF(unused450,M45表!N25)&gt;0,"",IFERROR(VLOOKUP(第3表!$C$7,LastVal450List,M45表!N25+1,0),"…"))</f>
        <v>…</v>
      </c>
      <c r="O25" s="613" t="str">
        <f>IF(COUNTIF(unused450,M45表!O25)&gt;0,"",IFERROR(VLOOKUP(第3表!$C$7,LastVal450List,M45表!O25+1,0),"…"))</f>
        <v/>
      </c>
      <c r="P25" s="613" t="str">
        <f>IF(COUNTIF(unused450,M45表!P25)&gt;0,"",IFERROR(VLOOKUP(第3表!$C$7,LastVal450List,M45表!P25+1,0),"…"))</f>
        <v/>
      </c>
      <c r="Q25" s="613" t="str">
        <f>IF(COUNTIF(unused450,M45表!Q25)&gt;0,"",IFERROR(VLOOKUP(第3表!$C$7,LastVal450List,M45表!Q25+1,0),"…"))</f>
        <v/>
      </c>
      <c r="R25" s="612" t="str">
        <f>IF(COUNTIF(unused450,M45表!R25)&gt;0,"",IFERROR(VLOOKUP(第3表!$C$7,LastVal450List,M45表!R25+1,0),"…"))</f>
        <v>…</v>
      </c>
      <c r="S25" s="612" t="str">
        <f>IF(COUNTIF(unused450,M45表!S25)&gt;0,"",IFERROR(VLOOKUP(第3表!$C$7,LastVal450List,M45表!S25+1,0),"…"))</f>
        <v>…</v>
      </c>
      <c r="T25" s="612" t="str">
        <f>IF(COUNTIF(unused450,M45表!T25)&gt;0,"",IFERROR(VLOOKUP(第3表!$C$7,LastVal450List,M45表!T25+1,0),"…"))</f>
        <v>…</v>
      </c>
      <c r="U25" s="612" t="str">
        <f>IF(COUNTIF(unused450,M45表!U25)&gt;0,"",IFERROR(VLOOKUP(第3表!$C$7,LastVal450List,M45表!U25+1,0),"…"))</f>
        <v>…</v>
      </c>
      <c r="V25" s="612" t="str">
        <f>IF(COUNTIF(unused450,M45表!V25)&gt;0,"",IFERROR(VLOOKUP(第3表!$C$7,LastVal450List,M45表!V25+1,0),"…"))</f>
        <v>…</v>
      </c>
      <c r="W25" s="612" t="str">
        <f>IF(COUNTIF(unused450,M45表!W25)&gt;0,"",IFERROR(VLOOKUP(第3表!$C$7,LastVal450List,M45表!W25+1,0),"…"))</f>
        <v>…</v>
      </c>
      <c r="X25" s="613" t="str">
        <f>IF(COUNTIF(unused450,M45表!X25)&gt;0,"",IFERROR(VLOOKUP(第3表!$C$7,LastVal450List,M45表!X25+1,0),"…"))</f>
        <v/>
      </c>
      <c r="Y25" s="612" t="str">
        <f>IF(COUNTIF(unused450,M45表!Y25)&gt;0,"",IFERROR(VLOOKUP(第3表!$C$7,LastVal450List,M45表!Y25+1,0),"…"))</f>
        <v>…</v>
      </c>
      <c r="Z25" s="612" t="str">
        <f>IF(COUNTIF(unused450,M45表!Z25)&gt;0,"",IFERROR(VLOOKUP(第3表!$C$7,LastVal450List,M45表!Z25+1,0),"…"))</f>
        <v>…</v>
      </c>
      <c r="AA25" s="614" t="str">
        <f>IF(COUNTIF(unused450,M45表!AA25)&gt;0,"",IFERROR(VLOOKUP(第3表!$C$7,LastVal450List,M45表!AA25+1,0),"…"))</f>
        <v>…</v>
      </c>
      <c r="AB25" s="612" t="str">
        <f>IF(COUNTIF(unused450,M45表!AB25)&gt;0,"",IFERROR(VLOOKUP(第3表!$C$7,LastVal450List,M45表!AB25+1,0),"…"))</f>
        <v>…</v>
      </c>
      <c r="AC25" s="612" t="str">
        <f>IF(COUNTIF(unused450,M45表!AC25)&gt;0,"",IFERROR(VLOOKUP(第3表!$C$7,LastVal450List,M45表!AC25+1,0),"…"))</f>
        <v>…</v>
      </c>
      <c r="AD25" s="612" t="str">
        <f>IF(COUNTIF(unused450,M45表!AD25)&gt;0,"",IFERROR(VLOOKUP(第3表!$C$7,LastVal450List,M45表!AD25+1,0),"…"))</f>
        <v>…</v>
      </c>
    </row>
    <row r="26" spans="2:30" ht="24.95" customHeight="1">
      <c r="B26" s="64"/>
      <c r="C26" s="616" t="s">
        <v>539</v>
      </c>
      <c r="D26" s="57" t="s">
        <v>540</v>
      </c>
      <c r="E26" s="49" t="s">
        <v>16</v>
      </c>
      <c r="F26" s="612" t="str">
        <f>IF(COUNTIF(unused450,M45表!F26)&gt;0,"",IFERROR(VLOOKUP(第3表!$C$7,LastVal450List,M45表!F26+1,0),"…"))</f>
        <v>…</v>
      </c>
      <c r="G26" s="612" t="str">
        <f>IF(COUNTIF(unused450,M45表!G26)&gt;0,"",IFERROR(VLOOKUP(第3表!$C$7,LastVal450List,M45表!G26+1,0),"…"))</f>
        <v>…</v>
      </c>
      <c r="H26" s="612" t="str">
        <f>IF(COUNTIF(unused450,M45表!H26)&gt;0,"",IFERROR(VLOOKUP(第3表!$C$7,LastVal450List,M45表!H26+1,0),"…"))</f>
        <v>…</v>
      </c>
      <c r="I26" s="612" t="str">
        <f>IF(COUNTIF(unused450,M45表!I26)&gt;0,"",IFERROR(VLOOKUP(第3表!$C$7,LastVal450List,M45表!I26+1,0),"…"))</f>
        <v>…</v>
      </c>
      <c r="J26" s="612" t="str">
        <f>IF(COUNTIF(unused450,M45表!J26)&gt;0,"",IFERROR(VLOOKUP(第3表!$C$7,LastVal450List,M45表!J26+1,0),"…"))</f>
        <v>…</v>
      </c>
      <c r="K26" s="612" t="str">
        <f>IF(COUNTIF(unused450,M45表!K26)&gt;0,"",IFERROR(VLOOKUP(第3表!$C$7,LastVal450List,M45表!K26+1,0),"…"))</f>
        <v>…</v>
      </c>
      <c r="L26" s="612" t="str">
        <f>IF(COUNTIF(unused450,M45表!L26)&gt;0,"",IFERROR(VLOOKUP(第3表!$C$7,LastVal450List,M45表!L26+1,0),"…"))</f>
        <v>…</v>
      </c>
      <c r="M26" s="612" t="str">
        <f>IF(COUNTIF(unused450,M45表!M26)&gt;0,"",IFERROR(VLOOKUP(第3表!$C$7,LastVal450List,M45表!M26+1,0),"…"))</f>
        <v>…</v>
      </c>
      <c r="N26" s="612" t="str">
        <f>IF(COUNTIF(unused450,M45表!N26)&gt;0,"",IFERROR(VLOOKUP(第3表!$C$7,LastVal450List,M45表!N26+1,0),"…"))</f>
        <v>…</v>
      </c>
      <c r="O26" s="613" t="str">
        <f>IF(COUNTIF(unused450,M45表!O26)&gt;0,"",IFERROR(VLOOKUP(第3表!$C$7,LastVal450List,M45表!O26+1,0),"…"))</f>
        <v/>
      </c>
      <c r="P26" s="613" t="str">
        <f>IF(COUNTIF(unused450,M45表!P26)&gt;0,"",IFERROR(VLOOKUP(第3表!$C$7,LastVal450List,M45表!P26+1,0),"…"))</f>
        <v/>
      </c>
      <c r="Q26" s="613" t="str">
        <f>IF(COUNTIF(unused450,M45表!Q26)&gt;0,"",IFERROR(VLOOKUP(第3表!$C$7,LastVal450List,M45表!Q26+1,0),"…"))</f>
        <v/>
      </c>
      <c r="R26" s="612" t="str">
        <f>IF(COUNTIF(unused450,M45表!R26)&gt;0,"",IFERROR(VLOOKUP(第3表!$C$7,LastVal450List,M45表!R26+1,0),"…"))</f>
        <v>…</v>
      </c>
      <c r="S26" s="612" t="str">
        <f>IF(COUNTIF(unused450,M45表!S26)&gt;0,"",IFERROR(VLOOKUP(第3表!$C$7,LastVal450List,M45表!S26+1,0),"…"))</f>
        <v>…</v>
      </c>
      <c r="T26" s="612" t="str">
        <f>IF(COUNTIF(unused450,M45表!T26)&gt;0,"",IFERROR(VLOOKUP(第3表!$C$7,LastVal450List,M45表!T26+1,0),"…"))</f>
        <v>…</v>
      </c>
      <c r="U26" s="612" t="str">
        <f>IF(COUNTIF(unused450,M45表!U26)&gt;0,"",IFERROR(VLOOKUP(第3表!$C$7,LastVal450List,M45表!U26+1,0),"…"))</f>
        <v>…</v>
      </c>
      <c r="V26" s="612" t="str">
        <f>IF(COUNTIF(unused450,M45表!V26)&gt;0,"",IFERROR(VLOOKUP(第3表!$C$7,LastVal450List,M45表!V26+1,0),"…"))</f>
        <v>…</v>
      </c>
      <c r="W26" s="612" t="str">
        <f>IF(COUNTIF(unused450,M45表!W26)&gt;0,"",IFERROR(VLOOKUP(第3表!$C$7,LastVal450List,M45表!W26+1,0),"…"))</f>
        <v>…</v>
      </c>
      <c r="X26" s="613" t="str">
        <f>IF(COUNTIF(unused450,M45表!X26)&gt;0,"",IFERROR(VLOOKUP(第3表!$C$7,LastVal450List,M45表!X26+1,0),"…"))</f>
        <v/>
      </c>
      <c r="Y26" s="612" t="str">
        <f>IF(COUNTIF(unused450,M45表!Y26)&gt;0,"",IFERROR(VLOOKUP(第3表!$C$7,LastVal450List,M45表!Y26+1,0),"…"))</f>
        <v>…</v>
      </c>
      <c r="Z26" s="612" t="str">
        <f>IF(COUNTIF(unused450,M45表!Z26)&gt;0,"",IFERROR(VLOOKUP(第3表!$C$7,LastVal450List,M45表!Z26+1,0),"…"))</f>
        <v>…</v>
      </c>
      <c r="AA26" s="614" t="str">
        <f>IF(COUNTIF(unused450,M45表!AA26)&gt;0,"",IFERROR(VLOOKUP(第3表!$C$7,LastVal450List,M45表!AA26+1,0),"…"))</f>
        <v>…</v>
      </c>
      <c r="AB26" s="612" t="str">
        <f>IF(COUNTIF(unused450,M45表!AB26)&gt;0,"",IFERROR(VLOOKUP(第3表!$C$7,LastVal450List,M45表!AB26+1,0),"…"))</f>
        <v>…</v>
      </c>
      <c r="AC26" s="612" t="str">
        <f>IF(COUNTIF(unused450,M45表!AC26)&gt;0,"",IFERROR(VLOOKUP(第3表!$C$7,LastVal450List,M45表!AC26+1,0),"…"))</f>
        <v>…</v>
      </c>
      <c r="AD26" s="612" t="str">
        <f>IF(COUNTIF(unused450,M45表!AD26)&gt;0,"",IFERROR(VLOOKUP(第3表!$C$7,LastVal450List,M45表!AD26+1,0),"…"))</f>
        <v>…</v>
      </c>
    </row>
    <row r="27" spans="2:30" ht="24.95" customHeight="1">
      <c r="B27" s="64"/>
      <c r="C27" s="616" t="s">
        <v>532</v>
      </c>
      <c r="D27" s="57" t="s">
        <v>541</v>
      </c>
      <c r="E27" s="49" t="s">
        <v>17</v>
      </c>
      <c r="F27" s="612" t="str">
        <f>IF(COUNTIF(unused450,M45表!F27)&gt;0,"",IFERROR(VLOOKUP(第3表!$C$7,LastVal450List,M45表!F27+1,0),"…"))</f>
        <v>…</v>
      </c>
      <c r="G27" s="612" t="str">
        <f>IF(COUNTIF(unused450,M45表!G27)&gt;0,"",IFERROR(VLOOKUP(第3表!$C$7,LastVal450List,M45表!G27+1,0),"…"))</f>
        <v>…</v>
      </c>
      <c r="H27" s="612" t="str">
        <f>IF(COUNTIF(unused450,M45表!H27)&gt;0,"",IFERROR(VLOOKUP(第3表!$C$7,LastVal450List,M45表!H27+1,0),"…"))</f>
        <v>…</v>
      </c>
      <c r="I27" s="612" t="str">
        <f>IF(COUNTIF(unused450,M45表!I27)&gt;0,"",IFERROR(VLOOKUP(第3表!$C$7,LastVal450List,M45表!I27+1,0),"…"))</f>
        <v>…</v>
      </c>
      <c r="J27" s="612" t="str">
        <f>IF(COUNTIF(unused450,M45表!J27)&gt;0,"",IFERROR(VLOOKUP(第3表!$C$7,LastVal450List,M45表!J27+1,0),"…"))</f>
        <v>…</v>
      </c>
      <c r="K27" s="612" t="str">
        <f>IF(COUNTIF(unused450,M45表!K27)&gt;0,"",IFERROR(VLOOKUP(第3表!$C$7,LastVal450List,M45表!K27+1,0),"…"))</f>
        <v>…</v>
      </c>
      <c r="L27" s="612" t="str">
        <f>IF(COUNTIF(unused450,M45表!L27)&gt;0,"",IFERROR(VLOOKUP(第3表!$C$7,LastVal450List,M45表!L27+1,0),"…"))</f>
        <v>…</v>
      </c>
      <c r="M27" s="612" t="str">
        <f>IF(COUNTIF(unused450,M45表!M27)&gt;0,"",IFERROR(VLOOKUP(第3表!$C$7,LastVal450List,M45表!M27+1,0),"…"))</f>
        <v>…</v>
      </c>
      <c r="N27" s="612" t="str">
        <f>IF(COUNTIF(unused450,M45表!N27)&gt;0,"",IFERROR(VLOOKUP(第3表!$C$7,LastVal450List,M45表!N27+1,0),"…"))</f>
        <v>…</v>
      </c>
      <c r="O27" s="613" t="str">
        <f>IF(COUNTIF(unused450,M45表!O27)&gt;0,"",IFERROR(VLOOKUP(第3表!$C$7,LastVal450List,M45表!O27+1,0),"…"))</f>
        <v/>
      </c>
      <c r="P27" s="613" t="str">
        <f>IF(COUNTIF(unused450,M45表!P27)&gt;0,"",IFERROR(VLOOKUP(第3表!$C$7,LastVal450List,M45表!P27+1,0),"…"))</f>
        <v/>
      </c>
      <c r="Q27" s="613" t="str">
        <f>IF(COUNTIF(unused450,M45表!Q27)&gt;0,"",IFERROR(VLOOKUP(第3表!$C$7,LastVal450List,M45表!Q27+1,0),"…"))</f>
        <v/>
      </c>
      <c r="R27" s="612" t="str">
        <f>IF(COUNTIF(unused450,M45表!R27)&gt;0,"",IFERROR(VLOOKUP(第3表!$C$7,LastVal450List,M45表!R27+1,0),"…"))</f>
        <v>…</v>
      </c>
      <c r="S27" s="612" t="str">
        <f>IF(COUNTIF(unused450,M45表!S27)&gt;0,"",IFERROR(VLOOKUP(第3表!$C$7,LastVal450List,M45表!S27+1,0),"…"))</f>
        <v>…</v>
      </c>
      <c r="T27" s="612" t="str">
        <f>IF(COUNTIF(unused450,M45表!T27)&gt;0,"",IFERROR(VLOOKUP(第3表!$C$7,LastVal450List,M45表!T27+1,0),"…"))</f>
        <v>…</v>
      </c>
      <c r="U27" s="612" t="str">
        <f>IF(COUNTIF(unused450,M45表!U27)&gt;0,"",IFERROR(VLOOKUP(第3表!$C$7,LastVal450List,M45表!U27+1,0),"…"))</f>
        <v>…</v>
      </c>
      <c r="V27" s="612" t="str">
        <f>IF(COUNTIF(unused450,M45表!V27)&gt;0,"",IFERROR(VLOOKUP(第3表!$C$7,LastVal450List,M45表!V27+1,0),"…"))</f>
        <v>…</v>
      </c>
      <c r="W27" s="612" t="str">
        <f>IF(COUNTIF(unused450,M45表!W27)&gt;0,"",IFERROR(VLOOKUP(第3表!$C$7,LastVal450List,M45表!W27+1,0),"…"))</f>
        <v>…</v>
      </c>
      <c r="X27" s="613" t="str">
        <f>IF(COUNTIF(unused450,M45表!X27)&gt;0,"",IFERROR(VLOOKUP(第3表!$C$7,LastVal450List,M45表!X27+1,0),"…"))</f>
        <v/>
      </c>
      <c r="Y27" s="612" t="str">
        <f>IF(COUNTIF(unused450,M45表!Y27)&gt;0,"",IFERROR(VLOOKUP(第3表!$C$7,LastVal450List,M45表!Y27+1,0),"…"))</f>
        <v>…</v>
      </c>
      <c r="Z27" s="612" t="str">
        <f>IF(COUNTIF(unused450,M45表!Z27)&gt;0,"",IFERROR(VLOOKUP(第3表!$C$7,LastVal450List,M45表!Z27+1,0),"…"))</f>
        <v>…</v>
      </c>
      <c r="AA27" s="614" t="str">
        <f>IF(COUNTIF(unused450,M45表!AA27)&gt;0,"",IFERROR(VLOOKUP(第3表!$C$7,LastVal450List,M45表!AA27+1,0),"…"))</f>
        <v>…</v>
      </c>
      <c r="AB27" s="612" t="str">
        <f>IF(COUNTIF(unused450,M45表!AB27)&gt;0,"",IFERROR(VLOOKUP(第3表!$C$7,LastVal450List,M45表!AB27+1,0),"…"))</f>
        <v>…</v>
      </c>
      <c r="AC27" s="612" t="str">
        <f>IF(COUNTIF(unused450,M45表!AC27)&gt;0,"",IFERROR(VLOOKUP(第3表!$C$7,LastVal450List,M45表!AC27+1,0),"…"))</f>
        <v>…</v>
      </c>
      <c r="AD27" s="612" t="str">
        <f>IF(COUNTIF(unused450,M45表!AD27)&gt;0,"",IFERROR(VLOOKUP(第3表!$C$7,LastVal450List,M45表!AD27+1,0),"…"))</f>
        <v>…</v>
      </c>
    </row>
    <row r="28" spans="2:30" ht="24.95" customHeight="1">
      <c r="B28" s="64"/>
      <c r="C28" s="616" t="s">
        <v>534</v>
      </c>
      <c r="D28" s="57" t="s">
        <v>542</v>
      </c>
      <c r="E28" s="49" t="s">
        <v>18</v>
      </c>
      <c r="F28" s="612" t="str">
        <f>IF(COUNTIF(unused450,M45表!F28)&gt;0,"",IFERROR(VLOOKUP(第3表!$C$7,LastVal450List,M45表!F28+1,0),"…"))</f>
        <v>…</v>
      </c>
      <c r="G28" s="612" t="str">
        <f>IF(COUNTIF(unused450,M45表!G28)&gt;0,"",IFERROR(VLOOKUP(第3表!$C$7,LastVal450List,M45表!G28+1,0),"…"))</f>
        <v>…</v>
      </c>
      <c r="H28" s="612" t="str">
        <f>IF(COUNTIF(unused450,M45表!H28)&gt;0,"",IFERROR(VLOOKUP(第3表!$C$7,LastVal450List,M45表!H28+1,0),"…"))</f>
        <v>…</v>
      </c>
      <c r="I28" s="612" t="str">
        <f>IF(COUNTIF(unused450,M45表!I28)&gt;0,"",IFERROR(VLOOKUP(第3表!$C$7,LastVal450List,M45表!I28+1,0),"…"))</f>
        <v>…</v>
      </c>
      <c r="J28" s="612" t="str">
        <f>IF(COUNTIF(unused450,M45表!J28)&gt;0,"",IFERROR(VLOOKUP(第3表!$C$7,LastVal450List,M45表!J28+1,0),"…"))</f>
        <v>…</v>
      </c>
      <c r="K28" s="612" t="str">
        <f>IF(COUNTIF(unused450,M45表!K28)&gt;0,"",IFERROR(VLOOKUP(第3表!$C$7,LastVal450List,M45表!K28+1,0),"…"))</f>
        <v>…</v>
      </c>
      <c r="L28" s="612" t="str">
        <f>IF(COUNTIF(unused450,M45表!L28)&gt;0,"",IFERROR(VLOOKUP(第3表!$C$7,LastVal450List,M45表!L28+1,0),"…"))</f>
        <v>…</v>
      </c>
      <c r="M28" s="612" t="str">
        <f>IF(COUNTIF(unused450,M45表!M28)&gt;0,"",IFERROR(VLOOKUP(第3表!$C$7,LastVal450List,M45表!M28+1,0),"…"))</f>
        <v>…</v>
      </c>
      <c r="N28" s="612" t="str">
        <f>IF(COUNTIF(unused450,M45表!N28)&gt;0,"",IFERROR(VLOOKUP(第3表!$C$7,LastVal450List,M45表!N28+1,0),"…"))</f>
        <v>…</v>
      </c>
      <c r="O28" s="613" t="str">
        <f>IF(COUNTIF(unused450,M45表!O28)&gt;0,"",IFERROR(VLOOKUP(第3表!$C$7,LastVal450List,M45表!O28+1,0),"…"))</f>
        <v/>
      </c>
      <c r="P28" s="613" t="str">
        <f>IF(COUNTIF(unused450,M45表!P28)&gt;0,"",IFERROR(VLOOKUP(第3表!$C$7,LastVal450List,M45表!P28+1,0),"…"))</f>
        <v/>
      </c>
      <c r="Q28" s="613" t="str">
        <f>IF(COUNTIF(unused450,M45表!Q28)&gt;0,"",IFERROR(VLOOKUP(第3表!$C$7,LastVal450List,M45表!Q28+1,0),"…"))</f>
        <v/>
      </c>
      <c r="R28" s="612" t="str">
        <f>IF(COUNTIF(unused450,M45表!R28)&gt;0,"",IFERROR(VLOOKUP(第3表!$C$7,LastVal450List,M45表!R28+1,0),"…"))</f>
        <v>…</v>
      </c>
      <c r="S28" s="612" t="str">
        <f>IF(COUNTIF(unused450,M45表!S28)&gt;0,"",IFERROR(VLOOKUP(第3表!$C$7,LastVal450List,M45表!S28+1,0),"…"))</f>
        <v>…</v>
      </c>
      <c r="T28" s="612" t="str">
        <f>IF(COUNTIF(unused450,M45表!T28)&gt;0,"",IFERROR(VLOOKUP(第3表!$C$7,LastVal450List,M45表!T28+1,0),"…"))</f>
        <v>…</v>
      </c>
      <c r="U28" s="612" t="str">
        <f>IF(COUNTIF(unused450,M45表!U28)&gt;0,"",IFERROR(VLOOKUP(第3表!$C$7,LastVal450List,M45表!U28+1,0),"…"))</f>
        <v>…</v>
      </c>
      <c r="V28" s="612" t="str">
        <f>IF(COUNTIF(unused450,M45表!V28)&gt;0,"",IFERROR(VLOOKUP(第3表!$C$7,LastVal450List,M45表!V28+1,0),"…"))</f>
        <v>…</v>
      </c>
      <c r="W28" s="612" t="str">
        <f>IF(COUNTIF(unused450,M45表!W28)&gt;0,"",IFERROR(VLOOKUP(第3表!$C$7,LastVal450List,M45表!W28+1,0),"…"))</f>
        <v>…</v>
      </c>
      <c r="X28" s="613" t="str">
        <f>IF(COUNTIF(unused450,M45表!X28)&gt;0,"",IFERROR(VLOOKUP(第3表!$C$7,LastVal450List,M45表!X28+1,0),"…"))</f>
        <v/>
      </c>
      <c r="Y28" s="612" t="str">
        <f>IF(COUNTIF(unused450,M45表!Y28)&gt;0,"",IFERROR(VLOOKUP(第3表!$C$7,LastVal450List,M45表!Y28+1,0),"…"))</f>
        <v>…</v>
      </c>
      <c r="Z28" s="612" t="str">
        <f>IF(COUNTIF(unused450,M45表!Z28)&gt;0,"",IFERROR(VLOOKUP(第3表!$C$7,LastVal450List,M45表!Z28+1,0),"…"))</f>
        <v>…</v>
      </c>
      <c r="AA28" s="614" t="str">
        <f>IF(COUNTIF(unused450,M45表!AA28)&gt;0,"",IFERROR(VLOOKUP(第3表!$C$7,LastVal450List,M45表!AA28+1,0),"…"))</f>
        <v>…</v>
      </c>
      <c r="AB28" s="612" t="str">
        <f>IF(COUNTIF(unused450,M45表!AB28)&gt;0,"",IFERROR(VLOOKUP(第3表!$C$7,LastVal450List,M45表!AB28+1,0),"…"))</f>
        <v>…</v>
      </c>
      <c r="AC28" s="612" t="str">
        <f>IF(COUNTIF(unused450,M45表!AC28)&gt;0,"",IFERROR(VLOOKUP(第3表!$C$7,LastVal450List,M45表!AC28+1,0),"…"))</f>
        <v>…</v>
      </c>
      <c r="AD28" s="612" t="str">
        <f>IF(COUNTIF(unused450,M45表!AD28)&gt;0,"",IFERROR(VLOOKUP(第3表!$C$7,LastVal450List,M45表!AD28+1,0),"…"))</f>
        <v>…</v>
      </c>
    </row>
    <row r="29" spans="2:30" ht="24.95" customHeight="1">
      <c r="B29" s="64"/>
      <c r="C29" s="27" t="s">
        <v>243</v>
      </c>
      <c r="D29" s="28"/>
      <c r="E29" s="49" t="s">
        <v>19</v>
      </c>
      <c r="F29" s="612" t="str">
        <f>IF(COUNTIF(unused450,M45表!F29)&gt;0,"",IFERROR(VLOOKUP(第3表!$C$7,LastVal450List,M45表!F29+1,0),"…"))</f>
        <v>…</v>
      </c>
      <c r="G29" s="612" t="str">
        <f>IF(COUNTIF(unused450,M45表!G29)&gt;0,"",IFERROR(VLOOKUP(第3表!$C$7,LastVal450List,M45表!G29+1,0),"…"))</f>
        <v>…</v>
      </c>
      <c r="H29" s="612" t="str">
        <f>IF(COUNTIF(unused450,M45表!H29)&gt;0,"",IFERROR(VLOOKUP(第3表!$C$7,LastVal450List,M45表!H29+1,0),"…"))</f>
        <v>…</v>
      </c>
      <c r="I29" s="612" t="str">
        <f>IF(COUNTIF(unused450,M45表!I29)&gt;0,"",IFERROR(VLOOKUP(第3表!$C$7,LastVal450List,M45表!I29+1,0),"…"))</f>
        <v>…</v>
      </c>
      <c r="J29" s="612" t="str">
        <f>IF(COUNTIF(unused450,M45表!J29)&gt;0,"",IFERROR(VLOOKUP(第3表!$C$7,LastVal450List,M45表!J29+1,0),"…"))</f>
        <v>…</v>
      </c>
      <c r="K29" s="612" t="str">
        <f>IF(COUNTIF(unused450,M45表!K29)&gt;0,"",IFERROR(VLOOKUP(第3表!$C$7,LastVal450List,M45表!K29+1,0),"…"))</f>
        <v>…</v>
      </c>
      <c r="L29" s="612" t="str">
        <f>IF(COUNTIF(unused450,M45表!L29)&gt;0,"",IFERROR(VLOOKUP(第3表!$C$7,LastVal450List,M45表!L29+1,0),"…"))</f>
        <v>…</v>
      </c>
      <c r="M29" s="612" t="str">
        <f>IF(COUNTIF(unused450,M45表!M29)&gt;0,"",IFERROR(VLOOKUP(第3表!$C$7,LastVal450List,M45表!M29+1,0),"…"))</f>
        <v>…</v>
      </c>
      <c r="N29" s="612" t="str">
        <f>IF(COUNTIF(unused450,M45表!N29)&gt;0,"",IFERROR(VLOOKUP(第3表!$C$7,LastVal450List,M45表!N29+1,0),"…"))</f>
        <v>…</v>
      </c>
      <c r="O29" s="613" t="str">
        <f>IF(COUNTIF(unused450,M45表!O29)&gt;0,"",IFERROR(VLOOKUP(第3表!$C$7,LastVal450List,M45表!O29+1,0),"…"))</f>
        <v/>
      </c>
      <c r="P29" s="613" t="str">
        <f>IF(COUNTIF(unused450,M45表!P29)&gt;0,"",IFERROR(VLOOKUP(第3表!$C$7,LastVal450List,M45表!P29+1,0),"…"))</f>
        <v/>
      </c>
      <c r="Q29" s="613" t="str">
        <f>IF(COUNTIF(unused450,M45表!Q29)&gt;0,"",IFERROR(VLOOKUP(第3表!$C$7,LastVal450List,M45表!Q29+1,0),"…"))</f>
        <v/>
      </c>
      <c r="R29" s="612" t="str">
        <f>IF(COUNTIF(unused450,M45表!R29)&gt;0,"",IFERROR(VLOOKUP(第3表!$C$7,LastVal450List,M45表!R29+1,0),"…"))</f>
        <v>…</v>
      </c>
      <c r="S29" s="612" t="str">
        <f>IF(COUNTIF(unused450,M45表!S29)&gt;0,"",IFERROR(VLOOKUP(第3表!$C$7,LastVal450List,M45表!S29+1,0),"…"))</f>
        <v>…</v>
      </c>
      <c r="T29" s="612" t="str">
        <f>IF(COUNTIF(unused450,M45表!T29)&gt;0,"",IFERROR(VLOOKUP(第3表!$C$7,LastVal450List,M45表!T29+1,0),"…"))</f>
        <v>…</v>
      </c>
      <c r="U29" s="612" t="str">
        <f>IF(COUNTIF(unused450,M45表!U29)&gt;0,"",IFERROR(VLOOKUP(第3表!$C$7,LastVal450List,M45表!U29+1,0),"…"))</f>
        <v>…</v>
      </c>
      <c r="V29" s="612" t="str">
        <f>IF(COUNTIF(unused450,M45表!V29)&gt;0,"",IFERROR(VLOOKUP(第3表!$C$7,LastVal450List,M45表!V29+1,0),"…"))</f>
        <v>…</v>
      </c>
      <c r="W29" s="612" t="str">
        <f>IF(COUNTIF(unused450,M45表!W29)&gt;0,"",IFERROR(VLOOKUP(第3表!$C$7,LastVal450List,M45表!W29+1,0),"…"))</f>
        <v>…</v>
      </c>
      <c r="X29" s="613" t="str">
        <f>IF(COUNTIF(unused450,M45表!X29)&gt;0,"",IFERROR(VLOOKUP(第3表!$C$7,LastVal450List,M45表!X29+1,0),"…"))</f>
        <v/>
      </c>
      <c r="Y29" s="612" t="str">
        <f>IF(COUNTIF(unused450,M45表!Y29)&gt;0,"",IFERROR(VLOOKUP(第3表!$C$7,LastVal450List,M45表!Y29+1,0),"…"))</f>
        <v>…</v>
      </c>
      <c r="Z29" s="612" t="str">
        <f>IF(COUNTIF(unused450,M45表!Z29)&gt;0,"",IFERROR(VLOOKUP(第3表!$C$7,LastVal450List,M45表!Z29+1,0),"…"))</f>
        <v>…</v>
      </c>
      <c r="AA29" s="614" t="str">
        <f>IF(COUNTIF(unused450,M45表!AA29)&gt;0,"",IFERROR(VLOOKUP(第3表!$C$7,LastVal450List,M45表!AA29+1,0),"…"))</f>
        <v>…</v>
      </c>
      <c r="AB29" s="612" t="str">
        <f>IF(COUNTIF(unused450,M45表!AB29)&gt;0,"",IFERROR(VLOOKUP(第3表!$C$7,LastVal450List,M45表!AB29+1,0),"…"))</f>
        <v>…</v>
      </c>
      <c r="AC29" s="612" t="str">
        <f>IF(COUNTIF(unused450,M45表!AC29)&gt;0,"",IFERROR(VLOOKUP(第3表!$C$7,LastVal450List,M45表!AC29+1,0),"…"))</f>
        <v>…</v>
      </c>
      <c r="AD29" s="612" t="str">
        <f>IF(COUNTIF(unused450,M45表!AD29)&gt;0,"",IFERROR(VLOOKUP(第3表!$C$7,LastVal450List,M45表!AD29+1,0),"…"))</f>
        <v>…</v>
      </c>
    </row>
    <row r="30" spans="2:30" ht="24.95" customHeight="1">
      <c r="B30" s="617"/>
      <c r="C30" s="27"/>
      <c r="D30" s="59" t="s">
        <v>70</v>
      </c>
      <c r="E30" s="49" t="s">
        <v>20</v>
      </c>
      <c r="F30" s="614" t="str">
        <f>IF(COUNTIF(unused450,M45表!F30)&gt;0,"",IFERROR(VLOOKUP(第3表!$C$7,LastVal450List,M45表!F30+1,0),"…"))</f>
        <v>…</v>
      </c>
      <c r="G30" s="614" t="str">
        <f>IF(COUNTIF(unused450,M45表!G30)&gt;0,"",IFERROR(VLOOKUP(第3表!$C$7,LastVal450List,M45表!G30+1,0),"…"))</f>
        <v>…</v>
      </c>
      <c r="H30" s="614" t="str">
        <f>IF(COUNTIF(unused450,M45表!H30)&gt;0,"",IFERROR(VLOOKUP(第3表!$C$7,LastVal450List,M45表!H30+1,0),"…"))</f>
        <v>…</v>
      </c>
      <c r="I30" s="614" t="str">
        <f>IF(COUNTIF(unused450,M45表!I30)&gt;0,"",IFERROR(VLOOKUP(第3表!$C$7,LastVal450List,M45表!I30+1,0),"…"))</f>
        <v>…</v>
      </c>
      <c r="J30" s="614" t="str">
        <f>IF(COUNTIF(unused450,M45表!J30)&gt;0,"",IFERROR(VLOOKUP(第3表!$C$7,LastVal450List,M45表!J30+1,0),"…"))</f>
        <v>…</v>
      </c>
      <c r="K30" s="614" t="str">
        <f>IF(COUNTIF(unused450,M45表!K30)&gt;0,"",IFERROR(VLOOKUP(第3表!$C$7,LastVal450List,M45表!K30+1,0),"…"))</f>
        <v>…</v>
      </c>
      <c r="L30" s="614" t="str">
        <f>IF(COUNTIF(unused450,M45表!L30)&gt;0,"",IFERROR(VLOOKUP(第3表!$C$7,LastVal450List,M45表!L30+1,0),"…"))</f>
        <v>…</v>
      </c>
      <c r="M30" s="614" t="str">
        <f>IF(COUNTIF(unused450,M45表!M30)&gt;0,"",IFERROR(VLOOKUP(第3表!$C$7,LastVal450List,M45表!M30+1,0),"…"))</f>
        <v>…</v>
      </c>
      <c r="N30" s="614" t="str">
        <f>IF(COUNTIF(unused450,M45表!N30)&gt;0,"",IFERROR(VLOOKUP(第3表!$C$7,LastVal450List,M45表!N30+1,0),"…"))</f>
        <v>…</v>
      </c>
      <c r="O30" s="613" t="str">
        <f>IF(COUNTIF(unused450,M45表!O30)&gt;0,"",IFERROR(VLOOKUP(第3表!$C$7,LastVal450List,M45表!O30+1,0),"…"))</f>
        <v/>
      </c>
      <c r="P30" s="613" t="str">
        <f>IF(COUNTIF(unused450,M45表!P30)&gt;0,"",IFERROR(VLOOKUP(第3表!$C$7,LastVal450List,M45表!P30+1,0),"…"))</f>
        <v/>
      </c>
      <c r="Q30" s="613" t="str">
        <f>IF(COUNTIF(unused450,M45表!Q30)&gt;0,"",IFERROR(VLOOKUP(第3表!$C$7,LastVal450List,M45表!Q30+1,0),"…"))</f>
        <v/>
      </c>
      <c r="R30" s="614" t="str">
        <f>IF(COUNTIF(unused450,M45表!R30)&gt;0,"",IFERROR(VLOOKUP(第3表!$C$7,LastVal450List,M45表!R30+1,0),"…"))</f>
        <v>…</v>
      </c>
      <c r="S30" s="614" t="str">
        <f>IF(COUNTIF(unused450,M45表!S30)&gt;0,"",IFERROR(VLOOKUP(第3表!$C$7,LastVal450List,M45表!S30+1,0),"…"))</f>
        <v>…</v>
      </c>
      <c r="T30" s="614" t="str">
        <f>IF(COUNTIF(unused450,M45表!T30)&gt;0,"",IFERROR(VLOOKUP(第3表!$C$7,LastVal450List,M45表!T30+1,0),"…"))</f>
        <v>…</v>
      </c>
      <c r="U30" s="614" t="str">
        <f>IF(COUNTIF(unused450,M45表!U30)&gt;0,"",IFERROR(VLOOKUP(第3表!$C$7,LastVal450List,M45表!U30+1,0),"…"))</f>
        <v>…</v>
      </c>
      <c r="V30" s="614" t="str">
        <f>IF(COUNTIF(unused450,M45表!V30)&gt;0,"",IFERROR(VLOOKUP(第3表!$C$7,LastVal450List,M45表!V30+1,0),"…"))</f>
        <v>…</v>
      </c>
      <c r="W30" s="614" t="str">
        <f>IF(COUNTIF(unused450,M45表!W30)&gt;0,"",IFERROR(VLOOKUP(第3表!$C$7,LastVal450List,M45表!W30+1,0),"…"))</f>
        <v>…</v>
      </c>
      <c r="X30" s="614" t="str">
        <f>IF(COUNTIF(unused450,M45表!X30)&gt;0,"",IFERROR(VLOOKUP(第3表!$C$7,LastVal450List,M45表!X30+1,0),"…"))</f>
        <v>…</v>
      </c>
      <c r="Y30" s="614" t="str">
        <f>IF(COUNTIF(unused450,M45表!Y30)&gt;0,"",IFERROR(VLOOKUP(第3表!$C$7,LastVal450List,M45表!Y30+1,0),"…"))</f>
        <v>…</v>
      </c>
      <c r="Z30" s="614" t="str">
        <f>IF(COUNTIF(unused450,M45表!Z30)&gt;0,"",IFERROR(VLOOKUP(第3表!$C$7,LastVal450List,M45表!Z30+1,0),"…"))</f>
        <v>…</v>
      </c>
      <c r="AA30" s="614" t="str">
        <f>IF(COUNTIF(unused450,M45表!AA30)&gt;0,"",IFERROR(VLOOKUP(第3表!$C$7,LastVal450List,M45表!AA30+1,0),"…"))</f>
        <v>…</v>
      </c>
      <c r="AB30" s="614" t="str">
        <f>IF(COUNTIF(unused450,M45表!AB30)&gt;0,"",IFERROR(VLOOKUP(第3表!$C$7,LastVal450List,M45表!AB30+1,0),"…"))</f>
        <v>…</v>
      </c>
      <c r="AC30" s="614" t="str">
        <f>IF(COUNTIF(unused450,M45表!AC30)&gt;0,"",IFERROR(VLOOKUP(第3表!$C$7,LastVal450List,M45表!AC30+1,0),"…"))</f>
        <v>…</v>
      </c>
      <c r="AD30" s="614" t="str">
        <f>IF(COUNTIF(unused450,M45表!AD30)&gt;0,"",IFERROR(VLOOKUP(第3表!$C$7,LastVal450List,M45表!AD30+1,0),"…"))</f>
        <v>…</v>
      </c>
    </row>
    <row r="31" spans="2:30" ht="24.95" customHeight="1">
      <c r="B31" s="64"/>
      <c r="C31" s="64" t="s">
        <v>66</v>
      </c>
      <c r="D31" s="58" t="s">
        <v>68</v>
      </c>
      <c r="E31" s="50" t="s">
        <v>543</v>
      </c>
      <c r="F31" s="612" t="str">
        <f>IF(COUNTIF(unused450,M45表!F31)&gt;0,"",IFERROR(VLOOKUP(第3表!$C$7,LastVal450List,M45表!F31+1,0),"…"))</f>
        <v>…</v>
      </c>
      <c r="G31" s="612" t="str">
        <f>IF(COUNTIF(unused450,M45表!G31)&gt;0,"",IFERROR(VLOOKUP(第3表!$C$7,LastVal450List,M45表!G31+1,0),"…"))</f>
        <v>…</v>
      </c>
      <c r="H31" s="612" t="str">
        <f>IF(COUNTIF(unused450,M45表!H31)&gt;0,"",IFERROR(VLOOKUP(第3表!$C$7,LastVal450List,M45表!H31+1,0),"…"))</f>
        <v>…</v>
      </c>
      <c r="I31" s="613" t="str">
        <f>IF(COUNTIF(unused450,M45表!I31)&gt;0,"",IFERROR(VLOOKUP(第3表!$C$7,LastVal450List,M45表!I31+1,0),"…"))</f>
        <v/>
      </c>
      <c r="J31" s="613" t="str">
        <f>IF(COUNTIF(unused450,M45表!J31)&gt;0,"",IFERROR(VLOOKUP(第3表!$C$7,LastVal450List,M45表!J31+1,0),"…"))</f>
        <v/>
      </c>
      <c r="K31" s="613" t="str">
        <f>IF(COUNTIF(unused450,M45表!K31)&gt;0,"",IFERROR(VLOOKUP(第3表!$C$7,LastVal450List,M45表!K31+1,0),"…"))</f>
        <v/>
      </c>
      <c r="L31" s="613" t="str">
        <f>IF(COUNTIF(unused450,M45表!L31)&gt;0,"",IFERROR(VLOOKUP(第3表!$C$7,LastVal450List,M45表!L31+1,0),"…"))</f>
        <v/>
      </c>
      <c r="M31" s="613" t="str">
        <f>IF(COUNTIF(unused450,M45表!M31)&gt;0,"",IFERROR(VLOOKUP(第3表!$C$7,LastVal450List,M45表!M31+1,0),"…"))</f>
        <v/>
      </c>
      <c r="N31" s="613" t="str">
        <f>IF(COUNTIF(unused450,M45表!N31)&gt;0,"",IFERROR(VLOOKUP(第3表!$C$7,LastVal450List,M45表!N31+1,0),"…"))</f>
        <v/>
      </c>
      <c r="O31" s="612" t="str">
        <f>IF(COUNTIF(unused450,M45表!O31)&gt;0,"",IFERROR(VLOOKUP(第3表!$C$7,LastVal450List,M45表!O31+1,0),"…"))</f>
        <v>…</v>
      </c>
      <c r="P31" s="612" t="str">
        <f>IF(COUNTIF(unused450,M45表!P31)&gt;0,"",IFERROR(VLOOKUP(第3表!$C$7,LastVal450List,M45表!P31+1,0),"…"))</f>
        <v>…</v>
      </c>
      <c r="Q31" s="612" t="str">
        <f>IF(COUNTIF(unused450,M45表!Q31)&gt;0,"",IFERROR(VLOOKUP(第3表!$C$7,LastVal450List,M45表!Q31+1,0),"…"))</f>
        <v>…</v>
      </c>
      <c r="R31" s="613" t="str">
        <f>IF(COUNTIF(unused450,M45表!R31)&gt;0,"",IFERROR(VLOOKUP(第3表!$C$7,LastVal450List,M45表!R31+1,0),"…"))</f>
        <v/>
      </c>
      <c r="S31" s="613" t="str">
        <f>IF(COUNTIF(unused450,M45表!S31)&gt;0,"",IFERROR(VLOOKUP(第3表!$C$7,LastVal450List,M45表!S31+1,0),"…"))</f>
        <v/>
      </c>
      <c r="T31" s="613" t="str">
        <f>IF(COUNTIF(unused450,M45表!T31)&gt;0,"",IFERROR(VLOOKUP(第3表!$C$7,LastVal450List,M45表!T31+1,0),"…"))</f>
        <v/>
      </c>
      <c r="U31" s="613" t="str">
        <f>IF(COUNTIF(unused450,M45表!U31)&gt;0,"",IFERROR(VLOOKUP(第3表!$C$7,LastVal450List,M45表!U31+1,0),"…"))</f>
        <v/>
      </c>
      <c r="V31" s="613" t="str">
        <f>IF(COUNTIF(unused450,M45表!V31)&gt;0,"",IFERROR(VLOOKUP(第3表!$C$7,LastVal450List,M45表!V31+1,0),"…"))</f>
        <v/>
      </c>
      <c r="W31" s="613" t="str">
        <f>IF(COUNTIF(unused450,M45表!W31)&gt;0,"",IFERROR(VLOOKUP(第3表!$C$7,LastVal450List,M45表!W31+1,0),"…"))</f>
        <v/>
      </c>
      <c r="X31" s="613" t="str">
        <f>IF(COUNTIF(unused450,M45表!X31)&gt;0,"",IFERROR(VLOOKUP(第3表!$C$7,LastVal450List,M45表!X31+1,0),"…"))</f>
        <v/>
      </c>
      <c r="Y31" s="613" t="str">
        <f>IF(COUNTIF(unused450,M45表!Y31)&gt;0,"",IFERROR(VLOOKUP(第3表!$C$7,LastVal450List,M45表!Y31+1,0),"…"))</f>
        <v/>
      </c>
      <c r="Z31" s="612" t="str">
        <f>IF(COUNTIF(unused450,M45表!Z31)&gt;0,"",IFERROR(VLOOKUP(第3表!$C$7,LastVal450List,M45表!Z31+1,0),"…"))</f>
        <v>…</v>
      </c>
      <c r="AA31" s="614" t="str">
        <f>IF(COUNTIF(unused450,M45表!AA31)&gt;0,"",IFERROR(VLOOKUP(第3表!$C$7,LastVal450List,M45表!AA31+1,0),"…"))</f>
        <v>…</v>
      </c>
      <c r="AB31" s="613" t="str">
        <f>IF(COUNTIF(unused450,M45表!AB31)&gt;0,"",IFERROR(VLOOKUP(第3表!$C$7,LastVal450List,M45表!AB31+1,0),"…"))</f>
        <v/>
      </c>
      <c r="AC31" s="612" t="str">
        <f>IF(COUNTIF(unused450,M45表!AC31)&gt;0,"",IFERROR(VLOOKUP(第3表!$C$7,LastVal450List,M45表!AC31+1,0),"…"))</f>
        <v>…</v>
      </c>
      <c r="AD31" s="613" t="str">
        <f>IF(COUNTIF(unused450,M45表!AD31)&gt;0,"",IFERROR(VLOOKUP(第3表!$C$7,LastVal450List,M45表!AD31+1,0),"…"))</f>
        <v/>
      </c>
    </row>
    <row r="32" spans="2:30" ht="24.95" customHeight="1">
      <c r="B32" s="64"/>
      <c r="C32" s="55" t="s">
        <v>67</v>
      </c>
      <c r="D32" s="58" t="s">
        <v>69</v>
      </c>
      <c r="E32" s="50" t="s">
        <v>75</v>
      </c>
      <c r="F32" s="612" t="str">
        <f>IF(COUNTIF(unused450,M45表!F32)&gt;0,"",IFERROR(VLOOKUP(第3表!$C$7,LastVal450List,M45表!F32+1,0),"…"))</f>
        <v>…</v>
      </c>
      <c r="G32" s="612" t="str">
        <f>IF(COUNTIF(unused450,M45表!G32)&gt;0,"",IFERROR(VLOOKUP(第3表!$C$7,LastVal450List,M45表!G32+1,0),"…"))</f>
        <v>…</v>
      </c>
      <c r="H32" s="612" t="str">
        <f>IF(COUNTIF(unused450,M45表!H32)&gt;0,"",IFERROR(VLOOKUP(第3表!$C$7,LastVal450List,M45表!H32+1,0),"…"))</f>
        <v>…</v>
      </c>
      <c r="I32" s="613" t="str">
        <f>IF(COUNTIF(unused450,M45表!I32)&gt;0,"",IFERROR(VLOOKUP(第3表!$C$7,LastVal450List,M45表!I32+1,0),"…"))</f>
        <v/>
      </c>
      <c r="J32" s="613" t="str">
        <f>IF(COUNTIF(unused450,M45表!J32)&gt;0,"",IFERROR(VLOOKUP(第3表!$C$7,LastVal450List,M45表!J32+1,0),"…"))</f>
        <v/>
      </c>
      <c r="K32" s="613" t="str">
        <f>IF(COUNTIF(unused450,M45表!K32)&gt;0,"",IFERROR(VLOOKUP(第3表!$C$7,LastVal450List,M45表!K32+1,0),"…"))</f>
        <v/>
      </c>
      <c r="L32" s="613" t="str">
        <f>IF(COUNTIF(unused450,M45表!L32)&gt;0,"",IFERROR(VLOOKUP(第3表!$C$7,LastVal450List,M45表!L32+1,0),"…"))</f>
        <v/>
      </c>
      <c r="M32" s="613" t="str">
        <f>IF(COUNTIF(unused450,M45表!M32)&gt;0,"",IFERROR(VLOOKUP(第3表!$C$7,LastVal450List,M45表!M32+1,0),"…"))</f>
        <v/>
      </c>
      <c r="N32" s="613" t="str">
        <f>IF(COUNTIF(unused450,M45表!N32)&gt;0,"",IFERROR(VLOOKUP(第3表!$C$7,LastVal450List,M45表!N32+1,0),"…"))</f>
        <v/>
      </c>
      <c r="O32" s="612" t="str">
        <f>IF(COUNTIF(unused450,M45表!O32)&gt;0,"",IFERROR(VLOOKUP(第3表!$C$7,LastVal450List,M45表!O32+1,0),"…"))</f>
        <v>…</v>
      </c>
      <c r="P32" s="612" t="str">
        <f>IF(COUNTIF(unused450,M45表!P32)&gt;0,"",IFERROR(VLOOKUP(第3表!$C$7,LastVal450List,M45表!P32+1,0),"…"))</f>
        <v>…</v>
      </c>
      <c r="Q32" s="612" t="str">
        <f>IF(COUNTIF(unused450,M45表!Q32)&gt;0,"",IFERROR(VLOOKUP(第3表!$C$7,LastVal450List,M45表!Q32+1,0),"…"))</f>
        <v>…</v>
      </c>
      <c r="R32" s="613" t="str">
        <f>IF(COUNTIF(unused450,M45表!R32)&gt;0,"",IFERROR(VLOOKUP(第3表!$C$7,LastVal450List,M45表!R32+1,0),"…"))</f>
        <v/>
      </c>
      <c r="S32" s="613" t="str">
        <f>IF(COUNTIF(unused450,M45表!S32)&gt;0,"",IFERROR(VLOOKUP(第3表!$C$7,LastVal450List,M45表!S32+1,0),"…"))</f>
        <v/>
      </c>
      <c r="T32" s="613" t="str">
        <f>IF(COUNTIF(unused450,M45表!T32)&gt;0,"",IFERROR(VLOOKUP(第3表!$C$7,LastVal450List,M45表!T32+1,0),"…"))</f>
        <v/>
      </c>
      <c r="U32" s="613" t="str">
        <f>IF(COUNTIF(unused450,M45表!U32)&gt;0,"",IFERROR(VLOOKUP(第3表!$C$7,LastVal450List,M45表!U32+1,0),"…"))</f>
        <v/>
      </c>
      <c r="V32" s="613" t="str">
        <f>IF(COUNTIF(unused450,M45表!V32)&gt;0,"",IFERROR(VLOOKUP(第3表!$C$7,LastVal450List,M45表!V32+1,0),"…"))</f>
        <v/>
      </c>
      <c r="W32" s="613" t="str">
        <f>IF(COUNTIF(unused450,M45表!W32)&gt;0,"",IFERROR(VLOOKUP(第3表!$C$7,LastVal450List,M45表!W32+1,0),"…"))</f>
        <v/>
      </c>
      <c r="X32" s="613" t="str">
        <f>IF(COUNTIF(unused450,M45表!X32)&gt;0,"",IFERROR(VLOOKUP(第3表!$C$7,LastVal450List,M45表!X32+1,0),"…"))</f>
        <v/>
      </c>
      <c r="Y32" s="613" t="str">
        <f>IF(COUNTIF(unused450,M45表!Y32)&gt;0,"",IFERROR(VLOOKUP(第3表!$C$7,LastVal450List,M45表!Y32+1,0),"…"))</f>
        <v/>
      </c>
      <c r="Z32" s="612" t="str">
        <f>IF(COUNTIF(unused450,M45表!Z32)&gt;0,"",IFERROR(VLOOKUP(第3表!$C$7,LastVal450List,M45表!Z32+1,0),"…"))</f>
        <v>…</v>
      </c>
      <c r="AA32" s="614" t="str">
        <f>IF(COUNTIF(unused450,M45表!AA32)&gt;0,"",IFERROR(VLOOKUP(第3表!$C$7,LastVal450List,M45表!AA32+1,0),"…"))</f>
        <v>…</v>
      </c>
      <c r="AB32" s="613" t="str">
        <f>IF(COUNTIF(unused450,M45表!AB32)&gt;0,"",IFERROR(VLOOKUP(第3表!$C$7,LastVal450List,M45表!AB32+1,0),"…"))</f>
        <v/>
      </c>
      <c r="AC32" s="612" t="str">
        <f>IF(COUNTIF(unused450,M45表!AC32)&gt;0,"",IFERROR(VLOOKUP(第3表!$C$7,LastVal450List,M45表!AC32+1,0),"…"))</f>
        <v>…</v>
      </c>
      <c r="AD32" s="613" t="str">
        <f>IF(COUNTIF(unused450,M45表!AD32)&gt;0,"",IFERROR(VLOOKUP(第3表!$C$7,LastVal450List,M45表!AD32+1,0),"…"))</f>
        <v/>
      </c>
    </row>
    <row r="33" spans="2:30" ht="24.95" customHeight="1">
      <c r="B33" s="64"/>
      <c r="C33" s="29" t="s">
        <v>72</v>
      </c>
      <c r="D33" s="30"/>
      <c r="E33" s="49" t="s">
        <v>74</v>
      </c>
      <c r="F33" s="612" t="str">
        <f>IF(COUNTIF(unused450,M45表!F33)&gt;0,"",IFERROR(VLOOKUP(第3表!$C$7,LastVal450List,M45表!F33+1,0),"…"))</f>
        <v>…</v>
      </c>
      <c r="G33" s="612" t="str">
        <f>IF(COUNTIF(unused450,M45表!G33)&gt;0,"",IFERROR(VLOOKUP(第3表!$C$7,LastVal450List,M45表!G33+1,0),"…"))</f>
        <v>…</v>
      </c>
      <c r="H33" s="612" t="str">
        <f>IF(COUNTIF(unused450,M45表!H33)&gt;0,"",IFERROR(VLOOKUP(第3表!$C$7,LastVal450List,M45表!H33+1,0),"…"))</f>
        <v>…</v>
      </c>
      <c r="I33" s="613" t="str">
        <f>IF(COUNTIF(unused450,M45表!I33)&gt;0,"",IFERROR(VLOOKUP(第3表!$C$7,LastVal450List,M45表!I33+1,0),"…"))</f>
        <v/>
      </c>
      <c r="J33" s="613" t="str">
        <f>IF(COUNTIF(unused450,M45表!J33)&gt;0,"",IFERROR(VLOOKUP(第3表!$C$7,LastVal450List,M45表!J33+1,0),"…"))</f>
        <v/>
      </c>
      <c r="K33" s="613" t="str">
        <f>IF(COUNTIF(unused450,M45表!K33)&gt;0,"",IFERROR(VLOOKUP(第3表!$C$7,LastVal450List,M45表!K33+1,0),"…"))</f>
        <v/>
      </c>
      <c r="L33" s="613" t="str">
        <f>IF(COUNTIF(unused450,M45表!L33)&gt;0,"",IFERROR(VLOOKUP(第3表!$C$7,LastVal450List,M45表!L33+1,0),"…"))</f>
        <v/>
      </c>
      <c r="M33" s="613" t="str">
        <f>IF(COUNTIF(unused450,M45表!M33)&gt;0,"",IFERROR(VLOOKUP(第3表!$C$7,LastVal450List,M45表!M33+1,0),"…"))</f>
        <v/>
      </c>
      <c r="N33" s="613" t="str">
        <f>IF(COUNTIF(unused450,M45表!N33)&gt;0,"",IFERROR(VLOOKUP(第3表!$C$7,LastVal450List,M45表!N33+1,0),"…"))</f>
        <v/>
      </c>
      <c r="O33" s="612" t="str">
        <f>IF(COUNTIF(unused450,M45表!O33)&gt;0,"",IFERROR(VLOOKUP(第3表!$C$7,LastVal450List,M45表!O33+1,0),"…"))</f>
        <v>…</v>
      </c>
      <c r="P33" s="612" t="str">
        <f>IF(COUNTIF(unused450,M45表!P33)&gt;0,"",IFERROR(VLOOKUP(第3表!$C$7,LastVal450List,M45表!P33+1,0),"…"))</f>
        <v>…</v>
      </c>
      <c r="Q33" s="612" t="str">
        <f>IF(COUNTIF(unused450,M45表!Q33)&gt;0,"",IFERROR(VLOOKUP(第3表!$C$7,LastVal450List,M45表!Q33+1,0),"…"))</f>
        <v>…</v>
      </c>
      <c r="R33" s="613" t="str">
        <f>IF(COUNTIF(unused450,M45表!R33)&gt;0,"",IFERROR(VLOOKUP(第3表!$C$7,LastVal450List,M45表!R33+1,0),"…"))</f>
        <v/>
      </c>
      <c r="S33" s="613" t="str">
        <f>IF(COUNTIF(unused450,M45表!S33)&gt;0,"",IFERROR(VLOOKUP(第3表!$C$7,LastVal450List,M45表!S33+1,0),"…"))</f>
        <v/>
      </c>
      <c r="T33" s="613" t="str">
        <f>IF(COUNTIF(unused450,M45表!T33)&gt;0,"",IFERROR(VLOOKUP(第3表!$C$7,LastVal450List,M45表!T33+1,0),"…"))</f>
        <v/>
      </c>
      <c r="U33" s="613" t="str">
        <f>IF(COUNTIF(unused450,M45表!U33)&gt;0,"",IFERROR(VLOOKUP(第3表!$C$7,LastVal450List,M45表!U33+1,0),"…"))</f>
        <v/>
      </c>
      <c r="V33" s="613" t="str">
        <f>IF(COUNTIF(unused450,M45表!V33)&gt;0,"",IFERROR(VLOOKUP(第3表!$C$7,LastVal450List,M45表!V33+1,0),"…"))</f>
        <v/>
      </c>
      <c r="W33" s="613" t="str">
        <f>IF(COUNTIF(unused450,M45表!W33)&gt;0,"",IFERROR(VLOOKUP(第3表!$C$7,LastVal450List,M45表!W33+1,0),"…"))</f>
        <v/>
      </c>
      <c r="X33" s="613" t="str">
        <f>IF(COUNTIF(unused450,M45表!X33)&gt;0,"",IFERROR(VLOOKUP(第3表!$C$7,LastVal450List,M45表!X33+1,0),"…"))</f>
        <v/>
      </c>
      <c r="Y33" s="613" t="str">
        <f>IF(COUNTIF(unused450,M45表!Y33)&gt;0,"",IFERROR(VLOOKUP(第3表!$C$7,LastVal450List,M45表!Y33+1,0),"…"))</f>
        <v/>
      </c>
      <c r="Z33" s="612" t="str">
        <f>IF(COUNTIF(unused450,M45表!Z33)&gt;0,"",IFERROR(VLOOKUP(第3表!$C$7,LastVal450List,M45表!Z33+1,0),"…"))</f>
        <v>…</v>
      </c>
      <c r="AA33" s="614" t="str">
        <f>IF(COUNTIF(unused450,M45表!AA33)&gt;0,"",IFERROR(VLOOKUP(第3表!$C$7,LastVal450List,M45表!AA33+1,0),"…"))</f>
        <v>…</v>
      </c>
      <c r="AB33" s="613" t="str">
        <f>IF(COUNTIF(unused450,M45表!AB33)&gt;0,"",IFERROR(VLOOKUP(第3表!$C$7,LastVal450List,M45表!AB33+1,0),"…"))</f>
        <v/>
      </c>
      <c r="AC33" s="612" t="str">
        <f>IF(COUNTIF(unused450,M45表!AC33)&gt;0,"",IFERROR(VLOOKUP(第3表!$C$7,LastVal450List,M45表!AC33+1,0),"…"))</f>
        <v>…</v>
      </c>
      <c r="AD33" s="613" t="str">
        <f>IF(COUNTIF(unused450,M45表!AD33)&gt;0,"",IFERROR(VLOOKUP(第3表!$C$7,LastVal450List,M45表!AD33+1,0),"…"))</f>
        <v/>
      </c>
    </row>
    <row r="34" spans="2:30" ht="24.95" customHeight="1">
      <c r="B34" s="64"/>
      <c r="C34" s="524"/>
      <c r="D34" s="57" t="s">
        <v>527</v>
      </c>
      <c r="E34" s="49" t="s">
        <v>439</v>
      </c>
      <c r="F34" s="612" t="str">
        <f>IF(COUNTIF(unused450,M45表!F34)&gt;0,"",IFERROR(VLOOKUP(第3表!$C$7,LastVal450List,M45表!F34+1,0),"…"))</f>
        <v>…</v>
      </c>
      <c r="G34" s="612" t="str">
        <f>IF(COUNTIF(unused450,M45表!G34)&gt;0,"",IFERROR(VLOOKUP(第3表!$C$7,LastVal450List,M45表!G34+1,0),"…"))</f>
        <v>…</v>
      </c>
      <c r="H34" s="612" t="str">
        <f>IF(COUNTIF(unused450,M45表!H34)&gt;0,"",IFERROR(VLOOKUP(第3表!$C$7,LastVal450List,M45表!H34+1,0),"…"))</f>
        <v>…</v>
      </c>
      <c r="I34" s="613" t="str">
        <f>IF(COUNTIF(unused450,M45表!I34)&gt;0,"",IFERROR(VLOOKUP(第3表!$C$7,LastVal450List,M45表!I34+1,0),"…"))</f>
        <v/>
      </c>
      <c r="J34" s="613" t="str">
        <f>IF(COUNTIF(unused450,M45表!J34)&gt;0,"",IFERROR(VLOOKUP(第3表!$C$7,LastVal450List,M45表!J34+1,0),"…"))</f>
        <v/>
      </c>
      <c r="K34" s="613" t="str">
        <f>IF(COUNTIF(unused450,M45表!K34)&gt;0,"",IFERROR(VLOOKUP(第3表!$C$7,LastVal450List,M45表!K34+1,0),"…"))</f>
        <v/>
      </c>
      <c r="L34" s="613" t="str">
        <f>IF(COUNTIF(unused450,M45表!L34)&gt;0,"",IFERROR(VLOOKUP(第3表!$C$7,LastVal450List,M45表!L34+1,0),"…"))</f>
        <v/>
      </c>
      <c r="M34" s="613" t="str">
        <f>IF(COUNTIF(unused450,M45表!M34)&gt;0,"",IFERROR(VLOOKUP(第3表!$C$7,LastVal450List,M45表!M34+1,0),"…"))</f>
        <v/>
      </c>
      <c r="N34" s="613" t="str">
        <f>IF(COUNTIF(unused450,M45表!N34)&gt;0,"",IFERROR(VLOOKUP(第3表!$C$7,LastVal450List,M45表!N34+1,0),"…"))</f>
        <v/>
      </c>
      <c r="O34" s="612" t="str">
        <f>IF(COUNTIF(unused450,M45表!O34)&gt;0,"",IFERROR(VLOOKUP(第3表!$C$7,LastVal450List,M45表!O34+1,0),"…"))</f>
        <v>…</v>
      </c>
      <c r="P34" s="612" t="str">
        <f>IF(COUNTIF(unused450,M45表!P34)&gt;0,"",IFERROR(VLOOKUP(第3表!$C$7,LastVal450List,M45表!P34+1,0),"…"))</f>
        <v>…</v>
      </c>
      <c r="Q34" s="612" t="str">
        <f>IF(COUNTIF(unused450,M45表!Q34)&gt;0,"",IFERROR(VLOOKUP(第3表!$C$7,LastVal450List,M45表!Q34+1,0),"…"))</f>
        <v>…</v>
      </c>
      <c r="R34" s="613" t="str">
        <f>IF(COUNTIF(unused450,M45表!R34)&gt;0,"",IFERROR(VLOOKUP(第3表!$C$7,LastVal450List,M45表!R34+1,0),"…"))</f>
        <v/>
      </c>
      <c r="S34" s="613" t="str">
        <f>IF(COUNTIF(unused450,M45表!S34)&gt;0,"",IFERROR(VLOOKUP(第3表!$C$7,LastVal450List,M45表!S34+1,0),"…"))</f>
        <v/>
      </c>
      <c r="T34" s="613" t="str">
        <f>IF(COUNTIF(unused450,M45表!T34)&gt;0,"",IFERROR(VLOOKUP(第3表!$C$7,LastVal450List,M45表!T34+1,0),"…"))</f>
        <v/>
      </c>
      <c r="U34" s="613" t="str">
        <f>IF(COUNTIF(unused450,M45表!U34)&gt;0,"",IFERROR(VLOOKUP(第3表!$C$7,LastVal450List,M45表!U34+1,0),"…"))</f>
        <v/>
      </c>
      <c r="V34" s="613" t="str">
        <f>IF(COUNTIF(unused450,M45表!V34)&gt;0,"",IFERROR(VLOOKUP(第3表!$C$7,LastVal450List,M45表!V34+1,0),"…"))</f>
        <v/>
      </c>
      <c r="W34" s="613" t="str">
        <f>IF(COUNTIF(unused450,M45表!W34)&gt;0,"",IFERROR(VLOOKUP(第3表!$C$7,LastVal450List,M45表!W34+1,0),"…"))</f>
        <v/>
      </c>
      <c r="X34" s="613" t="str">
        <f>IF(COUNTIF(unused450,M45表!X34)&gt;0,"",IFERROR(VLOOKUP(第3表!$C$7,LastVal450List,M45表!X34+1,0),"…"))</f>
        <v/>
      </c>
      <c r="Y34" s="613" t="str">
        <f>IF(COUNTIF(unused450,M45表!Y34)&gt;0,"",IFERROR(VLOOKUP(第3表!$C$7,LastVal450List,M45表!Y34+1,0),"…"))</f>
        <v/>
      </c>
      <c r="Z34" s="612" t="str">
        <f>IF(COUNTIF(unused450,M45表!Z34)&gt;0,"",IFERROR(VLOOKUP(第3表!$C$7,LastVal450List,M45表!Z34+1,0),"…"))</f>
        <v>…</v>
      </c>
      <c r="AA34" s="614" t="str">
        <f>IF(COUNTIF(unused450,M45表!AA34)&gt;0,"",IFERROR(VLOOKUP(第3表!$C$7,LastVal450List,M45表!AA34+1,0),"…"))</f>
        <v>…</v>
      </c>
      <c r="AB34" s="613" t="str">
        <f>IF(COUNTIF(unused450,M45表!AB34)&gt;0,"",IFERROR(VLOOKUP(第3表!$C$7,LastVal450List,M45表!AB34+1,0),"…"))</f>
        <v/>
      </c>
      <c r="AC34" s="612" t="str">
        <f>IF(COUNTIF(unused450,M45表!AC34)&gt;0,"",IFERROR(VLOOKUP(第3表!$C$7,LastVal450List,M45表!AC34+1,0),"…"))</f>
        <v>…</v>
      </c>
      <c r="AD34" s="613" t="str">
        <f>IF(COUNTIF(unused450,M45表!AD34)&gt;0,"",IFERROR(VLOOKUP(第3表!$C$7,LastVal450List,M45表!AD34+1,0),"…"))</f>
        <v/>
      </c>
    </row>
    <row r="35" spans="2:30" ht="24.95" customHeight="1">
      <c r="B35" s="64"/>
      <c r="C35" s="524" t="s">
        <v>528</v>
      </c>
      <c r="D35" s="57" t="s">
        <v>529</v>
      </c>
      <c r="E35" s="49" t="s">
        <v>445</v>
      </c>
      <c r="F35" s="612" t="str">
        <f>IF(COUNTIF(unused450,M45表!F35)&gt;0,"",IFERROR(VLOOKUP(第3表!$C$7,LastVal450List,M45表!F35+1,0),"…"))</f>
        <v>…</v>
      </c>
      <c r="G35" s="612" t="str">
        <f>IF(COUNTIF(unused450,M45表!G35)&gt;0,"",IFERROR(VLOOKUP(第3表!$C$7,LastVal450List,M45表!G35+1,0),"…"))</f>
        <v>…</v>
      </c>
      <c r="H35" s="612" t="str">
        <f>IF(COUNTIF(unused450,M45表!H35)&gt;0,"",IFERROR(VLOOKUP(第3表!$C$7,LastVal450List,M45表!H35+1,0),"…"))</f>
        <v>…</v>
      </c>
      <c r="I35" s="613" t="str">
        <f>IF(COUNTIF(unused450,M45表!I35)&gt;0,"",IFERROR(VLOOKUP(第3表!$C$7,LastVal450List,M45表!I35+1,0),"…"))</f>
        <v/>
      </c>
      <c r="J35" s="613" t="str">
        <f>IF(COUNTIF(unused450,M45表!J35)&gt;0,"",IFERROR(VLOOKUP(第3表!$C$7,LastVal450List,M45表!J35+1,0),"…"))</f>
        <v/>
      </c>
      <c r="K35" s="613" t="str">
        <f>IF(COUNTIF(unused450,M45表!K35)&gt;0,"",IFERROR(VLOOKUP(第3表!$C$7,LastVal450List,M45表!K35+1,0),"…"))</f>
        <v/>
      </c>
      <c r="L35" s="613" t="str">
        <f>IF(COUNTIF(unused450,M45表!L35)&gt;0,"",IFERROR(VLOOKUP(第3表!$C$7,LastVal450List,M45表!L35+1,0),"…"))</f>
        <v/>
      </c>
      <c r="M35" s="613" t="str">
        <f>IF(COUNTIF(unused450,M45表!M35)&gt;0,"",IFERROR(VLOOKUP(第3表!$C$7,LastVal450List,M45表!M35+1,0),"…"))</f>
        <v/>
      </c>
      <c r="N35" s="613" t="str">
        <f>IF(COUNTIF(unused450,M45表!N35)&gt;0,"",IFERROR(VLOOKUP(第3表!$C$7,LastVal450List,M45表!N35+1,0),"…"))</f>
        <v/>
      </c>
      <c r="O35" s="612" t="str">
        <f>IF(COUNTIF(unused450,M45表!O35)&gt;0,"",IFERROR(VLOOKUP(第3表!$C$7,LastVal450List,M45表!O35+1,0),"…"))</f>
        <v>…</v>
      </c>
      <c r="P35" s="612" t="str">
        <f>IF(COUNTIF(unused450,M45表!P35)&gt;0,"",IFERROR(VLOOKUP(第3表!$C$7,LastVal450List,M45表!P35+1,0),"…"))</f>
        <v>…</v>
      </c>
      <c r="Q35" s="612" t="str">
        <f>IF(COUNTIF(unused450,M45表!Q35)&gt;0,"",IFERROR(VLOOKUP(第3表!$C$7,LastVal450List,M45表!Q35+1,0),"…"))</f>
        <v>…</v>
      </c>
      <c r="R35" s="613" t="str">
        <f>IF(COUNTIF(unused450,M45表!R35)&gt;0,"",IFERROR(VLOOKUP(第3表!$C$7,LastVal450List,M45表!R35+1,0),"…"))</f>
        <v/>
      </c>
      <c r="S35" s="613" t="str">
        <f>IF(COUNTIF(unused450,M45表!S35)&gt;0,"",IFERROR(VLOOKUP(第3表!$C$7,LastVal450List,M45表!S35+1,0),"…"))</f>
        <v/>
      </c>
      <c r="T35" s="613" t="str">
        <f>IF(COUNTIF(unused450,M45表!T35)&gt;0,"",IFERROR(VLOOKUP(第3表!$C$7,LastVal450List,M45表!T35+1,0),"…"))</f>
        <v/>
      </c>
      <c r="U35" s="613" t="str">
        <f>IF(COUNTIF(unused450,M45表!U35)&gt;0,"",IFERROR(VLOOKUP(第3表!$C$7,LastVal450List,M45表!U35+1,0),"…"))</f>
        <v/>
      </c>
      <c r="V35" s="613" t="str">
        <f>IF(COUNTIF(unused450,M45表!V35)&gt;0,"",IFERROR(VLOOKUP(第3表!$C$7,LastVal450List,M45表!V35+1,0),"…"))</f>
        <v/>
      </c>
      <c r="W35" s="613" t="str">
        <f>IF(COUNTIF(unused450,M45表!W35)&gt;0,"",IFERROR(VLOOKUP(第3表!$C$7,LastVal450List,M45表!W35+1,0),"…"))</f>
        <v/>
      </c>
      <c r="X35" s="613" t="str">
        <f>IF(COUNTIF(unused450,M45表!X35)&gt;0,"",IFERROR(VLOOKUP(第3表!$C$7,LastVal450List,M45表!X35+1,0),"…"))</f>
        <v/>
      </c>
      <c r="Y35" s="613" t="str">
        <f>IF(COUNTIF(unused450,M45表!Y35)&gt;0,"",IFERROR(VLOOKUP(第3表!$C$7,LastVal450List,M45表!Y35+1,0),"…"))</f>
        <v/>
      </c>
      <c r="Z35" s="612" t="str">
        <f>IF(COUNTIF(unused450,M45表!Z35)&gt;0,"",IFERROR(VLOOKUP(第3表!$C$7,LastVal450List,M45表!Z35+1,0),"…"))</f>
        <v>…</v>
      </c>
      <c r="AA35" s="614" t="str">
        <f>IF(COUNTIF(unused450,M45表!AA35)&gt;0,"",IFERROR(VLOOKUP(第3表!$C$7,LastVal450List,M45表!AA35+1,0),"…"))</f>
        <v>…</v>
      </c>
      <c r="AB35" s="613" t="str">
        <f>IF(COUNTIF(unused450,M45表!AB35)&gt;0,"",IFERROR(VLOOKUP(第3表!$C$7,LastVal450List,M45表!AB35+1,0),"…"))</f>
        <v/>
      </c>
      <c r="AC35" s="612" t="str">
        <f>IF(COUNTIF(unused450,M45表!AC35)&gt;0,"",IFERROR(VLOOKUP(第3表!$C$7,LastVal450List,M45表!AC35+1,0),"…"))</f>
        <v>…</v>
      </c>
      <c r="AD35" s="613" t="str">
        <f>IF(COUNTIF(unused450,M45表!AD35)&gt;0,"",IFERROR(VLOOKUP(第3表!$C$7,LastVal450List,M45表!AD35+1,0),"…"))</f>
        <v/>
      </c>
    </row>
    <row r="36" spans="2:30" ht="24.95" customHeight="1">
      <c r="B36" s="64"/>
      <c r="C36" s="524" t="s">
        <v>530</v>
      </c>
      <c r="D36" s="57" t="s">
        <v>531</v>
      </c>
      <c r="E36" s="526" t="s">
        <v>440</v>
      </c>
      <c r="F36" s="612" t="str">
        <f>IF(COUNTIF(unused450,M45表!F36)&gt;0,"",IFERROR(VLOOKUP(第3表!$C$7,LastVal450List,M45表!F36+1,0),"…"))</f>
        <v>…</v>
      </c>
      <c r="G36" s="612" t="str">
        <f>IF(COUNTIF(unused450,M45表!G36)&gt;0,"",IFERROR(VLOOKUP(第3表!$C$7,LastVal450List,M45表!G36+1,0),"…"))</f>
        <v>…</v>
      </c>
      <c r="H36" s="612" t="str">
        <f>IF(COUNTIF(unused450,M45表!H36)&gt;0,"",IFERROR(VLOOKUP(第3表!$C$7,LastVal450List,M45表!H36+1,0),"…"))</f>
        <v>…</v>
      </c>
      <c r="I36" s="613" t="str">
        <f>IF(COUNTIF(unused450,M45表!I36)&gt;0,"",IFERROR(VLOOKUP(第3表!$C$7,LastVal450List,M45表!I36+1,0),"…"))</f>
        <v/>
      </c>
      <c r="J36" s="613" t="str">
        <f>IF(COUNTIF(unused450,M45表!J36)&gt;0,"",IFERROR(VLOOKUP(第3表!$C$7,LastVal450List,M45表!J36+1,0),"…"))</f>
        <v/>
      </c>
      <c r="K36" s="613" t="str">
        <f>IF(COUNTIF(unused450,M45表!K36)&gt;0,"",IFERROR(VLOOKUP(第3表!$C$7,LastVal450List,M45表!K36+1,0),"…"))</f>
        <v/>
      </c>
      <c r="L36" s="613" t="str">
        <f>IF(COUNTIF(unused450,M45表!L36)&gt;0,"",IFERROR(VLOOKUP(第3表!$C$7,LastVal450List,M45表!L36+1,0),"…"))</f>
        <v/>
      </c>
      <c r="M36" s="613" t="str">
        <f>IF(COUNTIF(unused450,M45表!M36)&gt;0,"",IFERROR(VLOOKUP(第3表!$C$7,LastVal450List,M45表!M36+1,0),"…"))</f>
        <v/>
      </c>
      <c r="N36" s="613" t="str">
        <f>IF(COUNTIF(unused450,M45表!N36)&gt;0,"",IFERROR(VLOOKUP(第3表!$C$7,LastVal450List,M45表!N36+1,0),"…"))</f>
        <v/>
      </c>
      <c r="O36" s="612" t="str">
        <f>IF(COUNTIF(unused450,M45表!O36)&gt;0,"",IFERROR(VLOOKUP(第3表!$C$7,LastVal450List,M45表!O36+1,0),"…"))</f>
        <v>…</v>
      </c>
      <c r="P36" s="612" t="str">
        <f>IF(COUNTIF(unused450,M45表!P36)&gt;0,"",IFERROR(VLOOKUP(第3表!$C$7,LastVal450List,M45表!P36+1,0),"…"))</f>
        <v>…</v>
      </c>
      <c r="Q36" s="612" t="str">
        <f>IF(COUNTIF(unused450,M45表!Q36)&gt;0,"",IFERROR(VLOOKUP(第3表!$C$7,LastVal450List,M45表!Q36+1,0),"…"))</f>
        <v>…</v>
      </c>
      <c r="R36" s="613" t="str">
        <f>IF(COUNTIF(unused450,M45表!R36)&gt;0,"",IFERROR(VLOOKUP(第3表!$C$7,LastVal450List,M45表!R36+1,0),"…"))</f>
        <v/>
      </c>
      <c r="S36" s="613" t="str">
        <f>IF(COUNTIF(unused450,M45表!S36)&gt;0,"",IFERROR(VLOOKUP(第3表!$C$7,LastVal450List,M45表!S36+1,0),"…"))</f>
        <v/>
      </c>
      <c r="T36" s="613" t="str">
        <f>IF(COUNTIF(unused450,M45表!T36)&gt;0,"",IFERROR(VLOOKUP(第3表!$C$7,LastVal450List,M45表!T36+1,0),"…"))</f>
        <v/>
      </c>
      <c r="U36" s="613" t="str">
        <f>IF(COUNTIF(unused450,M45表!U36)&gt;0,"",IFERROR(VLOOKUP(第3表!$C$7,LastVal450List,M45表!U36+1,0),"…"))</f>
        <v/>
      </c>
      <c r="V36" s="613" t="str">
        <f>IF(COUNTIF(unused450,M45表!V36)&gt;0,"",IFERROR(VLOOKUP(第3表!$C$7,LastVal450List,M45表!V36+1,0),"…"))</f>
        <v/>
      </c>
      <c r="W36" s="613" t="str">
        <f>IF(COUNTIF(unused450,M45表!W36)&gt;0,"",IFERROR(VLOOKUP(第3表!$C$7,LastVal450List,M45表!W36+1,0),"…"))</f>
        <v/>
      </c>
      <c r="X36" s="613" t="str">
        <f>IF(COUNTIF(unused450,M45表!X36)&gt;0,"",IFERROR(VLOOKUP(第3表!$C$7,LastVal450List,M45表!X36+1,0),"…"))</f>
        <v/>
      </c>
      <c r="Y36" s="613" t="str">
        <f>IF(COUNTIF(unused450,M45表!Y36)&gt;0,"",IFERROR(VLOOKUP(第3表!$C$7,LastVal450List,M45表!Y36+1,0),"…"))</f>
        <v/>
      </c>
      <c r="Z36" s="612" t="str">
        <f>IF(COUNTIF(unused450,M45表!Z36)&gt;0,"",IFERROR(VLOOKUP(第3表!$C$7,LastVal450List,M45表!Z36+1,0),"…"))</f>
        <v>…</v>
      </c>
      <c r="AA36" s="614" t="str">
        <f>IF(COUNTIF(unused450,M45表!AA36)&gt;0,"",IFERROR(VLOOKUP(第3表!$C$7,LastVal450List,M45表!AA36+1,0),"…"))</f>
        <v>…</v>
      </c>
      <c r="AB36" s="613" t="str">
        <f>IF(COUNTIF(unused450,M45表!AB36)&gt;0,"",IFERROR(VLOOKUP(第3表!$C$7,LastVal450List,M45表!AB36+1,0),"…"))</f>
        <v/>
      </c>
      <c r="AC36" s="612" t="str">
        <f>IF(COUNTIF(unused450,M45表!AC36)&gt;0,"",IFERROR(VLOOKUP(第3表!$C$7,LastVal450List,M45表!AC36+1,0),"…"))</f>
        <v>…</v>
      </c>
      <c r="AD36" s="613" t="str">
        <f>IF(COUNTIF(unused450,M45表!AD36)&gt;0,"",IFERROR(VLOOKUP(第3表!$C$7,LastVal450List,M45表!AD36+1,0),"…"))</f>
        <v/>
      </c>
    </row>
    <row r="37" spans="2:30" ht="24.95" customHeight="1">
      <c r="B37" s="64"/>
      <c r="C37" s="524" t="s">
        <v>532</v>
      </c>
      <c r="D37" s="615" t="s">
        <v>533</v>
      </c>
      <c r="E37" s="49" t="s">
        <v>441</v>
      </c>
      <c r="F37" s="612" t="str">
        <f>IF(COUNTIF(unused450,M45表!F37)&gt;0,"",IFERROR(VLOOKUP(第3表!$C$7,LastVal450List,M45表!F37+1,0),"…"))</f>
        <v>…</v>
      </c>
      <c r="G37" s="612" t="str">
        <f>IF(COUNTIF(unused450,M45表!G37)&gt;0,"",IFERROR(VLOOKUP(第3表!$C$7,LastVal450List,M45表!G37+1,0),"…"))</f>
        <v>…</v>
      </c>
      <c r="H37" s="612" t="str">
        <f>IF(COUNTIF(unused450,M45表!H37)&gt;0,"",IFERROR(VLOOKUP(第3表!$C$7,LastVal450List,M45表!H37+1,0),"…"))</f>
        <v>…</v>
      </c>
      <c r="I37" s="613" t="str">
        <f>IF(COUNTIF(unused450,M45表!I37)&gt;0,"",IFERROR(VLOOKUP(第3表!$C$7,LastVal450List,M45表!I37+1,0),"…"))</f>
        <v/>
      </c>
      <c r="J37" s="613" t="str">
        <f>IF(COUNTIF(unused450,M45表!J37)&gt;0,"",IFERROR(VLOOKUP(第3表!$C$7,LastVal450List,M45表!J37+1,0),"…"))</f>
        <v/>
      </c>
      <c r="K37" s="613" t="str">
        <f>IF(COUNTIF(unused450,M45表!K37)&gt;0,"",IFERROR(VLOOKUP(第3表!$C$7,LastVal450List,M45表!K37+1,0),"…"))</f>
        <v/>
      </c>
      <c r="L37" s="613" t="str">
        <f>IF(COUNTIF(unused450,M45表!L37)&gt;0,"",IFERROR(VLOOKUP(第3表!$C$7,LastVal450List,M45表!L37+1,0),"…"))</f>
        <v/>
      </c>
      <c r="M37" s="613" t="str">
        <f>IF(COUNTIF(unused450,M45表!M37)&gt;0,"",IFERROR(VLOOKUP(第3表!$C$7,LastVal450List,M45表!M37+1,0),"…"))</f>
        <v/>
      </c>
      <c r="N37" s="613" t="str">
        <f>IF(COUNTIF(unused450,M45表!N37)&gt;0,"",IFERROR(VLOOKUP(第3表!$C$7,LastVal450List,M45表!N37+1,0),"…"))</f>
        <v/>
      </c>
      <c r="O37" s="612" t="str">
        <f>IF(COUNTIF(unused450,M45表!O37)&gt;0,"",IFERROR(VLOOKUP(第3表!$C$7,LastVal450List,M45表!O37+1,0),"…"))</f>
        <v>…</v>
      </c>
      <c r="P37" s="612" t="str">
        <f>IF(COUNTIF(unused450,M45表!P37)&gt;0,"",IFERROR(VLOOKUP(第3表!$C$7,LastVal450List,M45表!P37+1,0),"…"))</f>
        <v>…</v>
      </c>
      <c r="Q37" s="612" t="str">
        <f>IF(COUNTIF(unused450,M45表!Q37)&gt;0,"",IFERROR(VLOOKUP(第3表!$C$7,LastVal450List,M45表!Q37+1,0),"…"))</f>
        <v>…</v>
      </c>
      <c r="R37" s="613" t="str">
        <f>IF(COUNTIF(unused450,M45表!R37)&gt;0,"",IFERROR(VLOOKUP(第3表!$C$7,LastVal450List,M45表!R37+1,0),"…"))</f>
        <v/>
      </c>
      <c r="S37" s="613" t="str">
        <f>IF(COUNTIF(unused450,M45表!S37)&gt;0,"",IFERROR(VLOOKUP(第3表!$C$7,LastVal450List,M45表!S37+1,0),"…"))</f>
        <v/>
      </c>
      <c r="T37" s="613" t="str">
        <f>IF(COUNTIF(unused450,M45表!T37)&gt;0,"",IFERROR(VLOOKUP(第3表!$C$7,LastVal450List,M45表!T37+1,0),"…"))</f>
        <v/>
      </c>
      <c r="U37" s="613" t="str">
        <f>IF(COUNTIF(unused450,M45表!U37)&gt;0,"",IFERROR(VLOOKUP(第3表!$C$7,LastVal450List,M45表!U37+1,0),"…"))</f>
        <v/>
      </c>
      <c r="V37" s="613" t="str">
        <f>IF(COUNTIF(unused450,M45表!V37)&gt;0,"",IFERROR(VLOOKUP(第3表!$C$7,LastVal450List,M45表!V37+1,0),"…"))</f>
        <v/>
      </c>
      <c r="W37" s="613" t="str">
        <f>IF(COUNTIF(unused450,M45表!W37)&gt;0,"",IFERROR(VLOOKUP(第3表!$C$7,LastVal450List,M45表!W37+1,0),"…"))</f>
        <v/>
      </c>
      <c r="X37" s="613" t="str">
        <f>IF(COUNTIF(unused450,M45表!X37)&gt;0,"",IFERROR(VLOOKUP(第3表!$C$7,LastVal450List,M45表!X37+1,0),"…"))</f>
        <v/>
      </c>
      <c r="Y37" s="613" t="str">
        <f>IF(COUNTIF(unused450,M45表!Y37)&gt;0,"",IFERROR(VLOOKUP(第3表!$C$7,LastVal450List,M45表!Y37+1,0),"…"))</f>
        <v/>
      </c>
      <c r="Z37" s="612" t="str">
        <f>IF(COUNTIF(unused450,M45表!Z37)&gt;0,"",IFERROR(VLOOKUP(第3表!$C$7,LastVal450List,M45表!Z37+1,0),"…"))</f>
        <v>…</v>
      </c>
      <c r="AA37" s="614" t="str">
        <f>IF(COUNTIF(unused450,M45表!AA37)&gt;0,"",IFERROR(VLOOKUP(第3表!$C$7,LastVal450List,M45表!AA37+1,0),"…"))</f>
        <v>…</v>
      </c>
      <c r="AB37" s="613" t="str">
        <f>IF(COUNTIF(unused450,M45表!AB37)&gt;0,"",IFERROR(VLOOKUP(第3表!$C$7,LastVal450List,M45表!AB37+1,0),"…"))</f>
        <v/>
      </c>
      <c r="AC37" s="612" t="str">
        <f>IF(COUNTIF(unused450,M45表!AC37)&gt;0,"",IFERROR(VLOOKUP(第3表!$C$7,LastVal450List,M45表!AC37+1,0),"…"))</f>
        <v>…</v>
      </c>
      <c r="AD37" s="613" t="str">
        <f>IF(COUNTIF(unused450,M45表!AD37)&gt;0,"",IFERROR(VLOOKUP(第3表!$C$7,LastVal450List,M45表!AD37+1,0),"…"))</f>
        <v/>
      </c>
    </row>
    <row r="38" spans="2:30" ht="24.95" customHeight="1">
      <c r="B38" s="64"/>
      <c r="C38" s="524" t="s">
        <v>534</v>
      </c>
      <c r="D38" s="57" t="s">
        <v>535</v>
      </c>
      <c r="E38" s="49" t="s">
        <v>442</v>
      </c>
      <c r="F38" s="612" t="str">
        <f>IF(COUNTIF(unused450,M45表!F38)&gt;0,"",IFERROR(VLOOKUP(第3表!$C$7,LastVal450List,M45表!F38+1,0),"…"))</f>
        <v>…</v>
      </c>
      <c r="G38" s="612" t="str">
        <f>IF(COUNTIF(unused450,M45表!G38)&gt;0,"",IFERROR(VLOOKUP(第3表!$C$7,LastVal450List,M45表!G38+1,0),"…"))</f>
        <v>…</v>
      </c>
      <c r="H38" s="612" t="str">
        <f>IF(COUNTIF(unused450,M45表!H38)&gt;0,"",IFERROR(VLOOKUP(第3表!$C$7,LastVal450List,M45表!H38+1,0),"…"))</f>
        <v>…</v>
      </c>
      <c r="I38" s="613" t="str">
        <f>IF(COUNTIF(unused450,M45表!I38)&gt;0,"",IFERROR(VLOOKUP(第3表!$C$7,LastVal450List,M45表!I38+1,0),"…"))</f>
        <v/>
      </c>
      <c r="J38" s="613" t="str">
        <f>IF(COUNTIF(unused450,M45表!J38)&gt;0,"",IFERROR(VLOOKUP(第3表!$C$7,LastVal450List,M45表!J38+1,0),"…"))</f>
        <v/>
      </c>
      <c r="K38" s="613" t="str">
        <f>IF(COUNTIF(unused450,M45表!K38)&gt;0,"",IFERROR(VLOOKUP(第3表!$C$7,LastVal450List,M45表!K38+1,0),"…"))</f>
        <v/>
      </c>
      <c r="L38" s="613" t="str">
        <f>IF(COUNTIF(unused450,M45表!L38)&gt;0,"",IFERROR(VLOOKUP(第3表!$C$7,LastVal450List,M45表!L38+1,0),"…"))</f>
        <v/>
      </c>
      <c r="M38" s="613" t="str">
        <f>IF(COUNTIF(unused450,M45表!M38)&gt;0,"",IFERROR(VLOOKUP(第3表!$C$7,LastVal450List,M45表!M38+1,0),"…"))</f>
        <v/>
      </c>
      <c r="N38" s="613" t="str">
        <f>IF(COUNTIF(unused450,M45表!N38)&gt;0,"",IFERROR(VLOOKUP(第3表!$C$7,LastVal450List,M45表!N38+1,0),"…"))</f>
        <v/>
      </c>
      <c r="O38" s="612" t="str">
        <f>IF(COUNTIF(unused450,M45表!O38)&gt;0,"",IFERROR(VLOOKUP(第3表!$C$7,LastVal450List,M45表!O38+1,0),"…"))</f>
        <v>…</v>
      </c>
      <c r="P38" s="612" t="str">
        <f>IF(COUNTIF(unused450,M45表!P38)&gt;0,"",IFERROR(VLOOKUP(第3表!$C$7,LastVal450List,M45表!P38+1,0),"…"))</f>
        <v>…</v>
      </c>
      <c r="Q38" s="612" t="str">
        <f>IF(COUNTIF(unused450,M45表!Q38)&gt;0,"",IFERROR(VLOOKUP(第3表!$C$7,LastVal450List,M45表!Q38+1,0),"…"))</f>
        <v>…</v>
      </c>
      <c r="R38" s="613" t="str">
        <f>IF(COUNTIF(unused450,M45表!R38)&gt;0,"",IFERROR(VLOOKUP(第3表!$C$7,LastVal450List,M45表!R38+1,0),"…"))</f>
        <v/>
      </c>
      <c r="S38" s="613" t="str">
        <f>IF(COUNTIF(unused450,M45表!S38)&gt;0,"",IFERROR(VLOOKUP(第3表!$C$7,LastVal450List,M45表!S38+1,0),"…"))</f>
        <v/>
      </c>
      <c r="T38" s="613" t="str">
        <f>IF(COUNTIF(unused450,M45表!T38)&gt;0,"",IFERROR(VLOOKUP(第3表!$C$7,LastVal450List,M45表!T38+1,0),"…"))</f>
        <v/>
      </c>
      <c r="U38" s="613" t="str">
        <f>IF(COUNTIF(unused450,M45表!U38)&gt;0,"",IFERROR(VLOOKUP(第3表!$C$7,LastVal450List,M45表!U38+1,0),"…"))</f>
        <v/>
      </c>
      <c r="V38" s="613" t="str">
        <f>IF(COUNTIF(unused450,M45表!V38)&gt;0,"",IFERROR(VLOOKUP(第3表!$C$7,LastVal450List,M45表!V38+1,0),"…"))</f>
        <v/>
      </c>
      <c r="W38" s="613" t="str">
        <f>IF(COUNTIF(unused450,M45表!W38)&gt;0,"",IFERROR(VLOOKUP(第3表!$C$7,LastVal450List,M45表!W38+1,0),"…"))</f>
        <v/>
      </c>
      <c r="X38" s="613" t="str">
        <f>IF(COUNTIF(unused450,M45表!X38)&gt;0,"",IFERROR(VLOOKUP(第3表!$C$7,LastVal450List,M45表!X38+1,0),"…"))</f>
        <v/>
      </c>
      <c r="Y38" s="613" t="str">
        <f>IF(COUNTIF(unused450,M45表!Y38)&gt;0,"",IFERROR(VLOOKUP(第3表!$C$7,LastVal450List,M45表!Y38+1,0),"…"))</f>
        <v/>
      </c>
      <c r="Z38" s="612" t="str">
        <f>IF(COUNTIF(unused450,M45表!Z38)&gt;0,"",IFERROR(VLOOKUP(第3表!$C$7,LastVal450List,M45表!Z38+1,0),"…"))</f>
        <v>…</v>
      </c>
      <c r="AA38" s="614" t="str">
        <f>IF(COUNTIF(unused450,M45表!AA38)&gt;0,"",IFERROR(VLOOKUP(第3表!$C$7,LastVal450List,M45表!AA38+1,0),"…"))</f>
        <v>…</v>
      </c>
      <c r="AB38" s="613" t="str">
        <f>IF(COUNTIF(unused450,M45表!AB38)&gt;0,"",IFERROR(VLOOKUP(第3表!$C$7,LastVal450List,M45表!AB38+1,0),"…"))</f>
        <v/>
      </c>
      <c r="AC38" s="612" t="str">
        <f>IF(COUNTIF(unused450,M45表!AC38)&gt;0,"",IFERROR(VLOOKUP(第3表!$C$7,LastVal450List,M45表!AC38+1,0),"…"))</f>
        <v>…</v>
      </c>
      <c r="AD38" s="613" t="str">
        <f>IF(COUNTIF(unused450,M45表!AD38)&gt;0,"",IFERROR(VLOOKUP(第3表!$C$7,LastVal450List,M45表!AD38+1,0),"…"))</f>
        <v/>
      </c>
    </row>
    <row r="39" spans="2:30" ht="24.95" customHeight="1">
      <c r="B39" s="64"/>
      <c r="C39" s="525"/>
      <c r="D39" s="57" t="s">
        <v>536</v>
      </c>
      <c r="E39" s="49" t="s">
        <v>443</v>
      </c>
      <c r="F39" s="612" t="str">
        <f>IF(COUNTIF(unused450,M45表!F39)&gt;0,"",IFERROR(VLOOKUP(第3表!$C$7,LastVal450List,M45表!F39+1,0),"…"))</f>
        <v>…</v>
      </c>
      <c r="G39" s="612" t="str">
        <f>IF(COUNTIF(unused450,M45表!G39)&gt;0,"",IFERROR(VLOOKUP(第3表!$C$7,LastVal450List,M45表!G39+1,0),"…"))</f>
        <v>…</v>
      </c>
      <c r="H39" s="612" t="str">
        <f>IF(COUNTIF(unused450,M45表!H39)&gt;0,"",IFERROR(VLOOKUP(第3表!$C$7,LastVal450List,M45表!H39+1,0),"…"))</f>
        <v>…</v>
      </c>
      <c r="I39" s="613" t="str">
        <f>IF(COUNTIF(unused450,M45表!I39)&gt;0,"",IFERROR(VLOOKUP(第3表!$C$7,LastVal450List,M45表!I39+1,0),"…"))</f>
        <v/>
      </c>
      <c r="J39" s="613" t="str">
        <f>IF(COUNTIF(unused450,M45表!J39)&gt;0,"",IFERROR(VLOOKUP(第3表!$C$7,LastVal450List,M45表!J39+1,0),"…"))</f>
        <v/>
      </c>
      <c r="K39" s="613" t="str">
        <f>IF(COUNTIF(unused450,M45表!K39)&gt;0,"",IFERROR(VLOOKUP(第3表!$C$7,LastVal450List,M45表!K39+1,0),"…"))</f>
        <v/>
      </c>
      <c r="L39" s="613" t="str">
        <f>IF(COUNTIF(unused450,M45表!L39)&gt;0,"",IFERROR(VLOOKUP(第3表!$C$7,LastVal450List,M45表!L39+1,0),"…"))</f>
        <v/>
      </c>
      <c r="M39" s="613" t="str">
        <f>IF(COUNTIF(unused450,M45表!M39)&gt;0,"",IFERROR(VLOOKUP(第3表!$C$7,LastVal450List,M45表!M39+1,0),"…"))</f>
        <v/>
      </c>
      <c r="N39" s="613" t="str">
        <f>IF(COUNTIF(unused450,M45表!N39)&gt;0,"",IFERROR(VLOOKUP(第3表!$C$7,LastVal450List,M45表!N39+1,0),"…"))</f>
        <v/>
      </c>
      <c r="O39" s="612" t="str">
        <f>IF(COUNTIF(unused450,M45表!O39)&gt;0,"",IFERROR(VLOOKUP(第3表!$C$7,LastVal450List,M45表!O39+1,0),"…"))</f>
        <v>…</v>
      </c>
      <c r="P39" s="612" t="str">
        <f>IF(COUNTIF(unused450,M45表!P39)&gt;0,"",IFERROR(VLOOKUP(第3表!$C$7,LastVal450List,M45表!P39+1,0),"…"))</f>
        <v>…</v>
      </c>
      <c r="Q39" s="612" t="str">
        <f>IF(COUNTIF(unused450,M45表!Q39)&gt;0,"",IFERROR(VLOOKUP(第3表!$C$7,LastVal450List,M45表!Q39+1,0),"…"))</f>
        <v>…</v>
      </c>
      <c r="R39" s="613" t="str">
        <f>IF(COUNTIF(unused450,M45表!R39)&gt;0,"",IFERROR(VLOOKUP(第3表!$C$7,LastVal450List,M45表!R39+1,0),"…"))</f>
        <v/>
      </c>
      <c r="S39" s="613" t="str">
        <f>IF(COUNTIF(unused450,M45表!S39)&gt;0,"",IFERROR(VLOOKUP(第3表!$C$7,LastVal450List,M45表!S39+1,0),"…"))</f>
        <v/>
      </c>
      <c r="T39" s="613" t="str">
        <f>IF(COUNTIF(unused450,M45表!T39)&gt;0,"",IFERROR(VLOOKUP(第3表!$C$7,LastVal450List,M45表!T39+1,0),"…"))</f>
        <v/>
      </c>
      <c r="U39" s="613" t="str">
        <f>IF(COUNTIF(unused450,M45表!U39)&gt;0,"",IFERROR(VLOOKUP(第3表!$C$7,LastVal450List,M45表!U39+1,0),"…"))</f>
        <v/>
      </c>
      <c r="V39" s="613" t="str">
        <f>IF(COUNTIF(unused450,M45表!V39)&gt;0,"",IFERROR(VLOOKUP(第3表!$C$7,LastVal450List,M45表!V39+1,0),"…"))</f>
        <v/>
      </c>
      <c r="W39" s="613" t="str">
        <f>IF(COUNTIF(unused450,M45表!W39)&gt;0,"",IFERROR(VLOOKUP(第3表!$C$7,LastVal450List,M45表!W39+1,0),"…"))</f>
        <v/>
      </c>
      <c r="X39" s="613" t="str">
        <f>IF(COUNTIF(unused450,M45表!X39)&gt;0,"",IFERROR(VLOOKUP(第3表!$C$7,LastVal450List,M45表!X39+1,0),"…"))</f>
        <v/>
      </c>
      <c r="Y39" s="613" t="str">
        <f>IF(COUNTIF(unused450,M45表!Y39)&gt;0,"",IFERROR(VLOOKUP(第3表!$C$7,LastVal450List,M45表!Y39+1,0),"…"))</f>
        <v/>
      </c>
      <c r="Z39" s="612" t="str">
        <f>IF(COUNTIF(unused450,M45表!Z39)&gt;0,"",IFERROR(VLOOKUP(第3表!$C$7,LastVal450List,M45表!Z39+1,0),"…"))</f>
        <v>…</v>
      </c>
      <c r="AA39" s="614" t="str">
        <f>IF(COUNTIF(unused450,M45表!AA39)&gt;0,"",IFERROR(VLOOKUP(第3表!$C$7,LastVal450List,M45表!AA39+1,0),"…"))</f>
        <v>…</v>
      </c>
      <c r="AB39" s="613" t="str">
        <f>IF(COUNTIF(unused450,M45表!AB39)&gt;0,"",IFERROR(VLOOKUP(第3表!$C$7,LastVal450List,M45表!AB39+1,0),"…"))</f>
        <v/>
      </c>
      <c r="AC39" s="612" t="str">
        <f>IF(COUNTIF(unused450,M45表!AC39)&gt;0,"",IFERROR(VLOOKUP(第3表!$C$7,LastVal450List,M45表!AC39+1,0),"…"))</f>
        <v>…</v>
      </c>
      <c r="AD39" s="613" t="str">
        <f>IF(COUNTIF(unused450,M45表!AD39)&gt;0,"",IFERROR(VLOOKUP(第3表!$C$7,LastVal450List,M45表!AD39+1,0),"…"))</f>
        <v/>
      </c>
    </row>
    <row r="40" spans="2:30" ht="24.95" customHeight="1">
      <c r="B40" s="64"/>
      <c r="C40" s="56" t="s">
        <v>32</v>
      </c>
      <c r="D40" s="57" t="s">
        <v>33</v>
      </c>
      <c r="E40" s="49" t="s">
        <v>444</v>
      </c>
      <c r="F40" s="612" t="str">
        <f>IF(COUNTIF(unused450,M45表!F40)&gt;0,"",IFERROR(VLOOKUP(第3表!$C$7,LastVal450List,M45表!F40+1,0),"…"))</f>
        <v>…</v>
      </c>
      <c r="G40" s="612" t="str">
        <f>IF(COUNTIF(unused450,M45表!G40)&gt;0,"",IFERROR(VLOOKUP(第3表!$C$7,LastVal450List,M45表!G40+1,0),"…"))</f>
        <v>…</v>
      </c>
      <c r="H40" s="612" t="str">
        <f>IF(COUNTIF(unused450,M45表!H40)&gt;0,"",IFERROR(VLOOKUP(第3表!$C$7,LastVal450List,M45表!H40+1,0),"…"))</f>
        <v>…</v>
      </c>
      <c r="I40" s="613" t="str">
        <f>IF(COUNTIF(unused450,M45表!I40)&gt;0,"",IFERROR(VLOOKUP(第3表!$C$7,LastVal450List,M45表!I40+1,0),"…"))</f>
        <v/>
      </c>
      <c r="J40" s="613" t="str">
        <f>IF(COUNTIF(unused450,M45表!J40)&gt;0,"",IFERROR(VLOOKUP(第3表!$C$7,LastVal450List,M45表!J40+1,0),"…"))</f>
        <v/>
      </c>
      <c r="K40" s="613" t="str">
        <f>IF(COUNTIF(unused450,M45表!K40)&gt;0,"",IFERROR(VLOOKUP(第3表!$C$7,LastVal450List,M45表!K40+1,0),"…"))</f>
        <v/>
      </c>
      <c r="L40" s="613" t="str">
        <f>IF(COUNTIF(unused450,M45表!L40)&gt;0,"",IFERROR(VLOOKUP(第3表!$C$7,LastVal450List,M45表!L40+1,0),"…"))</f>
        <v/>
      </c>
      <c r="M40" s="613" t="str">
        <f>IF(COUNTIF(unused450,M45表!M40)&gt;0,"",IFERROR(VLOOKUP(第3表!$C$7,LastVal450List,M45表!M40+1,0),"…"))</f>
        <v/>
      </c>
      <c r="N40" s="613" t="str">
        <f>IF(COUNTIF(unused450,M45表!N40)&gt;0,"",IFERROR(VLOOKUP(第3表!$C$7,LastVal450List,M45表!N40+1,0),"…"))</f>
        <v/>
      </c>
      <c r="O40" s="612" t="str">
        <f>IF(COUNTIF(unused450,M45表!O40)&gt;0,"",IFERROR(VLOOKUP(第3表!$C$7,LastVal450List,M45表!O40+1,0),"…"))</f>
        <v>…</v>
      </c>
      <c r="P40" s="612" t="str">
        <f>IF(COUNTIF(unused450,M45表!P40)&gt;0,"",IFERROR(VLOOKUP(第3表!$C$7,LastVal450List,M45表!P40+1,0),"…"))</f>
        <v>…</v>
      </c>
      <c r="Q40" s="612" t="str">
        <f>IF(COUNTIF(unused450,M45表!Q40)&gt;0,"",IFERROR(VLOOKUP(第3表!$C$7,LastVal450List,M45表!Q40+1,0),"…"))</f>
        <v>…</v>
      </c>
      <c r="R40" s="613" t="str">
        <f>IF(COUNTIF(unused450,M45表!R40)&gt;0,"",IFERROR(VLOOKUP(第3表!$C$7,LastVal450List,M45表!R40+1,0),"…"))</f>
        <v/>
      </c>
      <c r="S40" s="613" t="str">
        <f>IF(COUNTIF(unused450,M45表!S40)&gt;0,"",IFERROR(VLOOKUP(第3表!$C$7,LastVal450List,M45表!S40+1,0),"…"))</f>
        <v/>
      </c>
      <c r="T40" s="613" t="str">
        <f>IF(COUNTIF(unused450,M45表!T40)&gt;0,"",IFERROR(VLOOKUP(第3表!$C$7,LastVal450List,M45表!T40+1,0),"…"))</f>
        <v/>
      </c>
      <c r="U40" s="613" t="str">
        <f>IF(COUNTIF(unused450,M45表!U40)&gt;0,"",IFERROR(VLOOKUP(第3表!$C$7,LastVal450List,M45表!U40+1,0),"…"))</f>
        <v/>
      </c>
      <c r="V40" s="613" t="str">
        <f>IF(COUNTIF(unused450,M45表!V40)&gt;0,"",IFERROR(VLOOKUP(第3表!$C$7,LastVal450List,M45表!V40+1,0),"…"))</f>
        <v/>
      </c>
      <c r="W40" s="613" t="str">
        <f>IF(COUNTIF(unused450,M45表!W40)&gt;0,"",IFERROR(VLOOKUP(第3表!$C$7,LastVal450List,M45表!W40+1,0),"…"))</f>
        <v/>
      </c>
      <c r="X40" s="613" t="str">
        <f>IF(COUNTIF(unused450,M45表!X40)&gt;0,"",IFERROR(VLOOKUP(第3表!$C$7,LastVal450List,M45表!X40+1,0),"…"))</f>
        <v/>
      </c>
      <c r="Y40" s="613" t="str">
        <f>IF(COUNTIF(unused450,M45表!Y40)&gt;0,"",IFERROR(VLOOKUP(第3表!$C$7,LastVal450List,M45表!Y40+1,0),"…"))</f>
        <v/>
      </c>
      <c r="Z40" s="612" t="str">
        <f>IF(COUNTIF(unused450,M45表!Z40)&gt;0,"",IFERROR(VLOOKUP(第3表!$C$7,LastVal450List,M45表!Z40+1,0),"…"))</f>
        <v>…</v>
      </c>
      <c r="AA40" s="614" t="str">
        <f>IF(COUNTIF(unused450,M45表!AA40)&gt;0,"",IFERROR(VLOOKUP(第3表!$C$7,LastVal450List,M45表!AA40+1,0),"…"))</f>
        <v>…</v>
      </c>
      <c r="AB40" s="613" t="str">
        <f>IF(COUNTIF(unused450,M45表!AB40)&gt;0,"",IFERROR(VLOOKUP(第3表!$C$7,LastVal450List,M45表!AB40+1,0),"…"))</f>
        <v/>
      </c>
      <c r="AC40" s="612" t="str">
        <f>IF(COUNTIF(unused450,M45表!AC40)&gt;0,"",IFERROR(VLOOKUP(第3表!$C$7,LastVal450List,M45表!AC40+1,0),"…"))</f>
        <v>…</v>
      </c>
      <c r="AD40" s="613" t="str">
        <f>IF(COUNTIF(unused450,M45表!AD40)&gt;0,"",IFERROR(VLOOKUP(第3表!$C$7,LastVal450List,M45表!AD40+1,0),"…"))</f>
        <v/>
      </c>
    </row>
    <row r="41" spans="2:30" ht="24.95" customHeight="1">
      <c r="B41" s="64"/>
      <c r="C41" s="31" t="s">
        <v>3</v>
      </c>
      <c r="D41" s="57" t="s">
        <v>34</v>
      </c>
      <c r="E41" s="49" t="s">
        <v>446</v>
      </c>
      <c r="F41" s="612" t="str">
        <f>IF(COUNTIF(unused450,M45表!F41)&gt;0,"",IFERROR(VLOOKUP(第3表!$C$7,LastVal450List,M45表!F41+1,0),"…"))</f>
        <v>…</v>
      </c>
      <c r="G41" s="612" t="str">
        <f>IF(COUNTIF(unused450,M45表!G41)&gt;0,"",IFERROR(VLOOKUP(第3表!$C$7,LastVal450List,M45表!G41+1,0),"…"))</f>
        <v>…</v>
      </c>
      <c r="H41" s="612" t="str">
        <f>IF(COUNTIF(unused450,M45表!H41)&gt;0,"",IFERROR(VLOOKUP(第3表!$C$7,LastVal450List,M45表!H41+1,0),"…"))</f>
        <v>…</v>
      </c>
      <c r="I41" s="613" t="str">
        <f>IF(COUNTIF(unused450,M45表!I41)&gt;0,"",IFERROR(VLOOKUP(第3表!$C$7,LastVal450List,M45表!I41+1,0),"…"))</f>
        <v/>
      </c>
      <c r="J41" s="613" t="str">
        <f>IF(COUNTIF(unused450,M45表!J41)&gt;0,"",IFERROR(VLOOKUP(第3表!$C$7,LastVal450List,M45表!J41+1,0),"…"))</f>
        <v/>
      </c>
      <c r="K41" s="613" t="str">
        <f>IF(COUNTIF(unused450,M45表!K41)&gt;0,"",IFERROR(VLOOKUP(第3表!$C$7,LastVal450List,M45表!K41+1,0),"…"))</f>
        <v/>
      </c>
      <c r="L41" s="613" t="str">
        <f>IF(COUNTIF(unused450,M45表!L41)&gt;0,"",IFERROR(VLOOKUP(第3表!$C$7,LastVal450List,M45表!L41+1,0),"…"))</f>
        <v/>
      </c>
      <c r="M41" s="613" t="str">
        <f>IF(COUNTIF(unused450,M45表!M41)&gt;0,"",IFERROR(VLOOKUP(第3表!$C$7,LastVal450List,M45表!M41+1,0),"…"))</f>
        <v/>
      </c>
      <c r="N41" s="613" t="str">
        <f>IF(COUNTIF(unused450,M45表!N41)&gt;0,"",IFERROR(VLOOKUP(第3表!$C$7,LastVal450List,M45表!N41+1,0),"…"))</f>
        <v/>
      </c>
      <c r="O41" s="612" t="str">
        <f>IF(COUNTIF(unused450,M45表!O41)&gt;0,"",IFERROR(VLOOKUP(第3表!$C$7,LastVal450List,M45表!O41+1,0),"…"))</f>
        <v>…</v>
      </c>
      <c r="P41" s="612" t="str">
        <f>IF(COUNTIF(unused450,M45表!P41)&gt;0,"",IFERROR(VLOOKUP(第3表!$C$7,LastVal450List,M45表!P41+1,0),"…"))</f>
        <v>…</v>
      </c>
      <c r="Q41" s="612" t="str">
        <f>IF(COUNTIF(unused450,M45表!Q41)&gt;0,"",IFERROR(VLOOKUP(第3表!$C$7,LastVal450List,M45表!Q41+1,0),"…"))</f>
        <v>…</v>
      </c>
      <c r="R41" s="613" t="str">
        <f>IF(COUNTIF(unused450,M45表!R41)&gt;0,"",IFERROR(VLOOKUP(第3表!$C$7,LastVal450List,M45表!R41+1,0),"…"))</f>
        <v/>
      </c>
      <c r="S41" s="613" t="str">
        <f>IF(COUNTIF(unused450,M45表!S41)&gt;0,"",IFERROR(VLOOKUP(第3表!$C$7,LastVal450List,M45表!S41+1,0),"…"))</f>
        <v/>
      </c>
      <c r="T41" s="613" t="str">
        <f>IF(COUNTIF(unused450,M45表!T41)&gt;0,"",IFERROR(VLOOKUP(第3表!$C$7,LastVal450List,M45表!T41+1,0),"…"))</f>
        <v/>
      </c>
      <c r="U41" s="613" t="str">
        <f>IF(COUNTIF(unused450,M45表!U41)&gt;0,"",IFERROR(VLOOKUP(第3表!$C$7,LastVal450List,M45表!U41+1,0),"…"))</f>
        <v/>
      </c>
      <c r="V41" s="613" t="str">
        <f>IF(COUNTIF(unused450,M45表!V41)&gt;0,"",IFERROR(VLOOKUP(第3表!$C$7,LastVal450List,M45表!V41+1,0),"…"))</f>
        <v/>
      </c>
      <c r="W41" s="613" t="str">
        <f>IF(COUNTIF(unused450,M45表!W41)&gt;0,"",IFERROR(VLOOKUP(第3表!$C$7,LastVal450List,M45表!W41+1,0),"…"))</f>
        <v/>
      </c>
      <c r="X41" s="613" t="str">
        <f>IF(COUNTIF(unused450,M45表!X41)&gt;0,"",IFERROR(VLOOKUP(第3表!$C$7,LastVal450List,M45表!X41+1,0),"…"))</f>
        <v/>
      </c>
      <c r="Y41" s="613" t="str">
        <f>IF(COUNTIF(unused450,M45表!Y41)&gt;0,"",IFERROR(VLOOKUP(第3表!$C$7,LastVal450List,M45表!Y41+1,0),"…"))</f>
        <v/>
      </c>
      <c r="Z41" s="612" t="str">
        <f>IF(COUNTIF(unused450,M45表!Z41)&gt;0,"",IFERROR(VLOOKUP(第3表!$C$7,LastVal450List,M45表!Z41+1,0),"…"))</f>
        <v>…</v>
      </c>
      <c r="AA41" s="614" t="str">
        <f>IF(COUNTIF(unused450,M45表!AA41)&gt;0,"",IFERROR(VLOOKUP(第3表!$C$7,LastVal450List,M45表!AA41+1,0),"…"))</f>
        <v>…</v>
      </c>
      <c r="AB41" s="613" t="str">
        <f>IF(COUNTIF(unused450,M45表!AB41)&gt;0,"",IFERROR(VLOOKUP(第3表!$C$7,LastVal450List,M45表!AB41+1,0),"…"))</f>
        <v/>
      </c>
      <c r="AC41" s="612" t="str">
        <f>IF(COUNTIF(unused450,M45表!AC41)&gt;0,"",IFERROR(VLOOKUP(第3表!$C$7,LastVal450List,M45表!AC41+1,0),"…"))</f>
        <v>…</v>
      </c>
      <c r="AD41" s="613" t="str">
        <f>IF(COUNTIF(unused450,M45表!AD41)&gt;0,"",IFERROR(VLOOKUP(第3表!$C$7,LastVal450List,M45表!AD41+1,0),"…"))</f>
        <v/>
      </c>
    </row>
    <row r="42" spans="2:30" ht="24.95" customHeight="1">
      <c r="B42" s="64"/>
      <c r="C42" s="523" t="s">
        <v>537</v>
      </c>
      <c r="D42" s="57" t="s">
        <v>538</v>
      </c>
      <c r="E42" s="49" t="s">
        <v>544</v>
      </c>
      <c r="F42" s="612" t="str">
        <f>IF(COUNTIF(unused450,M45表!F42)&gt;0,"",IFERROR(VLOOKUP(第3表!$C$7,LastVal450List,M45表!F42+1,0),"…"))</f>
        <v>…</v>
      </c>
      <c r="G42" s="612" t="str">
        <f>IF(COUNTIF(unused450,M45表!G42)&gt;0,"",IFERROR(VLOOKUP(第3表!$C$7,LastVal450List,M45表!G42+1,0),"…"))</f>
        <v>…</v>
      </c>
      <c r="H42" s="612" t="str">
        <f>IF(COUNTIF(unused450,M45表!H42)&gt;0,"",IFERROR(VLOOKUP(第3表!$C$7,LastVal450List,M45表!H42+1,0),"…"))</f>
        <v>…</v>
      </c>
      <c r="I42" s="613" t="str">
        <f>IF(COUNTIF(unused450,M45表!I42)&gt;0,"",IFERROR(VLOOKUP(第3表!$C$7,LastVal450List,M45表!I42+1,0),"…"))</f>
        <v/>
      </c>
      <c r="J42" s="613" t="str">
        <f>IF(COUNTIF(unused450,M45表!J42)&gt;0,"",IFERROR(VLOOKUP(第3表!$C$7,LastVal450List,M45表!J42+1,0),"…"))</f>
        <v/>
      </c>
      <c r="K42" s="613" t="str">
        <f>IF(COUNTIF(unused450,M45表!K42)&gt;0,"",IFERROR(VLOOKUP(第3表!$C$7,LastVal450List,M45表!K42+1,0),"…"))</f>
        <v/>
      </c>
      <c r="L42" s="613" t="str">
        <f>IF(COUNTIF(unused450,M45表!L42)&gt;0,"",IFERROR(VLOOKUP(第3表!$C$7,LastVal450List,M45表!L42+1,0),"…"))</f>
        <v/>
      </c>
      <c r="M42" s="613" t="str">
        <f>IF(COUNTIF(unused450,M45表!M42)&gt;0,"",IFERROR(VLOOKUP(第3表!$C$7,LastVal450List,M45表!M42+1,0),"…"))</f>
        <v/>
      </c>
      <c r="N42" s="613" t="str">
        <f>IF(COUNTIF(unused450,M45表!N42)&gt;0,"",IFERROR(VLOOKUP(第3表!$C$7,LastVal450List,M45表!N42+1,0),"…"))</f>
        <v/>
      </c>
      <c r="O42" s="612" t="str">
        <f>IF(COUNTIF(unused450,M45表!O42)&gt;0,"",IFERROR(VLOOKUP(第3表!$C$7,LastVal450List,M45表!O42+1,0),"…"))</f>
        <v>…</v>
      </c>
      <c r="P42" s="612" t="str">
        <f>IF(COUNTIF(unused450,M45表!P42)&gt;0,"",IFERROR(VLOOKUP(第3表!$C$7,LastVal450List,M45表!P42+1,0),"…"))</f>
        <v>…</v>
      </c>
      <c r="Q42" s="612" t="str">
        <f>IF(COUNTIF(unused450,M45表!Q42)&gt;0,"",IFERROR(VLOOKUP(第3表!$C$7,LastVal450List,M45表!Q42+1,0),"…"))</f>
        <v>…</v>
      </c>
      <c r="R42" s="613" t="str">
        <f>IF(COUNTIF(unused450,M45表!R42)&gt;0,"",IFERROR(VLOOKUP(第3表!$C$7,LastVal450List,M45表!R42+1,0),"…"))</f>
        <v/>
      </c>
      <c r="S42" s="613" t="str">
        <f>IF(COUNTIF(unused450,M45表!S42)&gt;0,"",IFERROR(VLOOKUP(第3表!$C$7,LastVal450List,M45表!S42+1,0),"…"))</f>
        <v/>
      </c>
      <c r="T42" s="613" t="str">
        <f>IF(COUNTIF(unused450,M45表!T42)&gt;0,"",IFERROR(VLOOKUP(第3表!$C$7,LastVal450List,M45表!T42+1,0),"…"))</f>
        <v/>
      </c>
      <c r="U42" s="613" t="str">
        <f>IF(COUNTIF(unused450,M45表!U42)&gt;0,"",IFERROR(VLOOKUP(第3表!$C$7,LastVal450List,M45表!U42+1,0),"…"))</f>
        <v/>
      </c>
      <c r="V42" s="613" t="str">
        <f>IF(COUNTIF(unused450,M45表!V42)&gt;0,"",IFERROR(VLOOKUP(第3表!$C$7,LastVal450List,M45表!V42+1,0),"…"))</f>
        <v/>
      </c>
      <c r="W42" s="613" t="str">
        <f>IF(COUNTIF(unused450,M45表!W42)&gt;0,"",IFERROR(VLOOKUP(第3表!$C$7,LastVal450List,M45表!W42+1,0),"…"))</f>
        <v/>
      </c>
      <c r="X42" s="613" t="str">
        <f>IF(COUNTIF(unused450,M45表!X42)&gt;0,"",IFERROR(VLOOKUP(第3表!$C$7,LastVal450List,M45表!X42+1,0),"…"))</f>
        <v/>
      </c>
      <c r="Y42" s="613" t="str">
        <f>IF(COUNTIF(unused450,M45表!Y42)&gt;0,"",IFERROR(VLOOKUP(第3表!$C$7,LastVal450List,M45表!Y42+1,0),"…"))</f>
        <v/>
      </c>
      <c r="Z42" s="612" t="str">
        <f>IF(COUNTIF(unused450,M45表!Z42)&gt;0,"",IFERROR(VLOOKUP(第3表!$C$7,LastVal450List,M45表!Z42+1,0),"…"))</f>
        <v>…</v>
      </c>
      <c r="AA42" s="614" t="str">
        <f>IF(COUNTIF(unused450,M45表!AA42)&gt;0,"",IFERROR(VLOOKUP(第3表!$C$7,LastVal450List,M45表!AA42+1,0),"…"))</f>
        <v>…</v>
      </c>
      <c r="AB42" s="613" t="str">
        <f>IF(COUNTIF(unused450,M45表!AB42)&gt;0,"",IFERROR(VLOOKUP(第3表!$C$7,LastVal450List,M45表!AB42+1,0),"…"))</f>
        <v/>
      </c>
      <c r="AC42" s="612" t="str">
        <f>IF(COUNTIF(unused450,M45表!AC42)&gt;0,"",IFERROR(VLOOKUP(第3表!$C$7,LastVal450List,M45表!AC42+1,0),"…"))</f>
        <v>…</v>
      </c>
      <c r="AD42" s="613" t="str">
        <f>IF(COUNTIF(unused450,M45表!AD42)&gt;0,"",IFERROR(VLOOKUP(第3表!$C$7,LastVal450List,M45表!AD42+1,0),"…"))</f>
        <v/>
      </c>
    </row>
    <row r="43" spans="2:30" ht="24.95" customHeight="1">
      <c r="B43" s="64"/>
      <c r="C43" s="616" t="s">
        <v>539</v>
      </c>
      <c r="D43" s="57" t="s">
        <v>540</v>
      </c>
      <c r="E43" s="49" t="s">
        <v>545</v>
      </c>
      <c r="F43" s="612" t="str">
        <f>IF(COUNTIF(unused450,M45表!F43)&gt;0,"",IFERROR(VLOOKUP(第3表!$C$7,LastVal450List,M45表!F43+1,0),"…"))</f>
        <v>…</v>
      </c>
      <c r="G43" s="612" t="str">
        <f>IF(COUNTIF(unused450,M45表!G43)&gt;0,"",IFERROR(VLOOKUP(第3表!$C$7,LastVal450List,M45表!G43+1,0),"…"))</f>
        <v>…</v>
      </c>
      <c r="H43" s="612" t="str">
        <f>IF(COUNTIF(unused450,M45表!H43)&gt;0,"",IFERROR(VLOOKUP(第3表!$C$7,LastVal450List,M45表!H43+1,0),"…"))</f>
        <v>…</v>
      </c>
      <c r="I43" s="613" t="str">
        <f>IF(COUNTIF(unused450,M45表!I43)&gt;0,"",IFERROR(VLOOKUP(第3表!$C$7,LastVal450List,M45表!I43+1,0),"…"))</f>
        <v/>
      </c>
      <c r="J43" s="613" t="str">
        <f>IF(COUNTIF(unused450,M45表!J43)&gt;0,"",IFERROR(VLOOKUP(第3表!$C$7,LastVal450List,M45表!J43+1,0),"…"))</f>
        <v/>
      </c>
      <c r="K43" s="613" t="str">
        <f>IF(COUNTIF(unused450,M45表!K43)&gt;0,"",IFERROR(VLOOKUP(第3表!$C$7,LastVal450List,M45表!K43+1,0),"…"))</f>
        <v/>
      </c>
      <c r="L43" s="613" t="str">
        <f>IF(COUNTIF(unused450,M45表!L43)&gt;0,"",IFERROR(VLOOKUP(第3表!$C$7,LastVal450List,M45表!L43+1,0),"…"))</f>
        <v/>
      </c>
      <c r="M43" s="613" t="str">
        <f>IF(COUNTIF(unused450,M45表!M43)&gt;0,"",IFERROR(VLOOKUP(第3表!$C$7,LastVal450List,M45表!M43+1,0),"…"))</f>
        <v/>
      </c>
      <c r="N43" s="613" t="str">
        <f>IF(COUNTIF(unused450,M45表!N43)&gt;0,"",IFERROR(VLOOKUP(第3表!$C$7,LastVal450List,M45表!N43+1,0),"…"))</f>
        <v/>
      </c>
      <c r="O43" s="612" t="str">
        <f>IF(COUNTIF(unused450,M45表!O43)&gt;0,"",IFERROR(VLOOKUP(第3表!$C$7,LastVal450List,M45表!O43+1,0),"…"))</f>
        <v>…</v>
      </c>
      <c r="P43" s="612" t="str">
        <f>IF(COUNTIF(unused450,M45表!P43)&gt;0,"",IFERROR(VLOOKUP(第3表!$C$7,LastVal450List,M45表!P43+1,0),"…"))</f>
        <v>…</v>
      </c>
      <c r="Q43" s="612" t="str">
        <f>IF(COUNTIF(unused450,M45表!Q43)&gt;0,"",IFERROR(VLOOKUP(第3表!$C$7,LastVal450List,M45表!Q43+1,0),"…"))</f>
        <v>…</v>
      </c>
      <c r="R43" s="613" t="str">
        <f>IF(COUNTIF(unused450,M45表!R43)&gt;0,"",IFERROR(VLOOKUP(第3表!$C$7,LastVal450List,M45表!R43+1,0),"…"))</f>
        <v/>
      </c>
      <c r="S43" s="613" t="str">
        <f>IF(COUNTIF(unused450,M45表!S43)&gt;0,"",IFERROR(VLOOKUP(第3表!$C$7,LastVal450List,M45表!S43+1,0),"…"))</f>
        <v/>
      </c>
      <c r="T43" s="613" t="str">
        <f>IF(COUNTIF(unused450,M45表!T43)&gt;0,"",IFERROR(VLOOKUP(第3表!$C$7,LastVal450List,M45表!T43+1,0),"…"))</f>
        <v/>
      </c>
      <c r="U43" s="613" t="str">
        <f>IF(COUNTIF(unused450,M45表!U43)&gt;0,"",IFERROR(VLOOKUP(第3表!$C$7,LastVal450List,M45表!U43+1,0),"…"))</f>
        <v/>
      </c>
      <c r="V43" s="613" t="str">
        <f>IF(COUNTIF(unused450,M45表!V43)&gt;0,"",IFERROR(VLOOKUP(第3表!$C$7,LastVal450List,M45表!V43+1,0),"…"))</f>
        <v/>
      </c>
      <c r="W43" s="613" t="str">
        <f>IF(COUNTIF(unused450,M45表!W43)&gt;0,"",IFERROR(VLOOKUP(第3表!$C$7,LastVal450List,M45表!W43+1,0),"…"))</f>
        <v/>
      </c>
      <c r="X43" s="613" t="str">
        <f>IF(COUNTIF(unused450,M45表!X43)&gt;0,"",IFERROR(VLOOKUP(第3表!$C$7,LastVal450List,M45表!X43+1,0),"…"))</f>
        <v/>
      </c>
      <c r="Y43" s="613" t="str">
        <f>IF(COUNTIF(unused450,M45表!Y43)&gt;0,"",IFERROR(VLOOKUP(第3表!$C$7,LastVal450List,M45表!Y43+1,0),"…"))</f>
        <v/>
      </c>
      <c r="Z43" s="612" t="str">
        <f>IF(COUNTIF(unused450,M45表!Z43)&gt;0,"",IFERROR(VLOOKUP(第3表!$C$7,LastVal450List,M45表!Z43+1,0),"…"))</f>
        <v>…</v>
      </c>
      <c r="AA43" s="614" t="str">
        <f>IF(COUNTIF(unused450,M45表!AA43)&gt;0,"",IFERROR(VLOOKUP(第3表!$C$7,LastVal450List,M45表!AA43+1,0),"…"))</f>
        <v>…</v>
      </c>
      <c r="AB43" s="613" t="str">
        <f>IF(COUNTIF(unused450,M45表!AB43)&gt;0,"",IFERROR(VLOOKUP(第3表!$C$7,LastVal450List,M45表!AB43+1,0),"…"))</f>
        <v/>
      </c>
      <c r="AC43" s="612" t="str">
        <f>IF(COUNTIF(unused450,M45表!AC43)&gt;0,"",IFERROR(VLOOKUP(第3表!$C$7,LastVal450List,M45表!AC43+1,0),"…"))</f>
        <v>…</v>
      </c>
      <c r="AD43" s="613" t="str">
        <f>IF(COUNTIF(unused450,M45表!AD43)&gt;0,"",IFERROR(VLOOKUP(第3表!$C$7,LastVal450List,M45表!AD43+1,0),"…"))</f>
        <v/>
      </c>
    </row>
    <row r="44" spans="2:30" ht="24.95" customHeight="1">
      <c r="B44" s="64"/>
      <c r="C44" s="616" t="s">
        <v>532</v>
      </c>
      <c r="D44" s="57" t="s">
        <v>541</v>
      </c>
      <c r="E44" s="49" t="s">
        <v>546</v>
      </c>
      <c r="F44" s="612" t="str">
        <f>IF(COUNTIF(unused450,M45表!F44)&gt;0,"",IFERROR(VLOOKUP(第3表!$C$7,LastVal450List,M45表!F44+1,0),"…"))</f>
        <v>…</v>
      </c>
      <c r="G44" s="612" t="str">
        <f>IF(COUNTIF(unused450,M45表!G44)&gt;0,"",IFERROR(VLOOKUP(第3表!$C$7,LastVal450List,M45表!G44+1,0),"…"))</f>
        <v>…</v>
      </c>
      <c r="H44" s="612" t="str">
        <f>IF(COUNTIF(unused450,M45表!H44)&gt;0,"",IFERROR(VLOOKUP(第3表!$C$7,LastVal450List,M45表!H44+1,0),"…"))</f>
        <v>…</v>
      </c>
      <c r="I44" s="613" t="str">
        <f>IF(COUNTIF(unused450,M45表!I44)&gt;0,"",IFERROR(VLOOKUP(第3表!$C$7,LastVal450List,M45表!I44+1,0),"…"))</f>
        <v/>
      </c>
      <c r="J44" s="613" t="str">
        <f>IF(COUNTIF(unused450,M45表!J44)&gt;0,"",IFERROR(VLOOKUP(第3表!$C$7,LastVal450List,M45表!J44+1,0),"…"))</f>
        <v/>
      </c>
      <c r="K44" s="613" t="str">
        <f>IF(COUNTIF(unused450,M45表!K44)&gt;0,"",IFERROR(VLOOKUP(第3表!$C$7,LastVal450List,M45表!K44+1,0),"…"))</f>
        <v/>
      </c>
      <c r="L44" s="613" t="str">
        <f>IF(COUNTIF(unused450,M45表!L44)&gt;0,"",IFERROR(VLOOKUP(第3表!$C$7,LastVal450List,M45表!L44+1,0),"…"))</f>
        <v/>
      </c>
      <c r="M44" s="613" t="str">
        <f>IF(COUNTIF(unused450,M45表!M44)&gt;0,"",IFERROR(VLOOKUP(第3表!$C$7,LastVal450List,M45表!M44+1,0),"…"))</f>
        <v/>
      </c>
      <c r="N44" s="613" t="str">
        <f>IF(COUNTIF(unused450,M45表!N44)&gt;0,"",IFERROR(VLOOKUP(第3表!$C$7,LastVal450List,M45表!N44+1,0),"…"))</f>
        <v/>
      </c>
      <c r="O44" s="612" t="str">
        <f>IF(COUNTIF(unused450,M45表!O44)&gt;0,"",IFERROR(VLOOKUP(第3表!$C$7,LastVal450List,M45表!O44+1,0),"…"))</f>
        <v>…</v>
      </c>
      <c r="P44" s="612" t="str">
        <f>IF(COUNTIF(unused450,M45表!P44)&gt;0,"",IFERROR(VLOOKUP(第3表!$C$7,LastVal450List,M45表!P44+1,0),"…"))</f>
        <v>…</v>
      </c>
      <c r="Q44" s="612" t="str">
        <f>IF(COUNTIF(unused450,M45表!Q44)&gt;0,"",IFERROR(VLOOKUP(第3表!$C$7,LastVal450List,M45表!Q44+1,0),"…"))</f>
        <v>…</v>
      </c>
      <c r="R44" s="613" t="str">
        <f>IF(COUNTIF(unused450,M45表!R44)&gt;0,"",IFERROR(VLOOKUP(第3表!$C$7,LastVal450List,M45表!R44+1,0),"…"))</f>
        <v/>
      </c>
      <c r="S44" s="613" t="str">
        <f>IF(COUNTIF(unused450,M45表!S44)&gt;0,"",IFERROR(VLOOKUP(第3表!$C$7,LastVal450List,M45表!S44+1,0),"…"))</f>
        <v/>
      </c>
      <c r="T44" s="613" t="str">
        <f>IF(COUNTIF(unused450,M45表!T44)&gt;0,"",IFERROR(VLOOKUP(第3表!$C$7,LastVal450List,M45表!T44+1,0),"…"))</f>
        <v/>
      </c>
      <c r="U44" s="613" t="str">
        <f>IF(COUNTIF(unused450,M45表!U44)&gt;0,"",IFERROR(VLOOKUP(第3表!$C$7,LastVal450List,M45表!U44+1,0),"…"))</f>
        <v/>
      </c>
      <c r="V44" s="613" t="str">
        <f>IF(COUNTIF(unused450,M45表!V44)&gt;0,"",IFERROR(VLOOKUP(第3表!$C$7,LastVal450List,M45表!V44+1,0),"…"))</f>
        <v/>
      </c>
      <c r="W44" s="613" t="str">
        <f>IF(COUNTIF(unused450,M45表!W44)&gt;0,"",IFERROR(VLOOKUP(第3表!$C$7,LastVal450List,M45表!W44+1,0),"…"))</f>
        <v/>
      </c>
      <c r="X44" s="613" t="str">
        <f>IF(COUNTIF(unused450,M45表!X44)&gt;0,"",IFERROR(VLOOKUP(第3表!$C$7,LastVal450List,M45表!X44+1,0),"…"))</f>
        <v/>
      </c>
      <c r="Y44" s="613" t="str">
        <f>IF(COUNTIF(unused450,M45表!Y44)&gt;0,"",IFERROR(VLOOKUP(第3表!$C$7,LastVal450List,M45表!Y44+1,0),"…"))</f>
        <v/>
      </c>
      <c r="Z44" s="612" t="str">
        <f>IF(COUNTIF(unused450,M45表!Z44)&gt;0,"",IFERROR(VLOOKUP(第3表!$C$7,LastVal450List,M45表!Z44+1,0),"…"))</f>
        <v>…</v>
      </c>
      <c r="AA44" s="614" t="str">
        <f>IF(COUNTIF(unused450,M45表!AA44)&gt;0,"",IFERROR(VLOOKUP(第3表!$C$7,LastVal450List,M45表!AA44+1,0),"…"))</f>
        <v>…</v>
      </c>
      <c r="AB44" s="613" t="str">
        <f>IF(COUNTIF(unused450,M45表!AB44)&gt;0,"",IFERROR(VLOOKUP(第3表!$C$7,LastVal450List,M45表!AB44+1,0),"…"))</f>
        <v/>
      </c>
      <c r="AC44" s="612" t="str">
        <f>IF(COUNTIF(unused450,M45表!AC44)&gt;0,"",IFERROR(VLOOKUP(第3表!$C$7,LastVal450List,M45表!AC44+1,0),"…"))</f>
        <v>…</v>
      </c>
      <c r="AD44" s="613" t="str">
        <f>IF(COUNTIF(unused450,M45表!AD44)&gt;0,"",IFERROR(VLOOKUP(第3表!$C$7,LastVal450List,M45表!AD44+1,0),"…"))</f>
        <v/>
      </c>
    </row>
    <row r="45" spans="2:30" ht="24.95" customHeight="1">
      <c r="B45" s="64"/>
      <c r="C45" s="616" t="s">
        <v>534</v>
      </c>
      <c r="D45" s="57" t="s">
        <v>542</v>
      </c>
      <c r="E45" s="49" t="s">
        <v>547</v>
      </c>
      <c r="F45" s="612" t="str">
        <f>IF(COUNTIF(unused450,M45表!F45)&gt;0,"",IFERROR(VLOOKUP(第3表!$C$7,LastVal450List,M45表!F45+1,0),"…"))</f>
        <v>…</v>
      </c>
      <c r="G45" s="612" t="str">
        <f>IF(COUNTIF(unused450,M45表!G45)&gt;0,"",IFERROR(VLOOKUP(第3表!$C$7,LastVal450List,M45表!G45+1,0),"…"))</f>
        <v>…</v>
      </c>
      <c r="H45" s="612" t="str">
        <f>IF(COUNTIF(unused450,M45表!H45)&gt;0,"",IFERROR(VLOOKUP(第3表!$C$7,LastVal450List,M45表!H45+1,0),"…"))</f>
        <v>…</v>
      </c>
      <c r="I45" s="613" t="str">
        <f>IF(COUNTIF(unused450,M45表!I45)&gt;0,"",IFERROR(VLOOKUP(第3表!$C$7,LastVal450List,M45表!I45+1,0),"…"))</f>
        <v/>
      </c>
      <c r="J45" s="613" t="str">
        <f>IF(COUNTIF(unused450,M45表!J45)&gt;0,"",IFERROR(VLOOKUP(第3表!$C$7,LastVal450List,M45表!J45+1,0),"…"))</f>
        <v/>
      </c>
      <c r="K45" s="613" t="str">
        <f>IF(COUNTIF(unused450,M45表!K45)&gt;0,"",IFERROR(VLOOKUP(第3表!$C$7,LastVal450List,M45表!K45+1,0),"…"))</f>
        <v/>
      </c>
      <c r="L45" s="613" t="str">
        <f>IF(COUNTIF(unused450,M45表!L45)&gt;0,"",IFERROR(VLOOKUP(第3表!$C$7,LastVal450List,M45表!L45+1,0),"…"))</f>
        <v/>
      </c>
      <c r="M45" s="613" t="str">
        <f>IF(COUNTIF(unused450,M45表!M45)&gt;0,"",IFERROR(VLOOKUP(第3表!$C$7,LastVal450List,M45表!M45+1,0),"…"))</f>
        <v/>
      </c>
      <c r="N45" s="613" t="str">
        <f>IF(COUNTIF(unused450,M45表!N45)&gt;0,"",IFERROR(VLOOKUP(第3表!$C$7,LastVal450List,M45表!N45+1,0),"…"))</f>
        <v/>
      </c>
      <c r="O45" s="612" t="str">
        <f>IF(COUNTIF(unused450,M45表!O45)&gt;0,"",IFERROR(VLOOKUP(第3表!$C$7,LastVal450List,M45表!O45+1,0),"…"))</f>
        <v>…</v>
      </c>
      <c r="P45" s="612" t="str">
        <f>IF(COUNTIF(unused450,M45表!P45)&gt;0,"",IFERROR(VLOOKUP(第3表!$C$7,LastVal450List,M45表!P45+1,0),"…"))</f>
        <v>…</v>
      </c>
      <c r="Q45" s="612" t="str">
        <f>IF(COUNTIF(unused450,M45表!Q45)&gt;0,"",IFERROR(VLOOKUP(第3表!$C$7,LastVal450List,M45表!Q45+1,0),"…"))</f>
        <v>…</v>
      </c>
      <c r="R45" s="613" t="str">
        <f>IF(COUNTIF(unused450,M45表!R45)&gt;0,"",IFERROR(VLOOKUP(第3表!$C$7,LastVal450List,M45表!R45+1,0),"…"))</f>
        <v/>
      </c>
      <c r="S45" s="613" t="str">
        <f>IF(COUNTIF(unused450,M45表!S45)&gt;0,"",IFERROR(VLOOKUP(第3表!$C$7,LastVal450List,M45表!S45+1,0),"…"))</f>
        <v/>
      </c>
      <c r="T45" s="613" t="str">
        <f>IF(COUNTIF(unused450,M45表!T45)&gt;0,"",IFERROR(VLOOKUP(第3表!$C$7,LastVal450List,M45表!T45+1,0),"…"))</f>
        <v/>
      </c>
      <c r="U45" s="613" t="str">
        <f>IF(COUNTIF(unused450,M45表!U45)&gt;0,"",IFERROR(VLOOKUP(第3表!$C$7,LastVal450List,M45表!U45+1,0),"…"))</f>
        <v/>
      </c>
      <c r="V45" s="613" t="str">
        <f>IF(COUNTIF(unused450,M45表!V45)&gt;0,"",IFERROR(VLOOKUP(第3表!$C$7,LastVal450List,M45表!V45+1,0),"…"))</f>
        <v/>
      </c>
      <c r="W45" s="613" t="str">
        <f>IF(COUNTIF(unused450,M45表!W45)&gt;0,"",IFERROR(VLOOKUP(第3表!$C$7,LastVal450List,M45表!W45+1,0),"…"))</f>
        <v/>
      </c>
      <c r="X45" s="613" t="str">
        <f>IF(COUNTIF(unused450,M45表!X45)&gt;0,"",IFERROR(VLOOKUP(第3表!$C$7,LastVal450List,M45表!X45+1,0),"…"))</f>
        <v/>
      </c>
      <c r="Y45" s="613" t="str">
        <f>IF(COUNTIF(unused450,M45表!Y45)&gt;0,"",IFERROR(VLOOKUP(第3表!$C$7,LastVal450List,M45表!Y45+1,0),"…"))</f>
        <v/>
      </c>
      <c r="Z45" s="612" t="str">
        <f>IF(COUNTIF(unused450,M45表!Z45)&gt;0,"",IFERROR(VLOOKUP(第3表!$C$7,LastVal450List,M45表!Z45+1,0),"…"))</f>
        <v>…</v>
      </c>
      <c r="AA45" s="614" t="str">
        <f>IF(COUNTIF(unused450,M45表!AA45)&gt;0,"",IFERROR(VLOOKUP(第3表!$C$7,LastVal450List,M45表!AA45+1,0),"…"))</f>
        <v>…</v>
      </c>
      <c r="AB45" s="613" t="str">
        <f>IF(COUNTIF(unused450,M45表!AB45)&gt;0,"",IFERROR(VLOOKUP(第3表!$C$7,LastVal450List,M45表!AB45+1,0),"…"))</f>
        <v/>
      </c>
      <c r="AC45" s="612" t="str">
        <f>IF(COUNTIF(unused450,M45表!AC45)&gt;0,"",IFERROR(VLOOKUP(第3表!$C$7,LastVal450List,M45表!AC45+1,0),"…"))</f>
        <v>…</v>
      </c>
      <c r="AD45" s="613" t="str">
        <f>IF(COUNTIF(unused450,M45表!AD45)&gt;0,"",IFERROR(VLOOKUP(第3表!$C$7,LastVal450List,M45表!AD45+1,0),"…"))</f>
        <v/>
      </c>
    </row>
    <row r="46" spans="2:30" ht="24.95" customHeight="1">
      <c r="B46" s="64"/>
      <c r="C46" s="27" t="s">
        <v>243</v>
      </c>
      <c r="D46" s="28"/>
      <c r="E46" s="49" t="s">
        <v>377</v>
      </c>
      <c r="F46" s="612" t="str">
        <f>IF(COUNTIF(unused450,M45表!F46)&gt;0,"",IFERROR(VLOOKUP(第3表!$C$7,LastVal450List,M45表!F46+1,0),"…"))</f>
        <v>…</v>
      </c>
      <c r="G46" s="612" t="str">
        <f>IF(COUNTIF(unused450,M45表!G46)&gt;0,"",IFERROR(VLOOKUP(第3表!$C$7,LastVal450List,M45表!G46+1,0),"…"))</f>
        <v>…</v>
      </c>
      <c r="H46" s="612" t="str">
        <f>IF(COUNTIF(unused450,M45表!H46)&gt;0,"",IFERROR(VLOOKUP(第3表!$C$7,LastVal450List,M45表!H46+1,0),"…"))</f>
        <v>…</v>
      </c>
      <c r="I46" s="613" t="str">
        <f>IF(COUNTIF(unused450,M45表!I46)&gt;0,"",IFERROR(VLOOKUP(第3表!$C$7,LastVal450List,M45表!I46+1,0),"…"))</f>
        <v/>
      </c>
      <c r="J46" s="613" t="str">
        <f>IF(COUNTIF(unused450,M45表!J46)&gt;0,"",IFERROR(VLOOKUP(第3表!$C$7,LastVal450List,M45表!J46+1,0),"…"))</f>
        <v/>
      </c>
      <c r="K46" s="613" t="str">
        <f>IF(COUNTIF(unused450,M45表!K46)&gt;0,"",IFERROR(VLOOKUP(第3表!$C$7,LastVal450List,M45表!K46+1,0),"…"))</f>
        <v/>
      </c>
      <c r="L46" s="613" t="str">
        <f>IF(COUNTIF(unused450,M45表!L46)&gt;0,"",IFERROR(VLOOKUP(第3表!$C$7,LastVal450List,M45表!L46+1,0),"…"))</f>
        <v/>
      </c>
      <c r="M46" s="613" t="str">
        <f>IF(COUNTIF(unused450,M45表!M46)&gt;0,"",IFERROR(VLOOKUP(第3表!$C$7,LastVal450List,M45表!M46+1,0),"…"))</f>
        <v/>
      </c>
      <c r="N46" s="613" t="str">
        <f>IF(COUNTIF(unused450,M45表!N46)&gt;0,"",IFERROR(VLOOKUP(第3表!$C$7,LastVal450List,M45表!N46+1,0),"…"))</f>
        <v/>
      </c>
      <c r="O46" s="612" t="str">
        <f>IF(COUNTIF(unused450,M45表!O46)&gt;0,"",IFERROR(VLOOKUP(第3表!$C$7,LastVal450List,M45表!O46+1,0),"…"))</f>
        <v>…</v>
      </c>
      <c r="P46" s="612" t="str">
        <f>IF(COUNTIF(unused450,M45表!P46)&gt;0,"",IFERROR(VLOOKUP(第3表!$C$7,LastVal450List,M45表!P46+1,0),"…"))</f>
        <v>…</v>
      </c>
      <c r="Q46" s="612" t="str">
        <f>IF(COUNTIF(unused450,M45表!Q46)&gt;0,"",IFERROR(VLOOKUP(第3表!$C$7,LastVal450List,M45表!Q46+1,0),"…"))</f>
        <v>…</v>
      </c>
      <c r="R46" s="613" t="str">
        <f>IF(COUNTIF(unused450,M45表!R46)&gt;0,"",IFERROR(VLOOKUP(第3表!$C$7,LastVal450List,M45表!R46+1,0),"…"))</f>
        <v/>
      </c>
      <c r="S46" s="613" t="str">
        <f>IF(COUNTIF(unused450,M45表!S46)&gt;0,"",IFERROR(VLOOKUP(第3表!$C$7,LastVal450List,M45表!S46+1,0),"…"))</f>
        <v/>
      </c>
      <c r="T46" s="613" t="str">
        <f>IF(COUNTIF(unused450,M45表!T46)&gt;0,"",IFERROR(VLOOKUP(第3表!$C$7,LastVal450List,M45表!T46+1,0),"…"))</f>
        <v/>
      </c>
      <c r="U46" s="613" t="str">
        <f>IF(COUNTIF(unused450,M45表!U46)&gt;0,"",IFERROR(VLOOKUP(第3表!$C$7,LastVal450List,M45表!U46+1,0),"…"))</f>
        <v/>
      </c>
      <c r="V46" s="613" t="str">
        <f>IF(COUNTIF(unused450,M45表!V46)&gt;0,"",IFERROR(VLOOKUP(第3表!$C$7,LastVal450List,M45表!V46+1,0),"…"))</f>
        <v/>
      </c>
      <c r="W46" s="613" t="str">
        <f>IF(COUNTIF(unused450,M45表!W46)&gt;0,"",IFERROR(VLOOKUP(第3表!$C$7,LastVal450List,M45表!W46+1,0),"…"))</f>
        <v/>
      </c>
      <c r="X46" s="613" t="str">
        <f>IF(COUNTIF(unused450,M45表!X46)&gt;0,"",IFERROR(VLOOKUP(第3表!$C$7,LastVal450List,M45表!X46+1,0),"…"))</f>
        <v/>
      </c>
      <c r="Y46" s="613" t="str">
        <f>IF(COUNTIF(unused450,M45表!Y46)&gt;0,"",IFERROR(VLOOKUP(第3表!$C$7,LastVal450List,M45表!Y46+1,0),"…"))</f>
        <v/>
      </c>
      <c r="Z46" s="612" t="str">
        <f>IF(COUNTIF(unused450,M45表!Z46)&gt;0,"",IFERROR(VLOOKUP(第3表!$C$7,LastVal450List,M45表!Z46+1,0),"…"))</f>
        <v>…</v>
      </c>
      <c r="AA46" s="614" t="str">
        <f>IF(COUNTIF(unused450,M45表!AA46)&gt;0,"",IFERROR(VLOOKUP(第3表!$C$7,LastVal450List,M45表!AA46+1,0),"…"))</f>
        <v>…</v>
      </c>
      <c r="AB46" s="613" t="str">
        <f>IF(COUNTIF(unused450,M45表!AB46)&gt;0,"",IFERROR(VLOOKUP(第3表!$C$7,LastVal450List,M45表!AB46+1,0),"…"))</f>
        <v/>
      </c>
      <c r="AC46" s="612" t="str">
        <f>IF(COUNTIF(unused450,M45表!AC46)&gt;0,"",IFERROR(VLOOKUP(第3表!$C$7,LastVal450List,M45表!AC46+1,0),"…"))</f>
        <v>…</v>
      </c>
      <c r="AD46" s="613" t="str">
        <f>IF(COUNTIF(unused450,M45表!AD46)&gt;0,"",IFERROR(VLOOKUP(第3表!$C$7,LastVal450List,M45表!AD46+1,0),"…"))</f>
        <v/>
      </c>
    </row>
    <row r="47" spans="2:30" ht="24.95" customHeight="1">
      <c r="B47" s="617"/>
      <c r="C47" s="27"/>
      <c r="D47" s="59" t="s">
        <v>70</v>
      </c>
      <c r="E47" s="49" t="s">
        <v>548</v>
      </c>
      <c r="F47" s="618" t="str">
        <f>IF(COUNTIF(unused450,M45表!F47)&gt;0,"",IFERROR(VLOOKUP(第3表!$C$7,LastVal450List,M45表!F47+1,0),"…"))</f>
        <v>…</v>
      </c>
      <c r="G47" s="618" t="str">
        <f>IF(COUNTIF(unused450,M45表!G47)&gt;0,"",IFERROR(VLOOKUP(第3表!$C$7,LastVal450List,M45表!G47+1,0),"…"))</f>
        <v>…</v>
      </c>
      <c r="H47" s="618" t="str">
        <f>IF(COUNTIF(unused450,M45表!H47)&gt;0,"",IFERROR(VLOOKUP(第3表!$C$7,LastVal450List,M45表!H47+1,0),"…"))</f>
        <v>…</v>
      </c>
      <c r="I47" s="613" t="str">
        <f>IF(COUNTIF(unused450,M45表!I47)&gt;0,"",IFERROR(VLOOKUP(第3表!$C$7,LastVal450List,M45表!I47+1,0),"…"))</f>
        <v/>
      </c>
      <c r="J47" s="613" t="str">
        <f>IF(COUNTIF(unused450,M45表!J47)&gt;0,"",IFERROR(VLOOKUP(第3表!$C$7,LastVal450List,M45表!J47+1,0),"…"))</f>
        <v/>
      </c>
      <c r="K47" s="613" t="str">
        <f>IF(COUNTIF(unused450,M45表!K47)&gt;0,"",IFERROR(VLOOKUP(第3表!$C$7,LastVal450List,M45表!K47+1,0),"…"))</f>
        <v/>
      </c>
      <c r="L47" s="613" t="str">
        <f>IF(COUNTIF(unused450,M45表!L47)&gt;0,"",IFERROR(VLOOKUP(第3表!$C$7,LastVal450List,M45表!L47+1,0),"…"))</f>
        <v/>
      </c>
      <c r="M47" s="613" t="str">
        <f>IF(COUNTIF(unused450,M45表!M47)&gt;0,"",IFERROR(VLOOKUP(第3表!$C$7,LastVal450List,M45表!M47+1,0),"…"))</f>
        <v/>
      </c>
      <c r="N47" s="613" t="str">
        <f>IF(COUNTIF(unused450,M45表!N47)&gt;0,"",IFERROR(VLOOKUP(第3表!$C$7,LastVal450List,M45表!N47+1,0),"…"))</f>
        <v/>
      </c>
      <c r="O47" s="618" t="str">
        <f>IF(COUNTIF(unused450,M45表!O47)&gt;0,"",IFERROR(VLOOKUP(第3表!$C$7,LastVal450List,M45表!O47+1,0),"…"))</f>
        <v>…</v>
      </c>
      <c r="P47" s="618" t="str">
        <f>IF(COUNTIF(unused450,M45表!P47)&gt;0,"",IFERROR(VLOOKUP(第3表!$C$7,LastVal450List,M45表!P47+1,0),"…"))</f>
        <v>…</v>
      </c>
      <c r="Q47" s="618" t="str">
        <f>IF(COUNTIF(unused450,M45表!Q47)&gt;0,"",IFERROR(VLOOKUP(第3表!$C$7,LastVal450List,M45表!Q47+1,0),"…"))</f>
        <v>…</v>
      </c>
      <c r="R47" s="613" t="str">
        <f>IF(COUNTIF(unused450,M45表!R47)&gt;0,"",IFERROR(VLOOKUP(第3表!$C$7,LastVal450List,M45表!R47+1,0),"…"))</f>
        <v/>
      </c>
      <c r="S47" s="613" t="str">
        <f>IF(COUNTIF(unused450,M45表!S47)&gt;0,"",IFERROR(VLOOKUP(第3表!$C$7,LastVal450List,M45表!S47+1,0),"…"))</f>
        <v/>
      </c>
      <c r="T47" s="613" t="str">
        <f>IF(COUNTIF(unused450,M45表!T47)&gt;0,"",IFERROR(VLOOKUP(第3表!$C$7,LastVal450List,M45表!T47+1,0),"…"))</f>
        <v/>
      </c>
      <c r="U47" s="613" t="str">
        <f>IF(COUNTIF(unused450,M45表!U47)&gt;0,"",IFERROR(VLOOKUP(第3表!$C$7,LastVal450List,M45表!U47+1,0),"…"))</f>
        <v/>
      </c>
      <c r="V47" s="613" t="str">
        <f>IF(COUNTIF(unused450,M45表!V47)&gt;0,"",IFERROR(VLOOKUP(第3表!$C$7,LastVal450List,M45表!V47+1,0),"…"))</f>
        <v/>
      </c>
      <c r="W47" s="613" t="str">
        <f>IF(COUNTIF(unused450,M45表!W47)&gt;0,"",IFERROR(VLOOKUP(第3表!$C$7,LastVal450List,M45表!W47+1,0),"…"))</f>
        <v/>
      </c>
      <c r="X47" s="613" t="str">
        <f>IF(COUNTIF(unused450,M45表!X47)&gt;0,"",IFERROR(VLOOKUP(第3表!$C$7,LastVal450List,M45表!X47+1,0),"…"))</f>
        <v/>
      </c>
      <c r="Y47" s="613" t="str">
        <f>IF(COUNTIF(unused450,M45表!Y47)&gt;0,"",IFERROR(VLOOKUP(第3表!$C$7,LastVal450List,M45表!Y47+1,0),"…"))</f>
        <v/>
      </c>
      <c r="Z47" s="618" t="str">
        <f>IF(COUNTIF(unused450,M45表!Z47)&gt;0,"",IFERROR(VLOOKUP(第3表!$C$7,LastVal450List,M45表!Z47+1,0),"…"))</f>
        <v>…</v>
      </c>
      <c r="AA47" s="618" t="str">
        <f>IF(COUNTIF(unused450,M45表!AA47)&gt;0,"",IFERROR(VLOOKUP(第3表!$C$7,LastVal450List,M45表!AA47+1,0),"…"))</f>
        <v>…</v>
      </c>
      <c r="AB47" s="613" t="str">
        <f>IF(COUNTIF(unused450,M45表!AB47)&gt;0,"",IFERROR(VLOOKUP(第3表!$C$7,LastVal450List,M45表!AB47+1,0),"…"))</f>
        <v/>
      </c>
      <c r="AC47" s="618" t="str">
        <f>IF(COUNTIF(unused450,M45表!AC47)&gt;0,"",IFERROR(VLOOKUP(第3表!$C$7,LastVal450List,M45表!AC47+1,0),"…"))</f>
        <v>…</v>
      </c>
      <c r="AD47" s="613" t="str">
        <f>IF(COUNTIF(unused450,M45表!AD47)&gt;0,"",IFERROR(VLOOKUP(第3表!$C$7,LastVal450List,M45表!AD47+1,0),"…"))</f>
        <v/>
      </c>
    </row>
    <row r="48" spans="2:30" ht="22.5" customHeight="1" thickBot="1">
      <c r="C48" s="66"/>
      <c r="D48" s="67"/>
      <c r="E48" s="68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</row>
    <row r="49" spans="2:36" ht="24.95" customHeight="1">
      <c r="B49" s="619"/>
      <c r="C49" s="620" t="s">
        <v>549</v>
      </c>
      <c r="D49" s="166" t="s">
        <v>35</v>
      </c>
      <c r="E49" s="49" t="s">
        <v>550</v>
      </c>
      <c r="F49" s="612" t="str">
        <f>IF(COUNTIF(unused450,M45表!F49)&gt;0,"",IFERROR(VLOOKUP(第3表!$C$7,LastVal450List,M45表!F49+1,0),"…"))</f>
        <v>…</v>
      </c>
      <c r="G49" s="612" t="str">
        <f>IF(COUNTIF(unused450,M45表!G49)&gt;0,"",IFERROR(VLOOKUP(第3表!$C$7,LastVal450List,M45表!G49+1,0),"…"))</f>
        <v>…</v>
      </c>
      <c r="H49" s="612" t="str">
        <f>IF(COUNTIF(unused450,M45表!H49)&gt;0,"",IFERROR(VLOOKUP(第3表!$C$7,LastVal450List,M45表!H49+1,0),"…"))</f>
        <v>…</v>
      </c>
      <c r="I49" s="612" t="str">
        <f>IF(COUNTIF(unused450,M45表!I49)&gt;0,"",IFERROR(VLOOKUP(第3表!$C$7,LastVal450List,M45表!I49+1,0),"…"))</f>
        <v>…</v>
      </c>
      <c r="J49" s="612" t="str">
        <f>IF(COUNTIF(unused450,M45表!J49)&gt;0,"",IFERROR(VLOOKUP(第3表!$C$7,LastVal450List,M45表!J49+1,0),"…"))</f>
        <v>…</v>
      </c>
      <c r="K49" s="612" t="str">
        <f>IF(COUNTIF(unused450,M45表!K49)&gt;0,"",IFERROR(VLOOKUP(第3表!$C$7,LastVal450List,M45表!K49+1,0),"…"))</f>
        <v>…</v>
      </c>
      <c r="L49" s="612" t="str">
        <f>IF(COUNTIF(unused450,M45表!L49)&gt;0,"",IFERROR(VLOOKUP(第3表!$C$7,LastVal450List,M45表!L49+1,0),"…"))</f>
        <v>…</v>
      </c>
      <c r="M49" s="612" t="str">
        <f>IF(COUNTIF(unused450,M45表!M49)&gt;0,"",IFERROR(VLOOKUP(第3表!$C$7,LastVal450List,M45表!M49+1,0),"…"))</f>
        <v>…</v>
      </c>
      <c r="N49" s="612" t="str">
        <f>IF(COUNTIF(unused450,M45表!N49)&gt;0,"",IFERROR(VLOOKUP(第3表!$C$7,LastVal450List,M45表!N49+1,0),"…"))</f>
        <v>…</v>
      </c>
      <c r="O49" s="613" t="str">
        <f>IF(COUNTIF(unused450,M45表!O49)&gt;0,"",IFERROR(VLOOKUP(第3表!$C$7,LastVal450List,M45表!O49+1,0),"…"))</f>
        <v/>
      </c>
      <c r="P49" s="613" t="str">
        <f>IF(COUNTIF(unused450,M45表!P49)&gt;0,"",IFERROR(VLOOKUP(第3表!$C$7,LastVal450List,M45表!P49+1,0),"…"))</f>
        <v/>
      </c>
      <c r="Q49" s="613" t="str">
        <f>IF(COUNTIF(unused450,M45表!Q49)&gt;0,"",IFERROR(VLOOKUP(第3表!$C$7,LastVal450List,M45表!Q49+1,0),"…"))</f>
        <v/>
      </c>
      <c r="R49" s="612" t="str">
        <f>IF(COUNTIF(unused450,M45表!R49)&gt;0,"",IFERROR(VLOOKUP(第3表!$C$7,LastVal450List,M45表!R49+1,0),"…"))</f>
        <v>…</v>
      </c>
      <c r="S49" s="612" t="str">
        <f>IF(COUNTIF(unused450,M45表!S49)&gt;0,"",IFERROR(VLOOKUP(第3表!$C$7,LastVal450List,M45表!S49+1,0),"…"))</f>
        <v>…</v>
      </c>
      <c r="T49" s="612" t="str">
        <f>IF(COUNTIF(unused450,M45表!T49)&gt;0,"",IFERROR(VLOOKUP(第3表!$C$7,LastVal450List,M45表!T49+1,0),"…"))</f>
        <v>…</v>
      </c>
      <c r="U49" s="612" t="str">
        <f>IF(COUNTIF(unused450,M45表!U49)&gt;0,"",IFERROR(VLOOKUP(第3表!$C$7,LastVal450List,M45表!U49+1,0),"…"))</f>
        <v>…</v>
      </c>
      <c r="V49" s="612" t="str">
        <f>IF(COUNTIF(unused450,M45表!V49)&gt;0,"",IFERROR(VLOOKUP(第3表!$C$7,LastVal450List,M45表!V49+1,0),"…"))</f>
        <v>…</v>
      </c>
      <c r="W49" s="612" t="str">
        <f>IF(COUNTIF(unused450,M45表!W49)&gt;0,"",IFERROR(VLOOKUP(第3表!$C$7,LastVal450List,M45表!W49+1,0),"…"))</f>
        <v>…</v>
      </c>
      <c r="X49" s="612" t="str">
        <f>IF(COUNTIF(unused450,M45表!X49)&gt;0,"",IFERROR(VLOOKUP(第3表!$C$7,LastVal450List,M45表!X49+1,0),"…"))</f>
        <v>…</v>
      </c>
      <c r="Y49" s="613" t="str">
        <f>IF(COUNTIF(unused450,M45表!Y49)&gt;0,"",IFERROR(VLOOKUP(第3表!$C$7,LastVal450List,M45表!Y49+1,0),"…"))</f>
        <v/>
      </c>
      <c r="Z49" s="612" t="str">
        <f>IF(COUNTIF(unused450,M45表!Z49)&gt;0,"",IFERROR(VLOOKUP(第3表!$C$7,LastVal450List,M45表!Z49+1,0),"…"))</f>
        <v>…</v>
      </c>
      <c r="AA49" s="614" t="str">
        <f>IF(COUNTIF(unused450,M45表!AA49)&gt;0,"",IFERROR(VLOOKUP(第3表!$C$7,LastVal450List,M45表!AA49+1,0),"…"))</f>
        <v>…</v>
      </c>
      <c r="AB49" s="612" t="str">
        <f>IF(COUNTIF(unused450,M45表!AB49)&gt;0,"",IFERROR(VLOOKUP(第3表!$C$7,LastVal450List,M45表!AB49+1,0),"…"))</f>
        <v>…</v>
      </c>
      <c r="AC49" s="612" t="str">
        <f>IF(COUNTIF(unused450,M45表!AC49)&gt;0,"",IFERROR(VLOOKUP(第3表!$C$7,LastVal450List,M45表!AC49+1,0),"…"))</f>
        <v>…</v>
      </c>
      <c r="AD49" s="612" t="str">
        <f>IF(COUNTIF(unused450,M45表!AD49)&gt;0,"",IFERROR(VLOOKUP(第3表!$C$7,LastVal450List,M45表!AD49+1,0),"…"))</f>
        <v>…</v>
      </c>
    </row>
    <row r="50" spans="2:36" ht="24.95" customHeight="1">
      <c r="B50" s="621"/>
      <c r="C50" s="622" t="s">
        <v>551</v>
      </c>
      <c r="D50" s="166" t="s">
        <v>552</v>
      </c>
      <c r="E50" s="49" t="s">
        <v>553</v>
      </c>
      <c r="F50" s="612" t="str">
        <f>IF(COUNTIF(unused450,M45表!F50)&gt;0,"",IFERROR(VLOOKUP(第3表!$C$7,LastVal450List,M45表!F50+1,0),"…"))</f>
        <v>…</v>
      </c>
      <c r="G50" s="612" t="str">
        <f>IF(COUNTIF(unused450,M45表!G50)&gt;0,"",IFERROR(VLOOKUP(第3表!$C$7,LastVal450List,M45表!G50+1,0),"…"))</f>
        <v>…</v>
      </c>
      <c r="H50" s="612" t="str">
        <f>IF(COUNTIF(unused450,M45表!H50)&gt;0,"",IFERROR(VLOOKUP(第3表!$C$7,LastVal450List,M45表!H50+1,0),"…"))</f>
        <v>…</v>
      </c>
      <c r="I50" s="612" t="str">
        <f>IF(COUNTIF(unused450,M45表!I50)&gt;0,"",IFERROR(VLOOKUP(第3表!$C$7,LastVal450List,M45表!I50+1,0),"…"))</f>
        <v>…</v>
      </c>
      <c r="J50" s="612" t="str">
        <f>IF(COUNTIF(unused450,M45表!J50)&gt;0,"",IFERROR(VLOOKUP(第3表!$C$7,LastVal450List,M45表!J50+1,0),"…"))</f>
        <v>…</v>
      </c>
      <c r="K50" s="612" t="str">
        <f>IF(COUNTIF(unused450,M45表!K50)&gt;0,"",IFERROR(VLOOKUP(第3表!$C$7,LastVal450List,M45表!K50+1,0),"…"))</f>
        <v>…</v>
      </c>
      <c r="L50" s="612" t="str">
        <f>IF(COUNTIF(unused450,M45表!L50)&gt;0,"",IFERROR(VLOOKUP(第3表!$C$7,LastVal450List,M45表!L50+1,0),"…"))</f>
        <v>…</v>
      </c>
      <c r="M50" s="612" t="str">
        <f>IF(COUNTIF(unused450,M45表!M50)&gt;0,"",IFERROR(VLOOKUP(第3表!$C$7,LastVal450List,M45表!M50+1,0),"…"))</f>
        <v>…</v>
      </c>
      <c r="N50" s="612" t="str">
        <f>IF(COUNTIF(unused450,M45表!N50)&gt;0,"",IFERROR(VLOOKUP(第3表!$C$7,LastVal450List,M45表!N50+1,0),"…"))</f>
        <v>…</v>
      </c>
      <c r="O50" s="613" t="str">
        <f>IF(COUNTIF(unused450,M45表!O50)&gt;0,"",IFERROR(VLOOKUP(第3表!$C$7,LastVal450List,M45表!O50+1,0),"…"))</f>
        <v/>
      </c>
      <c r="P50" s="613" t="str">
        <f>IF(COUNTIF(unused450,M45表!P50)&gt;0,"",IFERROR(VLOOKUP(第3表!$C$7,LastVal450List,M45表!P50+1,0),"…"))</f>
        <v/>
      </c>
      <c r="Q50" s="613" t="str">
        <f>IF(COUNTIF(unused450,M45表!Q50)&gt;0,"",IFERROR(VLOOKUP(第3表!$C$7,LastVal450List,M45表!Q50+1,0),"…"))</f>
        <v/>
      </c>
      <c r="R50" s="612" t="str">
        <f>IF(COUNTIF(unused450,M45表!R50)&gt;0,"",IFERROR(VLOOKUP(第3表!$C$7,LastVal450List,M45表!R50+1,0),"…"))</f>
        <v>…</v>
      </c>
      <c r="S50" s="612" t="str">
        <f>IF(COUNTIF(unused450,M45表!S50)&gt;0,"",IFERROR(VLOOKUP(第3表!$C$7,LastVal450List,M45表!S50+1,0),"…"))</f>
        <v>…</v>
      </c>
      <c r="T50" s="612" t="str">
        <f>IF(COUNTIF(unused450,M45表!T50)&gt;0,"",IFERROR(VLOOKUP(第3表!$C$7,LastVal450List,M45表!T50+1,0),"…"))</f>
        <v>…</v>
      </c>
      <c r="U50" s="612" t="str">
        <f>IF(COUNTIF(unused450,M45表!U50)&gt;0,"",IFERROR(VLOOKUP(第3表!$C$7,LastVal450List,M45表!U50+1,0),"…"))</f>
        <v>…</v>
      </c>
      <c r="V50" s="612" t="str">
        <f>IF(COUNTIF(unused450,M45表!V50)&gt;0,"",IFERROR(VLOOKUP(第3表!$C$7,LastVal450List,M45表!V50+1,0),"…"))</f>
        <v>…</v>
      </c>
      <c r="W50" s="612" t="str">
        <f>IF(COUNTIF(unused450,M45表!W50)&gt;0,"",IFERROR(VLOOKUP(第3表!$C$7,LastVal450List,M45表!W50+1,0),"…"))</f>
        <v>…</v>
      </c>
      <c r="X50" s="612" t="str">
        <f>IF(COUNTIF(unused450,M45表!X50)&gt;0,"",IFERROR(VLOOKUP(第3表!$C$7,LastVal450List,M45表!X50+1,0),"…"))</f>
        <v>…</v>
      </c>
      <c r="Y50" s="613" t="str">
        <f>IF(COUNTIF(unused450,M45表!Y50)&gt;0,"",IFERROR(VLOOKUP(第3表!$C$7,LastVal450List,M45表!Y50+1,0),"…"))</f>
        <v/>
      </c>
      <c r="Z50" s="612" t="str">
        <f>IF(COUNTIF(unused450,M45表!Z50)&gt;0,"",IFERROR(VLOOKUP(第3表!$C$7,LastVal450List,M45表!Z50+1,0),"…"))</f>
        <v>…</v>
      </c>
      <c r="AA50" s="614" t="str">
        <f>IF(COUNTIF(unused450,M45表!AA50)&gt;0,"",IFERROR(VLOOKUP(第3表!$C$7,LastVal450List,M45表!AA50+1,0),"…"))</f>
        <v>…</v>
      </c>
      <c r="AB50" s="612" t="str">
        <f>IF(COUNTIF(unused450,M45表!AB50)&gt;0,"",IFERROR(VLOOKUP(第3表!$C$7,LastVal450List,M45表!AB50+1,0),"…"))</f>
        <v>…</v>
      </c>
      <c r="AC50" s="612" t="str">
        <f>IF(COUNTIF(unused450,M45表!AC50)&gt;0,"",IFERROR(VLOOKUP(第3表!$C$7,LastVal450List,M45表!AC50+1,0),"…"))</f>
        <v>…</v>
      </c>
      <c r="AD50" s="612" t="str">
        <f>IF(COUNTIF(unused450,M45表!AD50)&gt;0,"",IFERROR(VLOOKUP(第3表!$C$7,LastVal450List,M45表!AD50+1,0),"…"))</f>
        <v>…</v>
      </c>
    </row>
    <row r="51" spans="2:36" ht="24.95" customHeight="1">
      <c r="B51" s="619"/>
      <c r="C51" s="623" t="s">
        <v>549</v>
      </c>
      <c r="D51" s="167" t="s">
        <v>35</v>
      </c>
      <c r="E51" s="50" t="s">
        <v>554</v>
      </c>
      <c r="F51" s="612" t="str">
        <f>IF(COUNTIF(unused450,M45表!F51)&gt;0,"",IFERROR(VLOOKUP(第3表!$C$7,LastVal450List,M45表!F51+1,0),"…"))</f>
        <v>…</v>
      </c>
      <c r="G51" s="612" t="str">
        <f>IF(COUNTIF(unused450,M45表!G51)&gt;0,"",IFERROR(VLOOKUP(第3表!$C$7,LastVal450List,M45表!G51+1,0),"…"))</f>
        <v>…</v>
      </c>
      <c r="H51" s="612" t="str">
        <f>IF(COUNTIF(unused450,M45表!H51)&gt;0,"",IFERROR(VLOOKUP(第3表!$C$7,LastVal450List,M45表!H51+1,0),"…"))</f>
        <v>…</v>
      </c>
      <c r="I51" s="613" t="str">
        <f>IF(COUNTIF(unused450,M45表!I51)&gt;0,"",IFERROR(VLOOKUP(第3表!$C$7,LastVal450List,M45表!I51+1,0),"…"))</f>
        <v/>
      </c>
      <c r="J51" s="613" t="str">
        <f>IF(COUNTIF(unused450,M45表!J51)&gt;0,"",IFERROR(VLOOKUP(第3表!$C$7,LastVal450List,M45表!J51+1,0),"…"))</f>
        <v/>
      </c>
      <c r="K51" s="613" t="str">
        <f>IF(COUNTIF(unused450,M45表!K51)&gt;0,"",IFERROR(VLOOKUP(第3表!$C$7,LastVal450List,M45表!K51+1,0),"…"))</f>
        <v/>
      </c>
      <c r="L51" s="613" t="str">
        <f>IF(COUNTIF(unused450,M45表!L51)&gt;0,"",IFERROR(VLOOKUP(第3表!$C$7,LastVal450List,M45表!L51+1,0),"…"))</f>
        <v/>
      </c>
      <c r="M51" s="613" t="str">
        <f>IF(COUNTIF(unused450,M45表!M51)&gt;0,"",IFERROR(VLOOKUP(第3表!$C$7,LastVal450List,M45表!M51+1,0),"…"))</f>
        <v/>
      </c>
      <c r="N51" s="613" t="str">
        <f>IF(COUNTIF(unused450,M45表!N51)&gt;0,"",IFERROR(VLOOKUP(第3表!$C$7,LastVal450List,M45表!N51+1,0),"…"))</f>
        <v/>
      </c>
      <c r="O51" s="612" t="str">
        <f>IF(COUNTIF(unused450,M45表!O51)&gt;0,"",IFERROR(VLOOKUP(第3表!$C$7,LastVal450List,M45表!O51+1,0),"…"))</f>
        <v>…</v>
      </c>
      <c r="P51" s="612" t="str">
        <f>IF(COUNTIF(unused450,M45表!P51)&gt;0,"",IFERROR(VLOOKUP(第3表!$C$7,LastVal450List,M45表!P51+1,0),"…"))</f>
        <v>…</v>
      </c>
      <c r="Q51" s="612" t="str">
        <f>IF(COUNTIF(unused450,M45表!Q51)&gt;0,"",IFERROR(VLOOKUP(第3表!$C$7,LastVal450List,M45表!Q51+1,0),"…"))</f>
        <v>…</v>
      </c>
      <c r="R51" s="613" t="str">
        <f>IF(COUNTIF(unused450,M45表!R51)&gt;0,"",IFERROR(VLOOKUP(第3表!$C$7,LastVal450List,M45表!R51+1,0),"…"))</f>
        <v/>
      </c>
      <c r="S51" s="613" t="str">
        <f>IF(COUNTIF(unused450,M45表!S51)&gt;0,"",IFERROR(VLOOKUP(第3表!$C$7,LastVal450List,M45表!S51+1,0),"…"))</f>
        <v/>
      </c>
      <c r="T51" s="613" t="str">
        <f>IF(COUNTIF(unused450,M45表!T51)&gt;0,"",IFERROR(VLOOKUP(第3表!$C$7,LastVal450List,M45表!T51+1,0),"…"))</f>
        <v/>
      </c>
      <c r="U51" s="613" t="str">
        <f>IF(COUNTIF(unused450,M45表!U51)&gt;0,"",IFERROR(VLOOKUP(第3表!$C$7,LastVal450List,M45表!U51+1,0),"…"))</f>
        <v/>
      </c>
      <c r="V51" s="613" t="str">
        <f>IF(COUNTIF(unused450,M45表!V51)&gt;0,"",IFERROR(VLOOKUP(第3表!$C$7,LastVal450List,M45表!V51+1,0),"…"))</f>
        <v/>
      </c>
      <c r="W51" s="613" t="str">
        <f>IF(COUNTIF(unused450,M45表!W51)&gt;0,"",IFERROR(VLOOKUP(第3表!$C$7,LastVal450List,M45表!W51+1,0),"…"))</f>
        <v/>
      </c>
      <c r="X51" s="613" t="str">
        <f>IF(COUNTIF(unused450,M45表!X51)&gt;0,"",IFERROR(VLOOKUP(第3表!$C$7,LastVal450List,M45表!X51+1,0),"…"))</f>
        <v/>
      </c>
      <c r="Y51" s="613" t="str">
        <f>IF(COUNTIF(unused450,M45表!Y51)&gt;0,"",IFERROR(VLOOKUP(第3表!$C$7,LastVal450List,M45表!Y51+1,0),"…"))</f>
        <v/>
      </c>
      <c r="Z51" s="612" t="str">
        <f>IF(COUNTIF(unused450,M45表!Z51)&gt;0,"",IFERROR(VLOOKUP(第3表!$C$7,LastVal450List,M45表!Z51+1,0),"…"))</f>
        <v>…</v>
      </c>
      <c r="AA51" s="614" t="str">
        <f>IF(COUNTIF(unused450,M45表!AA51)&gt;0,"",IFERROR(VLOOKUP(第3表!$C$7,LastVal450List,M45表!AA51+1,0),"…"))</f>
        <v>…</v>
      </c>
      <c r="AB51" s="613" t="str">
        <f>IF(COUNTIF(unused450,M45表!AB51)&gt;0,"",IFERROR(VLOOKUP(第3表!$C$7,LastVal450List,M45表!AB51+1,0),"…"))</f>
        <v/>
      </c>
      <c r="AC51" s="612" t="str">
        <f>IF(COUNTIF(unused450,M45表!AC51)&gt;0,"",IFERROR(VLOOKUP(第3表!$C$7,LastVal450List,M45表!AC51+1,0),"…"))</f>
        <v>…</v>
      </c>
      <c r="AD51" s="613" t="str">
        <f>IF(COUNTIF(unused450,M45表!AD51)&gt;0,"",IFERROR(VLOOKUP(第3表!$C$7,LastVal450List,M45表!AD51+1,0),"…"))</f>
        <v/>
      </c>
    </row>
    <row r="52" spans="2:36" ht="24.95" customHeight="1" thickBot="1">
      <c r="B52" s="621"/>
      <c r="C52" s="624" t="s">
        <v>551</v>
      </c>
      <c r="D52" s="166" t="s">
        <v>552</v>
      </c>
      <c r="E52" s="49" t="s">
        <v>555</v>
      </c>
      <c r="F52" s="612" t="str">
        <f>IF(COUNTIF(unused450,M45表!F52)&gt;0,"",IFERROR(VLOOKUP(第3表!$C$7,LastVal450List,M45表!F52+1,0),"…"))</f>
        <v>…</v>
      </c>
      <c r="G52" s="612" t="str">
        <f>IF(COUNTIF(unused450,M45表!G52)&gt;0,"",IFERROR(VLOOKUP(第3表!$C$7,LastVal450List,M45表!G52+1,0),"…"))</f>
        <v>…</v>
      </c>
      <c r="H52" s="612" t="str">
        <f>IF(COUNTIF(unused450,M45表!H52)&gt;0,"",IFERROR(VLOOKUP(第3表!$C$7,LastVal450List,M45表!H52+1,0),"…"))</f>
        <v>…</v>
      </c>
      <c r="I52" s="613" t="str">
        <f>IF(COUNTIF(unused450,M45表!I52)&gt;0,"",IFERROR(VLOOKUP(第3表!$C$7,LastVal450List,M45表!I52+1,0),"…"))</f>
        <v/>
      </c>
      <c r="J52" s="613" t="str">
        <f>IF(COUNTIF(unused450,M45表!J52)&gt;0,"",IFERROR(VLOOKUP(第3表!$C$7,LastVal450List,M45表!J52+1,0),"…"))</f>
        <v/>
      </c>
      <c r="K52" s="613" t="str">
        <f>IF(COUNTIF(unused450,M45表!K52)&gt;0,"",IFERROR(VLOOKUP(第3表!$C$7,LastVal450List,M45表!K52+1,0),"…"))</f>
        <v/>
      </c>
      <c r="L52" s="613" t="str">
        <f>IF(COUNTIF(unused450,M45表!L52)&gt;0,"",IFERROR(VLOOKUP(第3表!$C$7,LastVal450List,M45表!L52+1,0),"…"))</f>
        <v/>
      </c>
      <c r="M52" s="613" t="str">
        <f>IF(COUNTIF(unused450,M45表!M52)&gt;0,"",IFERROR(VLOOKUP(第3表!$C$7,LastVal450List,M45表!M52+1,0),"…"))</f>
        <v/>
      </c>
      <c r="N52" s="613" t="str">
        <f>IF(COUNTIF(unused450,M45表!N52)&gt;0,"",IFERROR(VLOOKUP(第3表!$C$7,LastVal450List,M45表!N52+1,0),"…"))</f>
        <v/>
      </c>
      <c r="O52" s="612" t="str">
        <f>IF(COUNTIF(unused450,M45表!O52)&gt;0,"",IFERROR(VLOOKUP(第3表!$C$7,LastVal450List,M45表!O52+1,0),"…"))</f>
        <v>…</v>
      </c>
      <c r="P52" s="612" t="str">
        <f>IF(COUNTIF(unused450,M45表!P52)&gt;0,"",IFERROR(VLOOKUP(第3表!$C$7,LastVal450List,M45表!P52+1,0),"…"))</f>
        <v>…</v>
      </c>
      <c r="Q52" s="612" t="str">
        <f>IF(COUNTIF(unused450,M45表!Q52)&gt;0,"",IFERROR(VLOOKUP(第3表!$C$7,LastVal450List,M45表!Q52+1,0),"…"))</f>
        <v>…</v>
      </c>
      <c r="R52" s="613" t="str">
        <f>IF(COUNTIF(unused450,M45表!R52)&gt;0,"",IFERROR(VLOOKUP(第3表!$C$7,LastVal450List,M45表!R52+1,0),"…"))</f>
        <v/>
      </c>
      <c r="S52" s="613" t="str">
        <f>IF(COUNTIF(unused450,M45表!S52)&gt;0,"",IFERROR(VLOOKUP(第3表!$C$7,LastVal450List,M45表!S52+1,0),"…"))</f>
        <v/>
      </c>
      <c r="T52" s="613" t="str">
        <f>IF(COUNTIF(unused450,M45表!T52)&gt;0,"",IFERROR(VLOOKUP(第3表!$C$7,LastVal450List,M45表!T52+1,0),"…"))</f>
        <v/>
      </c>
      <c r="U52" s="613" t="str">
        <f>IF(COUNTIF(unused450,M45表!U52)&gt;0,"",IFERROR(VLOOKUP(第3表!$C$7,LastVal450List,M45表!U52+1,0),"…"))</f>
        <v/>
      </c>
      <c r="V52" s="613" t="str">
        <f>IF(COUNTIF(unused450,M45表!V52)&gt;0,"",IFERROR(VLOOKUP(第3表!$C$7,LastVal450List,M45表!V52+1,0),"…"))</f>
        <v/>
      </c>
      <c r="W52" s="613" t="str">
        <f>IF(COUNTIF(unused450,M45表!W52)&gt;0,"",IFERROR(VLOOKUP(第3表!$C$7,LastVal450List,M45表!W52+1,0),"…"))</f>
        <v/>
      </c>
      <c r="X52" s="613" t="str">
        <f>IF(COUNTIF(unused450,M45表!X52)&gt;0,"",IFERROR(VLOOKUP(第3表!$C$7,LastVal450List,M45表!X52+1,0),"…"))</f>
        <v/>
      </c>
      <c r="Y52" s="613" t="str">
        <f>IF(COUNTIF(unused450,M45表!Y52)&gt;0,"",IFERROR(VLOOKUP(第3表!$C$7,LastVal450List,M45表!Y52+1,0),"…"))</f>
        <v/>
      </c>
      <c r="Z52" s="612" t="str">
        <f>IF(COUNTIF(unused450,M45表!Z52)&gt;0,"",IFERROR(VLOOKUP(第3表!$C$7,LastVal450List,M45表!Z52+1,0),"…"))</f>
        <v>…</v>
      </c>
      <c r="AA52" s="618" t="str">
        <f>IF(COUNTIF(unused450,M45表!AA52)&gt;0,"",IFERROR(VLOOKUP(第3表!$C$7,LastVal450List,M45表!AA52+1,0),"…"))</f>
        <v>…</v>
      </c>
      <c r="AB52" s="613" t="str">
        <f>IF(COUNTIF(unused450,M45表!AB52)&gt;0,"",IFERROR(VLOOKUP(第3表!$C$7,LastVal450List,M45表!AB52+1,0),"…"))</f>
        <v/>
      </c>
      <c r="AC52" s="612" t="str">
        <f>IF(COUNTIF(unused450,M45表!AC52)&gt;0,"",IFERROR(VLOOKUP(第3表!$C$7,LastVal450List,M45表!AC52+1,0),"…"))</f>
        <v>…</v>
      </c>
      <c r="AD52" s="613" t="str">
        <f>IF(COUNTIF(unused450,M45表!AD52)&gt;0,"",IFERROR(VLOOKUP(第3表!$C$7,LastVal450List,M45表!AD52+1,0),"…"))</f>
        <v/>
      </c>
    </row>
    <row r="53" spans="2:36" customFormat="1">
      <c r="B53" s="1"/>
      <c r="C53" s="1"/>
      <c r="D53" s="136"/>
      <c r="E53" s="5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2:36" customFormat="1" ht="24.95" customHeight="1">
      <c r="B54" s="1"/>
      <c r="C54" s="1"/>
      <c r="D54" s="136"/>
      <c r="E54" s="5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2:36" customFormat="1" ht="24.95" customHeight="1">
      <c r="B55" s="1"/>
      <c r="C55" s="1"/>
      <c r="D55" s="136"/>
      <c r="E55" s="5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2:36" ht="24.95" customHeight="1">
      <c r="B56" s="71" t="s">
        <v>390</v>
      </c>
      <c r="C56" s="7"/>
      <c r="D56" s="7"/>
      <c r="E56" s="94"/>
      <c r="F56" s="7"/>
      <c r="G56" s="94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AA56" s="71" t="s">
        <v>392</v>
      </c>
      <c r="AB56" s="7"/>
      <c r="AC56" s="7"/>
      <c r="AD56" s="7"/>
      <c r="AE56" s="7"/>
      <c r="AF56" s="7"/>
      <c r="AG56" s="7"/>
      <c r="AH56" s="100"/>
    </row>
    <row r="57" spans="2:36" ht="36" customHeight="1">
      <c r="B57" s="145"/>
      <c r="C57" s="348"/>
      <c r="D57" s="348"/>
      <c r="E57" s="210"/>
      <c r="F57" s="214" t="s">
        <v>256</v>
      </c>
      <c r="G57" s="214" t="s">
        <v>257</v>
      </c>
      <c r="H57" s="214" t="s">
        <v>258</v>
      </c>
      <c r="I57" s="214" t="s">
        <v>259</v>
      </c>
      <c r="J57" s="214" t="s">
        <v>260</v>
      </c>
      <c r="K57" s="214" t="s">
        <v>261</v>
      </c>
      <c r="L57" s="214" t="s">
        <v>262</v>
      </c>
      <c r="M57" s="214" t="s">
        <v>263</v>
      </c>
      <c r="N57" s="214" t="s">
        <v>264</v>
      </c>
      <c r="O57" s="214" t="s">
        <v>265</v>
      </c>
      <c r="P57" s="214" t="s">
        <v>266</v>
      </c>
      <c r="Q57" s="214" t="s">
        <v>267</v>
      </c>
      <c r="R57" s="214" t="s">
        <v>268</v>
      </c>
      <c r="S57" s="214" t="s">
        <v>269</v>
      </c>
      <c r="T57" s="214" t="s">
        <v>270</v>
      </c>
      <c r="U57" s="214" t="s">
        <v>271</v>
      </c>
      <c r="V57" s="144"/>
      <c r="W57" s="144"/>
      <c r="X57" s="144"/>
      <c r="Y57" s="144"/>
      <c r="Z57" s="144"/>
      <c r="AA57" s="83"/>
      <c r="AB57" s="210"/>
      <c r="AC57" s="214" t="s">
        <v>280</v>
      </c>
      <c r="AD57" s="214" t="s">
        <v>281</v>
      </c>
      <c r="AE57" s="214" t="s">
        <v>282</v>
      </c>
      <c r="AF57" s="144"/>
      <c r="AG57" s="144"/>
      <c r="AH57" s="144"/>
      <c r="AI57" s="144"/>
      <c r="AJ57" s="100"/>
    </row>
    <row r="58" spans="2:36" ht="12.75" customHeight="1">
      <c r="B58" s="91"/>
      <c r="C58" s="347"/>
      <c r="D58" s="347"/>
      <c r="E58" s="146"/>
      <c r="F58" s="147" t="s">
        <v>87</v>
      </c>
      <c r="G58" s="147" t="s">
        <v>5</v>
      </c>
      <c r="H58" s="147" t="s">
        <v>6</v>
      </c>
      <c r="I58" s="147" t="s">
        <v>7</v>
      </c>
      <c r="J58" s="147" t="s">
        <v>8</v>
      </c>
      <c r="K58" s="147" t="s">
        <v>9</v>
      </c>
      <c r="L58" s="147" t="s">
        <v>10</v>
      </c>
      <c r="M58" s="147" t="s">
        <v>11</v>
      </c>
      <c r="N58" s="147" t="s">
        <v>12</v>
      </c>
      <c r="O58" s="147" t="s">
        <v>13</v>
      </c>
      <c r="P58" s="147" t="s">
        <v>14</v>
      </c>
      <c r="Q58" s="147" t="s">
        <v>15</v>
      </c>
      <c r="R58" s="147" t="s">
        <v>16</v>
      </c>
      <c r="S58" s="147" t="s">
        <v>17</v>
      </c>
      <c r="T58" s="147" t="s">
        <v>18</v>
      </c>
      <c r="U58" s="147" t="s">
        <v>19</v>
      </c>
      <c r="V58" s="7"/>
      <c r="W58" s="7"/>
      <c r="X58" s="7"/>
      <c r="Y58" s="7"/>
      <c r="Z58" s="7"/>
      <c r="AA58" s="91"/>
      <c r="AB58" s="88"/>
      <c r="AC58" s="147" t="s">
        <v>87</v>
      </c>
      <c r="AD58" s="147" t="s">
        <v>5</v>
      </c>
      <c r="AE58" s="147" t="s">
        <v>6</v>
      </c>
      <c r="AF58" s="7"/>
      <c r="AG58" s="7"/>
      <c r="AH58" s="7"/>
      <c r="AI58" s="7"/>
      <c r="AJ58" s="100"/>
    </row>
    <row r="59" spans="2:36" ht="22.5" customHeight="1">
      <c r="B59" s="822" t="s">
        <v>104</v>
      </c>
      <c r="C59" s="854"/>
      <c r="D59" s="854"/>
      <c r="E59" s="49" t="s">
        <v>22</v>
      </c>
      <c r="F59" s="499" t="str">
        <f>IFERROR(VLOOKUP(第3表!$C$7,LastVal450List,M45表!F57+1,0),"…")</f>
        <v>…</v>
      </c>
      <c r="G59" s="499" t="str">
        <f>IFERROR(VLOOKUP(第3表!$C$7,LastVal450List,M45表!G57+1,0),"…")</f>
        <v>…</v>
      </c>
      <c r="H59" s="499" t="str">
        <f>IFERROR(VLOOKUP(第3表!$C$7,LastVal450List,M45表!H57+1,0),"…")</f>
        <v>…</v>
      </c>
      <c r="I59" s="499" t="str">
        <f>IFERROR(VLOOKUP(第3表!$C$7,LastVal450List,M45表!I57+1,0),"…")</f>
        <v>…</v>
      </c>
      <c r="J59" s="499" t="str">
        <f>IFERROR(VLOOKUP(第3表!$C$7,LastVal450List,M45表!J57+1,0),"…")</f>
        <v>…</v>
      </c>
      <c r="K59" s="499" t="str">
        <f>IFERROR(VLOOKUP(第3表!$C$7,LastVal450List,M45表!K57+1,0),"…")</f>
        <v>…</v>
      </c>
      <c r="L59" s="499" t="str">
        <f>IFERROR(VLOOKUP(第3表!$C$7,LastVal450List,M45表!L57+1,0),"…")</f>
        <v>…</v>
      </c>
      <c r="M59" s="499" t="str">
        <f>IFERROR(VLOOKUP(第3表!$C$7,LastVal450List,M45表!M57+1,0),"…")</f>
        <v>…</v>
      </c>
      <c r="N59" s="499" t="str">
        <f>IFERROR(VLOOKUP(第3表!$C$7,LastVal450List,M45表!N57+1,0),"…")</f>
        <v>…</v>
      </c>
      <c r="O59" s="499" t="str">
        <f>IFERROR(VLOOKUP(第3表!$C$7,LastVal450List,M45表!O57+1,0),"…")</f>
        <v>…</v>
      </c>
      <c r="P59" s="499" t="str">
        <f>IFERROR(VLOOKUP(第3表!$C$7,LastVal450List,M45表!P57+1,0),"…")</f>
        <v>…</v>
      </c>
      <c r="Q59" s="499" t="str">
        <f>IFERROR(VLOOKUP(第3表!$C$7,LastVal450List,M45表!Q57+1,0),"…")</f>
        <v>…</v>
      </c>
      <c r="R59" s="499" t="str">
        <f>IFERROR(VLOOKUP(第3表!$C$7,LastVal450List,M45表!R57+1,0),"…")</f>
        <v>…</v>
      </c>
      <c r="S59" s="499" t="str">
        <f>IFERROR(VLOOKUP(第3表!$C$7,LastVal450List,M45表!S57+1,0),"…")</f>
        <v>…</v>
      </c>
      <c r="T59" s="499" t="str">
        <f>IFERROR(VLOOKUP(第3表!$C$7,LastVal450List,M45表!T57+1,0),"…")</f>
        <v>…</v>
      </c>
      <c r="U59" s="499" t="str">
        <f>IFERROR(VLOOKUP(第3表!$C$7,LastVal450List,M45表!U57+1,0),"…")</f>
        <v>…</v>
      </c>
      <c r="V59" s="268"/>
      <c r="W59" s="268"/>
      <c r="X59" s="268"/>
      <c r="Y59" s="268"/>
      <c r="Z59" s="268"/>
      <c r="AA59" s="169" t="s">
        <v>408</v>
      </c>
      <c r="AB59" s="49" t="s">
        <v>74</v>
      </c>
      <c r="AC59" s="499" t="str">
        <f>IFERROR(VLOOKUP(第3表!$C$7,LastVal450List,M45表!AC57+1,0),"…")</f>
        <v>…</v>
      </c>
      <c r="AD59" s="499" t="str">
        <f>IFERROR(VLOOKUP(第3表!$C$7,LastVal450List,M45表!AD57+1,0),"…")</f>
        <v>…</v>
      </c>
      <c r="AE59" s="499" t="str">
        <f>IFERROR(VLOOKUP(第3表!$C$7,LastVal450List,M45表!AE57+1,0),"…")</f>
        <v>…</v>
      </c>
      <c r="AF59" s="144"/>
      <c r="AG59" s="144"/>
      <c r="AH59" s="144"/>
      <c r="AI59" s="144"/>
      <c r="AJ59" s="100"/>
    </row>
    <row r="60" spans="2:36" ht="22.5" customHeight="1">
      <c r="B60" s="7"/>
      <c r="C60" s="7"/>
      <c r="D60" s="7"/>
      <c r="E60" s="7"/>
      <c r="F60" s="37"/>
      <c r="G60" s="7"/>
      <c r="H60" s="7"/>
      <c r="I60" s="7"/>
      <c r="J60" s="7"/>
      <c r="K60" s="7"/>
      <c r="L60" s="7"/>
      <c r="M60" s="267"/>
      <c r="N60" s="267"/>
      <c r="O60" s="267"/>
      <c r="P60" s="26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94"/>
      <c r="AC60" s="7"/>
      <c r="AD60" s="7"/>
      <c r="AE60" s="7"/>
      <c r="AF60" s="7"/>
      <c r="AG60" s="7"/>
      <c r="AH60" s="7"/>
      <c r="AI60" s="7"/>
      <c r="AJ60" s="100"/>
    </row>
    <row r="61" spans="2:36" ht="22.5" customHeight="1">
      <c r="B61" s="7"/>
      <c r="C61" s="7"/>
      <c r="D61" s="7"/>
      <c r="E61" s="7"/>
      <c r="F61" s="37"/>
      <c r="G61" s="7"/>
      <c r="H61" s="7"/>
      <c r="I61" s="7"/>
      <c r="J61" s="7"/>
      <c r="K61" s="7"/>
      <c r="L61" s="7"/>
      <c r="M61" s="267"/>
      <c r="N61" s="267"/>
      <c r="O61" s="267"/>
      <c r="P61" s="26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94"/>
      <c r="AC61" s="7"/>
      <c r="AD61" s="7"/>
      <c r="AE61" s="7"/>
      <c r="AF61" s="7"/>
      <c r="AG61" s="7"/>
      <c r="AH61" s="7"/>
      <c r="AI61" s="7"/>
      <c r="AJ61" s="100"/>
    </row>
    <row r="62" spans="2:36" ht="24.95" customHeight="1">
      <c r="B62" s="209" t="s">
        <v>391</v>
      </c>
      <c r="C62" s="209"/>
      <c r="D62" s="209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209" t="s">
        <v>393</v>
      </c>
      <c r="AB62" s="7"/>
      <c r="AC62" s="7"/>
      <c r="AD62" s="7"/>
      <c r="AE62" s="7"/>
      <c r="AF62" s="7"/>
      <c r="AG62" s="7"/>
      <c r="AH62" s="7"/>
      <c r="AI62" s="7"/>
      <c r="AJ62" s="100"/>
    </row>
    <row r="63" spans="2:36" ht="36" customHeight="1">
      <c r="B63" s="83"/>
      <c r="C63" s="171"/>
      <c r="D63" s="171"/>
      <c r="E63" s="210"/>
      <c r="F63" s="724" t="s">
        <v>253</v>
      </c>
      <c r="G63" s="736"/>
      <c r="H63" s="724" t="s">
        <v>254</v>
      </c>
      <c r="I63" s="736"/>
      <c r="J63" s="724" t="s">
        <v>250</v>
      </c>
      <c r="K63" s="736"/>
      <c r="L63" s="724" t="s">
        <v>255</v>
      </c>
      <c r="M63" s="736"/>
      <c r="N63" s="724" t="s">
        <v>251</v>
      </c>
      <c r="O63" s="736"/>
      <c r="P63" s="724" t="s">
        <v>252</v>
      </c>
      <c r="Q63" s="725"/>
      <c r="R63" s="736"/>
      <c r="S63" s="99"/>
      <c r="T63" s="83"/>
      <c r="U63" s="84"/>
      <c r="V63" s="724" t="s">
        <v>414</v>
      </c>
      <c r="W63" s="736"/>
      <c r="X63" s="7"/>
      <c r="Y63" s="7"/>
      <c r="Z63" s="7"/>
      <c r="AA63" s="83"/>
      <c r="AB63" s="210"/>
      <c r="AC63" s="724" t="s">
        <v>414</v>
      </c>
      <c r="AD63" s="736"/>
      <c r="AE63" s="7"/>
      <c r="AF63" s="7"/>
      <c r="AG63" s="7"/>
      <c r="AH63" s="7"/>
      <c r="AI63" s="7"/>
      <c r="AJ63" s="100"/>
    </row>
    <row r="64" spans="2:36" ht="13.5" customHeight="1">
      <c r="B64" s="91"/>
      <c r="C64" s="347"/>
      <c r="D64" s="347"/>
      <c r="E64" s="92"/>
      <c r="F64" s="826" t="s">
        <v>87</v>
      </c>
      <c r="G64" s="828"/>
      <c r="H64" s="826" t="s">
        <v>5</v>
      </c>
      <c r="I64" s="828"/>
      <c r="J64" s="826" t="s">
        <v>6</v>
      </c>
      <c r="K64" s="828"/>
      <c r="L64" s="826" t="s">
        <v>7</v>
      </c>
      <c r="M64" s="828"/>
      <c r="N64" s="826" t="s">
        <v>8</v>
      </c>
      <c r="O64" s="828"/>
      <c r="P64" s="826" t="s">
        <v>9</v>
      </c>
      <c r="Q64" s="827"/>
      <c r="R64" s="828"/>
      <c r="S64" s="102"/>
      <c r="T64" s="91"/>
      <c r="U64" s="92"/>
      <c r="V64" s="812" t="s">
        <v>355</v>
      </c>
      <c r="W64" s="813"/>
      <c r="X64" s="7"/>
      <c r="Y64" s="7"/>
      <c r="Z64" s="7"/>
      <c r="AA64" s="91"/>
      <c r="AB64" s="92"/>
      <c r="AC64" s="812" t="s">
        <v>4</v>
      </c>
      <c r="AD64" s="813"/>
      <c r="AE64" s="7"/>
      <c r="AF64" s="7"/>
      <c r="AG64" s="7"/>
      <c r="AH64" s="7"/>
      <c r="AI64" s="7"/>
      <c r="AJ64" s="100"/>
    </row>
    <row r="65" spans="2:40" ht="22.5" customHeight="1">
      <c r="B65" s="832" t="s">
        <v>102</v>
      </c>
      <c r="C65" s="833"/>
      <c r="D65" s="833"/>
      <c r="E65" s="49" t="s">
        <v>78</v>
      </c>
      <c r="F65" s="859" t="str">
        <f>IFERROR(VLOOKUP(第3表!$C$7,LastVal450List,M45表!F62+1,0),"…")</f>
        <v>…</v>
      </c>
      <c r="G65" s="860"/>
      <c r="H65" s="859" t="str">
        <f>IFERROR(VLOOKUP(第3表!$C$7,LastVal450List,M45表!H62+1,0),"…")</f>
        <v>…</v>
      </c>
      <c r="I65" s="860"/>
      <c r="J65" s="859" t="str">
        <f>IFERROR(VLOOKUP(第3表!$C$7,LastVal450List,M45表!J62+1,0),"…")</f>
        <v>…</v>
      </c>
      <c r="K65" s="860"/>
      <c r="L65" s="859" t="str">
        <f>IFERROR(VLOOKUP(第3表!$C$7,LastVal450List,M45表!L62+1,0),"…")</f>
        <v>…</v>
      </c>
      <c r="M65" s="860"/>
      <c r="N65" s="859" t="str">
        <f>IFERROR(VLOOKUP(第3表!$C$7,LastVal450List,M45表!N62+1,0),"…")</f>
        <v>…</v>
      </c>
      <c r="O65" s="860"/>
      <c r="P65" s="859" t="str">
        <f>IFERROR(VLOOKUP(第3表!$C$7,LastVal450List,M45表!P62+1,0),"…")</f>
        <v>…</v>
      </c>
      <c r="Q65" s="861"/>
      <c r="R65" s="860"/>
      <c r="S65" s="102"/>
      <c r="T65" s="820" t="s">
        <v>408</v>
      </c>
      <c r="U65" s="823" t="s">
        <v>82</v>
      </c>
      <c r="V65" s="862" t="str">
        <f>IFERROR(VLOOKUP(第3表!$C$7,LastVal450List,M45表!V62+1,0),"…")</f>
        <v>…</v>
      </c>
      <c r="W65" s="863"/>
      <c r="X65" s="7"/>
      <c r="Y65" s="7"/>
      <c r="Z65" s="7"/>
      <c r="AA65" s="820" t="s">
        <v>408</v>
      </c>
      <c r="AB65" s="823" t="s">
        <v>83</v>
      </c>
      <c r="AC65" s="862" t="str">
        <f>IFERROR(VLOOKUP(第3表!$C$7,LastVal450List,M45表!AC62+1,0),"…")</f>
        <v>…</v>
      </c>
      <c r="AD65" s="863"/>
      <c r="AE65" s="7"/>
      <c r="AF65" s="7"/>
      <c r="AG65" s="7"/>
      <c r="AH65" s="7"/>
      <c r="AI65" s="7"/>
      <c r="AJ65" s="100"/>
    </row>
    <row r="66" spans="2:40" ht="22.5" customHeight="1">
      <c r="B66" s="832" t="s">
        <v>103</v>
      </c>
      <c r="C66" s="833"/>
      <c r="D66" s="833"/>
      <c r="E66" s="49" t="s">
        <v>79</v>
      </c>
      <c r="F66" s="859" t="str">
        <f>IFERROR(VLOOKUP(第3表!$C$7,LastVal450List,M45表!F63+1,0),"…")</f>
        <v>…</v>
      </c>
      <c r="G66" s="860"/>
      <c r="H66" s="859" t="str">
        <f>IFERROR(VLOOKUP(第3表!$C$7,LastVal450List,M45表!H63+1,0),"…")</f>
        <v>…</v>
      </c>
      <c r="I66" s="860"/>
      <c r="J66" s="859" t="str">
        <f>IFERROR(VLOOKUP(第3表!$C$7,LastVal450List,M45表!J63+1,0),"…")</f>
        <v>…</v>
      </c>
      <c r="K66" s="860"/>
      <c r="L66" s="859" t="str">
        <f>IFERROR(VLOOKUP(第3表!$C$7,LastVal450List,M45表!L63+1,0),"…")</f>
        <v>…</v>
      </c>
      <c r="M66" s="860"/>
      <c r="N66" s="859" t="str">
        <f>IFERROR(VLOOKUP(第3表!$C$7,LastVal450List,M45表!N63+1,0),"…")</f>
        <v>…</v>
      </c>
      <c r="O66" s="860"/>
      <c r="P66" s="859" t="str">
        <f>IFERROR(VLOOKUP(第3表!$C$7,LastVal450List,M45表!P63+1,0),"…")</f>
        <v>…</v>
      </c>
      <c r="Q66" s="861"/>
      <c r="R66" s="860"/>
      <c r="S66" s="102"/>
      <c r="T66" s="821"/>
      <c r="U66" s="824"/>
      <c r="V66" s="864"/>
      <c r="W66" s="865"/>
      <c r="X66" s="7"/>
      <c r="Y66" s="7"/>
      <c r="Z66" s="7"/>
      <c r="AA66" s="821"/>
      <c r="AB66" s="824"/>
      <c r="AC66" s="864"/>
      <c r="AD66" s="865"/>
      <c r="AE66" s="7"/>
      <c r="AF66" s="7"/>
      <c r="AG66" s="7"/>
      <c r="AH66" s="7"/>
      <c r="AI66" s="7"/>
      <c r="AJ66" s="100"/>
    </row>
    <row r="67" spans="2:40" ht="22.5" customHeight="1">
      <c r="B67" s="832" t="s">
        <v>131</v>
      </c>
      <c r="C67" s="833"/>
      <c r="D67" s="833"/>
      <c r="E67" s="49" t="s">
        <v>80</v>
      </c>
      <c r="F67" s="859" t="str">
        <f>IFERROR(VLOOKUP(第3表!$C$7,LastVal450List,M45表!F64+1,0),"…")</f>
        <v>…</v>
      </c>
      <c r="G67" s="860"/>
      <c r="H67" s="859" t="str">
        <f>IFERROR(VLOOKUP(第3表!$C$7,LastVal450List,M45表!H64+1,0),"…")</f>
        <v>…</v>
      </c>
      <c r="I67" s="860"/>
      <c r="J67" s="859" t="str">
        <f>IFERROR(VLOOKUP(第3表!$C$7,LastVal450List,M45表!J64+1,0),"…")</f>
        <v>…</v>
      </c>
      <c r="K67" s="860"/>
      <c r="L67" s="859" t="str">
        <f>IFERROR(VLOOKUP(第3表!$C$7,LastVal450List,M45表!L64+1,0),"…")</f>
        <v>…</v>
      </c>
      <c r="M67" s="860"/>
      <c r="N67" s="859" t="str">
        <f>IFERROR(VLOOKUP(第3表!$C$7,LastVal450List,M45表!N64+1,0),"…")</f>
        <v>…</v>
      </c>
      <c r="O67" s="860"/>
      <c r="P67" s="859" t="str">
        <f>IFERROR(VLOOKUP(第3表!$C$7,LastVal450List,M45表!P64+1,0),"…")</f>
        <v>…</v>
      </c>
      <c r="Q67" s="861"/>
      <c r="R67" s="860"/>
      <c r="S67" s="102"/>
      <c r="T67" s="822"/>
      <c r="U67" s="825"/>
      <c r="V67" s="866"/>
      <c r="W67" s="867"/>
      <c r="X67" s="7"/>
      <c r="Y67" s="7"/>
      <c r="Z67" s="7"/>
      <c r="AA67" s="822"/>
      <c r="AB67" s="825"/>
      <c r="AC67" s="866"/>
      <c r="AD67" s="867"/>
      <c r="AE67" s="7"/>
      <c r="AF67" s="7"/>
      <c r="AG67" s="7"/>
      <c r="AH67" s="7"/>
      <c r="AI67" s="7"/>
      <c r="AJ67" s="100"/>
    </row>
    <row r="68" spans="2:40" ht="22.5" customHeight="1">
      <c r="B68" s="832" t="s">
        <v>278</v>
      </c>
      <c r="C68" s="833"/>
      <c r="D68" s="833"/>
      <c r="E68" s="49" t="s">
        <v>81</v>
      </c>
      <c r="F68" s="859" t="str">
        <f>IFERROR(VLOOKUP(第3表!$C$7,LastVal450List,M45表!F65+1,0),"…")</f>
        <v>…</v>
      </c>
      <c r="G68" s="860"/>
      <c r="H68" s="859" t="str">
        <f>IFERROR(VLOOKUP(第3表!$C$7,LastVal450List,M45表!H65+1,0),"…")</f>
        <v>…</v>
      </c>
      <c r="I68" s="860"/>
      <c r="J68" s="859" t="str">
        <f>IFERROR(VLOOKUP(第3表!$C$7,LastVal450List,M45表!J65+1,0),"…")</f>
        <v>…</v>
      </c>
      <c r="K68" s="860"/>
      <c r="L68" s="859" t="str">
        <f>IFERROR(VLOOKUP(第3表!$C$7,LastVal450List,M45表!L65+1,0),"…")</f>
        <v>…</v>
      </c>
      <c r="M68" s="860"/>
      <c r="N68" s="859" t="str">
        <f>IFERROR(VLOOKUP(第3表!$C$7,LastVal450List,M45表!N65+1,0),"…")</f>
        <v>…</v>
      </c>
      <c r="O68" s="860"/>
      <c r="P68" s="859" t="str">
        <f>IFERROR(VLOOKUP(第3表!$C$7,LastVal450List,M45表!P65+1,0),"…")</f>
        <v>…</v>
      </c>
      <c r="Q68" s="861"/>
      <c r="R68" s="860"/>
      <c r="S68" s="102"/>
      <c r="T68" s="102"/>
      <c r="U68" s="102"/>
      <c r="X68" s="7"/>
      <c r="AB68" s="104"/>
      <c r="AE68" s="7"/>
      <c r="AF68" s="7"/>
      <c r="AG68" s="7"/>
      <c r="AH68" s="7"/>
      <c r="AI68" s="7"/>
      <c r="AJ68" s="7"/>
      <c r="AK68" s="7"/>
      <c r="AL68" s="7"/>
      <c r="AM68" s="7"/>
      <c r="AN68" s="100"/>
    </row>
  </sheetData>
  <sheetProtection selectLockedCells="1"/>
  <mergeCells count="55">
    <mergeCell ref="P68:R68"/>
    <mergeCell ref="B68:D68"/>
    <mergeCell ref="F68:G68"/>
    <mergeCell ref="H68:I68"/>
    <mergeCell ref="J68:K68"/>
    <mergeCell ref="L68:M68"/>
    <mergeCell ref="N68:O68"/>
    <mergeCell ref="AA65:AA67"/>
    <mergeCell ref="AB65:AB67"/>
    <mergeCell ref="AC65:AD67"/>
    <mergeCell ref="B66:D66"/>
    <mergeCell ref="F66:G66"/>
    <mergeCell ref="H66:I66"/>
    <mergeCell ref="J66:K66"/>
    <mergeCell ref="L66:M66"/>
    <mergeCell ref="N66:O66"/>
    <mergeCell ref="P66:R66"/>
    <mergeCell ref="B67:D67"/>
    <mergeCell ref="F67:G67"/>
    <mergeCell ref="H67:I67"/>
    <mergeCell ref="J67:K67"/>
    <mergeCell ref="L67:M67"/>
    <mergeCell ref="N67:O67"/>
    <mergeCell ref="N65:O65"/>
    <mergeCell ref="P65:R65"/>
    <mergeCell ref="T65:T67"/>
    <mergeCell ref="U65:U67"/>
    <mergeCell ref="V65:W67"/>
    <mergeCell ref="P67:R67"/>
    <mergeCell ref="B65:D65"/>
    <mergeCell ref="F65:G65"/>
    <mergeCell ref="H65:I65"/>
    <mergeCell ref="J65:K65"/>
    <mergeCell ref="L65:M65"/>
    <mergeCell ref="P63:R63"/>
    <mergeCell ref="V63:W63"/>
    <mergeCell ref="AC63:AD63"/>
    <mergeCell ref="F64:G64"/>
    <mergeCell ref="H64:I64"/>
    <mergeCell ref="J64:K64"/>
    <mergeCell ref="L64:M64"/>
    <mergeCell ref="N64:O64"/>
    <mergeCell ref="P64:R64"/>
    <mergeCell ref="V64:W64"/>
    <mergeCell ref="F63:G63"/>
    <mergeCell ref="H63:I63"/>
    <mergeCell ref="J63:K63"/>
    <mergeCell ref="L63:M63"/>
    <mergeCell ref="N63:O63"/>
    <mergeCell ref="AC64:AD64"/>
    <mergeCell ref="J2:T2"/>
    <mergeCell ref="J3:T4"/>
    <mergeCell ref="AA4:AA6"/>
    <mergeCell ref="AB4:AD6"/>
    <mergeCell ref="B59:D59"/>
  </mergeCells>
  <phoneticPr fontId="11"/>
  <printOptions horizontalCentered="1"/>
  <pageMargins left="0.78740157480314965" right="0.78740157480314965" top="0.39370078740157483" bottom="0.39370078740157483" header="0.31496062992125984" footer="0.31496062992125984"/>
  <pageSetup paperSize="9" scale="41" orientation="landscape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pageSetUpPr fitToPage="1"/>
  </sheetPr>
  <dimension ref="A1:BC95"/>
  <sheetViews>
    <sheetView showGridLines="0" zoomScale="85" zoomScaleNormal="85" zoomScaleSheetLayoutView="80" workbookViewId="0"/>
  </sheetViews>
  <sheetFormatPr defaultColWidth="9" defaultRowHeight="14.25"/>
  <cols>
    <col min="1" max="1" width="1.5" style="1" customWidth="1"/>
    <col min="2" max="2" width="9.75" style="1" customWidth="1"/>
    <col min="3" max="3" width="6.75" style="1" customWidth="1"/>
    <col min="4" max="4" width="17.375" style="1" customWidth="1"/>
    <col min="5" max="5" width="5.25" style="51" customWidth="1"/>
    <col min="6" max="30" width="10.125" style="1" customWidth="1"/>
    <col min="31" max="31" width="10.125" style="6" customWidth="1"/>
    <col min="32" max="32" width="10.125" style="1" customWidth="1"/>
    <col min="33" max="33" width="9" style="1"/>
    <col min="34" max="55" width="5.375" style="1" customWidth="1"/>
    <col min="56" max="16384" width="9" style="1"/>
  </cols>
  <sheetData>
    <row r="1" spans="2:55" ht="9" customHeight="1">
      <c r="B1" s="216"/>
      <c r="C1" s="216"/>
      <c r="D1" s="216"/>
      <c r="E1" s="217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6"/>
      <c r="AD1" s="216"/>
      <c r="AE1" s="218"/>
    </row>
    <row r="2" spans="2:55" ht="21.75" customHeight="1">
      <c r="B2" s="216"/>
      <c r="C2" s="219"/>
      <c r="D2" s="219"/>
      <c r="E2" s="220"/>
      <c r="F2" s="221"/>
      <c r="G2" s="221"/>
      <c r="H2" s="216"/>
      <c r="I2" s="216"/>
      <c r="K2" s="239"/>
      <c r="L2" s="239"/>
      <c r="M2" s="239"/>
      <c r="N2" s="239"/>
      <c r="O2" s="239"/>
      <c r="P2" s="239"/>
      <c r="Q2" s="512" t="s">
        <v>385</v>
      </c>
      <c r="R2" s="239"/>
      <c r="S2" s="239"/>
      <c r="T2" s="239"/>
      <c r="U2" s="221"/>
      <c r="V2" s="221"/>
      <c r="W2" s="221"/>
      <c r="X2" s="216"/>
      <c r="Y2" s="216"/>
      <c r="Z2" s="221"/>
      <c r="AA2" s="234" t="s">
        <v>0</v>
      </c>
      <c r="AB2" s="216"/>
      <c r="AC2" s="221"/>
      <c r="AD2" s="221"/>
      <c r="AE2" s="218"/>
    </row>
    <row r="3" spans="2:55" ht="14.25" customHeight="1">
      <c r="B3" s="216"/>
      <c r="C3" s="222"/>
      <c r="D3" s="222"/>
      <c r="E3" s="220"/>
      <c r="F3" s="221"/>
      <c r="G3" s="221"/>
      <c r="H3" s="216"/>
      <c r="I3" s="216"/>
      <c r="K3" s="236"/>
      <c r="L3" s="236"/>
      <c r="M3" s="236"/>
      <c r="N3" s="236"/>
      <c r="O3" s="236"/>
      <c r="P3" s="236"/>
      <c r="Q3" s="513" t="s">
        <v>245</v>
      </c>
      <c r="R3" s="236"/>
      <c r="S3" s="236"/>
      <c r="T3" s="236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18"/>
    </row>
    <row r="4" spans="2:55">
      <c r="B4" s="216"/>
      <c r="C4" s="216"/>
      <c r="D4" s="216"/>
      <c r="E4" s="217"/>
      <c r="F4" s="216"/>
      <c r="G4" s="216"/>
      <c r="H4" s="216"/>
      <c r="I4" s="21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16"/>
      <c r="V4" s="216"/>
      <c r="W4" s="216"/>
      <c r="X4" s="216"/>
      <c r="Y4" s="216"/>
      <c r="Z4" s="216"/>
      <c r="AA4" s="759" t="s">
        <v>244</v>
      </c>
      <c r="AB4" s="892"/>
      <c r="AC4" s="892"/>
      <c r="AD4" s="892"/>
      <c r="AE4" s="218"/>
    </row>
    <row r="5" spans="2:55">
      <c r="B5" s="216"/>
      <c r="C5" s="223"/>
      <c r="D5" s="223"/>
      <c r="E5" s="224"/>
      <c r="F5" s="221"/>
      <c r="G5" s="221"/>
      <c r="H5" s="223"/>
      <c r="I5" s="221"/>
      <c r="J5" s="221"/>
      <c r="K5" s="221"/>
      <c r="L5" s="221"/>
      <c r="M5" s="221"/>
      <c r="N5" s="221"/>
      <c r="O5" s="225"/>
      <c r="P5" s="216"/>
      <c r="Q5" s="221"/>
      <c r="R5" s="221"/>
      <c r="S5" s="221"/>
      <c r="T5" s="221"/>
      <c r="U5" s="221"/>
      <c r="V5" s="221"/>
      <c r="W5" s="221"/>
      <c r="X5" s="221"/>
      <c r="Y5" s="221"/>
      <c r="Z5" s="216"/>
      <c r="AA5" s="759"/>
      <c r="AB5" s="892"/>
      <c r="AC5" s="892"/>
      <c r="AD5" s="892"/>
      <c r="AE5" s="218"/>
    </row>
    <row r="6" spans="2:55">
      <c r="B6" s="216"/>
      <c r="C6" s="223"/>
      <c r="D6" s="223"/>
      <c r="E6" s="224"/>
      <c r="F6" s="221"/>
      <c r="G6" s="221"/>
      <c r="H6" s="223"/>
      <c r="I6" s="221"/>
      <c r="J6" s="460"/>
      <c r="K6" s="221"/>
      <c r="L6" s="221"/>
      <c r="M6" s="221"/>
      <c r="N6" s="221"/>
      <c r="O6" s="225"/>
      <c r="P6" s="216"/>
      <c r="Q6" s="221"/>
      <c r="R6" s="221"/>
      <c r="S6" s="221"/>
      <c r="T6" s="221"/>
      <c r="U6" s="221"/>
      <c r="V6" s="221"/>
      <c r="W6" s="221"/>
      <c r="X6" s="221"/>
      <c r="Y6" s="221"/>
      <c r="Z6" s="216"/>
      <c r="AA6" s="760"/>
      <c r="AB6" s="893"/>
      <c r="AC6" s="893"/>
      <c r="AD6" s="893"/>
      <c r="AE6" s="218"/>
    </row>
    <row r="7" spans="2:55" ht="17.25">
      <c r="B7" s="516" t="s">
        <v>415</v>
      </c>
      <c r="C7" s="515"/>
      <c r="D7" s="226"/>
      <c r="E7" s="227"/>
      <c r="F7" s="221"/>
      <c r="G7" s="221"/>
      <c r="H7" s="221"/>
      <c r="I7" s="221"/>
      <c r="J7" s="459"/>
      <c r="K7" s="216"/>
      <c r="L7" s="216"/>
      <c r="M7" s="216"/>
      <c r="N7" s="216"/>
      <c r="O7" s="225"/>
      <c r="P7" s="216"/>
      <c r="Q7" s="228"/>
      <c r="R7" s="221"/>
      <c r="S7" s="221"/>
      <c r="T7" s="221"/>
      <c r="U7" s="221"/>
      <c r="V7" s="221"/>
      <c r="W7" s="221"/>
      <c r="X7" s="221"/>
      <c r="Y7" s="221"/>
      <c r="Z7" s="221"/>
      <c r="AA7" s="229" t="str">
        <f>"令和      "&amp;DBCS(LEFTB(B7,2))&amp;"     年度分報告"</f>
        <v>令和      ０７     年度分報告</v>
      </c>
      <c r="AB7" s="230"/>
      <c r="AC7" s="230"/>
      <c r="AD7" s="230"/>
      <c r="AE7" s="218"/>
    </row>
    <row r="8" spans="2:55">
      <c r="B8" s="186" t="s">
        <v>279</v>
      </c>
      <c r="C8" s="231"/>
      <c r="D8" s="216"/>
      <c r="E8" s="227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18"/>
    </row>
    <row r="9" spans="2:55" ht="21.75" customHeight="1">
      <c r="B9" s="71" t="s">
        <v>386</v>
      </c>
      <c r="C9" s="186"/>
      <c r="E9" s="54"/>
      <c r="F9" s="2"/>
      <c r="G9" s="2"/>
      <c r="H9" s="2"/>
      <c r="I9" s="2"/>
      <c r="J9" s="2"/>
      <c r="K9" s="2"/>
      <c r="L9" s="2"/>
      <c r="M9" s="355"/>
      <c r="N9" s="2"/>
      <c r="O9" s="275"/>
      <c r="P9" s="2"/>
      <c r="Q9" s="2"/>
      <c r="R9" s="2"/>
      <c r="S9" s="2"/>
      <c r="T9" s="2"/>
      <c r="U9" s="2"/>
      <c r="V9" s="2"/>
      <c r="W9" s="2"/>
      <c r="X9" s="275"/>
      <c r="Y9" s="2"/>
      <c r="Z9" s="355"/>
      <c r="AA9" s="2"/>
      <c r="AB9" s="2"/>
      <c r="AC9" s="2"/>
      <c r="AD9" s="2"/>
    </row>
    <row r="10" spans="2:55" ht="21.75" customHeight="1">
      <c r="B10" s="403"/>
      <c r="C10" s="404"/>
      <c r="D10" s="404"/>
      <c r="E10" s="378"/>
      <c r="F10" s="405" t="s">
        <v>387</v>
      </c>
      <c r="G10" s="405"/>
      <c r="H10" s="405"/>
      <c r="I10" s="405"/>
      <c r="J10" s="405"/>
      <c r="K10" s="405"/>
      <c r="L10" s="405"/>
      <c r="M10" s="405"/>
      <c r="N10" s="405"/>
      <c r="O10" s="405"/>
      <c r="P10" s="405"/>
      <c r="Q10" s="405"/>
      <c r="R10" s="405"/>
      <c r="S10" s="405"/>
      <c r="T10" s="405"/>
      <c r="U10" s="405"/>
      <c r="V10" s="405"/>
      <c r="W10" s="405"/>
      <c r="X10" s="405"/>
      <c r="Y10" s="405"/>
      <c r="Z10" s="405"/>
      <c r="AA10" s="405"/>
      <c r="AB10" s="405"/>
      <c r="AC10" s="405"/>
      <c r="AD10" s="406"/>
      <c r="AE10" s="894" t="s">
        <v>380</v>
      </c>
      <c r="AF10" s="895"/>
    </row>
    <row r="11" spans="2:55" ht="14.25" customHeight="1">
      <c r="B11" s="407"/>
      <c r="C11" s="66"/>
      <c r="D11" s="66"/>
      <c r="E11" s="408"/>
      <c r="F11" s="409"/>
      <c r="G11" s="410" t="s">
        <v>378</v>
      </c>
      <c r="H11" s="411"/>
      <c r="I11" s="412"/>
      <c r="J11" s="413"/>
      <c r="K11" s="413"/>
      <c r="L11" s="413"/>
      <c r="M11" s="414"/>
      <c r="N11" s="894" t="s">
        <v>396</v>
      </c>
      <c r="O11" s="896"/>
      <c r="P11" s="896"/>
      <c r="Q11" s="896"/>
      <c r="R11" s="896"/>
      <c r="S11" s="896"/>
      <c r="T11" s="895"/>
      <c r="U11" s="412"/>
      <c r="V11" s="412"/>
      <c r="W11" s="412"/>
      <c r="X11" s="897" t="s">
        <v>379</v>
      </c>
      <c r="Y11" s="898"/>
      <c r="Z11" s="415"/>
      <c r="AA11" s="415"/>
      <c r="AB11" s="412"/>
      <c r="AC11" s="888" t="s">
        <v>71</v>
      </c>
      <c r="AD11" s="416"/>
      <c r="AE11" s="417"/>
      <c r="AF11" s="417"/>
    </row>
    <row r="12" spans="2:55" ht="14.25" customHeight="1">
      <c r="B12" s="407"/>
      <c r="C12" s="66"/>
      <c r="D12" s="66"/>
      <c r="E12" s="408"/>
      <c r="F12" s="418"/>
      <c r="G12" s="418"/>
      <c r="H12" s="419"/>
      <c r="I12" s="412"/>
      <c r="J12" s="413"/>
      <c r="K12" s="413"/>
      <c r="L12" s="413"/>
      <c r="M12" s="414"/>
      <c r="N12" s="894" t="s">
        <v>395</v>
      </c>
      <c r="O12" s="896"/>
      <c r="P12" s="896"/>
      <c r="Q12" s="896"/>
      <c r="R12" s="896"/>
      <c r="S12" s="895"/>
      <c r="T12" s="420"/>
      <c r="U12" s="412"/>
      <c r="V12" s="412"/>
      <c r="W12" s="412"/>
      <c r="X12" s="412"/>
      <c r="Y12" s="412"/>
      <c r="Z12" s="415"/>
      <c r="AA12" s="415"/>
      <c r="AB12" s="412"/>
      <c r="AC12" s="899"/>
      <c r="AD12" s="416"/>
      <c r="AE12" s="421"/>
      <c r="AF12" s="421"/>
    </row>
    <row r="13" spans="2:55">
      <c r="B13" s="407"/>
      <c r="C13" s="66"/>
      <c r="D13" s="66"/>
      <c r="E13" s="408"/>
      <c r="F13" s="412"/>
      <c r="G13" s="412"/>
      <c r="H13" s="412"/>
      <c r="I13" s="412"/>
      <c r="J13" s="413"/>
      <c r="K13" s="413"/>
      <c r="L13" s="413"/>
      <c r="M13" s="414"/>
      <c r="N13" s="412"/>
      <c r="O13" s="412"/>
      <c r="P13" s="422"/>
      <c r="Q13" s="423"/>
      <c r="R13" s="424"/>
      <c r="S13" s="425"/>
      <c r="T13" s="412"/>
      <c r="U13" s="412"/>
      <c r="V13" s="412"/>
      <c r="W13" s="412"/>
      <c r="X13" s="412"/>
      <c r="Y13" s="412"/>
      <c r="Z13" s="415"/>
      <c r="AA13" s="415"/>
      <c r="AB13" s="412"/>
      <c r="AC13" s="899"/>
      <c r="AD13" s="416"/>
      <c r="AE13" s="421"/>
      <c r="AF13" s="421"/>
    </row>
    <row r="14" spans="2:55" ht="141.75" customHeight="1">
      <c r="B14" s="407"/>
      <c r="C14" s="66"/>
      <c r="D14" s="66"/>
      <c r="E14" s="408"/>
      <c r="F14" s="426"/>
      <c r="G14" s="426"/>
      <c r="H14" s="426"/>
      <c r="I14" s="426"/>
      <c r="J14" s="427"/>
      <c r="K14" s="427"/>
      <c r="L14" s="427"/>
      <c r="M14" s="427"/>
      <c r="N14" s="426"/>
      <c r="O14" s="426"/>
      <c r="P14" s="426"/>
      <c r="Q14" s="428"/>
      <c r="R14" s="429"/>
      <c r="S14" s="430"/>
      <c r="T14" s="415"/>
      <c r="U14" s="426"/>
      <c r="V14" s="426"/>
      <c r="W14" s="426"/>
      <c r="X14" s="426"/>
      <c r="Y14" s="426"/>
      <c r="Z14" s="415"/>
      <c r="AA14" s="415"/>
      <c r="AB14" s="426"/>
      <c r="AC14" s="899"/>
      <c r="AD14" s="431"/>
      <c r="AE14" s="426"/>
      <c r="AF14" s="426"/>
    </row>
    <row r="15" spans="2:55" s="45" customFormat="1">
      <c r="B15" s="432"/>
      <c r="C15" s="433"/>
      <c r="D15" s="433"/>
      <c r="E15" s="380"/>
      <c r="F15" s="364" t="s">
        <v>4</v>
      </c>
      <c r="G15" s="364" t="s">
        <v>5</v>
      </c>
      <c r="H15" s="364" t="s">
        <v>6</v>
      </c>
      <c r="I15" s="364" t="s">
        <v>7</v>
      </c>
      <c r="J15" s="364" t="s">
        <v>8</v>
      </c>
      <c r="K15" s="380" t="s">
        <v>9</v>
      </c>
      <c r="L15" s="364" t="s">
        <v>10</v>
      </c>
      <c r="M15" s="364" t="s">
        <v>11</v>
      </c>
      <c r="N15" s="364" t="s">
        <v>12</v>
      </c>
      <c r="O15" s="364" t="s">
        <v>13</v>
      </c>
      <c r="P15" s="364" t="s">
        <v>14</v>
      </c>
      <c r="Q15" s="380" t="s">
        <v>15</v>
      </c>
      <c r="R15" s="364" t="s">
        <v>16</v>
      </c>
      <c r="S15" s="432" t="s">
        <v>17</v>
      </c>
      <c r="T15" s="364" t="s">
        <v>18</v>
      </c>
      <c r="U15" s="364" t="s">
        <v>19</v>
      </c>
      <c r="V15" s="364" t="s">
        <v>20</v>
      </c>
      <c r="W15" s="380" t="s">
        <v>21</v>
      </c>
      <c r="X15" s="380" t="s">
        <v>22</v>
      </c>
      <c r="Y15" s="380" t="s">
        <v>77</v>
      </c>
      <c r="Z15" s="380" t="s">
        <v>78</v>
      </c>
      <c r="AA15" s="364" t="s">
        <v>79</v>
      </c>
      <c r="AB15" s="364" t="s">
        <v>80</v>
      </c>
      <c r="AC15" s="364" t="s">
        <v>81</v>
      </c>
      <c r="AD15" s="432" t="s">
        <v>82</v>
      </c>
      <c r="AE15" s="364" t="s">
        <v>83</v>
      </c>
      <c r="AF15" s="380" t="s">
        <v>84</v>
      </c>
    </row>
    <row r="16" spans="2:55" ht="24.95" customHeight="1">
      <c r="B16" s="888" t="s">
        <v>389</v>
      </c>
      <c r="C16" s="434" t="s">
        <v>66</v>
      </c>
      <c r="D16" s="435" t="s">
        <v>68</v>
      </c>
      <c r="E16" s="380" t="s">
        <v>23</v>
      </c>
      <c r="F16" s="436">
        <v>1</v>
      </c>
      <c r="G16" s="436">
        <v>2</v>
      </c>
      <c r="H16" s="436">
        <v>3</v>
      </c>
      <c r="I16" s="436">
        <v>4</v>
      </c>
      <c r="J16" s="436">
        <v>5</v>
      </c>
      <c r="K16" s="436">
        <v>6</v>
      </c>
      <c r="L16" s="436">
        <v>7</v>
      </c>
      <c r="M16" s="458">
        <v>8</v>
      </c>
      <c r="N16" s="436">
        <v>9</v>
      </c>
      <c r="O16" s="436">
        <v>10</v>
      </c>
      <c r="P16" s="436">
        <v>11</v>
      </c>
      <c r="Q16" s="436">
        <v>12</v>
      </c>
      <c r="R16" s="436">
        <v>13</v>
      </c>
      <c r="S16" s="436">
        <v>14</v>
      </c>
      <c r="T16" s="436">
        <v>15</v>
      </c>
      <c r="U16" s="436">
        <v>16</v>
      </c>
      <c r="V16" s="436">
        <v>17</v>
      </c>
      <c r="W16" s="436">
        <v>18</v>
      </c>
      <c r="X16" s="436">
        <v>19</v>
      </c>
      <c r="Y16" s="436">
        <v>20</v>
      </c>
      <c r="Z16" s="458">
        <v>21</v>
      </c>
      <c r="AA16" s="436">
        <v>22</v>
      </c>
      <c r="AB16" s="436">
        <v>23</v>
      </c>
      <c r="AC16" s="436">
        <v>24</v>
      </c>
      <c r="AD16" s="436">
        <v>25</v>
      </c>
      <c r="AE16" s="436">
        <v>26</v>
      </c>
      <c r="AF16" s="436">
        <v>27</v>
      </c>
      <c r="AH16" s="463"/>
      <c r="AI16" s="463"/>
      <c r="AJ16" s="463"/>
      <c r="AK16" s="463"/>
      <c r="AL16" s="463">
        <v>8</v>
      </c>
      <c r="AM16" s="463"/>
      <c r="AN16" s="463"/>
      <c r="AO16" s="463"/>
      <c r="AP16" s="463"/>
      <c r="AQ16" s="463"/>
      <c r="AR16" s="463"/>
      <c r="AS16" s="463"/>
      <c r="AT16" s="463"/>
      <c r="AU16" s="463"/>
      <c r="AV16" s="463"/>
      <c r="AW16" s="463"/>
      <c r="AX16" s="463"/>
      <c r="AY16" s="463">
        <v>21</v>
      </c>
      <c r="AZ16" s="463"/>
      <c r="BA16" s="463"/>
      <c r="BB16" s="463"/>
      <c r="BC16" s="463"/>
    </row>
    <row r="17" spans="2:55" ht="24.95" customHeight="1">
      <c r="B17" s="889"/>
      <c r="C17" s="437" t="s">
        <v>67</v>
      </c>
      <c r="D17" s="435" t="s">
        <v>69</v>
      </c>
      <c r="E17" s="380" t="s">
        <v>24</v>
      </c>
      <c r="F17" s="436">
        <v>28</v>
      </c>
      <c r="G17" s="436">
        <v>29</v>
      </c>
      <c r="H17" s="436">
        <v>30</v>
      </c>
      <c r="I17" s="436">
        <v>31</v>
      </c>
      <c r="J17" s="436">
        <v>32</v>
      </c>
      <c r="K17" s="436">
        <v>33</v>
      </c>
      <c r="L17" s="436">
        <v>34</v>
      </c>
      <c r="M17" s="458">
        <v>35</v>
      </c>
      <c r="N17" s="436">
        <v>36</v>
      </c>
      <c r="O17" s="436">
        <v>37</v>
      </c>
      <c r="P17" s="436">
        <v>38</v>
      </c>
      <c r="Q17" s="436">
        <v>39</v>
      </c>
      <c r="R17" s="436">
        <v>40</v>
      </c>
      <c r="S17" s="436">
        <v>41</v>
      </c>
      <c r="T17" s="436">
        <v>42</v>
      </c>
      <c r="U17" s="436">
        <v>43</v>
      </c>
      <c r="V17" s="436">
        <v>44</v>
      </c>
      <c r="W17" s="436">
        <v>45</v>
      </c>
      <c r="X17" s="436">
        <v>46</v>
      </c>
      <c r="Y17" s="436">
        <v>47</v>
      </c>
      <c r="Z17" s="458">
        <v>48</v>
      </c>
      <c r="AA17" s="436">
        <v>49</v>
      </c>
      <c r="AB17" s="436">
        <v>50</v>
      </c>
      <c r="AC17" s="436">
        <v>51</v>
      </c>
      <c r="AD17" s="436">
        <v>52</v>
      </c>
      <c r="AE17" s="436">
        <v>53</v>
      </c>
      <c r="AF17" s="436">
        <v>54</v>
      </c>
      <c r="AH17" s="463"/>
      <c r="AI17" s="463"/>
      <c r="AJ17" s="463"/>
      <c r="AK17" s="463"/>
      <c r="AL17" s="463">
        <v>35</v>
      </c>
      <c r="AM17" s="463"/>
      <c r="AN17" s="463"/>
      <c r="AO17" s="463"/>
      <c r="AP17" s="463"/>
      <c r="AQ17" s="463"/>
      <c r="AR17" s="463"/>
      <c r="AS17" s="463"/>
      <c r="AT17" s="463"/>
      <c r="AU17" s="463"/>
      <c r="AV17" s="463"/>
      <c r="AW17" s="463"/>
      <c r="AX17" s="463"/>
      <c r="AY17" s="463">
        <v>48</v>
      </c>
      <c r="AZ17" s="463"/>
      <c r="BA17" s="463"/>
      <c r="BB17" s="463"/>
      <c r="BC17" s="463"/>
    </row>
    <row r="18" spans="2:55" ht="24.95" customHeight="1">
      <c r="B18" s="889"/>
      <c r="C18" s="438" t="s">
        <v>72</v>
      </c>
      <c r="D18" s="439"/>
      <c r="E18" s="376" t="s">
        <v>25</v>
      </c>
      <c r="F18" s="436">
        <v>55</v>
      </c>
      <c r="G18" s="436">
        <v>56</v>
      </c>
      <c r="H18" s="436">
        <v>57</v>
      </c>
      <c r="I18" s="436">
        <v>58</v>
      </c>
      <c r="J18" s="436">
        <v>59</v>
      </c>
      <c r="K18" s="436">
        <v>60</v>
      </c>
      <c r="L18" s="436">
        <v>61</v>
      </c>
      <c r="M18" s="458">
        <v>62</v>
      </c>
      <c r="N18" s="436">
        <v>63</v>
      </c>
      <c r="O18" s="436">
        <v>64</v>
      </c>
      <c r="P18" s="436">
        <v>65</v>
      </c>
      <c r="Q18" s="436">
        <v>66</v>
      </c>
      <c r="R18" s="436">
        <v>67</v>
      </c>
      <c r="S18" s="436">
        <v>68</v>
      </c>
      <c r="T18" s="436">
        <v>69</v>
      </c>
      <c r="U18" s="436">
        <v>70</v>
      </c>
      <c r="V18" s="436">
        <v>71</v>
      </c>
      <c r="W18" s="436">
        <v>72</v>
      </c>
      <c r="X18" s="436">
        <v>73</v>
      </c>
      <c r="Y18" s="436">
        <v>74</v>
      </c>
      <c r="Z18" s="458">
        <v>75</v>
      </c>
      <c r="AA18" s="436">
        <v>76</v>
      </c>
      <c r="AB18" s="436">
        <v>77</v>
      </c>
      <c r="AC18" s="436">
        <v>78</v>
      </c>
      <c r="AD18" s="436">
        <v>79</v>
      </c>
      <c r="AE18" s="436">
        <v>80</v>
      </c>
      <c r="AF18" s="436">
        <v>81</v>
      </c>
      <c r="AH18" s="463"/>
      <c r="AI18" s="463"/>
      <c r="AJ18" s="463"/>
      <c r="AK18" s="463"/>
      <c r="AL18" s="463">
        <v>62</v>
      </c>
      <c r="AM18" s="463"/>
      <c r="AN18" s="463"/>
      <c r="AO18" s="463"/>
      <c r="AP18" s="463"/>
      <c r="AQ18" s="463"/>
      <c r="AR18" s="463"/>
      <c r="AS18" s="463"/>
      <c r="AT18" s="463"/>
      <c r="AU18" s="463"/>
      <c r="AV18" s="463"/>
      <c r="AW18" s="463"/>
      <c r="AX18" s="463"/>
      <c r="AY18" s="463">
        <v>75</v>
      </c>
      <c r="AZ18" s="463"/>
      <c r="BA18" s="463"/>
      <c r="BB18" s="463"/>
      <c r="BC18" s="463"/>
    </row>
    <row r="19" spans="2:55" ht="24.95" customHeight="1">
      <c r="B19" s="889"/>
      <c r="C19" s="438" t="s">
        <v>381</v>
      </c>
      <c r="D19" s="440"/>
      <c r="E19" s="376" t="s">
        <v>26</v>
      </c>
      <c r="F19" s="436">
        <v>82</v>
      </c>
      <c r="G19" s="436">
        <v>83</v>
      </c>
      <c r="H19" s="436">
        <v>84</v>
      </c>
      <c r="I19" s="436">
        <v>85</v>
      </c>
      <c r="J19" s="436">
        <v>86</v>
      </c>
      <c r="K19" s="436">
        <v>87</v>
      </c>
      <c r="L19" s="436">
        <v>88</v>
      </c>
      <c r="M19" s="458">
        <v>89</v>
      </c>
      <c r="N19" s="436">
        <v>90</v>
      </c>
      <c r="O19" s="436">
        <v>91</v>
      </c>
      <c r="P19" s="436">
        <v>92</v>
      </c>
      <c r="Q19" s="436">
        <v>93</v>
      </c>
      <c r="R19" s="436">
        <v>94</v>
      </c>
      <c r="S19" s="436">
        <v>95</v>
      </c>
      <c r="T19" s="436">
        <v>96</v>
      </c>
      <c r="U19" s="436">
        <v>97</v>
      </c>
      <c r="V19" s="436">
        <v>98</v>
      </c>
      <c r="W19" s="436">
        <v>99</v>
      </c>
      <c r="X19" s="436">
        <v>100</v>
      </c>
      <c r="Y19" s="436">
        <v>101</v>
      </c>
      <c r="Z19" s="458">
        <v>102</v>
      </c>
      <c r="AA19" s="436">
        <v>103</v>
      </c>
      <c r="AB19" s="436">
        <v>104</v>
      </c>
      <c r="AC19" s="436">
        <v>105</v>
      </c>
      <c r="AD19" s="436">
        <v>106</v>
      </c>
      <c r="AE19" s="436">
        <v>107</v>
      </c>
      <c r="AF19" s="436">
        <v>108</v>
      </c>
      <c r="AH19" s="463"/>
      <c r="AI19" s="463"/>
      <c r="AJ19" s="463"/>
      <c r="AK19" s="463"/>
      <c r="AL19" s="463">
        <v>89</v>
      </c>
      <c r="AM19" s="463"/>
      <c r="AN19" s="463"/>
      <c r="AO19" s="463"/>
      <c r="AP19" s="463"/>
      <c r="AQ19" s="463"/>
      <c r="AR19" s="463"/>
      <c r="AS19" s="463"/>
      <c r="AT19" s="463"/>
      <c r="AU19" s="463"/>
      <c r="AV19" s="463"/>
      <c r="AW19" s="463"/>
      <c r="AX19" s="463"/>
      <c r="AY19" s="463">
        <v>102</v>
      </c>
      <c r="AZ19" s="463"/>
      <c r="BA19" s="463"/>
      <c r="BB19" s="463"/>
      <c r="BC19" s="463"/>
    </row>
    <row r="20" spans="2:55" ht="24.95" customHeight="1">
      <c r="B20" s="889"/>
      <c r="C20" s="441" t="s">
        <v>32</v>
      </c>
      <c r="D20" s="442" t="s">
        <v>33</v>
      </c>
      <c r="E20" s="376" t="s">
        <v>27</v>
      </c>
      <c r="F20" s="436">
        <v>109</v>
      </c>
      <c r="G20" s="436">
        <v>110</v>
      </c>
      <c r="H20" s="436">
        <v>111</v>
      </c>
      <c r="I20" s="436">
        <v>112</v>
      </c>
      <c r="J20" s="436">
        <v>113</v>
      </c>
      <c r="K20" s="436">
        <v>114</v>
      </c>
      <c r="L20" s="436">
        <v>115</v>
      </c>
      <c r="M20" s="458">
        <v>116</v>
      </c>
      <c r="N20" s="436">
        <v>117</v>
      </c>
      <c r="O20" s="436">
        <v>118</v>
      </c>
      <c r="P20" s="436">
        <v>119</v>
      </c>
      <c r="Q20" s="436">
        <v>120</v>
      </c>
      <c r="R20" s="436">
        <v>121</v>
      </c>
      <c r="S20" s="436">
        <v>122</v>
      </c>
      <c r="T20" s="436">
        <v>123</v>
      </c>
      <c r="U20" s="436">
        <v>124</v>
      </c>
      <c r="V20" s="436">
        <v>125</v>
      </c>
      <c r="W20" s="436">
        <v>126</v>
      </c>
      <c r="X20" s="436">
        <v>127</v>
      </c>
      <c r="Y20" s="436">
        <v>128</v>
      </c>
      <c r="Z20" s="436">
        <v>129</v>
      </c>
      <c r="AA20" s="436">
        <v>130</v>
      </c>
      <c r="AB20" s="436">
        <v>131</v>
      </c>
      <c r="AC20" s="436">
        <v>132</v>
      </c>
      <c r="AD20" s="436">
        <v>133</v>
      </c>
      <c r="AE20" s="436">
        <v>134</v>
      </c>
      <c r="AF20" s="436">
        <v>135</v>
      </c>
      <c r="AH20" s="463"/>
      <c r="AI20" s="463"/>
      <c r="AJ20" s="463"/>
      <c r="AK20" s="463"/>
      <c r="AL20" s="463">
        <v>116</v>
      </c>
      <c r="AM20" s="463"/>
      <c r="AN20" s="463"/>
      <c r="AO20" s="463"/>
      <c r="AP20" s="463"/>
      <c r="AQ20" s="463"/>
      <c r="AR20" s="463"/>
      <c r="AS20" s="463"/>
      <c r="AT20" s="463"/>
      <c r="AU20" s="463"/>
      <c r="AV20" s="463"/>
      <c r="AW20" s="463"/>
      <c r="AX20" s="463"/>
      <c r="AY20" s="463"/>
      <c r="AZ20" s="463"/>
      <c r="BA20" s="463"/>
      <c r="BB20" s="463"/>
      <c r="BC20" s="463"/>
    </row>
    <row r="21" spans="2:55" ht="24.95" customHeight="1">
      <c r="B21" s="889"/>
      <c r="C21" s="443" t="s">
        <v>3</v>
      </c>
      <c r="D21" s="442" t="s">
        <v>34</v>
      </c>
      <c r="E21" s="376" t="s">
        <v>28</v>
      </c>
      <c r="F21" s="436">
        <v>136</v>
      </c>
      <c r="G21" s="436">
        <v>137</v>
      </c>
      <c r="H21" s="436">
        <v>138</v>
      </c>
      <c r="I21" s="436">
        <v>139</v>
      </c>
      <c r="J21" s="436">
        <v>140</v>
      </c>
      <c r="K21" s="436">
        <v>141</v>
      </c>
      <c r="L21" s="436">
        <v>142</v>
      </c>
      <c r="M21" s="458">
        <v>143</v>
      </c>
      <c r="N21" s="436">
        <v>144</v>
      </c>
      <c r="O21" s="436">
        <v>145</v>
      </c>
      <c r="P21" s="436">
        <v>146</v>
      </c>
      <c r="Q21" s="436">
        <v>147</v>
      </c>
      <c r="R21" s="436">
        <v>148</v>
      </c>
      <c r="S21" s="436">
        <v>149</v>
      </c>
      <c r="T21" s="436">
        <v>150</v>
      </c>
      <c r="U21" s="436">
        <v>151</v>
      </c>
      <c r="V21" s="436">
        <v>152</v>
      </c>
      <c r="W21" s="436">
        <v>153</v>
      </c>
      <c r="X21" s="436">
        <v>154</v>
      </c>
      <c r="Y21" s="436">
        <v>155</v>
      </c>
      <c r="Z21" s="436">
        <v>156</v>
      </c>
      <c r="AA21" s="436">
        <v>157</v>
      </c>
      <c r="AB21" s="436">
        <v>158</v>
      </c>
      <c r="AC21" s="436">
        <v>159</v>
      </c>
      <c r="AD21" s="436">
        <v>160</v>
      </c>
      <c r="AE21" s="436">
        <v>161</v>
      </c>
      <c r="AF21" s="436">
        <v>162</v>
      </c>
      <c r="AH21" s="463"/>
      <c r="AI21" s="463"/>
      <c r="AJ21" s="463"/>
      <c r="AK21" s="463"/>
      <c r="AL21" s="463">
        <v>143</v>
      </c>
      <c r="AM21" s="463"/>
      <c r="AN21" s="463"/>
      <c r="AO21" s="463"/>
      <c r="AP21" s="463"/>
      <c r="AQ21" s="463"/>
      <c r="AR21" s="463"/>
      <c r="AS21" s="463"/>
      <c r="AT21" s="463"/>
      <c r="AU21" s="463"/>
      <c r="AV21" s="463"/>
      <c r="AW21" s="463"/>
      <c r="AX21" s="463"/>
      <c r="AY21" s="463"/>
      <c r="AZ21" s="463"/>
      <c r="BA21" s="463"/>
      <c r="BB21" s="463"/>
      <c r="BC21" s="463"/>
    </row>
    <row r="22" spans="2:55" ht="24.95" customHeight="1">
      <c r="B22" s="889"/>
      <c r="C22" s="438" t="s">
        <v>382</v>
      </c>
      <c r="D22" s="442"/>
      <c r="E22" s="376" t="s">
        <v>29</v>
      </c>
      <c r="F22" s="436">
        <v>163</v>
      </c>
      <c r="G22" s="436">
        <v>164</v>
      </c>
      <c r="H22" s="436">
        <v>165</v>
      </c>
      <c r="I22" s="436">
        <v>166</v>
      </c>
      <c r="J22" s="436">
        <v>167</v>
      </c>
      <c r="K22" s="436">
        <v>168</v>
      </c>
      <c r="L22" s="436">
        <v>169</v>
      </c>
      <c r="M22" s="458">
        <v>170</v>
      </c>
      <c r="N22" s="436">
        <v>171</v>
      </c>
      <c r="O22" s="436">
        <v>172</v>
      </c>
      <c r="P22" s="436">
        <v>173</v>
      </c>
      <c r="Q22" s="436">
        <v>174</v>
      </c>
      <c r="R22" s="436">
        <v>175</v>
      </c>
      <c r="S22" s="436">
        <v>176</v>
      </c>
      <c r="T22" s="436">
        <v>177</v>
      </c>
      <c r="U22" s="436">
        <v>178</v>
      </c>
      <c r="V22" s="436">
        <v>179</v>
      </c>
      <c r="W22" s="436">
        <v>180</v>
      </c>
      <c r="X22" s="436">
        <v>181</v>
      </c>
      <c r="Y22" s="436">
        <v>182</v>
      </c>
      <c r="Z22" s="458">
        <v>183</v>
      </c>
      <c r="AA22" s="436">
        <v>184</v>
      </c>
      <c r="AB22" s="436">
        <v>185</v>
      </c>
      <c r="AC22" s="436">
        <v>186</v>
      </c>
      <c r="AD22" s="436">
        <v>187</v>
      </c>
      <c r="AE22" s="436">
        <v>188</v>
      </c>
      <c r="AF22" s="436">
        <v>189</v>
      </c>
      <c r="AH22" s="463"/>
      <c r="AI22" s="463"/>
      <c r="AJ22" s="463"/>
      <c r="AK22" s="463"/>
      <c r="AL22" s="463">
        <v>170</v>
      </c>
      <c r="AM22" s="463"/>
      <c r="AN22" s="463"/>
      <c r="AO22" s="463"/>
      <c r="AP22" s="463"/>
      <c r="AQ22" s="463"/>
      <c r="AR22" s="463"/>
      <c r="AS22" s="463"/>
      <c r="AT22" s="463"/>
      <c r="AU22" s="463"/>
      <c r="AV22" s="463"/>
      <c r="AW22" s="463"/>
      <c r="AX22" s="463"/>
      <c r="AY22" s="463">
        <v>183</v>
      </c>
      <c r="AZ22" s="463"/>
      <c r="BA22" s="463"/>
      <c r="BB22" s="463"/>
      <c r="BC22" s="463"/>
    </row>
    <row r="23" spans="2:55" ht="24.95" customHeight="1">
      <c r="B23" s="889"/>
      <c r="C23" s="444" t="s">
        <v>243</v>
      </c>
      <c r="D23" s="440"/>
      <c r="E23" s="376" t="s">
        <v>30</v>
      </c>
      <c r="F23" s="436">
        <v>190</v>
      </c>
      <c r="G23" s="436">
        <v>191</v>
      </c>
      <c r="H23" s="436">
        <v>192</v>
      </c>
      <c r="I23" s="436">
        <v>193</v>
      </c>
      <c r="J23" s="436">
        <v>194</v>
      </c>
      <c r="K23" s="436">
        <v>195</v>
      </c>
      <c r="L23" s="436">
        <v>196</v>
      </c>
      <c r="M23" s="458">
        <v>197</v>
      </c>
      <c r="N23" s="436">
        <v>198</v>
      </c>
      <c r="O23" s="436">
        <v>199</v>
      </c>
      <c r="P23" s="436">
        <v>200</v>
      </c>
      <c r="Q23" s="436">
        <v>201</v>
      </c>
      <c r="R23" s="436">
        <v>202</v>
      </c>
      <c r="S23" s="436">
        <v>203</v>
      </c>
      <c r="T23" s="436">
        <v>204</v>
      </c>
      <c r="U23" s="436">
        <v>205</v>
      </c>
      <c r="V23" s="436">
        <v>206</v>
      </c>
      <c r="W23" s="436">
        <v>207</v>
      </c>
      <c r="X23" s="436">
        <v>208</v>
      </c>
      <c r="Y23" s="436">
        <v>209</v>
      </c>
      <c r="Z23" s="458">
        <v>210</v>
      </c>
      <c r="AA23" s="436">
        <v>211</v>
      </c>
      <c r="AB23" s="436">
        <v>212</v>
      </c>
      <c r="AC23" s="436">
        <v>213</v>
      </c>
      <c r="AD23" s="436">
        <v>214</v>
      </c>
      <c r="AE23" s="436">
        <v>215</v>
      </c>
      <c r="AF23" s="436">
        <v>216</v>
      </c>
      <c r="AH23" s="463"/>
      <c r="AI23" s="463"/>
      <c r="AJ23" s="463"/>
      <c r="AK23" s="463"/>
      <c r="AL23" s="463">
        <v>197</v>
      </c>
      <c r="AM23" s="463"/>
      <c r="AN23" s="463"/>
      <c r="AO23" s="463"/>
      <c r="AP23" s="463"/>
      <c r="AQ23" s="463"/>
      <c r="AR23" s="463"/>
      <c r="AS23" s="463"/>
      <c r="AT23" s="463"/>
      <c r="AU23" s="463"/>
      <c r="AV23" s="463"/>
      <c r="AW23" s="463"/>
      <c r="AX23" s="463"/>
      <c r="AY23" s="463">
        <v>210</v>
      </c>
      <c r="AZ23" s="463"/>
      <c r="BA23" s="463"/>
      <c r="BB23" s="463"/>
      <c r="BC23" s="463"/>
    </row>
    <row r="24" spans="2:55" ht="24.95" customHeight="1">
      <c r="B24" s="890"/>
      <c r="C24" s="444"/>
      <c r="D24" s="445" t="s">
        <v>70</v>
      </c>
      <c r="E24" s="376" t="s">
        <v>31</v>
      </c>
      <c r="F24" s="436">
        <v>217</v>
      </c>
      <c r="G24" s="436">
        <v>218</v>
      </c>
      <c r="H24" s="436">
        <v>219</v>
      </c>
      <c r="I24" s="436">
        <v>220</v>
      </c>
      <c r="J24" s="436">
        <v>221</v>
      </c>
      <c r="K24" s="436">
        <v>222</v>
      </c>
      <c r="L24" s="436">
        <v>223</v>
      </c>
      <c r="M24" s="458">
        <v>224</v>
      </c>
      <c r="N24" s="436">
        <v>225</v>
      </c>
      <c r="O24" s="436">
        <v>226</v>
      </c>
      <c r="P24" s="436">
        <v>227</v>
      </c>
      <c r="Q24" s="436">
        <v>228</v>
      </c>
      <c r="R24" s="436">
        <v>229</v>
      </c>
      <c r="S24" s="436">
        <v>230</v>
      </c>
      <c r="T24" s="436">
        <v>231</v>
      </c>
      <c r="U24" s="436">
        <v>232</v>
      </c>
      <c r="V24" s="436">
        <v>233</v>
      </c>
      <c r="W24" s="436">
        <v>234</v>
      </c>
      <c r="X24" s="436">
        <v>235</v>
      </c>
      <c r="Y24" s="436">
        <v>236</v>
      </c>
      <c r="Z24" s="436">
        <v>237</v>
      </c>
      <c r="AA24" s="436">
        <v>238</v>
      </c>
      <c r="AB24" s="436">
        <v>239</v>
      </c>
      <c r="AC24" s="436">
        <v>240</v>
      </c>
      <c r="AD24" s="436">
        <v>241</v>
      </c>
      <c r="AE24" s="436">
        <v>242</v>
      </c>
      <c r="AF24" s="436">
        <v>243</v>
      </c>
      <c r="AH24" s="463"/>
      <c r="AI24" s="463"/>
      <c r="AJ24" s="463"/>
      <c r="AK24" s="463"/>
      <c r="AL24" s="463">
        <v>224</v>
      </c>
      <c r="AM24" s="463"/>
      <c r="AN24" s="463"/>
      <c r="AO24" s="463"/>
      <c r="AP24" s="463"/>
      <c r="AQ24" s="463"/>
      <c r="AR24" s="463"/>
      <c r="AS24" s="463"/>
      <c r="AT24" s="463"/>
      <c r="AU24" s="463"/>
      <c r="AV24" s="463"/>
      <c r="AW24" s="463"/>
      <c r="AX24" s="463"/>
      <c r="AY24" s="463"/>
      <c r="AZ24" s="463"/>
      <c r="BA24" s="463"/>
      <c r="BB24" s="463"/>
      <c r="BC24" s="463"/>
    </row>
    <row r="25" spans="2:55" ht="24.95" customHeight="1">
      <c r="B25" s="891" t="s">
        <v>388</v>
      </c>
      <c r="C25" s="434" t="s">
        <v>66</v>
      </c>
      <c r="D25" s="435" t="s">
        <v>68</v>
      </c>
      <c r="E25" s="380" t="s">
        <v>13</v>
      </c>
      <c r="F25" s="436">
        <v>244</v>
      </c>
      <c r="G25" s="436">
        <v>245</v>
      </c>
      <c r="H25" s="436">
        <v>246</v>
      </c>
      <c r="I25" s="458">
        <v>247</v>
      </c>
      <c r="J25" s="458">
        <v>248</v>
      </c>
      <c r="K25" s="458">
        <v>249</v>
      </c>
      <c r="L25" s="458">
        <v>250</v>
      </c>
      <c r="M25" s="436">
        <v>251</v>
      </c>
      <c r="N25" s="458">
        <v>252</v>
      </c>
      <c r="O25" s="458">
        <v>253</v>
      </c>
      <c r="P25" s="458">
        <v>254</v>
      </c>
      <c r="Q25" s="458">
        <v>255</v>
      </c>
      <c r="R25" s="458">
        <v>256</v>
      </c>
      <c r="S25" s="458">
        <v>257</v>
      </c>
      <c r="T25" s="458">
        <v>258</v>
      </c>
      <c r="U25" s="458">
        <v>259</v>
      </c>
      <c r="V25" s="458">
        <v>260</v>
      </c>
      <c r="W25" s="458">
        <v>261</v>
      </c>
      <c r="X25" s="458">
        <v>262</v>
      </c>
      <c r="Y25" s="458">
        <v>263</v>
      </c>
      <c r="Z25" s="458">
        <v>264</v>
      </c>
      <c r="AA25" s="458">
        <v>265</v>
      </c>
      <c r="AB25" s="436">
        <v>266</v>
      </c>
      <c r="AC25" s="436">
        <v>267</v>
      </c>
      <c r="AD25" s="436">
        <v>268</v>
      </c>
      <c r="AE25" s="458">
        <v>269</v>
      </c>
      <c r="AF25" s="458">
        <v>270</v>
      </c>
      <c r="AH25" s="463">
        <v>247</v>
      </c>
      <c r="AI25" s="463">
        <v>248</v>
      </c>
      <c r="AJ25" s="463">
        <v>249</v>
      </c>
      <c r="AK25" s="463">
        <v>250</v>
      </c>
      <c r="AL25" s="463"/>
      <c r="AM25" s="463">
        <v>252</v>
      </c>
      <c r="AN25" s="463">
        <v>253</v>
      </c>
      <c r="AO25" s="463">
        <v>254</v>
      </c>
      <c r="AP25" s="463">
        <v>255</v>
      </c>
      <c r="AQ25" s="463">
        <v>256</v>
      </c>
      <c r="AR25" s="463">
        <v>257</v>
      </c>
      <c r="AS25" s="463">
        <v>258</v>
      </c>
      <c r="AT25" s="463">
        <v>259</v>
      </c>
      <c r="AU25" s="463">
        <v>260</v>
      </c>
      <c r="AV25" s="463">
        <v>261</v>
      </c>
      <c r="AW25" s="463">
        <v>262</v>
      </c>
      <c r="AX25" s="463">
        <v>263</v>
      </c>
      <c r="AY25" s="463">
        <v>264</v>
      </c>
      <c r="AZ25" s="463">
        <v>265</v>
      </c>
      <c r="BA25" s="463"/>
      <c r="BB25" s="463">
        <v>269</v>
      </c>
      <c r="BC25" s="463">
        <v>270</v>
      </c>
    </row>
    <row r="26" spans="2:55" ht="24.95" customHeight="1">
      <c r="B26" s="889"/>
      <c r="C26" s="437" t="s">
        <v>67</v>
      </c>
      <c r="D26" s="435" t="s">
        <v>69</v>
      </c>
      <c r="E26" s="380" t="s">
        <v>14</v>
      </c>
      <c r="F26" s="436">
        <v>271</v>
      </c>
      <c r="G26" s="436">
        <v>272</v>
      </c>
      <c r="H26" s="436">
        <v>273</v>
      </c>
      <c r="I26" s="458">
        <v>274</v>
      </c>
      <c r="J26" s="458">
        <v>275</v>
      </c>
      <c r="K26" s="458">
        <v>276</v>
      </c>
      <c r="L26" s="458">
        <v>277</v>
      </c>
      <c r="M26" s="436">
        <v>278</v>
      </c>
      <c r="N26" s="458">
        <v>279</v>
      </c>
      <c r="O26" s="458">
        <v>280</v>
      </c>
      <c r="P26" s="458">
        <v>281</v>
      </c>
      <c r="Q26" s="458">
        <v>282</v>
      </c>
      <c r="R26" s="458">
        <v>283</v>
      </c>
      <c r="S26" s="458">
        <v>284</v>
      </c>
      <c r="T26" s="458">
        <v>285</v>
      </c>
      <c r="U26" s="458">
        <v>286</v>
      </c>
      <c r="V26" s="458">
        <v>287</v>
      </c>
      <c r="W26" s="458">
        <v>288</v>
      </c>
      <c r="X26" s="458">
        <v>289</v>
      </c>
      <c r="Y26" s="458">
        <v>290</v>
      </c>
      <c r="Z26" s="458">
        <v>291</v>
      </c>
      <c r="AA26" s="458">
        <v>292</v>
      </c>
      <c r="AB26" s="436">
        <v>293</v>
      </c>
      <c r="AC26" s="436">
        <v>294</v>
      </c>
      <c r="AD26" s="436">
        <v>295</v>
      </c>
      <c r="AE26" s="458">
        <v>296</v>
      </c>
      <c r="AF26" s="458">
        <v>297</v>
      </c>
      <c r="AH26" s="463">
        <v>274</v>
      </c>
      <c r="AI26" s="463">
        <v>275</v>
      </c>
      <c r="AJ26" s="463">
        <v>276</v>
      </c>
      <c r="AK26" s="463">
        <v>277</v>
      </c>
      <c r="AL26" s="463"/>
      <c r="AM26" s="463">
        <v>279</v>
      </c>
      <c r="AN26" s="463">
        <v>280</v>
      </c>
      <c r="AO26" s="463">
        <v>281</v>
      </c>
      <c r="AP26" s="463">
        <v>282</v>
      </c>
      <c r="AQ26" s="463">
        <v>283</v>
      </c>
      <c r="AR26" s="463">
        <v>284</v>
      </c>
      <c r="AS26" s="463">
        <v>285</v>
      </c>
      <c r="AT26" s="463">
        <v>286</v>
      </c>
      <c r="AU26" s="463">
        <v>287</v>
      </c>
      <c r="AV26" s="463">
        <v>288</v>
      </c>
      <c r="AW26" s="463">
        <v>289</v>
      </c>
      <c r="AX26" s="463">
        <v>290</v>
      </c>
      <c r="AY26" s="463">
        <v>291</v>
      </c>
      <c r="AZ26" s="463">
        <v>292</v>
      </c>
      <c r="BA26" s="463"/>
      <c r="BB26" s="463">
        <v>296</v>
      </c>
      <c r="BC26" s="463">
        <v>297</v>
      </c>
    </row>
    <row r="27" spans="2:55" ht="24.95" customHeight="1">
      <c r="B27" s="889"/>
      <c r="C27" s="438" t="s">
        <v>72</v>
      </c>
      <c r="D27" s="439"/>
      <c r="E27" s="376" t="s">
        <v>15</v>
      </c>
      <c r="F27" s="436">
        <v>298</v>
      </c>
      <c r="G27" s="436">
        <v>299</v>
      </c>
      <c r="H27" s="436">
        <v>300</v>
      </c>
      <c r="I27" s="458">
        <v>301</v>
      </c>
      <c r="J27" s="458">
        <v>302</v>
      </c>
      <c r="K27" s="458">
        <v>303</v>
      </c>
      <c r="L27" s="458">
        <v>304</v>
      </c>
      <c r="M27" s="436">
        <v>305</v>
      </c>
      <c r="N27" s="458">
        <v>306</v>
      </c>
      <c r="O27" s="458">
        <v>307</v>
      </c>
      <c r="P27" s="458">
        <v>308</v>
      </c>
      <c r="Q27" s="458">
        <v>309</v>
      </c>
      <c r="R27" s="458">
        <v>310</v>
      </c>
      <c r="S27" s="458">
        <v>311</v>
      </c>
      <c r="T27" s="458">
        <v>312</v>
      </c>
      <c r="U27" s="458">
        <v>313</v>
      </c>
      <c r="V27" s="458">
        <v>314</v>
      </c>
      <c r="W27" s="458">
        <v>315</v>
      </c>
      <c r="X27" s="458">
        <v>316</v>
      </c>
      <c r="Y27" s="458">
        <v>317</v>
      </c>
      <c r="Z27" s="458">
        <v>318</v>
      </c>
      <c r="AA27" s="458">
        <v>319</v>
      </c>
      <c r="AB27" s="436">
        <v>320</v>
      </c>
      <c r="AC27" s="436">
        <v>321</v>
      </c>
      <c r="AD27" s="436">
        <v>322</v>
      </c>
      <c r="AE27" s="458">
        <v>323</v>
      </c>
      <c r="AF27" s="458">
        <v>324</v>
      </c>
      <c r="AH27" s="463">
        <v>301</v>
      </c>
      <c r="AI27" s="463">
        <v>302</v>
      </c>
      <c r="AJ27" s="463">
        <v>303</v>
      </c>
      <c r="AK27" s="463">
        <v>304</v>
      </c>
      <c r="AL27" s="463"/>
      <c r="AM27" s="463">
        <v>306</v>
      </c>
      <c r="AN27" s="463">
        <v>307</v>
      </c>
      <c r="AO27" s="463">
        <v>308</v>
      </c>
      <c r="AP27" s="463">
        <v>309</v>
      </c>
      <c r="AQ27" s="463">
        <v>310</v>
      </c>
      <c r="AR27" s="463">
        <v>311</v>
      </c>
      <c r="AS27" s="463">
        <v>312</v>
      </c>
      <c r="AT27" s="463">
        <v>313</v>
      </c>
      <c r="AU27" s="463">
        <v>314</v>
      </c>
      <c r="AV27" s="463">
        <v>315</v>
      </c>
      <c r="AW27" s="463">
        <v>316</v>
      </c>
      <c r="AX27" s="463">
        <v>317</v>
      </c>
      <c r="AY27" s="463">
        <v>318</v>
      </c>
      <c r="AZ27" s="463">
        <v>319</v>
      </c>
      <c r="BA27" s="463"/>
      <c r="BB27" s="463">
        <v>323</v>
      </c>
      <c r="BC27" s="463">
        <v>324</v>
      </c>
    </row>
    <row r="28" spans="2:55" ht="24.95" customHeight="1">
      <c r="B28" s="889"/>
      <c r="C28" s="438" t="s">
        <v>381</v>
      </c>
      <c r="D28" s="440"/>
      <c r="E28" s="376" t="s">
        <v>16</v>
      </c>
      <c r="F28" s="436">
        <v>325</v>
      </c>
      <c r="G28" s="436">
        <v>326</v>
      </c>
      <c r="H28" s="436">
        <v>327</v>
      </c>
      <c r="I28" s="458">
        <v>328</v>
      </c>
      <c r="J28" s="458">
        <v>329</v>
      </c>
      <c r="K28" s="458">
        <v>330</v>
      </c>
      <c r="L28" s="458">
        <v>331</v>
      </c>
      <c r="M28" s="436">
        <v>332</v>
      </c>
      <c r="N28" s="458">
        <v>333</v>
      </c>
      <c r="O28" s="458">
        <v>334</v>
      </c>
      <c r="P28" s="458">
        <v>335</v>
      </c>
      <c r="Q28" s="458">
        <v>336</v>
      </c>
      <c r="R28" s="458">
        <v>337</v>
      </c>
      <c r="S28" s="458">
        <v>338</v>
      </c>
      <c r="T28" s="458">
        <v>339</v>
      </c>
      <c r="U28" s="458">
        <v>340</v>
      </c>
      <c r="V28" s="458">
        <v>341</v>
      </c>
      <c r="W28" s="458">
        <v>342</v>
      </c>
      <c r="X28" s="458">
        <v>343</v>
      </c>
      <c r="Y28" s="458">
        <v>344</v>
      </c>
      <c r="Z28" s="458">
        <v>345</v>
      </c>
      <c r="AA28" s="458">
        <v>346</v>
      </c>
      <c r="AB28" s="436">
        <v>347</v>
      </c>
      <c r="AC28" s="436">
        <v>348</v>
      </c>
      <c r="AD28" s="436">
        <v>349</v>
      </c>
      <c r="AE28" s="458">
        <v>350</v>
      </c>
      <c r="AF28" s="458">
        <v>351</v>
      </c>
      <c r="AH28" s="463">
        <v>328</v>
      </c>
      <c r="AI28" s="463">
        <v>329</v>
      </c>
      <c r="AJ28" s="463">
        <v>330</v>
      </c>
      <c r="AK28" s="463">
        <v>331</v>
      </c>
      <c r="AL28" s="463"/>
      <c r="AM28" s="463">
        <v>333</v>
      </c>
      <c r="AN28" s="463">
        <v>334</v>
      </c>
      <c r="AO28" s="463">
        <v>335</v>
      </c>
      <c r="AP28" s="463">
        <v>336</v>
      </c>
      <c r="AQ28" s="463">
        <v>337</v>
      </c>
      <c r="AR28" s="463">
        <v>338</v>
      </c>
      <c r="AS28" s="463">
        <v>339</v>
      </c>
      <c r="AT28" s="463">
        <v>340</v>
      </c>
      <c r="AU28" s="463">
        <v>341</v>
      </c>
      <c r="AV28" s="463">
        <v>342</v>
      </c>
      <c r="AW28" s="463">
        <v>343</v>
      </c>
      <c r="AX28" s="463">
        <v>344</v>
      </c>
      <c r="AY28" s="463">
        <v>345</v>
      </c>
      <c r="AZ28" s="463">
        <v>346</v>
      </c>
      <c r="BA28" s="463"/>
      <c r="BB28" s="463">
        <v>350</v>
      </c>
      <c r="BC28" s="463">
        <v>351</v>
      </c>
    </row>
    <row r="29" spans="2:55" ht="24.95" customHeight="1">
      <c r="B29" s="889"/>
      <c r="C29" s="441" t="s">
        <v>32</v>
      </c>
      <c r="D29" s="442" t="s">
        <v>33</v>
      </c>
      <c r="E29" s="376" t="s">
        <v>17</v>
      </c>
      <c r="F29" s="436">
        <v>352</v>
      </c>
      <c r="G29" s="436">
        <v>353</v>
      </c>
      <c r="H29" s="436">
        <v>354</v>
      </c>
      <c r="I29" s="458">
        <v>355</v>
      </c>
      <c r="J29" s="458">
        <v>356</v>
      </c>
      <c r="K29" s="458">
        <v>357</v>
      </c>
      <c r="L29" s="458">
        <v>358</v>
      </c>
      <c r="M29" s="436">
        <v>359</v>
      </c>
      <c r="N29" s="458">
        <v>360</v>
      </c>
      <c r="O29" s="458">
        <v>361</v>
      </c>
      <c r="P29" s="458">
        <v>362</v>
      </c>
      <c r="Q29" s="458">
        <v>363</v>
      </c>
      <c r="R29" s="458">
        <v>364</v>
      </c>
      <c r="S29" s="458">
        <v>365</v>
      </c>
      <c r="T29" s="458">
        <v>366</v>
      </c>
      <c r="U29" s="458">
        <v>367</v>
      </c>
      <c r="V29" s="458">
        <v>368</v>
      </c>
      <c r="W29" s="458">
        <v>369</v>
      </c>
      <c r="X29" s="458">
        <v>370</v>
      </c>
      <c r="Y29" s="458">
        <v>371</v>
      </c>
      <c r="Z29" s="458">
        <v>372</v>
      </c>
      <c r="AA29" s="458">
        <v>373</v>
      </c>
      <c r="AB29" s="436">
        <v>374</v>
      </c>
      <c r="AC29" s="436">
        <v>375</v>
      </c>
      <c r="AD29" s="436">
        <v>376</v>
      </c>
      <c r="AE29" s="458">
        <v>377</v>
      </c>
      <c r="AF29" s="458">
        <v>378</v>
      </c>
      <c r="AH29" s="463">
        <v>355</v>
      </c>
      <c r="AI29" s="463">
        <v>356</v>
      </c>
      <c r="AJ29" s="463">
        <v>357</v>
      </c>
      <c r="AK29" s="463">
        <v>358</v>
      </c>
      <c r="AL29" s="463"/>
      <c r="AM29" s="463">
        <v>360</v>
      </c>
      <c r="AN29" s="463">
        <v>361</v>
      </c>
      <c r="AO29" s="463">
        <v>362</v>
      </c>
      <c r="AP29" s="463">
        <v>363</v>
      </c>
      <c r="AQ29" s="463">
        <v>364</v>
      </c>
      <c r="AR29" s="463">
        <v>365</v>
      </c>
      <c r="AS29" s="463">
        <v>366</v>
      </c>
      <c r="AT29" s="463">
        <v>367</v>
      </c>
      <c r="AU29" s="463">
        <v>368</v>
      </c>
      <c r="AV29" s="463">
        <v>369</v>
      </c>
      <c r="AW29" s="463">
        <v>370</v>
      </c>
      <c r="AX29" s="463">
        <v>371</v>
      </c>
      <c r="AY29" s="463">
        <v>372</v>
      </c>
      <c r="AZ29" s="463">
        <v>373</v>
      </c>
      <c r="BA29" s="463"/>
      <c r="BB29" s="463">
        <v>377</v>
      </c>
      <c r="BC29" s="463">
        <v>378</v>
      </c>
    </row>
    <row r="30" spans="2:55" ht="24.95" customHeight="1">
      <c r="B30" s="889"/>
      <c r="C30" s="443" t="s">
        <v>3</v>
      </c>
      <c r="D30" s="442" t="s">
        <v>34</v>
      </c>
      <c r="E30" s="376" t="s">
        <v>18</v>
      </c>
      <c r="F30" s="436">
        <v>379</v>
      </c>
      <c r="G30" s="436">
        <v>380</v>
      </c>
      <c r="H30" s="436">
        <v>381</v>
      </c>
      <c r="I30" s="458">
        <v>382</v>
      </c>
      <c r="J30" s="458">
        <v>383</v>
      </c>
      <c r="K30" s="458">
        <v>384</v>
      </c>
      <c r="L30" s="458">
        <v>385</v>
      </c>
      <c r="M30" s="436">
        <v>386</v>
      </c>
      <c r="N30" s="458">
        <v>387</v>
      </c>
      <c r="O30" s="458">
        <v>388</v>
      </c>
      <c r="P30" s="458">
        <v>389</v>
      </c>
      <c r="Q30" s="458">
        <v>390</v>
      </c>
      <c r="R30" s="458">
        <v>391</v>
      </c>
      <c r="S30" s="458">
        <v>392</v>
      </c>
      <c r="T30" s="458">
        <v>393</v>
      </c>
      <c r="U30" s="458">
        <v>394</v>
      </c>
      <c r="V30" s="458">
        <v>395</v>
      </c>
      <c r="W30" s="458">
        <v>396</v>
      </c>
      <c r="X30" s="458">
        <v>397</v>
      </c>
      <c r="Y30" s="458">
        <v>398</v>
      </c>
      <c r="Z30" s="458">
        <v>399</v>
      </c>
      <c r="AA30" s="458">
        <v>400</v>
      </c>
      <c r="AB30" s="436">
        <v>401</v>
      </c>
      <c r="AC30" s="436">
        <v>402</v>
      </c>
      <c r="AD30" s="436">
        <v>403</v>
      </c>
      <c r="AE30" s="458">
        <v>404</v>
      </c>
      <c r="AF30" s="458">
        <v>405</v>
      </c>
      <c r="AH30" s="463">
        <v>382</v>
      </c>
      <c r="AI30" s="463">
        <v>383</v>
      </c>
      <c r="AJ30" s="463">
        <v>384</v>
      </c>
      <c r="AK30" s="463">
        <v>385</v>
      </c>
      <c r="AL30" s="463"/>
      <c r="AM30" s="463">
        <v>387</v>
      </c>
      <c r="AN30" s="463">
        <v>388</v>
      </c>
      <c r="AO30" s="463">
        <v>389</v>
      </c>
      <c r="AP30" s="463">
        <v>390</v>
      </c>
      <c r="AQ30" s="463">
        <v>391</v>
      </c>
      <c r="AR30" s="463">
        <v>392</v>
      </c>
      <c r="AS30" s="463">
        <v>393</v>
      </c>
      <c r="AT30" s="463">
        <v>394</v>
      </c>
      <c r="AU30" s="463">
        <v>395</v>
      </c>
      <c r="AV30" s="463">
        <v>396</v>
      </c>
      <c r="AW30" s="463">
        <v>397</v>
      </c>
      <c r="AX30" s="463">
        <v>398</v>
      </c>
      <c r="AY30" s="463">
        <v>399</v>
      </c>
      <c r="AZ30" s="463">
        <v>400</v>
      </c>
      <c r="BA30" s="463"/>
      <c r="BB30" s="463">
        <v>404</v>
      </c>
      <c r="BC30" s="463">
        <v>405</v>
      </c>
    </row>
    <row r="31" spans="2:55" ht="24.95" customHeight="1">
      <c r="B31" s="889"/>
      <c r="C31" s="438" t="s">
        <v>382</v>
      </c>
      <c r="D31" s="442"/>
      <c r="E31" s="376" t="s">
        <v>19</v>
      </c>
      <c r="F31" s="436">
        <v>406</v>
      </c>
      <c r="G31" s="436">
        <v>407</v>
      </c>
      <c r="H31" s="436">
        <v>408</v>
      </c>
      <c r="I31" s="458">
        <v>409</v>
      </c>
      <c r="J31" s="458">
        <v>410</v>
      </c>
      <c r="K31" s="458">
        <v>411</v>
      </c>
      <c r="L31" s="458">
        <v>412</v>
      </c>
      <c r="M31" s="436">
        <v>413</v>
      </c>
      <c r="N31" s="458">
        <v>414</v>
      </c>
      <c r="O31" s="458">
        <v>415</v>
      </c>
      <c r="P31" s="458">
        <v>416</v>
      </c>
      <c r="Q31" s="458">
        <v>417</v>
      </c>
      <c r="R31" s="458">
        <v>418</v>
      </c>
      <c r="S31" s="458">
        <v>419</v>
      </c>
      <c r="T31" s="458">
        <v>420</v>
      </c>
      <c r="U31" s="458">
        <v>421</v>
      </c>
      <c r="V31" s="458">
        <v>422</v>
      </c>
      <c r="W31" s="458">
        <v>423</v>
      </c>
      <c r="X31" s="458">
        <v>424</v>
      </c>
      <c r="Y31" s="458">
        <v>425</v>
      </c>
      <c r="Z31" s="458">
        <v>426</v>
      </c>
      <c r="AA31" s="458">
        <v>427</v>
      </c>
      <c r="AB31" s="436">
        <v>428</v>
      </c>
      <c r="AC31" s="436">
        <v>429</v>
      </c>
      <c r="AD31" s="436">
        <v>430</v>
      </c>
      <c r="AE31" s="458">
        <v>431</v>
      </c>
      <c r="AF31" s="458">
        <v>432</v>
      </c>
      <c r="AH31" s="463">
        <v>409</v>
      </c>
      <c r="AI31" s="463">
        <v>410</v>
      </c>
      <c r="AJ31" s="463">
        <v>411</v>
      </c>
      <c r="AK31" s="463">
        <v>412</v>
      </c>
      <c r="AL31" s="463"/>
      <c r="AM31" s="463">
        <v>414</v>
      </c>
      <c r="AN31" s="463">
        <v>415</v>
      </c>
      <c r="AO31" s="463">
        <v>416</v>
      </c>
      <c r="AP31" s="463">
        <v>417</v>
      </c>
      <c r="AQ31" s="463">
        <v>418</v>
      </c>
      <c r="AR31" s="463">
        <v>419</v>
      </c>
      <c r="AS31" s="463">
        <v>420</v>
      </c>
      <c r="AT31" s="463">
        <v>421</v>
      </c>
      <c r="AU31" s="463">
        <v>422</v>
      </c>
      <c r="AV31" s="463">
        <v>423</v>
      </c>
      <c r="AW31" s="463">
        <v>424</v>
      </c>
      <c r="AX31" s="463">
        <v>425</v>
      </c>
      <c r="AY31" s="463">
        <v>426</v>
      </c>
      <c r="AZ31" s="463">
        <v>427</v>
      </c>
      <c r="BA31" s="463"/>
      <c r="BB31" s="463">
        <v>431</v>
      </c>
      <c r="BC31" s="463">
        <v>432</v>
      </c>
    </row>
    <row r="32" spans="2:55" ht="24.95" customHeight="1">
      <c r="B32" s="889"/>
      <c r="C32" s="444" t="s">
        <v>243</v>
      </c>
      <c r="D32" s="440"/>
      <c r="E32" s="376" t="s">
        <v>20</v>
      </c>
      <c r="F32" s="436">
        <v>433</v>
      </c>
      <c r="G32" s="436">
        <v>434</v>
      </c>
      <c r="H32" s="436">
        <v>435</v>
      </c>
      <c r="I32" s="458">
        <v>436</v>
      </c>
      <c r="J32" s="458">
        <v>437</v>
      </c>
      <c r="K32" s="458">
        <v>438</v>
      </c>
      <c r="L32" s="458">
        <v>439</v>
      </c>
      <c r="M32" s="436">
        <v>440</v>
      </c>
      <c r="N32" s="458">
        <v>441</v>
      </c>
      <c r="O32" s="458">
        <v>442</v>
      </c>
      <c r="P32" s="458">
        <v>443</v>
      </c>
      <c r="Q32" s="458">
        <v>444</v>
      </c>
      <c r="R32" s="458">
        <v>445</v>
      </c>
      <c r="S32" s="458">
        <v>446</v>
      </c>
      <c r="T32" s="458">
        <v>447</v>
      </c>
      <c r="U32" s="458">
        <v>448</v>
      </c>
      <c r="V32" s="458">
        <v>449</v>
      </c>
      <c r="W32" s="458">
        <v>450</v>
      </c>
      <c r="X32" s="458">
        <v>451</v>
      </c>
      <c r="Y32" s="458">
        <v>452</v>
      </c>
      <c r="Z32" s="458">
        <v>453</v>
      </c>
      <c r="AA32" s="458">
        <v>454</v>
      </c>
      <c r="AB32" s="436">
        <v>455</v>
      </c>
      <c r="AC32" s="436">
        <v>456</v>
      </c>
      <c r="AD32" s="436">
        <v>457</v>
      </c>
      <c r="AE32" s="458">
        <v>458</v>
      </c>
      <c r="AF32" s="458">
        <v>459</v>
      </c>
      <c r="AH32" s="463">
        <v>436</v>
      </c>
      <c r="AI32" s="463">
        <v>437</v>
      </c>
      <c r="AJ32" s="463">
        <v>438</v>
      </c>
      <c r="AK32" s="463">
        <v>439</v>
      </c>
      <c r="AL32" s="463"/>
      <c r="AM32" s="463">
        <v>441</v>
      </c>
      <c r="AN32" s="463">
        <v>442</v>
      </c>
      <c r="AO32" s="463">
        <v>443</v>
      </c>
      <c r="AP32" s="463">
        <v>444</v>
      </c>
      <c r="AQ32" s="463">
        <v>445</v>
      </c>
      <c r="AR32" s="463">
        <v>446</v>
      </c>
      <c r="AS32" s="463">
        <v>447</v>
      </c>
      <c r="AT32" s="463">
        <v>448</v>
      </c>
      <c r="AU32" s="463">
        <v>449</v>
      </c>
      <c r="AV32" s="463">
        <v>450</v>
      </c>
      <c r="AW32" s="463">
        <v>451</v>
      </c>
      <c r="AX32" s="463">
        <v>452</v>
      </c>
      <c r="AY32" s="463">
        <v>453</v>
      </c>
      <c r="AZ32" s="463">
        <v>454</v>
      </c>
      <c r="BA32" s="463"/>
      <c r="BB32" s="463">
        <v>458</v>
      </c>
      <c r="BC32" s="463">
        <v>459</v>
      </c>
    </row>
    <row r="33" spans="2:55" ht="24.95" customHeight="1">
      <c r="B33" s="890"/>
      <c r="C33" s="444"/>
      <c r="D33" s="445" t="s">
        <v>70</v>
      </c>
      <c r="E33" s="376" t="s">
        <v>21</v>
      </c>
      <c r="F33" s="436">
        <v>460</v>
      </c>
      <c r="G33" s="436">
        <v>461</v>
      </c>
      <c r="H33" s="436">
        <v>462</v>
      </c>
      <c r="I33" s="458">
        <v>463</v>
      </c>
      <c r="J33" s="458">
        <v>464</v>
      </c>
      <c r="K33" s="458">
        <v>465</v>
      </c>
      <c r="L33" s="458">
        <v>466</v>
      </c>
      <c r="M33" s="436">
        <v>467</v>
      </c>
      <c r="N33" s="458">
        <v>468</v>
      </c>
      <c r="O33" s="458">
        <v>469</v>
      </c>
      <c r="P33" s="458">
        <v>470</v>
      </c>
      <c r="Q33" s="458">
        <v>471</v>
      </c>
      <c r="R33" s="458">
        <v>472</v>
      </c>
      <c r="S33" s="458">
        <v>473</v>
      </c>
      <c r="T33" s="458">
        <v>474</v>
      </c>
      <c r="U33" s="458">
        <v>475</v>
      </c>
      <c r="V33" s="458">
        <v>476</v>
      </c>
      <c r="W33" s="458">
        <v>477</v>
      </c>
      <c r="X33" s="458">
        <v>478</v>
      </c>
      <c r="Y33" s="458">
        <v>479</v>
      </c>
      <c r="Z33" s="458">
        <v>480</v>
      </c>
      <c r="AA33" s="458">
        <v>481</v>
      </c>
      <c r="AB33" s="436">
        <v>482</v>
      </c>
      <c r="AC33" s="436">
        <v>483</v>
      </c>
      <c r="AD33" s="436">
        <v>484</v>
      </c>
      <c r="AE33" s="458">
        <v>485</v>
      </c>
      <c r="AF33" s="458">
        <v>486</v>
      </c>
      <c r="AH33" s="463">
        <v>463</v>
      </c>
      <c r="AI33" s="463">
        <v>464</v>
      </c>
      <c r="AJ33" s="463">
        <v>465</v>
      </c>
      <c r="AK33" s="463">
        <v>466</v>
      </c>
      <c r="AL33" s="463"/>
      <c r="AM33" s="463">
        <v>468</v>
      </c>
      <c r="AN33" s="463">
        <v>469</v>
      </c>
      <c r="AO33" s="463">
        <v>470</v>
      </c>
      <c r="AP33" s="463">
        <v>471</v>
      </c>
      <c r="AQ33" s="463">
        <v>472</v>
      </c>
      <c r="AR33" s="463">
        <v>473</v>
      </c>
      <c r="AS33" s="463">
        <v>474</v>
      </c>
      <c r="AT33" s="463">
        <v>475</v>
      </c>
      <c r="AU33" s="463">
        <v>476</v>
      </c>
      <c r="AV33" s="463">
        <v>477</v>
      </c>
      <c r="AW33" s="463">
        <v>478</v>
      </c>
      <c r="AX33" s="463">
        <v>479</v>
      </c>
      <c r="AY33" s="463">
        <v>480</v>
      </c>
      <c r="AZ33" s="463">
        <v>481</v>
      </c>
      <c r="BA33" s="463"/>
      <c r="BB33" s="463">
        <v>485</v>
      </c>
      <c r="BC33" s="463">
        <v>486</v>
      </c>
    </row>
    <row r="34" spans="2:55" ht="22.5" customHeight="1" thickBot="1">
      <c r="C34" s="66"/>
      <c r="D34" s="67"/>
      <c r="E34" s="68"/>
      <c r="F34" s="69"/>
      <c r="G34" s="69"/>
      <c r="H34" s="69"/>
      <c r="I34" s="333"/>
      <c r="J34" s="333"/>
      <c r="K34" s="333"/>
      <c r="L34" s="333"/>
      <c r="M34" s="353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  <c r="Z34" s="333"/>
      <c r="AA34" s="333"/>
      <c r="AB34" s="69"/>
      <c r="AC34" s="69"/>
      <c r="AD34" s="69"/>
      <c r="AE34" s="333"/>
      <c r="AF34" s="69"/>
      <c r="AH34" s="464"/>
      <c r="AI34" s="464"/>
      <c r="AJ34" s="464"/>
      <c r="AK34" s="464"/>
      <c r="AL34" s="461"/>
      <c r="AM34" s="464"/>
      <c r="AN34" s="464"/>
      <c r="AO34" s="464"/>
      <c r="AP34" s="464"/>
      <c r="AQ34" s="464"/>
      <c r="AR34" s="464"/>
      <c r="AS34" s="464"/>
      <c r="AT34" s="464"/>
      <c r="AU34" s="464"/>
      <c r="AV34" s="464"/>
      <c r="AW34" s="464"/>
      <c r="AX34" s="464"/>
      <c r="AY34" s="464"/>
      <c r="AZ34" s="464"/>
      <c r="BA34" s="462"/>
      <c r="BB34" s="464"/>
      <c r="BC34" s="462"/>
    </row>
    <row r="35" spans="2:55" ht="24.95" customHeight="1" thickBot="1">
      <c r="B35" s="446" t="s">
        <v>389</v>
      </c>
      <c r="C35" s="447" t="s">
        <v>383</v>
      </c>
      <c r="D35" s="410" t="s">
        <v>35</v>
      </c>
      <c r="E35" s="376" t="s">
        <v>447</v>
      </c>
      <c r="F35" s="436">
        <v>487</v>
      </c>
      <c r="G35" s="436">
        <v>488</v>
      </c>
      <c r="H35" s="436">
        <v>489</v>
      </c>
      <c r="I35" s="436">
        <v>490</v>
      </c>
      <c r="J35" s="436">
        <v>491</v>
      </c>
      <c r="K35" s="436">
        <v>492</v>
      </c>
      <c r="L35" s="436">
        <v>493</v>
      </c>
      <c r="M35" s="458">
        <v>494</v>
      </c>
      <c r="N35" s="436">
        <v>495</v>
      </c>
      <c r="O35" s="436">
        <v>496</v>
      </c>
      <c r="P35" s="436">
        <v>497</v>
      </c>
      <c r="Q35" s="436">
        <v>498</v>
      </c>
      <c r="R35" s="436">
        <v>499</v>
      </c>
      <c r="S35" s="436">
        <v>500</v>
      </c>
      <c r="T35" s="436">
        <v>501</v>
      </c>
      <c r="U35" s="436">
        <v>502</v>
      </c>
      <c r="V35" s="436">
        <v>503</v>
      </c>
      <c r="W35" s="436">
        <v>504</v>
      </c>
      <c r="X35" s="436">
        <v>505</v>
      </c>
      <c r="Y35" s="436">
        <v>506</v>
      </c>
      <c r="Z35" s="436">
        <v>507</v>
      </c>
      <c r="AA35" s="458">
        <v>508</v>
      </c>
      <c r="AB35" s="436">
        <v>509</v>
      </c>
      <c r="AC35" s="436">
        <v>510</v>
      </c>
      <c r="AD35" s="436">
        <v>511</v>
      </c>
      <c r="AE35" s="436">
        <v>512</v>
      </c>
      <c r="AF35" s="436">
        <v>513</v>
      </c>
      <c r="AH35" s="463"/>
      <c r="AI35" s="463"/>
      <c r="AJ35" s="463"/>
      <c r="AK35" s="463"/>
      <c r="AL35" s="463">
        <v>494</v>
      </c>
      <c r="AM35" s="463"/>
      <c r="AN35" s="463"/>
      <c r="AO35" s="463"/>
      <c r="AP35" s="463"/>
      <c r="AQ35" s="463"/>
      <c r="AR35" s="463"/>
      <c r="AS35" s="463"/>
      <c r="AT35" s="463"/>
      <c r="AU35" s="463"/>
      <c r="AV35" s="463"/>
      <c r="AW35" s="463"/>
      <c r="AX35" s="463"/>
      <c r="AY35" s="463"/>
      <c r="AZ35" s="463">
        <v>508</v>
      </c>
      <c r="BA35" s="463"/>
      <c r="BB35" s="463"/>
      <c r="BC35" s="463"/>
    </row>
    <row r="36" spans="2:55" ht="24.95" customHeight="1" thickBot="1">
      <c r="B36" s="448" t="s">
        <v>388</v>
      </c>
      <c r="C36" s="447" t="s">
        <v>383</v>
      </c>
      <c r="D36" s="433" t="s">
        <v>35</v>
      </c>
      <c r="E36" s="376" t="s">
        <v>448</v>
      </c>
      <c r="F36" s="436">
        <v>514</v>
      </c>
      <c r="G36" s="436">
        <v>515</v>
      </c>
      <c r="H36" s="436">
        <v>516</v>
      </c>
      <c r="I36" s="458">
        <v>517</v>
      </c>
      <c r="J36" s="458">
        <v>518</v>
      </c>
      <c r="K36" s="458">
        <v>519</v>
      </c>
      <c r="L36" s="458">
        <v>520</v>
      </c>
      <c r="M36" s="436">
        <v>521</v>
      </c>
      <c r="N36" s="458">
        <v>522</v>
      </c>
      <c r="O36" s="458">
        <v>523</v>
      </c>
      <c r="P36" s="458">
        <v>524</v>
      </c>
      <c r="Q36" s="458">
        <v>525</v>
      </c>
      <c r="R36" s="458">
        <v>526</v>
      </c>
      <c r="S36" s="458">
        <v>527</v>
      </c>
      <c r="T36" s="458">
        <v>528</v>
      </c>
      <c r="U36" s="458">
        <v>529</v>
      </c>
      <c r="V36" s="458">
        <v>530</v>
      </c>
      <c r="W36" s="458">
        <v>531</v>
      </c>
      <c r="X36" s="458">
        <v>532</v>
      </c>
      <c r="Y36" s="458">
        <v>533</v>
      </c>
      <c r="Z36" s="458">
        <v>534</v>
      </c>
      <c r="AA36" s="458">
        <v>535</v>
      </c>
      <c r="AB36" s="436">
        <v>536</v>
      </c>
      <c r="AC36" s="436">
        <v>537</v>
      </c>
      <c r="AD36" s="436">
        <v>538</v>
      </c>
      <c r="AE36" s="458">
        <v>539</v>
      </c>
      <c r="AF36" s="458">
        <v>540</v>
      </c>
      <c r="AH36" s="463">
        <v>517</v>
      </c>
      <c r="AI36" s="463">
        <v>518</v>
      </c>
      <c r="AJ36" s="463">
        <v>519</v>
      </c>
      <c r="AK36" s="463">
        <v>520</v>
      </c>
      <c r="AL36" s="463"/>
      <c r="AM36" s="463">
        <v>522</v>
      </c>
      <c r="AN36" s="463">
        <v>523</v>
      </c>
      <c r="AO36" s="463">
        <v>524</v>
      </c>
      <c r="AP36" s="463">
        <v>525</v>
      </c>
      <c r="AQ36" s="463">
        <v>526</v>
      </c>
      <c r="AR36" s="463">
        <v>527</v>
      </c>
      <c r="AS36" s="463">
        <v>528</v>
      </c>
      <c r="AT36" s="463">
        <v>529</v>
      </c>
      <c r="AU36" s="463">
        <v>530</v>
      </c>
      <c r="AV36" s="463">
        <v>531</v>
      </c>
      <c r="AW36" s="463">
        <v>532</v>
      </c>
      <c r="AX36" s="463">
        <v>533</v>
      </c>
      <c r="AY36" s="463">
        <v>534</v>
      </c>
      <c r="AZ36" s="463">
        <v>535</v>
      </c>
      <c r="BA36" s="463"/>
      <c r="BB36" s="463">
        <v>539</v>
      </c>
      <c r="BC36" s="463">
        <v>540</v>
      </c>
    </row>
    <row r="37" spans="2:55">
      <c r="D37" s="136"/>
      <c r="I37" s="349"/>
      <c r="J37" s="349"/>
      <c r="K37" s="349"/>
      <c r="L37" s="349"/>
      <c r="M37" s="349"/>
      <c r="N37" s="349"/>
      <c r="R37" s="349"/>
      <c r="S37" s="349"/>
      <c r="T37" s="349"/>
      <c r="U37" s="349"/>
      <c r="V37" s="349"/>
      <c r="W37" s="349"/>
      <c r="X37" s="349"/>
      <c r="Y37" s="349"/>
      <c r="AA37" s="349"/>
      <c r="AB37" s="276"/>
      <c r="AE37" s="349"/>
    </row>
    <row r="38" spans="2:55" s="71" customFormat="1" ht="21.75" customHeight="1">
      <c r="B38" s="71" t="s">
        <v>390</v>
      </c>
      <c r="E38" s="82"/>
      <c r="G38" s="82"/>
      <c r="AA38" s="71" t="s">
        <v>392</v>
      </c>
    </row>
    <row r="39" spans="2:55" s="144" customFormat="1" ht="36" customHeight="1">
      <c r="B39" s="449"/>
      <c r="C39" s="450"/>
      <c r="D39" s="450"/>
      <c r="E39" s="451"/>
      <c r="F39" s="452" t="s">
        <v>256</v>
      </c>
      <c r="G39" s="452" t="s">
        <v>257</v>
      </c>
      <c r="H39" s="452" t="s">
        <v>258</v>
      </c>
      <c r="I39" s="452" t="s">
        <v>259</v>
      </c>
      <c r="J39" s="452" t="s">
        <v>260</v>
      </c>
      <c r="K39" s="452" t="s">
        <v>261</v>
      </c>
      <c r="L39" s="452" t="s">
        <v>262</v>
      </c>
      <c r="M39" s="452" t="s">
        <v>263</v>
      </c>
      <c r="N39" s="452" t="s">
        <v>264</v>
      </c>
      <c r="O39" s="452" t="s">
        <v>265</v>
      </c>
      <c r="P39" s="452" t="s">
        <v>266</v>
      </c>
      <c r="Q39" s="452" t="s">
        <v>267</v>
      </c>
      <c r="R39" s="452" t="s">
        <v>268</v>
      </c>
      <c r="S39" s="452" t="s">
        <v>269</v>
      </c>
      <c r="T39" s="452" t="s">
        <v>270</v>
      </c>
      <c r="U39" s="452" t="s">
        <v>271</v>
      </c>
      <c r="V39" s="475"/>
      <c r="AA39" s="365"/>
      <c r="AB39" s="366"/>
      <c r="AC39" s="453" t="s">
        <v>280</v>
      </c>
      <c r="AD39" s="452" t="s">
        <v>281</v>
      </c>
      <c r="AE39" s="452" t="s">
        <v>282</v>
      </c>
    </row>
    <row r="40" spans="2:55" s="7" customFormat="1" ht="12">
      <c r="B40" s="373"/>
      <c r="C40" s="454"/>
      <c r="D40" s="454"/>
      <c r="E40" s="374"/>
      <c r="F40" s="455" t="s">
        <v>87</v>
      </c>
      <c r="G40" s="455" t="s">
        <v>5</v>
      </c>
      <c r="H40" s="455" t="s">
        <v>6</v>
      </c>
      <c r="I40" s="455" t="s">
        <v>7</v>
      </c>
      <c r="J40" s="455" t="s">
        <v>8</v>
      </c>
      <c r="K40" s="455" t="s">
        <v>9</v>
      </c>
      <c r="L40" s="455" t="s">
        <v>10</v>
      </c>
      <c r="M40" s="455" t="s">
        <v>11</v>
      </c>
      <c r="N40" s="455" t="s">
        <v>12</v>
      </c>
      <c r="O40" s="455" t="s">
        <v>13</v>
      </c>
      <c r="P40" s="455" t="s">
        <v>14</v>
      </c>
      <c r="Q40" s="455" t="s">
        <v>15</v>
      </c>
      <c r="R40" s="455" t="s">
        <v>16</v>
      </c>
      <c r="S40" s="455" t="s">
        <v>17</v>
      </c>
      <c r="T40" s="455" t="s">
        <v>18</v>
      </c>
      <c r="U40" s="455" t="s">
        <v>19</v>
      </c>
      <c r="V40" s="176"/>
      <c r="AA40" s="373"/>
      <c r="AB40" s="374"/>
      <c r="AC40" s="456" t="s">
        <v>87</v>
      </c>
      <c r="AD40" s="455" t="s">
        <v>5</v>
      </c>
      <c r="AE40" s="455" t="s">
        <v>6</v>
      </c>
    </row>
    <row r="41" spans="2:55" s="144" customFormat="1" ht="22.5" customHeight="1">
      <c r="B41" s="880" t="s">
        <v>384</v>
      </c>
      <c r="C41" s="881"/>
      <c r="D41" s="881"/>
      <c r="E41" s="376" t="s">
        <v>449</v>
      </c>
      <c r="F41" s="436">
        <v>541</v>
      </c>
      <c r="G41" s="436">
        <v>542</v>
      </c>
      <c r="H41" s="436">
        <v>543</v>
      </c>
      <c r="I41" s="436">
        <v>544</v>
      </c>
      <c r="J41" s="436">
        <v>545</v>
      </c>
      <c r="K41" s="436">
        <v>546</v>
      </c>
      <c r="L41" s="436">
        <v>547</v>
      </c>
      <c r="M41" s="436">
        <v>548</v>
      </c>
      <c r="N41" s="436">
        <v>549</v>
      </c>
      <c r="O41" s="436">
        <v>550</v>
      </c>
      <c r="P41" s="436">
        <v>551</v>
      </c>
      <c r="Q41" s="436">
        <v>552</v>
      </c>
      <c r="R41" s="436">
        <v>553</v>
      </c>
      <c r="S41" s="436">
        <v>554</v>
      </c>
      <c r="T41" s="436">
        <v>555</v>
      </c>
      <c r="U41" s="436">
        <v>556</v>
      </c>
      <c r="V41" s="476"/>
      <c r="W41" s="268"/>
      <c r="X41" s="268"/>
      <c r="Y41" s="268"/>
      <c r="Z41" s="268"/>
      <c r="AA41" s="375" t="s">
        <v>408</v>
      </c>
      <c r="AB41" s="376" t="s">
        <v>445</v>
      </c>
      <c r="AC41" s="436">
        <f>U41+1</f>
        <v>557</v>
      </c>
      <c r="AD41" s="436">
        <f t="shared" ref="AD41:AE41" si="0">AC41+1</f>
        <v>558</v>
      </c>
      <c r="AE41" s="436">
        <f t="shared" si="0"/>
        <v>559</v>
      </c>
    </row>
    <row r="42" spans="2:55" s="7" customFormat="1" ht="21" customHeight="1">
      <c r="D42" s="37"/>
      <c r="K42" s="271"/>
      <c r="L42" s="37"/>
      <c r="M42" s="37"/>
      <c r="N42" s="37"/>
      <c r="S42" s="268"/>
      <c r="AA42" s="94"/>
      <c r="AB42" s="94"/>
    </row>
    <row r="43" spans="2:55" s="7" customFormat="1" ht="21.75" customHeight="1">
      <c r="B43" s="209" t="s">
        <v>391</v>
      </c>
      <c r="AA43" s="209" t="s">
        <v>393</v>
      </c>
    </row>
    <row r="44" spans="2:55" s="7" customFormat="1" ht="36" customHeight="1">
      <c r="B44" s="365"/>
      <c r="C44" s="391"/>
      <c r="D44" s="391"/>
      <c r="E44" s="366"/>
      <c r="F44" s="779" t="s">
        <v>253</v>
      </c>
      <c r="G44" s="780"/>
      <c r="H44" s="779" t="s">
        <v>254</v>
      </c>
      <c r="I44" s="780"/>
      <c r="J44" s="779" t="s">
        <v>250</v>
      </c>
      <c r="K44" s="780"/>
      <c r="L44" s="779" t="s">
        <v>255</v>
      </c>
      <c r="M44" s="780"/>
      <c r="N44" s="779" t="s">
        <v>251</v>
      </c>
      <c r="O44" s="780"/>
      <c r="P44" s="779" t="s">
        <v>252</v>
      </c>
      <c r="Q44" s="788"/>
      <c r="R44" s="780"/>
      <c r="S44" s="99"/>
      <c r="T44" s="365"/>
      <c r="U44" s="366"/>
      <c r="V44" s="779" t="s">
        <v>414</v>
      </c>
      <c r="W44" s="780"/>
      <c r="AA44" s="365"/>
      <c r="AB44" s="366"/>
      <c r="AC44" s="779" t="s">
        <v>414</v>
      </c>
      <c r="AD44" s="780"/>
    </row>
    <row r="45" spans="2:55" s="7" customFormat="1" ht="13.5">
      <c r="B45" s="373"/>
      <c r="C45" s="454"/>
      <c r="D45" s="454"/>
      <c r="E45" s="374"/>
      <c r="F45" s="885" t="s">
        <v>87</v>
      </c>
      <c r="G45" s="886"/>
      <c r="H45" s="885" t="s">
        <v>5</v>
      </c>
      <c r="I45" s="886"/>
      <c r="J45" s="885" t="s">
        <v>6</v>
      </c>
      <c r="K45" s="886"/>
      <c r="L45" s="885" t="s">
        <v>7</v>
      </c>
      <c r="M45" s="886"/>
      <c r="N45" s="885" t="s">
        <v>8</v>
      </c>
      <c r="O45" s="886"/>
      <c r="P45" s="885" t="s">
        <v>9</v>
      </c>
      <c r="Q45" s="887"/>
      <c r="R45" s="886"/>
      <c r="S45" s="102"/>
      <c r="T45" s="373"/>
      <c r="U45" s="374"/>
      <c r="V45" s="877" t="s">
        <v>355</v>
      </c>
      <c r="W45" s="870"/>
      <c r="AA45" s="373"/>
      <c r="AB45" s="374"/>
      <c r="AC45" s="877" t="s">
        <v>4</v>
      </c>
      <c r="AD45" s="870"/>
    </row>
    <row r="46" spans="2:55" s="7" customFormat="1" ht="22.5" customHeight="1">
      <c r="B46" s="880" t="s">
        <v>102</v>
      </c>
      <c r="C46" s="881"/>
      <c r="D46" s="881"/>
      <c r="E46" s="376" t="s">
        <v>450</v>
      </c>
      <c r="F46" s="878">
        <v>560</v>
      </c>
      <c r="G46" s="879"/>
      <c r="H46" s="878">
        <v>561</v>
      </c>
      <c r="I46" s="879"/>
      <c r="J46" s="878">
        <v>562</v>
      </c>
      <c r="K46" s="879"/>
      <c r="L46" s="878">
        <v>563</v>
      </c>
      <c r="M46" s="879"/>
      <c r="N46" s="878">
        <v>564</v>
      </c>
      <c r="O46" s="879"/>
      <c r="P46" s="882">
        <v>565</v>
      </c>
      <c r="Q46" s="883"/>
      <c r="R46" s="884"/>
      <c r="S46" s="102"/>
      <c r="T46" s="791" t="s">
        <v>408</v>
      </c>
      <c r="U46" s="868" t="s">
        <v>454</v>
      </c>
      <c r="V46" s="871">
        <v>584</v>
      </c>
      <c r="W46" s="872"/>
      <c r="AA46" s="791" t="s">
        <v>408</v>
      </c>
      <c r="AB46" s="868" t="s">
        <v>455</v>
      </c>
      <c r="AC46" s="871">
        <v>585</v>
      </c>
      <c r="AD46" s="872"/>
    </row>
    <row r="47" spans="2:55" s="7" customFormat="1" ht="22.5" customHeight="1">
      <c r="B47" s="880" t="s">
        <v>103</v>
      </c>
      <c r="C47" s="881"/>
      <c r="D47" s="881"/>
      <c r="E47" s="376" t="s">
        <v>451</v>
      </c>
      <c r="F47" s="878">
        <v>566</v>
      </c>
      <c r="G47" s="879"/>
      <c r="H47" s="878">
        <v>567</v>
      </c>
      <c r="I47" s="879"/>
      <c r="J47" s="878">
        <v>568</v>
      </c>
      <c r="K47" s="879"/>
      <c r="L47" s="878">
        <v>569</v>
      </c>
      <c r="M47" s="879"/>
      <c r="N47" s="878">
        <v>570</v>
      </c>
      <c r="O47" s="879"/>
      <c r="P47" s="882">
        <v>571</v>
      </c>
      <c r="Q47" s="883"/>
      <c r="R47" s="884"/>
      <c r="S47" s="102"/>
      <c r="T47" s="793"/>
      <c r="U47" s="869"/>
      <c r="V47" s="873"/>
      <c r="W47" s="874"/>
      <c r="AA47" s="793"/>
      <c r="AB47" s="869"/>
      <c r="AC47" s="873"/>
      <c r="AD47" s="874"/>
    </row>
    <row r="48" spans="2:55" s="7" customFormat="1" ht="22.5" customHeight="1">
      <c r="B48" s="880" t="s">
        <v>131</v>
      </c>
      <c r="C48" s="881"/>
      <c r="D48" s="881"/>
      <c r="E48" s="376" t="s">
        <v>452</v>
      </c>
      <c r="F48" s="878">
        <v>572</v>
      </c>
      <c r="G48" s="879"/>
      <c r="H48" s="878">
        <v>573</v>
      </c>
      <c r="I48" s="879"/>
      <c r="J48" s="878">
        <v>574</v>
      </c>
      <c r="K48" s="879"/>
      <c r="L48" s="878">
        <v>575</v>
      </c>
      <c r="M48" s="879"/>
      <c r="N48" s="878">
        <v>576</v>
      </c>
      <c r="O48" s="879"/>
      <c r="P48" s="882">
        <v>577</v>
      </c>
      <c r="Q48" s="883"/>
      <c r="R48" s="884"/>
      <c r="S48" s="102"/>
      <c r="T48" s="795"/>
      <c r="U48" s="870"/>
      <c r="V48" s="875"/>
      <c r="W48" s="876"/>
      <c r="AA48" s="795"/>
      <c r="AB48" s="870"/>
      <c r="AC48" s="875"/>
      <c r="AD48" s="876"/>
    </row>
    <row r="49" spans="1:31" s="7" customFormat="1" ht="22.5" customHeight="1">
      <c r="B49" s="880" t="s">
        <v>278</v>
      </c>
      <c r="C49" s="881"/>
      <c r="D49" s="881"/>
      <c r="E49" s="376" t="s">
        <v>453</v>
      </c>
      <c r="F49" s="878">
        <v>578</v>
      </c>
      <c r="G49" s="879"/>
      <c r="H49" s="878">
        <v>579</v>
      </c>
      <c r="I49" s="879"/>
      <c r="J49" s="878">
        <v>580</v>
      </c>
      <c r="K49" s="879"/>
      <c r="L49" s="878">
        <v>581</v>
      </c>
      <c r="M49" s="879"/>
      <c r="N49" s="878">
        <v>582</v>
      </c>
      <c r="O49" s="879"/>
      <c r="P49" s="882">
        <v>583</v>
      </c>
      <c r="Q49" s="883"/>
      <c r="R49" s="884"/>
      <c r="S49" s="102"/>
      <c r="T49" s="102"/>
      <c r="U49" s="102"/>
      <c r="V49" s="102"/>
    </row>
    <row r="50" spans="1:31" s="7" customFormat="1" ht="22.5" customHeight="1">
      <c r="B50" s="330"/>
      <c r="C50" s="330"/>
      <c r="D50" s="330"/>
      <c r="E50" s="68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457"/>
      <c r="Q50" s="457"/>
      <c r="R50" s="102"/>
      <c r="S50" s="102"/>
      <c r="T50" s="102"/>
      <c r="U50" s="102"/>
    </row>
    <row r="51" spans="1:31" s="7" customFormat="1" ht="22.5" customHeight="1">
      <c r="B51" s="330"/>
      <c r="C51" s="330"/>
      <c r="D51" s="330"/>
      <c r="E51" s="68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57"/>
      <c r="R51" s="102"/>
      <c r="S51" s="102"/>
      <c r="T51" s="102"/>
      <c r="U51" s="102"/>
    </row>
    <row r="52" spans="1:31" ht="14.25" customHeight="1"/>
    <row r="53" spans="1:31" ht="14.25" customHeight="1"/>
    <row r="56" spans="1:31" s="45" customFormat="1">
      <c r="A56" s="1"/>
      <c r="B56" s="1"/>
      <c r="C56" s="1"/>
      <c r="D56" s="1"/>
      <c r="E56" s="5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6"/>
    </row>
    <row r="57" spans="1:31" ht="24.95" customHeight="1"/>
    <row r="58" spans="1:31" ht="24.95" customHeight="1"/>
    <row r="59" spans="1:31" ht="24.95" customHeight="1"/>
    <row r="60" spans="1:31" ht="24.95" customHeight="1"/>
    <row r="61" spans="1:31" ht="24.95" customHeight="1"/>
    <row r="62" spans="1:31" ht="24.95" customHeight="1"/>
    <row r="63" spans="1:31" ht="24.95" customHeight="1"/>
    <row r="64" spans="1:31" ht="24.95" customHeight="1"/>
    <row r="65" ht="24.95" customHeight="1"/>
    <row r="66" ht="24.95" customHeight="1"/>
    <row r="67" ht="24.95" customHeight="1"/>
    <row r="68" ht="24.95" customHeight="1"/>
    <row r="69" ht="24.95" customHeight="1"/>
    <row r="70" ht="24.95" customHeight="1"/>
    <row r="71" ht="24.95" customHeight="1"/>
    <row r="72" ht="24.95" customHeight="1"/>
    <row r="73" ht="24.95" customHeight="1"/>
    <row r="74" ht="24.95" customHeight="1"/>
    <row r="75" ht="24.95" customHeight="1"/>
    <row r="76" ht="24.95" customHeight="1"/>
    <row r="77" ht="24.95" customHeight="1"/>
    <row r="78" ht="24.95" customHeight="1"/>
    <row r="79" ht="24.95" customHeight="1"/>
    <row r="80" ht="24.95" customHeight="1"/>
    <row r="81" ht="24.95" customHeight="1"/>
    <row r="82" ht="24.95" customHeight="1"/>
    <row r="83" ht="24.95" customHeight="1"/>
    <row r="84" ht="24.95" customHeight="1"/>
    <row r="85" ht="24.95" customHeight="1"/>
    <row r="86" ht="24.95" customHeight="1"/>
    <row r="87" ht="24.95" customHeight="1"/>
    <row r="88" ht="24.95" customHeight="1"/>
    <row r="89" ht="24.95" customHeight="1"/>
    <row r="90" ht="24.95" customHeight="1"/>
    <row r="91" ht="22.5" customHeight="1"/>
    <row r="92" ht="24.95" customHeight="1"/>
    <row r="93" ht="24.95" customHeight="1"/>
    <row r="94" ht="24.95" customHeight="1"/>
    <row r="95" ht="24.95" customHeight="1"/>
  </sheetData>
  <sheetProtection selectLockedCells="1"/>
  <mergeCells count="60">
    <mergeCell ref="AA4:AA6"/>
    <mergeCell ref="AB4:AD6"/>
    <mergeCell ref="AE10:AF10"/>
    <mergeCell ref="N11:T11"/>
    <mergeCell ref="X11:Y11"/>
    <mergeCell ref="AC11:AC14"/>
    <mergeCell ref="N12:S12"/>
    <mergeCell ref="B16:B24"/>
    <mergeCell ref="B25:B33"/>
    <mergeCell ref="B41:D41"/>
    <mergeCell ref="F44:G44"/>
    <mergeCell ref="H44:I44"/>
    <mergeCell ref="AC44:AD44"/>
    <mergeCell ref="AC45:AD45"/>
    <mergeCell ref="F45:G45"/>
    <mergeCell ref="H45:I45"/>
    <mergeCell ref="J45:K45"/>
    <mergeCell ref="L45:M45"/>
    <mergeCell ref="N45:O45"/>
    <mergeCell ref="J44:K44"/>
    <mergeCell ref="L44:M44"/>
    <mergeCell ref="N44:O44"/>
    <mergeCell ref="P44:R44"/>
    <mergeCell ref="P45:R45"/>
    <mergeCell ref="P49:R49"/>
    <mergeCell ref="N46:O46"/>
    <mergeCell ref="B47:D47"/>
    <mergeCell ref="F47:G47"/>
    <mergeCell ref="H47:I47"/>
    <mergeCell ref="J47:K47"/>
    <mergeCell ref="L47:M47"/>
    <mergeCell ref="N47:O47"/>
    <mergeCell ref="B46:D46"/>
    <mergeCell ref="F46:G46"/>
    <mergeCell ref="H46:I46"/>
    <mergeCell ref="J46:K46"/>
    <mergeCell ref="L46:M46"/>
    <mergeCell ref="P46:R46"/>
    <mergeCell ref="P47:R47"/>
    <mergeCell ref="AC46:AD48"/>
    <mergeCell ref="V44:W44"/>
    <mergeCell ref="V45:W45"/>
    <mergeCell ref="N48:O48"/>
    <mergeCell ref="B49:D49"/>
    <mergeCell ref="F49:G49"/>
    <mergeCell ref="H49:I49"/>
    <mergeCell ref="J49:K49"/>
    <mergeCell ref="L49:M49"/>
    <mergeCell ref="N49:O49"/>
    <mergeCell ref="B48:D48"/>
    <mergeCell ref="F48:G48"/>
    <mergeCell ref="H48:I48"/>
    <mergeCell ref="J48:K48"/>
    <mergeCell ref="L48:M48"/>
    <mergeCell ref="P48:R48"/>
    <mergeCell ref="T46:T48"/>
    <mergeCell ref="U46:U48"/>
    <mergeCell ref="V46:W48"/>
    <mergeCell ref="AA46:AA48"/>
    <mergeCell ref="AB46:AB48"/>
  </mergeCells>
  <phoneticPr fontId="11"/>
  <dataValidations count="3">
    <dataValidation type="whole" allowBlank="1" showInputMessage="1" showErrorMessage="1" errorTitle="入力エラー" error="入力欄には整数で入力して下さい！" sqref="AC46 F46:F51 N46:N51 L46:L51 H46:H51 J46:J51 P50:P51 V46" xr:uid="{F73AEFE8-722C-4B3D-85CC-09FF19967483}">
      <formula1>0</formula1>
      <formula2>9999999999</formula2>
    </dataValidation>
    <dataValidation allowBlank="1" showInputMessage="1" showErrorMessage="1" errorTitle="入力エラー" error="入力欄に整数を入力してください！！" sqref="F34:I34 M34 AB34:AF34 AH34 AL34 BA34:BC34" xr:uid="{D5437308-B40C-4228-B851-519952249BF9}"/>
    <dataValidation type="whole" imeMode="off" allowBlank="1" showInputMessage="1" showErrorMessage="1" errorTitle="入力エラー" error="入力欄に整数を入力してください！！" sqref="F16:AF33 F35:AF36 AC41:AE41 AH35:BC36 AH16:BC33 F41:V41" xr:uid="{11007A98-B842-4B30-AC85-0880F742945E}">
      <formula1>0</formula1>
      <formula2>9999999999</formula2>
    </dataValidation>
  </dataValidations>
  <printOptions horizontalCentered="1"/>
  <pageMargins left="0.78740157480314965" right="0.78740157480314965" top="0.39370078740157483" bottom="0.39370078740157483" header="0.31496062992125984" footer="0.31496062992125984"/>
  <pageSetup paperSize="9" scale="41" orientation="landscape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1"/>
  <dimension ref="A1:AAJ127"/>
  <sheetViews>
    <sheetView zoomScale="60" zoomScaleNormal="60" workbookViewId="0">
      <pane xSplit="1" ySplit="1" topLeftCell="B29" activePane="bottomRight" state="frozen"/>
      <selection pane="topRight" activeCell="B1" sqref="B1"/>
      <selection pane="bottomLeft" activeCell="A2" sqref="A2"/>
      <selection pane="bottomRight" sqref="A1:XFD80"/>
    </sheetView>
  </sheetViews>
  <sheetFormatPr defaultColWidth="9" defaultRowHeight="13.5"/>
  <cols>
    <col min="1" max="1" width="6.625" bestFit="1" customWidth="1"/>
    <col min="2" max="10" width="3.5" bestFit="1" customWidth="1"/>
    <col min="11" max="100" width="4.5" bestFit="1" customWidth="1"/>
    <col min="101" max="711" width="5.5" bestFit="1" customWidth="1"/>
  </cols>
  <sheetData>
    <row r="1" spans="1:712" hidden="1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  <c r="SH1">
        <v>501</v>
      </c>
      <c r="SI1">
        <v>502</v>
      </c>
      <c r="SJ1">
        <v>503</v>
      </c>
      <c r="SK1">
        <v>504</v>
      </c>
      <c r="SL1">
        <v>505</v>
      </c>
      <c r="SM1">
        <v>506</v>
      </c>
      <c r="SN1">
        <v>507</v>
      </c>
      <c r="SO1">
        <v>508</v>
      </c>
      <c r="SP1">
        <v>509</v>
      </c>
      <c r="SQ1">
        <v>510</v>
      </c>
      <c r="SR1">
        <v>511</v>
      </c>
      <c r="SS1">
        <v>512</v>
      </c>
      <c r="ST1">
        <v>513</v>
      </c>
      <c r="SU1">
        <v>514</v>
      </c>
      <c r="SV1">
        <v>515</v>
      </c>
      <c r="SW1">
        <v>516</v>
      </c>
      <c r="SX1">
        <v>517</v>
      </c>
      <c r="SY1">
        <v>518</v>
      </c>
      <c r="SZ1">
        <v>519</v>
      </c>
      <c r="TA1">
        <v>520</v>
      </c>
      <c r="TB1">
        <v>521</v>
      </c>
      <c r="TC1">
        <v>522</v>
      </c>
      <c r="TD1">
        <v>523</v>
      </c>
      <c r="TE1">
        <v>524</v>
      </c>
      <c r="TF1">
        <v>525</v>
      </c>
      <c r="TG1">
        <v>526</v>
      </c>
      <c r="TH1">
        <v>527</v>
      </c>
      <c r="TI1">
        <v>528</v>
      </c>
      <c r="TJ1">
        <v>529</v>
      </c>
      <c r="TK1">
        <v>530</v>
      </c>
      <c r="TL1">
        <v>531</v>
      </c>
      <c r="TM1">
        <v>532</v>
      </c>
      <c r="TN1">
        <v>533</v>
      </c>
      <c r="TO1">
        <v>534</v>
      </c>
      <c r="TP1">
        <v>535</v>
      </c>
      <c r="TQ1">
        <v>536</v>
      </c>
      <c r="TR1">
        <v>537</v>
      </c>
      <c r="TS1">
        <v>538</v>
      </c>
      <c r="TT1">
        <v>539</v>
      </c>
      <c r="TU1">
        <v>540</v>
      </c>
      <c r="TV1">
        <v>541</v>
      </c>
      <c r="TW1">
        <v>542</v>
      </c>
      <c r="TX1">
        <v>543</v>
      </c>
      <c r="TY1">
        <v>544</v>
      </c>
      <c r="TZ1">
        <v>545</v>
      </c>
      <c r="UA1">
        <v>546</v>
      </c>
      <c r="UB1">
        <v>547</v>
      </c>
      <c r="UC1">
        <v>548</v>
      </c>
      <c r="UD1">
        <v>549</v>
      </c>
      <c r="UE1">
        <v>550</v>
      </c>
      <c r="UF1">
        <v>551</v>
      </c>
      <c r="UG1">
        <v>552</v>
      </c>
      <c r="UH1">
        <v>553</v>
      </c>
      <c r="UI1">
        <v>554</v>
      </c>
      <c r="UJ1">
        <v>555</v>
      </c>
      <c r="UK1">
        <v>556</v>
      </c>
      <c r="UL1">
        <v>557</v>
      </c>
      <c r="UM1">
        <v>558</v>
      </c>
      <c r="UN1">
        <v>559</v>
      </c>
      <c r="UO1">
        <v>560</v>
      </c>
      <c r="UP1">
        <v>561</v>
      </c>
      <c r="UQ1">
        <v>562</v>
      </c>
      <c r="UR1">
        <v>563</v>
      </c>
      <c r="US1">
        <v>564</v>
      </c>
      <c r="UT1">
        <v>565</v>
      </c>
      <c r="UU1">
        <v>566</v>
      </c>
      <c r="UV1">
        <v>567</v>
      </c>
      <c r="UW1">
        <v>568</v>
      </c>
      <c r="UX1">
        <v>569</v>
      </c>
      <c r="UY1">
        <v>570</v>
      </c>
      <c r="UZ1">
        <v>571</v>
      </c>
      <c r="VA1">
        <v>572</v>
      </c>
      <c r="VB1">
        <v>573</v>
      </c>
      <c r="VC1">
        <v>574</v>
      </c>
      <c r="VD1">
        <v>575</v>
      </c>
      <c r="VE1">
        <v>576</v>
      </c>
      <c r="VF1">
        <v>577</v>
      </c>
      <c r="VG1">
        <v>578</v>
      </c>
      <c r="VH1">
        <v>579</v>
      </c>
      <c r="VI1">
        <v>580</v>
      </c>
      <c r="VJ1">
        <v>581</v>
      </c>
      <c r="VK1">
        <v>582</v>
      </c>
      <c r="VL1">
        <v>583</v>
      </c>
      <c r="VM1">
        <v>584</v>
      </c>
      <c r="VN1">
        <v>585</v>
      </c>
      <c r="VO1">
        <v>586</v>
      </c>
      <c r="VP1">
        <v>587</v>
      </c>
      <c r="VQ1">
        <v>588</v>
      </c>
      <c r="VR1">
        <v>589</v>
      </c>
      <c r="VS1">
        <v>590</v>
      </c>
      <c r="VT1">
        <v>591</v>
      </c>
      <c r="VU1">
        <v>592</v>
      </c>
      <c r="VV1">
        <v>593</v>
      </c>
      <c r="VW1">
        <v>594</v>
      </c>
      <c r="VX1">
        <v>595</v>
      </c>
      <c r="VY1">
        <v>596</v>
      </c>
      <c r="VZ1">
        <v>597</v>
      </c>
      <c r="WA1">
        <v>598</v>
      </c>
      <c r="WB1">
        <v>599</v>
      </c>
      <c r="WC1">
        <v>600</v>
      </c>
      <c r="WD1">
        <v>601</v>
      </c>
      <c r="WE1">
        <v>602</v>
      </c>
      <c r="WF1">
        <v>603</v>
      </c>
      <c r="WG1">
        <v>604</v>
      </c>
      <c r="WH1">
        <v>605</v>
      </c>
      <c r="WI1">
        <v>606</v>
      </c>
      <c r="WJ1">
        <v>607</v>
      </c>
      <c r="WK1">
        <v>608</v>
      </c>
      <c r="WL1">
        <v>609</v>
      </c>
      <c r="WM1">
        <v>610</v>
      </c>
      <c r="WN1">
        <v>611</v>
      </c>
      <c r="WO1">
        <v>612</v>
      </c>
      <c r="WP1">
        <v>613</v>
      </c>
      <c r="WQ1">
        <v>614</v>
      </c>
      <c r="WR1">
        <v>615</v>
      </c>
      <c r="WS1">
        <v>616</v>
      </c>
      <c r="WT1">
        <v>617</v>
      </c>
      <c r="WU1">
        <v>618</v>
      </c>
      <c r="WV1">
        <v>619</v>
      </c>
      <c r="WW1">
        <v>620</v>
      </c>
      <c r="WX1">
        <v>621</v>
      </c>
      <c r="WY1">
        <v>622</v>
      </c>
      <c r="WZ1">
        <v>623</v>
      </c>
      <c r="XA1">
        <v>624</v>
      </c>
      <c r="XB1">
        <v>625</v>
      </c>
      <c r="XC1">
        <v>626</v>
      </c>
      <c r="XD1">
        <v>627</v>
      </c>
      <c r="XE1">
        <v>628</v>
      </c>
      <c r="XF1">
        <v>629</v>
      </c>
      <c r="XG1">
        <v>630</v>
      </c>
      <c r="XH1">
        <v>631</v>
      </c>
      <c r="XI1">
        <v>632</v>
      </c>
      <c r="XJ1">
        <v>633</v>
      </c>
      <c r="XK1">
        <v>634</v>
      </c>
      <c r="XL1">
        <v>635</v>
      </c>
      <c r="XM1">
        <v>636</v>
      </c>
      <c r="XN1">
        <v>637</v>
      </c>
      <c r="XO1">
        <v>638</v>
      </c>
      <c r="XP1">
        <v>639</v>
      </c>
      <c r="XQ1">
        <v>640</v>
      </c>
      <c r="XR1">
        <v>641</v>
      </c>
      <c r="XS1">
        <v>642</v>
      </c>
      <c r="XT1">
        <v>643</v>
      </c>
      <c r="XU1">
        <v>644</v>
      </c>
      <c r="XV1">
        <v>645</v>
      </c>
      <c r="XW1">
        <v>646</v>
      </c>
      <c r="XX1">
        <v>647</v>
      </c>
      <c r="XY1">
        <v>648</v>
      </c>
      <c r="XZ1">
        <v>649</v>
      </c>
      <c r="YA1">
        <v>650</v>
      </c>
      <c r="YB1">
        <v>651</v>
      </c>
      <c r="YC1">
        <v>652</v>
      </c>
      <c r="YD1">
        <v>653</v>
      </c>
      <c r="YE1">
        <v>654</v>
      </c>
      <c r="YF1">
        <v>655</v>
      </c>
      <c r="YG1">
        <v>656</v>
      </c>
      <c r="YH1">
        <v>657</v>
      </c>
      <c r="YI1">
        <v>658</v>
      </c>
      <c r="YJ1">
        <v>659</v>
      </c>
      <c r="YK1">
        <v>660</v>
      </c>
      <c r="YL1">
        <v>661</v>
      </c>
      <c r="YM1">
        <v>662</v>
      </c>
      <c r="YN1">
        <v>663</v>
      </c>
      <c r="YO1">
        <v>664</v>
      </c>
      <c r="YP1">
        <v>665</v>
      </c>
      <c r="YQ1">
        <v>666</v>
      </c>
      <c r="YR1">
        <v>667</v>
      </c>
      <c r="YS1">
        <v>668</v>
      </c>
      <c r="YT1">
        <v>669</v>
      </c>
      <c r="YU1">
        <v>670</v>
      </c>
      <c r="YV1">
        <v>671</v>
      </c>
      <c r="YW1">
        <v>672</v>
      </c>
      <c r="YX1">
        <v>673</v>
      </c>
      <c r="YY1">
        <v>674</v>
      </c>
      <c r="YZ1">
        <v>675</v>
      </c>
      <c r="ZA1">
        <v>676</v>
      </c>
      <c r="ZB1">
        <v>677</v>
      </c>
      <c r="ZC1">
        <v>678</v>
      </c>
      <c r="ZD1">
        <v>679</v>
      </c>
      <c r="ZE1">
        <v>680</v>
      </c>
      <c r="ZF1">
        <v>681</v>
      </c>
      <c r="ZG1">
        <v>682</v>
      </c>
      <c r="ZH1">
        <v>683</v>
      </c>
      <c r="ZI1">
        <v>684</v>
      </c>
      <c r="ZJ1">
        <v>685</v>
      </c>
      <c r="ZK1">
        <v>686</v>
      </c>
      <c r="ZL1">
        <v>687</v>
      </c>
      <c r="ZM1">
        <v>688</v>
      </c>
      <c r="ZN1">
        <v>689</v>
      </c>
      <c r="ZO1">
        <v>690</v>
      </c>
      <c r="ZP1">
        <v>691</v>
      </c>
      <c r="ZQ1">
        <v>692</v>
      </c>
      <c r="ZR1">
        <v>693</v>
      </c>
      <c r="ZS1">
        <v>694</v>
      </c>
      <c r="ZT1">
        <v>695</v>
      </c>
      <c r="ZU1">
        <v>696</v>
      </c>
      <c r="ZV1">
        <v>697</v>
      </c>
      <c r="ZW1">
        <v>698</v>
      </c>
      <c r="ZX1">
        <v>699</v>
      </c>
      <c r="ZY1">
        <v>700</v>
      </c>
      <c r="ZZ1">
        <v>701</v>
      </c>
      <c r="AAA1">
        <v>702</v>
      </c>
      <c r="AAB1">
        <v>703</v>
      </c>
      <c r="AAC1">
        <v>704</v>
      </c>
      <c r="AAD1">
        <v>705</v>
      </c>
      <c r="AAE1">
        <v>706</v>
      </c>
      <c r="AAF1">
        <v>707</v>
      </c>
      <c r="AAG1">
        <v>708</v>
      </c>
      <c r="AAH1">
        <v>709</v>
      </c>
      <c r="AAI1" s="179">
        <v>710</v>
      </c>
    </row>
    <row r="2" spans="1:712" hidden="1">
      <c r="A2" s="178" t="s">
        <v>132</v>
      </c>
      <c r="AAI2" s="125"/>
      <c r="AAJ2" s="125"/>
    </row>
    <row r="3" spans="1:712" hidden="1">
      <c r="A3" s="178" t="s">
        <v>133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  <c r="BC3" s="125"/>
      <c r="BD3" s="125"/>
      <c r="BE3" s="125"/>
      <c r="BF3" s="125"/>
      <c r="BG3" s="125"/>
      <c r="BH3" s="125"/>
      <c r="BI3" s="125"/>
      <c r="BJ3" s="125"/>
      <c r="BK3" s="125"/>
      <c r="BL3" s="125"/>
      <c r="BM3" s="125"/>
      <c r="BN3" s="125"/>
      <c r="BO3" s="125"/>
      <c r="BP3" s="125"/>
      <c r="BQ3" s="125"/>
      <c r="BR3" s="125"/>
      <c r="BS3" s="125"/>
      <c r="BT3" s="125"/>
      <c r="BU3" s="125"/>
      <c r="BV3" s="125"/>
      <c r="BW3" s="125"/>
      <c r="BX3" s="125"/>
      <c r="BY3" s="125"/>
      <c r="BZ3" s="125"/>
      <c r="CA3" s="125"/>
      <c r="CB3" s="125"/>
      <c r="CC3" s="125"/>
      <c r="CD3" s="125"/>
      <c r="CE3" s="125"/>
      <c r="CF3" s="125"/>
      <c r="CG3" s="125"/>
      <c r="CH3" s="125"/>
      <c r="CI3" s="125"/>
      <c r="CJ3" s="125"/>
      <c r="CK3" s="125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  <c r="DN3" s="125"/>
      <c r="DO3" s="125"/>
      <c r="DP3" s="125"/>
      <c r="DQ3" s="125"/>
      <c r="DR3" s="125"/>
      <c r="DS3" s="125"/>
      <c r="DT3" s="125"/>
      <c r="DU3" s="125"/>
      <c r="DV3" s="125"/>
      <c r="DW3" s="125"/>
      <c r="DX3" s="125"/>
      <c r="DY3" s="125"/>
      <c r="DZ3" s="125"/>
      <c r="EA3" s="125"/>
      <c r="EB3" s="125"/>
      <c r="EC3" s="125"/>
      <c r="ED3" s="125"/>
      <c r="EE3" s="125"/>
      <c r="EF3" s="125"/>
      <c r="EG3" s="125"/>
      <c r="EH3" s="125"/>
      <c r="EI3" s="125"/>
      <c r="EJ3" s="125"/>
      <c r="EK3" s="125"/>
      <c r="EL3" s="125"/>
      <c r="EM3" s="125"/>
      <c r="EN3" s="125"/>
      <c r="EO3" s="125"/>
      <c r="EP3" s="125"/>
      <c r="EQ3" s="125"/>
      <c r="ER3" s="125"/>
      <c r="ES3" s="125"/>
      <c r="ET3" s="125"/>
      <c r="EU3" s="125"/>
      <c r="EV3" s="125"/>
      <c r="EW3" s="125"/>
      <c r="EX3" s="125"/>
      <c r="EY3" s="125"/>
      <c r="EZ3" s="125"/>
      <c r="FA3" s="125"/>
      <c r="FB3" s="125"/>
      <c r="FC3" s="125"/>
      <c r="FD3" s="125"/>
      <c r="FE3" s="125"/>
      <c r="FF3" s="125"/>
      <c r="FG3" s="125"/>
      <c r="FH3" s="125"/>
      <c r="FI3" s="125"/>
      <c r="FJ3" s="125"/>
      <c r="FK3" s="125"/>
      <c r="FL3" s="125"/>
      <c r="FM3" s="125"/>
      <c r="FN3" s="125"/>
      <c r="FO3" s="125"/>
      <c r="FP3" s="125"/>
      <c r="FQ3" s="125"/>
      <c r="FR3" s="125"/>
      <c r="FS3" s="125"/>
      <c r="FT3" s="125"/>
      <c r="FU3" s="125"/>
      <c r="FV3" s="125"/>
      <c r="FW3" s="125"/>
      <c r="FX3" s="125"/>
      <c r="FY3" s="125"/>
      <c r="FZ3" s="125"/>
      <c r="GA3" s="125"/>
      <c r="GB3" s="125"/>
      <c r="GC3" s="125"/>
      <c r="GD3" s="125"/>
      <c r="GE3" s="125"/>
      <c r="GF3" s="125"/>
      <c r="GG3" s="125"/>
      <c r="GH3" s="125"/>
      <c r="GI3" s="125"/>
      <c r="GJ3" s="125"/>
      <c r="GK3" s="125"/>
      <c r="GL3" s="125"/>
      <c r="GM3" s="125"/>
      <c r="GN3" s="125"/>
      <c r="GO3" s="125"/>
      <c r="GP3" s="125"/>
      <c r="GQ3" s="125"/>
      <c r="GR3" s="125"/>
      <c r="GS3" s="125"/>
      <c r="GT3" s="125"/>
      <c r="GU3" s="125"/>
      <c r="GV3" s="125"/>
      <c r="GW3" s="125"/>
      <c r="GX3" s="125"/>
      <c r="GY3" s="125"/>
      <c r="GZ3" s="125"/>
      <c r="HA3" s="125"/>
      <c r="HB3" s="125"/>
      <c r="HC3" s="125"/>
      <c r="HD3" s="125"/>
      <c r="HE3" s="125"/>
      <c r="HF3" s="125"/>
      <c r="HG3" s="125"/>
      <c r="HH3" s="125"/>
      <c r="HI3" s="125"/>
      <c r="HJ3" s="125"/>
      <c r="HK3" s="125"/>
      <c r="HL3" s="125"/>
      <c r="HM3" s="125"/>
      <c r="HN3" s="125"/>
      <c r="HO3" s="125"/>
      <c r="HP3" s="125"/>
      <c r="HQ3" s="125"/>
      <c r="HR3" s="125"/>
      <c r="HS3" s="125"/>
      <c r="HT3" s="125"/>
      <c r="HU3" s="125"/>
      <c r="HV3" s="125"/>
      <c r="HW3" s="125"/>
      <c r="HX3" s="125"/>
      <c r="HY3" s="125"/>
      <c r="HZ3" s="125"/>
      <c r="IA3" s="125"/>
      <c r="IB3" s="125"/>
      <c r="IC3" s="125"/>
      <c r="ID3" s="125"/>
      <c r="IE3" s="125"/>
      <c r="IF3" s="125"/>
      <c r="IG3" s="125"/>
      <c r="IH3" s="125"/>
      <c r="II3" s="125"/>
      <c r="IJ3" s="125"/>
      <c r="IK3" s="125"/>
      <c r="IL3" s="125"/>
      <c r="IM3" s="125"/>
      <c r="IN3" s="125"/>
      <c r="IO3" s="125"/>
      <c r="IP3" s="125"/>
      <c r="IQ3" s="125"/>
      <c r="IR3" s="125"/>
      <c r="IS3" s="125"/>
      <c r="IT3" s="125"/>
      <c r="IU3" s="125"/>
      <c r="IV3" s="125"/>
      <c r="IW3" s="125"/>
      <c r="IX3" s="125"/>
      <c r="IY3" s="125"/>
      <c r="IZ3" s="125"/>
      <c r="JA3" s="125"/>
      <c r="JB3" s="125"/>
      <c r="JC3" s="125"/>
      <c r="JD3" s="125"/>
      <c r="JE3" s="125"/>
      <c r="JF3" s="125"/>
      <c r="JG3" s="125"/>
      <c r="JH3" s="125"/>
      <c r="JI3" s="125"/>
      <c r="JJ3" s="125"/>
      <c r="JK3" s="125"/>
      <c r="JL3" s="125"/>
      <c r="JM3" s="125"/>
      <c r="JN3" s="125"/>
      <c r="JO3" s="125"/>
      <c r="JP3" s="125"/>
      <c r="JQ3" s="125"/>
      <c r="JR3" s="125"/>
      <c r="JS3" s="125"/>
      <c r="JT3" s="125"/>
      <c r="JU3" s="125"/>
      <c r="JV3" s="125"/>
      <c r="JW3" s="125"/>
      <c r="JX3" s="125"/>
      <c r="JY3" s="125"/>
      <c r="JZ3" s="125"/>
      <c r="KA3" s="125"/>
      <c r="KB3" s="125"/>
      <c r="KC3" s="125"/>
      <c r="KD3" s="125"/>
      <c r="KE3" s="125"/>
      <c r="KF3" s="125"/>
      <c r="KG3" s="125"/>
      <c r="KH3" s="125"/>
      <c r="KI3" s="125"/>
      <c r="KJ3" s="125"/>
      <c r="KK3" s="125"/>
      <c r="KL3" s="125"/>
      <c r="KM3" s="125"/>
      <c r="KN3" s="125"/>
      <c r="KO3" s="125"/>
      <c r="KP3" s="125"/>
      <c r="KQ3" s="125"/>
      <c r="KR3" s="125"/>
      <c r="KS3" s="125"/>
      <c r="KT3" s="125"/>
      <c r="KU3" s="125"/>
      <c r="KV3" s="125"/>
      <c r="KW3" s="125"/>
      <c r="KX3" s="125"/>
      <c r="KY3" s="125"/>
      <c r="KZ3" s="125"/>
      <c r="LA3" s="125"/>
      <c r="LB3" s="125"/>
      <c r="LC3" s="125"/>
      <c r="LD3" s="125"/>
      <c r="LE3" s="125"/>
      <c r="LF3" s="125"/>
      <c r="LG3" s="125"/>
      <c r="LH3" s="125"/>
      <c r="LI3" s="125"/>
      <c r="LJ3" s="125"/>
      <c r="LK3" s="125"/>
      <c r="LL3" s="125"/>
      <c r="LM3" s="125"/>
      <c r="LN3" s="125"/>
      <c r="LO3" s="125"/>
      <c r="LP3" s="125"/>
      <c r="LQ3" s="125"/>
      <c r="LR3" s="125"/>
      <c r="LS3" s="125"/>
      <c r="LT3" s="125"/>
      <c r="LU3" s="125"/>
      <c r="LV3" s="125"/>
      <c r="LW3" s="125"/>
      <c r="LX3" s="125"/>
      <c r="LY3" s="125"/>
      <c r="LZ3" s="125"/>
      <c r="MA3" s="125"/>
      <c r="MB3" s="125"/>
      <c r="MC3" s="125"/>
      <c r="MD3" s="125"/>
      <c r="ME3" s="125"/>
      <c r="MF3" s="125"/>
      <c r="MG3" s="125"/>
      <c r="MH3" s="125"/>
      <c r="MI3" s="125"/>
      <c r="MJ3" s="125"/>
      <c r="MK3" s="125"/>
      <c r="ML3" s="125"/>
      <c r="MM3" s="125"/>
      <c r="MN3" s="125"/>
      <c r="MO3" s="125"/>
      <c r="MP3" s="125"/>
      <c r="MQ3" s="125"/>
      <c r="MR3" s="125"/>
      <c r="MS3" s="125"/>
      <c r="MT3" s="125"/>
      <c r="MU3" s="125"/>
      <c r="MV3" s="125"/>
      <c r="MW3" s="125"/>
      <c r="MX3" s="125"/>
      <c r="MY3" s="125"/>
      <c r="MZ3" s="125"/>
      <c r="NA3" s="125"/>
      <c r="NB3" s="125"/>
      <c r="NC3" s="125"/>
      <c r="ND3" s="125"/>
      <c r="NE3" s="125"/>
      <c r="NF3" s="125"/>
      <c r="NG3" s="125"/>
      <c r="NH3" s="125"/>
      <c r="NI3" s="125"/>
      <c r="NJ3" s="125"/>
      <c r="NK3" s="125"/>
      <c r="NL3" s="125"/>
      <c r="NM3" s="125"/>
      <c r="NN3" s="125"/>
      <c r="NO3" s="125"/>
      <c r="NP3" s="125"/>
      <c r="NQ3" s="125"/>
      <c r="NR3" s="125"/>
      <c r="NS3" s="125"/>
      <c r="NT3" s="125"/>
      <c r="NU3" s="125"/>
      <c r="NV3" s="125"/>
      <c r="NW3" s="125"/>
      <c r="NX3" s="125"/>
      <c r="NY3" s="125"/>
      <c r="NZ3" s="125"/>
      <c r="OA3" s="125"/>
      <c r="OB3" s="125"/>
      <c r="OC3" s="125"/>
      <c r="OD3" s="125"/>
      <c r="OE3" s="125"/>
      <c r="OF3" s="125"/>
      <c r="OG3" s="125"/>
      <c r="OH3" s="125"/>
      <c r="OI3" s="125"/>
      <c r="OJ3" s="125"/>
      <c r="OK3" s="125"/>
      <c r="OL3" s="125"/>
      <c r="OM3" s="125"/>
      <c r="ON3" s="125"/>
      <c r="OO3" s="125"/>
      <c r="OP3" s="125"/>
      <c r="OQ3" s="125"/>
      <c r="OR3" s="125"/>
      <c r="OS3" s="125"/>
      <c r="OT3" s="125"/>
      <c r="OU3" s="125"/>
      <c r="OV3" s="125"/>
      <c r="OW3" s="125"/>
      <c r="OX3" s="125"/>
      <c r="OY3" s="125"/>
      <c r="OZ3" s="125"/>
      <c r="PA3" s="125"/>
      <c r="PB3" s="125"/>
      <c r="PC3" s="125"/>
      <c r="PD3" s="125"/>
      <c r="PE3" s="125"/>
      <c r="PF3" s="125"/>
      <c r="PG3" s="125"/>
      <c r="PH3" s="125"/>
      <c r="PI3" s="125"/>
      <c r="PJ3" s="125"/>
      <c r="PK3" s="125"/>
      <c r="PL3" s="125"/>
      <c r="PM3" s="125"/>
      <c r="PN3" s="125"/>
      <c r="PO3" s="125"/>
      <c r="PP3" s="125"/>
      <c r="PQ3" s="125"/>
      <c r="PR3" s="125"/>
      <c r="PS3" s="125"/>
      <c r="PT3" s="125"/>
      <c r="PU3" s="125"/>
      <c r="PV3" s="125"/>
      <c r="PW3" s="125"/>
      <c r="PX3" s="125"/>
      <c r="PY3" s="125"/>
      <c r="PZ3" s="125"/>
      <c r="QA3" s="125"/>
      <c r="QB3" s="125"/>
      <c r="QC3" s="125"/>
      <c r="QD3" s="125"/>
      <c r="QE3" s="125"/>
      <c r="QF3" s="125"/>
      <c r="QG3" s="125"/>
      <c r="QH3" s="125"/>
      <c r="QI3" s="125"/>
      <c r="QJ3" s="125"/>
      <c r="QK3" s="125"/>
      <c r="QL3" s="125"/>
      <c r="QM3" s="125"/>
      <c r="QN3" s="125"/>
      <c r="QO3" s="125"/>
      <c r="QP3" s="125"/>
      <c r="QQ3" s="125"/>
      <c r="QR3" s="125"/>
      <c r="QS3" s="125"/>
      <c r="QT3" s="125"/>
      <c r="QU3" s="125"/>
      <c r="QV3" s="125"/>
      <c r="QW3" s="125"/>
      <c r="QX3" s="125"/>
      <c r="QY3" s="125"/>
      <c r="QZ3" s="125"/>
      <c r="RA3" s="125"/>
      <c r="RB3" s="125"/>
      <c r="RC3" s="125"/>
      <c r="RD3" s="125"/>
      <c r="RE3" s="125"/>
      <c r="RF3" s="125"/>
      <c r="RG3" s="125"/>
      <c r="RH3" s="125"/>
      <c r="RI3" s="125"/>
      <c r="RJ3" s="125"/>
      <c r="RK3" s="125"/>
      <c r="RL3" s="125"/>
      <c r="RM3" s="125"/>
      <c r="RN3" s="125"/>
      <c r="RO3" s="125"/>
      <c r="RP3" s="125"/>
      <c r="RQ3" s="125"/>
      <c r="RR3" s="125"/>
      <c r="RS3" s="125"/>
      <c r="RT3" s="125"/>
      <c r="RU3" s="125"/>
      <c r="RV3" s="125"/>
      <c r="RW3" s="125"/>
      <c r="RX3" s="125"/>
      <c r="RY3" s="125"/>
      <c r="RZ3" s="125"/>
      <c r="SA3" s="125"/>
      <c r="SB3" s="125"/>
      <c r="SC3" s="125"/>
      <c r="SD3" s="125"/>
      <c r="SE3" s="125"/>
      <c r="SF3" s="125"/>
      <c r="SG3" s="125"/>
      <c r="SH3" s="125"/>
      <c r="SI3" s="125"/>
      <c r="SJ3" s="125"/>
      <c r="SK3" s="125"/>
      <c r="SL3" s="125"/>
      <c r="SM3" s="125"/>
      <c r="SN3" s="125"/>
      <c r="SO3" s="125"/>
      <c r="SP3" s="125"/>
      <c r="SQ3" s="125"/>
      <c r="SR3" s="125"/>
      <c r="SS3" s="125"/>
      <c r="ST3" s="125"/>
      <c r="SU3" s="125"/>
      <c r="SV3" s="125"/>
      <c r="SW3" s="125"/>
      <c r="SX3" s="125"/>
      <c r="SY3" s="125"/>
      <c r="SZ3" s="125"/>
      <c r="TA3" s="125"/>
      <c r="TB3" s="125"/>
      <c r="TC3" s="125"/>
      <c r="TD3" s="125"/>
      <c r="TE3" s="125"/>
      <c r="TF3" s="125"/>
      <c r="TG3" s="125"/>
      <c r="TH3" s="125"/>
      <c r="TI3" s="125"/>
      <c r="TJ3" s="125"/>
      <c r="TK3" s="125"/>
      <c r="TL3" s="125"/>
      <c r="TM3" s="125"/>
      <c r="TN3" s="125"/>
      <c r="TO3" s="125"/>
      <c r="TP3" s="125"/>
      <c r="TQ3" s="125"/>
      <c r="TR3" s="125"/>
      <c r="TS3" s="125"/>
      <c r="TT3" s="125"/>
      <c r="TU3" s="125"/>
      <c r="TV3" s="125"/>
      <c r="TW3" s="125"/>
      <c r="TX3" s="125"/>
      <c r="TY3" s="125"/>
      <c r="TZ3" s="125"/>
      <c r="UA3" s="125"/>
      <c r="UB3" s="125"/>
      <c r="UC3" s="125"/>
      <c r="UD3" s="125"/>
      <c r="UE3" s="125"/>
      <c r="UF3" s="125"/>
      <c r="UG3" s="125"/>
      <c r="UH3" s="125"/>
      <c r="UI3" s="125"/>
      <c r="UJ3" s="125"/>
      <c r="UK3" s="125"/>
      <c r="UL3" s="125"/>
      <c r="UM3" s="125"/>
      <c r="UN3" s="125"/>
      <c r="UO3" s="125"/>
      <c r="UP3" s="125"/>
      <c r="UQ3" s="125"/>
      <c r="UR3" s="125"/>
      <c r="US3" s="125"/>
      <c r="UT3" s="125"/>
      <c r="UU3" s="125"/>
      <c r="UV3" s="125"/>
      <c r="UW3" s="125"/>
      <c r="UX3" s="125"/>
      <c r="UY3" s="125"/>
      <c r="UZ3" s="125"/>
      <c r="VA3" s="125"/>
      <c r="VB3" s="125"/>
      <c r="VC3" s="125"/>
      <c r="VD3" s="125"/>
      <c r="VE3" s="125"/>
      <c r="VF3" s="125"/>
      <c r="VG3" s="125"/>
      <c r="VH3" s="125"/>
      <c r="VI3" s="125"/>
      <c r="VJ3" s="125"/>
      <c r="VK3" s="125"/>
      <c r="VL3" s="125"/>
      <c r="VM3" s="125"/>
      <c r="VN3" s="125"/>
      <c r="VO3" s="125"/>
      <c r="VP3" s="125"/>
      <c r="VQ3" s="125"/>
      <c r="VR3" s="125"/>
      <c r="VS3" s="125"/>
      <c r="VT3" s="125"/>
      <c r="VU3" s="125"/>
      <c r="VV3" s="125"/>
      <c r="VW3" s="125"/>
      <c r="VX3" s="125"/>
      <c r="VY3" s="125"/>
      <c r="VZ3" s="125"/>
      <c r="WA3" s="125"/>
      <c r="WB3" s="125"/>
      <c r="WC3" s="125"/>
      <c r="WD3" s="125"/>
      <c r="WE3" s="125"/>
      <c r="WF3" s="125"/>
      <c r="WG3" s="125"/>
      <c r="WH3" s="125"/>
      <c r="WI3" s="125"/>
      <c r="WJ3" s="125"/>
      <c r="WK3" s="125"/>
      <c r="WL3" s="125"/>
      <c r="WM3" s="125"/>
      <c r="WN3" s="125"/>
      <c r="WO3" s="125"/>
      <c r="WP3" s="125"/>
      <c r="WQ3" s="125"/>
      <c r="WR3" s="125"/>
      <c r="WS3" s="125"/>
      <c r="WT3" s="125"/>
      <c r="WU3" s="125"/>
      <c r="WV3" s="125"/>
      <c r="WW3" s="125"/>
      <c r="WX3" s="125"/>
      <c r="WY3" s="125"/>
      <c r="WZ3" s="125"/>
      <c r="XA3" s="125"/>
      <c r="XB3" s="125"/>
      <c r="XC3" s="125"/>
      <c r="XD3" s="125"/>
      <c r="XE3" s="125"/>
      <c r="XF3" s="125"/>
      <c r="XG3" s="125"/>
      <c r="XH3" s="125"/>
      <c r="XI3" s="125"/>
      <c r="XJ3" s="125"/>
      <c r="XK3" s="125"/>
      <c r="XL3" s="125"/>
      <c r="XM3" s="125"/>
      <c r="XN3" s="125"/>
      <c r="XO3" s="125"/>
      <c r="XP3" s="125"/>
      <c r="XQ3" s="125"/>
      <c r="XR3" s="125"/>
      <c r="XS3" s="125"/>
      <c r="XT3" s="125"/>
      <c r="XU3" s="125"/>
      <c r="XV3" s="125"/>
      <c r="XW3" s="125"/>
      <c r="XX3" s="125"/>
      <c r="XY3" s="125"/>
      <c r="XZ3" s="125"/>
      <c r="YA3" s="125"/>
      <c r="YB3" s="125"/>
      <c r="YC3" s="125"/>
      <c r="YD3" s="125"/>
      <c r="YE3" s="125"/>
      <c r="YF3" s="125"/>
      <c r="YG3" s="125"/>
      <c r="YH3" s="125"/>
      <c r="YI3" s="125"/>
      <c r="YJ3" s="125"/>
      <c r="YK3" s="125"/>
      <c r="YL3" s="125"/>
      <c r="YM3" s="125"/>
      <c r="YN3" s="125"/>
      <c r="YO3" s="125"/>
      <c r="YP3" s="125"/>
      <c r="YQ3" s="125"/>
      <c r="YR3" s="125"/>
      <c r="YS3" s="125"/>
      <c r="YT3" s="125"/>
      <c r="YU3" s="125"/>
      <c r="YV3" s="125"/>
      <c r="YW3" s="125"/>
      <c r="YX3" s="125"/>
      <c r="YY3" s="125"/>
      <c r="YZ3" s="125"/>
      <c r="ZA3" s="125"/>
      <c r="ZB3" s="125"/>
      <c r="ZC3" s="125"/>
      <c r="ZD3" s="125"/>
      <c r="ZE3" s="125"/>
      <c r="ZF3" s="125"/>
      <c r="ZG3" s="125"/>
      <c r="ZH3" s="125"/>
      <c r="ZI3" s="125"/>
      <c r="ZJ3" s="125"/>
      <c r="ZK3" s="125"/>
      <c r="ZL3" s="125"/>
      <c r="ZM3" s="125"/>
      <c r="ZN3" s="125"/>
      <c r="ZO3" s="125"/>
      <c r="ZP3" s="125"/>
      <c r="ZQ3" s="125"/>
      <c r="ZR3" s="125"/>
      <c r="ZS3" s="125"/>
      <c r="ZT3" s="125"/>
      <c r="ZU3" s="125"/>
      <c r="ZV3" s="125"/>
      <c r="ZW3" s="125"/>
      <c r="ZX3" s="125"/>
      <c r="ZY3" s="125"/>
      <c r="ZZ3" s="125"/>
      <c r="AAA3" s="125"/>
      <c r="AAB3" s="125"/>
      <c r="AAC3" s="125"/>
      <c r="AAD3" s="125"/>
      <c r="AAE3" s="125"/>
      <c r="AAF3" s="125"/>
      <c r="AAG3" s="125"/>
      <c r="AAH3" s="125"/>
    </row>
    <row r="4" spans="1:712" hidden="1">
      <c r="A4" s="178" t="s">
        <v>134</v>
      </c>
    </row>
    <row r="5" spans="1:712" hidden="1">
      <c r="A5" s="178" t="s">
        <v>135</v>
      </c>
    </row>
    <row r="6" spans="1:712" hidden="1">
      <c r="A6" s="178" t="s">
        <v>136</v>
      </c>
    </row>
    <row r="7" spans="1:712" hidden="1">
      <c r="A7" s="178" t="s">
        <v>137</v>
      </c>
    </row>
    <row r="8" spans="1:712" hidden="1">
      <c r="A8" s="178" t="s">
        <v>138</v>
      </c>
    </row>
    <row r="9" spans="1:712" hidden="1">
      <c r="A9" s="178" t="s">
        <v>139</v>
      </c>
    </row>
    <row r="10" spans="1:712" hidden="1">
      <c r="A10" s="178" t="s">
        <v>140</v>
      </c>
    </row>
    <row r="11" spans="1:712" hidden="1">
      <c r="A11" s="178" t="s">
        <v>141</v>
      </c>
    </row>
    <row r="12" spans="1:712" hidden="1">
      <c r="A12" s="178" t="s">
        <v>142</v>
      </c>
    </row>
    <row r="13" spans="1:712" hidden="1">
      <c r="A13" s="178" t="s">
        <v>143</v>
      </c>
    </row>
    <row r="14" spans="1:712" hidden="1">
      <c r="A14" s="178" t="s">
        <v>144</v>
      </c>
    </row>
    <row r="15" spans="1:712" hidden="1">
      <c r="A15" s="178" t="s">
        <v>145</v>
      </c>
    </row>
    <row r="16" spans="1:712" hidden="1">
      <c r="A16" s="178" t="s">
        <v>146</v>
      </c>
    </row>
    <row r="17" spans="1:1" hidden="1">
      <c r="A17" s="178" t="s">
        <v>147</v>
      </c>
    </row>
    <row r="18" spans="1:1" hidden="1">
      <c r="A18" s="178" t="s">
        <v>148</v>
      </c>
    </row>
    <row r="19" spans="1:1" hidden="1">
      <c r="A19" s="178" t="s">
        <v>294</v>
      </c>
    </row>
    <row r="20" spans="1:1" hidden="1">
      <c r="A20" s="178" t="s">
        <v>284</v>
      </c>
    </row>
    <row r="21" spans="1:1" hidden="1">
      <c r="A21" s="178" t="s">
        <v>286</v>
      </c>
    </row>
    <row r="22" spans="1:1" hidden="1">
      <c r="A22" s="178" t="s">
        <v>288</v>
      </c>
    </row>
    <row r="23" spans="1:1" hidden="1">
      <c r="A23" s="178" t="s">
        <v>316</v>
      </c>
    </row>
    <row r="24" spans="1:1" hidden="1">
      <c r="A24" s="178" t="s">
        <v>296</v>
      </c>
    </row>
    <row r="25" spans="1:1" hidden="1">
      <c r="A25" s="178" t="s">
        <v>290</v>
      </c>
    </row>
    <row r="26" spans="1:1" hidden="1">
      <c r="A26" s="178" t="s">
        <v>292</v>
      </c>
    </row>
    <row r="27" spans="1:1" hidden="1">
      <c r="A27" s="178" t="s">
        <v>149</v>
      </c>
    </row>
    <row r="28" spans="1:1" hidden="1">
      <c r="A28" s="178" t="s">
        <v>150</v>
      </c>
    </row>
    <row r="29" spans="1:1" hidden="1">
      <c r="A29" s="178" t="s">
        <v>151</v>
      </c>
    </row>
    <row r="30" spans="1:1" hidden="1">
      <c r="A30" s="178" t="s">
        <v>152</v>
      </c>
    </row>
    <row r="31" spans="1:1" hidden="1">
      <c r="A31" s="178" t="s">
        <v>153</v>
      </c>
    </row>
    <row r="32" spans="1:1" hidden="1">
      <c r="A32" s="178" t="s">
        <v>154</v>
      </c>
    </row>
    <row r="33" spans="1:1" hidden="1">
      <c r="A33" s="178" t="s">
        <v>155</v>
      </c>
    </row>
    <row r="34" spans="1:1" hidden="1">
      <c r="A34" s="178" t="s">
        <v>156</v>
      </c>
    </row>
    <row r="35" spans="1:1" hidden="1">
      <c r="A35" s="178" t="s">
        <v>157</v>
      </c>
    </row>
    <row r="36" spans="1:1" hidden="1">
      <c r="A36" s="178" t="s">
        <v>158</v>
      </c>
    </row>
    <row r="37" spans="1:1" hidden="1">
      <c r="A37" s="178" t="s">
        <v>159</v>
      </c>
    </row>
    <row r="38" spans="1:1" hidden="1">
      <c r="A38" s="178" t="s">
        <v>160</v>
      </c>
    </row>
    <row r="39" spans="1:1" hidden="1">
      <c r="A39" s="178" t="s">
        <v>161</v>
      </c>
    </row>
    <row r="40" spans="1:1" hidden="1">
      <c r="A40" s="178" t="s">
        <v>162</v>
      </c>
    </row>
    <row r="41" spans="1:1" hidden="1">
      <c r="A41" s="178" t="s">
        <v>163</v>
      </c>
    </row>
    <row r="42" spans="1:1" hidden="1">
      <c r="A42" s="178" t="s">
        <v>164</v>
      </c>
    </row>
    <row r="43" spans="1:1" hidden="1">
      <c r="A43" s="178" t="s">
        <v>165</v>
      </c>
    </row>
    <row r="44" spans="1:1" hidden="1">
      <c r="A44" s="178" t="s">
        <v>166</v>
      </c>
    </row>
    <row r="45" spans="1:1" hidden="1">
      <c r="A45" s="178" t="s">
        <v>167</v>
      </c>
    </row>
    <row r="46" spans="1:1" hidden="1">
      <c r="A46" s="178" t="s">
        <v>168</v>
      </c>
    </row>
    <row r="47" spans="1:1" hidden="1">
      <c r="A47" s="178" t="s">
        <v>169</v>
      </c>
    </row>
    <row r="48" spans="1:1" hidden="1">
      <c r="A48" s="178" t="s">
        <v>170</v>
      </c>
    </row>
    <row r="49" spans="1:1" hidden="1">
      <c r="A49" s="178" t="s">
        <v>171</v>
      </c>
    </row>
    <row r="50" spans="1:1" hidden="1">
      <c r="A50" s="178" t="s">
        <v>172</v>
      </c>
    </row>
    <row r="51" spans="1:1" hidden="1">
      <c r="A51" s="178" t="s">
        <v>173</v>
      </c>
    </row>
    <row r="52" spans="1:1" hidden="1">
      <c r="A52" s="178" t="s">
        <v>174</v>
      </c>
    </row>
    <row r="53" spans="1:1" hidden="1">
      <c r="A53" s="178" t="s">
        <v>175</v>
      </c>
    </row>
    <row r="54" spans="1:1" hidden="1">
      <c r="A54" s="178" t="s">
        <v>176</v>
      </c>
    </row>
    <row r="55" spans="1:1" hidden="1">
      <c r="A55" s="178" t="s">
        <v>177</v>
      </c>
    </row>
    <row r="56" spans="1:1" hidden="1">
      <c r="A56" s="178" t="s">
        <v>178</v>
      </c>
    </row>
    <row r="57" spans="1:1" hidden="1">
      <c r="A57" s="178" t="s">
        <v>298</v>
      </c>
    </row>
    <row r="58" spans="1:1" hidden="1">
      <c r="A58" s="178" t="s">
        <v>179</v>
      </c>
    </row>
    <row r="59" spans="1:1" hidden="1">
      <c r="A59" s="178" t="s">
        <v>180</v>
      </c>
    </row>
    <row r="60" spans="1:1" hidden="1">
      <c r="A60" s="178" t="s">
        <v>181</v>
      </c>
    </row>
    <row r="61" spans="1:1" hidden="1">
      <c r="A61" s="178" t="s">
        <v>182</v>
      </c>
    </row>
    <row r="62" spans="1:1" hidden="1">
      <c r="A62" s="178" t="s">
        <v>183</v>
      </c>
    </row>
    <row r="63" spans="1:1" hidden="1">
      <c r="A63" s="178" t="s">
        <v>184</v>
      </c>
    </row>
    <row r="64" spans="1:1" hidden="1">
      <c r="A64" s="178" t="s">
        <v>185</v>
      </c>
    </row>
    <row r="65" spans="1:1" hidden="1">
      <c r="A65" s="178" t="s">
        <v>186</v>
      </c>
    </row>
    <row r="66" spans="1:1" hidden="1">
      <c r="A66" s="178" t="s">
        <v>187</v>
      </c>
    </row>
    <row r="67" spans="1:1" hidden="1">
      <c r="A67" s="178" t="s">
        <v>188</v>
      </c>
    </row>
    <row r="68" spans="1:1" hidden="1">
      <c r="A68" s="178" t="s">
        <v>189</v>
      </c>
    </row>
    <row r="69" spans="1:1" hidden="1">
      <c r="A69" s="178" t="s">
        <v>190</v>
      </c>
    </row>
    <row r="70" spans="1:1" hidden="1">
      <c r="A70" s="178" t="s">
        <v>191</v>
      </c>
    </row>
    <row r="71" spans="1:1" hidden="1">
      <c r="A71" s="178" t="s">
        <v>192</v>
      </c>
    </row>
    <row r="72" spans="1:1" hidden="1">
      <c r="A72" s="178" t="s">
        <v>193</v>
      </c>
    </row>
    <row r="73" spans="1:1" hidden="1">
      <c r="A73" s="178" t="s">
        <v>194</v>
      </c>
    </row>
    <row r="74" spans="1:1" hidden="1">
      <c r="A74" s="178" t="s">
        <v>195</v>
      </c>
    </row>
    <row r="75" spans="1:1" hidden="1">
      <c r="A75" s="178" t="s">
        <v>196</v>
      </c>
    </row>
    <row r="76" spans="1:1" hidden="1">
      <c r="A76" s="178" t="s">
        <v>197</v>
      </c>
    </row>
    <row r="77" spans="1:1" hidden="1">
      <c r="A77" s="178" t="s">
        <v>198</v>
      </c>
    </row>
    <row r="78" spans="1:1" hidden="1">
      <c r="A78" s="178" t="s">
        <v>199</v>
      </c>
    </row>
    <row r="79" spans="1:1" hidden="1">
      <c r="A79" s="178" t="s">
        <v>200</v>
      </c>
    </row>
    <row r="80" spans="1:1" hidden="1">
      <c r="A80" s="178" t="s">
        <v>201</v>
      </c>
    </row>
    <row r="81" spans="1:3">
      <c r="A81" s="178"/>
      <c r="B81" s="178"/>
      <c r="C81" s="178"/>
    </row>
    <row r="82" spans="1:3">
      <c r="A82" s="178"/>
      <c r="B82" s="178"/>
      <c r="C82" s="178"/>
    </row>
    <row r="83" spans="1:3">
      <c r="A83" s="178"/>
      <c r="B83" s="178"/>
      <c r="C83" s="178"/>
    </row>
    <row r="84" spans="1:3">
      <c r="A84" s="178"/>
      <c r="B84" s="178"/>
      <c r="C84" s="178"/>
    </row>
    <row r="85" spans="1:3">
      <c r="A85" s="178"/>
      <c r="B85" s="178"/>
      <c r="C85" s="178"/>
    </row>
    <row r="86" spans="1:3">
      <c r="A86" s="178"/>
      <c r="B86" s="178"/>
      <c r="C86" s="178"/>
    </row>
    <row r="87" spans="1:3">
      <c r="A87" s="178"/>
      <c r="B87" s="178"/>
      <c r="C87" s="178"/>
    </row>
    <row r="88" spans="1:3">
      <c r="A88" s="178"/>
      <c r="B88" s="178"/>
      <c r="C88" s="178"/>
    </row>
    <row r="89" spans="1:3">
      <c r="A89" s="178"/>
      <c r="B89" s="178"/>
      <c r="C89" s="178"/>
    </row>
    <row r="90" spans="1:3">
      <c r="A90" s="178"/>
      <c r="B90" s="178"/>
      <c r="C90" s="178"/>
    </row>
    <row r="91" spans="1:3">
      <c r="A91" s="178"/>
      <c r="B91" s="178"/>
      <c r="C91" s="178"/>
    </row>
    <row r="92" spans="1:3">
      <c r="A92" s="178"/>
      <c r="B92" s="178"/>
      <c r="C92" s="178"/>
    </row>
    <row r="93" spans="1:3">
      <c r="A93" s="178"/>
      <c r="B93" s="178"/>
      <c r="C93" s="178"/>
    </row>
    <row r="94" spans="1:3">
      <c r="A94" s="178"/>
      <c r="B94" s="178"/>
      <c r="C94" s="178"/>
    </row>
    <row r="95" spans="1:3">
      <c r="A95" s="178"/>
      <c r="B95" s="178"/>
      <c r="C95" s="178"/>
    </row>
    <row r="96" spans="1:3">
      <c r="A96" s="178"/>
      <c r="B96" s="178"/>
      <c r="C96" s="178"/>
    </row>
    <row r="97" spans="1:3">
      <c r="A97" s="178"/>
      <c r="B97" s="178"/>
      <c r="C97" s="178"/>
    </row>
    <row r="98" spans="1:3">
      <c r="A98" s="178"/>
      <c r="B98" s="178"/>
      <c r="C98" s="178"/>
    </row>
    <row r="99" spans="1:3">
      <c r="A99" s="178"/>
      <c r="B99" s="178"/>
      <c r="C99" s="178"/>
    </row>
    <row r="100" spans="1:3">
      <c r="A100" s="178"/>
      <c r="B100" s="178"/>
      <c r="C100" s="178"/>
    </row>
    <row r="101" spans="1:3">
      <c r="A101" s="178"/>
      <c r="B101" s="178"/>
      <c r="C101" s="178"/>
    </row>
    <row r="102" spans="1:3">
      <c r="A102" s="178"/>
      <c r="B102" s="178"/>
      <c r="C102" s="178"/>
    </row>
    <row r="103" spans="1:3">
      <c r="A103" s="178"/>
      <c r="B103" s="178"/>
      <c r="C103" s="178"/>
    </row>
    <row r="104" spans="1:3">
      <c r="A104" s="178"/>
      <c r="B104" s="178"/>
      <c r="C104" s="178"/>
    </row>
    <row r="105" spans="1:3">
      <c r="A105" s="178"/>
      <c r="B105" s="178"/>
      <c r="C105" s="178"/>
    </row>
    <row r="106" spans="1:3">
      <c r="A106" s="178"/>
      <c r="B106" s="178"/>
      <c r="C106" s="178"/>
    </row>
    <row r="107" spans="1:3">
      <c r="A107" s="178"/>
      <c r="B107" s="178"/>
      <c r="C107" s="178"/>
    </row>
    <row r="108" spans="1:3">
      <c r="A108" s="178"/>
      <c r="B108" s="178"/>
      <c r="C108" s="178"/>
    </row>
    <row r="109" spans="1:3">
      <c r="A109" s="178"/>
      <c r="B109" s="178"/>
      <c r="C109" s="178"/>
    </row>
    <row r="110" spans="1:3">
      <c r="A110" s="178"/>
      <c r="B110" s="178"/>
      <c r="C110" s="178"/>
    </row>
    <row r="111" spans="1:3">
      <c r="A111" s="178"/>
      <c r="B111" s="178"/>
      <c r="C111" s="178"/>
    </row>
    <row r="112" spans="1:3">
      <c r="A112" s="178"/>
      <c r="B112" s="178"/>
      <c r="C112" s="178"/>
    </row>
    <row r="113" spans="1:3">
      <c r="A113" s="178"/>
      <c r="B113" s="178"/>
      <c r="C113" s="178"/>
    </row>
    <row r="114" spans="1:3">
      <c r="A114" s="178"/>
      <c r="B114" s="178"/>
      <c r="C114" s="178"/>
    </row>
    <row r="115" spans="1:3">
      <c r="A115" s="178"/>
      <c r="B115" s="178"/>
      <c r="C115" s="178"/>
    </row>
    <row r="116" spans="1:3">
      <c r="A116" s="178"/>
      <c r="B116" s="178"/>
      <c r="C116" s="178"/>
    </row>
    <row r="117" spans="1:3">
      <c r="A117" s="178"/>
      <c r="B117" s="178"/>
      <c r="C117" s="178"/>
    </row>
    <row r="118" spans="1:3">
      <c r="A118" s="178"/>
      <c r="B118" s="178"/>
      <c r="C118" s="178"/>
    </row>
    <row r="119" spans="1:3">
      <c r="A119" s="178"/>
      <c r="B119" s="178"/>
      <c r="C119" s="178"/>
    </row>
    <row r="120" spans="1:3">
      <c r="A120" s="178"/>
      <c r="B120" s="178"/>
      <c r="C120" s="178"/>
    </row>
    <row r="121" spans="1:3">
      <c r="A121" s="178"/>
      <c r="B121" s="178"/>
      <c r="C121" s="178"/>
    </row>
    <row r="122" spans="1:3">
      <c r="A122" s="178"/>
      <c r="B122" s="178"/>
      <c r="C122" s="178"/>
    </row>
    <row r="123" spans="1:3">
      <c r="A123" s="178"/>
      <c r="B123" s="178"/>
      <c r="C123" s="178"/>
    </row>
    <row r="124" spans="1:3">
      <c r="A124" s="178"/>
      <c r="B124" s="178"/>
      <c r="C124" s="178"/>
    </row>
    <row r="125" spans="1:3">
      <c r="A125" s="178"/>
      <c r="B125" s="178"/>
      <c r="C125" s="178"/>
    </row>
    <row r="126" spans="1:3">
      <c r="A126" s="178"/>
      <c r="B126" s="178"/>
      <c r="C126" s="178"/>
    </row>
    <row r="127" spans="1:3">
      <c r="A127" s="178"/>
      <c r="B127" s="178"/>
      <c r="C127" s="178"/>
    </row>
  </sheetData>
  <sheetProtection algorithmName="SHA-512" hashValue="MykP8scIf/zCc8E/ocEE6tsiSdI0AjHPCI1GDa0B03QRMWenvzRNPi/RdE92aINR5tiskxOQ1souvt2a48MAww==" saltValue="9HIzYt9bR7ie/frxw19g0g==" spinCount="100000" sheet="1" objects="1" scenarios="1" selectLockedCells="1"/>
  <phoneticPr fontId="1"/>
  <pageMargins left="0.7" right="0.7" top="0.75" bottom="0.75" header="0.3" footer="0.3"/>
  <pageSetup paperSize="9" orientation="portrait" horizontalDpi="4294967293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>
    <pageSetUpPr autoPageBreaks="0" fitToPage="1"/>
  </sheetPr>
  <dimension ref="A1:AO99"/>
  <sheetViews>
    <sheetView showGridLines="0" view="pageBreakPreview" zoomScale="85" zoomScaleNormal="100" zoomScaleSheetLayoutView="85" workbookViewId="0"/>
  </sheetViews>
  <sheetFormatPr defaultColWidth="9" defaultRowHeight="12"/>
  <cols>
    <col min="1" max="1" width="2.125" style="114" customWidth="1"/>
    <col min="2" max="2" width="18.625" style="114" customWidth="1"/>
    <col min="3" max="3" width="4.625" style="114" customWidth="1"/>
    <col min="4" max="36" width="12.625" style="114" customWidth="1"/>
    <col min="37" max="16384" width="9" style="114"/>
  </cols>
  <sheetData>
    <row r="1" spans="1:41" s="112" customFormat="1" ht="14.25">
      <c r="A1" s="108" t="str">
        <f>A86&amp;A87&amp;A88&amp;A89&amp;A90</f>
        <v>070003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B1" s="109"/>
      <c r="C1" s="110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09"/>
      <c r="R1" s="109"/>
      <c r="S1" s="109"/>
      <c r="T1" s="109"/>
      <c r="U1" s="109"/>
      <c r="V1" s="109"/>
    </row>
    <row r="2" spans="1:41" ht="18.75">
      <c r="A2" s="113"/>
      <c r="B2" s="73"/>
      <c r="C2" s="73"/>
      <c r="D2" s="73"/>
      <c r="E2" s="74"/>
      <c r="G2" s="75"/>
      <c r="H2" s="71"/>
      <c r="I2" s="71"/>
      <c r="Q2" s="387" t="s">
        <v>357</v>
      </c>
      <c r="AE2" s="115" t="s">
        <v>0</v>
      </c>
      <c r="AF2" s="71"/>
      <c r="AG2" s="71"/>
      <c r="AH2" s="71"/>
      <c r="AI2" s="71"/>
      <c r="AJ2" s="71"/>
      <c r="AK2" s="71"/>
      <c r="AL2" s="75"/>
      <c r="AN2" s="75"/>
      <c r="AO2" s="116"/>
    </row>
    <row r="3" spans="1:41" ht="14.25">
      <c r="A3" s="117"/>
      <c r="B3" s="77"/>
      <c r="C3" s="77"/>
      <c r="D3" s="77"/>
      <c r="E3" s="75"/>
      <c r="G3" s="71"/>
      <c r="H3" s="71"/>
      <c r="I3" s="75"/>
      <c r="Q3" s="386" t="s">
        <v>401</v>
      </c>
      <c r="AE3" s="75"/>
      <c r="AF3" s="71"/>
      <c r="AG3" s="71"/>
      <c r="AH3" s="71"/>
      <c r="AI3" s="71"/>
      <c r="AJ3" s="71"/>
      <c r="AK3" s="71"/>
      <c r="AL3" s="75"/>
      <c r="AM3" s="75"/>
      <c r="AN3" s="75"/>
      <c r="AO3" s="118"/>
    </row>
    <row r="4" spans="1:41" ht="14.25">
      <c r="A4" s="117"/>
      <c r="B4" s="71"/>
      <c r="C4" s="72"/>
      <c r="D4" s="71"/>
      <c r="E4" s="72"/>
      <c r="G4" s="71"/>
      <c r="H4" s="117"/>
      <c r="I4" s="71"/>
      <c r="AE4" s="75" t="s">
        <v>1</v>
      </c>
      <c r="AF4" s="75"/>
      <c r="AG4" s="76"/>
      <c r="AH4" s="116"/>
      <c r="AI4" s="71"/>
      <c r="AJ4" s="71"/>
      <c r="AK4" s="71"/>
    </row>
    <row r="5" spans="1:41" ht="14.25">
      <c r="A5" s="119"/>
      <c r="B5" s="72"/>
      <c r="C5" s="72"/>
      <c r="D5" s="72"/>
      <c r="E5" s="75"/>
      <c r="F5" s="75"/>
      <c r="G5" s="72"/>
      <c r="H5" s="75"/>
      <c r="I5" s="75"/>
      <c r="AE5" s="75" t="s">
        <v>2</v>
      </c>
      <c r="AF5" s="116"/>
      <c r="AG5" s="141">
        <f>第5表!AE5</f>
        <v>0</v>
      </c>
      <c r="AH5" s="75"/>
      <c r="AI5" s="75"/>
      <c r="AJ5" s="75"/>
    </row>
    <row r="6" spans="1:41" ht="14.25">
      <c r="A6" s="119"/>
      <c r="B6" s="72"/>
      <c r="C6" s="72"/>
      <c r="D6" s="72"/>
      <c r="E6" s="75"/>
      <c r="F6" s="75"/>
      <c r="G6" s="72"/>
      <c r="H6" s="75"/>
      <c r="I6" s="75"/>
      <c r="AE6" s="78" t="s">
        <v>92</v>
      </c>
      <c r="AF6" s="120"/>
      <c r="AG6" s="135"/>
      <c r="AH6" s="75"/>
      <c r="AI6" s="75"/>
      <c r="AJ6" s="75"/>
    </row>
    <row r="7" spans="1:41" ht="14.25">
      <c r="A7" s="117"/>
      <c r="B7" s="138" t="str">
        <f>LEFTB(第3表!B7,2)&amp;"00030"&amp;TEXT(第3表!$C$7,"0000")</f>
        <v>07000300000</v>
      </c>
      <c r="C7" s="139"/>
      <c r="D7" s="72"/>
      <c r="E7" s="121"/>
      <c r="F7" s="75"/>
      <c r="G7" s="94"/>
      <c r="H7" s="75"/>
      <c r="I7" s="75"/>
      <c r="AE7" s="39" t="str">
        <f>"令和      "&amp;DBCS(LEFTB(B7,2))&amp;"     年度分報告"</f>
        <v>令和      ０７     年度分報告</v>
      </c>
      <c r="AF7" s="80"/>
      <c r="AG7" s="80"/>
      <c r="AH7" s="75"/>
      <c r="AI7" s="75"/>
      <c r="AJ7" s="75"/>
    </row>
    <row r="8" spans="1:41" ht="14.25">
      <c r="A8" s="116"/>
      <c r="B8" s="76" t="s">
        <v>76</v>
      </c>
      <c r="C8" s="75"/>
      <c r="D8" s="75"/>
      <c r="E8" s="82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116"/>
    </row>
    <row r="9" spans="1:41" s="317" customFormat="1" ht="21" customHeight="1">
      <c r="B9" s="322" t="s">
        <v>350</v>
      </c>
      <c r="C9" s="322"/>
      <c r="D9" s="322"/>
      <c r="E9" s="322"/>
      <c r="F9" s="322"/>
      <c r="G9" s="323"/>
      <c r="H9" s="323"/>
      <c r="I9" s="323"/>
      <c r="J9" s="323"/>
      <c r="K9" s="323"/>
      <c r="L9" s="323"/>
      <c r="M9" s="323"/>
      <c r="T9" s="903"/>
      <c r="U9" s="903"/>
      <c r="V9" s="903"/>
      <c r="W9" s="903"/>
      <c r="X9" s="903"/>
    </row>
    <row r="10" spans="1:41" s="317" customFormat="1" ht="21" customHeight="1">
      <c r="B10" s="900" t="s">
        <v>351</v>
      </c>
      <c r="C10" s="901"/>
      <c r="D10" s="901"/>
      <c r="E10" s="901"/>
      <c r="F10" s="902"/>
      <c r="G10" s="34" t="str">
        <f>TEXT(第3表!G10,"0000000000")</f>
        <v>0000000000</v>
      </c>
      <c r="H10" s="323"/>
      <c r="I10" s="323"/>
      <c r="J10" s="323"/>
      <c r="K10" s="323"/>
      <c r="L10" s="323"/>
      <c r="M10" s="323"/>
      <c r="N10" s="326"/>
      <c r="O10" s="326"/>
      <c r="P10" s="326"/>
      <c r="T10" s="903"/>
      <c r="U10" s="903"/>
      <c r="V10" s="903"/>
      <c r="W10" s="903"/>
    </row>
    <row r="11" spans="1:41" s="317" customFormat="1" ht="21" customHeight="1">
      <c r="B11" s="900" t="s">
        <v>352</v>
      </c>
      <c r="C11" s="901"/>
      <c r="D11" s="901"/>
      <c r="E11" s="901"/>
      <c r="F11" s="902"/>
      <c r="G11" s="34" t="str">
        <f>TEXT(第3表!G11,"0000000000")</f>
        <v>0000000000</v>
      </c>
      <c r="H11" s="323"/>
      <c r="I11" s="323"/>
      <c r="J11" s="323"/>
      <c r="K11" s="323"/>
      <c r="L11" s="323"/>
      <c r="M11" s="323"/>
      <c r="N11" s="321"/>
      <c r="O11" s="321"/>
      <c r="P11" s="321"/>
      <c r="Q11" s="321"/>
      <c r="R11" s="321"/>
      <c r="T11" s="903"/>
      <c r="U11" s="903"/>
      <c r="V11" s="903"/>
      <c r="W11" s="903"/>
    </row>
    <row r="12" spans="1:41" s="317" customFormat="1" ht="21" customHeight="1">
      <c r="B12" s="900" t="s">
        <v>353</v>
      </c>
      <c r="C12" s="901"/>
      <c r="D12" s="901"/>
      <c r="E12" s="901"/>
      <c r="F12" s="902"/>
      <c r="G12" s="34" t="str">
        <f>TEXT(第3表!G12,"0000000000")</f>
        <v>0000000000</v>
      </c>
      <c r="H12" s="323"/>
      <c r="I12" s="323"/>
      <c r="J12" s="323"/>
      <c r="K12" s="323"/>
      <c r="L12" s="323"/>
      <c r="M12" s="323"/>
      <c r="N12" s="320"/>
      <c r="O12" s="320"/>
      <c r="P12" s="320"/>
      <c r="Q12" s="320"/>
      <c r="R12" s="320"/>
      <c r="S12" s="327"/>
      <c r="T12" s="903"/>
      <c r="U12" s="903"/>
      <c r="V12" s="903"/>
      <c r="W12" s="903"/>
    </row>
    <row r="13" spans="1:41" s="317" customFormat="1" ht="21" customHeight="1">
      <c r="B13" s="318"/>
      <c r="C13" s="318"/>
      <c r="D13" s="319"/>
      <c r="E13" s="328"/>
      <c r="F13" s="328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7"/>
    </row>
    <row r="14" spans="1:41" s="317" customFormat="1" ht="21" customHeight="1">
      <c r="B14" s="325" t="s">
        <v>354</v>
      </c>
      <c r="C14" s="318"/>
      <c r="D14" s="318"/>
      <c r="E14" s="318"/>
      <c r="F14" s="318"/>
    </row>
    <row r="15" spans="1:41" ht="14.25">
      <c r="B15" s="71" t="s">
        <v>356</v>
      </c>
    </row>
    <row r="16" spans="1:41" s="7" customFormat="1" ht="18" customHeight="1">
      <c r="B16" s="83"/>
      <c r="C16" s="171"/>
      <c r="D16" s="505"/>
      <c r="E16" s="361"/>
      <c r="F16" s="710" t="s">
        <v>398</v>
      </c>
      <c r="G16" s="711"/>
      <c r="H16" s="361"/>
      <c r="I16" s="361"/>
      <c r="J16" s="361"/>
      <c r="K16" s="85"/>
      <c r="L16" s="85"/>
      <c r="M16" s="85"/>
      <c r="N16" s="85"/>
      <c r="O16" s="211" t="s">
        <v>272</v>
      </c>
      <c r="P16" s="203"/>
      <c r="Q16" s="211" t="s">
        <v>273</v>
      </c>
      <c r="R16" s="206"/>
      <c r="S16" s="203"/>
      <c r="T16" s="85"/>
      <c r="U16" s="85"/>
      <c r="V16" s="202" t="s">
        <v>274</v>
      </c>
      <c r="W16" s="206"/>
      <c r="X16" s="206"/>
      <c r="Y16" s="206"/>
      <c r="Z16" s="206"/>
      <c r="AA16" s="203"/>
      <c r="AB16" s="85"/>
      <c r="AC16" s="85"/>
      <c r="AD16" s="85"/>
      <c r="AE16" s="85"/>
      <c r="AF16" s="85"/>
    </row>
    <row r="17" spans="2:32" s="7" customFormat="1" ht="18" customHeight="1">
      <c r="B17" s="87"/>
      <c r="C17" s="88"/>
      <c r="D17" s="90"/>
      <c r="E17" s="708"/>
      <c r="F17" s="85"/>
      <c r="G17" s="85"/>
      <c r="H17" s="90"/>
      <c r="I17" s="90"/>
      <c r="J17" s="90"/>
      <c r="K17" s="90"/>
      <c r="L17" s="90"/>
      <c r="M17" s="90"/>
      <c r="N17" s="90"/>
      <c r="O17" s="85"/>
      <c r="P17" s="85"/>
      <c r="Q17" s="85"/>
      <c r="R17" s="85"/>
      <c r="S17" s="96"/>
      <c r="T17" s="90"/>
      <c r="U17" s="90"/>
      <c r="V17" s="202" t="s">
        <v>275</v>
      </c>
      <c r="W17" s="206"/>
      <c r="X17" s="203"/>
      <c r="Y17" s="202" t="s">
        <v>276</v>
      </c>
      <c r="Z17" s="206"/>
      <c r="AA17" s="203"/>
      <c r="AB17" s="90"/>
      <c r="AC17" s="90"/>
      <c r="AD17" s="90"/>
      <c r="AE17" s="90"/>
      <c r="AF17" s="90"/>
    </row>
    <row r="18" spans="2:32" s="7" customFormat="1" ht="73.5" customHeight="1">
      <c r="B18" s="87"/>
      <c r="C18" s="88"/>
      <c r="D18" s="90"/>
      <c r="E18" s="708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7"/>
      <c r="T18" s="90"/>
      <c r="U18" s="90"/>
      <c r="V18" s="85"/>
      <c r="W18" s="85"/>
      <c r="X18" s="85"/>
      <c r="Y18" s="85"/>
      <c r="Z18" s="85"/>
      <c r="AA18" s="85"/>
      <c r="AB18" s="90"/>
      <c r="AC18" s="90"/>
      <c r="AD18" s="90"/>
      <c r="AE18" s="90"/>
      <c r="AF18" s="90"/>
    </row>
    <row r="19" spans="2:32" ht="15" customHeight="1">
      <c r="B19" s="122"/>
      <c r="C19" s="123"/>
      <c r="D19" s="26" t="s">
        <v>95</v>
      </c>
      <c r="E19" s="26" t="s">
        <v>5</v>
      </c>
      <c r="F19" s="26" t="s">
        <v>6</v>
      </c>
      <c r="G19" s="26" t="s">
        <v>7</v>
      </c>
      <c r="H19" s="26" t="s">
        <v>8</v>
      </c>
      <c r="I19" s="26" t="s">
        <v>9</v>
      </c>
      <c r="J19" s="26" t="s">
        <v>10</v>
      </c>
      <c r="K19" s="26" t="s">
        <v>11</v>
      </c>
      <c r="L19" s="26" t="s">
        <v>12</v>
      </c>
      <c r="M19" s="26" t="s">
        <v>13</v>
      </c>
      <c r="N19" s="26" t="s">
        <v>14</v>
      </c>
      <c r="O19" s="26" t="s">
        <v>15</v>
      </c>
      <c r="P19" s="26" t="s">
        <v>16</v>
      </c>
      <c r="Q19" s="26" t="s">
        <v>17</v>
      </c>
      <c r="R19" s="26" t="s">
        <v>18</v>
      </c>
      <c r="S19" s="26" t="s">
        <v>19</v>
      </c>
      <c r="T19" s="26" t="s">
        <v>20</v>
      </c>
      <c r="U19" s="26" t="s">
        <v>21</v>
      </c>
      <c r="V19" s="26" t="s">
        <v>22</v>
      </c>
      <c r="W19" s="26" t="s">
        <v>77</v>
      </c>
      <c r="X19" s="26" t="s">
        <v>78</v>
      </c>
      <c r="Y19" s="26" t="s">
        <v>79</v>
      </c>
      <c r="Z19" s="26" t="s">
        <v>80</v>
      </c>
      <c r="AA19" s="26" t="s">
        <v>81</v>
      </c>
      <c r="AB19" s="26" t="s">
        <v>82</v>
      </c>
      <c r="AC19" s="26" t="s">
        <v>83</v>
      </c>
      <c r="AD19" s="26" t="s">
        <v>84</v>
      </c>
      <c r="AE19" s="26" t="s">
        <v>85</v>
      </c>
      <c r="AF19" s="26" t="s">
        <v>86</v>
      </c>
    </row>
    <row r="20" spans="2:32" ht="24.95" customHeight="1">
      <c r="B20" s="154" t="s">
        <v>99</v>
      </c>
      <c r="C20" s="124" t="s">
        <v>28</v>
      </c>
      <c r="D20" s="34" t="str">
        <f>TEXT(第3表!D20,"0000000000")</f>
        <v>0000000000</v>
      </c>
      <c r="E20" s="34" t="str">
        <f>TEXT(第3表!E20,"0000000000")</f>
        <v>0000000000</v>
      </c>
      <c r="F20" s="34" t="str">
        <f>TEXT(第3表!F20,"0000000000")</f>
        <v>0000000000</v>
      </c>
      <c r="G20" s="34" t="str">
        <f>TEXT(第3表!G20,"0000000000")</f>
        <v>0000000000</v>
      </c>
      <c r="H20" s="34" t="str">
        <f>TEXT(第3表!H20,"0000000000")</f>
        <v>0000000000</v>
      </c>
      <c r="I20" s="34" t="str">
        <f>TEXT(第3表!I20,"0000000000")</f>
        <v>0000000000</v>
      </c>
      <c r="J20" s="34" t="str">
        <f>TEXT(第3表!J20,"0000000000")</f>
        <v>0000000000</v>
      </c>
      <c r="K20" s="34" t="str">
        <f>TEXT(第3表!K20,"0000000000")</f>
        <v>0000000000</v>
      </c>
      <c r="L20" s="34" t="str">
        <f>TEXT(第3表!L20,"0000000000")</f>
        <v>0000000000</v>
      </c>
      <c r="M20" s="34" t="str">
        <f>TEXT(第3表!M20,"0000000000")</f>
        <v>0000000000</v>
      </c>
      <c r="N20" s="34" t="str">
        <f>TEXT(第3表!N20,"0000000000")</f>
        <v>0000000000</v>
      </c>
      <c r="O20" s="34" t="str">
        <f>TEXT(第3表!O20,"0000000000")</f>
        <v>0000000000</v>
      </c>
      <c r="P20" s="34" t="str">
        <f>TEXT(第3表!P20,"0000000000")</f>
        <v>0000000000</v>
      </c>
      <c r="Q20" s="34" t="str">
        <f>TEXT(第3表!Q20,"0000000000")</f>
        <v>0000000000</v>
      </c>
      <c r="R20" s="34" t="str">
        <f>TEXT(第3表!R20,"0000000000")</f>
        <v>0000000000</v>
      </c>
      <c r="S20" s="34" t="str">
        <f>TEXT(第3表!S20,"0000000000")</f>
        <v>0000000000</v>
      </c>
      <c r="T20" s="34" t="str">
        <f>TEXT(第3表!T20,"0000000000")</f>
        <v>0000000000</v>
      </c>
      <c r="U20" s="34" t="str">
        <f>TEXT(第3表!U20,"0000000000")</f>
        <v>0000000000</v>
      </c>
      <c r="V20" s="34" t="str">
        <f>TEXT(第3表!V20,"0000000000")</f>
        <v>0000000000</v>
      </c>
      <c r="W20" s="34" t="str">
        <f>TEXT(第3表!W20,"0000000000")</f>
        <v>0000000000</v>
      </c>
      <c r="X20" s="34" t="str">
        <f>TEXT(第3表!X20,"0000000000")</f>
        <v>0000000000</v>
      </c>
      <c r="Y20" s="34" t="str">
        <f>TEXT(第3表!Y20,"0000000000")</f>
        <v>0000000000</v>
      </c>
      <c r="Z20" s="34" t="str">
        <f>TEXT(第3表!Z20,"0000000000")</f>
        <v>0000000000</v>
      </c>
      <c r="AA20" s="34" t="str">
        <f>TEXT(第3表!AA20,"0000000000")</f>
        <v>0000000000</v>
      </c>
      <c r="AB20" s="34" t="str">
        <f>TEXT(第3表!AB20,"0000000000")</f>
        <v>0000000000</v>
      </c>
      <c r="AC20" s="34" t="str">
        <f>TEXT(第3表!AC20,"0000000000")</f>
        <v>0000000000</v>
      </c>
      <c r="AD20" s="34" t="str">
        <f>TEXT(第3表!AD20,"0000000000")</f>
        <v>0000000000</v>
      </c>
      <c r="AE20" s="34" t="str">
        <f>TEXT(第3表!AE20,"0000000000")</f>
        <v>0000000000</v>
      </c>
      <c r="AF20" s="34" t="str">
        <f>TEXT(第3表!AF20,"0000000000")</f>
        <v>0000000000</v>
      </c>
    </row>
    <row r="21" spans="2:32" ht="24.95" customHeight="1">
      <c r="B21" s="153" t="s">
        <v>100</v>
      </c>
      <c r="C21" s="124" t="s">
        <v>29</v>
      </c>
      <c r="D21" s="34" t="str">
        <f>TEXT(第3表!D21,"0000000000")</f>
        <v>0000000000</v>
      </c>
      <c r="E21" s="34" t="str">
        <f>TEXT(第3表!E21,"0000000000")</f>
        <v>0000000000</v>
      </c>
      <c r="F21" s="34" t="str">
        <f>TEXT(第3表!F21,"0000000000")</f>
        <v>0000000000</v>
      </c>
      <c r="G21" s="34" t="str">
        <f>TEXT(第3表!G21,"0000000000")</f>
        <v>0000000000</v>
      </c>
      <c r="H21" s="34" t="str">
        <f>TEXT(第3表!H21,"0000000000")</f>
        <v>0000000000</v>
      </c>
      <c r="I21" s="34" t="str">
        <f>TEXT(第3表!I21,"0000000000")</f>
        <v>0000000000</v>
      </c>
      <c r="J21" s="34" t="str">
        <f>TEXT(第3表!J21,"0000000000")</f>
        <v>0000000000</v>
      </c>
      <c r="K21" s="34" t="str">
        <f>TEXT(第3表!K21,"0000000000")</f>
        <v>0000000000</v>
      </c>
      <c r="L21" s="34" t="str">
        <f>TEXT(第3表!L21,"0000000000")</f>
        <v>0000000000</v>
      </c>
      <c r="M21" s="34" t="str">
        <f>TEXT(第3表!M21,"0000000000")</f>
        <v>0000000000</v>
      </c>
      <c r="N21" s="34" t="str">
        <f>TEXT(第3表!N21,"0000000000")</f>
        <v>0000000000</v>
      </c>
      <c r="O21" s="34" t="str">
        <f>TEXT(第3表!O21,"0000000000")</f>
        <v>0000000000</v>
      </c>
      <c r="P21" s="34" t="str">
        <f>TEXT(第3表!P21,"0000000000")</f>
        <v>0000000000</v>
      </c>
      <c r="Q21" s="34" t="str">
        <f>TEXT(第3表!Q21,"0000000000")</f>
        <v>0000000000</v>
      </c>
      <c r="R21" s="34" t="str">
        <f>TEXT(第3表!R21,"0000000000")</f>
        <v>0000000000</v>
      </c>
      <c r="S21" s="34" t="str">
        <f>TEXT(第3表!S21,"0000000000")</f>
        <v>0000000000</v>
      </c>
      <c r="T21" s="34" t="str">
        <f>TEXT(第3表!T21,"0000000000")</f>
        <v>0000000000</v>
      </c>
      <c r="U21" s="34" t="str">
        <f>TEXT(第3表!U21,"0000000000")</f>
        <v>0000000000</v>
      </c>
      <c r="V21" s="34" t="str">
        <f>TEXT(第3表!V21,"0000000000")</f>
        <v>0000000000</v>
      </c>
      <c r="W21" s="34" t="str">
        <f>TEXT(第3表!W21,"0000000000")</f>
        <v>0000000000</v>
      </c>
      <c r="X21" s="34" t="str">
        <f>TEXT(第3表!X21,"0000000000")</f>
        <v>0000000000</v>
      </c>
      <c r="Y21" s="34" t="str">
        <f>TEXT(第3表!Y21,"0000000000")</f>
        <v>0000000000</v>
      </c>
      <c r="Z21" s="34" t="str">
        <f>TEXT(第3表!Z21,"0000000000")</f>
        <v>0000000000</v>
      </c>
      <c r="AA21" s="34" t="str">
        <f>TEXT(第3表!AA21,"0000000000")</f>
        <v>0000000000</v>
      </c>
      <c r="AB21" s="34" t="str">
        <f>TEXT(第3表!AB21,"0000000000")</f>
        <v>0000000000</v>
      </c>
      <c r="AC21" s="34" t="str">
        <f>TEXT(第3表!AC21,"0000000000")</f>
        <v>0000000000</v>
      </c>
      <c r="AD21" s="34" t="str">
        <f>TEXT(第3表!AD21,"0000000000")</f>
        <v>0000000000</v>
      </c>
      <c r="AE21" s="34" t="str">
        <f>TEXT(第3表!AE21,"0000000000")</f>
        <v>0000000000</v>
      </c>
      <c r="AF21" s="34" t="str">
        <f>TEXT(第3表!AF21,"0000000000")</f>
        <v>0000000000</v>
      </c>
    </row>
    <row r="22" spans="2:32" ht="24.95" customHeight="1">
      <c r="B22" s="153" t="s">
        <v>101</v>
      </c>
      <c r="C22" s="124" t="s">
        <v>30</v>
      </c>
      <c r="D22" s="34" t="str">
        <f>TEXT(第3表!D22,"0000000000")</f>
        <v>0000000000</v>
      </c>
      <c r="E22" s="34" t="str">
        <f>TEXT(第3表!E22,"0000000000")</f>
        <v>0000000000</v>
      </c>
      <c r="F22" s="34" t="str">
        <f>TEXT(第3表!F22,"0000000000")</f>
        <v>0000000000</v>
      </c>
      <c r="G22" s="34" t="str">
        <f>TEXT(第3表!G22,"0000000000")</f>
        <v>0000000000</v>
      </c>
      <c r="H22" s="34" t="str">
        <f>TEXT(第3表!H22,"0000000000")</f>
        <v>0000000000</v>
      </c>
      <c r="I22" s="34" t="str">
        <f>TEXT(第3表!I22,"0000000000")</f>
        <v>0000000000</v>
      </c>
      <c r="J22" s="34" t="str">
        <f>TEXT(第3表!J22,"0000000000")</f>
        <v>0000000000</v>
      </c>
      <c r="K22" s="34" t="str">
        <f>TEXT(第3表!K22,"0000000000")</f>
        <v>0000000000</v>
      </c>
      <c r="L22" s="34" t="str">
        <f>TEXT(第3表!L22,"0000000000")</f>
        <v>0000000000</v>
      </c>
      <c r="M22" s="34" t="str">
        <f>TEXT(第3表!M22,"0000000000")</f>
        <v>0000000000</v>
      </c>
      <c r="N22" s="34" t="str">
        <f>TEXT(第3表!N22,"0000000000")</f>
        <v>0000000000</v>
      </c>
      <c r="O22" s="34" t="str">
        <f>TEXT(第3表!O22,"0000000000")</f>
        <v>0000000000</v>
      </c>
      <c r="P22" s="34" t="str">
        <f>TEXT(第3表!P22,"0000000000")</f>
        <v>0000000000</v>
      </c>
      <c r="Q22" s="34" t="str">
        <f>TEXT(第3表!Q22,"0000000000")</f>
        <v>0000000000</v>
      </c>
      <c r="R22" s="34" t="str">
        <f>TEXT(第3表!R22,"0000000000")</f>
        <v>0000000000</v>
      </c>
      <c r="S22" s="34" t="str">
        <f>TEXT(第3表!S22,"0000000000")</f>
        <v>0000000000</v>
      </c>
      <c r="T22" s="34" t="str">
        <f>TEXT(第3表!T22,"0000000000")</f>
        <v>0000000000</v>
      </c>
      <c r="U22" s="34" t="str">
        <f>TEXT(第3表!U22,"0000000000")</f>
        <v>0000000000</v>
      </c>
      <c r="V22" s="34" t="str">
        <f>TEXT(第3表!V22,"0000000000")</f>
        <v>0000000000</v>
      </c>
      <c r="W22" s="34" t="str">
        <f>TEXT(第3表!W22,"0000000000")</f>
        <v>0000000000</v>
      </c>
      <c r="X22" s="34" t="str">
        <f>TEXT(第3表!X22,"0000000000")</f>
        <v>0000000000</v>
      </c>
      <c r="Y22" s="34" t="str">
        <f>TEXT(第3表!Y22,"0000000000")</f>
        <v>0000000000</v>
      </c>
      <c r="Z22" s="34" t="str">
        <f>TEXT(第3表!Z22,"0000000000")</f>
        <v>0000000000</v>
      </c>
      <c r="AA22" s="34" t="str">
        <f>TEXT(第3表!AA22,"0000000000")</f>
        <v>0000000000</v>
      </c>
      <c r="AB22" s="34" t="str">
        <f>TEXT(第3表!AB22,"0000000000")</f>
        <v>0000000000</v>
      </c>
      <c r="AC22" s="34" t="str">
        <f>TEXT(第3表!AC22,"0000000000")</f>
        <v>0000000000</v>
      </c>
      <c r="AD22" s="34" t="str">
        <f>TEXT(第3表!AD22,"0000000000")</f>
        <v>0000000000</v>
      </c>
      <c r="AE22" s="34" t="str">
        <f>TEXT(第3表!AE22,"0000000000")</f>
        <v>0000000000</v>
      </c>
      <c r="AF22" s="34" t="str">
        <f>TEXT(第3表!AF22,"0000000000")</f>
        <v>0000000000</v>
      </c>
    </row>
    <row r="23" spans="2:32" ht="24.95" customHeight="1">
      <c r="B23" s="154" t="s">
        <v>97</v>
      </c>
      <c r="C23" s="124" t="s">
        <v>31</v>
      </c>
      <c r="D23" s="34" t="str">
        <f>TEXT(第3表!D23,"0000000000")</f>
        <v>0000000000</v>
      </c>
      <c r="E23" s="34" t="str">
        <f>TEXT(第3表!E23,"0000000000")</f>
        <v>0000000000</v>
      </c>
      <c r="F23" s="34" t="str">
        <f>TEXT(第3表!F23,"0000000000")</f>
        <v>0000000000</v>
      </c>
      <c r="G23" s="34" t="str">
        <f>TEXT(第3表!G23,"0000000000")</f>
        <v>0000000000</v>
      </c>
      <c r="H23" s="34" t="str">
        <f>TEXT(第3表!H23,"0000000000")</f>
        <v>0000000000</v>
      </c>
      <c r="I23" s="34" t="str">
        <f>TEXT(第3表!I23,"0000000000")</f>
        <v>0000000000</v>
      </c>
      <c r="J23" s="34" t="str">
        <f>TEXT(第3表!J23,"0000000000")</f>
        <v>0000000000</v>
      </c>
      <c r="K23" s="34" t="str">
        <f>TEXT(第3表!K23,"0000000000")</f>
        <v>0000000000</v>
      </c>
      <c r="L23" s="34" t="str">
        <f>TEXT(第3表!L23,"0000000000")</f>
        <v>0000000000</v>
      </c>
      <c r="M23" s="34" t="str">
        <f>TEXT(第3表!M23,"0000000000")</f>
        <v>0000000000</v>
      </c>
      <c r="N23" s="34" t="str">
        <f>TEXT(第3表!N23,"0000000000")</f>
        <v>0000000000</v>
      </c>
      <c r="O23" s="34" t="str">
        <f>TEXT(第3表!O23,"0000000000")</f>
        <v>0000000000</v>
      </c>
      <c r="P23" s="34" t="str">
        <f>TEXT(第3表!P23,"0000000000")</f>
        <v>0000000000</v>
      </c>
      <c r="Q23" s="34" t="str">
        <f>TEXT(第3表!Q23,"0000000000")</f>
        <v>0000000000</v>
      </c>
      <c r="R23" s="34" t="str">
        <f>TEXT(第3表!R23,"0000000000")</f>
        <v>0000000000</v>
      </c>
      <c r="S23" s="34" t="str">
        <f>TEXT(第3表!S23,"0000000000")</f>
        <v>0000000000</v>
      </c>
      <c r="T23" s="34" t="str">
        <f>TEXT(第3表!T23,"0000000000")</f>
        <v>0000000000</v>
      </c>
      <c r="U23" s="34" t="str">
        <f>TEXT(第3表!U23,"0000000000")</f>
        <v>0000000000</v>
      </c>
      <c r="V23" s="34" t="str">
        <f>TEXT(第3表!V23,"0000000000")</f>
        <v>0000000000</v>
      </c>
      <c r="W23" s="34" t="str">
        <f>TEXT(第3表!W23,"0000000000")</f>
        <v>0000000000</v>
      </c>
      <c r="X23" s="34" t="str">
        <f>TEXT(第3表!X23,"0000000000")</f>
        <v>0000000000</v>
      </c>
      <c r="Y23" s="34" t="str">
        <f>TEXT(第3表!Y23,"0000000000")</f>
        <v>0000000000</v>
      </c>
      <c r="Z23" s="34" t="str">
        <f>TEXT(第3表!Z23,"0000000000")</f>
        <v>0000000000</v>
      </c>
      <c r="AA23" s="34" t="str">
        <f>TEXT(第3表!AA23,"0000000000")</f>
        <v>0000000000</v>
      </c>
      <c r="AB23" s="34" t="str">
        <f>TEXT(第3表!AB23,"0000000000")</f>
        <v>0000000000</v>
      </c>
      <c r="AC23" s="34" t="str">
        <f>TEXT(第3表!AC23,"0000000000")</f>
        <v>0000000000</v>
      </c>
      <c r="AD23" s="34" t="str">
        <f>TEXT(第3表!AD23,"0000000000")</f>
        <v>0000000000</v>
      </c>
      <c r="AE23" s="34" t="str">
        <f>TEXT(第3表!AE23,"0000000000")</f>
        <v>0000000000</v>
      </c>
      <c r="AF23" s="34" t="str">
        <f>TEXT(第3表!AF23,"0000000000")</f>
        <v>0000000000</v>
      </c>
    </row>
    <row r="24" spans="2:32" ht="24.95" customHeight="1">
      <c r="B24" s="153" t="s">
        <v>98</v>
      </c>
      <c r="C24" s="124" t="s">
        <v>13</v>
      </c>
      <c r="D24" s="34" t="str">
        <f>TEXT(第3表!D24,"0000000000")</f>
        <v>0000000000</v>
      </c>
      <c r="E24" s="34" t="str">
        <f>TEXT(第3表!E24,"0000000000")</f>
        <v>0000000000</v>
      </c>
      <c r="F24" s="34" t="str">
        <f>TEXT(第3表!F24,"0000000000")</f>
        <v>0000000000</v>
      </c>
      <c r="G24" s="34" t="str">
        <f>TEXT(第3表!G24,"0000000000")</f>
        <v>0000000000</v>
      </c>
      <c r="H24" s="34" t="str">
        <f>TEXT(第3表!H24,"0000000000")</f>
        <v>0000000000</v>
      </c>
      <c r="I24" s="34" t="str">
        <f>TEXT(第3表!I24,"0000000000")</f>
        <v>0000000000</v>
      </c>
      <c r="J24" s="34" t="str">
        <f>TEXT(第3表!J24,"0000000000")</f>
        <v>0000000000</v>
      </c>
      <c r="K24" s="34" t="str">
        <f>TEXT(第3表!K24,"0000000000")</f>
        <v>0000000000</v>
      </c>
      <c r="L24" s="34" t="str">
        <f>TEXT(第3表!L24,"0000000000")</f>
        <v>0000000000</v>
      </c>
      <c r="M24" s="34" t="str">
        <f>TEXT(第3表!M24,"0000000000")</f>
        <v>0000000000</v>
      </c>
      <c r="N24" s="34" t="str">
        <f>TEXT(第3表!N24,"0000000000")</f>
        <v>0000000000</v>
      </c>
      <c r="O24" s="34" t="str">
        <f>TEXT(第3表!O24,"0000000000")</f>
        <v>0000000000</v>
      </c>
      <c r="P24" s="34" t="str">
        <f>TEXT(第3表!P24,"0000000000")</f>
        <v>0000000000</v>
      </c>
      <c r="Q24" s="34" t="str">
        <f>TEXT(第3表!Q24,"0000000000")</f>
        <v>0000000000</v>
      </c>
      <c r="R24" s="34" t="str">
        <f>TEXT(第3表!R24,"0000000000")</f>
        <v>0000000000</v>
      </c>
      <c r="S24" s="34" t="str">
        <f>TEXT(第3表!S24,"0000000000")</f>
        <v>0000000000</v>
      </c>
      <c r="T24" s="34" t="str">
        <f>TEXT(第3表!T24,"0000000000")</f>
        <v>0000000000</v>
      </c>
      <c r="U24" s="34" t="str">
        <f>TEXT(第3表!U24,"0000000000")</f>
        <v>0000000000</v>
      </c>
      <c r="V24" s="34" t="str">
        <f>TEXT(第3表!V24,"0000000000")</f>
        <v>0000000000</v>
      </c>
      <c r="W24" s="34" t="str">
        <f>TEXT(第3表!W24,"0000000000")</f>
        <v>0000000000</v>
      </c>
      <c r="X24" s="34" t="str">
        <f>TEXT(第3表!X24,"0000000000")</f>
        <v>0000000000</v>
      </c>
      <c r="Y24" s="34" t="str">
        <f>TEXT(第3表!Y24,"0000000000")</f>
        <v>0000000000</v>
      </c>
      <c r="Z24" s="34" t="str">
        <f>TEXT(第3表!Z24,"0000000000")</f>
        <v>0000000000</v>
      </c>
      <c r="AA24" s="34" t="str">
        <f>TEXT(第3表!AA24,"0000000000")</f>
        <v>0000000000</v>
      </c>
      <c r="AB24" s="34" t="str">
        <f>TEXT(第3表!AB24,"0000000000")</f>
        <v>0000000000</v>
      </c>
      <c r="AC24" s="34" t="str">
        <f>TEXT(第3表!AC24,"0000000000")</f>
        <v>0000000000</v>
      </c>
      <c r="AD24" s="34" t="str">
        <f>TEXT(第3表!AD24,"0000000000")</f>
        <v>0000000000</v>
      </c>
      <c r="AE24" s="34" t="str">
        <f>TEXT(第3表!AE24,"0000000000")</f>
        <v>0000000000</v>
      </c>
      <c r="AF24" s="34" t="str">
        <f>TEXT(第3表!AF24,"0000000000")</f>
        <v>0000000000</v>
      </c>
    </row>
    <row r="26" spans="2:32" s="317" customFormat="1" ht="21" customHeight="1">
      <c r="B26" s="325" t="s">
        <v>354</v>
      </c>
      <c r="C26" s="318"/>
      <c r="D26" s="318"/>
      <c r="E26" s="318"/>
      <c r="F26" s="318"/>
    </row>
    <row r="27" spans="2:32" s="7" customFormat="1" ht="21" customHeight="1">
      <c r="B27" s="71" t="s">
        <v>358</v>
      </c>
    </row>
    <row r="28" spans="2:32" s="7" customFormat="1" ht="32.1" customHeight="1">
      <c r="B28" s="83"/>
      <c r="C28" s="84"/>
      <c r="D28" s="738" t="s">
        <v>362</v>
      </c>
      <c r="E28" s="739"/>
      <c r="F28" s="738" t="s">
        <v>365</v>
      </c>
      <c r="G28" s="739"/>
      <c r="H28" s="738" t="s">
        <v>363</v>
      </c>
      <c r="I28" s="739"/>
      <c r="J28" s="738" t="s">
        <v>366</v>
      </c>
      <c r="K28" s="739"/>
      <c r="L28" s="738" t="s">
        <v>364</v>
      </c>
      <c r="M28" s="739"/>
      <c r="N28" s="740" t="s">
        <v>98</v>
      </c>
      <c r="O28" s="741"/>
    </row>
    <row r="29" spans="2:32" s="7" customFormat="1" ht="28.5" customHeight="1">
      <c r="B29" s="744" t="s">
        <v>359</v>
      </c>
      <c r="C29" s="84"/>
      <c r="D29" s="205" t="s">
        <v>360</v>
      </c>
      <c r="E29" s="205" t="s">
        <v>361</v>
      </c>
      <c r="F29" s="205" t="s">
        <v>360</v>
      </c>
      <c r="G29" s="205" t="s">
        <v>361</v>
      </c>
      <c r="H29" s="205" t="s">
        <v>360</v>
      </c>
      <c r="I29" s="205" t="s">
        <v>361</v>
      </c>
      <c r="J29" s="205" t="s">
        <v>360</v>
      </c>
      <c r="K29" s="205" t="s">
        <v>361</v>
      </c>
      <c r="L29" s="205" t="s">
        <v>360</v>
      </c>
      <c r="M29" s="205" t="s">
        <v>361</v>
      </c>
      <c r="N29" s="205" t="s">
        <v>360</v>
      </c>
      <c r="O29" s="205" t="s">
        <v>361</v>
      </c>
    </row>
    <row r="30" spans="2:32" s="7" customFormat="1">
      <c r="B30" s="745"/>
      <c r="C30" s="92"/>
      <c r="D30" s="26" t="s">
        <v>4</v>
      </c>
      <c r="E30" s="26" t="s">
        <v>5</v>
      </c>
      <c r="F30" s="26" t="s">
        <v>6</v>
      </c>
      <c r="G30" s="26" t="s">
        <v>7</v>
      </c>
      <c r="H30" s="26" t="s">
        <v>8</v>
      </c>
      <c r="I30" s="26" t="s">
        <v>9</v>
      </c>
      <c r="J30" s="26" t="s">
        <v>10</v>
      </c>
      <c r="K30" s="26" t="s">
        <v>11</v>
      </c>
      <c r="L30" s="26" t="s">
        <v>12</v>
      </c>
      <c r="M30" s="26" t="s">
        <v>13</v>
      </c>
      <c r="N30" s="26" t="s">
        <v>14</v>
      </c>
      <c r="O30" s="26" t="s">
        <v>15</v>
      </c>
    </row>
    <row r="31" spans="2:32" ht="24.95" customHeight="1">
      <c r="B31" s="154" t="s">
        <v>99</v>
      </c>
      <c r="C31" s="150" t="s">
        <v>28</v>
      </c>
      <c r="D31" s="34" t="str">
        <f>TEXT(第3表!D31,"0000000000")</f>
        <v>0000000000</v>
      </c>
      <c r="E31" s="34" t="str">
        <f>TEXT(第3表!E31,"0000000000")</f>
        <v>0000000000</v>
      </c>
      <c r="F31" s="34" t="str">
        <f>TEXT(第3表!F31,"0000000000")</f>
        <v>0000000000</v>
      </c>
      <c r="G31" s="34" t="str">
        <f>TEXT(第3表!G31,"0000000000")</f>
        <v>0000000000</v>
      </c>
      <c r="H31" s="34" t="str">
        <f>TEXT(第3表!H31,"0000000000")</f>
        <v>0000000000</v>
      </c>
      <c r="I31" s="34" t="str">
        <f>TEXT(第3表!I31,"0000000000")</f>
        <v>0000000000</v>
      </c>
      <c r="J31" s="34" t="str">
        <f>TEXT(第3表!J31,"0000000000")</f>
        <v>0000000000</v>
      </c>
      <c r="K31" s="34" t="str">
        <f>TEXT(第3表!K31,"0000000000")</f>
        <v>0000000000</v>
      </c>
      <c r="L31" s="34" t="str">
        <f>TEXT(第3表!L31,"0000000000")</f>
        <v>0000000000</v>
      </c>
      <c r="M31" s="34" t="str">
        <f>TEXT(第3表!M31,"0000000000")</f>
        <v>0000000000</v>
      </c>
      <c r="N31" s="34" t="str">
        <f>TEXT(第3表!N31,"0000000000")</f>
        <v>0000000000</v>
      </c>
      <c r="O31" s="34" t="str">
        <f>TEXT(第3表!O31,"0000000000")</f>
        <v>0000000000</v>
      </c>
    </row>
    <row r="32" spans="2:32" ht="24.95" customHeight="1">
      <c r="B32" s="153" t="s">
        <v>100</v>
      </c>
      <c r="C32" s="150" t="s">
        <v>29</v>
      </c>
      <c r="D32" s="34" t="str">
        <f>TEXT(第3表!D32,"0000000000")</f>
        <v>0000000000</v>
      </c>
      <c r="E32" s="34" t="str">
        <f>TEXT(第3表!E32,"0000000000")</f>
        <v>0000000000</v>
      </c>
      <c r="F32" s="34" t="str">
        <f>TEXT(第3表!F32,"0000000000")</f>
        <v>0000000000</v>
      </c>
      <c r="G32" s="34" t="str">
        <f>TEXT(第3表!G32,"0000000000")</f>
        <v>0000000000</v>
      </c>
      <c r="H32" s="34" t="str">
        <f>TEXT(第3表!H32,"0000000000")</f>
        <v>0000000000</v>
      </c>
      <c r="I32" s="34" t="str">
        <f>TEXT(第3表!I32,"0000000000")</f>
        <v>0000000000</v>
      </c>
      <c r="J32" s="34" t="str">
        <f>TEXT(第3表!J32,"0000000000")</f>
        <v>0000000000</v>
      </c>
      <c r="K32" s="34" t="str">
        <f>TEXT(第3表!K32,"0000000000")</f>
        <v>0000000000</v>
      </c>
      <c r="L32" s="34" t="str">
        <f>TEXT(第3表!L32,"0000000000")</f>
        <v>0000000000</v>
      </c>
      <c r="M32" s="34" t="str">
        <f>TEXT(第3表!M32,"0000000000")</f>
        <v>0000000000</v>
      </c>
      <c r="N32" s="34" t="str">
        <f>TEXT(第3表!N32,"0000000000")</f>
        <v>0000000000</v>
      </c>
      <c r="O32" s="34" t="str">
        <f>TEXT(第3表!O32,"0000000000")</f>
        <v>0000000000</v>
      </c>
    </row>
    <row r="33" spans="2:31" ht="24.95" customHeight="1">
      <c r="B33" s="153" t="s">
        <v>101</v>
      </c>
      <c r="C33" s="150" t="s">
        <v>30</v>
      </c>
      <c r="D33" s="34" t="str">
        <f>TEXT(第3表!D33,"0000000000")</f>
        <v>0000000000</v>
      </c>
      <c r="E33" s="34" t="str">
        <f>TEXT(第3表!E33,"0000000000")</f>
        <v>0000000000</v>
      </c>
      <c r="F33" s="34" t="str">
        <f>TEXT(第3表!F33,"0000000000")</f>
        <v>0000000000</v>
      </c>
      <c r="G33" s="34" t="str">
        <f>TEXT(第3表!G33,"0000000000")</f>
        <v>0000000000</v>
      </c>
      <c r="H33" s="34" t="str">
        <f>TEXT(第3表!H33,"0000000000")</f>
        <v>0000000000</v>
      </c>
      <c r="I33" s="34" t="str">
        <f>TEXT(第3表!I33,"0000000000")</f>
        <v>0000000000</v>
      </c>
      <c r="J33" s="34" t="str">
        <f>TEXT(第3表!J33,"0000000000")</f>
        <v>0000000000</v>
      </c>
      <c r="K33" s="34" t="str">
        <f>TEXT(第3表!K33,"0000000000")</f>
        <v>0000000000</v>
      </c>
      <c r="L33" s="34" t="str">
        <f>TEXT(第3表!L33,"0000000000")</f>
        <v>0000000000</v>
      </c>
      <c r="M33" s="34" t="str">
        <f>TEXT(第3表!M33,"0000000000")</f>
        <v>0000000000</v>
      </c>
      <c r="N33" s="34" t="str">
        <f>TEXT(第3表!N33,"0000000000")</f>
        <v>0000000000</v>
      </c>
      <c r="O33" s="34" t="str">
        <f>TEXT(第3表!O33,"0000000000")</f>
        <v>0000000000</v>
      </c>
    </row>
    <row r="34" spans="2:31" ht="24.95" customHeight="1">
      <c r="B34" s="154" t="s">
        <v>97</v>
      </c>
      <c r="C34" s="150" t="s">
        <v>31</v>
      </c>
      <c r="D34" s="34" t="str">
        <f>TEXT(第3表!D34,"0000000000")</f>
        <v>0000000000</v>
      </c>
      <c r="E34" s="34" t="str">
        <f>TEXT(第3表!E34,"0000000000")</f>
        <v>0000000000</v>
      </c>
      <c r="F34" s="34" t="str">
        <f>TEXT(第3表!F34,"0000000000")</f>
        <v>0000000000</v>
      </c>
      <c r="G34" s="34" t="str">
        <f>TEXT(第3表!G34,"0000000000")</f>
        <v>0000000000</v>
      </c>
      <c r="H34" s="34" t="str">
        <f>TEXT(第3表!H34,"0000000000")</f>
        <v>0000000000</v>
      </c>
      <c r="I34" s="34" t="str">
        <f>TEXT(第3表!I34,"0000000000")</f>
        <v>0000000000</v>
      </c>
      <c r="J34" s="34" t="str">
        <f>TEXT(第3表!J34,"0000000000")</f>
        <v>0000000000</v>
      </c>
      <c r="K34" s="34" t="str">
        <f>TEXT(第3表!K34,"0000000000")</f>
        <v>0000000000</v>
      </c>
      <c r="L34" s="34" t="str">
        <f>TEXT(第3表!L34,"0000000000")</f>
        <v>0000000000</v>
      </c>
      <c r="M34" s="34" t="str">
        <f>TEXT(第3表!M34,"0000000000")</f>
        <v>0000000000</v>
      </c>
      <c r="N34" s="34" t="str">
        <f>TEXT(第3表!N34,"0000000000")</f>
        <v>0000000000</v>
      </c>
      <c r="O34" s="34" t="str">
        <f>TEXT(第3表!O34,"0000000000")</f>
        <v>0000000000</v>
      </c>
    </row>
    <row r="35" spans="2:31" ht="24.95" customHeight="1">
      <c r="B35" s="153" t="s">
        <v>98</v>
      </c>
      <c r="C35" s="150" t="s">
        <v>13</v>
      </c>
      <c r="D35" s="34" t="str">
        <f>TEXT(第3表!D35,"0000000000")</f>
        <v>0000000000</v>
      </c>
      <c r="E35" s="34" t="str">
        <f>TEXT(第3表!E35,"0000000000")</f>
        <v>0000000000</v>
      </c>
      <c r="F35" s="34" t="str">
        <f>TEXT(第3表!F35,"0000000000")</f>
        <v>0000000000</v>
      </c>
      <c r="G35" s="34" t="str">
        <f>TEXT(第3表!G35,"0000000000")</f>
        <v>0000000000</v>
      </c>
      <c r="H35" s="34" t="str">
        <f>TEXT(第3表!H35,"0000000000")</f>
        <v>0000000000</v>
      </c>
      <c r="I35" s="34" t="str">
        <f>TEXT(第3表!I35,"0000000000")</f>
        <v>0000000000</v>
      </c>
      <c r="J35" s="34" t="str">
        <f>TEXT(第3表!J35,"0000000000")</f>
        <v>0000000000</v>
      </c>
      <c r="K35" s="34" t="str">
        <f>TEXT(第3表!K35,"0000000000")</f>
        <v>0000000000</v>
      </c>
      <c r="L35" s="34" t="str">
        <f>TEXT(第3表!L35,"0000000000")</f>
        <v>0000000000</v>
      </c>
      <c r="M35" s="34" t="str">
        <f>TEXT(第3表!M35,"0000000000")</f>
        <v>0000000000</v>
      </c>
      <c r="N35" s="34" t="str">
        <f>TEXT(第3表!N35,"0000000000")</f>
        <v>0000000000</v>
      </c>
      <c r="O35" s="34" t="str">
        <f>TEXT(第3表!O35,"0000000000")</f>
        <v>0000000000</v>
      </c>
    </row>
    <row r="37" spans="2:31" s="317" customFormat="1" ht="21" customHeight="1">
      <c r="B37" s="325" t="s">
        <v>354</v>
      </c>
      <c r="C37" s="318"/>
      <c r="D37" s="318"/>
      <c r="E37" s="318"/>
      <c r="F37" s="318"/>
    </row>
    <row r="38" spans="2:31" s="7" customFormat="1" ht="21" customHeight="1">
      <c r="B38" s="71" t="s">
        <v>400</v>
      </c>
      <c r="I38" s="76"/>
    </row>
    <row r="39" spans="2:31" s="7" customFormat="1" ht="15.95" customHeight="1">
      <c r="B39" s="83"/>
      <c r="C39" s="84"/>
      <c r="D39" s="714" t="s">
        <v>99</v>
      </c>
      <c r="E39" s="728"/>
      <c r="F39" s="724" t="s">
        <v>367</v>
      </c>
      <c r="G39" s="736"/>
      <c r="H39" s="714" t="s">
        <v>101</v>
      </c>
      <c r="I39" s="715"/>
      <c r="J39" s="95"/>
      <c r="K39" s="86"/>
      <c r="L39" s="724" t="s">
        <v>369</v>
      </c>
      <c r="M39" s="72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86"/>
      <c r="Z39" s="730" t="s">
        <v>71</v>
      </c>
      <c r="AA39" s="731"/>
    </row>
    <row r="40" spans="2:31" s="7" customFormat="1" ht="14.1" customHeight="1">
      <c r="B40" s="87"/>
      <c r="C40" s="88"/>
      <c r="D40" s="716"/>
      <c r="E40" s="746"/>
      <c r="F40" s="720"/>
      <c r="G40" s="721"/>
      <c r="H40" s="716"/>
      <c r="I40" s="717"/>
      <c r="J40" s="720" t="s">
        <v>368</v>
      </c>
      <c r="K40" s="721"/>
      <c r="L40" s="720"/>
      <c r="M40" s="726"/>
      <c r="N40" s="724" t="s">
        <v>370</v>
      </c>
      <c r="O40" s="728"/>
      <c r="P40" s="724" t="s">
        <v>371</v>
      </c>
      <c r="Q40" s="728"/>
      <c r="R40" s="724" t="s">
        <v>372</v>
      </c>
      <c r="S40" s="736"/>
      <c r="T40" s="734" t="s">
        <v>248</v>
      </c>
      <c r="U40" s="737"/>
      <c r="V40" s="737"/>
      <c r="W40" s="737"/>
      <c r="X40" s="737"/>
      <c r="Y40" s="735"/>
      <c r="Z40" s="732"/>
      <c r="AA40" s="733"/>
    </row>
    <row r="41" spans="2:31" s="7" customFormat="1" ht="24" customHeight="1">
      <c r="B41" s="87"/>
      <c r="C41" s="88"/>
      <c r="D41" s="718"/>
      <c r="E41" s="729"/>
      <c r="F41" s="722"/>
      <c r="G41" s="723"/>
      <c r="H41" s="718"/>
      <c r="I41" s="719"/>
      <c r="J41" s="722"/>
      <c r="K41" s="723"/>
      <c r="L41" s="722"/>
      <c r="M41" s="727"/>
      <c r="N41" s="718"/>
      <c r="O41" s="729"/>
      <c r="P41" s="718"/>
      <c r="Q41" s="729"/>
      <c r="R41" s="722"/>
      <c r="S41" s="723"/>
      <c r="T41" s="722" t="s">
        <v>373</v>
      </c>
      <c r="U41" s="723"/>
      <c r="V41" s="722" t="s">
        <v>374</v>
      </c>
      <c r="W41" s="723"/>
      <c r="X41" s="722" t="s">
        <v>375</v>
      </c>
      <c r="Y41" s="723"/>
      <c r="Z41" s="734"/>
      <c r="AA41" s="735"/>
    </row>
    <row r="42" spans="2:31" s="7" customFormat="1" ht="17.25" customHeight="1">
      <c r="B42" s="744" t="s">
        <v>359</v>
      </c>
      <c r="C42" s="84"/>
      <c r="D42" s="89" t="s">
        <v>360</v>
      </c>
      <c r="E42" s="89" t="s">
        <v>361</v>
      </c>
      <c r="F42" s="89" t="s">
        <v>360</v>
      </c>
      <c r="G42" s="89" t="s">
        <v>361</v>
      </c>
      <c r="H42" s="89" t="s">
        <v>360</v>
      </c>
      <c r="I42" s="89" t="s">
        <v>361</v>
      </c>
      <c r="J42" s="329" t="s">
        <v>360</v>
      </c>
      <c r="K42" s="329" t="s">
        <v>361</v>
      </c>
      <c r="L42" s="207" t="s">
        <v>360</v>
      </c>
      <c r="M42" s="207" t="s">
        <v>361</v>
      </c>
      <c r="N42" s="329" t="s">
        <v>360</v>
      </c>
      <c r="O42" s="329" t="s">
        <v>361</v>
      </c>
      <c r="P42" s="329" t="s">
        <v>360</v>
      </c>
      <c r="Q42" s="329" t="s">
        <v>361</v>
      </c>
      <c r="R42" s="329" t="s">
        <v>360</v>
      </c>
      <c r="S42" s="329" t="s">
        <v>361</v>
      </c>
      <c r="T42" s="354" t="s">
        <v>360</v>
      </c>
      <c r="U42" s="354" t="s">
        <v>361</v>
      </c>
      <c r="V42" s="354" t="s">
        <v>360</v>
      </c>
      <c r="W42" s="354" t="s">
        <v>361</v>
      </c>
      <c r="X42" s="354" t="s">
        <v>360</v>
      </c>
      <c r="Y42" s="354" t="s">
        <v>361</v>
      </c>
      <c r="Z42" s="354" t="s">
        <v>360</v>
      </c>
      <c r="AA42" s="89" t="s">
        <v>361</v>
      </c>
    </row>
    <row r="43" spans="2:31" s="7" customFormat="1" ht="14.25" customHeight="1">
      <c r="B43" s="745"/>
      <c r="C43" s="92"/>
      <c r="D43" s="26" t="s">
        <v>4</v>
      </c>
      <c r="E43" s="26" t="s">
        <v>5</v>
      </c>
      <c r="F43" s="26" t="s">
        <v>6</v>
      </c>
      <c r="G43" s="26" t="s">
        <v>7</v>
      </c>
      <c r="H43" s="26" t="s">
        <v>8</v>
      </c>
      <c r="I43" s="26" t="s">
        <v>9</v>
      </c>
      <c r="J43" s="26" t="s">
        <v>10</v>
      </c>
      <c r="K43" s="26" t="s">
        <v>11</v>
      </c>
      <c r="L43" s="26" t="s">
        <v>12</v>
      </c>
      <c r="M43" s="26" t="s">
        <v>13</v>
      </c>
      <c r="N43" s="26" t="s">
        <v>14</v>
      </c>
      <c r="O43" s="26" t="s">
        <v>15</v>
      </c>
      <c r="P43" s="26" t="s">
        <v>16</v>
      </c>
      <c r="Q43" s="26" t="s">
        <v>17</v>
      </c>
      <c r="R43" s="26" t="s">
        <v>18</v>
      </c>
      <c r="S43" s="26" t="s">
        <v>19</v>
      </c>
      <c r="T43" s="26" t="s">
        <v>20</v>
      </c>
      <c r="U43" s="26" t="s">
        <v>21</v>
      </c>
      <c r="V43" s="26" t="s">
        <v>22</v>
      </c>
      <c r="W43" s="26" t="s">
        <v>77</v>
      </c>
      <c r="X43" s="26" t="s">
        <v>78</v>
      </c>
      <c r="Y43" s="26" t="s">
        <v>79</v>
      </c>
      <c r="Z43" s="26" t="s">
        <v>80</v>
      </c>
      <c r="AA43" s="26" t="s">
        <v>81</v>
      </c>
      <c r="AD43" s="68"/>
      <c r="AE43" s="68"/>
    </row>
    <row r="44" spans="2:31" ht="24.95" customHeight="1">
      <c r="B44" s="153" t="s">
        <v>111</v>
      </c>
      <c r="C44" s="150" t="s">
        <v>19</v>
      </c>
      <c r="D44" s="34" t="str">
        <f>TEXT(第3表!D44,"0000000000")</f>
        <v>0000000000</v>
      </c>
      <c r="E44" s="34" t="str">
        <f>TEXT(第3表!E44,"0000000000")</f>
        <v>0000000000</v>
      </c>
      <c r="F44" s="34" t="str">
        <f>TEXT(第3表!F44,"0000000000")</f>
        <v>0000000000</v>
      </c>
      <c r="G44" s="34" t="str">
        <f>TEXT(第3表!G44,"0000000000")</f>
        <v>0000000000</v>
      </c>
      <c r="H44" s="34" t="str">
        <f>TEXT(第3表!H44,"0000000000")</f>
        <v>0000000000</v>
      </c>
      <c r="I44" s="34" t="str">
        <f>TEXT(第3表!I44,"0000000000")</f>
        <v>0000000000</v>
      </c>
      <c r="J44" s="34" t="str">
        <f>TEXT(第3表!J44,"0000000000")</f>
        <v>0000000000</v>
      </c>
      <c r="K44" s="34" t="str">
        <f>TEXT(第3表!K44,"0000000000")</f>
        <v>0000000000</v>
      </c>
      <c r="L44" s="34" t="str">
        <f>TEXT(第3表!L44,"0000000000")</f>
        <v>0000000000</v>
      </c>
      <c r="M44" s="34" t="str">
        <f>TEXT(第3表!M44,"0000000000")</f>
        <v>0000000000</v>
      </c>
      <c r="N44" s="34" t="str">
        <f>TEXT(第3表!N44,"0000000000")</f>
        <v>0000000000</v>
      </c>
      <c r="O44" s="34" t="str">
        <f>TEXT(第3表!O44,"0000000000")</f>
        <v>0000000000</v>
      </c>
      <c r="P44" s="34" t="str">
        <f>TEXT(第3表!P44,"0000000000")</f>
        <v>0000000000</v>
      </c>
      <c r="Q44" s="34" t="str">
        <f>TEXT(第3表!Q44,"0000000000")</f>
        <v>0000000000</v>
      </c>
      <c r="R44" s="34" t="str">
        <f>TEXT(第3表!R44,"0000000000")</f>
        <v>0000000000</v>
      </c>
      <c r="S44" s="34" t="str">
        <f>TEXT(第3表!S44,"0000000000")</f>
        <v>0000000000</v>
      </c>
      <c r="T44" s="34" t="str">
        <f>TEXT(第3表!T44,"0000000000")</f>
        <v>0000000000</v>
      </c>
      <c r="U44" s="34" t="str">
        <f>TEXT(第3表!U44,"0000000000")</f>
        <v>0000000000</v>
      </c>
      <c r="V44" s="34" t="str">
        <f>TEXT(第3表!V44,"0000000000")</f>
        <v>0000000000</v>
      </c>
      <c r="W44" s="34" t="str">
        <f>TEXT(第3表!W44,"0000000000")</f>
        <v>0000000000</v>
      </c>
      <c r="X44" s="34" t="str">
        <f>TEXT(第3表!X44,"0000000000")</f>
        <v>0000000000</v>
      </c>
      <c r="Y44" s="34" t="str">
        <f>TEXT(第3表!Y44,"0000000000")</f>
        <v>0000000000</v>
      </c>
      <c r="Z44" s="34" t="str">
        <f>TEXT(第3表!Z44,"0000000000")</f>
        <v>0000000000</v>
      </c>
      <c r="AA44" s="34" t="str">
        <f>TEXT(第3表!AA44,"0000000000")</f>
        <v>0000000000</v>
      </c>
    </row>
    <row r="45" spans="2:31" ht="24.95" customHeight="1">
      <c r="B45" s="153" t="s">
        <v>112</v>
      </c>
      <c r="C45" s="150" t="s">
        <v>20</v>
      </c>
      <c r="D45" s="34" t="str">
        <f>TEXT(第3表!D45,"0000000000")</f>
        <v>0000000000</v>
      </c>
      <c r="E45" s="34" t="str">
        <f>TEXT(第3表!E45,"0000000000")</f>
        <v>0000000000</v>
      </c>
      <c r="F45" s="34" t="str">
        <f>TEXT(第3表!F45,"0000000000")</f>
        <v>0000000000</v>
      </c>
      <c r="G45" s="34" t="str">
        <f>TEXT(第3表!G45,"0000000000")</f>
        <v>0000000000</v>
      </c>
      <c r="H45" s="34" t="str">
        <f>TEXT(第3表!H45,"0000000000")</f>
        <v>0000000000</v>
      </c>
      <c r="I45" s="34" t="str">
        <f>TEXT(第3表!I45,"0000000000")</f>
        <v>0000000000</v>
      </c>
      <c r="J45" s="34" t="str">
        <f>TEXT(第3表!J45,"0000000000")</f>
        <v>0000000000</v>
      </c>
      <c r="K45" s="34" t="str">
        <f>TEXT(第3表!K45,"0000000000")</f>
        <v>0000000000</v>
      </c>
      <c r="L45" s="34" t="str">
        <f>TEXT(第3表!L45,"0000000000")</f>
        <v>0000000000</v>
      </c>
      <c r="M45" s="34" t="str">
        <f>TEXT(第3表!M45,"0000000000")</f>
        <v>0000000000</v>
      </c>
      <c r="N45" s="34" t="str">
        <f>TEXT(第3表!N45,"0000000000")</f>
        <v>0000000000</v>
      </c>
      <c r="O45" s="34" t="str">
        <f>TEXT(第3表!O45,"0000000000")</f>
        <v>0000000000</v>
      </c>
      <c r="P45" s="34" t="str">
        <f>TEXT(第3表!P45,"0000000000")</f>
        <v>0000000000</v>
      </c>
      <c r="Q45" s="34" t="str">
        <f>TEXT(第3表!Q45,"0000000000")</f>
        <v>0000000000</v>
      </c>
      <c r="R45" s="34" t="str">
        <f>TEXT(第3表!R45,"0000000000")</f>
        <v>0000000000</v>
      </c>
      <c r="S45" s="34" t="str">
        <f>TEXT(第3表!S45,"0000000000")</f>
        <v>0000000000</v>
      </c>
      <c r="T45" s="34" t="str">
        <f>TEXT(第3表!T45,"0000000000")</f>
        <v>0000000000</v>
      </c>
      <c r="U45" s="34" t="str">
        <f>TEXT(第3表!U45,"0000000000")</f>
        <v>0000000000</v>
      </c>
      <c r="V45" s="34" t="str">
        <f>TEXT(第3表!V45,"0000000000")</f>
        <v>0000000000</v>
      </c>
      <c r="W45" s="34" t="str">
        <f>TEXT(第3表!W45,"0000000000")</f>
        <v>0000000000</v>
      </c>
      <c r="X45" s="34" t="str">
        <f>TEXT(第3表!X45,"0000000000")</f>
        <v>0000000000</v>
      </c>
      <c r="Y45" s="34" t="str">
        <f>TEXT(第3表!Y45,"0000000000")</f>
        <v>0000000000</v>
      </c>
      <c r="Z45" s="34" t="str">
        <f>TEXT(第3表!Z45,"0000000000")</f>
        <v>0000000000</v>
      </c>
      <c r="AA45" s="34" t="str">
        <f>TEXT(第3表!AA45,"0000000000")</f>
        <v>0000000000</v>
      </c>
    </row>
    <row r="46" spans="2:31" ht="24.95" customHeight="1">
      <c r="B46" s="153" t="s">
        <v>113</v>
      </c>
      <c r="C46" s="150" t="s">
        <v>21</v>
      </c>
      <c r="D46" s="34" t="str">
        <f>TEXT(第3表!D46,"0000000000")</f>
        <v>0000000000</v>
      </c>
      <c r="E46" s="34" t="str">
        <f>TEXT(第3表!E46,"0000000000")</f>
        <v>0000000000</v>
      </c>
      <c r="F46" s="34" t="str">
        <f>TEXT(第3表!F46,"0000000000")</f>
        <v>0000000000</v>
      </c>
      <c r="G46" s="34" t="str">
        <f>TEXT(第3表!G46,"0000000000")</f>
        <v>0000000000</v>
      </c>
      <c r="H46" s="34" t="str">
        <f>TEXT(第3表!H46,"0000000000")</f>
        <v>0000000000</v>
      </c>
      <c r="I46" s="34" t="str">
        <f>TEXT(第3表!I46,"0000000000")</f>
        <v>0000000000</v>
      </c>
      <c r="J46" s="34" t="str">
        <f>TEXT(第3表!J46,"0000000000")</f>
        <v>0000000000</v>
      </c>
      <c r="K46" s="34" t="str">
        <f>TEXT(第3表!K46,"0000000000")</f>
        <v>0000000000</v>
      </c>
      <c r="L46" s="34" t="str">
        <f>TEXT(第3表!L46,"0000000000")</f>
        <v>0000000000</v>
      </c>
      <c r="M46" s="34" t="str">
        <f>TEXT(第3表!M46,"0000000000")</f>
        <v>0000000000</v>
      </c>
      <c r="N46" s="34" t="str">
        <f>TEXT(第3表!N46,"0000000000")</f>
        <v>0000000000</v>
      </c>
      <c r="O46" s="34" t="str">
        <f>TEXT(第3表!O46,"0000000000")</f>
        <v>0000000000</v>
      </c>
      <c r="P46" s="34" t="str">
        <f>TEXT(第3表!P46,"0000000000")</f>
        <v>0000000000</v>
      </c>
      <c r="Q46" s="34" t="str">
        <f>TEXT(第3表!Q46,"0000000000")</f>
        <v>0000000000</v>
      </c>
      <c r="R46" s="34" t="str">
        <f>TEXT(第3表!R46,"0000000000")</f>
        <v>0000000000</v>
      </c>
      <c r="S46" s="34" t="str">
        <f>TEXT(第3表!S46,"0000000000")</f>
        <v>0000000000</v>
      </c>
      <c r="T46" s="34" t="str">
        <f>TEXT(第3表!T46,"0000000000")</f>
        <v>0000000000</v>
      </c>
      <c r="U46" s="34" t="str">
        <f>TEXT(第3表!U46,"0000000000")</f>
        <v>0000000000</v>
      </c>
      <c r="V46" s="34" t="str">
        <f>TEXT(第3表!V46,"0000000000")</f>
        <v>0000000000</v>
      </c>
      <c r="W46" s="34" t="str">
        <f>TEXT(第3表!W46,"0000000000")</f>
        <v>0000000000</v>
      </c>
      <c r="X46" s="34" t="str">
        <f>TEXT(第3表!X46,"0000000000")</f>
        <v>0000000000</v>
      </c>
      <c r="Y46" s="34" t="str">
        <f>TEXT(第3表!Y46,"0000000000")</f>
        <v>0000000000</v>
      </c>
      <c r="Z46" s="34" t="str">
        <f>TEXT(第3表!Z46,"0000000000")</f>
        <v>0000000000</v>
      </c>
      <c r="AA46" s="34" t="str">
        <f>TEXT(第3表!AA46,"0000000000")</f>
        <v>0000000000</v>
      </c>
    </row>
    <row r="47" spans="2:31" ht="24.95" customHeight="1">
      <c r="B47" s="153" t="s">
        <v>114</v>
      </c>
      <c r="C47" s="150" t="s">
        <v>22</v>
      </c>
      <c r="D47" s="34" t="str">
        <f>TEXT(第3表!D47,"0000000000")</f>
        <v>0000000000</v>
      </c>
      <c r="E47" s="34" t="str">
        <f>TEXT(第3表!E47,"0000000000")</f>
        <v>0000000000</v>
      </c>
      <c r="F47" s="34" t="str">
        <f>TEXT(第3表!F47,"0000000000")</f>
        <v>0000000000</v>
      </c>
      <c r="G47" s="34" t="str">
        <f>TEXT(第3表!G47,"0000000000")</f>
        <v>0000000000</v>
      </c>
      <c r="H47" s="34" t="str">
        <f>TEXT(第3表!H47,"0000000000")</f>
        <v>0000000000</v>
      </c>
      <c r="I47" s="34" t="str">
        <f>TEXT(第3表!I47,"0000000000")</f>
        <v>0000000000</v>
      </c>
      <c r="J47" s="34" t="str">
        <f>TEXT(第3表!J47,"0000000000")</f>
        <v>0000000000</v>
      </c>
      <c r="K47" s="34" t="str">
        <f>TEXT(第3表!K47,"0000000000")</f>
        <v>0000000000</v>
      </c>
      <c r="L47" s="34" t="str">
        <f>TEXT(第3表!L47,"0000000000")</f>
        <v>0000000000</v>
      </c>
      <c r="M47" s="34" t="str">
        <f>TEXT(第3表!M47,"0000000000")</f>
        <v>0000000000</v>
      </c>
      <c r="N47" s="34" t="str">
        <f>TEXT(第3表!N47,"0000000000")</f>
        <v>0000000000</v>
      </c>
      <c r="O47" s="34" t="str">
        <f>TEXT(第3表!O47,"0000000000")</f>
        <v>0000000000</v>
      </c>
      <c r="P47" s="34" t="str">
        <f>TEXT(第3表!P47,"0000000000")</f>
        <v>0000000000</v>
      </c>
      <c r="Q47" s="34" t="str">
        <f>TEXT(第3表!Q47,"0000000000")</f>
        <v>0000000000</v>
      </c>
      <c r="R47" s="34" t="str">
        <f>TEXT(第3表!R47,"0000000000")</f>
        <v>0000000000</v>
      </c>
      <c r="S47" s="34" t="str">
        <f>TEXT(第3表!S47,"0000000000")</f>
        <v>0000000000</v>
      </c>
      <c r="T47" s="34" t="str">
        <f>TEXT(第3表!T47,"0000000000")</f>
        <v>0000000000</v>
      </c>
      <c r="U47" s="34" t="str">
        <f>TEXT(第3表!U47,"0000000000")</f>
        <v>0000000000</v>
      </c>
      <c r="V47" s="34" t="str">
        <f>TEXT(第3表!V47,"0000000000")</f>
        <v>0000000000</v>
      </c>
      <c r="W47" s="34" t="str">
        <f>TEXT(第3表!W47,"0000000000")</f>
        <v>0000000000</v>
      </c>
      <c r="X47" s="34" t="str">
        <f>TEXT(第3表!X47,"0000000000")</f>
        <v>0000000000</v>
      </c>
      <c r="Y47" s="34" t="str">
        <f>TEXT(第3表!Y47,"0000000000")</f>
        <v>0000000000</v>
      </c>
      <c r="Z47" s="34" t="str">
        <f>TEXT(第3表!Z47,"0000000000")</f>
        <v>0000000000</v>
      </c>
      <c r="AA47" s="34" t="str">
        <f>TEXT(第3表!AA47,"0000000000")</f>
        <v>0000000000</v>
      </c>
    </row>
    <row r="48" spans="2:31" ht="24.95" customHeight="1">
      <c r="B48" s="153" t="s">
        <v>115</v>
      </c>
      <c r="C48" s="150" t="s">
        <v>77</v>
      </c>
      <c r="D48" s="34" t="str">
        <f>TEXT(第3表!D48,"0000000000")</f>
        <v>0000000000</v>
      </c>
      <c r="E48" s="34" t="str">
        <f>TEXT(第3表!E48,"0000000000")</f>
        <v>0000000000</v>
      </c>
      <c r="F48" s="34" t="str">
        <f>TEXT(第3表!F48,"0000000000")</f>
        <v>0000000000</v>
      </c>
      <c r="G48" s="34" t="str">
        <f>TEXT(第3表!G48,"0000000000")</f>
        <v>0000000000</v>
      </c>
      <c r="H48" s="34" t="str">
        <f>TEXT(第3表!H48,"0000000000")</f>
        <v>0000000000</v>
      </c>
      <c r="I48" s="34" t="str">
        <f>TEXT(第3表!I48,"0000000000")</f>
        <v>0000000000</v>
      </c>
      <c r="J48" s="34" t="str">
        <f>TEXT(第3表!J48,"0000000000")</f>
        <v>0000000000</v>
      </c>
      <c r="K48" s="34" t="str">
        <f>TEXT(第3表!K48,"0000000000")</f>
        <v>0000000000</v>
      </c>
      <c r="L48" s="34" t="str">
        <f>TEXT(第3表!L48,"0000000000")</f>
        <v>0000000000</v>
      </c>
      <c r="M48" s="34" t="str">
        <f>TEXT(第3表!M48,"0000000000")</f>
        <v>0000000000</v>
      </c>
      <c r="N48" s="34" t="str">
        <f>TEXT(第3表!N48,"0000000000")</f>
        <v>0000000000</v>
      </c>
      <c r="O48" s="34" t="str">
        <f>TEXT(第3表!O48,"0000000000")</f>
        <v>0000000000</v>
      </c>
      <c r="P48" s="34" t="str">
        <f>TEXT(第3表!P48,"0000000000")</f>
        <v>0000000000</v>
      </c>
      <c r="Q48" s="34" t="str">
        <f>TEXT(第3表!Q48,"0000000000")</f>
        <v>0000000000</v>
      </c>
      <c r="R48" s="34" t="str">
        <f>TEXT(第3表!R48,"0000000000")</f>
        <v>0000000000</v>
      </c>
      <c r="S48" s="34" t="str">
        <f>TEXT(第3表!S48,"0000000000")</f>
        <v>0000000000</v>
      </c>
      <c r="T48" s="34" t="str">
        <f>TEXT(第3表!T48,"0000000000")</f>
        <v>0000000000</v>
      </c>
      <c r="U48" s="34" t="str">
        <f>TEXT(第3表!U48,"0000000000")</f>
        <v>0000000000</v>
      </c>
      <c r="V48" s="34" t="str">
        <f>TEXT(第3表!V48,"0000000000")</f>
        <v>0000000000</v>
      </c>
      <c r="W48" s="34" t="str">
        <f>TEXT(第3表!W48,"0000000000")</f>
        <v>0000000000</v>
      </c>
      <c r="X48" s="34" t="str">
        <f>TEXT(第3表!X48,"0000000000")</f>
        <v>0000000000</v>
      </c>
      <c r="Y48" s="34" t="str">
        <f>TEXT(第3表!Y48,"0000000000")</f>
        <v>0000000000</v>
      </c>
      <c r="Z48" s="34" t="str">
        <f>TEXT(第3表!Z48,"0000000000")</f>
        <v>0000000000</v>
      </c>
      <c r="AA48" s="34" t="str">
        <f>TEXT(第3表!AA48,"0000000000")</f>
        <v>0000000000</v>
      </c>
    </row>
    <row r="49" spans="2:27" ht="24.95" customHeight="1">
      <c r="B49" s="153" t="s">
        <v>116</v>
      </c>
      <c r="C49" s="150" t="s">
        <v>78</v>
      </c>
      <c r="D49" s="34" t="str">
        <f>TEXT(第3表!D49,"0000000000")</f>
        <v>0000000000</v>
      </c>
      <c r="E49" s="34" t="str">
        <f>TEXT(第3表!E49,"0000000000")</f>
        <v>0000000000</v>
      </c>
      <c r="F49" s="34" t="str">
        <f>TEXT(第3表!F49,"0000000000")</f>
        <v>0000000000</v>
      </c>
      <c r="G49" s="34" t="str">
        <f>TEXT(第3表!G49,"0000000000")</f>
        <v>0000000000</v>
      </c>
      <c r="H49" s="34" t="str">
        <f>TEXT(第3表!H49,"0000000000")</f>
        <v>0000000000</v>
      </c>
      <c r="I49" s="34" t="str">
        <f>TEXT(第3表!I49,"0000000000")</f>
        <v>0000000000</v>
      </c>
      <c r="J49" s="34" t="str">
        <f>TEXT(第3表!J49,"0000000000")</f>
        <v>0000000000</v>
      </c>
      <c r="K49" s="34" t="str">
        <f>TEXT(第3表!K49,"0000000000")</f>
        <v>0000000000</v>
      </c>
      <c r="L49" s="34" t="str">
        <f>TEXT(第3表!L49,"0000000000")</f>
        <v>0000000000</v>
      </c>
      <c r="M49" s="34" t="str">
        <f>TEXT(第3表!M49,"0000000000")</f>
        <v>0000000000</v>
      </c>
      <c r="N49" s="34" t="str">
        <f>TEXT(第3表!N49,"0000000000")</f>
        <v>0000000000</v>
      </c>
      <c r="O49" s="34" t="str">
        <f>TEXT(第3表!O49,"0000000000")</f>
        <v>0000000000</v>
      </c>
      <c r="P49" s="34" t="str">
        <f>TEXT(第3表!P49,"0000000000")</f>
        <v>0000000000</v>
      </c>
      <c r="Q49" s="34" t="str">
        <f>TEXT(第3表!Q49,"0000000000")</f>
        <v>0000000000</v>
      </c>
      <c r="R49" s="34" t="str">
        <f>TEXT(第3表!R49,"0000000000")</f>
        <v>0000000000</v>
      </c>
      <c r="S49" s="34" t="str">
        <f>TEXT(第3表!S49,"0000000000")</f>
        <v>0000000000</v>
      </c>
      <c r="T49" s="34" t="str">
        <f>TEXT(第3表!T49,"0000000000")</f>
        <v>0000000000</v>
      </c>
      <c r="U49" s="34" t="str">
        <f>TEXT(第3表!U49,"0000000000")</f>
        <v>0000000000</v>
      </c>
      <c r="V49" s="34" t="str">
        <f>TEXT(第3表!V49,"0000000000")</f>
        <v>0000000000</v>
      </c>
      <c r="W49" s="34" t="str">
        <f>TEXT(第3表!W49,"0000000000")</f>
        <v>0000000000</v>
      </c>
      <c r="X49" s="34" t="str">
        <f>TEXT(第3表!X49,"0000000000")</f>
        <v>0000000000</v>
      </c>
      <c r="Y49" s="34" t="str">
        <f>TEXT(第3表!Y49,"0000000000")</f>
        <v>0000000000</v>
      </c>
      <c r="Z49" s="34" t="str">
        <f>TEXT(第3表!Z49,"0000000000")</f>
        <v>0000000000</v>
      </c>
      <c r="AA49" s="34" t="str">
        <f>TEXT(第3表!AA49,"0000000000")</f>
        <v>0000000000</v>
      </c>
    </row>
    <row r="50" spans="2:27" ht="24.95" customHeight="1">
      <c r="B50" s="153" t="s">
        <v>117</v>
      </c>
      <c r="C50" s="150" t="s">
        <v>79</v>
      </c>
      <c r="D50" s="34" t="str">
        <f>TEXT(第3表!D50,"0000000000")</f>
        <v>0000000000</v>
      </c>
      <c r="E50" s="34" t="str">
        <f>TEXT(第3表!E50,"0000000000")</f>
        <v>0000000000</v>
      </c>
      <c r="F50" s="34" t="str">
        <f>TEXT(第3表!F50,"0000000000")</f>
        <v>0000000000</v>
      </c>
      <c r="G50" s="34" t="str">
        <f>TEXT(第3表!G50,"0000000000")</f>
        <v>0000000000</v>
      </c>
      <c r="H50" s="34" t="str">
        <f>TEXT(第3表!H50,"0000000000")</f>
        <v>0000000000</v>
      </c>
      <c r="I50" s="34" t="str">
        <f>TEXT(第3表!I50,"0000000000")</f>
        <v>0000000000</v>
      </c>
      <c r="J50" s="34" t="str">
        <f>TEXT(第3表!J50,"0000000000")</f>
        <v>0000000000</v>
      </c>
      <c r="K50" s="34" t="str">
        <f>TEXT(第3表!K50,"0000000000")</f>
        <v>0000000000</v>
      </c>
      <c r="L50" s="34" t="str">
        <f>TEXT(第3表!L50,"0000000000")</f>
        <v>0000000000</v>
      </c>
      <c r="M50" s="34" t="str">
        <f>TEXT(第3表!M50,"0000000000")</f>
        <v>0000000000</v>
      </c>
      <c r="N50" s="34" t="str">
        <f>TEXT(第3表!N50,"0000000000")</f>
        <v>0000000000</v>
      </c>
      <c r="O50" s="34" t="str">
        <f>TEXT(第3表!O50,"0000000000")</f>
        <v>0000000000</v>
      </c>
      <c r="P50" s="34" t="str">
        <f>TEXT(第3表!P50,"0000000000")</f>
        <v>0000000000</v>
      </c>
      <c r="Q50" s="34" t="str">
        <f>TEXT(第3表!Q50,"0000000000")</f>
        <v>0000000000</v>
      </c>
      <c r="R50" s="34" t="str">
        <f>TEXT(第3表!R50,"0000000000")</f>
        <v>0000000000</v>
      </c>
      <c r="S50" s="34" t="str">
        <f>TEXT(第3表!S50,"0000000000")</f>
        <v>0000000000</v>
      </c>
      <c r="T50" s="34" t="str">
        <f>TEXT(第3表!T50,"0000000000")</f>
        <v>0000000000</v>
      </c>
      <c r="U50" s="34" t="str">
        <f>TEXT(第3表!U50,"0000000000")</f>
        <v>0000000000</v>
      </c>
      <c r="V50" s="34" t="str">
        <f>TEXT(第3表!V50,"0000000000")</f>
        <v>0000000000</v>
      </c>
      <c r="W50" s="34" t="str">
        <f>TEXT(第3表!W50,"0000000000")</f>
        <v>0000000000</v>
      </c>
      <c r="X50" s="34" t="str">
        <f>TEXT(第3表!X50,"0000000000")</f>
        <v>0000000000</v>
      </c>
      <c r="Y50" s="34" t="str">
        <f>TEXT(第3表!Y50,"0000000000")</f>
        <v>0000000000</v>
      </c>
      <c r="Z50" s="34" t="str">
        <f>TEXT(第3表!Z50,"0000000000")</f>
        <v>0000000000</v>
      </c>
      <c r="AA50" s="34" t="str">
        <f>TEXT(第3表!AA50,"0000000000")</f>
        <v>0000000000</v>
      </c>
    </row>
    <row r="51" spans="2:27" ht="24.95" customHeight="1">
      <c r="B51" s="153" t="s">
        <v>118</v>
      </c>
      <c r="C51" s="150" t="s">
        <v>80</v>
      </c>
      <c r="D51" s="34" t="str">
        <f>TEXT(第3表!D51,"0000000000")</f>
        <v>0000000000</v>
      </c>
      <c r="E51" s="34" t="str">
        <f>TEXT(第3表!E51,"0000000000")</f>
        <v>0000000000</v>
      </c>
      <c r="F51" s="34" t="str">
        <f>TEXT(第3表!F51,"0000000000")</f>
        <v>0000000000</v>
      </c>
      <c r="G51" s="34" t="str">
        <f>TEXT(第3表!G51,"0000000000")</f>
        <v>0000000000</v>
      </c>
      <c r="H51" s="34" t="str">
        <f>TEXT(第3表!H51,"0000000000")</f>
        <v>0000000000</v>
      </c>
      <c r="I51" s="34" t="str">
        <f>TEXT(第3表!I51,"0000000000")</f>
        <v>0000000000</v>
      </c>
      <c r="J51" s="34" t="str">
        <f>TEXT(第3表!J51,"0000000000")</f>
        <v>0000000000</v>
      </c>
      <c r="K51" s="34" t="str">
        <f>TEXT(第3表!K51,"0000000000")</f>
        <v>0000000000</v>
      </c>
      <c r="L51" s="34" t="str">
        <f>TEXT(第3表!L51,"0000000000")</f>
        <v>0000000000</v>
      </c>
      <c r="M51" s="34" t="str">
        <f>TEXT(第3表!M51,"0000000000")</f>
        <v>0000000000</v>
      </c>
      <c r="N51" s="34" t="str">
        <f>TEXT(第3表!N51,"0000000000")</f>
        <v>0000000000</v>
      </c>
      <c r="O51" s="34" t="str">
        <f>TEXT(第3表!O51,"0000000000")</f>
        <v>0000000000</v>
      </c>
      <c r="P51" s="34" t="str">
        <f>TEXT(第3表!P51,"0000000000")</f>
        <v>0000000000</v>
      </c>
      <c r="Q51" s="34" t="str">
        <f>TEXT(第3表!Q51,"0000000000")</f>
        <v>0000000000</v>
      </c>
      <c r="R51" s="34" t="str">
        <f>TEXT(第3表!R51,"0000000000")</f>
        <v>0000000000</v>
      </c>
      <c r="S51" s="34" t="str">
        <f>TEXT(第3表!S51,"0000000000")</f>
        <v>0000000000</v>
      </c>
      <c r="T51" s="34" t="str">
        <f>TEXT(第3表!T51,"0000000000")</f>
        <v>0000000000</v>
      </c>
      <c r="U51" s="34" t="str">
        <f>TEXT(第3表!U51,"0000000000")</f>
        <v>0000000000</v>
      </c>
      <c r="V51" s="34" t="str">
        <f>TEXT(第3表!V51,"0000000000")</f>
        <v>0000000000</v>
      </c>
      <c r="W51" s="34" t="str">
        <f>TEXT(第3表!W51,"0000000000")</f>
        <v>0000000000</v>
      </c>
      <c r="X51" s="34" t="str">
        <f>TEXT(第3表!X51,"0000000000")</f>
        <v>0000000000</v>
      </c>
      <c r="Y51" s="34" t="str">
        <f>TEXT(第3表!Y51,"0000000000")</f>
        <v>0000000000</v>
      </c>
      <c r="Z51" s="34" t="str">
        <f>TEXT(第3表!Z51,"0000000000")</f>
        <v>0000000000</v>
      </c>
      <c r="AA51" s="34" t="str">
        <f>TEXT(第3表!AA51,"0000000000")</f>
        <v>0000000000</v>
      </c>
    </row>
    <row r="52" spans="2:27" ht="24.95" customHeight="1">
      <c r="B52" s="153" t="s">
        <v>119</v>
      </c>
      <c r="C52" s="150" t="s">
        <v>81</v>
      </c>
      <c r="D52" s="34" t="str">
        <f>TEXT(第3表!D52,"0000000000")</f>
        <v>0000000000</v>
      </c>
      <c r="E52" s="34" t="str">
        <f>TEXT(第3表!E52,"0000000000")</f>
        <v>0000000000</v>
      </c>
      <c r="F52" s="34" t="str">
        <f>TEXT(第3表!F52,"0000000000")</f>
        <v>0000000000</v>
      </c>
      <c r="G52" s="34" t="str">
        <f>TEXT(第3表!G52,"0000000000")</f>
        <v>0000000000</v>
      </c>
      <c r="H52" s="34" t="str">
        <f>TEXT(第3表!H52,"0000000000")</f>
        <v>0000000000</v>
      </c>
      <c r="I52" s="34" t="str">
        <f>TEXT(第3表!I52,"0000000000")</f>
        <v>0000000000</v>
      </c>
      <c r="J52" s="34" t="str">
        <f>TEXT(第3表!J52,"0000000000")</f>
        <v>0000000000</v>
      </c>
      <c r="K52" s="34" t="str">
        <f>TEXT(第3表!K52,"0000000000")</f>
        <v>0000000000</v>
      </c>
      <c r="L52" s="34" t="str">
        <f>TEXT(第3表!L52,"0000000000")</f>
        <v>0000000000</v>
      </c>
      <c r="M52" s="34" t="str">
        <f>TEXT(第3表!M52,"0000000000")</f>
        <v>0000000000</v>
      </c>
      <c r="N52" s="34" t="str">
        <f>TEXT(第3表!N52,"0000000000")</f>
        <v>0000000000</v>
      </c>
      <c r="O52" s="34" t="str">
        <f>TEXT(第3表!O52,"0000000000")</f>
        <v>0000000000</v>
      </c>
      <c r="P52" s="34" t="str">
        <f>TEXT(第3表!P52,"0000000000")</f>
        <v>0000000000</v>
      </c>
      <c r="Q52" s="34" t="str">
        <f>TEXT(第3表!Q52,"0000000000")</f>
        <v>0000000000</v>
      </c>
      <c r="R52" s="34" t="str">
        <f>TEXT(第3表!R52,"0000000000")</f>
        <v>0000000000</v>
      </c>
      <c r="S52" s="34" t="str">
        <f>TEXT(第3表!S52,"0000000000")</f>
        <v>0000000000</v>
      </c>
      <c r="T52" s="34" t="str">
        <f>TEXT(第3表!T52,"0000000000")</f>
        <v>0000000000</v>
      </c>
      <c r="U52" s="34" t="str">
        <f>TEXT(第3表!U52,"0000000000")</f>
        <v>0000000000</v>
      </c>
      <c r="V52" s="34" t="str">
        <f>TEXT(第3表!V52,"0000000000")</f>
        <v>0000000000</v>
      </c>
      <c r="W52" s="34" t="str">
        <f>TEXT(第3表!W52,"0000000000")</f>
        <v>0000000000</v>
      </c>
      <c r="X52" s="34" t="str">
        <f>TEXT(第3表!X52,"0000000000")</f>
        <v>0000000000</v>
      </c>
      <c r="Y52" s="34" t="str">
        <f>TEXT(第3表!Y52,"0000000000")</f>
        <v>0000000000</v>
      </c>
      <c r="Z52" s="34" t="str">
        <f>TEXT(第3表!Z52,"0000000000")</f>
        <v>0000000000</v>
      </c>
      <c r="AA52" s="34" t="str">
        <f>TEXT(第3表!AA52,"0000000000")</f>
        <v>0000000000</v>
      </c>
    </row>
    <row r="53" spans="2:27" ht="24.95" customHeight="1">
      <c r="B53" s="153" t="s">
        <v>120</v>
      </c>
      <c r="C53" s="150" t="s">
        <v>82</v>
      </c>
      <c r="D53" s="34" t="str">
        <f>TEXT(第3表!D53,"0000000000")</f>
        <v>0000000000</v>
      </c>
      <c r="E53" s="34" t="str">
        <f>TEXT(第3表!E53,"0000000000")</f>
        <v>0000000000</v>
      </c>
      <c r="F53" s="34" t="str">
        <f>TEXT(第3表!F53,"0000000000")</f>
        <v>0000000000</v>
      </c>
      <c r="G53" s="34" t="str">
        <f>TEXT(第3表!G53,"0000000000")</f>
        <v>0000000000</v>
      </c>
      <c r="H53" s="34" t="str">
        <f>TEXT(第3表!H53,"0000000000")</f>
        <v>0000000000</v>
      </c>
      <c r="I53" s="34" t="str">
        <f>TEXT(第3表!I53,"0000000000")</f>
        <v>0000000000</v>
      </c>
      <c r="J53" s="34" t="str">
        <f>TEXT(第3表!J53,"0000000000")</f>
        <v>0000000000</v>
      </c>
      <c r="K53" s="34" t="str">
        <f>TEXT(第3表!K53,"0000000000")</f>
        <v>0000000000</v>
      </c>
      <c r="L53" s="34" t="str">
        <f>TEXT(第3表!L53,"0000000000")</f>
        <v>0000000000</v>
      </c>
      <c r="M53" s="34" t="str">
        <f>TEXT(第3表!M53,"0000000000")</f>
        <v>0000000000</v>
      </c>
      <c r="N53" s="34" t="str">
        <f>TEXT(第3表!N53,"0000000000")</f>
        <v>0000000000</v>
      </c>
      <c r="O53" s="34" t="str">
        <f>TEXT(第3表!O53,"0000000000")</f>
        <v>0000000000</v>
      </c>
      <c r="P53" s="34" t="str">
        <f>TEXT(第3表!P53,"0000000000")</f>
        <v>0000000000</v>
      </c>
      <c r="Q53" s="34" t="str">
        <f>TEXT(第3表!Q53,"0000000000")</f>
        <v>0000000000</v>
      </c>
      <c r="R53" s="34" t="str">
        <f>TEXT(第3表!R53,"0000000000")</f>
        <v>0000000000</v>
      </c>
      <c r="S53" s="34" t="str">
        <f>TEXT(第3表!S53,"0000000000")</f>
        <v>0000000000</v>
      </c>
      <c r="T53" s="34" t="str">
        <f>TEXT(第3表!T53,"0000000000")</f>
        <v>0000000000</v>
      </c>
      <c r="U53" s="34" t="str">
        <f>TEXT(第3表!U53,"0000000000")</f>
        <v>0000000000</v>
      </c>
      <c r="V53" s="34" t="str">
        <f>TEXT(第3表!V53,"0000000000")</f>
        <v>0000000000</v>
      </c>
      <c r="W53" s="34" t="str">
        <f>TEXT(第3表!W53,"0000000000")</f>
        <v>0000000000</v>
      </c>
      <c r="X53" s="34" t="str">
        <f>TEXT(第3表!X53,"0000000000")</f>
        <v>0000000000</v>
      </c>
      <c r="Y53" s="34" t="str">
        <f>TEXT(第3表!Y53,"0000000000")</f>
        <v>0000000000</v>
      </c>
      <c r="Z53" s="34" t="str">
        <f>TEXT(第3表!Z53,"0000000000")</f>
        <v>0000000000</v>
      </c>
      <c r="AA53" s="34" t="str">
        <f>TEXT(第3表!AA53,"0000000000")</f>
        <v>0000000000</v>
      </c>
    </row>
    <row r="54" spans="2:27" ht="24.95" customHeight="1">
      <c r="B54" s="153" t="s">
        <v>121</v>
      </c>
      <c r="C54" s="150" t="s">
        <v>83</v>
      </c>
      <c r="D54" s="34" t="str">
        <f>TEXT(第3表!D54,"0000000000")</f>
        <v>0000000000</v>
      </c>
      <c r="E54" s="34" t="str">
        <f>TEXT(第3表!E54,"0000000000")</f>
        <v>0000000000</v>
      </c>
      <c r="F54" s="34" t="str">
        <f>TEXT(第3表!F54,"0000000000")</f>
        <v>0000000000</v>
      </c>
      <c r="G54" s="34" t="str">
        <f>TEXT(第3表!G54,"0000000000")</f>
        <v>0000000000</v>
      </c>
      <c r="H54" s="34" t="str">
        <f>TEXT(第3表!H54,"0000000000")</f>
        <v>0000000000</v>
      </c>
      <c r="I54" s="34" t="str">
        <f>TEXT(第3表!I54,"0000000000")</f>
        <v>0000000000</v>
      </c>
      <c r="J54" s="34" t="str">
        <f>TEXT(第3表!J54,"0000000000")</f>
        <v>0000000000</v>
      </c>
      <c r="K54" s="34" t="str">
        <f>TEXT(第3表!K54,"0000000000")</f>
        <v>0000000000</v>
      </c>
      <c r="L54" s="34" t="str">
        <f>TEXT(第3表!L54,"0000000000")</f>
        <v>0000000000</v>
      </c>
      <c r="M54" s="34" t="str">
        <f>TEXT(第3表!M54,"0000000000")</f>
        <v>0000000000</v>
      </c>
      <c r="N54" s="34" t="str">
        <f>TEXT(第3表!N54,"0000000000")</f>
        <v>0000000000</v>
      </c>
      <c r="O54" s="34" t="str">
        <f>TEXT(第3表!O54,"0000000000")</f>
        <v>0000000000</v>
      </c>
      <c r="P54" s="34" t="str">
        <f>TEXT(第3表!P54,"0000000000")</f>
        <v>0000000000</v>
      </c>
      <c r="Q54" s="34" t="str">
        <f>TEXT(第3表!Q54,"0000000000")</f>
        <v>0000000000</v>
      </c>
      <c r="R54" s="34" t="str">
        <f>TEXT(第3表!R54,"0000000000")</f>
        <v>0000000000</v>
      </c>
      <c r="S54" s="34" t="str">
        <f>TEXT(第3表!S54,"0000000000")</f>
        <v>0000000000</v>
      </c>
      <c r="T54" s="34" t="str">
        <f>TEXT(第3表!T54,"0000000000")</f>
        <v>0000000000</v>
      </c>
      <c r="U54" s="34" t="str">
        <f>TEXT(第3表!U54,"0000000000")</f>
        <v>0000000000</v>
      </c>
      <c r="V54" s="34" t="str">
        <f>TEXT(第3表!V54,"0000000000")</f>
        <v>0000000000</v>
      </c>
      <c r="W54" s="34" t="str">
        <f>TEXT(第3表!W54,"0000000000")</f>
        <v>0000000000</v>
      </c>
      <c r="X54" s="34" t="str">
        <f>TEXT(第3表!X54,"0000000000")</f>
        <v>0000000000</v>
      </c>
      <c r="Y54" s="34" t="str">
        <f>TEXT(第3表!Y54,"0000000000")</f>
        <v>0000000000</v>
      </c>
      <c r="Z54" s="34" t="str">
        <f>TEXT(第3表!Z54,"0000000000")</f>
        <v>0000000000</v>
      </c>
      <c r="AA54" s="34" t="str">
        <f>TEXT(第3表!AA54,"0000000000")</f>
        <v>0000000000</v>
      </c>
    </row>
    <row r="55" spans="2:27" ht="24.95" customHeight="1">
      <c r="B55" s="153" t="s">
        <v>122</v>
      </c>
      <c r="C55" s="150" t="s">
        <v>84</v>
      </c>
      <c r="D55" s="34" t="str">
        <f>TEXT(第3表!D55,"0000000000")</f>
        <v>0000000000</v>
      </c>
      <c r="E55" s="34" t="str">
        <f>TEXT(第3表!E55,"0000000000")</f>
        <v>0000000000</v>
      </c>
      <c r="F55" s="34" t="str">
        <f>TEXT(第3表!F55,"0000000000")</f>
        <v>0000000000</v>
      </c>
      <c r="G55" s="34" t="str">
        <f>TEXT(第3表!G55,"0000000000")</f>
        <v>0000000000</v>
      </c>
      <c r="H55" s="34" t="str">
        <f>TEXT(第3表!H55,"0000000000")</f>
        <v>0000000000</v>
      </c>
      <c r="I55" s="34" t="str">
        <f>TEXT(第3表!I55,"0000000000")</f>
        <v>0000000000</v>
      </c>
      <c r="J55" s="34" t="str">
        <f>TEXT(第3表!J55,"0000000000")</f>
        <v>0000000000</v>
      </c>
      <c r="K55" s="34" t="str">
        <f>TEXT(第3表!K55,"0000000000")</f>
        <v>0000000000</v>
      </c>
      <c r="L55" s="34" t="str">
        <f>TEXT(第3表!L55,"0000000000")</f>
        <v>0000000000</v>
      </c>
      <c r="M55" s="34" t="str">
        <f>TEXT(第3表!M55,"0000000000")</f>
        <v>0000000000</v>
      </c>
      <c r="N55" s="34" t="str">
        <f>TEXT(第3表!N55,"0000000000")</f>
        <v>0000000000</v>
      </c>
      <c r="O55" s="34" t="str">
        <f>TEXT(第3表!O55,"0000000000")</f>
        <v>0000000000</v>
      </c>
      <c r="P55" s="34" t="str">
        <f>TEXT(第3表!P55,"0000000000")</f>
        <v>0000000000</v>
      </c>
      <c r="Q55" s="34" t="str">
        <f>TEXT(第3表!Q55,"0000000000")</f>
        <v>0000000000</v>
      </c>
      <c r="R55" s="34" t="str">
        <f>TEXT(第3表!R55,"0000000000")</f>
        <v>0000000000</v>
      </c>
      <c r="S55" s="34" t="str">
        <f>TEXT(第3表!S55,"0000000000")</f>
        <v>0000000000</v>
      </c>
      <c r="T55" s="34" t="str">
        <f>TEXT(第3表!T55,"0000000000")</f>
        <v>0000000000</v>
      </c>
      <c r="U55" s="34" t="str">
        <f>TEXT(第3表!U55,"0000000000")</f>
        <v>0000000000</v>
      </c>
      <c r="V55" s="34" t="str">
        <f>TEXT(第3表!V55,"0000000000")</f>
        <v>0000000000</v>
      </c>
      <c r="W55" s="34" t="str">
        <f>TEXT(第3表!W55,"0000000000")</f>
        <v>0000000000</v>
      </c>
      <c r="X55" s="34" t="str">
        <f>TEXT(第3表!X55,"0000000000")</f>
        <v>0000000000</v>
      </c>
      <c r="Y55" s="34" t="str">
        <f>TEXT(第3表!Y55,"0000000000")</f>
        <v>0000000000</v>
      </c>
      <c r="Z55" s="34" t="str">
        <f>TEXT(第3表!Z55,"0000000000")</f>
        <v>0000000000</v>
      </c>
      <c r="AA55" s="34" t="str">
        <f>TEXT(第3表!AA55,"0000000000")</f>
        <v>0000000000</v>
      </c>
    </row>
    <row r="56" spans="2:27" ht="24.95" customHeight="1">
      <c r="B56" s="153" t="s">
        <v>123</v>
      </c>
      <c r="C56" s="150" t="s">
        <v>85</v>
      </c>
      <c r="D56" s="34" t="str">
        <f>TEXT(第3表!D56,"0000000000")</f>
        <v>0000000000</v>
      </c>
      <c r="E56" s="34" t="str">
        <f>TEXT(第3表!E56,"0000000000")</f>
        <v>0000000000</v>
      </c>
      <c r="F56" s="34" t="str">
        <f>TEXT(第3表!F56,"0000000000")</f>
        <v>0000000000</v>
      </c>
      <c r="G56" s="34" t="str">
        <f>TEXT(第3表!G56,"0000000000")</f>
        <v>0000000000</v>
      </c>
      <c r="H56" s="34" t="str">
        <f>TEXT(第3表!H56,"0000000000")</f>
        <v>0000000000</v>
      </c>
      <c r="I56" s="34" t="str">
        <f>TEXT(第3表!I56,"0000000000")</f>
        <v>0000000000</v>
      </c>
      <c r="J56" s="34" t="str">
        <f>TEXT(第3表!J56,"0000000000")</f>
        <v>0000000000</v>
      </c>
      <c r="K56" s="34" t="str">
        <f>TEXT(第3表!K56,"0000000000")</f>
        <v>0000000000</v>
      </c>
      <c r="L56" s="34" t="str">
        <f>TEXT(第3表!L56,"0000000000")</f>
        <v>0000000000</v>
      </c>
      <c r="M56" s="34" t="str">
        <f>TEXT(第3表!M56,"0000000000")</f>
        <v>0000000000</v>
      </c>
      <c r="N56" s="34" t="str">
        <f>TEXT(第3表!N56,"0000000000")</f>
        <v>0000000000</v>
      </c>
      <c r="O56" s="34" t="str">
        <f>TEXT(第3表!O56,"0000000000")</f>
        <v>0000000000</v>
      </c>
      <c r="P56" s="34" t="str">
        <f>TEXT(第3表!P56,"0000000000")</f>
        <v>0000000000</v>
      </c>
      <c r="Q56" s="34" t="str">
        <f>TEXT(第3表!Q56,"0000000000")</f>
        <v>0000000000</v>
      </c>
      <c r="R56" s="34" t="str">
        <f>TEXT(第3表!R56,"0000000000")</f>
        <v>0000000000</v>
      </c>
      <c r="S56" s="34" t="str">
        <f>TEXT(第3表!S56,"0000000000")</f>
        <v>0000000000</v>
      </c>
      <c r="T56" s="34" t="str">
        <f>TEXT(第3表!T56,"0000000000")</f>
        <v>0000000000</v>
      </c>
      <c r="U56" s="34" t="str">
        <f>TEXT(第3表!U56,"0000000000")</f>
        <v>0000000000</v>
      </c>
      <c r="V56" s="34" t="str">
        <f>TEXT(第3表!V56,"0000000000")</f>
        <v>0000000000</v>
      </c>
      <c r="W56" s="34" t="str">
        <f>TEXT(第3表!W56,"0000000000")</f>
        <v>0000000000</v>
      </c>
      <c r="X56" s="34" t="str">
        <f>TEXT(第3表!X56,"0000000000")</f>
        <v>0000000000</v>
      </c>
      <c r="Y56" s="34" t="str">
        <f>TEXT(第3表!Y56,"0000000000")</f>
        <v>0000000000</v>
      </c>
      <c r="Z56" s="34" t="str">
        <f>TEXT(第3表!Z56,"0000000000")</f>
        <v>0000000000</v>
      </c>
      <c r="AA56" s="34" t="str">
        <f>TEXT(第3表!AA56,"0000000000")</f>
        <v>0000000000</v>
      </c>
    </row>
    <row r="57" spans="2:27" ht="24.95" customHeight="1">
      <c r="B57" s="153" t="s">
        <v>124</v>
      </c>
      <c r="C57" s="150" t="s">
        <v>86</v>
      </c>
      <c r="D57" s="34" t="str">
        <f>TEXT(第3表!D57,"0000000000")</f>
        <v>0000000000</v>
      </c>
      <c r="E57" s="34" t="str">
        <f>TEXT(第3表!E57,"0000000000")</f>
        <v>0000000000</v>
      </c>
      <c r="F57" s="34" t="str">
        <f>TEXT(第3表!F57,"0000000000")</f>
        <v>0000000000</v>
      </c>
      <c r="G57" s="34" t="str">
        <f>TEXT(第3表!G57,"0000000000")</f>
        <v>0000000000</v>
      </c>
      <c r="H57" s="34" t="str">
        <f>TEXT(第3表!H57,"0000000000")</f>
        <v>0000000000</v>
      </c>
      <c r="I57" s="34" t="str">
        <f>TEXT(第3表!I57,"0000000000")</f>
        <v>0000000000</v>
      </c>
      <c r="J57" s="34" t="str">
        <f>TEXT(第3表!J57,"0000000000")</f>
        <v>0000000000</v>
      </c>
      <c r="K57" s="34" t="str">
        <f>TEXT(第3表!K57,"0000000000")</f>
        <v>0000000000</v>
      </c>
      <c r="L57" s="34" t="str">
        <f>TEXT(第3表!L57,"0000000000")</f>
        <v>0000000000</v>
      </c>
      <c r="M57" s="34" t="str">
        <f>TEXT(第3表!M57,"0000000000")</f>
        <v>0000000000</v>
      </c>
      <c r="N57" s="34" t="str">
        <f>TEXT(第3表!N57,"0000000000")</f>
        <v>0000000000</v>
      </c>
      <c r="O57" s="34" t="str">
        <f>TEXT(第3表!O57,"0000000000")</f>
        <v>0000000000</v>
      </c>
      <c r="P57" s="34" t="str">
        <f>TEXT(第3表!P57,"0000000000")</f>
        <v>0000000000</v>
      </c>
      <c r="Q57" s="34" t="str">
        <f>TEXT(第3表!Q57,"0000000000")</f>
        <v>0000000000</v>
      </c>
      <c r="R57" s="34" t="str">
        <f>TEXT(第3表!R57,"0000000000")</f>
        <v>0000000000</v>
      </c>
      <c r="S57" s="34" t="str">
        <f>TEXT(第3表!S57,"0000000000")</f>
        <v>0000000000</v>
      </c>
      <c r="T57" s="34" t="str">
        <f>TEXT(第3表!T57,"0000000000")</f>
        <v>0000000000</v>
      </c>
      <c r="U57" s="34" t="str">
        <f>TEXT(第3表!U57,"0000000000")</f>
        <v>0000000000</v>
      </c>
      <c r="V57" s="34" t="str">
        <f>TEXT(第3表!V57,"0000000000")</f>
        <v>0000000000</v>
      </c>
      <c r="W57" s="34" t="str">
        <f>TEXT(第3表!W57,"0000000000")</f>
        <v>0000000000</v>
      </c>
      <c r="X57" s="34" t="str">
        <f>TEXT(第3表!X57,"0000000000")</f>
        <v>0000000000</v>
      </c>
      <c r="Y57" s="34" t="str">
        <f>TEXT(第3表!Y57,"0000000000")</f>
        <v>0000000000</v>
      </c>
      <c r="Z57" s="34" t="str">
        <f>TEXT(第3表!Z57,"0000000000")</f>
        <v>0000000000</v>
      </c>
      <c r="AA57" s="34" t="str">
        <f>TEXT(第3表!AA57,"0000000000")</f>
        <v>0000000000</v>
      </c>
    </row>
    <row r="58" spans="2:27" ht="24.95" customHeight="1">
      <c r="B58" s="153" t="s">
        <v>125</v>
      </c>
      <c r="C58" s="150" t="s">
        <v>94</v>
      </c>
      <c r="D58" s="34" t="str">
        <f>TEXT(第3表!D58,"0000000000")</f>
        <v>0000000000</v>
      </c>
      <c r="E58" s="34" t="str">
        <f>TEXT(第3表!E58,"0000000000")</f>
        <v>0000000000</v>
      </c>
      <c r="F58" s="34" t="str">
        <f>TEXT(第3表!F58,"0000000000")</f>
        <v>0000000000</v>
      </c>
      <c r="G58" s="34" t="str">
        <f>TEXT(第3表!G58,"0000000000")</f>
        <v>0000000000</v>
      </c>
      <c r="H58" s="34" t="str">
        <f>TEXT(第3表!H58,"0000000000")</f>
        <v>0000000000</v>
      </c>
      <c r="I58" s="34" t="str">
        <f>TEXT(第3表!I58,"0000000000")</f>
        <v>0000000000</v>
      </c>
      <c r="J58" s="34" t="str">
        <f>TEXT(第3表!J58,"0000000000")</f>
        <v>0000000000</v>
      </c>
      <c r="K58" s="34" t="str">
        <f>TEXT(第3表!K58,"0000000000")</f>
        <v>0000000000</v>
      </c>
      <c r="L58" s="34" t="str">
        <f>TEXT(第3表!L58,"0000000000")</f>
        <v>0000000000</v>
      </c>
      <c r="M58" s="34" t="str">
        <f>TEXT(第3表!M58,"0000000000")</f>
        <v>0000000000</v>
      </c>
      <c r="N58" s="34" t="str">
        <f>TEXT(第3表!N58,"0000000000")</f>
        <v>0000000000</v>
      </c>
      <c r="O58" s="34" t="str">
        <f>TEXT(第3表!O58,"0000000000")</f>
        <v>0000000000</v>
      </c>
      <c r="P58" s="34" t="str">
        <f>TEXT(第3表!P58,"0000000000")</f>
        <v>0000000000</v>
      </c>
      <c r="Q58" s="34" t="str">
        <f>TEXT(第3表!Q58,"0000000000")</f>
        <v>0000000000</v>
      </c>
      <c r="R58" s="34" t="str">
        <f>TEXT(第3表!R58,"0000000000")</f>
        <v>0000000000</v>
      </c>
      <c r="S58" s="34" t="str">
        <f>TEXT(第3表!S58,"0000000000")</f>
        <v>0000000000</v>
      </c>
      <c r="T58" s="34" t="str">
        <f>TEXT(第3表!T58,"0000000000")</f>
        <v>0000000000</v>
      </c>
      <c r="U58" s="34" t="str">
        <f>TEXT(第3表!U58,"0000000000")</f>
        <v>0000000000</v>
      </c>
      <c r="V58" s="34" t="str">
        <f>TEXT(第3表!V58,"0000000000")</f>
        <v>0000000000</v>
      </c>
      <c r="W58" s="34" t="str">
        <f>TEXT(第3表!W58,"0000000000")</f>
        <v>0000000000</v>
      </c>
      <c r="X58" s="34" t="str">
        <f>TEXT(第3表!X58,"0000000000")</f>
        <v>0000000000</v>
      </c>
      <c r="Y58" s="34" t="str">
        <f>TEXT(第3表!Y58,"0000000000")</f>
        <v>0000000000</v>
      </c>
      <c r="Z58" s="34" t="str">
        <f>TEXT(第3表!Z58,"0000000000")</f>
        <v>0000000000</v>
      </c>
      <c r="AA58" s="34" t="str">
        <f>TEXT(第3表!AA58,"0000000000")</f>
        <v>0000000000</v>
      </c>
    </row>
    <row r="59" spans="2:27" ht="24.95" customHeight="1">
      <c r="B59" s="153" t="s">
        <v>126</v>
      </c>
      <c r="C59" s="150" t="s">
        <v>105</v>
      </c>
      <c r="D59" s="34" t="str">
        <f>TEXT(第3表!D59,"0000000000")</f>
        <v>0000000000</v>
      </c>
      <c r="E59" s="34" t="str">
        <f>TEXT(第3表!E59,"0000000000")</f>
        <v>0000000000</v>
      </c>
      <c r="F59" s="34" t="str">
        <f>TEXT(第3表!F59,"0000000000")</f>
        <v>0000000000</v>
      </c>
      <c r="G59" s="34" t="str">
        <f>TEXT(第3表!G59,"0000000000")</f>
        <v>0000000000</v>
      </c>
      <c r="H59" s="34" t="str">
        <f>TEXT(第3表!H59,"0000000000")</f>
        <v>0000000000</v>
      </c>
      <c r="I59" s="34" t="str">
        <f>TEXT(第3表!I59,"0000000000")</f>
        <v>0000000000</v>
      </c>
      <c r="J59" s="34" t="str">
        <f>TEXT(第3表!J59,"0000000000")</f>
        <v>0000000000</v>
      </c>
      <c r="K59" s="34" t="str">
        <f>TEXT(第3表!K59,"0000000000")</f>
        <v>0000000000</v>
      </c>
      <c r="L59" s="34" t="str">
        <f>TEXT(第3表!L59,"0000000000")</f>
        <v>0000000000</v>
      </c>
      <c r="M59" s="34" t="str">
        <f>TEXT(第3表!M59,"0000000000")</f>
        <v>0000000000</v>
      </c>
      <c r="N59" s="34" t="str">
        <f>TEXT(第3表!N59,"0000000000")</f>
        <v>0000000000</v>
      </c>
      <c r="O59" s="34" t="str">
        <f>TEXT(第3表!O59,"0000000000")</f>
        <v>0000000000</v>
      </c>
      <c r="P59" s="34" t="str">
        <f>TEXT(第3表!P59,"0000000000")</f>
        <v>0000000000</v>
      </c>
      <c r="Q59" s="34" t="str">
        <f>TEXT(第3表!Q59,"0000000000")</f>
        <v>0000000000</v>
      </c>
      <c r="R59" s="34" t="str">
        <f>TEXT(第3表!R59,"0000000000")</f>
        <v>0000000000</v>
      </c>
      <c r="S59" s="34" t="str">
        <f>TEXT(第3表!S59,"0000000000")</f>
        <v>0000000000</v>
      </c>
      <c r="T59" s="34" t="str">
        <f>TEXT(第3表!T59,"0000000000")</f>
        <v>0000000000</v>
      </c>
      <c r="U59" s="34" t="str">
        <f>TEXT(第3表!U59,"0000000000")</f>
        <v>0000000000</v>
      </c>
      <c r="V59" s="34" t="str">
        <f>TEXT(第3表!V59,"0000000000")</f>
        <v>0000000000</v>
      </c>
      <c r="W59" s="34" t="str">
        <f>TEXT(第3表!W59,"0000000000")</f>
        <v>0000000000</v>
      </c>
      <c r="X59" s="34" t="str">
        <f>TEXT(第3表!X59,"0000000000")</f>
        <v>0000000000</v>
      </c>
      <c r="Y59" s="34" t="str">
        <f>TEXT(第3表!Y59,"0000000000")</f>
        <v>0000000000</v>
      </c>
      <c r="Z59" s="34" t="str">
        <f>TEXT(第3表!Z59,"0000000000")</f>
        <v>0000000000</v>
      </c>
      <c r="AA59" s="34" t="str">
        <f>TEXT(第3表!AA59,"0000000000")</f>
        <v>0000000000</v>
      </c>
    </row>
    <row r="60" spans="2:27" ht="24.95" customHeight="1">
      <c r="B60" s="153" t="s">
        <v>127</v>
      </c>
      <c r="C60" s="150" t="s">
        <v>106</v>
      </c>
      <c r="D60" s="34" t="str">
        <f>TEXT(第3表!D60,"0000000000")</f>
        <v>0000000000</v>
      </c>
      <c r="E60" s="34" t="str">
        <f>TEXT(第3表!E60,"0000000000")</f>
        <v>0000000000</v>
      </c>
      <c r="F60" s="34" t="str">
        <f>TEXT(第3表!F60,"0000000000")</f>
        <v>0000000000</v>
      </c>
      <c r="G60" s="34" t="str">
        <f>TEXT(第3表!G60,"0000000000")</f>
        <v>0000000000</v>
      </c>
      <c r="H60" s="34" t="str">
        <f>TEXT(第3表!H60,"0000000000")</f>
        <v>0000000000</v>
      </c>
      <c r="I60" s="34" t="str">
        <f>TEXT(第3表!I60,"0000000000")</f>
        <v>0000000000</v>
      </c>
      <c r="J60" s="34" t="str">
        <f>TEXT(第3表!J60,"0000000000")</f>
        <v>0000000000</v>
      </c>
      <c r="K60" s="34" t="str">
        <f>TEXT(第3表!K60,"0000000000")</f>
        <v>0000000000</v>
      </c>
      <c r="L60" s="34" t="str">
        <f>TEXT(第3表!L60,"0000000000")</f>
        <v>0000000000</v>
      </c>
      <c r="M60" s="34" t="str">
        <f>TEXT(第3表!M60,"0000000000")</f>
        <v>0000000000</v>
      </c>
      <c r="N60" s="34" t="str">
        <f>TEXT(第3表!N60,"0000000000")</f>
        <v>0000000000</v>
      </c>
      <c r="O60" s="34" t="str">
        <f>TEXT(第3表!O60,"0000000000")</f>
        <v>0000000000</v>
      </c>
      <c r="P60" s="34" t="str">
        <f>TEXT(第3表!P60,"0000000000")</f>
        <v>0000000000</v>
      </c>
      <c r="Q60" s="34" t="str">
        <f>TEXT(第3表!Q60,"0000000000")</f>
        <v>0000000000</v>
      </c>
      <c r="R60" s="34" t="str">
        <f>TEXT(第3表!R60,"0000000000")</f>
        <v>0000000000</v>
      </c>
      <c r="S60" s="34" t="str">
        <f>TEXT(第3表!S60,"0000000000")</f>
        <v>0000000000</v>
      </c>
      <c r="T60" s="34" t="str">
        <f>TEXT(第3表!T60,"0000000000")</f>
        <v>0000000000</v>
      </c>
      <c r="U60" s="34" t="str">
        <f>TEXT(第3表!U60,"0000000000")</f>
        <v>0000000000</v>
      </c>
      <c r="V60" s="34" t="str">
        <f>TEXT(第3表!V60,"0000000000")</f>
        <v>0000000000</v>
      </c>
      <c r="W60" s="34" t="str">
        <f>TEXT(第3表!W60,"0000000000")</f>
        <v>0000000000</v>
      </c>
      <c r="X60" s="34" t="str">
        <f>TEXT(第3表!X60,"0000000000")</f>
        <v>0000000000</v>
      </c>
      <c r="Y60" s="34" t="str">
        <f>TEXT(第3表!Y60,"0000000000")</f>
        <v>0000000000</v>
      </c>
      <c r="Z60" s="34" t="str">
        <f>TEXT(第3表!Z60,"0000000000")</f>
        <v>0000000000</v>
      </c>
      <c r="AA60" s="34" t="str">
        <f>TEXT(第3表!AA60,"0000000000")</f>
        <v>0000000000</v>
      </c>
    </row>
    <row r="61" spans="2:27" ht="24.95" customHeight="1">
      <c r="B61" s="153" t="s">
        <v>128</v>
      </c>
      <c r="C61" s="150" t="s">
        <v>107</v>
      </c>
      <c r="D61" s="34" t="str">
        <f>TEXT(第3表!D61,"0000000000")</f>
        <v>0000000000</v>
      </c>
      <c r="E61" s="34" t="str">
        <f>TEXT(第3表!E61,"0000000000")</f>
        <v>0000000000</v>
      </c>
      <c r="F61" s="34" t="str">
        <f>TEXT(第3表!F61,"0000000000")</f>
        <v>0000000000</v>
      </c>
      <c r="G61" s="34" t="str">
        <f>TEXT(第3表!G61,"0000000000")</f>
        <v>0000000000</v>
      </c>
      <c r="H61" s="34" t="str">
        <f>TEXT(第3表!H61,"0000000000")</f>
        <v>0000000000</v>
      </c>
      <c r="I61" s="34" t="str">
        <f>TEXT(第3表!I61,"0000000000")</f>
        <v>0000000000</v>
      </c>
      <c r="J61" s="34" t="str">
        <f>TEXT(第3表!J61,"0000000000")</f>
        <v>0000000000</v>
      </c>
      <c r="K61" s="34" t="str">
        <f>TEXT(第3表!K61,"0000000000")</f>
        <v>0000000000</v>
      </c>
      <c r="L61" s="34" t="str">
        <f>TEXT(第3表!L61,"0000000000")</f>
        <v>0000000000</v>
      </c>
      <c r="M61" s="34" t="str">
        <f>TEXT(第3表!M61,"0000000000")</f>
        <v>0000000000</v>
      </c>
      <c r="N61" s="34" t="str">
        <f>TEXT(第3表!N61,"0000000000")</f>
        <v>0000000000</v>
      </c>
      <c r="O61" s="34" t="str">
        <f>TEXT(第3表!O61,"0000000000")</f>
        <v>0000000000</v>
      </c>
      <c r="P61" s="34" t="str">
        <f>TEXT(第3表!P61,"0000000000")</f>
        <v>0000000000</v>
      </c>
      <c r="Q61" s="34" t="str">
        <f>TEXT(第3表!Q61,"0000000000")</f>
        <v>0000000000</v>
      </c>
      <c r="R61" s="34" t="str">
        <f>TEXT(第3表!R61,"0000000000")</f>
        <v>0000000000</v>
      </c>
      <c r="S61" s="34" t="str">
        <f>TEXT(第3表!S61,"0000000000")</f>
        <v>0000000000</v>
      </c>
      <c r="T61" s="34" t="str">
        <f>TEXT(第3表!T61,"0000000000")</f>
        <v>0000000000</v>
      </c>
      <c r="U61" s="34" t="str">
        <f>TEXT(第3表!U61,"0000000000")</f>
        <v>0000000000</v>
      </c>
      <c r="V61" s="34" t="str">
        <f>TEXT(第3表!V61,"0000000000")</f>
        <v>0000000000</v>
      </c>
      <c r="W61" s="34" t="str">
        <f>TEXT(第3表!W61,"0000000000")</f>
        <v>0000000000</v>
      </c>
      <c r="X61" s="34" t="str">
        <f>TEXT(第3表!X61,"0000000000")</f>
        <v>0000000000</v>
      </c>
      <c r="Y61" s="34" t="str">
        <f>TEXT(第3表!Y61,"0000000000")</f>
        <v>0000000000</v>
      </c>
      <c r="Z61" s="34" t="str">
        <f>TEXT(第3表!Z61,"0000000000")</f>
        <v>0000000000</v>
      </c>
      <c r="AA61" s="34" t="str">
        <f>TEXT(第3表!AA61,"0000000000")</f>
        <v>0000000000</v>
      </c>
    </row>
    <row r="62" spans="2:27" ht="24.95" customHeight="1">
      <c r="B62" s="153" t="s">
        <v>129</v>
      </c>
      <c r="C62" s="150" t="s">
        <v>108</v>
      </c>
      <c r="D62" s="34" t="str">
        <f>TEXT(第3表!D62,"0000000000")</f>
        <v>0000000000</v>
      </c>
      <c r="E62" s="34" t="str">
        <f>TEXT(第3表!E62,"0000000000")</f>
        <v>0000000000</v>
      </c>
      <c r="F62" s="34" t="str">
        <f>TEXT(第3表!F62,"0000000000")</f>
        <v>0000000000</v>
      </c>
      <c r="G62" s="34" t="str">
        <f>TEXT(第3表!G62,"0000000000")</f>
        <v>0000000000</v>
      </c>
      <c r="H62" s="34" t="str">
        <f>TEXT(第3表!H62,"0000000000")</f>
        <v>0000000000</v>
      </c>
      <c r="I62" s="34" t="str">
        <f>TEXT(第3表!I62,"0000000000")</f>
        <v>0000000000</v>
      </c>
      <c r="J62" s="34" t="str">
        <f>TEXT(第3表!J62,"0000000000")</f>
        <v>0000000000</v>
      </c>
      <c r="K62" s="34" t="str">
        <f>TEXT(第3表!K62,"0000000000")</f>
        <v>0000000000</v>
      </c>
      <c r="L62" s="34" t="str">
        <f>TEXT(第3表!L62,"0000000000")</f>
        <v>0000000000</v>
      </c>
      <c r="M62" s="34" t="str">
        <f>TEXT(第3表!M62,"0000000000")</f>
        <v>0000000000</v>
      </c>
      <c r="N62" s="34" t="str">
        <f>TEXT(第3表!N62,"0000000000")</f>
        <v>0000000000</v>
      </c>
      <c r="O62" s="34" t="str">
        <f>TEXT(第3表!O62,"0000000000")</f>
        <v>0000000000</v>
      </c>
      <c r="P62" s="34" t="str">
        <f>TEXT(第3表!P62,"0000000000")</f>
        <v>0000000000</v>
      </c>
      <c r="Q62" s="34" t="str">
        <f>TEXT(第3表!Q62,"0000000000")</f>
        <v>0000000000</v>
      </c>
      <c r="R62" s="34" t="str">
        <f>TEXT(第3表!R62,"0000000000")</f>
        <v>0000000000</v>
      </c>
      <c r="S62" s="34" t="str">
        <f>TEXT(第3表!S62,"0000000000")</f>
        <v>0000000000</v>
      </c>
      <c r="T62" s="34" t="str">
        <f>TEXT(第3表!T62,"0000000000")</f>
        <v>0000000000</v>
      </c>
      <c r="U62" s="34" t="str">
        <f>TEXT(第3表!U62,"0000000000")</f>
        <v>0000000000</v>
      </c>
      <c r="V62" s="34" t="str">
        <f>TEXT(第3表!V62,"0000000000")</f>
        <v>0000000000</v>
      </c>
      <c r="W62" s="34" t="str">
        <f>TEXT(第3表!W62,"0000000000")</f>
        <v>0000000000</v>
      </c>
      <c r="X62" s="34" t="str">
        <f>TEXT(第3表!X62,"0000000000")</f>
        <v>0000000000</v>
      </c>
      <c r="Y62" s="34" t="str">
        <f>TEXT(第3表!Y62,"0000000000")</f>
        <v>0000000000</v>
      </c>
      <c r="Z62" s="34" t="str">
        <f>TEXT(第3表!Z62,"0000000000")</f>
        <v>0000000000</v>
      </c>
      <c r="AA62" s="34" t="str">
        <f>TEXT(第3表!AA62,"0000000000")</f>
        <v>0000000000</v>
      </c>
    </row>
    <row r="63" spans="2:27" ht="24.95" customHeight="1">
      <c r="B63" s="156" t="s">
        <v>71</v>
      </c>
      <c r="C63" s="150" t="s">
        <v>109</v>
      </c>
      <c r="D63" s="34" t="str">
        <f>TEXT(第3表!D63,"0000000000")</f>
        <v>0000000000</v>
      </c>
      <c r="E63" s="34" t="str">
        <f>TEXT(第3表!E63,"0000000000")</f>
        <v>0000000000</v>
      </c>
      <c r="F63" s="34" t="str">
        <f>TEXT(第3表!F63,"0000000000")</f>
        <v>0000000000</v>
      </c>
      <c r="G63" s="34" t="str">
        <f>TEXT(第3表!G63,"0000000000")</f>
        <v>0000000000</v>
      </c>
      <c r="H63" s="34" t="str">
        <f>TEXT(第3表!H63,"0000000000")</f>
        <v>0000000000</v>
      </c>
      <c r="I63" s="34" t="str">
        <f>TEXT(第3表!I63,"0000000000")</f>
        <v>0000000000</v>
      </c>
      <c r="J63" s="34" t="str">
        <f>TEXT(第3表!J63,"0000000000")</f>
        <v>0000000000</v>
      </c>
      <c r="K63" s="34" t="str">
        <f>TEXT(第3表!K63,"0000000000")</f>
        <v>0000000000</v>
      </c>
      <c r="L63" s="34" t="str">
        <f>TEXT(第3表!L63,"0000000000")</f>
        <v>0000000000</v>
      </c>
      <c r="M63" s="34" t="str">
        <f>TEXT(第3表!M63,"0000000000")</f>
        <v>0000000000</v>
      </c>
      <c r="N63" s="34" t="str">
        <f>TEXT(第3表!N63,"0000000000")</f>
        <v>0000000000</v>
      </c>
      <c r="O63" s="34" t="str">
        <f>TEXT(第3表!O63,"0000000000")</f>
        <v>0000000000</v>
      </c>
      <c r="P63" s="34" t="str">
        <f>TEXT(第3表!P63,"0000000000")</f>
        <v>0000000000</v>
      </c>
      <c r="Q63" s="34" t="str">
        <f>TEXT(第3表!Q63,"0000000000")</f>
        <v>0000000000</v>
      </c>
      <c r="R63" s="34" t="str">
        <f>TEXT(第3表!R63,"0000000000")</f>
        <v>0000000000</v>
      </c>
      <c r="S63" s="34" t="str">
        <f>TEXT(第3表!S63,"0000000000")</f>
        <v>0000000000</v>
      </c>
      <c r="T63" s="34" t="str">
        <f>TEXT(第3表!T63,"0000000000")</f>
        <v>0000000000</v>
      </c>
      <c r="U63" s="34" t="str">
        <f>TEXT(第3表!U63,"0000000000")</f>
        <v>0000000000</v>
      </c>
      <c r="V63" s="34" t="str">
        <f>TEXT(第3表!V63,"0000000000")</f>
        <v>0000000000</v>
      </c>
      <c r="W63" s="34" t="str">
        <f>TEXT(第3表!W63,"0000000000")</f>
        <v>0000000000</v>
      </c>
      <c r="X63" s="34" t="str">
        <f>TEXT(第3表!X63,"0000000000")</f>
        <v>0000000000</v>
      </c>
      <c r="Y63" s="34" t="str">
        <f>TEXT(第3表!Y63,"0000000000")</f>
        <v>0000000000</v>
      </c>
      <c r="Z63" s="34" t="str">
        <f>TEXT(第3表!Z63,"0000000000")</f>
        <v>0000000000</v>
      </c>
      <c r="AA63" s="34" t="str">
        <f>TEXT(第3表!AA63,"0000000000")</f>
        <v>0000000000</v>
      </c>
    </row>
    <row r="64" spans="2:27" ht="24.95" customHeight="1">
      <c r="B64" s="157" t="s">
        <v>130</v>
      </c>
      <c r="C64" s="150" t="s">
        <v>110</v>
      </c>
      <c r="D64" s="34" t="str">
        <f>TEXT(第3表!D64,"0000000000")</f>
        <v>0000000000</v>
      </c>
      <c r="E64" s="34" t="str">
        <f>TEXT(第3表!E64,"0000000000")</f>
        <v>0000000000</v>
      </c>
      <c r="F64" s="34" t="str">
        <f>TEXT(第3表!F64,"0000000000")</f>
        <v>0000000000</v>
      </c>
      <c r="G64" s="34" t="str">
        <f>TEXT(第3表!G64,"0000000000")</f>
        <v>0000000000</v>
      </c>
      <c r="H64" s="34" t="str">
        <f>TEXT(第3表!H64,"0000000000")</f>
        <v>0000000000</v>
      </c>
      <c r="I64" s="34" t="str">
        <f>TEXT(第3表!I64,"0000000000")</f>
        <v>0000000000</v>
      </c>
      <c r="J64" s="34" t="str">
        <f>TEXT(第3表!J64,"0000000000")</f>
        <v>0000000000</v>
      </c>
      <c r="K64" s="34" t="str">
        <f>TEXT(第3表!K64,"0000000000")</f>
        <v>0000000000</v>
      </c>
      <c r="L64" s="34" t="str">
        <f>TEXT(第3表!L64,"0000000000")</f>
        <v>0000000000</v>
      </c>
      <c r="M64" s="34" t="str">
        <f>TEXT(第3表!M64,"0000000000")</f>
        <v>0000000000</v>
      </c>
      <c r="N64" s="34" t="str">
        <f>TEXT(第3表!N64,"0000000000")</f>
        <v>0000000000</v>
      </c>
      <c r="O64" s="34" t="str">
        <f>TEXT(第3表!O64,"0000000000")</f>
        <v>0000000000</v>
      </c>
      <c r="P64" s="34" t="str">
        <f>TEXT(第3表!P64,"0000000000")</f>
        <v>0000000000</v>
      </c>
      <c r="Q64" s="34" t="str">
        <f>TEXT(第3表!Q64,"0000000000")</f>
        <v>0000000000</v>
      </c>
      <c r="R64" s="34" t="str">
        <f>TEXT(第3表!R64,"0000000000")</f>
        <v>0000000000</v>
      </c>
      <c r="S64" s="34" t="str">
        <f>TEXT(第3表!S64,"0000000000")</f>
        <v>0000000000</v>
      </c>
      <c r="T64" s="34" t="str">
        <f>TEXT(第3表!T64,"0000000000")</f>
        <v>0000000000</v>
      </c>
      <c r="U64" s="34" t="str">
        <f>TEXT(第3表!U64,"0000000000")</f>
        <v>0000000000</v>
      </c>
      <c r="V64" s="34" t="str">
        <f>TEXT(第3表!V64,"0000000000")</f>
        <v>0000000000</v>
      </c>
      <c r="W64" s="34" t="str">
        <f>TEXT(第3表!W64,"0000000000")</f>
        <v>0000000000</v>
      </c>
      <c r="X64" s="34" t="str">
        <f>TEXT(第3表!X64,"0000000000")</f>
        <v>0000000000</v>
      </c>
      <c r="Y64" s="34" t="str">
        <f>TEXT(第3表!Y64,"0000000000")</f>
        <v>0000000000</v>
      </c>
      <c r="Z64" s="34" t="str">
        <f>TEXT(第3表!Z64,"0000000000")</f>
        <v>0000000000</v>
      </c>
      <c r="AA64" s="34" t="str">
        <f>TEXT(第3表!AA64,"0000000000")</f>
        <v>0000000000</v>
      </c>
    </row>
    <row r="68" spans="2:30" ht="24.95" customHeight="1">
      <c r="B68" s="155"/>
      <c r="C68" s="148"/>
      <c r="D68" s="149"/>
      <c r="E68" s="149"/>
      <c r="H68" s="116"/>
      <c r="J68" s="101"/>
      <c r="K68" s="102"/>
      <c r="L68" s="102"/>
      <c r="M68" s="102"/>
      <c r="N68" s="102"/>
      <c r="O68" s="102"/>
      <c r="P68" s="102"/>
      <c r="Q68" s="126"/>
      <c r="S68" s="103"/>
      <c r="T68" s="103"/>
      <c r="U68" s="104"/>
      <c r="V68" s="104"/>
      <c r="W68" s="104"/>
      <c r="X68" s="125"/>
      <c r="Y68" s="152"/>
      <c r="Z68" s="151"/>
      <c r="AA68" s="151"/>
      <c r="AB68" s="151"/>
      <c r="AC68" s="151"/>
      <c r="AD68" s="151"/>
    </row>
    <row r="69" spans="2:30" ht="14.25">
      <c r="J69" s="101"/>
      <c r="K69" s="102"/>
      <c r="L69" s="102"/>
      <c r="M69" s="102"/>
      <c r="N69" s="102"/>
      <c r="O69" s="102"/>
      <c r="P69" s="102"/>
      <c r="S69" s="103"/>
      <c r="T69" s="103"/>
      <c r="U69" s="104"/>
      <c r="V69" s="104"/>
      <c r="W69" s="104"/>
      <c r="X69" s="125"/>
      <c r="Y69" s="152"/>
      <c r="Z69" s="151"/>
      <c r="AA69" s="151"/>
      <c r="AB69" s="151"/>
      <c r="AC69" s="151"/>
      <c r="AD69" s="151"/>
    </row>
    <row r="70" spans="2:30" ht="14.25">
      <c r="J70" s="101"/>
      <c r="K70" s="102"/>
      <c r="L70" s="102"/>
      <c r="M70" s="102"/>
      <c r="N70" s="102"/>
      <c r="O70" s="102"/>
      <c r="P70" s="102"/>
      <c r="S70" s="103"/>
      <c r="T70" s="103"/>
      <c r="U70" s="104"/>
      <c r="V70" s="104"/>
      <c r="W70" s="104"/>
      <c r="X70" s="125"/>
      <c r="Y70" s="158"/>
      <c r="Z70" s="151"/>
      <c r="AA70" s="151"/>
      <c r="AB70" s="151"/>
      <c r="AC70" s="151"/>
      <c r="AD70" s="151"/>
    </row>
    <row r="71" spans="2:30" ht="14.25">
      <c r="J71" s="101"/>
      <c r="K71" s="102"/>
      <c r="L71" s="102"/>
      <c r="M71" s="102"/>
      <c r="N71" s="102"/>
      <c r="O71" s="102"/>
      <c r="P71" s="102"/>
      <c r="S71" s="103"/>
      <c r="T71" s="103"/>
      <c r="U71" s="104"/>
      <c r="V71" s="104"/>
      <c r="W71" s="104"/>
      <c r="X71" s="125"/>
      <c r="Y71" s="152"/>
      <c r="Z71" s="151"/>
      <c r="AA71" s="151"/>
      <c r="AB71" s="151"/>
      <c r="AC71" s="151"/>
      <c r="AD71" s="151"/>
    </row>
    <row r="72" spans="2:30" ht="14.25">
      <c r="J72" s="101"/>
      <c r="K72" s="102"/>
      <c r="L72" s="102"/>
      <c r="M72" s="102"/>
      <c r="N72" s="102"/>
      <c r="O72" s="102"/>
      <c r="P72" s="102"/>
      <c r="Q72" s="102"/>
      <c r="S72" s="103"/>
      <c r="T72" s="103"/>
      <c r="U72" s="104"/>
      <c r="V72" s="104"/>
      <c r="W72" s="104"/>
      <c r="X72" s="125"/>
      <c r="Y72" s="152"/>
      <c r="Z72" s="151"/>
      <c r="AA72" s="151"/>
      <c r="AB72" s="151"/>
      <c r="AC72" s="151"/>
      <c r="AD72" s="151"/>
    </row>
    <row r="73" spans="2:30" ht="14.25">
      <c r="J73" s="101"/>
      <c r="K73" s="102"/>
      <c r="L73" s="102"/>
      <c r="M73" s="102"/>
      <c r="N73" s="102"/>
      <c r="O73" s="102"/>
      <c r="P73" s="102"/>
      <c r="Q73" s="102"/>
      <c r="S73" s="103"/>
      <c r="T73" s="103"/>
      <c r="U73" s="104"/>
      <c r="V73" s="104"/>
      <c r="W73" s="104"/>
      <c r="X73" s="125"/>
      <c r="Y73" s="158"/>
      <c r="Z73" s="151"/>
      <c r="AA73" s="151"/>
      <c r="AB73" s="151"/>
      <c r="AC73" s="151"/>
      <c r="AD73" s="151"/>
    </row>
    <row r="74" spans="2:30" ht="14.25">
      <c r="J74" s="101"/>
      <c r="K74" s="102"/>
      <c r="L74" s="102"/>
      <c r="M74" s="102"/>
      <c r="N74" s="102"/>
      <c r="O74" s="102"/>
      <c r="P74" s="102"/>
      <c r="Q74" s="102"/>
      <c r="S74" s="103"/>
      <c r="T74" s="103"/>
      <c r="U74" s="104"/>
      <c r="V74" s="104"/>
      <c r="W74" s="104"/>
      <c r="X74" s="125"/>
      <c r="Y74" s="152"/>
      <c r="Z74" s="151"/>
      <c r="AA74" s="151"/>
      <c r="AB74" s="151"/>
      <c r="AC74" s="151"/>
      <c r="AD74" s="151"/>
    </row>
    <row r="75" spans="2:30" ht="14.25">
      <c r="J75" s="101"/>
      <c r="K75" s="102"/>
      <c r="L75" s="102"/>
      <c r="M75" s="102"/>
      <c r="N75" s="102"/>
      <c r="O75" s="102"/>
      <c r="P75" s="102"/>
      <c r="Q75" s="102"/>
      <c r="R75" s="102"/>
      <c r="S75" s="103"/>
      <c r="T75" s="103"/>
      <c r="U75" s="104"/>
      <c r="V75" s="104"/>
      <c r="W75" s="104"/>
      <c r="X75" s="125"/>
      <c r="Y75" s="158"/>
      <c r="Z75" s="151"/>
      <c r="AA75" s="151"/>
      <c r="AB75" s="151"/>
      <c r="AC75" s="151"/>
      <c r="AD75" s="151"/>
    </row>
    <row r="76" spans="2:30" ht="14.25">
      <c r="J76" s="127"/>
      <c r="K76" s="128"/>
      <c r="L76" s="128"/>
      <c r="M76" s="128"/>
      <c r="N76" s="128"/>
      <c r="O76" s="128"/>
      <c r="P76" s="128"/>
      <c r="Q76" s="128"/>
      <c r="R76" s="128"/>
      <c r="S76" s="129"/>
      <c r="T76" s="129"/>
      <c r="U76"/>
      <c r="V76"/>
      <c r="W76"/>
      <c r="X76"/>
      <c r="Y76" s="158"/>
      <c r="Z76" s="151"/>
      <c r="AA76" s="151"/>
      <c r="AB76" s="151"/>
      <c r="AC76" s="151"/>
      <c r="AD76" s="151"/>
    </row>
    <row r="77" spans="2:30" ht="14.25">
      <c r="J77" s="127"/>
      <c r="K77" s="128"/>
      <c r="L77" s="128"/>
      <c r="M77" s="128"/>
      <c r="N77" s="128"/>
      <c r="O77" s="128"/>
      <c r="P77" s="128"/>
      <c r="Q77" s="128"/>
      <c r="R77" s="128"/>
      <c r="S77" s="129"/>
      <c r="T77" s="129"/>
      <c r="U77"/>
      <c r="V77"/>
      <c r="W77"/>
      <c r="X77"/>
    </row>
    <row r="78" spans="2:30" ht="13.5">
      <c r="J78" s="130"/>
      <c r="K78" s="130"/>
      <c r="L78" s="130"/>
      <c r="M78" s="130"/>
      <c r="N78" s="130"/>
      <c r="O78" s="130"/>
      <c r="P78" s="130"/>
      <c r="Q78" s="130"/>
      <c r="R78" s="130"/>
      <c r="S78" s="131"/>
      <c r="T78" s="131"/>
    </row>
    <row r="79" spans="2:30" ht="13.5">
      <c r="J79" s="116"/>
      <c r="K79" s="116"/>
      <c r="L79" s="116"/>
      <c r="M79" s="116"/>
      <c r="N79" s="116"/>
      <c r="O79" s="116"/>
      <c r="P79" s="116"/>
      <c r="Q79" s="116"/>
      <c r="R79" s="116"/>
    </row>
    <row r="80" spans="2:30" ht="13.5">
      <c r="J80" s="116"/>
      <c r="K80" s="116"/>
      <c r="L80" s="116"/>
      <c r="M80" s="116"/>
      <c r="N80" s="116"/>
      <c r="O80" s="116"/>
      <c r="P80" s="116"/>
      <c r="Q80" s="116"/>
      <c r="R80" s="116"/>
    </row>
    <row r="81" spans="1:9" ht="13.5">
      <c r="I81" s="116"/>
    </row>
    <row r="82" spans="1:9" ht="13.5">
      <c r="I82" s="116"/>
    </row>
    <row r="83" spans="1:9" ht="13.5">
      <c r="I83" s="116"/>
    </row>
    <row r="84" spans="1:9" ht="13.5">
      <c r="I84" s="116"/>
    </row>
    <row r="85" spans="1:9" ht="13.5">
      <c r="I85" s="116"/>
    </row>
    <row r="86" spans="1:9" s="132" customFormat="1" ht="13.5">
      <c r="A86" s="132" t="str">
        <f>CONCATENATE(B7,G10,G11,G12)&amp;CONCATENATE(D20,E20,F20,G20,H20,I20,J20,K20,L20,M20,N20,O20,P20,Q20,R20,S20,T20,U20,V20,W20,X20,Y20,Z20,AA20,AB20,AC20,AD20,AE20,AF20)&amp;CONCATENATE(D21,E21,F21,G21,H21,I21,J21,K21,L21,M21,N21,O21,P21,Q21,R21,S21,T21,U21,V21,W21,X21,Y21,Z21,AA21,AB21,AC21,AD21,AE21,AF21)&amp;CONCATENATE(D22,E22,F22,G22,H22,I22,J22,K22,L22,M22,N22,O22,P22,Q22,R22,S22,T22,U22,V22,W22,X22,Y22,Z22,AA22,AB22,AC22,AD22,AE22,AF22)&amp;CONCATENATE(D23,E23,F23,G23,H23,I23,J23,K23,L23,M23,N23,O23,P23,Q23,R23,S23,T23,U23,V23,W23,X23,Y23,Z23,AA23,AB23,AC23,AD23,AE23,AF23)&amp;CONCATENATE(D24,E24,F24,G24,H24,I24,J24,K24,L24,M24,N24,O24,P24,Q24,R24,S24,T24,U24,V24,W24,X24,Y24,Z24,AA24,AB24,AC24,AD24,AE24,AF24)</f>
        <v>070003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I86" s="133"/>
    </row>
    <row r="87" spans="1:9" s="132" customFormat="1" ht="13.5">
      <c r="A87" s="132" t="str">
        <f>CONCATENATE(D31,E31,F31,G31,H31,I31,J31,K31,L31,M31,N31,O31,D32,E32,F32,G32,H32,I32,J32,K32,L32,M32,N32,O32,D33,E33,F33,G33,H33,I33,J33,K33,L33,M33,N33,O33,D34,E34,F34,G34,H34,I34,J34,K34,L34,M34,N34,O34,D35,E35,F35,G35,H35,I35,J35,K35,L35,M35,N35,O35)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I87" s="133"/>
    </row>
    <row r="88" spans="1:9" s="159" customFormat="1" ht="13.5">
      <c r="A88" s="132" t="str">
        <f>CONCATENATE(D44,E44,F44,G44,H44,I44,J44,K44,L44,M44,N44,O44,P44,Q44,R44,S44,T44,U44,V44,W44,X44,Y44,Z44,AA44,D45,E45,F45,G45,H45,I45,J45,K45,L45,M45,N45,O45,P45,Q45,R45,S45,T45,U45,V45,W45,X45,Y45,Z45,AA45,D46,E46,F46,G46,H46,I46,J46,K46,L46,M46,N46,O46,P46,Q46,R46,S46,T46,U46,V46,W46,X46,Y46,Z46,AA46,D47,E47,F47,G47,H47,I47,J47,K47,L47,M47,N47,O47,P47,Q47,R47,S47,T47,U47,V47,W47,X47,Y47,Z47,AA47,D48,E48,F48,G48,H48,I48,J48,K48,L48,M48,N48,O48,P48,Q48,R48,S48,T48,U48,V48,W48,X48,Y48,Z48,AA48,D49,E49,F49,G49,H49,I49,J49,K49,L49,M49,N49,O49,P49,Q49,R49,S49,T49,U49,V49,W49,X49,Y49,Z49,AA49,D50,E50,F50,G50,H50,I50,J50,K50,L50,M50,N50,O50,P50,Q50,R50,S50,T50,U50,V50,W50,X50,Y50,Z50,AA50,D51,E51,F51,G51,H51,I51,J51,K51,L51,M51,N51,O51,P51,Q51,R51,S51,T51,U51,V51,W51,X51,Y51,Z51,AA51,D52,E52,F52,G52,H52,I52,J52,K52,L52,M52,N52,O52,P52,Q52,R52,S52,T52,U52,V52,W52,X52,Y52,Z52,AA52,D53,E53,F53,G53,H53,I53,J53,K53,L53,M53,N53,O53,P53,Q53,R53,S53,T53,U53,V53,W53,X53,Y53,Z53,AA53)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I88" s="160"/>
    </row>
    <row r="89" spans="1:9" s="159" customFormat="1" ht="13.5">
      <c r="A89" s="132" t="str">
        <f>CONCATENATE(D54,E54,F54,G54,H54,I54,J54,K54,L54,M54,N54,O54,P54,Q54,R54,S54,T54,U54,V54,W54,X54,Y54,Z54,AA54,D55,E55,F55,G55,H55,I55,J55,K55,L55,M55,N55,O55,P55,Q55,R55,S55,T55,U55,V55,W55,X55,Y55,Z55,AA55,D56,E56,F56,G56,H56,I56,J56,K56,L56,M56,N56,O56,P56,Q56,R56,S56,T56,U56,V56,W56,X56,Y56,Z56,AA56,D57,E57,F57,G57,H57,I57,J57,K57,L57,M57,N57,O57,P57,Q57,R57,S57,T57,U57,V57,W57,X57,Y57,Z57,AA57,D58,E58,F58,G58,H58,I58,J58,K58,L58,M58,N58,O58,P58,Q58,R58,S58,T58,U58,V58,W58,X58,Y58,Z58,AA58,D59,E59,F59,G59,H59,I59,J59,K59,L59,M59,N59,O59,P59,Q59,R59,S59,T59,U59,V59,W59,X59,Y59,Z59,AA59)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I89" s="160"/>
    </row>
    <row r="90" spans="1:9" s="159" customFormat="1" ht="13.5">
      <c r="A90" s="132" t="str">
        <f>CONCATENATE(D60,E60,F60,G60,H60,I60,J60,K60,L60,M60,N60,O60,P60,Q60,R60,S60,T60,U60,V60,W60,X60,Y60,Z60,AA60,D61,E61,F61,G61,H61,I61,J61,K61,L61,M61,N61,O61,P61,Q61,R61,S61,T61,U61,V61,W61,X61,Y61,Z61,AA61,D62,E62,F62,G62,H62,I62,J62,K62,L62,M62,N62,O62,P62,Q62,R62,S62,T62,U62,V62,W62,X62,Y62,Z62,AA62,D63,E63,F63,G63,H63,I63,J63,K63,L63,M63,N63,O63,P63,Q63,R63,S63,T63,U63,V63,W63,X63,Y63,Z63,AA63,D64,E64,F64,G64,H64,I64,J64,K64,L64,M64,N64,O64,P64,Q64,R64,S64,T64,U64,V64,W64,X64,Y64,Z64,AA64)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I90" s="160"/>
    </row>
    <row r="91" spans="1:9" ht="13.5">
      <c r="I91" s="116"/>
    </row>
    <row r="92" spans="1:9" ht="13.5">
      <c r="B92" s="134">
        <f>LEN(A1)</f>
        <v>7131</v>
      </c>
      <c r="I92" s="116"/>
    </row>
    <row r="93" spans="1:9" ht="13.5">
      <c r="I93" s="116"/>
    </row>
    <row r="94" spans="1:9" ht="13.5">
      <c r="I94" s="116"/>
    </row>
    <row r="95" spans="1:9" ht="13.5">
      <c r="B95" s="114">
        <f>LEN(A86)</f>
        <v>1491</v>
      </c>
      <c r="I95" s="116"/>
    </row>
    <row r="96" spans="1:9" ht="13.5">
      <c r="B96" s="114">
        <f>LEN(A87)</f>
        <v>600</v>
      </c>
      <c r="I96" s="116"/>
    </row>
    <row r="97" spans="2:2">
      <c r="B97" s="114">
        <f>LEN(A88)</f>
        <v>2400</v>
      </c>
    </row>
    <row r="98" spans="2:2">
      <c r="B98" s="114">
        <f>LEN(A89)</f>
        <v>1440</v>
      </c>
    </row>
    <row r="99" spans="2:2">
      <c r="B99" s="114">
        <f>LEN(A90)</f>
        <v>1200</v>
      </c>
    </row>
  </sheetData>
  <mergeCells count="30">
    <mergeCell ref="B12:F12"/>
    <mergeCell ref="T12:W12"/>
    <mergeCell ref="T9:X9"/>
    <mergeCell ref="B10:F10"/>
    <mergeCell ref="T10:W10"/>
    <mergeCell ref="B11:F11"/>
    <mergeCell ref="T11:W11"/>
    <mergeCell ref="F16:G16"/>
    <mergeCell ref="E17:E18"/>
    <mergeCell ref="D28:E28"/>
    <mergeCell ref="F28:G28"/>
    <mergeCell ref="H28:I28"/>
    <mergeCell ref="L28:M28"/>
    <mergeCell ref="N28:O28"/>
    <mergeCell ref="B29:B30"/>
    <mergeCell ref="D39:E41"/>
    <mergeCell ref="F39:G41"/>
    <mergeCell ref="H39:I41"/>
    <mergeCell ref="L39:M41"/>
    <mergeCell ref="J28:K28"/>
    <mergeCell ref="B42:B43"/>
    <mergeCell ref="Z39:AA41"/>
    <mergeCell ref="J40:K41"/>
    <mergeCell ref="N40:O41"/>
    <mergeCell ref="P40:Q41"/>
    <mergeCell ref="R40:S41"/>
    <mergeCell ref="T40:Y40"/>
    <mergeCell ref="T41:U41"/>
    <mergeCell ref="V41:W41"/>
    <mergeCell ref="X41:Y41"/>
  </mergeCells>
  <phoneticPr fontId="1"/>
  <dataValidations count="3">
    <dataValidation allowBlank="1" showInputMessage="1" showErrorMessage="1" sqref="B7:C7" xr:uid="{00000000-0002-0000-0D00-000000000000}"/>
    <dataValidation type="whole" imeMode="off" allowBlank="1" showInputMessage="1" showErrorMessage="1" errorTitle="入力エラー" error="入力欄には整数で入力して下さい！" sqref="N12:Q13 E13:M13" xr:uid="{9415F9A5-0620-4DDB-99A8-0AE0B46508B7}">
      <formula1>0</formula1>
      <formula2>9999999999</formula2>
    </dataValidation>
    <dataValidation type="whole" allowBlank="1" showInputMessage="1" showErrorMessage="1" errorTitle="入力エラー" error="入力欄には整数を入力してください！" sqref="E19:AF19" xr:uid="{00000000-0002-0000-0D00-000001000000}">
      <formula1>0</formula1>
      <formula2>9999999999</formula2>
    </dataValidation>
  </dataValidations>
  <pageMargins left="0.16" right="0.16" top="0.45" bottom="0.36" header="0.26" footer="0.19"/>
  <pageSetup paperSize="9" scale="30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1"/>
  <dimension ref="A1:ZK159"/>
  <sheetViews>
    <sheetView zoomScale="60" zoomScaleNormal="60" workbookViewId="0">
      <pane xSplit="1" ySplit="1" topLeftCell="B23" activePane="bottomRight" state="frozen"/>
      <selection pane="topRight"/>
      <selection pane="bottomLeft"/>
      <selection pane="bottomRight" sqref="A1:XFD80"/>
    </sheetView>
  </sheetViews>
  <sheetFormatPr defaultColWidth="9" defaultRowHeight="13.5"/>
  <cols>
    <col min="1" max="1" width="6.625" customWidth="1"/>
    <col min="2" max="10" width="3.5" bestFit="1" customWidth="1"/>
    <col min="11" max="100" width="4.5" bestFit="1" customWidth="1"/>
    <col min="101" max="687" width="5.5" bestFit="1" customWidth="1"/>
  </cols>
  <sheetData>
    <row r="1" spans="1:687" hidden="1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 s="315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 s="315">
        <v>28</v>
      </c>
      <c r="AD1">
        <v>29</v>
      </c>
      <c r="AE1">
        <v>30</v>
      </c>
      <c r="AF1" s="315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 s="315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 s="315">
        <v>61</v>
      </c>
      <c r="BK1">
        <v>62</v>
      </c>
      <c r="BL1">
        <v>63</v>
      </c>
      <c r="BM1" s="315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 s="315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 s="315">
        <v>94</v>
      </c>
      <c r="CR1">
        <v>95</v>
      </c>
      <c r="CS1">
        <v>96</v>
      </c>
      <c r="CT1" s="315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 s="315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 s="315">
        <v>127</v>
      </c>
      <c r="DY1">
        <v>128</v>
      </c>
      <c r="DZ1">
        <v>129</v>
      </c>
      <c r="EA1" s="315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 s="315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 s="315">
        <v>160</v>
      </c>
      <c r="FF1">
        <v>161</v>
      </c>
      <c r="FG1">
        <v>162</v>
      </c>
      <c r="FH1" s="315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  <c r="SH1">
        <v>501</v>
      </c>
      <c r="SI1">
        <v>502</v>
      </c>
      <c r="SJ1">
        <v>503</v>
      </c>
      <c r="SK1">
        <v>504</v>
      </c>
      <c r="SL1">
        <v>505</v>
      </c>
      <c r="SM1">
        <v>506</v>
      </c>
      <c r="SN1">
        <v>507</v>
      </c>
      <c r="SO1">
        <v>508</v>
      </c>
      <c r="SP1">
        <v>509</v>
      </c>
      <c r="SQ1">
        <v>510</v>
      </c>
      <c r="SR1">
        <v>511</v>
      </c>
      <c r="SS1">
        <v>512</v>
      </c>
      <c r="ST1">
        <v>513</v>
      </c>
      <c r="SU1">
        <v>514</v>
      </c>
      <c r="SV1">
        <v>515</v>
      </c>
      <c r="SW1">
        <v>516</v>
      </c>
      <c r="SX1">
        <v>517</v>
      </c>
      <c r="SY1">
        <v>518</v>
      </c>
      <c r="SZ1">
        <v>519</v>
      </c>
      <c r="TA1">
        <v>520</v>
      </c>
      <c r="TB1">
        <v>521</v>
      </c>
      <c r="TC1">
        <v>522</v>
      </c>
      <c r="TD1">
        <v>523</v>
      </c>
      <c r="TE1">
        <v>524</v>
      </c>
      <c r="TF1">
        <v>525</v>
      </c>
      <c r="TG1">
        <v>526</v>
      </c>
      <c r="TH1">
        <v>527</v>
      </c>
      <c r="TI1">
        <v>528</v>
      </c>
      <c r="TJ1">
        <v>529</v>
      </c>
      <c r="TK1">
        <v>530</v>
      </c>
      <c r="TL1">
        <v>531</v>
      </c>
      <c r="TM1">
        <v>532</v>
      </c>
      <c r="TN1">
        <v>533</v>
      </c>
      <c r="TO1">
        <v>534</v>
      </c>
      <c r="TP1">
        <v>535</v>
      </c>
      <c r="TQ1">
        <v>536</v>
      </c>
      <c r="TR1">
        <v>537</v>
      </c>
      <c r="TS1">
        <v>538</v>
      </c>
      <c r="TT1">
        <v>539</v>
      </c>
      <c r="TU1">
        <v>540</v>
      </c>
      <c r="TV1">
        <v>541</v>
      </c>
      <c r="TW1">
        <v>542</v>
      </c>
      <c r="TX1">
        <v>543</v>
      </c>
      <c r="TY1">
        <v>544</v>
      </c>
      <c r="TZ1">
        <v>545</v>
      </c>
      <c r="UA1">
        <v>546</v>
      </c>
      <c r="UB1">
        <v>547</v>
      </c>
      <c r="UC1">
        <v>548</v>
      </c>
      <c r="UD1">
        <v>549</v>
      </c>
      <c r="UE1">
        <v>550</v>
      </c>
      <c r="UF1">
        <v>551</v>
      </c>
      <c r="UG1">
        <v>552</v>
      </c>
      <c r="UH1">
        <v>553</v>
      </c>
      <c r="UI1">
        <v>554</v>
      </c>
      <c r="UJ1">
        <v>555</v>
      </c>
      <c r="UK1">
        <v>556</v>
      </c>
      <c r="UL1">
        <v>557</v>
      </c>
      <c r="UM1">
        <v>558</v>
      </c>
      <c r="UN1">
        <v>559</v>
      </c>
      <c r="UO1">
        <v>560</v>
      </c>
      <c r="UP1">
        <v>561</v>
      </c>
      <c r="UQ1">
        <v>562</v>
      </c>
      <c r="UR1">
        <v>563</v>
      </c>
      <c r="US1">
        <v>564</v>
      </c>
      <c r="UT1">
        <v>565</v>
      </c>
      <c r="UU1">
        <v>566</v>
      </c>
      <c r="UV1">
        <v>567</v>
      </c>
      <c r="UW1">
        <v>568</v>
      </c>
      <c r="UX1">
        <v>569</v>
      </c>
      <c r="UY1">
        <v>570</v>
      </c>
      <c r="UZ1">
        <v>571</v>
      </c>
      <c r="VA1">
        <v>572</v>
      </c>
      <c r="VB1">
        <v>573</v>
      </c>
      <c r="VC1">
        <v>574</v>
      </c>
      <c r="VD1">
        <v>575</v>
      </c>
      <c r="VE1">
        <v>576</v>
      </c>
      <c r="VF1">
        <v>577</v>
      </c>
      <c r="VG1">
        <v>578</v>
      </c>
      <c r="VH1">
        <v>579</v>
      </c>
      <c r="VI1">
        <v>580</v>
      </c>
      <c r="VJ1">
        <v>581</v>
      </c>
      <c r="VK1">
        <v>582</v>
      </c>
      <c r="VL1">
        <v>583</v>
      </c>
      <c r="VM1">
        <v>584</v>
      </c>
      <c r="VN1">
        <v>585</v>
      </c>
      <c r="VO1">
        <v>586</v>
      </c>
      <c r="VP1">
        <v>587</v>
      </c>
      <c r="VQ1">
        <v>588</v>
      </c>
      <c r="VR1">
        <v>589</v>
      </c>
      <c r="VS1">
        <v>590</v>
      </c>
      <c r="VT1">
        <v>591</v>
      </c>
      <c r="VU1">
        <v>592</v>
      </c>
      <c r="VV1">
        <v>593</v>
      </c>
      <c r="VW1">
        <v>594</v>
      </c>
      <c r="VX1">
        <v>595</v>
      </c>
      <c r="VY1">
        <v>596</v>
      </c>
      <c r="VZ1">
        <v>597</v>
      </c>
      <c r="WA1">
        <v>598</v>
      </c>
      <c r="WB1">
        <v>599</v>
      </c>
      <c r="WC1">
        <v>600</v>
      </c>
      <c r="WD1">
        <v>601</v>
      </c>
      <c r="WE1">
        <v>602</v>
      </c>
      <c r="WF1">
        <v>603</v>
      </c>
      <c r="WG1">
        <v>604</v>
      </c>
      <c r="WH1">
        <v>605</v>
      </c>
      <c r="WI1">
        <v>606</v>
      </c>
      <c r="WJ1">
        <v>607</v>
      </c>
      <c r="WK1">
        <v>608</v>
      </c>
      <c r="WL1">
        <v>609</v>
      </c>
      <c r="WM1">
        <v>610</v>
      </c>
      <c r="WN1">
        <v>611</v>
      </c>
      <c r="WO1">
        <v>612</v>
      </c>
      <c r="WP1">
        <v>613</v>
      </c>
      <c r="WQ1">
        <v>614</v>
      </c>
      <c r="WR1">
        <v>615</v>
      </c>
      <c r="WS1">
        <v>616</v>
      </c>
      <c r="WT1">
        <v>617</v>
      </c>
      <c r="WU1">
        <v>618</v>
      </c>
      <c r="WV1">
        <v>619</v>
      </c>
      <c r="WW1">
        <v>620</v>
      </c>
      <c r="WX1">
        <v>621</v>
      </c>
      <c r="WY1">
        <v>622</v>
      </c>
      <c r="WZ1">
        <v>623</v>
      </c>
      <c r="XA1">
        <v>624</v>
      </c>
      <c r="XB1">
        <v>625</v>
      </c>
      <c r="XC1">
        <v>626</v>
      </c>
      <c r="XD1">
        <v>627</v>
      </c>
      <c r="XE1">
        <v>628</v>
      </c>
      <c r="XF1">
        <v>629</v>
      </c>
      <c r="XG1">
        <v>630</v>
      </c>
      <c r="XH1">
        <v>631</v>
      </c>
      <c r="XI1">
        <v>632</v>
      </c>
      <c r="XJ1">
        <v>633</v>
      </c>
      <c r="XK1">
        <v>634</v>
      </c>
      <c r="XL1">
        <v>635</v>
      </c>
      <c r="XM1">
        <v>636</v>
      </c>
      <c r="XN1">
        <v>637</v>
      </c>
      <c r="XO1">
        <v>638</v>
      </c>
      <c r="XP1">
        <v>639</v>
      </c>
      <c r="XQ1">
        <v>640</v>
      </c>
      <c r="XR1">
        <v>641</v>
      </c>
      <c r="XS1">
        <v>642</v>
      </c>
      <c r="XT1">
        <v>643</v>
      </c>
      <c r="XU1">
        <v>644</v>
      </c>
      <c r="XV1">
        <v>645</v>
      </c>
      <c r="XW1">
        <v>646</v>
      </c>
      <c r="XX1">
        <v>647</v>
      </c>
      <c r="XY1">
        <v>648</v>
      </c>
      <c r="XZ1">
        <v>649</v>
      </c>
      <c r="YA1">
        <v>650</v>
      </c>
      <c r="YB1">
        <v>651</v>
      </c>
      <c r="YC1">
        <v>652</v>
      </c>
      <c r="YD1">
        <v>653</v>
      </c>
      <c r="YE1">
        <v>654</v>
      </c>
      <c r="YF1">
        <v>655</v>
      </c>
      <c r="YG1">
        <v>656</v>
      </c>
      <c r="YH1">
        <v>657</v>
      </c>
      <c r="YI1">
        <v>658</v>
      </c>
      <c r="YJ1">
        <v>659</v>
      </c>
      <c r="YK1">
        <v>660</v>
      </c>
      <c r="YL1">
        <v>661</v>
      </c>
      <c r="YM1">
        <v>662</v>
      </c>
      <c r="YN1">
        <v>663</v>
      </c>
      <c r="YO1">
        <v>664</v>
      </c>
      <c r="YP1">
        <v>665</v>
      </c>
      <c r="YQ1">
        <v>666</v>
      </c>
      <c r="YR1">
        <v>667</v>
      </c>
      <c r="YS1">
        <v>668</v>
      </c>
      <c r="YT1">
        <v>669</v>
      </c>
      <c r="YU1">
        <v>670</v>
      </c>
      <c r="YV1">
        <v>671</v>
      </c>
      <c r="YW1">
        <v>672</v>
      </c>
      <c r="YX1">
        <v>673</v>
      </c>
      <c r="YY1">
        <v>674</v>
      </c>
      <c r="YZ1">
        <v>675</v>
      </c>
      <c r="ZA1">
        <v>676</v>
      </c>
      <c r="ZB1">
        <v>677</v>
      </c>
      <c r="ZC1">
        <v>678</v>
      </c>
      <c r="ZD1">
        <v>679</v>
      </c>
      <c r="ZE1">
        <v>680</v>
      </c>
      <c r="ZF1">
        <v>681</v>
      </c>
      <c r="ZG1">
        <v>682</v>
      </c>
      <c r="ZH1">
        <v>683</v>
      </c>
      <c r="ZI1">
        <v>684</v>
      </c>
      <c r="ZJ1">
        <v>685</v>
      </c>
      <c r="ZK1" s="179">
        <v>686</v>
      </c>
    </row>
    <row r="2" spans="1:687" hidden="1">
      <c r="A2" s="178" t="s">
        <v>132</v>
      </c>
    </row>
    <row r="3" spans="1:687" hidden="1">
      <c r="A3" s="178" t="s">
        <v>133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  <c r="BC3" s="125"/>
      <c r="BD3" s="125"/>
      <c r="BE3" s="125"/>
      <c r="BF3" s="125"/>
      <c r="BG3" s="125"/>
      <c r="BH3" s="125"/>
      <c r="BI3" s="125"/>
      <c r="BJ3" s="125"/>
      <c r="BK3" s="125"/>
      <c r="BL3" s="125"/>
      <c r="BM3" s="125"/>
      <c r="BN3" s="125"/>
      <c r="BO3" s="125"/>
      <c r="BP3" s="125"/>
      <c r="BQ3" s="125"/>
      <c r="BR3" s="125"/>
      <c r="BS3" s="125"/>
      <c r="BT3" s="125"/>
      <c r="BU3" s="125"/>
      <c r="BV3" s="125"/>
      <c r="BW3" s="125"/>
      <c r="BX3" s="125"/>
      <c r="BY3" s="125"/>
      <c r="BZ3" s="125"/>
      <c r="CA3" s="125"/>
      <c r="CB3" s="125"/>
      <c r="CC3" s="125"/>
      <c r="CD3" s="125"/>
      <c r="CE3" s="125"/>
      <c r="CF3" s="125"/>
      <c r="CG3" s="125"/>
      <c r="CH3" s="125"/>
      <c r="CI3" s="125"/>
      <c r="CJ3" s="125"/>
      <c r="CK3" s="125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  <c r="DN3" s="125"/>
      <c r="DO3" s="125"/>
      <c r="DP3" s="125"/>
      <c r="DQ3" s="125"/>
      <c r="DR3" s="125"/>
      <c r="DS3" s="125"/>
      <c r="DT3" s="125"/>
      <c r="DU3" s="125"/>
      <c r="DV3" s="125"/>
      <c r="DW3" s="125"/>
      <c r="DX3" s="125"/>
      <c r="DY3" s="125"/>
      <c r="DZ3" s="125"/>
      <c r="EA3" s="125"/>
      <c r="EB3" s="125"/>
      <c r="EC3" s="125"/>
      <c r="ED3" s="125"/>
      <c r="EE3" s="125"/>
      <c r="EF3" s="125"/>
      <c r="EG3" s="125"/>
      <c r="EH3" s="125"/>
      <c r="EI3" s="125"/>
      <c r="EJ3" s="125"/>
      <c r="EK3" s="125"/>
      <c r="EL3" s="125"/>
      <c r="EM3" s="125"/>
      <c r="EN3" s="125"/>
      <c r="EO3" s="125"/>
      <c r="EP3" s="125"/>
      <c r="EQ3" s="125"/>
      <c r="ER3" s="125"/>
      <c r="ES3" s="125"/>
      <c r="ET3" s="125"/>
      <c r="EU3" s="125"/>
      <c r="EV3" s="125"/>
      <c r="EW3" s="125"/>
      <c r="EX3" s="125"/>
      <c r="EY3" s="125"/>
      <c r="EZ3" s="125"/>
      <c r="FA3" s="125"/>
      <c r="FB3" s="125"/>
      <c r="FC3" s="125"/>
      <c r="FD3" s="125"/>
      <c r="FE3" s="125"/>
      <c r="FF3" s="125"/>
      <c r="FG3" s="125"/>
      <c r="FH3" s="125"/>
      <c r="FI3" s="125"/>
      <c r="FJ3" s="125"/>
      <c r="FK3" s="125"/>
      <c r="FL3" s="125"/>
      <c r="FM3" s="125"/>
      <c r="FN3" s="125"/>
      <c r="FO3" s="125"/>
      <c r="FP3" s="125"/>
      <c r="FQ3" s="125"/>
      <c r="FR3" s="125"/>
      <c r="FS3" s="125"/>
      <c r="FT3" s="125"/>
      <c r="FU3" s="125"/>
      <c r="FV3" s="125"/>
      <c r="FW3" s="125"/>
      <c r="FX3" s="125"/>
      <c r="FY3" s="125"/>
      <c r="FZ3" s="125"/>
      <c r="GA3" s="125"/>
      <c r="GB3" s="125"/>
      <c r="GC3" s="125"/>
      <c r="GD3" s="125"/>
      <c r="GE3" s="125"/>
      <c r="GF3" s="125"/>
      <c r="GG3" s="125"/>
      <c r="GH3" s="125"/>
      <c r="GI3" s="125"/>
      <c r="GJ3" s="125"/>
      <c r="GK3" s="125"/>
      <c r="GL3" s="125"/>
      <c r="GM3" s="125"/>
      <c r="GN3" s="125"/>
      <c r="GO3" s="125"/>
      <c r="GP3" s="125"/>
      <c r="GQ3" s="125"/>
      <c r="GR3" s="125"/>
      <c r="GS3" s="125"/>
      <c r="GT3" s="125"/>
      <c r="GU3" s="125"/>
      <c r="GV3" s="125"/>
      <c r="GW3" s="125"/>
      <c r="GX3" s="125"/>
      <c r="GY3" s="125"/>
      <c r="GZ3" s="125"/>
      <c r="HA3" s="125"/>
      <c r="HB3" s="125"/>
      <c r="HC3" s="125"/>
      <c r="HD3" s="125"/>
      <c r="HE3" s="125"/>
      <c r="HF3" s="125"/>
      <c r="HG3" s="125"/>
      <c r="HH3" s="125"/>
      <c r="HI3" s="125"/>
      <c r="HJ3" s="125"/>
      <c r="HK3" s="125"/>
      <c r="HL3" s="125"/>
      <c r="HM3" s="125"/>
      <c r="HN3" s="125"/>
      <c r="HO3" s="125"/>
      <c r="HP3" s="125"/>
      <c r="HQ3" s="125"/>
      <c r="HR3" s="125"/>
      <c r="HS3" s="125"/>
      <c r="HT3" s="125"/>
      <c r="HU3" s="125"/>
      <c r="HV3" s="125"/>
      <c r="HW3" s="125"/>
      <c r="HX3" s="125"/>
      <c r="HY3" s="125"/>
      <c r="HZ3" s="125"/>
      <c r="IA3" s="125"/>
      <c r="IB3" s="125"/>
      <c r="IC3" s="125"/>
      <c r="ID3" s="125"/>
      <c r="IE3" s="125"/>
      <c r="IF3" s="125"/>
      <c r="IG3" s="125"/>
      <c r="IH3" s="125"/>
      <c r="II3" s="125"/>
      <c r="IJ3" s="125"/>
      <c r="IK3" s="125"/>
      <c r="IL3" s="125"/>
      <c r="IM3" s="125"/>
      <c r="IN3" s="125"/>
      <c r="IO3" s="125"/>
      <c r="IP3" s="125"/>
      <c r="IQ3" s="125"/>
      <c r="IR3" s="125"/>
      <c r="IS3" s="125"/>
      <c r="IT3" s="125"/>
      <c r="IU3" s="125"/>
      <c r="IV3" s="125"/>
      <c r="IW3" s="125"/>
      <c r="IX3" s="125"/>
      <c r="IY3" s="125"/>
      <c r="IZ3" s="125"/>
      <c r="JA3" s="125"/>
      <c r="JB3" s="125"/>
      <c r="JC3" s="125"/>
      <c r="JD3" s="125"/>
      <c r="JE3" s="125"/>
      <c r="JF3" s="125"/>
      <c r="JG3" s="125"/>
      <c r="JH3" s="125"/>
      <c r="JI3" s="125"/>
      <c r="JJ3" s="125"/>
      <c r="JK3" s="125"/>
      <c r="JL3" s="125"/>
      <c r="JM3" s="125"/>
      <c r="JN3" s="125"/>
      <c r="JO3" s="125"/>
      <c r="JP3" s="125"/>
      <c r="JQ3" s="125"/>
      <c r="JR3" s="125"/>
      <c r="JS3" s="125"/>
      <c r="JT3" s="125"/>
      <c r="JU3" s="125"/>
      <c r="JV3" s="125"/>
      <c r="JW3" s="125"/>
      <c r="JX3" s="125"/>
      <c r="JY3" s="125"/>
      <c r="JZ3" s="125"/>
      <c r="KA3" s="125"/>
      <c r="KB3" s="125"/>
      <c r="KC3" s="125"/>
      <c r="KD3" s="125"/>
      <c r="KE3" s="125"/>
      <c r="KF3" s="125"/>
      <c r="KG3" s="125"/>
      <c r="KH3" s="125"/>
      <c r="KI3" s="125"/>
      <c r="KJ3" s="125"/>
      <c r="KK3" s="125"/>
      <c r="KL3" s="125"/>
      <c r="KM3" s="125"/>
      <c r="KN3" s="125"/>
      <c r="KO3" s="125"/>
      <c r="KP3" s="125"/>
      <c r="KQ3" s="125"/>
      <c r="KR3" s="125"/>
      <c r="KS3" s="125"/>
      <c r="KT3" s="125"/>
      <c r="KU3" s="125"/>
      <c r="KV3" s="125"/>
      <c r="KW3" s="125"/>
      <c r="KX3" s="125"/>
      <c r="KY3" s="125"/>
      <c r="KZ3" s="125"/>
      <c r="LA3" s="125"/>
      <c r="LB3" s="125"/>
      <c r="LC3" s="125"/>
      <c r="LD3" s="125"/>
      <c r="LE3" s="125"/>
      <c r="LF3" s="125"/>
      <c r="LG3" s="125"/>
      <c r="LH3" s="125"/>
      <c r="LI3" s="125"/>
      <c r="LJ3" s="125"/>
      <c r="LK3" s="125"/>
      <c r="LL3" s="125"/>
      <c r="LM3" s="125"/>
      <c r="LN3" s="125"/>
      <c r="LO3" s="125"/>
      <c r="LP3" s="125"/>
      <c r="LQ3" s="125"/>
      <c r="LR3" s="125"/>
      <c r="LS3" s="125"/>
      <c r="LT3" s="125"/>
      <c r="LU3" s="125"/>
      <c r="LV3" s="125"/>
      <c r="LW3" s="125"/>
      <c r="LX3" s="125"/>
      <c r="LY3" s="125"/>
      <c r="LZ3" s="125"/>
      <c r="MA3" s="125"/>
      <c r="MB3" s="125"/>
      <c r="MC3" s="125"/>
      <c r="MD3" s="125"/>
      <c r="ME3" s="125"/>
      <c r="MF3" s="125"/>
      <c r="MG3" s="125"/>
      <c r="MH3" s="125"/>
      <c r="MI3" s="125"/>
      <c r="MJ3" s="125"/>
      <c r="MK3" s="125"/>
      <c r="ML3" s="125"/>
      <c r="MM3" s="125"/>
      <c r="MN3" s="125"/>
      <c r="MO3" s="125"/>
      <c r="MP3" s="125"/>
      <c r="MQ3" s="125"/>
      <c r="MR3" s="125"/>
      <c r="MS3" s="125"/>
      <c r="MT3" s="125"/>
      <c r="MU3" s="125"/>
      <c r="MV3" s="125"/>
      <c r="MW3" s="125"/>
      <c r="MX3" s="125"/>
      <c r="MY3" s="125"/>
      <c r="MZ3" s="125"/>
      <c r="NA3" s="125"/>
      <c r="NB3" s="125"/>
      <c r="NC3" s="125"/>
      <c r="ND3" s="125"/>
      <c r="NE3" s="125"/>
      <c r="NF3" s="125"/>
      <c r="NG3" s="125"/>
      <c r="NH3" s="125"/>
      <c r="NI3" s="125"/>
      <c r="NJ3" s="125"/>
      <c r="NK3" s="125"/>
      <c r="NL3" s="125"/>
      <c r="NM3" s="125"/>
      <c r="NN3" s="125"/>
      <c r="NO3" s="125"/>
      <c r="NP3" s="125"/>
      <c r="NQ3" s="125"/>
      <c r="NR3" s="125"/>
      <c r="NS3" s="125"/>
      <c r="NT3" s="125"/>
      <c r="NU3" s="125"/>
      <c r="NV3" s="125"/>
      <c r="NW3" s="125"/>
      <c r="NX3" s="125"/>
      <c r="NY3" s="125"/>
      <c r="NZ3" s="125"/>
      <c r="OA3" s="125"/>
      <c r="OB3" s="125"/>
      <c r="OC3" s="125"/>
      <c r="OD3" s="125"/>
      <c r="OE3" s="125"/>
      <c r="OF3" s="125"/>
      <c r="OG3" s="125"/>
      <c r="OH3" s="125"/>
      <c r="OI3" s="125"/>
      <c r="OJ3" s="125"/>
      <c r="OK3" s="125"/>
      <c r="OL3" s="125"/>
      <c r="OM3" s="125"/>
      <c r="ON3" s="125"/>
      <c r="OO3" s="125"/>
      <c r="OP3" s="125"/>
      <c r="OQ3" s="125"/>
      <c r="OR3" s="125"/>
      <c r="OS3" s="125"/>
      <c r="OT3" s="125"/>
      <c r="OU3" s="125"/>
      <c r="OV3" s="125"/>
      <c r="OW3" s="125"/>
      <c r="OX3" s="125"/>
      <c r="OY3" s="125"/>
      <c r="OZ3" s="125"/>
      <c r="PA3" s="125"/>
      <c r="PB3" s="125"/>
      <c r="PC3" s="125"/>
      <c r="PD3" s="125"/>
      <c r="PE3" s="125"/>
      <c r="PF3" s="125"/>
      <c r="PG3" s="125"/>
      <c r="PH3" s="125"/>
      <c r="PI3" s="125"/>
      <c r="PJ3" s="125"/>
      <c r="PK3" s="125"/>
      <c r="PL3" s="125"/>
      <c r="PM3" s="125"/>
      <c r="PN3" s="125"/>
      <c r="PO3" s="125"/>
      <c r="PP3" s="125"/>
      <c r="PQ3" s="125"/>
      <c r="PR3" s="125"/>
      <c r="PS3" s="125"/>
      <c r="PT3" s="125"/>
      <c r="PU3" s="125"/>
      <c r="PV3" s="125"/>
      <c r="PW3" s="125"/>
      <c r="PX3" s="125"/>
      <c r="PY3" s="125"/>
      <c r="PZ3" s="125"/>
      <c r="QA3" s="125"/>
      <c r="QB3" s="125"/>
      <c r="QC3" s="125"/>
      <c r="QD3" s="125"/>
      <c r="QE3" s="125"/>
      <c r="QF3" s="125"/>
      <c r="QG3" s="125"/>
      <c r="QH3" s="125"/>
      <c r="QI3" s="125"/>
      <c r="QJ3" s="125"/>
      <c r="QK3" s="125"/>
      <c r="QL3" s="125"/>
      <c r="QM3" s="125"/>
      <c r="QN3" s="125"/>
      <c r="QO3" s="125"/>
      <c r="QP3" s="125"/>
      <c r="QQ3" s="125"/>
      <c r="QR3" s="125"/>
      <c r="QS3" s="125"/>
      <c r="QT3" s="125"/>
      <c r="QU3" s="125"/>
      <c r="QV3" s="125"/>
      <c r="QW3" s="125"/>
      <c r="QX3" s="125"/>
      <c r="QY3" s="125"/>
      <c r="QZ3" s="125"/>
      <c r="RA3" s="125"/>
      <c r="RB3" s="125"/>
      <c r="RC3" s="125"/>
      <c r="RD3" s="125"/>
      <c r="RE3" s="125"/>
      <c r="RF3" s="125"/>
      <c r="RG3" s="125"/>
      <c r="RH3" s="125"/>
      <c r="RI3" s="125"/>
      <c r="RJ3" s="125"/>
      <c r="RK3" s="125"/>
      <c r="RL3" s="125"/>
      <c r="RM3" s="125"/>
      <c r="RN3" s="125"/>
      <c r="RO3" s="125"/>
      <c r="RP3" s="125"/>
      <c r="RQ3" s="125"/>
      <c r="RR3" s="125"/>
      <c r="RS3" s="125"/>
      <c r="RT3" s="125"/>
      <c r="RU3" s="125"/>
      <c r="RV3" s="125"/>
      <c r="RW3" s="125"/>
      <c r="RX3" s="125"/>
      <c r="RY3" s="125"/>
      <c r="RZ3" s="125"/>
      <c r="SA3" s="125"/>
      <c r="SB3" s="125"/>
      <c r="SC3" s="125"/>
      <c r="SD3" s="125"/>
      <c r="SE3" s="125"/>
      <c r="SF3" s="125"/>
      <c r="SG3" s="125"/>
      <c r="SH3" s="125"/>
      <c r="SI3" s="125"/>
      <c r="SJ3" s="125"/>
      <c r="SK3" s="125"/>
      <c r="SL3" s="125"/>
      <c r="SM3" s="125"/>
      <c r="SN3" s="125"/>
      <c r="SO3" s="125"/>
      <c r="SP3" s="125"/>
      <c r="SQ3" s="125"/>
      <c r="SR3" s="125"/>
      <c r="SS3" s="125"/>
      <c r="ST3" s="125"/>
      <c r="SU3" s="125"/>
      <c r="SV3" s="125"/>
      <c r="SW3" s="125"/>
      <c r="SX3" s="125"/>
      <c r="SY3" s="125"/>
      <c r="SZ3" s="125"/>
      <c r="TA3" s="125"/>
      <c r="TB3" s="125"/>
      <c r="TC3" s="125"/>
      <c r="TD3" s="125"/>
      <c r="TE3" s="125"/>
      <c r="TF3" s="125"/>
      <c r="TG3" s="125"/>
      <c r="TH3" s="125"/>
      <c r="TI3" s="125"/>
      <c r="TJ3" s="125"/>
      <c r="TK3" s="125"/>
      <c r="TL3" s="125"/>
      <c r="TM3" s="125"/>
      <c r="TN3" s="125"/>
      <c r="TO3" s="125"/>
      <c r="TP3" s="125"/>
      <c r="TQ3" s="125"/>
      <c r="TR3" s="125"/>
      <c r="TS3" s="125"/>
      <c r="TT3" s="125"/>
      <c r="TU3" s="125"/>
      <c r="TV3" s="125"/>
      <c r="TW3" s="125"/>
      <c r="TX3" s="125"/>
      <c r="TY3" s="125"/>
      <c r="TZ3" s="125"/>
      <c r="UA3" s="125"/>
      <c r="UB3" s="125"/>
      <c r="UC3" s="125"/>
      <c r="UD3" s="125"/>
      <c r="UE3" s="125"/>
      <c r="UF3" s="125"/>
      <c r="UG3" s="125"/>
      <c r="UH3" s="125"/>
      <c r="UI3" s="125"/>
      <c r="UJ3" s="125"/>
      <c r="UK3" s="125"/>
      <c r="UL3" s="125"/>
      <c r="UM3" s="125"/>
      <c r="UN3" s="125"/>
      <c r="UO3" s="125"/>
      <c r="UP3" s="125"/>
      <c r="UQ3" s="125"/>
      <c r="UR3" s="125"/>
      <c r="US3" s="125"/>
      <c r="UT3" s="125"/>
      <c r="UU3" s="125"/>
      <c r="UV3" s="125"/>
      <c r="UW3" s="125"/>
      <c r="UX3" s="125"/>
      <c r="UY3" s="125"/>
      <c r="UZ3" s="125"/>
      <c r="VA3" s="125"/>
      <c r="VB3" s="125"/>
      <c r="VC3" s="125"/>
      <c r="VD3" s="125"/>
      <c r="VE3" s="125"/>
      <c r="VF3" s="125"/>
      <c r="VG3" s="125"/>
      <c r="VH3" s="125"/>
      <c r="VI3" s="125"/>
      <c r="VJ3" s="125"/>
      <c r="VK3" s="125"/>
      <c r="VL3" s="125"/>
      <c r="VM3" s="125"/>
      <c r="VN3" s="125"/>
      <c r="VO3" s="125"/>
      <c r="VP3" s="125"/>
      <c r="VQ3" s="125"/>
      <c r="VR3" s="125"/>
      <c r="VS3" s="125"/>
      <c r="VT3" s="125"/>
      <c r="VU3" s="125"/>
      <c r="VV3" s="125"/>
      <c r="VW3" s="125"/>
      <c r="VX3" s="125"/>
      <c r="VY3" s="125"/>
      <c r="VZ3" s="125"/>
      <c r="WA3" s="125"/>
      <c r="WB3" s="125"/>
      <c r="WC3" s="125"/>
      <c r="WD3" s="125"/>
      <c r="WE3" s="125"/>
      <c r="WF3" s="125"/>
      <c r="WG3" s="125"/>
      <c r="WH3" s="125"/>
      <c r="WI3" s="125"/>
      <c r="WJ3" s="125"/>
      <c r="WK3" s="125"/>
      <c r="WL3" s="125"/>
      <c r="WM3" s="125"/>
      <c r="WN3" s="125"/>
      <c r="WO3" s="125"/>
      <c r="WP3" s="125"/>
      <c r="WQ3" s="125"/>
      <c r="WR3" s="125"/>
      <c r="WS3" s="125"/>
      <c r="WT3" s="125"/>
      <c r="WU3" s="125"/>
      <c r="WV3" s="125"/>
      <c r="WW3" s="125"/>
      <c r="WX3" s="125"/>
      <c r="WY3" s="125"/>
      <c r="WZ3" s="125"/>
      <c r="XA3" s="125"/>
      <c r="XB3" s="125"/>
      <c r="XC3" s="125"/>
      <c r="XD3" s="125"/>
      <c r="XE3" s="125"/>
      <c r="XF3" s="125"/>
      <c r="XG3" s="125"/>
      <c r="XH3" s="125"/>
      <c r="XI3" s="125"/>
      <c r="XJ3" s="125"/>
      <c r="XK3" s="125"/>
      <c r="XL3" s="125"/>
      <c r="XM3" s="125"/>
      <c r="XN3" s="125"/>
      <c r="XO3" s="125"/>
      <c r="XP3" s="125"/>
      <c r="XQ3" s="125"/>
      <c r="XR3" s="125"/>
      <c r="XS3" s="125"/>
      <c r="XT3" s="125"/>
      <c r="XU3" s="125"/>
      <c r="XV3" s="125"/>
      <c r="XW3" s="125"/>
      <c r="XX3" s="125"/>
      <c r="XY3" s="125"/>
      <c r="XZ3" s="125"/>
      <c r="YA3" s="125"/>
      <c r="YB3" s="125"/>
      <c r="YC3" s="125"/>
      <c r="YD3" s="125"/>
      <c r="YE3" s="125"/>
      <c r="YF3" s="125"/>
      <c r="YG3" s="125"/>
      <c r="YH3" s="125"/>
      <c r="YI3" s="125"/>
      <c r="YJ3" s="125"/>
      <c r="YK3" s="125"/>
      <c r="YL3" s="125"/>
      <c r="YM3" s="125"/>
      <c r="YN3" s="125"/>
      <c r="YO3" s="125"/>
      <c r="YP3" s="125"/>
      <c r="YQ3" s="125"/>
      <c r="YR3" s="125"/>
      <c r="YS3" s="125"/>
      <c r="YT3" s="125"/>
      <c r="YU3" s="125"/>
      <c r="YV3" s="125"/>
      <c r="YW3" s="125"/>
      <c r="YX3" s="125"/>
      <c r="YY3" s="125"/>
      <c r="YZ3" s="125"/>
      <c r="ZA3" s="125"/>
      <c r="ZB3" s="125"/>
      <c r="ZC3" s="125"/>
      <c r="ZD3" s="125"/>
      <c r="ZE3" s="125"/>
      <c r="ZF3" s="125"/>
      <c r="ZG3" s="125"/>
      <c r="ZH3" s="125"/>
      <c r="ZI3" s="125"/>
      <c r="ZJ3" s="125"/>
    </row>
    <row r="4" spans="1:687" hidden="1">
      <c r="A4" s="178" t="s">
        <v>134</v>
      </c>
    </row>
    <row r="5" spans="1:687" hidden="1">
      <c r="A5" s="178" t="s">
        <v>135</v>
      </c>
    </row>
    <row r="6" spans="1:687" hidden="1">
      <c r="A6" s="178" t="s">
        <v>136</v>
      </c>
    </row>
    <row r="7" spans="1:687" hidden="1">
      <c r="A7" s="178" t="s">
        <v>137</v>
      </c>
    </row>
    <row r="8" spans="1:687" hidden="1">
      <c r="A8" s="178" t="s">
        <v>138</v>
      </c>
    </row>
    <row r="9" spans="1:687" hidden="1">
      <c r="A9" s="178" t="s">
        <v>139</v>
      </c>
    </row>
    <row r="10" spans="1:687" hidden="1">
      <c r="A10" s="178" t="s">
        <v>140</v>
      </c>
    </row>
    <row r="11" spans="1:687" hidden="1">
      <c r="A11" s="178" t="s">
        <v>141</v>
      </c>
    </row>
    <row r="12" spans="1:687" hidden="1">
      <c r="A12" s="178" t="s">
        <v>142</v>
      </c>
    </row>
    <row r="13" spans="1:687" hidden="1">
      <c r="A13" s="178" t="s">
        <v>143</v>
      </c>
    </row>
    <row r="14" spans="1:687" hidden="1">
      <c r="A14" s="178" t="s">
        <v>144</v>
      </c>
    </row>
    <row r="15" spans="1:687" hidden="1">
      <c r="A15" s="178" t="s">
        <v>145</v>
      </c>
    </row>
    <row r="16" spans="1:687" hidden="1">
      <c r="A16" s="178" t="s">
        <v>146</v>
      </c>
    </row>
    <row r="17" spans="1:1" hidden="1">
      <c r="A17" s="178" t="s">
        <v>147</v>
      </c>
    </row>
    <row r="18" spans="1:1" hidden="1">
      <c r="A18" s="178" t="s">
        <v>148</v>
      </c>
    </row>
    <row r="19" spans="1:1" hidden="1">
      <c r="A19" s="178" t="s">
        <v>294</v>
      </c>
    </row>
    <row r="20" spans="1:1" hidden="1">
      <c r="A20" s="178" t="s">
        <v>284</v>
      </c>
    </row>
    <row r="21" spans="1:1" hidden="1">
      <c r="A21" s="178" t="s">
        <v>286</v>
      </c>
    </row>
    <row r="22" spans="1:1" hidden="1">
      <c r="A22" s="178" t="s">
        <v>288</v>
      </c>
    </row>
    <row r="23" spans="1:1" hidden="1">
      <c r="A23" s="178" t="s">
        <v>316</v>
      </c>
    </row>
    <row r="24" spans="1:1" hidden="1">
      <c r="A24" s="178" t="s">
        <v>296</v>
      </c>
    </row>
    <row r="25" spans="1:1" hidden="1">
      <c r="A25" s="178" t="s">
        <v>290</v>
      </c>
    </row>
    <row r="26" spans="1:1" hidden="1">
      <c r="A26" s="178" t="s">
        <v>292</v>
      </c>
    </row>
    <row r="27" spans="1:1" hidden="1">
      <c r="A27" s="178" t="s">
        <v>149</v>
      </c>
    </row>
    <row r="28" spans="1:1" hidden="1">
      <c r="A28" s="178" t="s">
        <v>150</v>
      </c>
    </row>
    <row r="29" spans="1:1" hidden="1">
      <c r="A29" s="178" t="s">
        <v>151</v>
      </c>
    </row>
    <row r="30" spans="1:1" hidden="1">
      <c r="A30" s="178" t="s">
        <v>152</v>
      </c>
    </row>
    <row r="31" spans="1:1" hidden="1">
      <c r="A31" s="178" t="s">
        <v>153</v>
      </c>
    </row>
    <row r="32" spans="1:1" hidden="1">
      <c r="A32" s="178" t="s">
        <v>154</v>
      </c>
    </row>
    <row r="33" spans="1:1" hidden="1">
      <c r="A33" s="178" t="s">
        <v>155</v>
      </c>
    </row>
    <row r="34" spans="1:1" hidden="1">
      <c r="A34" s="178" t="s">
        <v>156</v>
      </c>
    </row>
    <row r="35" spans="1:1" hidden="1">
      <c r="A35" s="178" t="s">
        <v>157</v>
      </c>
    </row>
    <row r="36" spans="1:1" hidden="1">
      <c r="A36" s="178" t="s">
        <v>158</v>
      </c>
    </row>
    <row r="37" spans="1:1" hidden="1">
      <c r="A37" s="178" t="s">
        <v>159</v>
      </c>
    </row>
    <row r="38" spans="1:1" hidden="1">
      <c r="A38" s="178" t="s">
        <v>160</v>
      </c>
    </row>
    <row r="39" spans="1:1" hidden="1">
      <c r="A39" s="178" t="s">
        <v>161</v>
      </c>
    </row>
    <row r="40" spans="1:1" hidden="1">
      <c r="A40" s="178" t="s">
        <v>162</v>
      </c>
    </row>
    <row r="41" spans="1:1" hidden="1">
      <c r="A41" s="178" t="s">
        <v>163</v>
      </c>
    </row>
    <row r="42" spans="1:1" hidden="1">
      <c r="A42" s="178" t="s">
        <v>164</v>
      </c>
    </row>
    <row r="43" spans="1:1" hidden="1">
      <c r="A43" s="178" t="s">
        <v>165</v>
      </c>
    </row>
    <row r="44" spans="1:1" hidden="1">
      <c r="A44" s="178" t="s">
        <v>166</v>
      </c>
    </row>
    <row r="45" spans="1:1" hidden="1">
      <c r="A45" s="178" t="s">
        <v>167</v>
      </c>
    </row>
    <row r="46" spans="1:1" hidden="1">
      <c r="A46" s="178" t="s">
        <v>168</v>
      </c>
    </row>
    <row r="47" spans="1:1" hidden="1">
      <c r="A47" s="178" t="s">
        <v>169</v>
      </c>
    </row>
    <row r="48" spans="1:1" hidden="1">
      <c r="A48" s="178" t="s">
        <v>170</v>
      </c>
    </row>
    <row r="49" spans="1:1" hidden="1">
      <c r="A49" s="178" t="s">
        <v>171</v>
      </c>
    </row>
    <row r="50" spans="1:1" hidden="1">
      <c r="A50" s="178" t="s">
        <v>172</v>
      </c>
    </row>
    <row r="51" spans="1:1" hidden="1">
      <c r="A51" s="178" t="s">
        <v>173</v>
      </c>
    </row>
    <row r="52" spans="1:1" hidden="1">
      <c r="A52" s="178" t="s">
        <v>174</v>
      </c>
    </row>
    <row r="53" spans="1:1" hidden="1">
      <c r="A53" s="178" t="s">
        <v>175</v>
      </c>
    </row>
    <row r="54" spans="1:1" hidden="1">
      <c r="A54" s="178" t="s">
        <v>176</v>
      </c>
    </row>
    <row r="55" spans="1:1" hidden="1">
      <c r="A55" s="178" t="s">
        <v>177</v>
      </c>
    </row>
    <row r="56" spans="1:1" hidden="1">
      <c r="A56" s="178" t="s">
        <v>178</v>
      </c>
    </row>
    <row r="57" spans="1:1" hidden="1">
      <c r="A57" s="178" t="s">
        <v>298</v>
      </c>
    </row>
    <row r="58" spans="1:1" hidden="1">
      <c r="A58" s="178" t="s">
        <v>179</v>
      </c>
    </row>
    <row r="59" spans="1:1" hidden="1">
      <c r="A59" s="178" t="s">
        <v>180</v>
      </c>
    </row>
    <row r="60" spans="1:1" hidden="1">
      <c r="A60" s="178" t="s">
        <v>181</v>
      </c>
    </row>
    <row r="61" spans="1:1" hidden="1">
      <c r="A61" s="178" t="s">
        <v>182</v>
      </c>
    </row>
    <row r="62" spans="1:1" hidden="1">
      <c r="A62" s="178" t="s">
        <v>183</v>
      </c>
    </row>
    <row r="63" spans="1:1" hidden="1">
      <c r="A63" s="178" t="s">
        <v>184</v>
      </c>
    </row>
    <row r="64" spans="1:1" hidden="1">
      <c r="A64" s="178" t="s">
        <v>185</v>
      </c>
    </row>
    <row r="65" spans="1:1" hidden="1">
      <c r="A65" s="178" t="s">
        <v>186</v>
      </c>
    </row>
    <row r="66" spans="1:1" hidden="1">
      <c r="A66" s="178" t="s">
        <v>187</v>
      </c>
    </row>
    <row r="67" spans="1:1" hidden="1">
      <c r="A67" s="178" t="s">
        <v>188</v>
      </c>
    </row>
    <row r="68" spans="1:1" hidden="1">
      <c r="A68" s="178" t="s">
        <v>189</v>
      </c>
    </row>
    <row r="69" spans="1:1" hidden="1">
      <c r="A69" s="178" t="s">
        <v>190</v>
      </c>
    </row>
    <row r="70" spans="1:1" hidden="1">
      <c r="A70" s="178" t="s">
        <v>191</v>
      </c>
    </row>
    <row r="71" spans="1:1" hidden="1">
      <c r="A71" s="178" t="s">
        <v>192</v>
      </c>
    </row>
    <row r="72" spans="1:1" hidden="1">
      <c r="A72" s="178" t="s">
        <v>193</v>
      </c>
    </row>
    <row r="73" spans="1:1" hidden="1">
      <c r="A73" s="178" t="s">
        <v>194</v>
      </c>
    </row>
    <row r="74" spans="1:1" hidden="1">
      <c r="A74" s="178" t="s">
        <v>195</v>
      </c>
    </row>
    <row r="75" spans="1:1" hidden="1">
      <c r="A75" s="178" t="s">
        <v>196</v>
      </c>
    </row>
    <row r="76" spans="1:1" hidden="1">
      <c r="A76" s="178" t="s">
        <v>197</v>
      </c>
    </row>
    <row r="77" spans="1:1" hidden="1">
      <c r="A77" s="178" t="s">
        <v>198</v>
      </c>
    </row>
    <row r="78" spans="1:1" hidden="1">
      <c r="A78" s="178" t="s">
        <v>199</v>
      </c>
    </row>
    <row r="79" spans="1:1" hidden="1">
      <c r="A79" s="178" t="s">
        <v>200</v>
      </c>
    </row>
    <row r="80" spans="1:1" hidden="1">
      <c r="A80" s="178" t="s">
        <v>201</v>
      </c>
    </row>
    <row r="81" spans="1:336">
      <c r="A81" s="178"/>
    </row>
    <row r="82" spans="1:336">
      <c r="A82" s="178"/>
      <c r="B82" s="125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  <c r="HA82" s="125"/>
      <c r="HB82" s="125"/>
      <c r="HC82" s="125"/>
      <c r="HD82" s="125"/>
      <c r="HE82" s="125"/>
      <c r="HF82" s="125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  <c r="II82" s="125"/>
      <c r="IJ82" s="125"/>
      <c r="IK82" s="125"/>
      <c r="IL82" s="125"/>
      <c r="IM82" s="125"/>
      <c r="IN82" s="125"/>
      <c r="IO82" s="125"/>
      <c r="IP82" s="125"/>
      <c r="IQ82" s="125"/>
      <c r="IR82" s="125"/>
      <c r="IS82" s="125"/>
      <c r="IT82" s="125"/>
      <c r="IU82" s="125"/>
      <c r="IV82" s="125"/>
      <c r="IW82" s="125"/>
      <c r="IX82" s="125"/>
      <c r="IY82" s="125"/>
      <c r="IZ82" s="125"/>
      <c r="JA82" s="125"/>
      <c r="JB82" s="125"/>
      <c r="JC82" s="125"/>
      <c r="JD82" s="125"/>
      <c r="JE82" s="125"/>
      <c r="JF82" s="125"/>
      <c r="JG82" s="125"/>
      <c r="JH82" s="125"/>
      <c r="JI82" s="125"/>
      <c r="JJ82" s="125"/>
      <c r="JK82" s="125"/>
      <c r="JL82" s="125"/>
      <c r="JM82" s="125"/>
      <c r="JN82" s="125"/>
      <c r="JO82" s="125"/>
      <c r="JP82" s="125"/>
      <c r="JQ82" s="125"/>
      <c r="JR82" s="125"/>
      <c r="JS82" s="125"/>
      <c r="JT82" s="125"/>
      <c r="JU82" s="125"/>
      <c r="JV82" s="125"/>
      <c r="JW82" s="125"/>
      <c r="JX82" s="125"/>
      <c r="JY82" s="125"/>
      <c r="JZ82" s="125"/>
      <c r="KA82" s="125"/>
      <c r="KB82" s="125"/>
      <c r="KC82" s="125"/>
      <c r="KD82" s="125"/>
      <c r="KE82" s="125"/>
      <c r="KF82" s="125"/>
      <c r="KG82" s="125"/>
      <c r="KH82" s="125"/>
      <c r="KI82" s="125"/>
      <c r="KJ82" s="125"/>
      <c r="KK82" s="125"/>
      <c r="KL82" s="125"/>
      <c r="KM82" s="125"/>
      <c r="KN82" s="125"/>
      <c r="KO82" s="125"/>
      <c r="KP82" s="125"/>
      <c r="KQ82" s="125"/>
      <c r="KR82" s="125"/>
      <c r="KS82" s="125"/>
      <c r="KT82" s="125"/>
      <c r="KU82" s="125"/>
      <c r="KV82" s="125"/>
      <c r="KW82" s="125"/>
      <c r="KX82" s="125"/>
      <c r="KY82" s="125"/>
      <c r="KZ82" s="125"/>
      <c r="LA82" s="125"/>
      <c r="LB82" s="125"/>
      <c r="LC82" s="125"/>
      <c r="LD82" s="125"/>
      <c r="LE82" s="125"/>
      <c r="LF82" s="125"/>
      <c r="LG82" s="125"/>
      <c r="LH82" s="125"/>
      <c r="LI82" s="125"/>
      <c r="LJ82" s="125"/>
      <c r="LK82" s="125"/>
      <c r="LL82" s="125"/>
      <c r="LM82" s="125"/>
      <c r="LN82" s="125"/>
      <c r="LO82" s="125"/>
      <c r="LP82" s="125"/>
      <c r="LQ82" s="125"/>
      <c r="LR82" s="125"/>
      <c r="LS82" s="125"/>
      <c r="LT82" s="125"/>
      <c r="LU82" s="125"/>
      <c r="LV82" s="125"/>
      <c r="LW82" s="125"/>
      <c r="LX82" s="125"/>
    </row>
    <row r="83" spans="1:336">
      <c r="A83" s="178"/>
      <c r="B83" s="125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  <c r="II83" s="125"/>
      <c r="IJ83" s="125"/>
      <c r="IK83" s="125"/>
      <c r="IL83" s="125"/>
      <c r="IM83" s="125"/>
      <c r="IN83" s="125"/>
      <c r="IO83" s="125"/>
      <c r="IP83" s="125"/>
      <c r="IQ83" s="125"/>
      <c r="IR83" s="125"/>
      <c r="IS83" s="125"/>
      <c r="IT83" s="125"/>
      <c r="IU83" s="125"/>
      <c r="IV83" s="125"/>
      <c r="IW83" s="125"/>
      <c r="IX83" s="125"/>
      <c r="IY83" s="125"/>
      <c r="IZ83" s="125"/>
      <c r="JA83" s="125"/>
      <c r="JB83" s="125"/>
      <c r="JC83" s="125"/>
      <c r="JD83" s="125"/>
      <c r="JE83" s="125"/>
      <c r="JF83" s="125"/>
      <c r="JG83" s="125"/>
      <c r="JH83" s="125"/>
      <c r="JI83" s="125"/>
      <c r="JJ83" s="125"/>
      <c r="JK83" s="125"/>
      <c r="JL83" s="125"/>
      <c r="JM83" s="125"/>
      <c r="JN83" s="125"/>
      <c r="JO83" s="125"/>
      <c r="JP83" s="125"/>
      <c r="JQ83" s="125"/>
      <c r="JR83" s="125"/>
      <c r="JS83" s="125"/>
      <c r="JT83" s="125"/>
      <c r="JU83" s="125"/>
      <c r="JV83" s="125"/>
      <c r="JW83" s="125"/>
      <c r="JX83" s="125"/>
      <c r="JY83" s="125"/>
      <c r="JZ83" s="125"/>
      <c r="KA83" s="125"/>
      <c r="KB83" s="125"/>
      <c r="KC83" s="125"/>
      <c r="KD83" s="125"/>
      <c r="KE83" s="125"/>
      <c r="KF83" s="125"/>
      <c r="KG83" s="125"/>
      <c r="KH83" s="125"/>
      <c r="KI83" s="125"/>
      <c r="KJ83" s="125"/>
      <c r="KK83" s="125"/>
      <c r="KL83" s="125"/>
      <c r="KM83" s="125"/>
      <c r="KN83" s="125"/>
      <c r="KO83" s="125"/>
      <c r="KP83" s="125"/>
      <c r="KQ83" s="125"/>
      <c r="KR83" s="125"/>
      <c r="KS83" s="125"/>
      <c r="KT83" s="125"/>
      <c r="KU83" s="125"/>
      <c r="KV83" s="125"/>
      <c r="KW83" s="125"/>
      <c r="KX83" s="125"/>
      <c r="KY83" s="125"/>
      <c r="KZ83" s="125"/>
      <c r="LA83" s="125"/>
      <c r="LB83" s="125"/>
      <c r="LC83" s="125"/>
      <c r="LD83" s="125"/>
      <c r="LE83" s="125"/>
      <c r="LF83" s="125"/>
      <c r="LG83" s="125"/>
      <c r="LH83" s="125"/>
      <c r="LI83" s="125"/>
      <c r="LJ83" s="125"/>
      <c r="LK83" s="125"/>
      <c r="LL83" s="125"/>
      <c r="LM83" s="125"/>
      <c r="LN83" s="125"/>
      <c r="LO83" s="125"/>
      <c r="LP83" s="125"/>
      <c r="LQ83" s="125"/>
      <c r="LR83" s="125"/>
      <c r="LS83" s="125"/>
      <c r="LT83" s="125"/>
      <c r="LU83" s="125"/>
      <c r="LV83" s="125"/>
      <c r="LW83" s="125"/>
      <c r="LX83" s="125"/>
    </row>
    <row r="84" spans="1:336">
      <c r="A84" s="178"/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  <c r="II84" s="125"/>
      <c r="IJ84" s="125"/>
      <c r="IK84" s="125"/>
      <c r="IL84" s="125"/>
      <c r="IM84" s="125"/>
      <c r="IN84" s="125"/>
      <c r="IO84" s="125"/>
      <c r="IP84" s="125"/>
      <c r="IQ84" s="125"/>
      <c r="IR84" s="125"/>
      <c r="IS84" s="125"/>
      <c r="IT84" s="125"/>
      <c r="IU84" s="125"/>
      <c r="IV84" s="125"/>
      <c r="IW84" s="125"/>
      <c r="IX84" s="125"/>
      <c r="IY84" s="125"/>
      <c r="IZ84" s="125"/>
      <c r="JA84" s="125"/>
      <c r="JB84" s="125"/>
      <c r="JC84" s="125"/>
      <c r="JD84" s="125"/>
      <c r="JE84" s="125"/>
      <c r="JF84" s="125"/>
      <c r="JG84" s="125"/>
      <c r="JH84" s="125"/>
      <c r="JI84" s="125"/>
      <c r="JJ84" s="125"/>
      <c r="JK84" s="125"/>
      <c r="JL84" s="125"/>
      <c r="JM84" s="125"/>
      <c r="JN84" s="125"/>
      <c r="JO84" s="125"/>
      <c r="JP84" s="125"/>
      <c r="JQ84" s="125"/>
      <c r="JR84" s="125"/>
      <c r="JS84" s="125"/>
      <c r="JT84" s="125"/>
      <c r="JU84" s="125"/>
      <c r="JV84" s="125"/>
      <c r="JW84" s="125"/>
      <c r="JX84" s="125"/>
      <c r="JY84" s="125"/>
      <c r="JZ84" s="125"/>
      <c r="KA84" s="125"/>
      <c r="KB84" s="125"/>
      <c r="KC84" s="125"/>
      <c r="KD84" s="125"/>
      <c r="KE84" s="125"/>
      <c r="KF84" s="125"/>
      <c r="KG84" s="125"/>
      <c r="KH84" s="125"/>
      <c r="KI84" s="125"/>
      <c r="KJ84" s="125"/>
      <c r="KK84" s="125"/>
      <c r="KL84" s="125"/>
      <c r="KM84" s="125"/>
      <c r="KN84" s="125"/>
      <c r="KO84" s="125"/>
      <c r="KP84" s="125"/>
      <c r="KQ84" s="125"/>
      <c r="KR84" s="125"/>
      <c r="KS84" s="125"/>
      <c r="KT84" s="125"/>
      <c r="KU84" s="125"/>
      <c r="KV84" s="125"/>
      <c r="KW84" s="125"/>
      <c r="KX84" s="125"/>
      <c r="KY84" s="125"/>
      <c r="KZ84" s="125"/>
      <c r="LA84" s="125"/>
      <c r="LB84" s="125"/>
      <c r="LC84" s="125"/>
      <c r="LD84" s="125"/>
      <c r="LE84" s="125"/>
      <c r="LF84" s="125"/>
      <c r="LG84" s="125"/>
      <c r="LH84" s="125"/>
      <c r="LI84" s="125"/>
      <c r="LJ84" s="125"/>
      <c r="LK84" s="125"/>
      <c r="LL84" s="125"/>
      <c r="LM84" s="125"/>
      <c r="LN84" s="125"/>
      <c r="LO84" s="125"/>
      <c r="LP84" s="125"/>
      <c r="LQ84" s="125"/>
      <c r="LR84" s="125"/>
      <c r="LS84" s="125"/>
      <c r="LT84" s="125"/>
      <c r="LU84" s="125"/>
      <c r="LV84" s="125"/>
      <c r="LW84" s="125"/>
      <c r="LX84" s="125"/>
    </row>
    <row r="85" spans="1:336">
      <c r="A85" s="178"/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  <c r="II85" s="125"/>
      <c r="IJ85" s="125"/>
      <c r="IK85" s="125"/>
      <c r="IL85" s="125"/>
      <c r="IM85" s="125"/>
      <c r="IN85" s="125"/>
      <c r="IO85" s="125"/>
      <c r="IP85" s="125"/>
      <c r="IQ85" s="125"/>
      <c r="IR85" s="125"/>
      <c r="IS85" s="125"/>
      <c r="IT85" s="125"/>
      <c r="IU85" s="125"/>
      <c r="IV85" s="125"/>
      <c r="IW85" s="125"/>
      <c r="IX85" s="125"/>
      <c r="IY85" s="125"/>
      <c r="IZ85" s="125"/>
      <c r="JA85" s="125"/>
      <c r="JB85" s="125"/>
      <c r="JC85" s="125"/>
      <c r="JD85" s="125"/>
      <c r="JE85" s="125"/>
      <c r="JF85" s="125"/>
      <c r="JG85" s="125"/>
      <c r="JH85" s="125"/>
      <c r="JI85" s="125"/>
      <c r="JJ85" s="125"/>
      <c r="JK85" s="125"/>
      <c r="JL85" s="125"/>
      <c r="JM85" s="125"/>
      <c r="JN85" s="125"/>
      <c r="JO85" s="125"/>
      <c r="JP85" s="125"/>
      <c r="JQ85" s="125"/>
      <c r="JR85" s="125"/>
      <c r="JS85" s="125"/>
      <c r="JT85" s="125"/>
      <c r="JU85" s="125"/>
      <c r="JV85" s="125"/>
      <c r="JW85" s="125"/>
      <c r="JX85" s="125"/>
      <c r="JY85" s="125"/>
      <c r="JZ85" s="125"/>
      <c r="KA85" s="125"/>
      <c r="KB85" s="125"/>
      <c r="KC85" s="125"/>
      <c r="KD85" s="125"/>
      <c r="KE85" s="125"/>
      <c r="KF85" s="125"/>
      <c r="KG85" s="125"/>
      <c r="KH85" s="125"/>
      <c r="KI85" s="125"/>
      <c r="KJ85" s="125"/>
      <c r="KK85" s="125"/>
      <c r="KL85" s="125"/>
      <c r="KM85" s="125"/>
      <c r="KN85" s="125"/>
      <c r="KO85" s="125"/>
      <c r="KP85" s="125"/>
      <c r="KQ85" s="125"/>
      <c r="KR85" s="125"/>
      <c r="KS85" s="125"/>
      <c r="KT85" s="125"/>
      <c r="KU85" s="125"/>
      <c r="KV85" s="125"/>
      <c r="KW85" s="125"/>
      <c r="KX85" s="125"/>
      <c r="KY85" s="125"/>
      <c r="KZ85" s="125"/>
      <c r="LA85" s="125"/>
      <c r="LB85" s="125"/>
      <c r="LC85" s="125"/>
      <c r="LD85" s="125"/>
      <c r="LE85" s="125"/>
      <c r="LF85" s="125"/>
      <c r="LG85" s="125"/>
      <c r="LH85" s="125"/>
      <c r="LI85" s="125"/>
      <c r="LJ85" s="125"/>
      <c r="LK85" s="125"/>
      <c r="LL85" s="125"/>
      <c r="LM85" s="125"/>
      <c r="LN85" s="125"/>
      <c r="LO85" s="125"/>
      <c r="LP85" s="125"/>
      <c r="LQ85" s="125"/>
      <c r="LR85" s="125"/>
      <c r="LS85" s="125"/>
      <c r="LT85" s="125"/>
      <c r="LU85" s="125"/>
      <c r="LV85" s="125"/>
      <c r="LW85" s="125"/>
      <c r="LX85" s="125"/>
    </row>
    <row r="86" spans="1:336">
      <c r="A86" s="178"/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  <c r="II86" s="125"/>
      <c r="IJ86" s="125"/>
      <c r="IK86" s="125"/>
      <c r="IL86" s="125"/>
      <c r="IM86" s="125"/>
      <c r="IN86" s="125"/>
      <c r="IO86" s="125"/>
      <c r="IP86" s="125"/>
      <c r="IQ86" s="125"/>
      <c r="IR86" s="125"/>
      <c r="IS86" s="125"/>
      <c r="IT86" s="125"/>
      <c r="IU86" s="125"/>
      <c r="IV86" s="125"/>
      <c r="IW86" s="125"/>
      <c r="IX86" s="125"/>
      <c r="IY86" s="125"/>
      <c r="IZ86" s="125"/>
      <c r="JA86" s="125"/>
      <c r="JB86" s="125"/>
      <c r="JC86" s="125"/>
      <c r="JD86" s="125"/>
      <c r="JE86" s="125"/>
      <c r="JF86" s="125"/>
      <c r="JG86" s="125"/>
      <c r="JH86" s="125"/>
      <c r="JI86" s="125"/>
      <c r="JJ86" s="125"/>
      <c r="JK86" s="125"/>
      <c r="JL86" s="125"/>
      <c r="JM86" s="125"/>
      <c r="JN86" s="125"/>
      <c r="JO86" s="125"/>
      <c r="JP86" s="125"/>
      <c r="JQ86" s="125"/>
      <c r="JR86" s="125"/>
      <c r="JS86" s="125"/>
      <c r="JT86" s="125"/>
      <c r="JU86" s="125"/>
      <c r="JV86" s="125"/>
      <c r="JW86" s="125"/>
      <c r="JX86" s="125"/>
      <c r="JY86" s="125"/>
      <c r="JZ86" s="125"/>
      <c r="KA86" s="125"/>
      <c r="KB86" s="125"/>
      <c r="KC86" s="125"/>
      <c r="KD86" s="125"/>
      <c r="KE86" s="125"/>
      <c r="KF86" s="125"/>
      <c r="KG86" s="125"/>
      <c r="KH86" s="125"/>
      <c r="KI86" s="125"/>
      <c r="KJ86" s="125"/>
      <c r="KK86" s="125"/>
      <c r="KL86" s="125"/>
      <c r="KM86" s="125"/>
      <c r="KN86" s="125"/>
      <c r="KO86" s="125"/>
      <c r="KP86" s="125"/>
      <c r="KQ86" s="125"/>
      <c r="KR86" s="125"/>
      <c r="KS86" s="125"/>
      <c r="KT86" s="125"/>
      <c r="KU86" s="125"/>
      <c r="KV86" s="125"/>
      <c r="KW86" s="125"/>
      <c r="KX86" s="125"/>
      <c r="KY86" s="125"/>
      <c r="KZ86" s="125"/>
      <c r="LA86" s="125"/>
      <c r="LB86" s="125"/>
      <c r="LC86" s="125"/>
      <c r="LD86" s="125"/>
      <c r="LE86" s="125"/>
      <c r="LF86" s="125"/>
      <c r="LG86" s="125"/>
      <c r="LH86" s="125"/>
      <c r="LI86" s="125"/>
      <c r="LJ86" s="125"/>
      <c r="LK86" s="125"/>
      <c r="LL86" s="125"/>
      <c r="LM86" s="125"/>
      <c r="LN86" s="125"/>
      <c r="LO86" s="125"/>
      <c r="LP86" s="125"/>
      <c r="LQ86" s="125"/>
      <c r="LR86" s="125"/>
      <c r="LS86" s="125"/>
      <c r="LT86" s="125"/>
      <c r="LU86" s="125"/>
      <c r="LV86" s="125"/>
      <c r="LW86" s="125"/>
      <c r="LX86" s="125"/>
    </row>
    <row r="87" spans="1:336">
      <c r="A87" s="178"/>
      <c r="B87" s="125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  <c r="II87" s="125"/>
      <c r="IJ87" s="125"/>
      <c r="IK87" s="125"/>
      <c r="IL87" s="125"/>
      <c r="IM87" s="125"/>
      <c r="IN87" s="125"/>
      <c r="IO87" s="125"/>
      <c r="IP87" s="125"/>
      <c r="IQ87" s="125"/>
      <c r="IR87" s="125"/>
      <c r="IS87" s="125"/>
      <c r="IT87" s="125"/>
      <c r="IU87" s="125"/>
      <c r="IV87" s="125"/>
      <c r="IW87" s="125"/>
      <c r="IX87" s="125"/>
      <c r="IY87" s="125"/>
      <c r="IZ87" s="125"/>
      <c r="JA87" s="125"/>
      <c r="JB87" s="125"/>
      <c r="JC87" s="125"/>
      <c r="JD87" s="125"/>
      <c r="JE87" s="125"/>
      <c r="JF87" s="125"/>
      <c r="JG87" s="125"/>
      <c r="JH87" s="125"/>
      <c r="JI87" s="125"/>
      <c r="JJ87" s="125"/>
      <c r="JK87" s="125"/>
      <c r="JL87" s="125"/>
      <c r="JM87" s="125"/>
      <c r="JN87" s="125"/>
      <c r="JO87" s="125"/>
      <c r="JP87" s="125"/>
      <c r="JQ87" s="125"/>
      <c r="JR87" s="125"/>
      <c r="JS87" s="125"/>
      <c r="JT87" s="125"/>
      <c r="JU87" s="125"/>
      <c r="JV87" s="125"/>
      <c r="JW87" s="125"/>
      <c r="JX87" s="125"/>
      <c r="JY87" s="125"/>
      <c r="JZ87" s="125"/>
      <c r="KA87" s="125"/>
      <c r="KB87" s="125"/>
      <c r="KC87" s="125"/>
      <c r="KD87" s="125"/>
      <c r="KE87" s="125"/>
      <c r="KF87" s="125"/>
      <c r="KG87" s="125"/>
      <c r="KH87" s="125"/>
      <c r="KI87" s="125"/>
      <c r="KJ87" s="125"/>
      <c r="KK87" s="125"/>
      <c r="KL87" s="125"/>
      <c r="KM87" s="125"/>
      <c r="KN87" s="125"/>
      <c r="KO87" s="125"/>
      <c r="KP87" s="125"/>
      <c r="KQ87" s="125"/>
      <c r="KR87" s="125"/>
      <c r="KS87" s="125"/>
      <c r="KT87" s="125"/>
      <c r="KU87" s="125"/>
      <c r="KV87" s="125"/>
      <c r="KW87" s="125"/>
      <c r="KX87" s="125"/>
      <c r="KY87" s="125"/>
      <c r="KZ87" s="125"/>
      <c r="LA87" s="125"/>
      <c r="LB87" s="125"/>
      <c r="LC87" s="125"/>
      <c r="LD87" s="125"/>
      <c r="LE87" s="125"/>
      <c r="LF87" s="125"/>
      <c r="LG87" s="125"/>
      <c r="LH87" s="125"/>
      <c r="LI87" s="125"/>
      <c r="LJ87" s="125"/>
      <c r="LK87" s="125"/>
      <c r="LL87" s="125"/>
      <c r="LM87" s="125"/>
      <c r="LN87" s="125"/>
      <c r="LO87" s="125"/>
      <c r="LP87" s="125"/>
      <c r="LQ87" s="125"/>
      <c r="LR87" s="125"/>
      <c r="LS87" s="125"/>
      <c r="LT87" s="125"/>
      <c r="LU87" s="125"/>
      <c r="LV87" s="125"/>
      <c r="LW87" s="125"/>
      <c r="LX87" s="125"/>
    </row>
    <row r="88" spans="1:336">
      <c r="A88" s="178"/>
      <c r="B88" s="125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  <c r="II88" s="125"/>
      <c r="IJ88" s="125"/>
      <c r="IK88" s="125"/>
      <c r="IL88" s="125"/>
      <c r="IM88" s="125"/>
      <c r="IN88" s="125"/>
      <c r="IO88" s="125"/>
      <c r="IP88" s="125"/>
      <c r="IQ88" s="125"/>
      <c r="IR88" s="125"/>
      <c r="IS88" s="125"/>
      <c r="IT88" s="125"/>
      <c r="IU88" s="125"/>
      <c r="IV88" s="125"/>
      <c r="IW88" s="125"/>
      <c r="IX88" s="125"/>
      <c r="IY88" s="125"/>
      <c r="IZ88" s="125"/>
      <c r="JA88" s="125"/>
      <c r="JB88" s="125"/>
      <c r="JC88" s="125"/>
      <c r="JD88" s="125"/>
      <c r="JE88" s="125"/>
      <c r="JF88" s="125"/>
      <c r="JG88" s="125"/>
      <c r="JH88" s="125"/>
      <c r="JI88" s="125"/>
      <c r="JJ88" s="125"/>
      <c r="JK88" s="125"/>
      <c r="JL88" s="125"/>
      <c r="JM88" s="125"/>
      <c r="JN88" s="125"/>
      <c r="JO88" s="125"/>
      <c r="JP88" s="125"/>
      <c r="JQ88" s="125"/>
      <c r="JR88" s="125"/>
      <c r="JS88" s="125"/>
      <c r="JT88" s="125"/>
      <c r="JU88" s="125"/>
      <c r="JV88" s="125"/>
      <c r="JW88" s="125"/>
      <c r="JX88" s="125"/>
      <c r="JY88" s="125"/>
      <c r="JZ88" s="125"/>
      <c r="KA88" s="125"/>
      <c r="KB88" s="125"/>
      <c r="KC88" s="125"/>
      <c r="KD88" s="125"/>
      <c r="KE88" s="125"/>
      <c r="KF88" s="125"/>
      <c r="KG88" s="125"/>
      <c r="KH88" s="125"/>
      <c r="KI88" s="125"/>
      <c r="KJ88" s="125"/>
      <c r="KK88" s="125"/>
      <c r="KL88" s="125"/>
      <c r="KM88" s="125"/>
      <c r="KN88" s="125"/>
      <c r="KO88" s="125"/>
      <c r="KP88" s="125"/>
      <c r="KQ88" s="125"/>
      <c r="KR88" s="125"/>
      <c r="KS88" s="125"/>
      <c r="KT88" s="125"/>
      <c r="KU88" s="125"/>
      <c r="KV88" s="125"/>
      <c r="KW88" s="125"/>
      <c r="KX88" s="125"/>
      <c r="KY88" s="125"/>
      <c r="KZ88" s="125"/>
      <c r="LA88" s="125"/>
      <c r="LB88" s="125"/>
      <c r="LC88" s="125"/>
      <c r="LD88" s="125"/>
      <c r="LE88" s="125"/>
      <c r="LF88" s="125"/>
      <c r="LG88" s="125"/>
      <c r="LH88" s="125"/>
      <c r="LI88" s="125"/>
      <c r="LJ88" s="125"/>
      <c r="LK88" s="125"/>
      <c r="LL88" s="125"/>
      <c r="LM88" s="125"/>
      <c r="LN88" s="125"/>
      <c r="LO88" s="125"/>
      <c r="LP88" s="125"/>
      <c r="LQ88" s="125"/>
      <c r="LR88" s="125"/>
      <c r="LS88" s="125"/>
      <c r="LT88" s="125"/>
      <c r="LU88" s="125"/>
      <c r="LV88" s="125"/>
      <c r="LW88" s="125"/>
      <c r="LX88" s="125"/>
    </row>
    <row r="89" spans="1:336">
      <c r="A89" s="178"/>
      <c r="B89" s="125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  <c r="II89" s="125"/>
      <c r="IJ89" s="125"/>
      <c r="IK89" s="125"/>
      <c r="IL89" s="125"/>
      <c r="IM89" s="125"/>
      <c r="IN89" s="125"/>
      <c r="IO89" s="125"/>
      <c r="IP89" s="125"/>
      <c r="IQ89" s="125"/>
      <c r="IR89" s="125"/>
      <c r="IS89" s="125"/>
      <c r="IT89" s="125"/>
      <c r="IU89" s="125"/>
      <c r="IV89" s="125"/>
      <c r="IW89" s="125"/>
      <c r="IX89" s="125"/>
      <c r="IY89" s="125"/>
      <c r="IZ89" s="125"/>
      <c r="JA89" s="125"/>
      <c r="JB89" s="125"/>
      <c r="JC89" s="125"/>
      <c r="JD89" s="125"/>
      <c r="JE89" s="125"/>
      <c r="JF89" s="125"/>
      <c r="JG89" s="125"/>
      <c r="JH89" s="125"/>
      <c r="JI89" s="125"/>
      <c r="JJ89" s="125"/>
      <c r="JK89" s="125"/>
      <c r="JL89" s="125"/>
      <c r="JM89" s="125"/>
      <c r="JN89" s="125"/>
      <c r="JO89" s="125"/>
      <c r="JP89" s="125"/>
      <c r="JQ89" s="125"/>
      <c r="JR89" s="125"/>
      <c r="JS89" s="125"/>
      <c r="JT89" s="125"/>
      <c r="JU89" s="125"/>
      <c r="JV89" s="125"/>
      <c r="JW89" s="125"/>
      <c r="JX89" s="125"/>
      <c r="JY89" s="125"/>
      <c r="JZ89" s="125"/>
      <c r="KA89" s="125"/>
      <c r="KB89" s="125"/>
      <c r="KC89" s="125"/>
      <c r="KD89" s="125"/>
      <c r="KE89" s="125"/>
      <c r="KF89" s="125"/>
      <c r="KG89" s="125"/>
      <c r="KH89" s="125"/>
      <c r="KI89" s="125"/>
      <c r="KJ89" s="125"/>
      <c r="KK89" s="125"/>
      <c r="KL89" s="125"/>
      <c r="KM89" s="125"/>
      <c r="KN89" s="125"/>
      <c r="KO89" s="125"/>
      <c r="KP89" s="125"/>
      <c r="KQ89" s="125"/>
      <c r="KR89" s="125"/>
      <c r="KS89" s="125"/>
      <c r="KT89" s="125"/>
      <c r="KU89" s="125"/>
      <c r="KV89" s="125"/>
      <c r="KW89" s="125"/>
      <c r="KX89" s="125"/>
      <c r="KY89" s="125"/>
      <c r="KZ89" s="125"/>
      <c r="LA89" s="125"/>
      <c r="LB89" s="125"/>
      <c r="LC89" s="125"/>
      <c r="LD89" s="125"/>
      <c r="LE89" s="125"/>
      <c r="LF89" s="125"/>
      <c r="LG89" s="125"/>
      <c r="LH89" s="125"/>
      <c r="LI89" s="125"/>
      <c r="LJ89" s="125"/>
      <c r="LK89" s="125"/>
      <c r="LL89" s="125"/>
      <c r="LM89" s="125"/>
      <c r="LN89" s="125"/>
      <c r="LO89" s="125"/>
      <c r="LP89" s="125"/>
      <c r="LQ89" s="125"/>
      <c r="LR89" s="125"/>
      <c r="LS89" s="125"/>
      <c r="LT89" s="125"/>
      <c r="LU89" s="125"/>
      <c r="LV89" s="125"/>
      <c r="LW89" s="125"/>
      <c r="LX89" s="125"/>
    </row>
    <row r="90" spans="1:336">
      <c r="A90" s="178"/>
      <c r="B90" s="125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  <c r="II90" s="125"/>
      <c r="IJ90" s="125"/>
      <c r="IK90" s="125"/>
      <c r="IL90" s="125"/>
      <c r="IM90" s="125"/>
      <c r="IN90" s="125"/>
      <c r="IO90" s="125"/>
      <c r="IP90" s="125"/>
      <c r="IQ90" s="125"/>
      <c r="IR90" s="125"/>
      <c r="IS90" s="125"/>
      <c r="IT90" s="125"/>
      <c r="IU90" s="125"/>
      <c r="IV90" s="125"/>
      <c r="IW90" s="125"/>
      <c r="IX90" s="125"/>
      <c r="IY90" s="125"/>
      <c r="IZ90" s="125"/>
      <c r="JA90" s="125"/>
      <c r="JB90" s="125"/>
      <c r="JC90" s="125"/>
      <c r="JD90" s="125"/>
      <c r="JE90" s="125"/>
      <c r="JF90" s="125"/>
      <c r="JG90" s="125"/>
      <c r="JH90" s="125"/>
      <c r="JI90" s="125"/>
      <c r="JJ90" s="125"/>
      <c r="JK90" s="125"/>
      <c r="JL90" s="125"/>
      <c r="JM90" s="125"/>
      <c r="JN90" s="125"/>
      <c r="JO90" s="125"/>
      <c r="JP90" s="125"/>
      <c r="JQ90" s="125"/>
      <c r="JR90" s="125"/>
      <c r="JS90" s="125"/>
      <c r="JT90" s="125"/>
      <c r="JU90" s="125"/>
      <c r="JV90" s="125"/>
      <c r="JW90" s="125"/>
      <c r="JX90" s="125"/>
      <c r="JY90" s="125"/>
      <c r="JZ90" s="125"/>
      <c r="KA90" s="125"/>
      <c r="KB90" s="125"/>
      <c r="KC90" s="125"/>
      <c r="KD90" s="125"/>
      <c r="KE90" s="125"/>
      <c r="KF90" s="125"/>
      <c r="KG90" s="125"/>
      <c r="KH90" s="125"/>
      <c r="KI90" s="125"/>
      <c r="KJ90" s="125"/>
      <c r="KK90" s="125"/>
      <c r="KL90" s="125"/>
      <c r="KM90" s="125"/>
      <c r="KN90" s="125"/>
      <c r="KO90" s="125"/>
      <c r="KP90" s="125"/>
      <c r="KQ90" s="125"/>
      <c r="KR90" s="125"/>
      <c r="KS90" s="125"/>
      <c r="KT90" s="125"/>
      <c r="KU90" s="125"/>
      <c r="KV90" s="125"/>
      <c r="KW90" s="125"/>
      <c r="KX90" s="125"/>
      <c r="KY90" s="125"/>
      <c r="KZ90" s="125"/>
      <c r="LA90" s="125"/>
      <c r="LB90" s="125"/>
      <c r="LC90" s="125"/>
      <c r="LD90" s="125"/>
      <c r="LE90" s="125"/>
      <c r="LF90" s="125"/>
      <c r="LG90" s="125"/>
      <c r="LH90" s="125"/>
      <c r="LI90" s="125"/>
      <c r="LJ90" s="125"/>
      <c r="LK90" s="125"/>
      <c r="LL90" s="125"/>
      <c r="LM90" s="125"/>
      <c r="LN90" s="125"/>
      <c r="LO90" s="125"/>
      <c r="LP90" s="125"/>
      <c r="LQ90" s="125"/>
      <c r="LR90" s="125"/>
      <c r="LS90" s="125"/>
      <c r="LT90" s="125"/>
      <c r="LU90" s="125"/>
      <c r="LV90" s="125"/>
      <c r="LW90" s="125"/>
      <c r="LX90" s="125"/>
    </row>
    <row r="91" spans="1:336">
      <c r="A91" s="178"/>
      <c r="B91" s="125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  <c r="II91" s="125"/>
      <c r="IJ91" s="125"/>
      <c r="IK91" s="125"/>
      <c r="IL91" s="125"/>
      <c r="IM91" s="125"/>
      <c r="IN91" s="125"/>
      <c r="IO91" s="125"/>
      <c r="IP91" s="125"/>
      <c r="IQ91" s="125"/>
      <c r="IR91" s="125"/>
      <c r="IS91" s="125"/>
      <c r="IT91" s="125"/>
      <c r="IU91" s="125"/>
      <c r="IV91" s="125"/>
      <c r="IW91" s="125"/>
      <c r="IX91" s="125"/>
      <c r="IY91" s="125"/>
      <c r="IZ91" s="125"/>
      <c r="JA91" s="125"/>
      <c r="JB91" s="125"/>
      <c r="JC91" s="125"/>
      <c r="JD91" s="125"/>
      <c r="JE91" s="125"/>
      <c r="JF91" s="125"/>
      <c r="JG91" s="125"/>
      <c r="JH91" s="125"/>
      <c r="JI91" s="125"/>
      <c r="JJ91" s="125"/>
      <c r="JK91" s="125"/>
      <c r="JL91" s="125"/>
      <c r="JM91" s="125"/>
      <c r="JN91" s="125"/>
      <c r="JO91" s="125"/>
      <c r="JP91" s="125"/>
      <c r="JQ91" s="125"/>
      <c r="JR91" s="125"/>
      <c r="JS91" s="125"/>
      <c r="JT91" s="125"/>
      <c r="JU91" s="125"/>
      <c r="JV91" s="125"/>
      <c r="JW91" s="125"/>
      <c r="JX91" s="125"/>
      <c r="JY91" s="125"/>
      <c r="JZ91" s="125"/>
      <c r="KA91" s="125"/>
      <c r="KB91" s="125"/>
      <c r="KC91" s="125"/>
      <c r="KD91" s="125"/>
      <c r="KE91" s="125"/>
      <c r="KF91" s="125"/>
      <c r="KG91" s="125"/>
      <c r="KH91" s="125"/>
      <c r="KI91" s="125"/>
      <c r="KJ91" s="125"/>
      <c r="KK91" s="125"/>
      <c r="KL91" s="125"/>
      <c r="KM91" s="125"/>
      <c r="KN91" s="125"/>
      <c r="KO91" s="125"/>
      <c r="KP91" s="125"/>
      <c r="KQ91" s="125"/>
      <c r="KR91" s="125"/>
      <c r="KS91" s="125"/>
      <c r="KT91" s="125"/>
      <c r="KU91" s="125"/>
      <c r="KV91" s="125"/>
      <c r="KW91" s="125"/>
      <c r="KX91" s="125"/>
      <c r="KY91" s="125"/>
      <c r="KZ91" s="125"/>
      <c r="LA91" s="125"/>
      <c r="LB91" s="125"/>
      <c r="LC91" s="125"/>
      <c r="LD91" s="125"/>
      <c r="LE91" s="125"/>
      <c r="LF91" s="125"/>
      <c r="LG91" s="125"/>
      <c r="LH91" s="125"/>
      <c r="LI91" s="125"/>
      <c r="LJ91" s="125"/>
      <c r="LK91" s="125"/>
      <c r="LL91" s="125"/>
      <c r="LM91" s="125"/>
      <c r="LN91" s="125"/>
      <c r="LO91" s="125"/>
      <c r="LP91" s="125"/>
      <c r="LQ91" s="125"/>
      <c r="LR91" s="125"/>
      <c r="LS91" s="125"/>
      <c r="LT91" s="125"/>
      <c r="LU91" s="125"/>
      <c r="LV91" s="125"/>
      <c r="LW91" s="125"/>
      <c r="LX91" s="125"/>
    </row>
    <row r="92" spans="1:336">
      <c r="A92" s="178"/>
      <c r="B92" s="125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  <c r="II92" s="125"/>
      <c r="IJ92" s="125"/>
      <c r="IK92" s="125"/>
      <c r="IL92" s="125"/>
      <c r="IM92" s="125"/>
      <c r="IN92" s="125"/>
      <c r="IO92" s="125"/>
      <c r="IP92" s="125"/>
      <c r="IQ92" s="125"/>
      <c r="IR92" s="125"/>
      <c r="IS92" s="125"/>
      <c r="IT92" s="125"/>
      <c r="IU92" s="125"/>
      <c r="IV92" s="125"/>
      <c r="IW92" s="125"/>
      <c r="IX92" s="125"/>
      <c r="IY92" s="125"/>
      <c r="IZ92" s="125"/>
      <c r="JA92" s="125"/>
      <c r="JB92" s="125"/>
      <c r="JC92" s="125"/>
      <c r="JD92" s="125"/>
      <c r="JE92" s="125"/>
      <c r="JF92" s="125"/>
      <c r="JG92" s="125"/>
      <c r="JH92" s="125"/>
      <c r="JI92" s="125"/>
      <c r="JJ92" s="125"/>
      <c r="JK92" s="125"/>
      <c r="JL92" s="125"/>
      <c r="JM92" s="125"/>
      <c r="JN92" s="125"/>
      <c r="JO92" s="125"/>
      <c r="JP92" s="125"/>
      <c r="JQ92" s="125"/>
      <c r="JR92" s="125"/>
      <c r="JS92" s="125"/>
      <c r="JT92" s="125"/>
      <c r="JU92" s="125"/>
      <c r="JV92" s="125"/>
      <c r="JW92" s="125"/>
      <c r="JX92" s="125"/>
      <c r="JY92" s="125"/>
      <c r="JZ92" s="125"/>
      <c r="KA92" s="125"/>
      <c r="KB92" s="125"/>
      <c r="KC92" s="125"/>
      <c r="KD92" s="125"/>
      <c r="KE92" s="125"/>
      <c r="KF92" s="125"/>
      <c r="KG92" s="125"/>
      <c r="KH92" s="125"/>
      <c r="KI92" s="125"/>
      <c r="KJ92" s="125"/>
      <c r="KK92" s="125"/>
      <c r="KL92" s="125"/>
      <c r="KM92" s="125"/>
      <c r="KN92" s="125"/>
      <c r="KO92" s="125"/>
      <c r="KP92" s="125"/>
      <c r="KQ92" s="125"/>
      <c r="KR92" s="125"/>
      <c r="KS92" s="125"/>
      <c r="KT92" s="125"/>
      <c r="KU92" s="125"/>
      <c r="KV92" s="125"/>
      <c r="KW92" s="125"/>
      <c r="KX92" s="125"/>
      <c r="KY92" s="125"/>
      <c r="KZ92" s="125"/>
      <c r="LA92" s="125"/>
      <c r="LB92" s="125"/>
      <c r="LC92" s="125"/>
      <c r="LD92" s="125"/>
      <c r="LE92" s="125"/>
      <c r="LF92" s="125"/>
      <c r="LG92" s="125"/>
      <c r="LH92" s="125"/>
      <c r="LI92" s="125"/>
      <c r="LJ92" s="125"/>
      <c r="LK92" s="125"/>
      <c r="LL92" s="125"/>
      <c r="LM92" s="125"/>
      <c r="LN92" s="125"/>
      <c r="LO92" s="125"/>
      <c r="LP92" s="125"/>
      <c r="LQ92" s="125"/>
      <c r="LR92" s="125"/>
      <c r="LS92" s="125"/>
      <c r="LT92" s="125"/>
      <c r="LU92" s="125"/>
      <c r="LV92" s="125"/>
      <c r="LW92" s="125"/>
      <c r="LX92" s="125"/>
    </row>
    <row r="93" spans="1:336">
      <c r="A93" s="178"/>
      <c r="B93" s="125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  <c r="II93" s="125"/>
      <c r="IJ93" s="125"/>
      <c r="IK93" s="125"/>
      <c r="IL93" s="125"/>
      <c r="IM93" s="125"/>
      <c r="IN93" s="125"/>
      <c r="IO93" s="125"/>
      <c r="IP93" s="125"/>
      <c r="IQ93" s="125"/>
      <c r="IR93" s="125"/>
      <c r="IS93" s="125"/>
      <c r="IT93" s="125"/>
      <c r="IU93" s="125"/>
      <c r="IV93" s="125"/>
      <c r="IW93" s="125"/>
      <c r="IX93" s="125"/>
      <c r="IY93" s="125"/>
      <c r="IZ93" s="125"/>
      <c r="JA93" s="125"/>
      <c r="JB93" s="125"/>
      <c r="JC93" s="125"/>
      <c r="JD93" s="125"/>
      <c r="JE93" s="125"/>
      <c r="JF93" s="125"/>
      <c r="JG93" s="125"/>
      <c r="JH93" s="125"/>
      <c r="JI93" s="125"/>
      <c r="JJ93" s="125"/>
      <c r="JK93" s="125"/>
      <c r="JL93" s="125"/>
      <c r="JM93" s="125"/>
      <c r="JN93" s="125"/>
      <c r="JO93" s="125"/>
      <c r="JP93" s="125"/>
      <c r="JQ93" s="125"/>
      <c r="JR93" s="125"/>
      <c r="JS93" s="125"/>
      <c r="JT93" s="125"/>
      <c r="JU93" s="125"/>
      <c r="JV93" s="125"/>
      <c r="JW93" s="125"/>
      <c r="JX93" s="125"/>
      <c r="JY93" s="125"/>
      <c r="JZ93" s="125"/>
      <c r="KA93" s="125"/>
      <c r="KB93" s="125"/>
      <c r="KC93" s="125"/>
      <c r="KD93" s="125"/>
      <c r="KE93" s="125"/>
      <c r="KF93" s="125"/>
      <c r="KG93" s="125"/>
      <c r="KH93" s="125"/>
      <c r="KI93" s="125"/>
      <c r="KJ93" s="125"/>
      <c r="KK93" s="125"/>
      <c r="KL93" s="125"/>
      <c r="KM93" s="125"/>
      <c r="KN93" s="125"/>
      <c r="KO93" s="125"/>
      <c r="KP93" s="125"/>
      <c r="KQ93" s="125"/>
      <c r="KR93" s="125"/>
      <c r="KS93" s="125"/>
      <c r="KT93" s="125"/>
      <c r="KU93" s="125"/>
      <c r="KV93" s="125"/>
      <c r="KW93" s="125"/>
      <c r="KX93" s="125"/>
      <c r="KY93" s="125"/>
      <c r="KZ93" s="125"/>
      <c r="LA93" s="125"/>
      <c r="LB93" s="125"/>
      <c r="LC93" s="125"/>
      <c r="LD93" s="125"/>
      <c r="LE93" s="125"/>
      <c r="LF93" s="125"/>
      <c r="LG93" s="125"/>
      <c r="LH93" s="125"/>
      <c r="LI93" s="125"/>
      <c r="LJ93" s="125"/>
      <c r="LK93" s="125"/>
      <c r="LL93" s="125"/>
      <c r="LM93" s="125"/>
      <c r="LN93" s="125"/>
      <c r="LO93" s="125"/>
      <c r="LP93" s="125"/>
      <c r="LQ93" s="125"/>
      <c r="LR93" s="125"/>
      <c r="LS93" s="125"/>
      <c r="LT93" s="125"/>
      <c r="LU93" s="125"/>
      <c r="LV93" s="125"/>
      <c r="LW93" s="125"/>
      <c r="LX93" s="125"/>
    </row>
    <row r="94" spans="1:336">
      <c r="A94" s="178"/>
      <c r="B94" s="125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  <c r="FQ94" s="125"/>
      <c r="FR94" s="125"/>
      <c r="FS94" s="125"/>
      <c r="FT94" s="125"/>
      <c r="FU94" s="125"/>
      <c r="FV94" s="125"/>
      <c r="FW94" s="125"/>
      <c r="FX94" s="125"/>
      <c r="FY94" s="125"/>
      <c r="FZ94" s="125"/>
      <c r="GA94" s="125"/>
      <c r="GB94" s="125"/>
      <c r="GC94" s="125"/>
      <c r="GD94" s="125"/>
      <c r="GE94" s="125"/>
      <c r="GF94" s="125"/>
      <c r="GG94" s="125"/>
      <c r="GH94" s="125"/>
      <c r="GI94" s="125"/>
      <c r="GJ94" s="125"/>
      <c r="GK94" s="125"/>
      <c r="GL94" s="125"/>
      <c r="GM94" s="125"/>
      <c r="GN94" s="125"/>
      <c r="GO94" s="125"/>
      <c r="GP94" s="125"/>
      <c r="GQ94" s="125"/>
      <c r="GR94" s="125"/>
      <c r="GS94" s="125"/>
      <c r="GT94" s="125"/>
      <c r="GU94" s="125"/>
      <c r="GV94" s="125"/>
      <c r="GW94" s="125"/>
      <c r="GX94" s="125"/>
      <c r="GY94" s="125"/>
      <c r="GZ94" s="125"/>
      <c r="HA94" s="125"/>
      <c r="HB94" s="125"/>
      <c r="HC94" s="125"/>
      <c r="HD94" s="125"/>
      <c r="HE94" s="125"/>
      <c r="HF94" s="125"/>
      <c r="HG94" s="125"/>
      <c r="HH94" s="125"/>
      <c r="HI94" s="125"/>
      <c r="HJ94" s="125"/>
      <c r="HK94" s="125"/>
      <c r="HL94" s="125"/>
      <c r="HM94" s="125"/>
      <c r="HN94" s="125"/>
      <c r="HO94" s="125"/>
      <c r="HP94" s="125"/>
      <c r="HQ94" s="125"/>
      <c r="HR94" s="125"/>
      <c r="HS94" s="125"/>
      <c r="HT94" s="125"/>
      <c r="HU94" s="125"/>
      <c r="HV94" s="125"/>
      <c r="HW94" s="125"/>
      <c r="HX94" s="125"/>
      <c r="HY94" s="125"/>
      <c r="HZ94" s="125"/>
      <c r="IA94" s="125"/>
      <c r="IB94" s="125"/>
      <c r="IC94" s="125"/>
      <c r="ID94" s="125"/>
      <c r="IE94" s="125"/>
      <c r="IF94" s="125"/>
      <c r="IG94" s="125"/>
      <c r="IH94" s="125"/>
      <c r="II94" s="125"/>
      <c r="IJ94" s="125"/>
      <c r="IK94" s="125"/>
      <c r="IL94" s="125"/>
      <c r="IM94" s="125"/>
      <c r="IN94" s="125"/>
      <c r="IO94" s="125"/>
      <c r="IP94" s="125"/>
      <c r="IQ94" s="125"/>
      <c r="IR94" s="125"/>
      <c r="IS94" s="125"/>
      <c r="IT94" s="125"/>
      <c r="IU94" s="125"/>
      <c r="IV94" s="125"/>
      <c r="IW94" s="125"/>
      <c r="IX94" s="125"/>
      <c r="IY94" s="125"/>
      <c r="IZ94" s="125"/>
      <c r="JA94" s="125"/>
      <c r="JB94" s="125"/>
      <c r="JC94" s="125"/>
      <c r="JD94" s="125"/>
      <c r="JE94" s="125"/>
      <c r="JF94" s="125"/>
      <c r="JG94" s="125"/>
      <c r="JH94" s="125"/>
      <c r="JI94" s="125"/>
      <c r="JJ94" s="125"/>
      <c r="JK94" s="125"/>
      <c r="JL94" s="125"/>
      <c r="JM94" s="125"/>
      <c r="JN94" s="125"/>
      <c r="JO94" s="125"/>
      <c r="JP94" s="125"/>
      <c r="JQ94" s="125"/>
      <c r="JR94" s="125"/>
      <c r="JS94" s="125"/>
      <c r="JT94" s="125"/>
      <c r="JU94" s="125"/>
      <c r="JV94" s="125"/>
      <c r="JW94" s="125"/>
      <c r="JX94" s="125"/>
      <c r="JY94" s="125"/>
      <c r="JZ94" s="125"/>
      <c r="KA94" s="125"/>
      <c r="KB94" s="125"/>
      <c r="KC94" s="125"/>
      <c r="KD94" s="125"/>
      <c r="KE94" s="125"/>
      <c r="KF94" s="125"/>
      <c r="KG94" s="125"/>
      <c r="KH94" s="125"/>
      <c r="KI94" s="125"/>
      <c r="KJ94" s="125"/>
      <c r="KK94" s="125"/>
      <c r="KL94" s="125"/>
      <c r="KM94" s="125"/>
      <c r="KN94" s="125"/>
      <c r="KO94" s="125"/>
      <c r="KP94" s="125"/>
      <c r="KQ94" s="125"/>
      <c r="KR94" s="125"/>
      <c r="KS94" s="125"/>
      <c r="KT94" s="125"/>
      <c r="KU94" s="125"/>
      <c r="KV94" s="125"/>
      <c r="KW94" s="125"/>
      <c r="KX94" s="125"/>
      <c r="KY94" s="125"/>
      <c r="KZ94" s="125"/>
      <c r="LA94" s="125"/>
      <c r="LB94" s="125"/>
      <c r="LC94" s="125"/>
      <c r="LD94" s="125"/>
      <c r="LE94" s="125"/>
      <c r="LF94" s="125"/>
      <c r="LG94" s="125"/>
      <c r="LH94" s="125"/>
      <c r="LI94" s="125"/>
      <c r="LJ94" s="125"/>
      <c r="LK94" s="125"/>
      <c r="LL94" s="125"/>
      <c r="LM94" s="125"/>
      <c r="LN94" s="125"/>
      <c r="LO94" s="125"/>
      <c r="LP94" s="125"/>
      <c r="LQ94" s="125"/>
      <c r="LR94" s="125"/>
      <c r="LS94" s="125"/>
      <c r="LT94" s="125"/>
      <c r="LU94" s="125"/>
      <c r="LV94" s="125"/>
      <c r="LW94" s="125"/>
      <c r="LX94" s="125"/>
    </row>
    <row r="95" spans="1:336">
      <c r="A95" s="178"/>
      <c r="B95" s="125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  <c r="II95" s="125"/>
      <c r="IJ95" s="125"/>
      <c r="IK95" s="125"/>
      <c r="IL95" s="125"/>
      <c r="IM95" s="125"/>
      <c r="IN95" s="125"/>
      <c r="IO95" s="125"/>
      <c r="IP95" s="125"/>
      <c r="IQ95" s="125"/>
      <c r="IR95" s="125"/>
      <c r="IS95" s="125"/>
      <c r="IT95" s="125"/>
      <c r="IU95" s="125"/>
      <c r="IV95" s="125"/>
      <c r="IW95" s="125"/>
      <c r="IX95" s="125"/>
      <c r="IY95" s="125"/>
      <c r="IZ95" s="125"/>
      <c r="JA95" s="125"/>
      <c r="JB95" s="125"/>
      <c r="JC95" s="125"/>
      <c r="JD95" s="125"/>
      <c r="JE95" s="125"/>
      <c r="JF95" s="125"/>
      <c r="JG95" s="125"/>
      <c r="JH95" s="125"/>
      <c r="JI95" s="125"/>
      <c r="JJ95" s="125"/>
      <c r="JK95" s="125"/>
      <c r="JL95" s="125"/>
      <c r="JM95" s="125"/>
      <c r="JN95" s="125"/>
      <c r="JO95" s="125"/>
      <c r="JP95" s="125"/>
      <c r="JQ95" s="125"/>
      <c r="JR95" s="125"/>
      <c r="JS95" s="125"/>
      <c r="JT95" s="125"/>
      <c r="JU95" s="125"/>
      <c r="JV95" s="125"/>
      <c r="JW95" s="125"/>
      <c r="JX95" s="125"/>
      <c r="JY95" s="125"/>
      <c r="JZ95" s="125"/>
      <c r="KA95" s="125"/>
      <c r="KB95" s="125"/>
      <c r="KC95" s="125"/>
      <c r="KD95" s="125"/>
      <c r="KE95" s="125"/>
      <c r="KF95" s="125"/>
      <c r="KG95" s="125"/>
      <c r="KH95" s="125"/>
      <c r="KI95" s="125"/>
      <c r="KJ95" s="125"/>
      <c r="KK95" s="125"/>
      <c r="KL95" s="125"/>
      <c r="KM95" s="125"/>
      <c r="KN95" s="125"/>
      <c r="KO95" s="125"/>
      <c r="KP95" s="125"/>
      <c r="KQ95" s="125"/>
      <c r="KR95" s="125"/>
      <c r="KS95" s="125"/>
      <c r="KT95" s="125"/>
      <c r="KU95" s="125"/>
      <c r="KV95" s="125"/>
      <c r="KW95" s="125"/>
      <c r="KX95" s="125"/>
      <c r="KY95" s="125"/>
      <c r="KZ95" s="125"/>
      <c r="LA95" s="125"/>
      <c r="LB95" s="125"/>
      <c r="LC95" s="125"/>
      <c r="LD95" s="125"/>
      <c r="LE95" s="125"/>
      <c r="LF95" s="125"/>
      <c r="LG95" s="125"/>
      <c r="LH95" s="125"/>
      <c r="LI95" s="125"/>
      <c r="LJ95" s="125"/>
      <c r="LK95" s="125"/>
      <c r="LL95" s="125"/>
      <c r="LM95" s="125"/>
      <c r="LN95" s="125"/>
      <c r="LO95" s="125"/>
      <c r="LP95" s="125"/>
      <c r="LQ95" s="125"/>
      <c r="LR95" s="125"/>
      <c r="LS95" s="125"/>
      <c r="LT95" s="125"/>
      <c r="LU95" s="125"/>
      <c r="LV95" s="125"/>
      <c r="LW95" s="125"/>
      <c r="LX95" s="125"/>
    </row>
    <row r="96" spans="1:336">
      <c r="A96" s="178"/>
      <c r="B96" s="125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  <c r="II96" s="125"/>
      <c r="IJ96" s="125"/>
      <c r="IK96" s="125"/>
      <c r="IL96" s="125"/>
      <c r="IM96" s="125"/>
      <c r="IN96" s="125"/>
      <c r="IO96" s="125"/>
      <c r="IP96" s="125"/>
      <c r="IQ96" s="125"/>
      <c r="IR96" s="125"/>
      <c r="IS96" s="125"/>
      <c r="IT96" s="125"/>
      <c r="IU96" s="125"/>
      <c r="IV96" s="125"/>
      <c r="IW96" s="125"/>
      <c r="IX96" s="125"/>
      <c r="IY96" s="125"/>
      <c r="IZ96" s="125"/>
      <c r="JA96" s="125"/>
      <c r="JB96" s="125"/>
      <c r="JC96" s="125"/>
      <c r="JD96" s="125"/>
      <c r="JE96" s="125"/>
      <c r="JF96" s="125"/>
      <c r="JG96" s="125"/>
      <c r="JH96" s="125"/>
      <c r="JI96" s="125"/>
      <c r="JJ96" s="125"/>
      <c r="JK96" s="125"/>
      <c r="JL96" s="125"/>
      <c r="JM96" s="125"/>
      <c r="JN96" s="125"/>
      <c r="JO96" s="125"/>
      <c r="JP96" s="125"/>
      <c r="JQ96" s="125"/>
      <c r="JR96" s="125"/>
      <c r="JS96" s="125"/>
      <c r="JT96" s="125"/>
      <c r="JU96" s="125"/>
      <c r="JV96" s="125"/>
      <c r="JW96" s="125"/>
      <c r="JX96" s="125"/>
      <c r="JY96" s="125"/>
      <c r="JZ96" s="125"/>
      <c r="KA96" s="125"/>
      <c r="KB96" s="125"/>
      <c r="KC96" s="125"/>
      <c r="KD96" s="125"/>
      <c r="KE96" s="125"/>
      <c r="KF96" s="125"/>
      <c r="KG96" s="125"/>
      <c r="KH96" s="125"/>
      <c r="KI96" s="125"/>
      <c r="KJ96" s="125"/>
      <c r="KK96" s="125"/>
      <c r="KL96" s="125"/>
      <c r="KM96" s="125"/>
      <c r="KN96" s="125"/>
      <c r="KO96" s="125"/>
      <c r="KP96" s="125"/>
      <c r="KQ96" s="125"/>
      <c r="KR96" s="125"/>
      <c r="KS96" s="125"/>
      <c r="KT96" s="125"/>
      <c r="KU96" s="125"/>
      <c r="KV96" s="125"/>
      <c r="KW96" s="125"/>
      <c r="KX96" s="125"/>
      <c r="KY96" s="125"/>
      <c r="KZ96" s="125"/>
      <c r="LA96" s="125"/>
      <c r="LB96" s="125"/>
      <c r="LC96" s="125"/>
      <c r="LD96" s="125"/>
      <c r="LE96" s="125"/>
      <c r="LF96" s="125"/>
      <c r="LG96" s="125"/>
      <c r="LH96" s="125"/>
      <c r="LI96" s="125"/>
      <c r="LJ96" s="125"/>
      <c r="LK96" s="125"/>
      <c r="LL96" s="125"/>
      <c r="LM96" s="125"/>
      <c r="LN96" s="125"/>
      <c r="LO96" s="125"/>
      <c r="LP96" s="125"/>
      <c r="LQ96" s="125"/>
      <c r="LR96" s="125"/>
      <c r="LS96" s="125"/>
      <c r="LT96" s="125"/>
      <c r="LU96" s="125"/>
      <c r="LV96" s="125"/>
      <c r="LW96" s="125"/>
      <c r="LX96" s="125"/>
    </row>
    <row r="97" spans="1:336">
      <c r="A97" s="178"/>
      <c r="B97" s="125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  <c r="II97" s="125"/>
      <c r="IJ97" s="125"/>
      <c r="IK97" s="125"/>
      <c r="IL97" s="125"/>
      <c r="IM97" s="125"/>
      <c r="IN97" s="125"/>
      <c r="IO97" s="125"/>
      <c r="IP97" s="125"/>
      <c r="IQ97" s="125"/>
      <c r="IR97" s="125"/>
      <c r="IS97" s="125"/>
      <c r="IT97" s="125"/>
      <c r="IU97" s="125"/>
      <c r="IV97" s="125"/>
      <c r="IW97" s="125"/>
      <c r="IX97" s="125"/>
      <c r="IY97" s="125"/>
      <c r="IZ97" s="125"/>
      <c r="JA97" s="125"/>
      <c r="JB97" s="125"/>
      <c r="JC97" s="125"/>
      <c r="JD97" s="125"/>
      <c r="JE97" s="125"/>
      <c r="JF97" s="125"/>
      <c r="JG97" s="125"/>
      <c r="JH97" s="125"/>
      <c r="JI97" s="125"/>
      <c r="JJ97" s="125"/>
      <c r="JK97" s="125"/>
      <c r="JL97" s="125"/>
      <c r="JM97" s="125"/>
      <c r="JN97" s="125"/>
      <c r="JO97" s="125"/>
      <c r="JP97" s="125"/>
      <c r="JQ97" s="125"/>
      <c r="JR97" s="125"/>
      <c r="JS97" s="125"/>
      <c r="JT97" s="125"/>
      <c r="JU97" s="125"/>
      <c r="JV97" s="125"/>
      <c r="JW97" s="125"/>
      <c r="JX97" s="125"/>
      <c r="JY97" s="125"/>
      <c r="JZ97" s="125"/>
      <c r="KA97" s="125"/>
      <c r="KB97" s="125"/>
      <c r="KC97" s="125"/>
      <c r="KD97" s="125"/>
      <c r="KE97" s="125"/>
      <c r="KF97" s="125"/>
      <c r="KG97" s="125"/>
      <c r="KH97" s="125"/>
      <c r="KI97" s="125"/>
      <c r="KJ97" s="125"/>
      <c r="KK97" s="125"/>
      <c r="KL97" s="125"/>
      <c r="KM97" s="125"/>
      <c r="KN97" s="125"/>
      <c r="KO97" s="125"/>
      <c r="KP97" s="125"/>
      <c r="KQ97" s="125"/>
      <c r="KR97" s="125"/>
      <c r="KS97" s="125"/>
      <c r="KT97" s="125"/>
      <c r="KU97" s="125"/>
      <c r="KV97" s="125"/>
      <c r="KW97" s="125"/>
      <c r="KX97" s="125"/>
      <c r="KY97" s="125"/>
      <c r="KZ97" s="125"/>
      <c r="LA97" s="125"/>
      <c r="LB97" s="125"/>
      <c r="LC97" s="125"/>
      <c r="LD97" s="125"/>
      <c r="LE97" s="125"/>
      <c r="LF97" s="125"/>
      <c r="LG97" s="125"/>
      <c r="LH97" s="125"/>
      <c r="LI97" s="125"/>
      <c r="LJ97" s="125"/>
      <c r="LK97" s="125"/>
      <c r="LL97" s="125"/>
      <c r="LM97" s="125"/>
      <c r="LN97" s="125"/>
      <c r="LO97" s="125"/>
      <c r="LP97" s="125"/>
      <c r="LQ97" s="125"/>
      <c r="LR97" s="125"/>
      <c r="LS97" s="125"/>
      <c r="LT97" s="125"/>
      <c r="LU97" s="125"/>
      <c r="LV97" s="125"/>
      <c r="LW97" s="125"/>
      <c r="LX97" s="125"/>
    </row>
    <row r="98" spans="1:336">
      <c r="A98" s="178"/>
      <c r="B98" s="12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  <c r="II98" s="125"/>
      <c r="IJ98" s="125"/>
      <c r="IK98" s="125"/>
      <c r="IL98" s="125"/>
      <c r="IM98" s="125"/>
      <c r="IN98" s="125"/>
      <c r="IO98" s="125"/>
      <c r="IP98" s="125"/>
      <c r="IQ98" s="125"/>
      <c r="IR98" s="125"/>
      <c r="IS98" s="125"/>
      <c r="IT98" s="125"/>
      <c r="IU98" s="125"/>
      <c r="IV98" s="125"/>
      <c r="IW98" s="125"/>
      <c r="IX98" s="125"/>
      <c r="IY98" s="125"/>
      <c r="IZ98" s="125"/>
      <c r="JA98" s="125"/>
      <c r="JB98" s="125"/>
      <c r="JC98" s="125"/>
      <c r="JD98" s="125"/>
      <c r="JE98" s="125"/>
      <c r="JF98" s="125"/>
      <c r="JG98" s="125"/>
      <c r="JH98" s="125"/>
      <c r="JI98" s="125"/>
      <c r="JJ98" s="125"/>
      <c r="JK98" s="125"/>
      <c r="JL98" s="125"/>
      <c r="JM98" s="125"/>
      <c r="JN98" s="125"/>
      <c r="JO98" s="125"/>
      <c r="JP98" s="125"/>
      <c r="JQ98" s="125"/>
      <c r="JR98" s="125"/>
      <c r="JS98" s="125"/>
      <c r="JT98" s="125"/>
      <c r="JU98" s="125"/>
      <c r="JV98" s="125"/>
      <c r="JW98" s="125"/>
      <c r="JX98" s="125"/>
      <c r="JY98" s="125"/>
      <c r="JZ98" s="125"/>
      <c r="KA98" s="125"/>
      <c r="KB98" s="125"/>
      <c r="KC98" s="125"/>
      <c r="KD98" s="125"/>
      <c r="KE98" s="125"/>
      <c r="KF98" s="125"/>
      <c r="KG98" s="125"/>
      <c r="KH98" s="125"/>
      <c r="KI98" s="125"/>
      <c r="KJ98" s="125"/>
      <c r="KK98" s="125"/>
      <c r="KL98" s="125"/>
      <c r="KM98" s="125"/>
      <c r="KN98" s="125"/>
      <c r="KO98" s="125"/>
      <c r="KP98" s="125"/>
      <c r="KQ98" s="125"/>
      <c r="KR98" s="125"/>
      <c r="KS98" s="125"/>
      <c r="KT98" s="125"/>
      <c r="KU98" s="125"/>
      <c r="KV98" s="125"/>
      <c r="KW98" s="125"/>
      <c r="KX98" s="125"/>
      <c r="KY98" s="125"/>
      <c r="KZ98" s="125"/>
      <c r="LA98" s="125"/>
      <c r="LB98" s="125"/>
      <c r="LC98" s="125"/>
      <c r="LD98" s="125"/>
      <c r="LE98" s="125"/>
      <c r="LF98" s="125"/>
      <c r="LG98" s="125"/>
      <c r="LH98" s="125"/>
      <c r="LI98" s="125"/>
      <c r="LJ98" s="125"/>
      <c r="LK98" s="125"/>
      <c r="LL98" s="125"/>
      <c r="LM98" s="125"/>
      <c r="LN98" s="125"/>
      <c r="LO98" s="125"/>
      <c r="LP98" s="125"/>
      <c r="LQ98" s="125"/>
      <c r="LR98" s="125"/>
      <c r="LS98" s="125"/>
      <c r="LT98" s="125"/>
      <c r="LU98" s="125"/>
      <c r="LV98" s="125"/>
      <c r="LW98" s="125"/>
      <c r="LX98" s="125"/>
    </row>
    <row r="99" spans="1:336">
      <c r="A99" s="178"/>
      <c r="B99" s="12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  <c r="Y99" s="125"/>
      <c r="Z99" s="125"/>
      <c r="AA99" s="125"/>
      <c r="AB99" s="125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  <c r="II99" s="125"/>
      <c r="IJ99" s="125"/>
      <c r="IK99" s="125"/>
      <c r="IL99" s="125"/>
      <c r="IM99" s="125"/>
      <c r="IN99" s="125"/>
      <c r="IO99" s="125"/>
      <c r="IP99" s="125"/>
      <c r="IQ99" s="125"/>
      <c r="IR99" s="125"/>
      <c r="IS99" s="125"/>
      <c r="IT99" s="125"/>
      <c r="IU99" s="125"/>
      <c r="IV99" s="125"/>
      <c r="IW99" s="125"/>
      <c r="IX99" s="125"/>
      <c r="IY99" s="125"/>
      <c r="IZ99" s="125"/>
      <c r="JA99" s="125"/>
      <c r="JB99" s="125"/>
      <c r="JC99" s="125"/>
      <c r="JD99" s="125"/>
      <c r="JE99" s="125"/>
      <c r="JF99" s="125"/>
      <c r="JG99" s="125"/>
      <c r="JH99" s="125"/>
      <c r="JI99" s="125"/>
      <c r="JJ99" s="125"/>
      <c r="JK99" s="125"/>
      <c r="JL99" s="125"/>
      <c r="JM99" s="125"/>
      <c r="JN99" s="125"/>
      <c r="JO99" s="125"/>
      <c r="JP99" s="125"/>
      <c r="JQ99" s="125"/>
      <c r="JR99" s="125"/>
      <c r="JS99" s="125"/>
      <c r="JT99" s="125"/>
      <c r="JU99" s="125"/>
      <c r="JV99" s="125"/>
      <c r="JW99" s="125"/>
      <c r="JX99" s="125"/>
      <c r="JY99" s="125"/>
      <c r="JZ99" s="125"/>
      <c r="KA99" s="125"/>
      <c r="KB99" s="125"/>
      <c r="KC99" s="125"/>
      <c r="KD99" s="125"/>
      <c r="KE99" s="125"/>
      <c r="KF99" s="125"/>
      <c r="KG99" s="125"/>
      <c r="KH99" s="125"/>
      <c r="KI99" s="125"/>
      <c r="KJ99" s="125"/>
      <c r="KK99" s="125"/>
      <c r="KL99" s="125"/>
      <c r="KM99" s="125"/>
      <c r="KN99" s="125"/>
      <c r="KO99" s="125"/>
      <c r="KP99" s="125"/>
      <c r="KQ99" s="125"/>
      <c r="KR99" s="125"/>
      <c r="KS99" s="125"/>
      <c r="KT99" s="125"/>
      <c r="KU99" s="125"/>
      <c r="KV99" s="125"/>
      <c r="KW99" s="125"/>
      <c r="KX99" s="125"/>
      <c r="KY99" s="125"/>
      <c r="KZ99" s="125"/>
      <c r="LA99" s="125"/>
      <c r="LB99" s="125"/>
      <c r="LC99" s="125"/>
      <c r="LD99" s="125"/>
      <c r="LE99" s="125"/>
      <c r="LF99" s="125"/>
      <c r="LG99" s="125"/>
      <c r="LH99" s="125"/>
      <c r="LI99" s="125"/>
      <c r="LJ99" s="125"/>
      <c r="LK99" s="125"/>
      <c r="LL99" s="125"/>
      <c r="LM99" s="125"/>
      <c r="LN99" s="125"/>
      <c r="LO99" s="125"/>
      <c r="LP99" s="125"/>
      <c r="LQ99" s="125"/>
      <c r="LR99" s="125"/>
      <c r="LS99" s="125"/>
      <c r="LT99" s="125"/>
      <c r="LU99" s="125"/>
      <c r="LV99" s="125"/>
      <c r="LW99" s="125"/>
      <c r="LX99" s="125"/>
    </row>
    <row r="100" spans="1:336">
      <c r="A100" s="178"/>
      <c r="B100" s="12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/>
      <c r="AA100" s="125"/>
      <c r="AB100" s="125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  <c r="HA100" s="125"/>
      <c r="HB100" s="125"/>
      <c r="HC100" s="125"/>
      <c r="HD100" s="125"/>
      <c r="HE100" s="125"/>
      <c r="HF100" s="125"/>
      <c r="HG100" s="125"/>
      <c r="HH100" s="125"/>
      <c r="HI100" s="125"/>
      <c r="HJ100" s="125"/>
      <c r="HK100" s="125"/>
      <c r="HL100" s="125"/>
      <c r="HM100" s="125"/>
      <c r="HN100" s="125"/>
      <c r="HO100" s="125"/>
      <c r="HP100" s="125"/>
      <c r="HQ100" s="125"/>
      <c r="HR100" s="125"/>
      <c r="HS100" s="125"/>
      <c r="HT100" s="125"/>
      <c r="HU100" s="125"/>
      <c r="HV100" s="125"/>
      <c r="HW100" s="125"/>
      <c r="HX100" s="125"/>
      <c r="HY100" s="125"/>
      <c r="HZ100" s="125"/>
      <c r="IA100" s="125"/>
      <c r="IB100" s="125"/>
      <c r="IC100" s="125"/>
      <c r="ID100" s="125"/>
      <c r="IE100" s="125"/>
      <c r="IF100" s="125"/>
      <c r="IG100" s="125"/>
      <c r="IH100" s="125"/>
      <c r="II100" s="125"/>
      <c r="IJ100" s="125"/>
      <c r="IK100" s="125"/>
      <c r="IL100" s="125"/>
      <c r="IM100" s="125"/>
      <c r="IN100" s="125"/>
      <c r="IO100" s="125"/>
      <c r="IP100" s="125"/>
      <c r="IQ100" s="125"/>
      <c r="IR100" s="125"/>
      <c r="IS100" s="125"/>
      <c r="IT100" s="125"/>
      <c r="IU100" s="125"/>
      <c r="IV100" s="125"/>
      <c r="IW100" s="125"/>
      <c r="IX100" s="125"/>
      <c r="IY100" s="125"/>
      <c r="IZ100" s="125"/>
      <c r="JA100" s="125"/>
      <c r="JB100" s="125"/>
      <c r="JC100" s="125"/>
      <c r="JD100" s="125"/>
      <c r="JE100" s="125"/>
      <c r="JF100" s="125"/>
      <c r="JG100" s="125"/>
      <c r="JH100" s="125"/>
      <c r="JI100" s="125"/>
      <c r="JJ100" s="125"/>
      <c r="JK100" s="125"/>
      <c r="JL100" s="125"/>
      <c r="JM100" s="125"/>
      <c r="JN100" s="125"/>
      <c r="JO100" s="125"/>
      <c r="JP100" s="125"/>
      <c r="JQ100" s="125"/>
      <c r="JR100" s="125"/>
      <c r="JS100" s="125"/>
      <c r="JT100" s="125"/>
      <c r="JU100" s="125"/>
      <c r="JV100" s="125"/>
      <c r="JW100" s="125"/>
      <c r="JX100" s="125"/>
      <c r="JY100" s="125"/>
      <c r="JZ100" s="125"/>
      <c r="KA100" s="125"/>
      <c r="KB100" s="125"/>
      <c r="KC100" s="125"/>
      <c r="KD100" s="125"/>
      <c r="KE100" s="125"/>
      <c r="KF100" s="125"/>
      <c r="KG100" s="125"/>
      <c r="KH100" s="125"/>
      <c r="KI100" s="125"/>
      <c r="KJ100" s="125"/>
      <c r="KK100" s="125"/>
      <c r="KL100" s="125"/>
      <c r="KM100" s="125"/>
      <c r="KN100" s="125"/>
      <c r="KO100" s="125"/>
      <c r="KP100" s="125"/>
      <c r="KQ100" s="125"/>
      <c r="KR100" s="125"/>
      <c r="KS100" s="125"/>
      <c r="KT100" s="125"/>
      <c r="KU100" s="125"/>
      <c r="KV100" s="125"/>
      <c r="KW100" s="125"/>
      <c r="KX100" s="125"/>
      <c r="KY100" s="125"/>
      <c r="KZ100" s="125"/>
      <c r="LA100" s="125"/>
      <c r="LB100" s="125"/>
      <c r="LC100" s="125"/>
      <c r="LD100" s="125"/>
      <c r="LE100" s="125"/>
      <c r="LF100" s="125"/>
      <c r="LG100" s="125"/>
      <c r="LH100" s="125"/>
      <c r="LI100" s="125"/>
      <c r="LJ100" s="125"/>
      <c r="LK100" s="125"/>
      <c r="LL100" s="125"/>
      <c r="LM100" s="125"/>
      <c r="LN100" s="125"/>
      <c r="LO100" s="125"/>
      <c r="LP100" s="125"/>
      <c r="LQ100" s="125"/>
      <c r="LR100" s="125"/>
      <c r="LS100" s="125"/>
      <c r="LT100" s="125"/>
      <c r="LU100" s="125"/>
      <c r="LV100" s="125"/>
      <c r="LW100" s="125"/>
      <c r="LX100" s="125"/>
    </row>
    <row r="101" spans="1:336">
      <c r="A101" s="178"/>
      <c r="B101" s="12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  <c r="II101" s="125"/>
      <c r="IJ101" s="125"/>
      <c r="IK101" s="125"/>
      <c r="IL101" s="125"/>
      <c r="IM101" s="125"/>
      <c r="IN101" s="125"/>
      <c r="IO101" s="125"/>
      <c r="IP101" s="125"/>
      <c r="IQ101" s="125"/>
      <c r="IR101" s="125"/>
      <c r="IS101" s="125"/>
      <c r="IT101" s="125"/>
      <c r="IU101" s="125"/>
      <c r="IV101" s="125"/>
      <c r="IW101" s="125"/>
      <c r="IX101" s="125"/>
      <c r="IY101" s="125"/>
      <c r="IZ101" s="125"/>
      <c r="JA101" s="125"/>
      <c r="JB101" s="125"/>
      <c r="JC101" s="125"/>
      <c r="JD101" s="125"/>
      <c r="JE101" s="125"/>
      <c r="JF101" s="125"/>
      <c r="JG101" s="125"/>
      <c r="JH101" s="125"/>
      <c r="JI101" s="125"/>
      <c r="JJ101" s="125"/>
      <c r="JK101" s="125"/>
      <c r="JL101" s="125"/>
      <c r="JM101" s="125"/>
      <c r="JN101" s="125"/>
      <c r="JO101" s="125"/>
      <c r="JP101" s="125"/>
      <c r="JQ101" s="125"/>
      <c r="JR101" s="125"/>
      <c r="JS101" s="125"/>
      <c r="JT101" s="125"/>
      <c r="JU101" s="125"/>
      <c r="JV101" s="125"/>
      <c r="JW101" s="125"/>
      <c r="JX101" s="125"/>
      <c r="JY101" s="125"/>
      <c r="JZ101" s="125"/>
      <c r="KA101" s="125"/>
      <c r="KB101" s="125"/>
      <c r="KC101" s="125"/>
      <c r="KD101" s="125"/>
      <c r="KE101" s="125"/>
      <c r="KF101" s="125"/>
      <c r="KG101" s="125"/>
      <c r="KH101" s="125"/>
      <c r="KI101" s="125"/>
      <c r="KJ101" s="125"/>
      <c r="KK101" s="125"/>
      <c r="KL101" s="125"/>
      <c r="KM101" s="125"/>
      <c r="KN101" s="125"/>
      <c r="KO101" s="125"/>
      <c r="KP101" s="125"/>
      <c r="KQ101" s="125"/>
      <c r="KR101" s="125"/>
      <c r="KS101" s="125"/>
      <c r="KT101" s="125"/>
      <c r="KU101" s="125"/>
      <c r="KV101" s="125"/>
      <c r="KW101" s="125"/>
      <c r="KX101" s="125"/>
      <c r="KY101" s="125"/>
      <c r="KZ101" s="125"/>
      <c r="LA101" s="125"/>
      <c r="LB101" s="125"/>
      <c r="LC101" s="125"/>
      <c r="LD101" s="125"/>
      <c r="LE101" s="125"/>
      <c r="LF101" s="125"/>
      <c r="LG101" s="125"/>
      <c r="LH101" s="125"/>
      <c r="LI101" s="125"/>
      <c r="LJ101" s="125"/>
      <c r="LK101" s="125"/>
      <c r="LL101" s="125"/>
      <c r="LM101" s="125"/>
      <c r="LN101" s="125"/>
      <c r="LO101" s="125"/>
      <c r="LP101" s="125"/>
      <c r="LQ101" s="125"/>
      <c r="LR101" s="125"/>
      <c r="LS101" s="125"/>
      <c r="LT101" s="125"/>
      <c r="LU101" s="125"/>
      <c r="LV101" s="125"/>
      <c r="LW101" s="125"/>
      <c r="LX101" s="125"/>
    </row>
    <row r="102" spans="1:336">
      <c r="A102" s="178"/>
      <c r="B102" s="12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  <c r="II102" s="125"/>
      <c r="IJ102" s="125"/>
      <c r="IK102" s="125"/>
      <c r="IL102" s="125"/>
      <c r="IM102" s="125"/>
      <c r="IN102" s="125"/>
      <c r="IO102" s="125"/>
      <c r="IP102" s="125"/>
      <c r="IQ102" s="125"/>
      <c r="IR102" s="125"/>
      <c r="IS102" s="125"/>
      <c r="IT102" s="125"/>
      <c r="IU102" s="125"/>
      <c r="IV102" s="125"/>
      <c r="IW102" s="125"/>
      <c r="IX102" s="125"/>
      <c r="IY102" s="125"/>
      <c r="IZ102" s="125"/>
      <c r="JA102" s="125"/>
      <c r="JB102" s="125"/>
      <c r="JC102" s="125"/>
      <c r="JD102" s="125"/>
      <c r="JE102" s="125"/>
      <c r="JF102" s="125"/>
      <c r="JG102" s="125"/>
      <c r="JH102" s="125"/>
      <c r="JI102" s="125"/>
      <c r="JJ102" s="125"/>
      <c r="JK102" s="125"/>
      <c r="JL102" s="125"/>
      <c r="JM102" s="125"/>
      <c r="JN102" s="125"/>
      <c r="JO102" s="125"/>
      <c r="JP102" s="125"/>
      <c r="JQ102" s="125"/>
      <c r="JR102" s="125"/>
      <c r="JS102" s="125"/>
      <c r="JT102" s="125"/>
      <c r="JU102" s="125"/>
      <c r="JV102" s="125"/>
      <c r="JW102" s="125"/>
      <c r="JX102" s="125"/>
      <c r="JY102" s="125"/>
      <c r="JZ102" s="125"/>
      <c r="KA102" s="125"/>
      <c r="KB102" s="125"/>
      <c r="KC102" s="125"/>
      <c r="KD102" s="125"/>
      <c r="KE102" s="125"/>
      <c r="KF102" s="125"/>
      <c r="KG102" s="125"/>
      <c r="KH102" s="125"/>
      <c r="KI102" s="125"/>
      <c r="KJ102" s="125"/>
      <c r="KK102" s="125"/>
      <c r="KL102" s="125"/>
      <c r="KM102" s="125"/>
      <c r="KN102" s="125"/>
      <c r="KO102" s="125"/>
      <c r="KP102" s="125"/>
      <c r="KQ102" s="125"/>
      <c r="KR102" s="125"/>
      <c r="KS102" s="125"/>
      <c r="KT102" s="125"/>
      <c r="KU102" s="125"/>
      <c r="KV102" s="125"/>
      <c r="KW102" s="125"/>
      <c r="KX102" s="125"/>
      <c r="KY102" s="125"/>
      <c r="KZ102" s="125"/>
      <c r="LA102" s="125"/>
      <c r="LB102" s="125"/>
      <c r="LC102" s="125"/>
      <c r="LD102" s="125"/>
      <c r="LE102" s="125"/>
      <c r="LF102" s="125"/>
      <c r="LG102" s="125"/>
      <c r="LH102" s="125"/>
      <c r="LI102" s="125"/>
      <c r="LJ102" s="125"/>
      <c r="LK102" s="125"/>
      <c r="LL102" s="125"/>
      <c r="LM102" s="125"/>
      <c r="LN102" s="125"/>
      <c r="LO102" s="125"/>
      <c r="LP102" s="125"/>
      <c r="LQ102" s="125"/>
      <c r="LR102" s="125"/>
      <c r="LS102" s="125"/>
      <c r="LT102" s="125"/>
      <c r="LU102" s="125"/>
      <c r="LV102" s="125"/>
      <c r="LW102" s="125"/>
      <c r="LX102" s="125"/>
    </row>
    <row r="103" spans="1:336">
      <c r="A103" s="178"/>
      <c r="B103" s="12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  <c r="II103" s="125"/>
      <c r="IJ103" s="125"/>
      <c r="IK103" s="125"/>
      <c r="IL103" s="125"/>
      <c r="IM103" s="125"/>
      <c r="IN103" s="125"/>
      <c r="IO103" s="125"/>
      <c r="IP103" s="125"/>
      <c r="IQ103" s="125"/>
      <c r="IR103" s="125"/>
      <c r="IS103" s="125"/>
      <c r="IT103" s="125"/>
      <c r="IU103" s="125"/>
      <c r="IV103" s="125"/>
      <c r="IW103" s="125"/>
      <c r="IX103" s="125"/>
      <c r="IY103" s="125"/>
      <c r="IZ103" s="125"/>
      <c r="JA103" s="125"/>
      <c r="JB103" s="125"/>
      <c r="JC103" s="125"/>
      <c r="JD103" s="125"/>
      <c r="JE103" s="125"/>
      <c r="JF103" s="125"/>
      <c r="JG103" s="125"/>
      <c r="JH103" s="125"/>
      <c r="JI103" s="125"/>
      <c r="JJ103" s="125"/>
      <c r="JK103" s="125"/>
      <c r="JL103" s="125"/>
      <c r="JM103" s="125"/>
      <c r="JN103" s="125"/>
      <c r="JO103" s="125"/>
      <c r="JP103" s="125"/>
      <c r="JQ103" s="125"/>
      <c r="JR103" s="125"/>
      <c r="JS103" s="125"/>
      <c r="JT103" s="125"/>
      <c r="JU103" s="125"/>
      <c r="JV103" s="125"/>
      <c r="JW103" s="125"/>
      <c r="JX103" s="125"/>
      <c r="JY103" s="125"/>
      <c r="JZ103" s="125"/>
      <c r="KA103" s="125"/>
      <c r="KB103" s="125"/>
      <c r="KC103" s="125"/>
      <c r="KD103" s="125"/>
      <c r="KE103" s="125"/>
      <c r="KF103" s="125"/>
      <c r="KG103" s="125"/>
      <c r="KH103" s="125"/>
      <c r="KI103" s="125"/>
      <c r="KJ103" s="125"/>
      <c r="KK103" s="125"/>
      <c r="KL103" s="125"/>
      <c r="KM103" s="125"/>
      <c r="KN103" s="125"/>
      <c r="KO103" s="125"/>
      <c r="KP103" s="125"/>
      <c r="KQ103" s="125"/>
      <c r="KR103" s="125"/>
      <c r="KS103" s="125"/>
      <c r="KT103" s="125"/>
      <c r="KU103" s="125"/>
      <c r="KV103" s="125"/>
      <c r="KW103" s="125"/>
      <c r="KX103" s="125"/>
      <c r="KY103" s="125"/>
      <c r="KZ103" s="125"/>
      <c r="LA103" s="125"/>
      <c r="LB103" s="125"/>
      <c r="LC103" s="125"/>
      <c r="LD103" s="125"/>
      <c r="LE103" s="125"/>
      <c r="LF103" s="125"/>
      <c r="LG103" s="125"/>
      <c r="LH103" s="125"/>
      <c r="LI103" s="125"/>
      <c r="LJ103" s="125"/>
      <c r="LK103" s="125"/>
      <c r="LL103" s="125"/>
      <c r="LM103" s="125"/>
      <c r="LN103" s="125"/>
      <c r="LO103" s="125"/>
      <c r="LP103" s="125"/>
      <c r="LQ103" s="125"/>
      <c r="LR103" s="125"/>
      <c r="LS103" s="125"/>
      <c r="LT103" s="125"/>
      <c r="LU103" s="125"/>
      <c r="LV103" s="125"/>
      <c r="LW103" s="125"/>
      <c r="LX103" s="125"/>
    </row>
    <row r="104" spans="1:336">
      <c r="A104" s="178"/>
      <c r="B104" s="12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/>
      <c r="AA104" s="125"/>
      <c r="AB104" s="125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  <c r="FR104" s="125"/>
      <c r="FS104" s="125"/>
      <c r="FT104" s="125"/>
      <c r="FU104" s="125"/>
      <c r="FV104" s="125"/>
      <c r="FW104" s="125"/>
      <c r="FX104" s="125"/>
      <c r="FY104" s="125"/>
      <c r="FZ104" s="125"/>
      <c r="GA104" s="125"/>
      <c r="GB104" s="125"/>
      <c r="GC104" s="125"/>
      <c r="GD104" s="125"/>
      <c r="GE104" s="125"/>
      <c r="GF104" s="125"/>
      <c r="GG104" s="125"/>
      <c r="GH104" s="125"/>
      <c r="GI104" s="125"/>
      <c r="GJ104" s="125"/>
      <c r="GK104" s="125"/>
      <c r="GL104" s="125"/>
      <c r="GM104" s="125"/>
      <c r="GN104" s="125"/>
      <c r="GO104" s="125"/>
      <c r="GP104" s="125"/>
      <c r="GQ104" s="125"/>
      <c r="GR104" s="125"/>
      <c r="GS104" s="125"/>
      <c r="GT104" s="125"/>
      <c r="GU104" s="125"/>
      <c r="GV104" s="125"/>
      <c r="GW104" s="125"/>
      <c r="GX104" s="125"/>
      <c r="GY104" s="125"/>
      <c r="GZ104" s="125"/>
      <c r="HA104" s="125"/>
      <c r="HB104" s="125"/>
      <c r="HC104" s="125"/>
      <c r="HD104" s="125"/>
      <c r="HE104" s="125"/>
      <c r="HF104" s="125"/>
      <c r="HG104" s="125"/>
      <c r="HH104" s="125"/>
      <c r="HI104" s="125"/>
      <c r="HJ104" s="125"/>
      <c r="HK104" s="125"/>
      <c r="HL104" s="125"/>
      <c r="HM104" s="125"/>
      <c r="HN104" s="125"/>
      <c r="HO104" s="125"/>
      <c r="HP104" s="125"/>
      <c r="HQ104" s="125"/>
      <c r="HR104" s="125"/>
      <c r="HS104" s="125"/>
      <c r="HT104" s="125"/>
      <c r="HU104" s="125"/>
      <c r="HV104" s="125"/>
      <c r="HW104" s="125"/>
      <c r="HX104" s="125"/>
      <c r="HY104" s="125"/>
      <c r="HZ104" s="125"/>
      <c r="IA104" s="125"/>
      <c r="IB104" s="125"/>
      <c r="IC104" s="125"/>
      <c r="ID104" s="125"/>
      <c r="IE104" s="125"/>
      <c r="IF104" s="125"/>
      <c r="IG104" s="125"/>
      <c r="IH104" s="125"/>
      <c r="II104" s="125"/>
      <c r="IJ104" s="125"/>
      <c r="IK104" s="125"/>
      <c r="IL104" s="125"/>
      <c r="IM104" s="125"/>
      <c r="IN104" s="125"/>
      <c r="IO104" s="125"/>
      <c r="IP104" s="125"/>
      <c r="IQ104" s="125"/>
      <c r="IR104" s="125"/>
      <c r="IS104" s="125"/>
      <c r="IT104" s="125"/>
      <c r="IU104" s="125"/>
      <c r="IV104" s="125"/>
      <c r="IW104" s="125"/>
      <c r="IX104" s="125"/>
      <c r="IY104" s="125"/>
      <c r="IZ104" s="125"/>
      <c r="JA104" s="125"/>
      <c r="JB104" s="125"/>
      <c r="JC104" s="125"/>
      <c r="JD104" s="125"/>
      <c r="JE104" s="125"/>
      <c r="JF104" s="125"/>
      <c r="JG104" s="125"/>
      <c r="JH104" s="125"/>
      <c r="JI104" s="125"/>
      <c r="JJ104" s="125"/>
      <c r="JK104" s="125"/>
      <c r="JL104" s="125"/>
      <c r="JM104" s="125"/>
      <c r="JN104" s="125"/>
      <c r="JO104" s="125"/>
      <c r="JP104" s="125"/>
      <c r="JQ104" s="125"/>
      <c r="JR104" s="125"/>
      <c r="JS104" s="125"/>
      <c r="JT104" s="125"/>
      <c r="JU104" s="125"/>
      <c r="JV104" s="125"/>
      <c r="JW104" s="125"/>
      <c r="JX104" s="125"/>
      <c r="JY104" s="125"/>
      <c r="JZ104" s="125"/>
      <c r="KA104" s="125"/>
      <c r="KB104" s="125"/>
      <c r="KC104" s="125"/>
      <c r="KD104" s="125"/>
      <c r="KE104" s="125"/>
      <c r="KF104" s="125"/>
      <c r="KG104" s="125"/>
      <c r="KH104" s="125"/>
      <c r="KI104" s="125"/>
      <c r="KJ104" s="125"/>
      <c r="KK104" s="125"/>
      <c r="KL104" s="125"/>
      <c r="KM104" s="125"/>
      <c r="KN104" s="125"/>
      <c r="KO104" s="125"/>
      <c r="KP104" s="125"/>
      <c r="KQ104" s="125"/>
      <c r="KR104" s="125"/>
      <c r="KS104" s="125"/>
      <c r="KT104" s="125"/>
      <c r="KU104" s="125"/>
      <c r="KV104" s="125"/>
      <c r="KW104" s="125"/>
      <c r="KX104" s="125"/>
      <c r="KY104" s="125"/>
      <c r="KZ104" s="125"/>
      <c r="LA104" s="125"/>
      <c r="LB104" s="125"/>
      <c r="LC104" s="125"/>
      <c r="LD104" s="125"/>
      <c r="LE104" s="125"/>
      <c r="LF104" s="125"/>
      <c r="LG104" s="125"/>
      <c r="LH104" s="125"/>
      <c r="LI104" s="125"/>
      <c r="LJ104" s="125"/>
      <c r="LK104" s="125"/>
      <c r="LL104" s="125"/>
      <c r="LM104" s="125"/>
      <c r="LN104" s="125"/>
      <c r="LO104" s="125"/>
      <c r="LP104" s="125"/>
      <c r="LQ104" s="125"/>
      <c r="LR104" s="125"/>
      <c r="LS104" s="125"/>
      <c r="LT104" s="125"/>
      <c r="LU104" s="125"/>
      <c r="LV104" s="125"/>
      <c r="LW104" s="125"/>
      <c r="LX104" s="125"/>
    </row>
    <row r="105" spans="1:336">
      <c r="A105" s="178"/>
      <c r="B105" s="12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  <c r="II105" s="125"/>
      <c r="IJ105" s="125"/>
      <c r="IK105" s="125"/>
      <c r="IL105" s="125"/>
      <c r="IM105" s="125"/>
      <c r="IN105" s="125"/>
      <c r="IO105" s="125"/>
      <c r="IP105" s="125"/>
      <c r="IQ105" s="125"/>
      <c r="IR105" s="125"/>
      <c r="IS105" s="125"/>
      <c r="IT105" s="125"/>
      <c r="IU105" s="125"/>
      <c r="IV105" s="125"/>
      <c r="IW105" s="125"/>
      <c r="IX105" s="125"/>
      <c r="IY105" s="125"/>
      <c r="IZ105" s="125"/>
      <c r="JA105" s="125"/>
      <c r="JB105" s="125"/>
      <c r="JC105" s="125"/>
      <c r="JD105" s="125"/>
      <c r="JE105" s="125"/>
      <c r="JF105" s="125"/>
      <c r="JG105" s="125"/>
      <c r="JH105" s="125"/>
      <c r="JI105" s="125"/>
      <c r="JJ105" s="125"/>
      <c r="JK105" s="125"/>
      <c r="JL105" s="125"/>
      <c r="JM105" s="125"/>
      <c r="JN105" s="125"/>
      <c r="JO105" s="125"/>
      <c r="JP105" s="125"/>
      <c r="JQ105" s="125"/>
      <c r="JR105" s="125"/>
      <c r="JS105" s="125"/>
      <c r="JT105" s="125"/>
      <c r="JU105" s="125"/>
      <c r="JV105" s="125"/>
      <c r="JW105" s="125"/>
      <c r="JX105" s="125"/>
      <c r="JY105" s="125"/>
      <c r="JZ105" s="125"/>
      <c r="KA105" s="125"/>
      <c r="KB105" s="125"/>
      <c r="KC105" s="125"/>
      <c r="KD105" s="125"/>
      <c r="KE105" s="125"/>
      <c r="KF105" s="125"/>
      <c r="KG105" s="125"/>
      <c r="KH105" s="125"/>
      <c r="KI105" s="125"/>
      <c r="KJ105" s="125"/>
      <c r="KK105" s="125"/>
      <c r="KL105" s="125"/>
      <c r="KM105" s="125"/>
      <c r="KN105" s="125"/>
      <c r="KO105" s="125"/>
      <c r="KP105" s="125"/>
      <c r="KQ105" s="125"/>
      <c r="KR105" s="125"/>
      <c r="KS105" s="125"/>
      <c r="KT105" s="125"/>
      <c r="KU105" s="125"/>
      <c r="KV105" s="125"/>
      <c r="KW105" s="125"/>
      <c r="KX105" s="125"/>
      <c r="KY105" s="125"/>
      <c r="KZ105" s="125"/>
      <c r="LA105" s="125"/>
      <c r="LB105" s="125"/>
      <c r="LC105" s="125"/>
      <c r="LD105" s="125"/>
      <c r="LE105" s="125"/>
      <c r="LF105" s="125"/>
      <c r="LG105" s="125"/>
      <c r="LH105" s="125"/>
      <c r="LI105" s="125"/>
      <c r="LJ105" s="125"/>
      <c r="LK105" s="125"/>
      <c r="LL105" s="125"/>
      <c r="LM105" s="125"/>
      <c r="LN105" s="125"/>
      <c r="LO105" s="125"/>
      <c r="LP105" s="125"/>
      <c r="LQ105" s="125"/>
      <c r="LR105" s="125"/>
      <c r="LS105" s="125"/>
      <c r="LT105" s="125"/>
      <c r="LU105" s="125"/>
      <c r="LV105" s="125"/>
      <c r="LW105" s="125"/>
      <c r="LX105" s="125"/>
    </row>
    <row r="106" spans="1:336">
      <c r="A106" s="178"/>
      <c r="B106" s="12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  <c r="II106" s="125"/>
      <c r="IJ106" s="125"/>
      <c r="IK106" s="125"/>
      <c r="IL106" s="125"/>
      <c r="IM106" s="125"/>
      <c r="IN106" s="125"/>
      <c r="IO106" s="125"/>
      <c r="IP106" s="125"/>
      <c r="IQ106" s="125"/>
      <c r="IR106" s="125"/>
      <c r="IS106" s="125"/>
      <c r="IT106" s="125"/>
      <c r="IU106" s="125"/>
      <c r="IV106" s="125"/>
      <c r="IW106" s="125"/>
      <c r="IX106" s="125"/>
      <c r="IY106" s="125"/>
      <c r="IZ106" s="125"/>
      <c r="JA106" s="125"/>
      <c r="JB106" s="125"/>
      <c r="JC106" s="125"/>
      <c r="JD106" s="125"/>
      <c r="JE106" s="125"/>
      <c r="JF106" s="125"/>
      <c r="JG106" s="125"/>
      <c r="JH106" s="125"/>
      <c r="JI106" s="125"/>
      <c r="JJ106" s="125"/>
      <c r="JK106" s="125"/>
      <c r="JL106" s="125"/>
      <c r="JM106" s="125"/>
      <c r="JN106" s="125"/>
      <c r="JO106" s="125"/>
      <c r="JP106" s="125"/>
      <c r="JQ106" s="125"/>
      <c r="JR106" s="125"/>
      <c r="JS106" s="125"/>
      <c r="JT106" s="125"/>
      <c r="JU106" s="125"/>
      <c r="JV106" s="125"/>
      <c r="JW106" s="125"/>
      <c r="JX106" s="125"/>
      <c r="JY106" s="125"/>
      <c r="JZ106" s="125"/>
      <c r="KA106" s="125"/>
      <c r="KB106" s="125"/>
      <c r="KC106" s="125"/>
      <c r="KD106" s="125"/>
      <c r="KE106" s="125"/>
      <c r="KF106" s="125"/>
      <c r="KG106" s="125"/>
      <c r="KH106" s="125"/>
      <c r="KI106" s="125"/>
      <c r="KJ106" s="125"/>
      <c r="KK106" s="125"/>
      <c r="KL106" s="125"/>
      <c r="KM106" s="125"/>
      <c r="KN106" s="125"/>
      <c r="KO106" s="125"/>
      <c r="KP106" s="125"/>
      <c r="KQ106" s="125"/>
      <c r="KR106" s="125"/>
      <c r="KS106" s="125"/>
      <c r="KT106" s="125"/>
      <c r="KU106" s="125"/>
      <c r="KV106" s="125"/>
      <c r="KW106" s="125"/>
      <c r="KX106" s="125"/>
      <c r="KY106" s="125"/>
      <c r="KZ106" s="125"/>
      <c r="LA106" s="125"/>
      <c r="LB106" s="125"/>
      <c r="LC106" s="125"/>
      <c r="LD106" s="125"/>
      <c r="LE106" s="125"/>
      <c r="LF106" s="125"/>
      <c r="LG106" s="125"/>
      <c r="LH106" s="125"/>
      <c r="LI106" s="125"/>
      <c r="LJ106" s="125"/>
      <c r="LK106" s="125"/>
      <c r="LL106" s="125"/>
      <c r="LM106" s="125"/>
      <c r="LN106" s="125"/>
      <c r="LO106" s="125"/>
      <c r="LP106" s="125"/>
      <c r="LQ106" s="125"/>
      <c r="LR106" s="125"/>
      <c r="LS106" s="125"/>
      <c r="LT106" s="125"/>
      <c r="LU106" s="125"/>
      <c r="LV106" s="125"/>
      <c r="LW106" s="125"/>
      <c r="LX106" s="125"/>
    </row>
    <row r="107" spans="1:336">
      <c r="A107" s="178"/>
      <c r="B107" s="12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  <c r="II107" s="125"/>
      <c r="IJ107" s="125"/>
      <c r="IK107" s="125"/>
      <c r="IL107" s="125"/>
      <c r="IM107" s="125"/>
      <c r="IN107" s="125"/>
      <c r="IO107" s="125"/>
      <c r="IP107" s="125"/>
      <c r="IQ107" s="125"/>
      <c r="IR107" s="125"/>
      <c r="IS107" s="125"/>
      <c r="IT107" s="125"/>
      <c r="IU107" s="125"/>
      <c r="IV107" s="125"/>
      <c r="IW107" s="125"/>
      <c r="IX107" s="125"/>
      <c r="IY107" s="125"/>
      <c r="IZ107" s="125"/>
      <c r="JA107" s="125"/>
      <c r="JB107" s="125"/>
      <c r="JC107" s="125"/>
      <c r="JD107" s="125"/>
      <c r="JE107" s="125"/>
      <c r="JF107" s="125"/>
      <c r="JG107" s="125"/>
      <c r="JH107" s="125"/>
      <c r="JI107" s="125"/>
      <c r="JJ107" s="125"/>
      <c r="JK107" s="125"/>
      <c r="JL107" s="125"/>
      <c r="JM107" s="125"/>
      <c r="JN107" s="125"/>
      <c r="JO107" s="125"/>
      <c r="JP107" s="125"/>
      <c r="JQ107" s="125"/>
      <c r="JR107" s="125"/>
      <c r="JS107" s="125"/>
      <c r="JT107" s="125"/>
      <c r="JU107" s="125"/>
      <c r="JV107" s="125"/>
      <c r="JW107" s="125"/>
      <c r="JX107" s="125"/>
      <c r="JY107" s="125"/>
      <c r="JZ107" s="125"/>
      <c r="KA107" s="125"/>
      <c r="KB107" s="125"/>
      <c r="KC107" s="125"/>
      <c r="KD107" s="125"/>
      <c r="KE107" s="125"/>
      <c r="KF107" s="125"/>
      <c r="KG107" s="125"/>
      <c r="KH107" s="125"/>
      <c r="KI107" s="125"/>
      <c r="KJ107" s="125"/>
      <c r="KK107" s="125"/>
      <c r="KL107" s="125"/>
      <c r="KM107" s="125"/>
      <c r="KN107" s="125"/>
      <c r="KO107" s="125"/>
      <c r="KP107" s="125"/>
      <c r="KQ107" s="125"/>
      <c r="KR107" s="125"/>
      <c r="KS107" s="125"/>
      <c r="KT107" s="125"/>
      <c r="KU107" s="125"/>
      <c r="KV107" s="125"/>
      <c r="KW107" s="125"/>
      <c r="KX107" s="125"/>
      <c r="KY107" s="125"/>
      <c r="KZ107" s="125"/>
      <c r="LA107" s="125"/>
      <c r="LB107" s="125"/>
      <c r="LC107" s="125"/>
      <c r="LD107" s="125"/>
      <c r="LE107" s="125"/>
      <c r="LF107" s="125"/>
      <c r="LG107" s="125"/>
      <c r="LH107" s="125"/>
      <c r="LI107" s="125"/>
      <c r="LJ107" s="125"/>
      <c r="LK107" s="125"/>
      <c r="LL107" s="125"/>
      <c r="LM107" s="125"/>
      <c r="LN107" s="125"/>
      <c r="LO107" s="125"/>
      <c r="LP107" s="125"/>
      <c r="LQ107" s="125"/>
      <c r="LR107" s="125"/>
      <c r="LS107" s="125"/>
      <c r="LT107" s="125"/>
      <c r="LU107" s="125"/>
      <c r="LV107" s="125"/>
      <c r="LW107" s="125"/>
      <c r="LX107" s="125"/>
    </row>
    <row r="108" spans="1:336">
      <c r="A108" s="178"/>
      <c r="B108" s="12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  <c r="II108" s="125"/>
      <c r="IJ108" s="125"/>
      <c r="IK108" s="125"/>
      <c r="IL108" s="125"/>
      <c r="IM108" s="125"/>
      <c r="IN108" s="125"/>
      <c r="IO108" s="125"/>
      <c r="IP108" s="125"/>
      <c r="IQ108" s="125"/>
      <c r="IR108" s="125"/>
      <c r="IS108" s="125"/>
      <c r="IT108" s="125"/>
      <c r="IU108" s="125"/>
      <c r="IV108" s="125"/>
      <c r="IW108" s="125"/>
      <c r="IX108" s="125"/>
      <c r="IY108" s="125"/>
      <c r="IZ108" s="125"/>
      <c r="JA108" s="125"/>
      <c r="JB108" s="125"/>
      <c r="JC108" s="125"/>
      <c r="JD108" s="125"/>
      <c r="JE108" s="125"/>
      <c r="JF108" s="125"/>
      <c r="JG108" s="125"/>
      <c r="JH108" s="125"/>
      <c r="JI108" s="125"/>
      <c r="JJ108" s="125"/>
      <c r="JK108" s="125"/>
      <c r="JL108" s="125"/>
      <c r="JM108" s="125"/>
      <c r="JN108" s="125"/>
      <c r="JO108" s="125"/>
      <c r="JP108" s="125"/>
      <c r="JQ108" s="125"/>
      <c r="JR108" s="125"/>
      <c r="JS108" s="125"/>
      <c r="JT108" s="125"/>
      <c r="JU108" s="125"/>
      <c r="JV108" s="125"/>
      <c r="JW108" s="125"/>
      <c r="JX108" s="125"/>
      <c r="JY108" s="125"/>
      <c r="JZ108" s="125"/>
      <c r="KA108" s="125"/>
      <c r="KB108" s="125"/>
      <c r="KC108" s="125"/>
      <c r="KD108" s="125"/>
      <c r="KE108" s="125"/>
      <c r="KF108" s="125"/>
      <c r="KG108" s="125"/>
      <c r="KH108" s="125"/>
      <c r="KI108" s="125"/>
      <c r="KJ108" s="125"/>
      <c r="KK108" s="125"/>
      <c r="KL108" s="125"/>
      <c r="KM108" s="125"/>
      <c r="KN108" s="125"/>
      <c r="KO108" s="125"/>
      <c r="KP108" s="125"/>
      <c r="KQ108" s="125"/>
      <c r="KR108" s="125"/>
      <c r="KS108" s="125"/>
      <c r="KT108" s="125"/>
      <c r="KU108" s="125"/>
      <c r="KV108" s="125"/>
      <c r="KW108" s="125"/>
      <c r="KX108" s="125"/>
      <c r="KY108" s="125"/>
      <c r="KZ108" s="125"/>
      <c r="LA108" s="125"/>
      <c r="LB108" s="125"/>
      <c r="LC108" s="125"/>
      <c r="LD108" s="125"/>
      <c r="LE108" s="125"/>
      <c r="LF108" s="125"/>
      <c r="LG108" s="125"/>
      <c r="LH108" s="125"/>
      <c r="LI108" s="125"/>
      <c r="LJ108" s="125"/>
      <c r="LK108" s="125"/>
      <c r="LL108" s="125"/>
      <c r="LM108" s="125"/>
      <c r="LN108" s="125"/>
      <c r="LO108" s="125"/>
      <c r="LP108" s="125"/>
      <c r="LQ108" s="125"/>
      <c r="LR108" s="125"/>
      <c r="LS108" s="125"/>
      <c r="LT108" s="125"/>
      <c r="LU108" s="125"/>
      <c r="LV108" s="125"/>
      <c r="LW108" s="125"/>
      <c r="LX108" s="125"/>
    </row>
    <row r="109" spans="1:336">
      <c r="A109" s="178"/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  <c r="FR109" s="125"/>
      <c r="FS109" s="125"/>
      <c r="FT109" s="125"/>
      <c r="FU109" s="125"/>
      <c r="FV109" s="125"/>
      <c r="FW109" s="125"/>
      <c r="FX109" s="125"/>
      <c r="FY109" s="125"/>
      <c r="FZ109" s="125"/>
      <c r="GA109" s="125"/>
      <c r="GB109" s="125"/>
      <c r="GC109" s="125"/>
      <c r="GD109" s="125"/>
      <c r="GE109" s="125"/>
      <c r="GF109" s="125"/>
      <c r="GG109" s="125"/>
      <c r="GH109" s="125"/>
      <c r="GI109" s="125"/>
      <c r="GJ109" s="125"/>
      <c r="GK109" s="125"/>
      <c r="GL109" s="125"/>
      <c r="GM109" s="125"/>
      <c r="GN109" s="125"/>
      <c r="GO109" s="125"/>
      <c r="GP109" s="125"/>
      <c r="GQ109" s="125"/>
      <c r="GR109" s="125"/>
      <c r="GS109" s="125"/>
      <c r="GT109" s="125"/>
      <c r="GU109" s="125"/>
      <c r="GV109" s="125"/>
      <c r="GW109" s="125"/>
      <c r="GX109" s="125"/>
      <c r="GY109" s="125"/>
      <c r="GZ109" s="125"/>
      <c r="HA109" s="125"/>
      <c r="HB109" s="125"/>
      <c r="HC109" s="125"/>
      <c r="HD109" s="125"/>
      <c r="HE109" s="125"/>
      <c r="HF109" s="125"/>
      <c r="HG109" s="125"/>
      <c r="HH109" s="125"/>
      <c r="HI109" s="125"/>
      <c r="HJ109" s="125"/>
      <c r="HK109" s="125"/>
      <c r="HL109" s="125"/>
      <c r="HM109" s="125"/>
      <c r="HN109" s="125"/>
      <c r="HO109" s="125"/>
      <c r="HP109" s="125"/>
      <c r="HQ109" s="125"/>
      <c r="HR109" s="125"/>
      <c r="HS109" s="125"/>
      <c r="HT109" s="125"/>
      <c r="HU109" s="125"/>
      <c r="HV109" s="125"/>
      <c r="HW109" s="125"/>
      <c r="HX109" s="125"/>
      <c r="HY109" s="125"/>
      <c r="HZ109" s="125"/>
      <c r="IA109" s="125"/>
      <c r="IB109" s="125"/>
      <c r="IC109" s="125"/>
      <c r="ID109" s="125"/>
      <c r="IE109" s="125"/>
      <c r="IF109" s="125"/>
      <c r="IG109" s="125"/>
      <c r="IH109" s="125"/>
      <c r="II109" s="125"/>
      <c r="IJ109" s="125"/>
      <c r="IK109" s="125"/>
      <c r="IL109" s="125"/>
      <c r="IM109" s="125"/>
      <c r="IN109" s="125"/>
      <c r="IO109" s="125"/>
      <c r="IP109" s="125"/>
      <c r="IQ109" s="125"/>
      <c r="IR109" s="125"/>
      <c r="IS109" s="125"/>
      <c r="IT109" s="125"/>
      <c r="IU109" s="125"/>
      <c r="IV109" s="125"/>
      <c r="IW109" s="125"/>
      <c r="IX109" s="125"/>
      <c r="IY109" s="125"/>
      <c r="IZ109" s="125"/>
      <c r="JA109" s="125"/>
      <c r="JB109" s="125"/>
      <c r="JC109" s="125"/>
      <c r="JD109" s="125"/>
      <c r="JE109" s="125"/>
      <c r="JF109" s="125"/>
      <c r="JG109" s="125"/>
      <c r="JH109" s="125"/>
      <c r="JI109" s="125"/>
      <c r="JJ109" s="125"/>
      <c r="JK109" s="125"/>
      <c r="JL109" s="125"/>
      <c r="JM109" s="125"/>
      <c r="JN109" s="125"/>
      <c r="JO109" s="125"/>
      <c r="JP109" s="125"/>
      <c r="JQ109" s="125"/>
      <c r="JR109" s="125"/>
      <c r="JS109" s="125"/>
      <c r="JT109" s="125"/>
      <c r="JU109" s="125"/>
      <c r="JV109" s="125"/>
      <c r="JW109" s="125"/>
      <c r="JX109" s="125"/>
      <c r="JY109" s="125"/>
      <c r="JZ109" s="125"/>
      <c r="KA109" s="125"/>
      <c r="KB109" s="125"/>
      <c r="KC109" s="125"/>
      <c r="KD109" s="125"/>
      <c r="KE109" s="125"/>
      <c r="KF109" s="125"/>
      <c r="KG109" s="125"/>
      <c r="KH109" s="125"/>
      <c r="KI109" s="125"/>
      <c r="KJ109" s="125"/>
      <c r="KK109" s="125"/>
      <c r="KL109" s="125"/>
      <c r="KM109" s="125"/>
      <c r="KN109" s="125"/>
      <c r="KO109" s="125"/>
      <c r="KP109" s="125"/>
      <c r="KQ109" s="125"/>
      <c r="KR109" s="125"/>
      <c r="KS109" s="125"/>
      <c r="KT109" s="125"/>
      <c r="KU109" s="125"/>
      <c r="KV109" s="125"/>
      <c r="KW109" s="125"/>
      <c r="KX109" s="125"/>
      <c r="KY109" s="125"/>
      <c r="KZ109" s="125"/>
      <c r="LA109" s="125"/>
      <c r="LB109" s="125"/>
      <c r="LC109" s="125"/>
      <c r="LD109" s="125"/>
      <c r="LE109" s="125"/>
      <c r="LF109" s="125"/>
      <c r="LG109" s="125"/>
      <c r="LH109" s="125"/>
      <c r="LI109" s="125"/>
      <c r="LJ109" s="125"/>
      <c r="LK109" s="125"/>
      <c r="LL109" s="125"/>
      <c r="LM109" s="125"/>
      <c r="LN109" s="125"/>
      <c r="LO109" s="125"/>
      <c r="LP109" s="125"/>
      <c r="LQ109" s="125"/>
      <c r="LR109" s="125"/>
      <c r="LS109" s="125"/>
      <c r="LT109" s="125"/>
      <c r="LU109" s="125"/>
      <c r="LV109" s="125"/>
      <c r="LW109" s="125"/>
      <c r="LX109" s="125"/>
    </row>
    <row r="110" spans="1:336">
      <c r="A110" s="178"/>
      <c r="B110" s="12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25"/>
      <c r="IH110" s="125"/>
      <c r="II110" s="125"/>
      <c r="IJ110" s="125"/>
      <c r="IK110" s="125"/>
      <c r="IL110" s="125"/>
      <c r="IM110" s="125"/>
      <c r="IN110" s="125"/>
      <c r="IO110" s="125"/>
      <c r="IP110" s="125"/>
      <c r="IQ110" s="125"/>
      <c r="IR110" s="125"/>
      <c r="IS110" s="125"/>
      <c r="IT110" s="125"/>
      <c r="IU110" s="125"/>
      <c r="IV110" s="125"/>
      <c r="IW110" s="125"/>
      <c r="IX110" s="125"/>
      <c r="IY110" s="125"/>
      <c r="IZ110" s="125"/>
      <c r="JA110" s="125"/>
      <c r="JB110" s="125"/>
      <c r="JC110" s="125"/>
      <c r="JD110" s="125"/>
      <c r="JE110" s="125"/>
      <c r="JF110" s="125"/>
      <c r="JG110" s="125"/>
      <c r="JH110" s="125"/>
      <c r="JI110" s="125"/>
      <c r="JJ110" s="125"/>
      <c r="JK110" s="125"/>
      <c r="JL110" s="125"/>
      <c r="JM110" s="125"/>
      <c r="JN110" s="125"/>
      <c r="JO110" s="125"/>
      <c r="JP110" s="125"/>
      <c r="JQ110" s="125"/>
      <c r="JR110" s="125"/>
      <c r="JS110" s="125"/>
      <c r="JT110" s="125"/>
      <c r="JU110" s="125"/>
      <c r="JV110" s="125"/>
      <c r="JW110" s="125"/>
      <c r="JX110" s="125"/>
      <c r="JY110" s="125"/>
      <c r="JZ110" s="125"/>
      <c r="KA110" s="125"/>
      <c r="KB110" s="125"/>
      <c r="KC110" s="125"/>
      <c r="KD110" s="125"/>
      <c r="KE110" s="125"/>
      <c r="KF110" s="125"/>
      <c r="KG110" s="125"/>
      <c r="KH110" s="125"/>
      <c r="KI110" s="125"/>
      <c r="KJ110" s="125"/>
      <c r="KK110" s="125"/>
      <c r="KL110" s="125"/>
      <c r="KM110" s="125"/>
      <c r="KN110" s="125"/>
      <c r="KO110" s="125"/>
      <c r="KP110" s="125"/>
      <c r="KQ110" s="125"/>
      <c r="KR110" s="125"/>
      <c r="KS110" s="125"/>
      <c r="KT110" s="125"/>
      <c r="KU110" s="125"/>
      <c r="KV110" s="125"/>
      <c r="KW110" s="125"/>
      <c r="KX110" s="125"/>
      <c r="KY110" s="125"/>
      <c r="KZ110" s="125"/>
      <c r="LA110" s="125"/>
      <c r="LB110" s="125"/>
      <c r="LC110" s="125"/>
      <c r="LD110" s="125"/>
      <c r="LE110" s="125"/>
      <c r="LF110" s="125"/>
      <c r="LG110" s="125"/>
      <c r="LH110" s="125"/>
      <c r="LI110" s="125"/>
      <c r="LJ110" s="125"/>
      <c r="LK110" s="125"/>
      <c r="LL110" s="125"/>
      <c r="LM110" s="125"/>
      <c r="LN110" s="125"/>
      <c r="LO110" s="125"/>
      <c r="LP110" s="125"/>
      <c r="LQ110" s="125"/>
      <c r="LR110" s="125"/>
      <c r="LS110" s="125"/>
      <c r="LT110" s="125"/>
      <c r="LU110" s="125"/>
      <c r="LV110" s="125"/>
      <c r="LW110" s="125"/>
      <c r="LX110" s="125"/>
    </row>
    <row r="111" spans="1:336">
      <c r="A111" s="178"/>
      <c r="B111" s="12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125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  <c r="FQ111" s="125"/>
      <c r="FR111" s="125"/>
      <c r="FS111" s="125"/>
      <c r="FT111" s="125"/>
      <c r="FU111" s="125"/>
      <c r="FV111" s="125"/>
      <c r="FW111" s="125"/>
      <c r="FX111" s="125"/>
      <c r="FY111" s="125"/>
      <c r="FZ111" s="125"/>
      <c r="GA111" s="125"/>
      <c r="GB111" s="125"/>
      <c r="GC111" s="125"/>
      <c r="GD111" s="125"/>
      <c r="GE111" s="125"/>
      <c r="GF111" s="125"/>
      <c r="GG111" s="125"/>
      <c r="GH111" s="125"/>
      <c r="GI111" s="125"/>
      <c r="GJ111" s="125"/>
      <c r="GK111" s="125"/>
      <c r="GL111" s="125"/>
      <c r="GM111" s="125"/>
      <c r="GN111" s="125"/>
      <c r="GO111" s="125"/>
      <c r="GP111" s="125"/>
      <c r="GQ111" s="125"/>
      <c r="GR111" s="125"/>
      <c r="GS111" s="125"/>
      <c r="GT111" s="125"/>
      <c r="GU111" s="125"/>
      <c r="GV111" s="125"/>
      <c r="GW111" s="125"/>
      <c r="GX111" s="125"/>
      <c r="GY111" s="125"/>
      <c r="GZ111" s="125"/>
      <c r="HA111" s="125"/>
      <c r="HB111" s="125"/>
      <c r="HC111" s="125"/>
      <c r="HD111" s="125"/>
      <c r="HE111" s="125"/>
      <c r="HF111" s="125"/>
      <c r="HG111" s="125"/>
      <c r="HH111" s="125"/>
      <c r="HI111" s="125"/>
      <c r="HJ111" s="125"/>
      <c r="HK111" s="125"/>
      <c r="HL111" s="125"/>
      <c r="HM111" s="125"/>
      <c r="HN111" s="125"/>
      <c r="HO111" s="125"/>
      <c r="HP111" s="125"/>
      <c r="HQ111" s="125"/>
      <c r="HR111" s="125"/>
      <c r="HS111" s="125"/>
      <c r="HT111" s="125"/>
      <c r="HU111" s="125"/>
      <c r="HV111" s="125"/>
      <c r="HW111" s="125"/>
      <c r="HX111" s="125"/>
      <c r="HY111" s="125"/>
      <c r="HZ111" s="125"/>
      <c r="IA111" s="125"/>
      <c r="IB111" s="125"/>
      <c r="IC111" s="125"/>
      <c r="ID111" s="125"/>
      <c r="IE111" s="125"/>
      <c r="IF111" s="125"/>
      <c r="IG111" s="125"/>
      <c r="IH111" s="125"/>
      <c r="II111" s="125"/>
      <c r="IJ111" s="125"/>
      <c r="IK111" s="125"/>
      <c r="IL111" s="125"/>
      <c r="IM111" s="125"/>
      <c r="IN111" s="125"/>
      <c r="IO111" s="125"/>
      <c r="IP111" s="125"/>
      <c r="IQ111" s="125"/>
      <c r="IR111" s="125"/>
      <c r="IS111" s="125"/>
      <c r="IT111" s="125"/>
      <c r="IU111" s="125"/>
      <c r="IV111" s="125"/>
      <c r="IW111" s="125"/>
      <c r="IX111" s="125"/>
      <c r="IY111" s="125"/>
      <c r="IZ111" s="125"/>
      <c r="JA111" s="125"/>
      <c r="JB111" s="125"/>
      <c r="JC111" s="125"/>
      <c r="JD111" s="125"/>
      <c r="JE111" s="125"/>
      <c r="JF111" s="125"/>
      <c r="JG111" s="125"/>
      <c r="JH111" s="125"/>
      <c r="JI111" s="125"/>
      <c r="JJ111" s="125"/>
      <c r="JK111" s="125"/>
      <c r="JL111" s="125"/>
      <c r="JM111" s="125"/>
      <c r="JN111" s="125"/>
      <c r="JO111" s="125"/>
      <c r="JP111" s="125"/>
      <c r="JQ111" s="125"/>
      <c r="JR111" s="125"/>
      <c r="JS111" s="125"/>
      <c r="JT111" s="125"/>
      <c r="JU111" s="125"/>
      <c r="JV111" s="125"/>
      <c r="JW111" s="125"/>
      <c r="JX111" s="125"/>
      <c r="JY111" s="125"/>
      <c r="JZ111" s="125"/>
      <c r="KA111" s="125"/>
      <c r="KB111" s="125"/>
      <c r="KC111" s="125"/>
      <c r="KD111" s="125"/>
      <c r="KE111" s="125"/>
      <c r="KF111" s="125"/>
      <c r="KG111" s="125"/>
      <c r="KH111" s="125"/>
      <c r="KI111" s="125"/>
      <c r="KJ111" s="125"/>
      <c r="KK111" s="125"/>
      <c r="KL111" s="125"/>
      <c r="KM111" s="125"/>
      <c r="KN111" s="125"/>
      <c r="KO111" s="125"/>
      <c r="KP111" s="125"/>
      <c r="KQ111" s="125"/>
      <c r="KR111" s="125"/>
      <c r="KS111" s="125"/>
      <c r="KT111" s="125"/>
      <c r="KU111" s="125"/>
      <c r="KV111" s="125"/>
      <c r="KW111" s="125"/>
      <c r="KX111" s="125"/>
      <c r="KY111" s="125"/>
      <c r="KZ111" s="125"/>
      <c r="LA111" s="125"/>
      <c r="LB111" s="125"/>
      <c r="LC111" s="125"/>
      <c r="LD111" s="125"/>
      <c r="LE111" s="125"/>
      <c r="LF111" s="125"/>
      <c r="LG111" s="125"/>
      <c r="LH111" s="125"/>
      <c r="LI111" s="125"/>
      <c r="LJ111" s="125"/>
      <c r="LK111" s="125"/>
      <c r="LL111" s="125"/>
      <c r="LM111" s="125"/>
      <c r="LN111" s="125"/>
      <c r="LO111" s="125"/>
      <c r="LP111" s="125"/>
      <c r="LQ111" s="125"/>
      <c r="LR111" s="125"/>
      <c r="LS111" s="125"/>
      <c r="LT111" s="125"/>
      <c r="LU111" s="125"/>
      <c r="LV111" s="125"/>
      <c r="LW111" s="125"/>
      <c r="LX111" s="125"/>
    </row>
    <row r="112" spans="1:336">
      <c r="A112" s="178"/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125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  <c r="FQ112" s="125"/>
      <c r="FR112" s="125"/>
      <c r="FS112" s="125"/>
      <c r="FT112" s="125"/>
      <c r="FU112" s="125"/>
      <c r="FV112" s="125"/>
      <c r="FW112" s="125"/>
      <c r="FX112" s="125"/>
      <c r="FY112" s="125"/>
      <c r="FZ112" s="125"/>
      <c r="GA112" s="125"/>
      <c r="GB112" s="125"/>
      <c r="GC112" s="125"/>
      <c r="GD112" s="125"/>
      <c r="GE112" s="125"/>
      <c r="GF112" s="125"/>
      <c r="GG112" s="125"/>
      <c r="GH112" s="125"/>
      <c r="GI112" s="125"/>
      <c r="GJ112" s="125"/>
      <c r="GK112" s="125"/>
      <c r="GL112" s="125"/>
      <c r="GM112" s="125"/>
      <c r="GN112" s="125"/>
      <c r="GO112" s="125"/>
      <c r="GP112" s="125"/>
      <c r="GQ112" s="125"/>
      <c r="GR112" s="125"/>
      <c r="GS112" s="125"/>
      <c r="GT112" s="125"/>
      <c r="GU112" s="125"/>
      <c r="GV112" s="125"/>
      <c r="GW112" s="125"/>
      <c r="GX112" s="125"/>
      <c r="GY112" s="125"/>
      <c r="GZ112" s="125"/>
      <c r="HA112" s="125"/>
      <c r="HB112" s="125"/>
      <c r="HC112" s="125"/>
      <c r="HD112" s="125"/>
      <c r="HE112" s="125"/>
      <c r="HF112" s="125"/>
      <c r="HG112" s="125"/>
      <c r="HH112" s="125"/>
      <c r="HI112" s="125"/>
      <c r="HJ112" s="125"/>
      <c r="HK112" s="125"/>
      <c r="HL112" s="125"/>
      <c r="HM112" s="125"/>
      <c r="HN112" s="125"/>
      <c r="HO112" s="125"/>
      <c r="HP112" s="125"/>
      <c r="HQ112" s="125"/>
      <c r="HR112" s="125"/>
      <c r="HS112" s="125"/>
      <c r="HT112" s="125"/>
      <c r="HU112" s="125"/>
      <c r="HV112" s="125"/>
      <c r="HW112" s="125"/>
      <c r="HX112" s="125"/>
      <c r="HY112" s="125"/>
      <c r="HZ112" s="125"/>
      <c r="IA112" s="125"/>
      <c r="IB112" s="125"/>
      <c r="IC112" s="125"/>
      <c r="ID112" s="125"/>
      <c r="IE112" s="125"/>
      <c r="IF112" s="125"/>
      <c r="IG112" s="125"/>
      <c r="IH112" s="125"/>
      <c r="II112" s="125"/>
      <c r="IJ112" s="125"/>
      <c r="IK112" s="125"/>
      <c r="IL112" s="125"/>
      <c r="IM112" s="125"/>
      <c r="IN112" s="125"/>
      <c r="IO112" s="125"/>
      <c r="IP112" s="125"/>
      <c r="IQ112" s="125"/>
      <c r="IR112" s="125"/>
      <c r="IS112" s="125"/>
      <c r="IT112" s="125"/>
      <c r="IU112" s="125"/>
      <c r="IV112" s="125"/>
      <c r="IW112" s="125"/>
      <c r="IX112" s="125"/>
      <c r="IY112" s="125"/>
      <c r="IZ112" s="125"/>
      <c r="JA112" s="125"/>
      <c r="JB112" s="125"/>
      <c r="JC112" s="125"/>
      <c r="JD112" s="125"/>
      <c r="JE112" s="125"/>
      <c r="JF112" s="125"/>
      <c r="JG112" s="125"/>
      <c r="JH112" s="125"/>
      <c r="JI112" s="125"/>
      <c r="JJ112" s="125"/>
      <c r="JK112" s="125"/>
      <c r="JL112" s="125"/>
      <c r="JM112" s="125"/>
      <c r="JN112" s="125"/>
      <c r="JO112" s="125"/>
      <c r="JP112" s="125"/>
      <c r="JQ112" s="125"/>
      <c r="JR112" s="125"/>
      <c r="JS112" s="125"/>
      <c r="JT112" s="125"/>
      <c r="JU112" s="125"/>
      <c r="JV112" s="125"/>
      <c r="JW112" s="125"/>
      <c r="JX112" s="125"/>
      <c r="JY112" s="125"/>
      <c r="JZ112" s="125"/>
      <c r="KA112" s="125"/>
      <c r="KB112" s="125"/>
      <c r="KC112" s="125"/>
      <c r="KD112" s="125"/>
      <c r="KE112" s="125"/>
      <c r="KF112" s="125"/>
      <c r="KG112" s="125"/>
      <c r="KH112" s="125"/>
      <c r="KI112" s="125"/>
      <c r="KJ112" s="125"/>
      <c r="KK112" s="125"/>
      <c r="KL112" s="125"/>
      <c r="KM112" s="125"/>
      <c r="KN112" s="125"/>
      <c r="KO112" s="125"/>
      <c r="KP112" s="125"/>
      <c r="KQ112" s="125"/>
      <c r="KR112" s="125"/>
      <c r="KS112" s="125"/>
      <c r="KT112" s="125"/>
      <c r="KU112" s="125"/>
      <c r="KV112" s="125"/>
      <c r="KW112" s="125"/>
      <c r="KX112" s="125"/>
      <c r="KY112" s="125"/>
      <c r="KZ112" s="125"/>
      <c r="LA112" s="125"/>
      <c r="LB112" s="125"/>
      <c r="LC112" s="125"/>
      <c r="LD112" s="125"/>
      <c r="LE112" s="125"/>
      <c r="LF112" s="125"/>
      <c r="LG112" s="125"/>
      <c r="LH112" s="125"/>
      <c r="LI112" s="125"/>
      <c r="LJ112" s="125"/>
      <c r="LK112" s="125"/>
      <c r="LL112" s="125"/>
      <c r="LM112" s="125"/>
      <c r="LN112" s="125"/>
      <c r="LO112" s="125"/>
      <c r="LP112" s="125"/>
      <c r="LQ112" s="125"/>
      <c r="LR112" s="125"/>
      <c r="LS112" s="125"/>
      <c r="LT112" s="125"/>
      <c r="LU112" s="125"/>
      <c r="LV112" s="125"/>
      <c r="LW112" s="125"/>
      <c r="LX112" s="125"/>
    </row>
    <row r="113" spans="1:336">
      <c r="A113" s="178"/>
      <c r="B113" s="12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  <c r="FR113" s="125"/>
      <c r="FS113" s="125"/>
      <c r="FT113" s="125"/>
      <c r="FU113" s="125"/>
      <c r="FV113" s="125"/>
      <c r="FW113" s="125"/>
      <c r="FX113" s="125"/>
      <c r="FY113" s="125"/>
      <c r="FZ113" s="125"/>
      <c r="GA113" s="125"/>
      <c r="GB113" s="125"/>
      <c r="GC113" s="125"/>
      <c r="GD113" s="125"/>
      <c r="GE113" s="125"/>
      <c r="GF113" s="125"/>
      <c r="GG113" s="125"/>
      <c r="GH113" s="125"/>
      <c r="GI113" s="125"/>
      <c r="GJ113" s="125"/>
      <c r="GK113" s="125"/>
      <c r="GL113" s="125"/>
      <c r="GM113" s="125"/>
      <c r="GN113" s="125"/>
      <c r="GO113" s="125"/>
      <c r="GP113" s="125"/>
      <c r="GQ113" s="125"/>
      <c r="GR113" s="125"/>
      <c r="GS113" s="125"/>
      <c r="GT113" s="125"/>
      <c r="GU113" s="125"/>
      <c r="GV113" s="125"/>
      <c r="GW113" s="125"/>
      <c r="GX113" s="125"/>
      <c r="GY113" s="125"/>
      <c r="GZ113" s="125"/>
      <c r="HA113" s="125"/>
      <c r="HB113" s="125"/>
      <c r="HC113" s="125"/>
      <c r="HD113" s="125"/>
      <c r="HE113" s="125"/>
      <c r="HF113" s="125"/>
      <c r="HG113" s="125"/>
      <c r="HH113" s="125"/>
      <c r="HI113" s="125"/>
      <c r="HJ113" s="125"/>
      <c r="HK113" s="125"/>
      <c r="HL113" s="125"/>
      <c r="HM113" s="125"/>
      <c r="HN113" s="125"/>
      <c r="HO113" s="125"/>
      <c r="HP113" s="125"/>
      <c r="HQ113" s="125"/>
      <c r="HR113" s="125"/>
      <c r="HS113" s="125"/>
      <c r="HT113" s="125"/>
      <c r="HU113" s="125"/>
      <c r="HV113" s="125"/>
      <c r="HW113" s="125"/>
      <c r="HX113" s="125"/>
      <c r="HY113" s="125"/>
      <c r="HZ113" s="125"/>
      <c r="IA113" s="125"/>
      <c r="IB113" s="125"/>
      <c r="IC113" s="125"/>
      <c r="ID113" s="125"/>
      <c r="IE113" s="125"/>
      <c r="IF113" s="125"/>
      <c r="IG113" s="125"/>
      <c r="IH113" s="125"/>
      <c r="II113" s="125"/>
      <c r="IJ113" s="125"/>
      <c r="IK113" s="125"/>
      <c r="IL113" s="125"/>
      <c r="IM113" s="125"/>
      <c r="IN113" s="125"/>
      <c r="IO113" s="125"/>
      <c r="IP113" s="125"/>
      <c r="IQ113" s="125"/>
      <c r="IR113" s="125"/>
      <c r="IS113" s="125"/>
      <c r="IT113" s="125"/>
      <c r="IU113" s="125"/>
      <c r="IV113" s="125"/>
      <c r="IW113" s="125"/>
      <c r="IX113" s="125"/>
      <c r="IY113" s="125"/>
      <c r="IZ113" s="125"/>
      <c r="JA113" s="125"/>
      <c r="JB113" s="125"/>
      <c r="JC113" s="125"/>
      <c r="JD113" s="125"/>
      <c r="JE113" s="125"/>
      <c r="JF113" s="125"/>
      <c r="JG113" s="125"/>
      <c r="JH113" s="125"/>
      <c r="JI113" s="125"/>
      <c r="JJ113" s="125"/>
      <c r="JK113" s="125"/>
      <c r="JL113" s="125"/>
      <c r="JM113" s="125"/>
      <c r="JN113" s="125"/>
      <c r="JO113" s="125"/>
      <c r="JP113" s="125"/>
      <c r="JQ113" s="125"/>
      <c r="JR113" s="125"/>
      <c r="JS113" s="125"/>
      <c r="JT113" s="125"/>
      <c r="JU113" s="125"/>
      <c r="JV113" s="125"/>
      <c r="JW113" s="125"/>
      <c r="JX113" s="125"/>
      <c r="JY113" s="125"/>
      <c r="JZ113" s="125"/>
      <c r="KA113" s="125"/>
      <c r="KB113" s="125"/>
      <c r="KC113" s="125"/>
      <c r="KD113" s="125"/>
      <c r="KE113" s="125"/>
      <c r="KF113" s="125"/>
      <c r="KG113" s="125"/>
      <c r="KH113" s="125"/>
      <c r="KI113" s="125"/>
      <c r="KJ113" s="125"/>
      <c r="KK113" s="125"/>
      <c r="KL113" s="125"/>
      <c r="KM113" s="125"/>
      <c r="KN113" s="125"/>
      <c r="KO113" s="125"/>
      <c r="KP113" s="125"/>
      <c r="KQ113" s="125"/>
      <c r="KR113" s="125"/>
      <c r="KS113" s="125"/>
      <c r="KT113" s="125"/>
      <c r="KU113" s="125"/>
      <c r="KV113" s="125"/>
      <c r="KW113" s="125"/>
      <c r="KX113" s="125"/>
      <c r="KY113" s="125"/>
      <c r="KZ113" s="125"/>
      <c r="LA113" s="125"/>
      <c r="LB113" s="125"/>
      <c r="LC113" s="125"/>
      <c r="LD113" s="125"/>
      <c r="LE113" s="125"/>
      <c r="LF113" s="125"/>
      <c r="LG113" s="125"/>
      <c r="LH113" s="125"/>
      <c r="LI113" s="125"/>
      <c r="LJ113" s="125"/>
      <c r="LK113" s="125"/>
      <c r="LL113" s="125"/>
      <c r="LM113" s="125"/>
      <c r="LN113" s="125"/>
      <c r="LO113" s="125"/>
      <c r="LP113" s="125"/>
      <c r="LQ113" s="125"/>
      <c r="LR113" s="125"/>
      <c r="LS113" s="125"/>
      <c r="LT113" s="125"/>
      <c r="LU113" s="125"/>
      <c r="LV113" s="125"/>
      <c r="LW113" s="125"/>
      <c r="LX113" s="125"/>
    </row>
    <row r="114" spans="1:336">
      <c r="A114" s="178"/>
      <c r="B114" s="12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125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  <c r="II114" s="125"/>
      <c r="IJ114" s="125"/>
      <c r="IK114" s="125"/>
      <c r="IL114" s="125"/>
      <c r="IM114" s="125"/>
      <c r="IN114" s="125"/>
      <c r="IO114" s="125"/>
      <c r="IP114" s="125"/>
      <c r="IQ114" s="125"/>
      <c r="IR114" s="125"/>
      <c r="IS114" s="125"/>
      <c r="IT114" s="125"/>
      <c r="IU114" s="125"/>
      <c r="IV114" s="125"/>
      <c r="IW114" s="125"/>
      <c r="IX114" s="125"/>
      <c r="IY114" s="125"/>
      <c r="IZ114" s="125"/>
      <c r="JA114" s="125"/>
      <c r="JB114" s="125"/>
      <c r="JC114" s="125"/>
      <c r="JD114" s="125"/>
      <c r="JE114" s="125"/>
      <c r="JF114" s="125"/>
      <c r="JG114" s="125"/>
      <c r="JH114" s="125"/>
      <c r="JI114" s="125"/>
      <c r="JJ114" s="125"/>
      <c r="JK114" s="125"/>
      <c r="JL114" s="125"/>
      <c r="JM114" s="125"/>
      <c r="JN114" s="125"/>
      <c r="JO114" s="125"/>
      <c r="JP114" s="125"/>
      <c r="JQ114" s="125"/>
      <c r="JR114" s="125"/>
      <c r="JS114" s="125"/>
      <c r="JT114" s="125"/>
      <c r="JU114" s="125"/>
      <c r="JV114" s="125"/>
      <c r="JW114" s="125"/>
      <c r="JX114" s="125"/>
      <c r="JY114" s="125"/>
      <c r="JZ114" s="125"/>
      <c r="KA114" s="125"/>
      <c r="KB114" s="125"/>
      <c r="KC114" s="125"/>
      <c r="KD114" s="125"/>
      <c r="KE114" s="125"/>
      <c r="KF114" s="125"/>
      <c r="KG114" s="125"/>
      <c r="KH114" s="125"/>
      <c r="KI114" s="125"/>
      <c r="KJ114" s="125"/>
      <c r="KK114" s="125"/>
      <c r="KL114" s="125"/>
      <c r="KM114" s="125"/>
      <c r="KN114" s="125"/>
      <c r="KO114" s="125"/>
      <c r="KP114" s="125"/>
      <c r="KQ114" s="125"/>
      <c r="KR114" s="125"/>
      <c r="KS114" s="125"/>
      <c r="KT114" s="125"/>
      <c r="KU114" s="125"/>
      <c r="KV114" s="125"/>
      <c r="KW114" s="125"/>
      <c r="KX114" s="125"/>
      <c r="KY114" s="125"/>
      <c r="KZ114" s="125"/>
      <c r="LA114" s="125"/>
      <c r="LB114" s="125"/>
      <c r="LC114" s="125"/>
      <c r="LD114" s="125"/>
      <c r="LE114" s="125"/>
      <c r="LF114" s="125"/>
      <c r="LG114" s="125"/>
      <c r="LH114" s="125"/>
      <c r="LI114" s="125"/>
      <c r="LJ114" s="125"/>
      <c r="LK114" s="125"/>
      <c r="LL114" s="125"/>
      <c r="LM114" s="125"/>
      <c r="LN114" s="125"/>
      <c r="LO114" s="125"/>
      <c r="LP114" s="125"/>
      <c r="LQ114" s="125"/>
      <c r="LR114" s="125"/>
      <c r="LS114" s="125"/>
      <c r="LT114" s="125"/>
      <c r="LU114" s="125"/>
      <c r="LV114" s="125"/>
      <c r="LW114" s="125"/>
      <c r="LX114" s="125"/>
    </row>
    <row r="115" spans="1:336">
      <c r="A115" s="178"/>
      <c r="B115" s="12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  <c r="FR115" s="125"/>
      <c r="FS115" s="125"/>
      <c r="FT115" s="125"/>
      <c r="FU115" s="125"/>
      <c r="FV115" s="125"/>
      <c r="FW115" s="125"/>
      <c r="FX115" s="125"/>
      <c r="FY115" s="125"/>
      <c r="FZ115" s="125"/>
      <c r="GA115" s="125"/>
      <c r="GB115" s="125"/>
      <c r="GC115" s="125"/>
      <c r="GD115" s="125"/>
      <c r="GE115" s="125"/>
      <c r="GF115" s="125"/>
      <c r="GG115" s="125"/>
      <c r="GH115" s="125"/>
      <c r="GI115" s="125"/>
      <c r="GJ115" s="125"/>
      <c r="GK115" s="125"/>
      <c r="GL115" s="125"/>
      <c r="GM115" s="125"/>
      <c r="GN115" s="125"/>
      <c r="GO115" s="125"/>
      <c r="GP115" s="125"/>
      <c r="GQ115" s="125"/>
      <c r="GR115" s="125"/>
      <c r="GS115" s="125"/>
      <c r="GT115" s="125"/>
      <c r="GU115" s="125"/>
      <c r="GV115" s="125"/>
      <c r="GW115" s="125"/>
      <c r="GX115" s="125"/>
      <c r="GY115" s="125"/>
      <c r="GZ115" s="125"/>
      <c r="HA115" s="125"/>
      <c r="HB115" s="125"/>
      <c r="HC115" s="125"/>
      <c r="HD115" s="125"/>
      <c r="HE115" s="125"/>
      <c r="HF115" s="125"/>
      <c r="HG115" s="125"/>
      <c r="HH115" s="125"/>
      <c r="HI115" s="125"/>
      <c r="HJ115" s="125"/>
      <c r="HK115" s="125"/>
      <c r="HL115" s="125"/>
      <c r="HM115" s="125"/>
      <c r="HN115" s="125"/>
      <c r="HO115" s="125"/>
      <c r="HP115" s="125"/>
      <c r="HQ115" s="125"/>
      <c r="HR115" s="125"/>
      <c r="HS115" s="125"/>
      <c r="HT115" s="125"/>
      <c r="HU115" s="125"/>
      <c r="HV115" s="125"/>
      <c r="HW115" s="125"/>
      <c r="HX115" s="125"/>
      <c r="HY115" s="125"/>
      <c r="HZ115" s="125"/>
      <c r="IA115" s="125"/>
      <c r="IB115" s="125"/>
      <c r="IC115" s="125"/>
      <c r="ID115" s="125"/>
      <c r="IE115" s="125"/>
      <c r="IF115" s="125"/>
      <c r="IG115" s="125"/>
      <c r="IH115" s="125"/>
      <c r="II115" s="125"/>
      <c r="IJ115" s="125"/>
      <c r="IK115" s="125"/>
      <c r="IL115" s="125"/>
      <c r="IM115" s="125"/>
      <c r="IN115" s="125"/>
      <c r="IO115" s="125"/>
      <c r="IP115" s="125"/>
      <c r="IQ115" s="125"/>
      <c r="IR115" s="125"/>
      <c r="IS115" s="125"/>
      <c r="IT115" s="125"/>
      <c r="IU115" s="125"/>
      <c r="IV115" s="125"/>
      <c r="IW115" s="125"/>
      <c r="IX115" s="125"/>
      <c r="IY115" s="125"/>
      <c r="IZ115" s="125"/>
      <c r="JA115" s="125"/>
      <c r="JB115" s="125"/>
      <c r="JC115" s="125"/>
      <c r="JD115" s="125"/>
      <c r="JE115" s="125"/>
      <c r="JF115" s="125"/>
      <c r="JG115" s="125"/>
      <c r="JH115" s="125"/>
      <c r="JI115" s="125"/>
      <c r="JJ115" s="125"/>
      <c r="JK115" s="125"/>
      <c r="JL115" s="125"/>
      <c r="JM115" s="125"/>
      <c r="JN115" s="125"/>
      <c r="JO115" s="125"/>
      <c r="JP115" s="125"/>
      <c r="JQ115" s="125"/>
      <c r="JR115" s="125"/>
      <c r="JS115" s="125"/>
      <c r="JT115" s="125"/>
      <c r="JU115" s="125"/>
      <c r="JV115" s="125"/>
      <c r="JW115" s="125"/>
      <c r="JX115" s="125"/>
      <c r="JY115" s="125"/>
      <c r="JZ115" s="125"/>
      <c r="KA115" s="125"/>
      <c r="KB115" s="125"/>
      <c r="KC115" s="125"/>
      <c r="KD115" s="125"/>
      <c r="KE115" s="125"/>
      <c r="KF115" s="125"/>
      <c r="KG115" s="125"/>
      <c r="KH115" s="125"/>
      <c r="KI115" s="125"/>
      <c r="KJ115" s="125"/>
      <c r="KK115" s="125"/>
      <c r="KL115" s="125"/>
      <c r="KM115" s="125"/>
      <c r="KN115" s="125"/>
      <c r="KO115" s="125"/>
      <c r="KP115" s="125"/>
      <c r="KQ115" s="125"/>
      <c r="KR115" s="125"/>
      <c r="KS115" s="125"/>
      <c r="KT115" s="125"/>
      <c r="KU115" s="125"/>
      <c r="KV115" s="125"/>
      <c r="KW115" s="125"/>
      <c r="KX115" s="125"/>
      <c r="KY115" s="125"/>
      <c r="KZ115" s="125"/>
      <c r="LA115" s="125"/>
      <c r="LB115" s="125"/>
      <c r="LC115" s="125"/>
      <c r="LD115" s="125"/>
      <c r="LE115" s="125"/>
      <c r="LF115" s="125"/>
      <c r="LG115" s="125"/>
      <c r="LH115" s="125"/>
      <c r="LI115" s="125"/>
      <c r="LJ115" s="125"/>
      <c r="LK115" s="125"/>
      <c r="LL115" s="125"/>
      <c r="LM115" s="125"/>
      <c r="LN115" s="125"/>
      <c r="LO115" s="125"/>
      <c r="LP115" s="125"/>
      <c r="LQ115" s="125"/>
      <c r="LR115" s="125"/>
      <c r="LS115" s="125"/>
      <c r="LT115" s="125"/>
      <c r="LU115" s="125"/>
      <c r="LV115" s="125"/>
      <c r="LW115" s="125"/>
      <c r="LX115" s="125"/>
    </row>
    <row r="116" spans="1:336">
      <c r="A116" s="178"/>
      <c r="B116" s="12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  <c r="AA116" s="125"/>
      <c r="AB116" s="125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  <c r="FR116" s="125"/>
      <c r="FS116" s="125"/>
      <c r="FT116" s="125"/>
      <c r="FU116" s="125"/>
      <c r="FV116" s="125"/>
      <c r="FW116" s="125"/>
      <c r="FX116" s="125"/>
      <c r="FY116" s="125"/>
      <c r="FZ116" s="125"/>
      <c r="GA116" s="125"/>
      <c r="GB116" s="125"/>
      <c r="GC116" s="125"/>
      <c r="GD116" s="125"/>
      <c r="GE116" s="125"/>
      <c r="GF116" s="125"/>
      <c r="GG116" s="125"/>
      <c r="GH116" s="125"/>
      <c r="GI116" s="125"/>
      <c r="GJ116" s="125"/>
      <c r="GK116" s="125"/>
      <c r="GL116" s="125"/>
      <c r="GM116" s="125"/>
      <c r="GN116" s="125"/>
      <c r="GO116" s="125"/>
      <c r="GP116" s="125"/>
      <c r="GQ116" s="125"/>
      <c r="GR116" s="125"/>
      <c r="GS116" s="125"/>
      <c r="GT116" s="125"/>
      <c r="GU116" s="125"/>
      <c r="GV116" s="125"/>
      <c r="GW116" s="125"/>
      <c r="GX116" s="125"/>
      <c r="GY116" s="125"/>
      <c r="GZ116" s="125"/>
      <c r="HA116" s="125"/>
      <c r="HB116" s="125"/>
      <c r="HC116" s="125"/>
      <c r="HD116" s="125"/>
      <c r="HE116" s="125"/>
      <c r="HF116" s="125"/>
      <c r="HG116" s="125"/>
      <c r="HH116" s="125"/>
      <c r="HI116" s="125"/>
      <c r="HJ116" s="125"/>
      <c r="HK116" s="125"/>
      <c r="HL116" s="125"/>
      <c r="HM116" s="125"/>
      <c r="HN116" s="125"/>
      <c r="HO116" s="125"/>
      <c r="HP116" s="125"/>
      <c r="HQ116" s="125"/>
      <c r="HR116" s="125"/>
      <c r="HS116" s="125"/>
      <c r="HT116" s="125"/>
      <c r="HU116" s="125"/>
      <c r="HV116" s="125"/>
      <c r="HW116" s="125"/>
      <c r="HX116" s="125"/>
      <c r="HY116" s="125"/>
      <c r="HZ116" s="125"/>
      <c r="IA116" s="125"/>
      <c r="IB116" s="125"/>
      <c r="IC116" s="125"/>
      <c r="ID116" s="125"/>
      <c r="IE116" s="125"/>
      <c r="IF116" s="125"/>
      <c r="IG116" s="125"/>
      <c r="IH116" s="125"/>
      <c r="II116" s="125"/>
      <c r="IJ116" s="125"/>
      <c r="IK116" s="125"/>
      <c r="IL116" s="125"/>
      <c r="IM116" s="125"/>
      <c r="IN116" s="125"/>
      <c r="IO116" s="125"/>
      <c r="IP116" s="125"/>
      <c r="IQ116" s="125"/>
      <c r="IR116" s="125"/>
      <c r="IS116" s="125"/>
      <c r="IT116" s="125"/>
      <c r="IU116" s="125"/>
      <c r="IV116" s="125"/>
      <c r="IW116" s="125"/>
      <c r="IX116" s="125"/>
      <c r="IY116" s="125"/>
      <c r="IZ116" s="125"/>
      <c r="JA116" s="125"/>
      <c r="JB116" s="125"/>
      <c r="JC116" s="125"/>
      <c r="JD116" s="125"/>
      <c r="JE116" s="125"/>
      <c r="JF116" s="125"/>
      <c r="JG116" s="125"/>
      <c r="JH116" s="125"/>
      <c r="JI116" s="125"/>
      <c r="JJ116" s="125"/>
      <c r="JK116" s="125"/>
      <c r="JL116" s="125"/>
      <c r="JM116" s="125"/>
      <c r="JN116" s="125"/>
      <c r="JO116" s="125"/>
      <c r="JP116" s="125"/>
      <c r="JQ116" s="125"/>
      <c r="JR116" s="125"/>
      <c r="JS116" s="125"/>
      <c r="JT116" s="125"/>
      <c r="JU116" s="125"/>
      <c r="JV116" s="125"/>
      <c r="JW116" s="125"/>
      <c r="JX116" s="125"/>
      <c r="JY116" s="125"/>
      <c r="JZ116" s="125"/>
      <c r="KA116" s="125"/>
      <c r="KB116" s="125"/>
      <c r="KC116" s="125"/>
      <c r="KD116" s="125"/>
      <c r="KE116" s="125"/>
      <c r="KF116" s="125"/>
      <c r="KG116" s="125"/>
      <c r="KH116" s="125"/>
      <c r="KI116" s="125"/>
      <c r="KJ116" s="125"/>
      <c r="KK116" s="125"/>
      <c r="KL116" s="125"/>
      <c r="KM116" s="125"/>
      <c r="KN116" s="125"/>
      <c r="KO116" s="125"/>
      <c r="KP116" s="125"/>
      <c r="KQ116" s="125"/>
      <c r="KR116" s="125"/>
      <c r="KS116" s="125"/>
      <c r="KT116" s="125"/>
      <c r="KU116" s="125"/>
      <c r="KV116" s="125"/>
      <c r="KW116" s="125"/>
      <c r="KX116" s="125"/>
      <c r="KY116" s="125"/>
      <c r="KZ116" s="125"/>
      <c r="LA116" s="125"/>
      <c r="LB116" s="125"/>
      <c r="LC116" s="125"/>
      <c r="LD116" s="125"/>
      <c r="LE116" s="125"/>
      <c r="LF116" s="125"/>
      <c r="LG116" s="125"/>
      <c r="LH116" s="125"/>
      <c r="LI116" s="125"/>
      <c r="LJ116" s="125"/>
      <c r="LK116" s="125"/>
      <c r="LL116" s="125"/>
      <c r="LM116" s="125"/>
      <c r="LN116" s="125"/>
      <c r="LO116" s="125"/>
      <c r="LP116" s="125"/>
      <c r="LQ116" s="125"/>
      <c r="LR116" s="125"/>
      <c r="LS116" s="125"/>
      <c r="LT116" s="125"/>
      <c r="LU116" s="125"/>
      <c r="LV116" s="125"/>
      <c r="LW116" s="125"/>
      <c r="LX116" s="125"/>
    </row>
    <row r="117" spans="1:336">
      <c r="A117" s="178"/>
      <c r="B117" s="12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125"/>
      <c r="AB117" s="125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  <c r="FR117" s="125"/>
      <c r="FS117" s="125"/>
      <c r="FT117" s="125"/>
      <c r="FU117" s="125"/>
      <c r="FV117" s="125"/>
      <c r="FW117" s="125"/>
      <c r="FX117" s="125"/>
      <c r="FY117" s="125"/>
      <c r="FZ117" s="125"/>
      <c r="GA117" s="125"/>
      <c r="GB117" s="125"/>
      <c r="GC117" s="125"/>
      <c r="GD117" s="125"/>
      <c r="GE117" s="125"/>
      <c r="GF117" s="125"/>
      <c r="GG117" s="125"/>
      <c r="GH117" s="125"/>
      <c r="GI117" s="125"/>
      <c r="GJ117" s="125"/>
      <c r="GK117" s="125"/>
      <c r="GL117" s="125"/>
      <c r="GM117" s="125"/>
      <c r="GN117" s="125"/>
      <c r="GO117" s="125"/>
      <c r="GP117" s="125"/>
      <c r="GQ117" s="125"/>
      <c r="GR117" s="125"/>
      <c r="GS117" s="125"/>
      <c r="GT117" s="125"/>
      <c r="GU117" s="125"/>
      <c r="GV117" s="125"/>
      <c r="GW117" s="125"/>
      <c r="GX117" s="125"/>
      <c r="GY117" s="125"/>
      <c r="GZ117" s="125"/>
      <c r="HA117" s="125"/>
      <c r="HB117" s="125"/>
      <c r="HC117" s="125"/>
      <c r="HD117" s="125"/>
      <c r="HE117" s="125"/>
      <c r="HF117" s="125"/>
      <c r="HG117" s="125"/>
      <c r="HH117" s="125"/>
      <c r="HI117" s="125"/>
      <c r="HJ117" s="125"/>
      <c r="HK117" s="125"/>
      <c r="HL117" s="125"/>
      <c r="HM117" s="125"/>
      <c r="HN117" s="125"/>
      <c r="HO117" s="125"/>
      <c r="HP117" s="125"/>
      <c r="HQ117" s="125"/>
      <c r="HR117" s="125"/>
      <c r="HS117" s="125"/>
      <c r="HT117" s="125"/>
      <c r="HU117" s="125"/>
      <c r="HV117" s="125"/>
      <c r="HW117" s="125"/>
      <c r="HX117" s="125"/>
      <c r="HY117" s="125"/>
      <c r="HZ117" s="125"/>
      <c r="IA117" s="125"/>
      <c r="IB117" s="125"/>
      <c r="IC117" s="125"/>
      <c r="ID117" s="125"/>
      <c r="IE117" s="125"/>
      <c r="IF117" s="125"/>
      <c r="IG117" s="125"/>
      <c r="IH117" s="125"/>
      <c r="II117" s="125"/>
      <c r="IJ117" s="125"/>
      <c r="IK117" s="125"/>
      <c r="IL117" s="125"/>
      <c r="IM117" s="125"/>
      <c r="IN117" s="125"/>
      <c r="IO117" s="125"/>
      <c r="IP117" s="125"/>
      <c r="IQ117" s="125"/>
      <c r="IR117" s="125"/>
      <c r="IS117" s="125"/>
      <c r="IT117" s="125"/>
      <c r="IU117" s="125"/>
      <c r="IV117" s="125"/>
      <c r="IW117" s="125"/>
      <c r="IX117" s="125"/>
      <c r="IY117" s="125"/>
      <c r="IZ117" s="125"/>
      <c r="JA117" s="125"/>
      <c r="JB117" s="125"/>
      <c r="JC117" s="125"/>
      <c r="JD117" s="125"/>
      <c r="JE117" s="125"/>
      <c r="JF117" s="125"/>
      <c r="JG117" s="125"/>
      <c r="JH117" s="125"/>
      <c r="JI117" s="125"/>
      <c r="JJ117" s="125"/>
      <c r="JK117" s="125"/>
      <c r="JL117" s="125"/>
      <c r="JM117" s="125"/>
      <c r="JN117" s="125"/>
      <c r="JO117" s="125"/>
      <c r="JP117" s="125"/>
      <c r="JQ117" s="125"/>
      <c r="JR117" s="125"/>
      <c r="JS117" s="125"/>
      <c r="JT117" s="125"/>
      <c r="JU117" s="125"/>
      <c r="JV117" s="125"/>
      <c r="JW117" s="125"/>
      <c r="JX117" s="125"/>
      <c r="JY117" s="125"/>
      <c r="JZ117" s="125"/>
      <c r="KA117" s="125"/>
      <c r="KB117" s="125"/>
      <c r="KC117" s="125"/>
      <c r="KD117" s="125"/>
      <c r="KE117" s="125"/>
      <c r="KF117" s="125"/>
      <c r="KG117" s="125"/>
      <c r="KH117" s="125"/>
      <c r="KI117" s="125"/>
      <c r="KJ117" s="125"/>
      <c r="KK117" s="125"/>
      <c r="KL117" s="125"/>
      <c r="KM117" s="125"/>
      <c r="KN117" s="125"/>
      <c r="KO117" s="125"/>
      <c r="KP117" s="125"/>
      <c r="KQ117" s="125"/>
      <c r="KR117" s="125"/>
      <c r="KS117" s="125"/>
      <c r="KT117" s="125"/>
      <c r="KU117" s="125"/>
      <c r="KV117" s="125"/>
      <c r="KW117" s="125"/>
      <c r="KX117" s="125"/>
      <c r="KY117" s="125"/>
      <c r="KZ117" s="125"/>
      <c r="LA117" s="125"/>
      <c r="LB117" s="125"/>
      <c r="LC117" s="125"/>
      <c r="LD117" s="125"/>
      <c r="LE117" s="125"/>
      <c r="LF117" s="125"/>
      <c r="LG117" s="125"/>
      <c r="LH117" s="125"/>
      <c r="LI117" s="125"/>
      <c r="LJ117" s="125"/>
      <c r="LK117" s="125"/>
      <c r="LL117" s="125"/>
      <c r="LM117" s="125"/>
      <c r="LN117" s="125"/>
      <c r="LO117" s="125"/>
      <c r="LP117" s="125"/>
      <c r="LQ117" s="125"/>
      <c r="LR117" s="125"/>
      <c r="LS117" s="125"/>
      <c r="LT117" s="125"/>
      <c r="LU117" s="125"/>
      <c r="LV117" s="125"/>
      <c r="LW117" s="125"/>
      <c r="LX117" s="125"/>
    </row>
    <row r="118" spans="1:336">
      <c r="A118" s="178"/>
      <c r="B118" s="12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  <c r="FR118" s="125"/>
      <c r="FS118" s="125"/>
      <c r="FT118" s="125"/>
      <c r="FU118" s="125"/>
      <c r="FV118" s="125"/>
      <c r="FW118" s="125"/>
      <c r="FX118" s="125"/>
      <c r="FY118" s="125"/>
      <c r="FZ118" s="125"/>
      <c r="GA118" s="125"/>
      <c r="GB118" s="125"/>
      <c r="GC118" s="125"/>
      <c r="GD118" s="125"/>
      <c r="GE118" s="125"/>
      <c r="GF118" s="125"/>
      <c r="GG118" s="125"/>
      <c r="GH118" s="125"/>
      <c r="GI118" s="125"/>
      <c r="GJ118" s="125"/>
      <c r="GK118" s="125"/>
      <c r="GL118" s="125"/>
      <c r="GM118" s="125"/>
      <c r="GN118" s="125"/>
      <c r="GO118" s="125"/>
      <c r="GP118" s="125"/>
      <c r="GQ118" s="125"/>
      <c r="GR118" s="125"/>
      <c r="GS118" s="125"/>
      <c r="GT118" s="125"/>
      <c r="GU118" s="125"/>
      <c r="GV118" s="125"/>
      <c r="GW118" s="125"/>
      <c r="GX118" s="125"/>
      <c r="GY118" s="125"/>
      <c r="GZ118" s="125"/>
      <c r="HA118" s="125"/>
      <c r="HB118" s="125"/>
      <c r="HC118" s="125"/>
      <c r="HD118" s="125"/>
      <c r="HE118" s="125"/>
      <c r="HF118" s="125"/>
      <c r="HG118" s="125"/>
      <c r="HH118" s="125"/>
      <c r="HI118" s="125"/>
      <c r="HJ118" s="125"/>
      <c r="HK118" s="125"/>
      <c r="HL118" s="125"/>
      <c r="HM118" s="125"/>
      <c r="HN118" s="125"/>
      <c r="HO118" s="125"/>
      <c r="HP118" s="125"/>
      <c r="HQ118" s="125"/>
      <c r="HR118" s="125"/>
      <c r="HS118" s="125"/>
      <c r="HT118" s="125"/>
      <c r="HU118" s="125"/>
      <c r="HV118" s="125"/>
      <c r="HW118" s="125"/>
      <c r="HX118" s="125"/>
      <c r="HY118" s="125"/>
      <c r="HZ118" s="125"/>
      <c r="IA118" s="125"/>
      <c r="IB118" s="125"/>
      <c r="IC118" s="125"/>
      <c r="ID118" s="125"/>
      <c r="IE118" s="125"/>
      <c r="IF118" s="125"/>
      <c r="IG118" s="125"/>
      <c r="IH118" s="125"/>
      <c r="II118" s="125"/>
      <c r="IJ118" s="125"/>
      <c r="IK118" s="125"/>
      <c r="IL118" s="125"/>
      <c r="IM118" s="125"/>
      <c r="IN118" s="125"/>
      <c r="IO118" s="125"/>
      <c r="IP118" s="125"/>
      <c r="IQ118" s="125"/>
      <c r="IR118" s="125"/>
      <c r="IS118" s="125"/>
      <c r="IT118" s="125"/>
      <c r="IU118" s="125"/>
      <c r="IV118" s="125"/>
      <c r="IW118" s="125"/>
      <c r="IX118" s="125"/>
      <c r="IY118" s="125"/>
      <c r="IZ118" s="125"/>
      <c r="JA118" s="125"/>
      <c r="JB118" s="125"/>
      <c r="JC118" s="125"/>
      <c r="JD118" s="125"/>
      <c r="JE118" s="125"/>
      <c r="JF118" s="125"/>
      <c r="JG118" s="125"/>
      <c r="JH118" s="125"/>
      <c r="JI118" s="125"/>
      <c r="JJ118" s="125"/>
      <c r="JK118" s="125"/>
      <c r="JL118" s="125"/>
      <c r="JM118" s="125"/>
      <c r="JN118" s="125"/>
      <c r="JO118" s="125"/>
      <c r="JP118" s="125"/>
      <c r="JQ118" s="125"/>
      <c r="JR118" s="125"/>
      <c r="JS118" s="125"/>
      <c r="JT118" s="125"/>
      <c r="JU118" s="125"/>
      <c r="JV118" s="125"/>
      <c r="JW118" s="125"/>
      <c r="JX118" s="125"/>
      <c r="JY118" s="125"/>
      <c r="JZ118" s="125"/>
      <c r="KA118" s="125"/>
      <c r="KB118" s="125"/>
      <c r="KC118" s="125"/>
      <c r="KD118" s="125"/>
      <c r="KE118" s="125"/>
      <c r="KF118" s="125"/>
      <c r="KG118" s="125"/>
      <c r="KH118" s="125"/>
      <c r="KI118" s="125"/>
      <c r="KJ118" s="125"/>
      <c r="KK118" s="125"/>
      <c r="KL118" s="125"/>
      <c r="KM118" s="125"/>
      <c r="KN118" s="125"/>
      <c r="KO118" s="125"/>
      <c r="KP118" s="125"/>
      <c r="KQ118" s="125"/>
      <c r="KR118" s="125"/>
      <c r="KS118" s="125"/>
      <c r="KT118" s="125"/>
      <c r="KU118" s="125"/>
      <c r="KV118" s="125"/>
      <c r="KW118" s="125"/>
      <c r="KX118" s="125"/>
      <c r="KY118" s="125"/>
      <c r="KZ118" s="125"/>
      <c r="LA118" s="125"/>
      <c r="LB118" s="125"/>
      <c r="LC118" s="125"/>
      <c r="LD118" s="125"/>
      <c r="LE118" s="125"/>
      <c r="LF118" s="125"/>
      <c r="LG118" s="125"/>
      <c r="LH118" s="125"/>
      <c r="LI118" s="125"/>
      <c r="LJ118" s="125"/>
      <c r="LK118" s="125"/>
      <c r="LL118" s="125"/>
      <c r="LM118" s="125"/>
      <c r="LN118" s="125"/>
      <c r="LO118" s="125"/>
      <c r="LP118" s="125"/>
      <c r="LQ118" s="125"/>
      <c r="LR118" s="125"/>
      <c r="LS118" s="125"/>
      <c r="LT118" s="125"/>
      <c r="LU118" s="125"/>
      <c r="LV118" s="125"/>
      <c r="LW118" s="125"/>
      <c r="LX118" s="125"/>
    </row>
    <row r="119" spans="1:336">
      <c r="A119" s="178"/>
      <c r="B119" s="12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  <c r="FR119" s="125"/>
      <c r="FS119" s="125"/>
      <c r="FT119" s="125"/>
      <c r="FU119" s="125"/>
      <c r="FV119" s="125"/>
      <c r="FW119" s="125"/>
      <c r="FX119" s="125"/>
      <c r="FY119" s="125"/>
      <c r="FZ119" s="125"/>
      <c r="GA119" s="125"/>
      <c r="GB119" s="125"/>
      <c r="GC119" s="125"/>
      <c r="GD119" s="125"/>
      <c r="GE119" s="125"/>
      <c r="GF119" s="125"/>
      <c r="GG119" s="125"/>
      <c r="GH119" s="125"/>
      <c r="GI119" s="125"/>
      <c r="GJ119" s="125"/>
      <c r="GK119" s="125"/>
      <c r="GL119" s="125"/>
      <c r="GM119" s="125"/>
      <c r="GN119" s="125"/>
      <c r="GO119" s="125"/>
      <c r="GP119" s="125"/>
      <c r="GQ119" s="125"/>
      <c r="GR119" s="125"/>
      <c r="GS119" s="125"/>
      <c r="GT119" s="125"/>
      <c r="GU119" s="125"/>
      <c r="GV119" s="125"/>
      <c r="GW119" s="125"/>
      <c r="GX119" s="125"/>
      <c r="GY119" s="125"/>
      <c r="GZ119" s="125"/>
      <c r="HA119" s="125"/>
      <c r="HB119" s="125"/>
      <c r="HC119" s="125"/>
      <c r="HD119" s="125"/>
      <c r="HE119" s="125"/>
      <c r="HF119" s="125"/>
      <c r="HG119" s="125"/>
      <c r="HH119" s="125"/>
      <c r="HI119" s="125"/>
      <c r="HJ119" s="125"/>
      <c r="HK119" s="125"/>
      <c r="HL119" s="125"/>
      <c r="HM119" s="125"/>
      <c r="HN119" s="125"/>
      <c r="HO119" s="125"/>
      <c r="HP119" s="125"/>
      <c r="HQ119" s="125"/>
      <c r="HR119" s="125"/>
      <c r="HS119" s="125"/>
      <c r="HT119" s="125"/>
      <c r="HU119" s="125"/>
      <c r="HV119" s="125"/>
      <c r="HW119" s="125"/>
      <c r="HX119" s="125"/>
      <c r="HY119" s="125"/>
      <c r="HZ119" s="125"/>
      <c r="IA119" s="125"/>
      <c r="IB119" s="125"/>
      <c r="IC119" s="125"/>
      <c r="ID119" s="125"/>
      <c r="IE119" s="125"/>
      <c r="IF119" s="125"/>
      <c r="IG119" s="125"/>
      <c r="IH119" s="125"/>
      <c r="II119" s="125"/>
      <c r="IJ119" s="125"/>
      <c r="IK119" s="125"/>
      <c r="IL119" s="125"/>
      <c r="IM119" s="125"/>
      <c r="IN119" s="125"/>
      <c r="IO119" s="125"/>
      <c r="IP119" s="125"/>
      <c r="IQ119" s="125"/>
      <c r="IR119" s="125"/>
      <c r="IS119" s="125"/>
      <c r="IT119" s="125"/>
      <c r="IU119" s="125"/>
      <c r="IV119" s="125"/>
      <c r="IW119" s="125"/>
      <c r="IX119" s="125"/>
      <c r="IY119" s="125"/>
      <c r="IZ119" s="125"/>
      <c r="JA119" s="125"/>
      <c r="JB119" s="125"/>
      <c r="JC119" s="125"/>
      <c r="JD119" s="125"/>
      <c r="JE119" s="125"/>
      <c r="JF119" s="125"/>
      <c r="JG119" s="125"/>
      <c r="JH119" s="125"/>
      <c r="JI119" s="125"/>
      <c r="JJ119" s="125"/>
      <c r="JK119" s="125"/>
      <c r="JL119" s="125"/>
      <c r="JM119" s="125"/>
      <c r="JN119" s="125"/>
      <c r="JO119" s="125"/>
      <c r="JP119" s="125"/>
      <c r="JQ119" s="125"/>
      <c r="JR119" s="125"/>
      <c r="JS119" s="125"/>
      <c r="JT119" s="125"/>
      <c r="JU119" s="125"/>
      <c r="JV119" s="125"/>
      <c r="JW119" s="125"/>
      <c r="JX119" s="125"/>
      <c r="JY119" s="125"/>
      <c r="JZ119" s="125"/>
      <c r="KA119" s="125"/>
      <c r="KB119" s="125"/>
      <c r="KC119" s="125"/>
      <c r="KD119" s="125"/>
      <c r="KE119" s="125"/>
      <c r="KF119" s="125"/>
      <c r="KG119" s="125"/>
      <c r="KH119" s="125"/>
      <c r="KI119" s="125"/>
      <c r="KJ119" s="125"/>
      <c r="KK119" s="125"/>
      <c r="KL119" s="125"/>
      <c r="KM119" s="125"/>
      <c r="KN119" s="125"/>
      <c r="KO119" s="125"/>
      <c r="KP119" s="125"/>
      <c r="KQ119" s="125"/>
      <c r="KR119" s="125"/>
      <c r="KS119" s="125"/>
      <c r="KT119" s="125"/>
      <c r="KU119" s="125"/>
      <c r="KV119" s="125"/>
      <c r="KW119" s="125"/>
      <c r="KX119" s="125"/>
      <c r="KY119" s="125"/>
      <c r="KZ119" s="125"/>
      <c r="LA119" s="125"/>
      <c r="LB119" s="125"/>
      <c r="LC119" s="125"/>
      <c r="LD119" s="125"/>
      <c r="LE119" s="125"/>
      <c r="LF119" s="125"/>
      <c r="LG119" s="125"/>
      <c r="LH119" s="125"/>
      <c r="LI119" s="125"/>
      <c r="LJ119" s="125"/>
      <c r="LK119" s="125"/>
      <c r="LL119" s="125"/>
      <c r="LM119" s="125"/>
      <c r="LN119" s="125"/>
      <c r="LO119" s="125"/>
      <c r="LP119" s="125"/>
      <c r="LQ119" s="125"/>
      <c r="LR119" s="125"/>
      <c r="LS119" s="125"/>
      <c r="LT119" s="125"/>
      <c r="LU119" s="125"/>
      <c r="LV119" s="125"/>
      <c r="LW119" s="125"/>
      <c r="LX119" s="125"/>
    </row>
    <row r="120" spans="1:336">
      <c r="A120" s="178"/>
      <c r="B120" s="12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  <c r="FR120" s="125"/>
      <c r="FS120" s="125"/>
      <c r="FT120" s="125"/>
      <c r="FU120" s="125"/>
      <c r="FV120" s="125"/>
      <c r="FW120" s="125"/>
      <c r="FX120" s="125"/>
      <c r="FY120" s="125"/>
      <c r="FZ120" s="125"/>
      <c r="GA120" s="125"/>
      <c r="GB120" s="125"/>
      <c r="GC120" s="125"/>
      <c r="GD120" s="125"/>
      <c r="GE120" s="125"/>
      <c r="GF120" s="125"/>
      <c r="GG120" s="125"/>
      <c r="GH120" s="125"/>
      <c r="GI120" s="125"/>
      <c r="GJ120" s="125"/>
      <c r="GK120" s="125"/>
      <c r="GL120" s="125"/>
      <c r="GM120" s="125"/>
      <c r="GN120" s="125"/>
      <c r="GO120" s="125"/>
      <c r="GP120" s="125"/>
      <c r="GQ120" s="125"/>
      <c r="GR120" s="125"/>
      <c r="GS120" s="125"/>
      <c r="GT120" s="125"/>
      <c r="GU120" s="125"/>
      <c r="GV120" s="125"/>
      <c r="GW120" s="125"/>
      <c r="GX120" s="125"/>
      <c r="GY120" s="125"/>
      <c r="GZ120" s="125"/>
      <c r="HA120" s="125"/>
      <c r="HB120" s="125"/>
      <c r="HC120" s="125"/>
      <c r="HD120" s="125"/>
      <c r="HE120" s="125"/>
      <c r="HF120" s="125"/>
      <c r="HG120" s="125"/>
      <c r="HH120" s="125"/>
      <c r="HI120" s="125"/>
      <c r="HJ120" s="125"/>
      <c r="HK120" s="125"/>
      <c r="HL120" s="125"/>
      <c r="HM120" s="125"/>
      <c r="HN120" s="125"/>
      <c r="HO120" s="125"/>
      <c r="HP120" s="125"/>
      <c r="HQ120" s="125"/>
      <c r="HR120" s="125"/>
      <c r="HS120" s="125"/>
      <c r="HT120" s="125"/>
      <c r="HU120" s="125"/>
      <c r="HV120" s="125"/>
      <c r="HW120" s="125"/>
      <c r="HX120" s="125"/>
      <c r="HY120" s="125"/>
      <c r="HZ120" s="125"/>
      <c r="IA120" s="125"/>
      <c r="IB120" s="125"/>
      <c r="IC120" s="125"/>
      <c r="ID120" s="125"/>
      <c r="IE120" s="125"/>
      <c r="IF120" s="125"/>
      <c r="IG120" s="125"/>
      <c r="IH120" s="125"/>
      <c r="II120" s="125"/>
      <c r="IJ120" s="125"/>
      <c r="IK120" s="125"/>
      <c r="IL120" s="125"/>
      <c r="IM120" s="125"/>
      <c r="IN120" s="125"/>
      <c r="IO120" s="125"/>
      <c r="IP120" s="125"/>
      <c r="IQ120" s="125"/>
      <c r="IR120" s="125"/>
      <c r="IS120" s="125"/>
      <c r="IT120" s="125"/>
      <c r="IU120" s="125"/>
      <c r="IV120" s="125"/>
      <c r="IW120" s="125"/>
      <c r="IX120" s="125"/>
      <c r="IY120" s="125"/>
      <c r="IZ120" s="125"/>
      <c r="JA120" s="125"/>
      <c r="JB120" s="125"/>
      <c r="JC120" s="125"/>
      <c r="JD120" s="125"/>
      <c r="JE120" s="125"/>
      <c r="JF120" s="125"/>
      <c r="JG120" s="125"/>
      <c r="JH120" s="125"/>
      <c r="JI120" s="125"/>
      <c r="JJ120" s="125"/>
      <c r="JK120" s="125"/>
      <c r="JL120" s="125"/>
      <c r="JM120" s="125"/>
      <c r="JN120" s="125"/>
      <c r="JO120" s="125"/>
      <c r="JP120" s="125"/>
      <c r="JQ120" s="125"/>
      <c r="JR120" s="125"/>
      <c r="JS120" s="125"/>
      <c r="JT120" s="125"/>
      <c r="JU120" s="125"/>
      <c r="JV120" s="125"/>
      <c r="JW120" s="125"/>
      <c r="JX120" s="125"/>
      <c r="JY120" s="125"/>
      <c r="JZ120" s="125"/>
      <c r="KA120" s="125"/>
      <c r="KB120" s="125"/>
      <c r="KC120" s="125"/>
      <c r="KD120" s="125"/>
      <c r="KE120" s="125"/>
      <c r="KF120" s="125"/>
      <c r="KG120" s="125"/>
      <c r="KH120" s="125"/>
      <c r="KI120" s="125"/>
      <c r="KJ120" s="125"/>
      <c r="KK120" s="125"/>
      <c r="KL120" s="125"/>
      <c r="KM120" s="125"/>
      <c r="KN120" s="125"/>
      <c r="KO120" s="125"/>
      <c r="KP120" s="125"/>
      <c r="KQ120" s="125"/>
      <c r="KR120" s="125"/>
      <c r="KS120" s="125"/>
      <c r="KT120" s="125"/>
      <c r="KU120" s="125"/>
      <c r="KV120" s="125"/>
      <c r="KW120" s="125"/>
      <c r="KX120" s="125"/>
      <c r="KY120" s="125"/>
      <c r="KZ120" s="125"/>
      <c r="LA120" s="125"/>
      <c r="LB120" s="125"/>
      <c r="LC120" s="125"/>
      <c r="LD120" s="125"/>
      <c r="LE120" s="125"/>
      <c r="LF120" s="125"/>
      <c r="LG120" s="125"/>
      <c r="LH120" s="125"/>
      <c r="LI120" s="125"/>
      <c r="LJ120" s="125"/>
      <c r="LK120" s="125"/>
      <c r="LL120" s="125"/>
      <c r="LM120" s="125"/>
      <c r="LN120" s="125"/>
      <c r="LO120" s="125"/>
      <c r="LP120" s="125"/>
      <c r="LQ120" s="125"/>
      <c r="LR120" s="125"/>
      <c r="LS120" s="125"/>
      <c r="LT120" s="125"/>
      <c r="LU120" s="125"/>
      <c r="LV120" s="125"/>
      <c r="LW120" s="125"/>
      <c r="LX120" s="125"/>
    </row>
    <row r="121" spans="1:336">
      <c r="A121" s="178"/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25"/>
      <c r="BN121" s="125"/>
      <c r="BO121" s="125"/>
      <c r="BP121" s="125"/>
      <c r="BQ121" s="125"/>
      <c r="BR121" s="125"/>
      <c r="BS121" s="125"/>
      <c r="BT121" s="125"/>
      <c r="BU121" s="125"/>
      <c r="BV121" s="125"/>
      <c r="BW121" s="125"/>
      <c r="BX121" s="125"/>
      <c r="BY121" s="125"/>
      <c r="BZ121" s="125"/>
      <c r="CA121" s="125"/>
      <c r="CB121" s="125"/>
      <c r="CC121" s="125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5"/>
      <c r="CN121" s="125"/>
      <c r="CO121" s="125"/>
      <c r="CP121" s="125"/>
      <c r="CQ121" s="125"/>
      <c r="CR121" s="125"/>
      <c r="CS121" s="125"/>
      <c r="CT121" s="125"/>
      <c r="CU121" s="125"/>
      <c r="CV121" s="125"/>
      <c r="CW121" s="125"/>
      <c r="CX121" s="125"/>
      <c r="CY121" s="125"/>
      <c r="CZ121" s="125"/>
      <c r="DA121" s="125"/>
      <c r="DB121" s="125"/>
      <c r="DC121" s="125"/>
      <c r="DD121" s="125"/>
      <c r="DE121" s="125"/>
      <c r="DF121" s="125"/>
      <c r="DG121" s="125"/>
      <c r="DH121" s="125"/>
      <c r="DI121" s="125"/>
      <c r="DJ121" s="125"/>
      <c r="DK121" s="125"/>
      <c r="DL121" s="125"/>
      <c r="DM121" s="125"/>
      <c r="DN121" s="125"/>
      <c r="DO121" s="125"/>
      <c r="DP121" s="125"/>
      <c r="DQ121" s="125"/>
      <c r="DR121" s="125"/>
      <c r="DS121" s="125"/>
      <c r="DT121" s="125"/>
      <c r="DU121" s="125"/>
      <c r="DV121" s="125"/>
      <c r="DW121" s="125"/>
      <c r="DX121" s="125"/>
      <c r="DY121" s="125"/>
      <c r="DZ121" s="125"/>
      <c r="EA121" s="125"/>
      <c r="EB121" s="125"/>
      <c r="EC121" s="125"/>
      <c r="ED121" s="125"/>
      <c r="EE121" s="125"/>
      <c r="EF121" s="125"/>
      <c r="EG121" s="125"/>
      <c r="EH121" s="125"/>
      <c r="EI121" s="125"/>
      <c r="EJ121" s="125"/>
      <c r="EK121" s="125"/>
      <c r="EL121" s="125"/>
      <c r="EM121" s="125"/>
      <c r="EN121" s="125"/>
      <c r="EO121" s="125"/>
      <c r="EP121" s="125"/>
      <c r="EQ121" s="125"/>
      <c r="ER121" s="125"/>
      <c r="ES121" s="125"/>
      <c r="ET121" s="125"/>
      <c r="EU121" s="125"/>
      <c r="EV121" s="125"/>
      <c r="EW121" s="125"/>
      <c r="EX121" s="125"/>
      <c r="EY121" s="125"/>
      <c r="EZ121" s="125"/>
      <c r="FA121" s="125"/>
      <c r="FB121" s="125"/>
      <c r="FC121" s="125"/>
      <c r="FD121" s="125"/>
      <c r="FE121" s="125"/>
      <c r="FF121" s="125"/>
      <c r="FG121" s="125"/>
      <c r="FH121" s="125"/>
      <c r="FI121" s="125"/>
      <c r="FJ121" s="125"/>
      <c r="FK121" s="125"/>
      <c r="FL121" s="125"/>
      <c r="FM121" s="125"/>
      <c r="FN121" s="125"/>
      <c r="FO121" s="125"/>
      <c r="FP121" s="125"/>
      <c r="FQ121" s="125"/>
      <c r="FR121" s="125"/>
      <c r="FS121" s="125"/>
      <c r="FT121" s="125"/>
      <c r="FU121" s="125"/>
      <c r="FV121" s="125"/>
      <c r="FW121" s="125"/>
      <c r="FX121" s="125"/>
      <c r="FY121" s="125"/>
      <c r="FZ121" s="125"/>
      <c r="GA121" s="125"/>
      <c r="GB121" s="125"/>
      <c r="GC121" s="125"/>
      <c r="GD121" s="125"/>
      <c r="GE121" s="125"/>
      <c r="GF121" s="125"/>
      <c r="GG121" s="125"/>
      <c r="GH121" s="125"/>
      <c r="GI121" s="125"/>
      <c r="GJ121" s="125"/>
      <c r="GK121" s="125"/>
      <c r="GL121" s="125"/>
      <c r="GM121" s="125"/>
      <c r="GN121" s="125"/>
      <c r="GO121" s="125"/>
      <c r="GP121" s="125"/>
      <c r="GQ121" s="125"/>
      <c r="GR121" s="125"/>
      <c r="GS121" s="125"/>
      <c r="GT121" s="125"/>
      <c r="GU121" s="125"/>
      <c r="GV121" s="125"/>
      <c r="GW121" s="125"/>
      <c r="GX121" s="125"/>
      <c r="GY121" s="125"/>
      <c r="GZ121" s="125"/>
      <c r="HA121" s="125"/>
      <c r="HB121" s="125"/>
      <c r="HC121" s="125"/>
      <c r="HD121" s="125"/>
      <c r="HE121" s="125"/>
      <c r="HF121" s="125"/>
      <c r="HG121" s="125"/>
      <c r="HH121" s="125"/>
      <c r="HI121" s="125"/>
      <c r="HJ121" s="125"/>
      <c r="HK121" s="125"/>
      <c r="HL121" s="125"/>
      <c r="HM121" s="125"/>
      <c r="HN121" s="125"/>
      <c r="HO121" s="125"/>
      <c r="HP121" s="125"/>
      <c r="HQ121" s="125"/>
      <c r="HR121" s="125"/>
      <c r="HS121" s="125"/>
      <c r="HT121" s="125"/>
      <c r="HU121" s="125"/>
      <c r="HV121" s="125"/>
      <c r="HW121" s="125"/>
      <c r="HX121" s="125"/>
      <c r="HY121" s="125"/>
      <c r="HZ121" s="125"/>
      <c r="IA121" s="125"/>
      <c r="IB121" s="125"/>
      <c r="IC121" s="125"/>
      <c r="ID121" s="125"/>
      <c r="IE121" s="125"/>
      <c r="IF121" s="125"/>
      <c r="IG121" s="125"/>
      <c r="IH121" s="125"/>
      <c r="II121" s="125"/>
      <c r="IJ121" s="125"/>
      <c r="IK121" s="125"/>
      <c r="IL121" s="125"/>
      <c r="IM121" s="125"/>
      <c r="IN121" s="125"/>
      <c r="IO121" s="125"/>
      <c r="IP121" s="125"/>
      <c r="IQ121" s="125"/>
      <c r="IR121" s="125"/>
      <c r="IS121" s="125"/>
      <c r="IT121" s="125"/>
      <c r="IU121" s="125"/>
      <c r="IV121" s="125"/>
      <c r="IW121" s="125"/>
      <c r="IX121" s="125"/>
      <c r="IY121" s="125"/>
      <c r="IZ121" s="125"/>
      <c r="JA121" s="125"/>
      <c r="JB121" s="125"/>
      <c r="JC121" s="125"/>
      <c r="JD121" s="125"/>
      <c r="JE121" s="125"/>
      <c r="JF121" s="125"/>
      <c r="JG121" s="125"/>
      <c r="JH121" s="125"/>
      <c r="JI121" s="125"/>
      <c r="JJ121" s="125"/>
      <c r="JK121" s="125"/>
      <c r="JL121" s="125"/>
      <c r="JM121" s="125"/>
      <c r="JN121" s="125"/>
      <c r="JO121" s="125"/>
      <c r="JP121" s="125"/>
      <c r="JQ121" s="125"/>
      <c r="JR121" s="125"/>
      <c r="JS121" s="125"/>
      <c r="JT121" s="125"/>
      <c r="JU121" s="125"/>
      <c r="JV121" s="125"/>
      <c r="JW121" s="125"/>
      <c r="JX121" s="125"/>
      <c r="JY121" s="125"/>
      <c r="JZ121" s="125"/>
      <c r="KA121" s="125"/>
      <c r="KB121" s="125"/>
      <c r="KC121" s="125"/>
      <c r="KD121" s="125"/>
      <c r="KE121" s="125"/>
      <c r="KF121" s="125"/>
      <c r="KG121" s="125"/>
      <c r="KH121" s="125"/>
      <c r="KI121" s="125"/>
      <c r="KJ121" s="125"/>
      <c r="KK121" s="125"/>
      <c r="KL121" s="125"/>
      <c r="KM121" s="125"/>
      <c r="KN121" s="125"/>
      <c r="KO121" s="125"/>
      <c r="KP121" s="125"/>
      <c r="KQ121" s="125"/>
      <c r="KR121" s="125"/>
      <c r="KS121" s="125"/>
      <c r="KT121" s="125"/>
      <c r="KU121" s="125"/>
      <c r="KV121" s="125"/>
      <c r="KW121" s="125"/>
      <c r="KX121" s="125"/>
      <c r="KY121" s="125"/>
      <c r="KZ121" s="125"/>
      <c r="LA121" s="125"/>
      <c r="LB121" s="125"/>
      <c r="LC121" s="125"/>
      <c r="LD121" s="125"/>
      <c r="LE121" s="125"/>
      <c r="LF121" s="125"/>
      <c r="LG121" s="125"/>
      <c r="LH121" s="125"/>
      <c r="LI121" s="125"/>
      <c r="LJ121" s="125"/>
      <c r="LK121" s="125"/>
      <c r="LL121" s="125"/>
      <c r="LM121" s="125"/>
      <c r="LN121" s="125"/>
      <c r="LO121" s="125"/>
      <c r="LP121" s="125"/>
      <c r="LQ121" s="125"/>
      <c r="LR121" s="125"/>
      <c r="LS121" s="125"/>
      <c r="LT121" s="125"/>
      <c r="LU121" s="125"/>
      <c r="LV121" s="125"/>
      <c r="LW121" s="125"/>
      <c r="LX121" s="125"/>
    </row>
    <row r="122" spans="1:336">
      <c r="A122" s="178"/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25"/>
      <c r="BN122" s="125"/>
      <c r="BO122" s="125"/>
      <c r="BP122" s="125"/>
      <c r="BQ122" s="125"/>
      <c r="BR122" s="125"/>
      <c r="BS122" s="125"/>
      <c r="BT122" s="125"/>
      <c r="BU122" s="125"/>
      <c r="BV122" s="125"/>
      <c r="BW122" s="125"/>
      <c r="BX122" s="125"/>
      <c r="BY122" s="125"/>
      <c r="BZ122" s="125"/>
      <c r="CA122" s="125"/>
      <c r="CB122" s="125"/>
      <c r="CC122" s="125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5"/>
      <c r="CN122" s="125"/>
      <c r="CO122" s="125"/>
      <c r="CP122" s="125"/>
      <c r="CQ122" s="125"/>
      <c r="CR122" s="125"/>
      <c r="CS122" s="125"/>
      <c r="CT122" s="125"/>
      <c r="CU122" s="125"/>
      <c r="CV122" s="125"/>
      <c r="CW122" s="125"/>
      <c r="CX122" s="125"/>
      <c r="CY122" s="125"/>
      <c r="CZ122" s="125"/>
      <c r="DA122" s="125"/>
      <c r="DB122" s="125"/>
      <c r="DC122" s="125"/>
      <c r="DD122" s="125"/>
      <c r="DE122" s="125"/>
      <c r="DF122" s="125"/>
      <c r="DG122" s="125"/>
      <c r="DH122" s="125"/>
      <c r="DI122" s="125"/>
      <c r="DJ122" s="125"/>
      <c r="DK122" s="125"/>
      <c r="DL122" s="125"/>
      <c r="DM122" s="125"/>
      <c r="DN122" s="125"/>
      <c r="DO122" s="125"/>
      <c r="DP122" s="125"/>
      <c r="DQ122" s="125"/>
      <c r="DR122" s="125"/>
      <c r="DS122" s="125"/>
      <c r="DT122" s="125"/>
      <c r="DU122" s="125"/>
      <c r="DV122" s="125"/>
      <c r="DW122" s="125"/>
      <c r="DX122" s="125"/>
      <c r="DY122" s="125"/>
      <c r="DZ122" s="125"/>
      <c r="EA122" s="125"/>
      <c r="EB122" s="125"/>
      <c r="EC122" s="125"/>
      <c r="ED122" s="125"/>
      <c r="EE122" s="125"/>
      <c r="EF122" s="125"/>
      <c r="EG122" s="125"/>
      <c r="EH122" s="125"/>
      <c r="EI122" s="125"/>
      <c r="EJ122" s="125"/>
      <c r="EK122" s="125"/>
      <c r="EL122" s="125"/>
      <c r="EM122" s="125"/>
      <c r="EN122" s="125"/>
      <c r="EO122" s="125"/>
      <c r="EP122" s="125"/>
      <c r="EQ122" s="125"/>
      <c r="ER122" s="125"/>
      <c r="ES122" s="125"/>
      <c r="ET122" s="125"/>
      <c r="EU122" s="125"/>
      <c r="EV122" s="125"/>
      <c r="EW122" s="125"/>
      <c r="EX122" s="125"/>
      <c r="EY122" s="125"/>
      <c r="EZ122" s="125"/>
      <c r="FA122" s="125"/>
      <c r="FB122" s="125"/>
      <c r="FC122" s="125"/>
      <c r="FD122" s="125"/>
      <c r="FE122" s="125"/>
      <c r="FF122" s="125"/>
      <c r="FG122" s="125"/>
      <c r="FH122" s="125"/>
      <c r="FI122" s="125"/>
      <c r="FJ122" s="125"/>
      <c r="FK122" s="125"/>
      <c r="FL122" s="125"/>
      <c r="FM122" s="125"/>
      <c r="FN122" s="125"/>
      <c r="FO122" s="125"/>
      <c r="FP122" s="125"/>
      <c r="FQ122" s="125"/>
      <c r="FR122" s="125"/>
      <c r="FS122" s="125"/>
      <c r="FT122" s="125"/>
      <c r="FU122" s="125"/>
      <c r="FV122" s="125"/>
      <c r="FW122" s="125"/>
      <c r="FX122" s="125"/>
      <c r="FY122" s="125"/>
      <c r="FZ122" s="125"/>
      <c r="GA122" s="125"/>
      <c r="GB122" s="125"/>
      <c r="GC122" s="125"/>
      <c r="GD122" s="125"/>
      <c r="GE122" s="125"/>
      <c r="GF122" s="125"/>
      <c r="GG122" s="125"/>
      <c r="GH122" s="125"/>
      <c r="GI122" s="125"/>
      <c r="GJ122" s="125"/>
      <c r="GK122" s="125"/>
      <c r="GL122" s="125"/>
      <c r="GM122" s="125"/>
      <c r="GN122" s="125"/>
      <c r="GO122" s="125"/>
      <c r="GP122" s="125"/>
      <c r="GQ122" s="125"/>
      <c r="GR122" s="125"/>
      <c r="GS122" s="125"/>
      <c r="GT122" s="125"/>
      <c r="GU122" s="125"/>
      <c r="GV122" s="125"/>
      <c r="GW122" s="125"/>
      <c r="GX122" s="125"/>
      <c r="GY122" s="125"/>
      <c r="GZ122" s="125"/>
      <c r="HA122" s="125"/>
      <c r="HB122" s="125"/>
      <c r="HC122" s="125"/>
      <c r="HD122" s="125"/>
      <c r="HE122" s="125"/>
      <c r="HF122" s="125"/>
      <c r="HG122" s="125"/>
      <c r="HH122" s="125"/>
      <c r="HI122" s="125"/>
      <c r="HJ122" s="125"/>
      <c r="HK122" s="125"/>
      <c r="HL122" s="125"/>
      <c r="HM122" s="125"/>
      <c r="HN122" s="125"/>
      <c r="HO122" s="125"/>
      <c r="HP122" s="125"/>
      <c r="HQ122" s="125"/>
      <c r="HR122" s="125"/>
      <c r="HS122" s="125"/>
      <c r="HT122" s="125"/>
      <c r="HU122" s="125"/>
      <c r="HV122" s="125"/>
      <c r="HW122" s="125"/>
      <c r="HX122" s="125"/>
      <c r="HY122" s="125"/>
      <c r="HZ122" s="125"/>
      <c r="IA122" s="125"/>
      <c r="IB122" s="125"/>
      <c r="IC122" s="125"/>
      <c r="ID122" s="125"/>
      <c r="IE122" s="125"/>
      <c r="IF122" s="125"/>
      <c r="IG122" s="125"/>
      <c r="IH122" s="125"/>
      <c r="II122" s="125"/>
      <c r="IJ122" s="125"/>
      <c r="IK122" s="125"/>
      <c r="IL122" s="125"/>
      <c r="IM122" s="125"/>
      <c r="IN122" s="125"/>
      <c r="IO122" s="125"/>
      <c r="IP122" s="125"/>
      <c r="IQ122" s="125"/>
      <c r="IR122" s="125"/>
      <c r="IS122" s="125"/>
      <c r="IT122" s="125"/>
      <c r="IU122" s="125"/>
      <c r="IV122" s="125"/>
      <c r="IW122" s="125"/>
      <c r="IX122" s="125"/>
      <c r="IY122" s="125"/>
      <c r="IZ122" s="125"/>
      <c r="JA122" s="125"/>
      <c r="JB122" s="125"/>
      <c r="JC122" s="125"/>
      <c r="JD122" s="125"/>
      <c r="JE122" s="125"/>
      <c r="JF122" s="125"/>
      <c r="JG122" s="125"/>
      <c r="JH122" s="125"/>
      <c r="JI122" s="125"/>
      <c r="JJ122" s="125"/>
      <c r="JK122" s="125"/>
      <c r="JL122" s="125"/>
      <c r="JM122" s="125"/>
      <c r="JN122" s="125"/>
      <c r="JO122" s="125"/>
      <c r="JP122" s="125"/>
      <c r="JQ122" s="125"/>
      <c r="JR122" s="125"/>
      <c r="JS122" s="125"/>
      <c r="JT122" s="125"/>
      <c r="JU122" s="125"/>
      <c r="JV122" s="125"/>
      <c r="JW122" s="125"/>
      <c r="JX122" s="125"/>
      <c r="JY122" s="125"/>
      <c r="JZ122" s="125"/>
      <c r="KA122" s="125"/>
      <c r="KB122" s="125"/>
      <c r="KC122" s="125"/>
      <c r="KD122" s="125"/>
      <c r="KE122" s="125"/>
      <c r="KF122" s="125"/>
      <c r="KG122" s="125"/>
      <c r="KH122" s="125"/>
      <c r="KI122" s="125"/>
      <c r="KJ122" s="125"/>
      <c r="KK122" s="125"/>
      <c r="KL122" s="125"/>
      <c r="KM122" s="125"/>
      <c r="KN122" s="125"/>
      <c r="KO122" s="125"/>
      <c r="KP122" s="125"/>
      <c r="KQ122" s="125"/>
      <c r="KR122" s="125"/>
      <c r="KS122" s="125"/>
      <c r="KT122" s="125"/>
      <c r="KU122" s="125"/>
      <c r="KV122" s="125"/>
      <c r="KW122" s="125"/>
      <c r="KX122" s="125"/>
      <c r="KY122" s="125"/>
      <c r="KZ122" s="125"/>
      <c r="LA122" s="125"/>
      <c r="LB122" s="125"/>
      <c r="LC122" s="125"/>
      <c r="LD122" s="125"/>
      <c r="LE122" s="125"/>
      <c r="LF122" s="125"/>
      <c r="LG122" s="125"/>
      <c r="LH122" s="125"/>
      <c r="LI122" s="125"/>
      <c r="LJ122" s="125"/>
      <c r="LK122" s="125"/>
      <c r="LL122" s="125"/>
      <c r="LM122" s="125"/>
      <c r="LN122" s="125"/>
      <c r="LO122" s="125"/>
      <c r="LP122" s="125"/>
      <c r="LQ122" s="125"/>
      <c r="LR122" s="125"/>
      <c r="LS122" s="125"/>
      <c r="LT122" s="125"/>
      <c r="LU122" s="125"/>
      <c r="LV122" s="125"/>
      <c r="LW122" s="125"/>
      <c r="LX122" s="125"/>
    </row>
    <row r="123" spans="1:336">
      <c r="A123" s="178"/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25"/>
      <c r="BN123" s="125"/>
      <c r="BO123" s="125"/>
      <c r="BP123" s="125"/>
      <c r="BQ123" s="125"/>
      <c r="BR123" s="125"/>
      <c r="BS123" s="125"/>
      <c r="BT123" s="125"/>
      <c r="BU123" s="125"/>
      <c r="BV123" s="125"/>
      <c r="BW123" s="125"/>
      <c r="BX123" s="125"/>
      <c r="BY123" s="125"/>
      <c r="BZ123" s="125"/>
      <c r="CA123" s="125"/>
      <c r="CB123" s="125"/>
      <c r="CC123" s="125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5"/>
      <c r="CN123" s="125"/>
      <c r="CO123" s="125"/>
      <c r="CP123" s="125"/>
      <c r="CQ123" s="125"/>
      <c r="CR123" s="125"/>
      <c r="CS123" s="125"/>
      <c r="CT123" s="125"/>
      <c r="CU123" s="125"/>
      <c r="CV123" s="125"/>
      <c r="CW123" s="125"/>
      <c r="CX123" s="125"/>
      <c r="CY123" s="125"/>
      <c r="CZ123" s="125"/>
      <c r="DA123" s="125"/>
      <c r="DB123" s="125"/>
      <c r="DC123" s="125"/>
      <c r="DD123" s="125"/>
      <c r="DE123" s="125"/>
      <c r="DF123" s="125"/>
      <c r="DG123" s="125"/>
      <c r="DH123" s="125"/>
      <c r="DI123" s="125"/>
      <c r="DJ123" s="125"/>
      <c r="DK123" s="125"/>
      <c r="DL123" s="125"/>
      <c r="DM123" s="125"/>
      <c r="DN123" s="125"/>
      <c r="DO123" s="125"/>
      <c r="DP123" s="125"/>
      <c r="DQ123" s="125"/>
      <c r="DR123" s="125"/>
      <c r="DS123" s="125"/>
      <c r="DT123" s="125"/>
      <c r="DU123" s="125"/>
      <c r="DV123" s="125"/>
      <c r="DW123" s="125"/>
      <c r="DX123" s="125"/>
      <c r="DY123" s="125"/>
      <c r="DZ123" s="125"/>
      <c r="EA123" s="125"/>
      <c r="EB123" s="125"/>
      <c r="EC123" s="125"/>
      <c r="ED123" s="125"/>
      <c r="EE123" s="125"/>
      <c r="EF123" s="125"/>
      <c r="EG123" s="125"/>
      <c r="EH123" s="125"/>
      <c r="EI123" s="125"/>
      <c r="EJ123" s="125"/>
      <c r="EK123" s="125"/>
      <c r="EL123" s="125"/>
      <c r="EM123" s="125"/>
      <c r="EN123" s="125"/>
      <c r="EO123" s="125"/>
      <c r="EP123" s="125"/>
      <c r="EQ123" s="125"/>
      <c r="ER123" s="125"/>
      <c r="ES123" s="125"/>
      <c r="ET123" s="125"/>
      <c r="EU123" s="125"/>
      <c r="EV123" s="125"/>
      <c r="EW123" s="125"/>
      <c r="EX123" s="125"/>
      <c r="EY123" s="125"/>
      <c r="EZ123" s="125"/>
      <c r="FA123" s="125"/>
      <c r="FB123" s="125"/>
      <c r="FC123" s="125"/>
      <c r="FD123" s="125"/>
      <c r="FE123" s="125"/>
      <c r="FF123" s="125"/>
      <c r="FG123" s="125"/>
      <c r="FH123" s="125"/>
      <c r="FI123" s="125"/>
      <c r="FJ123" s="125"/>
      <c r="FK123" s="125"/>
      <c r="FL123" s="125"/>
      <c r="FM123" s="125"/>
      <c r="FN123" s="125"/>
      <c r="FO123" s="125"/>
      <c r="FP123" s="125"/>
      <c r="FQ123" s="125"/>
      <c r="FR123" s="125"/>
      <c r="FS123" s="125"/>
      <c r="FT123" s="125"/>
      <c r="FU123" s="125"/>
      <c r="FV123" s="125"/>
      <c r="FW123" s="125"/>
      <c r="FX123" s="125"/>
      <c r="FY123" s="125"/>
      <c r="FZ123" s="125"/>
      <c r="GA123" s="125"/>
      <c r="GB123" s="125"/>
      <c r="GC123" s="125"/>
      <c r="GD123" s="125"/>
      <c r="GE123" s="125"/>
      <c r="GF123" s="125"/>
      <c r="GG123" s="125"/>
      <c r="GH123" s="125"/>
      <c r="GI123" s="125"/>
      <c r="GJ123" s="125"/>
      <c r="GK123" s="125"/>
      <c r="GL123" s="125"/>
      <c r="GM123" s="125"/>
      <c r="GN123" s="125"/>
      <c r="GO123" s="125"/>
      <c r="GP123" s="125"/>
      <c r="GQ123" s="125"/>
      <c r="GR123" s="125"/>
      <c r="GS123" s="125"/>
      <c r="GT123" s="125"/>
      <c r="GU123" s="125"/>
      <c r="GV123" s="125"/>
      <c r="GW123" s="125"/>
      <c r="GX123" s="125"/>
      <c r="GY123" s="125"/>
      <c r="GZ123" s="125"/>
      <c r="HA123" s="125"/>
      <c r="HB123" s="125"/>
      <c r="HC123" s="125"/>
      <c r="HD123" s="125"/>
      <c r="HE123" s="125"/>
      <c r="HF123" s="125"/>
      <c r="HG123" s="125"/>
      <c r="HH123" s="125"/>
      <c r="HI123" s="125"/>
      <c r="HJ123" s="125"/>
      <c r="HK123" s="125"/>
      <c r="HL123" s="125"/>
      <c r="HM123" s="125"/>
      <c r="HN123" s="125"/>
      <c r="HO123" s="125"/>
      <c r="HP123" s="125"/>
      <c r="HQ123" s="125"/>
      <c r="HR123" s="125"/>
      <c r="HS123" s="125"/>
      <c r="HT123" s="125"/>
      <c r="HU123" s="125"/>
      <c r="HV123" s="125"/>
      <c r="HW123" s="125"/>
      <c r="HX123" s="125"/>
      <c r="HY123" s="125"/>
      <c r="HZ123" s="125"/>
      <c r="IA123" s="125"/>
      <c r="IB123" s="125"/>
      <c r="IC123" s="125"/>
      <c r="ID123" s="125"/>
      <c r="IE123" s="125"/>
      <c r="IF123" s="125"/>
      <c r="IG123" s="125"/>
      <c r="IH123" s="125"/>
      <c r="II123" s="125"/>
      <c r="IJ123" s="125"/>
      <c r="IK123" s="125"/>
      <c r="IL123" s="125"/>
      <c r="IM123" s="125"/>
      <c r="IN123" s="125"/>
      <c r="IO123" s="125"/>
      <c r="IP123" s="125"/>
      <c r="IQ123" s="125"/>
      <c r="IR123" s="125"/>
      <c r="IS123" s="125"/>
      <c r="IT123" s="125"/>
      <c r="IU123" s="125"/>
      <c r="IV123" s="125"/>
      <c r="IW123" s="125"/>
      <c r="IX123" s="125"/>
      <c r="IY123" s="125"/>
      <c r="IZ123" s="125"/>
      <c r="JA123" s="125"/>
      <c r="JB123" s="125"/>
      <c r="JC123" s="125"/>
      <c r="JD123" s="125"/>
      <c r="JE123" s="125"/>
      <c r="JF123" s="125"/>
      <c r="JG123" s="125"/>
      <c r="JH123" s="125"/>
      <c r="JI123" s="125"/>
      <c r="JJ123" s="125"/>
      <c r="JK123" s="125"/>
      <c r="JL123" s="125"/>
      <c r="JM123" s="125"/>
      <c r="JN123" s="125"/>
      <c r="JO123" s="125"/>
      <c r="JP123" s="125"/>
      <c r="JQ123" s="125"/>
      <c r="JR123" s="125"/>
      <c r="JS123" s="125"/>
      <c r="JT123" s="125"/>
      <c r="JU123" s="125"/>
      <c r="JV123" s="125"/>
      <c r="JW123" s="125"/>
      <c r="JX123" s="125"/>
      <c r="JY123" s="125"/>
      <c r="JZ123" s="125"/>
      <c r="KA123" s="125"/>
      <c r="KB123" s="125"/>
      <c r="KC123" s="125"/>
      <c r="KD123" s="125"/>
      <c r="KE123" s="125"/>
      <c r="KF123" s="125"/>
      <c r="KG123" s="125"/>
      <c r="KH123" s="125"/>
      <c r="KI123" s="125"/>
      <c r="KJ123" s="125"/>
      <c r="KK123" s="125"/>
      <c r="KL123" s="125"/>
      <c r="KM123" s="125"/>
      <c r="KN123" s="125"/>
      <c r="KO123" s="125"/>
      <c r="KP123" s="125"/>
      <c r="KQ123" s="125"/>
      <c r="KR123" s="125"/>
      <c r="KS123" s="125"/>
      <c r="KT123" s="125"/>
      <c r="KU123" s="125"/>
      <c r="KV123" s="125"/>
      <c r="KW123" s="125"/>
      <c r="KX123" s="125"/>
      <c r="KY123" s="125"/>
      <c r="KZ123" s="125"/>
      <c r="LA123" s="125"/>
      <c r="LB123" s="125"/>
      <c r="LC123" s="125"/>
      <c r="LD123" s="125"/>
      <c r="LE123" s="125"/>
      <c r="LF123" s="125"/>
      <c r="LG123" s="125"/>
      <c r="LH123" s="125"/>
      <c r="LI123" s="125"/>
      <c r="LJ123" s="125"/>
      <c r="LK123" s="125"/>
      <c r="LL123" s="125"/>
      <c r="LM123" s="125"/>
      <c r="LN123" s="125"/>
      <c r="LO123" s="125"/>
      <c r="LP123" s="125"/>
      <c r="LQ123" s="125"/>
      <c r="LR123" s="125"/>
      <c r="LS123" s="125"/>
      <c r="LT123" s="125"/>
      <c r="LU123" s="125"/>
      <c r="LV123" s="125"/>
      <c r="LW123" s="125"/>
      <c r="LX123" s="125"/>
    </row>
    <row r="124" spans="1:336">
      <c r="A124" s="178"/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  <c r="BI124" s="125"/>
      <c r="BJ124" s="125"/>
      <c r="BK124" s="125"/>
      <c r="BL124" s="125"/>
      <c r="BM124" s="125"/>
      <c r="BN124" s="125"/>
      <c r="BO124" s="125"/>
      <c r="BP124" s="125"/>
      <c r="BQ124" s="125"/>
      <c r="BR124" s="125"/>
      <c r="BS124" s="125"/>
      <c r="BT124" s="125"/>
      <c r="BU124" s="125"/>
      <c r="BV124" s="125"/>
      <c r="BW124" s="125"/>
      <c r="BX124" s="125"/>
      <c r="BY124" s="125"/>
      <c r="BZ124" s="125"/>
      <c r="CA124" s="125"/>
      <c r="CB124" s="125"/>
      <c r="CC124" s="125"/>
      <c r="CD124" s="125"/>
      <c r="CE124" s="125"/>
      <c r="CF124" s="125"/>
      <c r="CG124" s="125"/>
      <c r="CH124" s="125"/>
      <c r="CI124" s="125"/>
      <c r="CJ124" s="125"/>
      <c r="CK124" s="125"/>
      <c r="CL124" s="125"/>
      <c r="CM124" s="125"/>
      <c r="CN124" s="125"/>
      <c r="CO124" s="125"/>
      <c r="CP124" s="125"/>
      <c r="CQ124" s="125"/>
      <c r="CR124" s="125"/>
      <c r="CS124" s="125"/>
      <c r="CT124" s="125"/>
      <c r="CU124" s="125"/>
      <c r="CV124" s="125"/>
      <c r="CW124" s="125"/>
      <c r="CX124" s="125"/>
      <c r="CY124" s="125"/>
      <c r="CZ124" s="125"/>
      <c r="DA124" s="125"/>
      <c r="DB124" s="125"/>
      <c r="DC124" s="125"/>
      <c r="DD124" s="125"/>
      <c r="DE124" s="125"/>
      <c r="DF124" s="125"/>
      <c r="DG124" s="125"/>
      <c r="DH124" s="125"/>
      <c r="DI124" s="125"/>
      <c r="DJ124" s="125"/>
      <c r="DK124" s="125"/>
      <c r="DL124" s="125"/>
      <c r="DM124" s="125"/>
      <c r="DN124" s="125"/>
      <c r="DO124" s="125"/>
      <c r="DP124" s="125"/>
      <c r="DQ124" s="125"/>
      <c r="DR124" s="125"/>
      <c r="DS124" s="125"/>
      <c r="DT124" s="125"/>
      <c r="DU124" s="125"/>
      <c r="DV124" s="125"/>
      <c r="DW124" s="125"/>
      <c r="DX124" s="125"/>
      <c r="DY124" s="125"/>
      <c r="DZ124" s="125"/>
      <c r="EA124" s="125"/>
      <c r="EB124" s="125"/>
      <c r="EC124" s="125"/>
      <c r="ED124" s="125"/>
      <c r="EE124" s="125"/>
      <c r="EF124" s="125"/>
      <c r="EG124" s="125"/>
      <c r="EH124" s="125"/>
      <c r="EI124" s="125"/>
      <c r="EJ124" s="125"/>
      <c r="EK124" s="125"/>
      <c r="EL124" s="125"/>
      <c r="EM124" s="125"/>
      <c r="EN124" s="125"/>
      <c r="EO124" s="125"/>
      <c r="EP124" s="125"/>
      <c r="EQ124" s="125"/>
      <c r="ER124" s="125"/>
      <c r="ES124" s="125"/>
      <c r="ET124" s="125"/>
      <c r="EU124" s="125"/>
      <c r="EV124" s="125"/>
      <c r="EW124" s="125"/>
      <c r="EX124" s="125"/>
      <c r="EY124" s="125"/>
      <c r="EZ124" s="125"/>
      <c r="FA124" s="125"/>
      <c r="FB124" s="125"/>
      <c r="FC124" s="125"/>
      <c r="FD124" s="125"/>
      <c r="FE124" s="125"/>
      <c r="FF124" s="125"/>
      <c r="FG124" s="125"/>
      <c r="FH124" s="125"/>
      <c r="FI124" s="125"/>
      <c r="FJ124" s="125"/>
      <c r="FK124" s="125"/>
      <c r="FL124" s="125"/>
      <c r="FM124" s="125"/>
      <c r="FN124" s="125"/>
      <c r="FO124" s="125"/>
      <c r="FP124" s="125"/>
      <c r="FQ124" s="125"/>
      <c r="FR124" s="125"/>
      <c r="FS124" s="125"/>
      <c r="FT124" s="125"/>
      <c r="FU124" s="125"/>
      <c r="FV124" s="125"/>
      <c r="FW124" s="125"/>
      <c r="FX124" s="125"/>
      <c r="FY124" s="125"/>
      <c r="FZ124" s="125"/>
      <c r="GA124" s="125"/>
      <c r="GB124" s="125"/>
      <c r="GC124" s="125"/>
      <c r="GD124" s="125"/>
      <c r="GE124" s="125"/>
      <c r="GF124" s="125"/>
      <c r="GG124" s="125"/>
      <c r="GH124" s="125"/>
      <c r="GI124" s="125"/>
      <c r="GJ124" s="125"/>
      <c r="GK124" s="125"/>
      <c r="GL124" s="125"/>
      <c r="GM124" s="125"/>
      <c r="GN124" s="125"/>
      <c r="GO124" s="125"/>
      <c r="GP124" s="125"/>
      <c r="GQ124" s="125"/>
      <c r="GR124" s="125"/>
      <c r="GS124" s="125"/>
      <c r="GT124" s="125"/>
      <c r="GU124" s="125"/>
      <c r="GV124" s="125"/>
      <c r="GW124" s="125"/>
      <c r="GX124" s="125"/>
      <c r="GY124" s="125"/>
      <c r="GZ124" s="125"/>
      <c r="HA124" s="125"/>
      <c r="HB124" s="125"/>
      <c r="HC124" s="125"/>
      <c r="HD124" s="125"/>
      <c r="HE124" s="125"/>
      <c r="HF124" s="125"/>
      <c r="HG124" s="125"/>
      <c r="HH124" s="125"/>
      <c r="HI124" s="125"/>
      <c r="HJ124" s="125"/>
      <c r="HK124" s="125"/>
      <c r="HL124" s="125"/>
      <c r="HM124" s="125"/>
      <c r="HN124" s="125"/>
      <c r="HO124" s="125"/>
      <c r="HP124" s="125"/>
      <c r="HQ124" s="125"/>
      <c r="HR124" s="125"/>
      <c r="HS124" s="125"/>
      <c r="HT124" s="125"/>
      <c r="HU124" s="125"/>
      <c r="HV124" s="125"/>
      <c r="HW124" s="125"/>
      <c r="HX124" s="125"/>
      <c r="HY124" s="125"/>
      <c r="HZ124" s="125"/>
      <c r="IA124" s="125"/>
      <c r="IB124" s="125"/>
      <c r="IC124" s="125"/>
      <c r="ID124" s="125"/>
      <c r="IE124" s="125"/>
      <c r="IF124" s="125"/>
      <c r="IG124" s="125"/>
      <c r="IH124" s="125"/>
      <c r="II124" s="125"/>
      <c r="IJ124" s="125"/>
      <c r="IK124" s="125"/>
      <c r="IL124" s="125"/>
      <c r="IM124" s="125"/>
      <c r="IN124" s="125"/>
      <c r="IO124" s="125"/>
      <c r="IP124" s="125"/>
      <c r="IQ124" s="125"/>
      <c r="IR124" s="125"/>
      <c r="IS124" s="125"/>
      <c r="IT124" s="125"/>
      <c r="IU124" s="125"/>
      <c r="IV124" s="125"/>
      <c r="IW124" s="125"/>
      <c r="IX124" s="125"/>
      <c r="IY124" s="125"/>
      <c r="IZ124" s="125"/>
      <c r="JA124" s="125"/>
      <c r="JB124" s="125"/>
      <c r="JC124" s="125"/>
      <c r="JD124" s="125"/>
      <c r="JE124" s="125"/>
      <c r="JF124" s="125"/>
      <c r="JG124" s="125"/>
      <c r="JH124" s="125"/>
      <c r="JI124" s="125"/>
      <c r="JJ124" s="125"/>
      <c r="JK124" s="125"/>
      <c r="JL124" s="125"/>
      <c r="JM124" s="125"/>
      <c r="JN124" s="125"/>
      <c r="JO124" s="125"/>
      <c r="JP124" s="125"/>
      <c r="JQ124" s="125"/>
      <c r="JR124" s="125"/>
      <c r="JS124" s="125"/>
      <c r="JT124" s="125"/>
      <c r="JU124" s="125"/>
      <c r="JV124" s="125"/>
      <c r="JW124" s="125"/>
      <c r="JX124" s="125"/>
      <c r="JY124" s="125"/>
      <c r="JZ124" s="125"/>
      <c r="KA124" s="125"/>
      <c r="KB124" s="125"/>
      <c r="KC124" s="125"/>
      <c r="KD124" s="125"/>
      <c r="KE124" s="125"/>
      <c r="KF124" s="125"/>
      <c r="KG124" s="125"/>
      <c r="KH124" s="125"/>
      <c r="KI124" s="125"/>
      <c r="KJ124" s="125"/>
      <c r="KK124" s="125"/>
      <c r="KL124" s="125"/>
      <c r="KM124" s="125"/>
      <c r="KN124" s="125"/>
      <c r="KO124" s="125"/>
      <c r="KP124" s="125"/>
      <c r="KQ124" s="125"/>
      <c r="KR124" s="125"/>
      <c r="KS124" s="125"/>
      <c r="KT124" s="125"/>
      <c r="KU124" s="125"/>
      <c r="KV124" s="125"/>
      <c r="KW124" s="125"/>
      <c r="KX124" s="125"/>
      <c r="KY124" s="125"/>
      <c r="KZ124" s="125"/>
      <c r="LA124" s="125"/>
      <c r="LB124" s="125"/>
      <c r="LC124" s="125"/>
      <c r="LD124" s="125"/>
      <c r="LE124" s="125"/>
      <c r="LF124" s="125"/>
      <c r="LG124" s="125"/>
      <c r="LH124" s="125"/>
      <c r="LI124" s="125"/>
      <c r="LJ124" s="125"/>
      <c r="LK124" s="125"/>
      <c r="LL124" s="125"/>
      <c r="LM124" s="125"/>
      <c r="LN124" s="125"/>
      <c r="LO124" s="125"/>
      <c r="LP124" s="125"/>
      <c r="LQ124" s="125"/>
      <c r="LR124" s="125"/>
      <c r="LS124" s="125"/>
      <c r="LT124" s="125"/>
      <c r="LU124" s="125"/>
      <c r="LV124" s="125"/>
      <c r="LW124" s="125"/>
      <c r="LX124" s="125"/>
    </row>
    <row r="125" spans="1:336">
      <c r="A125" s="178"/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25"/>
      <c r="BN125" s="125"/>
      <c r="BO125" s="125"/>
      <c r="BP125" s="125"/>
      <c r="BQ125" s="125"/>
      <c r="BR125" s="125"/>
      <c r="BS125" s="125"/>
      <c r="BT125" s="125"/>
      <c r="BU125" s="125"/>
      <c r="BV125" s="125"/>
      <c r="BW125" s="125"/>
      <c r="BX125" s="125"/>
      <c r="BY125" s="125"/>
      <c r="BZ125" s="125"/>
      <c r="CA125" s="125"/>
      <c r="CB125" s="125"/>
      <c r="CC125" s="125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5"/>
      <c r="CN125" s="125"/>
      <c r="CO125" s="125"/>
      <c r="CP125" s="125"/>
      <c r="CQ125" s="125"/>
      <c r="CR125" s="125"/>
      <c r="CS125" s="125"/>
      <c r="CT125" s="125"/>
      <c r="CU125" s="125"/>
      <c r="CV125" s="125"/>
      <c r="CW125" s="125"/>
      <c r="CX125" s="125"/>
      <c r="CY125" s="125"/>
      <c r="CZ125" s="125"/>
      <c r="DA125" s="125"/>
      <c r="DB125" s="125"/>
      <c r="DC125" s="125"/>
      <c r="DD125" s="125"/>
      <c r="DE125" s="125"/>
      <c r="DF125" s="125"/>
      <c r="DG125" s="125"/>
      <c r="DH125" s="125"/>
      <c r="DI125" s="125"/>
      <c r="DJ125" s="125"/>
      <c r="DK125" s="125"/>
      <c r="DL125" s="125"/>
      <c r="DM125" s="125"/>
      <c r="DN125" s="125"/>
      <c r="DO125" s="125"/>
      <c r="DP125" s="125"/>
      <c r="DQ125" s="125"/>
      <c r="DR125" s="125"/>
      <c r="DS125" s="125"/>
      <c r="DT125" s="125"/>
      <c r="DU125" s="125"/>
      <c r="DV125" s="125"/>
      <c r="DW125" s="125"/>
      <c r="DX125" s="125"/>
      <c r="DY125" s="125"/>
      <c r="DZ125" s="125"/>
      <c r="EA125" s="125"/>
      <c r="EB125" s="125"/>
      <c r="EC125" s="125"/>
      <c r="ED125" s="125"/>
      <c r="EE125" s="125"/>
      <c r="EF125" s="125"/>
      <c r="EG125" s="125"/>
      <c r="EH125" s="125"/>
      <c r="EI125" s="125"/>
      <c r="EJ125" s="125"/>
      <c r="EK125" s="125"/>
      <c r="EL125" s="125"/>
      <c r="EM125" s="125"/>
      <c r="EN125" s="125"/>
      <c r="EO125" s="125"/>
      <c r="EP125" s="125"/>
      <c r="EQ125" s="125"/>
      <c r="ER125" s="125"/>
      <c r="ES125" s="125"/>
      <c r="ET125" s="125"/>
      <c r="EU125" s="125"/>
      <c r="EV125" s="125"/>
      <c r="EW125" s="125"/>
      <c r="EX125" s="125"/>
      <c r="EY125" s="125"/>
      <c r="EZ125" s="125"/>
      <c r="FA125" s="125"/>
      <c r="FB125" s="125"/>
      <c r="FC125" s="125"/>
      <c r="FD125" s="125"/>
      <c r="FE125" s="125"/>
      <c r="FF125" s="125"/>
      <c r="FG125" s="125"/>
      <c r="FH125" s="125"/>
      <c r="FI125" s="125"/>
      <c r="FJ125" s="125"/>
      <c r="FK125" s="125"/>
      <c r="FL125" s="125"/>
      <c r="FM125" s="125"/>
      <c r="FN125" s="125"/>
      <c r="FO125" s="125"/>
      <c r="FP125" s="125"/>
      <c r="FQ125" s="125"/>
      <c r="FR125" s="125"/>
      <c r="FS125" s="125"/>
      <c r="FT125" s="125"/>
      <c r="FU125" s="125"/>
      <c r="FV125" s="125"/>
      <c r="FW125" s="125"/>
      <c r="FX125" s="125"/>
      <c r="FY125" s="125"/>
      <c r="FZ125" s="125"/>
      <c r="GA125" s="125"/>
      <c r="GB125" s="125"/>
      <c r="GC125" s="125"/>
      <c r="GD125" s="125"/>
      <c r="GE125" s="125"/>
      <c r="GF125" s="125"/>
      <c r="GG125" s="125"/>
      <c r="GH125" s="125"/>
      <c r="GI125" s="125"/>
      <c r="GJ125" s="125"/>
      <c r="GK125" s="125"/>
      <c r="GL125" s="125"/>
      <c r="GM125" s="125"/>
      <c r="GN125" s="125"/>
      <c r="GO125" s="125"/>
      <c r="GP125" s="125"/>
      <c r="GQ125" s="125"/>
      <c r="GR125" s="125"/>
      <c r="GS125" s="125"/>
      <c r="GT125" s="125"/>
      <c r="GU125" s="125"/>
      <c r="GV125" s="125"/>
      <c r="GW125" s="125"/>
      <c r="GX125" s="125"/>
      <c r="GY125" s="125"/>
      <c r="GZ125" s="125"/>
      <c r="HA125" s="125"/>
      <c r="HB125" s="125"/>
      <c r="HC125" s="125"/>
      <c r="HD125" s="125"/>
      <c r="HE125" s="125"/>
      <c r="HF125" s="125"/>
      <c r="HG125" s="125"/>
      <c r="HH125" s="125"/>
      <c r="HI125" s="125"/>
      <c r="HJ125" s="125"/>
      <c r="HK125" s="125"/>
      <c r="HL125" s="125"/>
      <c r="HM125" s="125"/>
      <c r="HN125" s="125"/>
      <c r="HO125" s="125"/>
      <c r="HP125" s="125"/>
      <c r="HQ125" s="125"/>
      <c r="HR125" s="125"/>
      <c r="HS125" s="125"/>
      <c r="HT125" s="125"/>
      <c r="HU125" s="125"/>
      <c r="HV125" s="125"/>
      <c r="HW125" s="125"/>
      <c r="HX125" s="125"/>
      <c r="HY125" s="125"/>
      <c r="HZ125" s="125"/>
      <c r="IA125" s="125"/>
      <c r="IB125" s="125"/>
      <c r="IC125" s="125"/>
      <c r="ID125" s="125"/>
      <c r="IE125" s="125"/>
      <c r="IF125" s="125"/>
      <c r="IG125" s="125"/>
      <c r="IH125" s="125"/>
      <c r="II125" s="125"/>
      <c r="IJ125" s="125"/>
      <c r="IK125" s="125"/>
      <c r="IL125" s="125"/>
      <c r="IM125" s="125"/>
      <c r="IN125" s="125"/>
      <c r="IO125" s="125"/>
      <c r="IP125" s="125"/>
      <c r="IQ125" s="125"/>
      <c r="IR125" s="125"/>
      <c r="IS125" s="125"/>
      <c r="IT125" s="125"/>
      <c r="IU125" s="125"/>
      <c r="IV125" s="125"/>
      <c r="IW125" s="125"/>
      <c r="IX125" s="125"/>
      <c r="IY125" s="125"/>
      <c r="IZ125" s="125"/>
      <c r="JA125" s="125"/>
      <c r="JB125" s="125"/>
      <c r="JC125" s="125"/>
      <c r="JD125" s="125"/>
      <c r="JE125" s="125"/>
      <c r="JF125" s="125"/>
      <c r="JG125" s="125"/>
      <c r="JH125" s="125"/>
      <c r="JI125" s="125"/>
      <c r="JJ125" s="125"/>
      <c r="JK125" s="125"/>
      <c r="JL125" s="125"/>
      <c r="JM125" s="125"/>
      <c r="JN125" s="125"/>
      <c r="JO125" s="125"/>
      <c r="JP125" s="125"/>
      <c r="JQ125" s="125"/>
      <c r="JR125" s="125"/>
      <c r="JS125" s="125"/>
      <c r="JT125" s="125"/>
      <c r="JU125" s="125"/>
      <c r="JV125" s="125"/>
      <c r="JW125" s="125"/>
      <c r="JX125" s="125"/>
      <c r="JY125" s="125"/>
      <c r="JZ125" s="125"/>
      <c r="KA125" s="125"/>
      <c r="KB125" s="125"/>
      <c r="KC125" s="125"/>
      <c r="KD125" s="125"/>
      <c r="KE125" s="125"/>
      <c r="KF125" s="125"/>
      <c r="KG125" s="125"/>
      <c r="KH125" s="125"/>
      <c r="KI125" s="125"/>
      <c r="KJ125" s="125"/>
      <c r="KK125" s="125"/>
      <c r="KL125" s="125"/>
      <c r="KM125" s="125"/>
      <c r="KN125" s="125"/>
      <c r="KO125" s="125"/>
      <c r="KP125" s="125"/>
      <c r="KQ125" s="125"/>
      <c r="KR125" s="125"/>
      <c r="KS125" s="125"/>
      <c r="KT125" s="125"/>
      <c r="KU125" s="125"/>
      <c r="KV125" s="125"/>
      <c r="KW125" s="125"/>
      <c r="KX125" s="125"/>
      <c r="KY125" s="125"/>
      <c r="KZ125" s="125"/>
      <c r="LA125" s="125"/>
      <c r="LB125" s="125"/>
      <c r="LC125" s="125"/>
      <c r="LD125" s="125"/>
      <c r="LE125" s="125"/>
      <c r="LF125" s="125"/>
      <c r="LG125" s="125"/>
      <c r="LH125" s="125"/>
      <c r="LI125" s="125"/>
      <c r="LJ125" s="125"/>
      <c r="LK125" s="125"/>
      <c r="LL125" s="125"/>
      <c r="LM125" s="125"/>
      <c r="LN125" s="125"/>
      <c r="LO125" s="125"/>
      <c r="LP125" s="125"/>
      <c r="LQ125" s="125"/>
      <c r="LR125" s="125"/>
      <c r="LS125" s="125"/>
      <c r="LT125" s="125"/>
      <c r="LU125" s="125"/>
      <c r="LV125" s="125"/>
      <c r="LW125" s="125"/>
      <c r="LX125" s="125"/>
    </row>
    <row r="126" spans="1:336">
      <c r="A126" s="178"/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/>
      <c r="BV126" s="125"/>
      <c r="BW126" s="125"/>
      <c r="BX126" s="125"/>
      <c r="BY126" s="125"/>
      <c r="BZ126" s="125"/>
      <c r="CA126" s="125"/>
      <c r="CB126" s="125"/>
      <c r="CC126" s="125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5"/>
      <c r="CN126" s="125"/>
      <c r="CO126" s="125"/>
      <c r="CP126" s="125"/>
      <c r="CQ126" s="125"/>
      <c r="CR126" s="125"/>
      <c r="CS126" s="125"/>
      <c r="CT126" s="125"/>
      <c r="CU126" s="125"/>
      <c r="CV126" s="125"/>
      <c r="CW126" s="125"/>
      <c r="CX126" s="125"/>
      <c r="CY126" s="125"/>
      <c r="CZ126" s="125"/>
      <c r="DA126" s="125"/>
      <c r="DB126" s="125"/>
      <c r="DC126" s="125"/>
      <c r="DD126" s="125"/>
      <c r="DE126" s="125"/>
      <c r="DF126" s="125"/>
      <c r="DG126" s="125"/>
      <c r="DH126" s="125"/>
      <c r="DI126" s="125"/>
      <c r="DJ126" s="125"/>
      <c r="DK126" s="125"/>
      <c r="DL126" s="125"/>
      <c r="DM126" s="125"/>
      <c r="DN126" s="125"/>
      <c r="DO126" s="125"/>
      <c r="DP126" s="125"/>
      <c r="DQ126" s="125"/>
      <c r="DR126" s="125"/>
      <c r="DS126" s="125"/>
      <c r="DT126" s="125"/>
      <c r="DU126" s="125"/>
      <c r="DV126" s="125"/>
      <c r="DW126" s="125"/>
      <c r="DX126" s="125"/>
      <c r="DY126" s="125"/>
      <c r="DZ126" s="125"/>
      <c r="EA126" s="125"/>
      <c r="EB126" s="125"/>
      <c r="EC126" s="125"/>
      <c r="ED126" s="125"/>
      <c r="EE126" s="125"/>
      <c r="EF126" s="125"/>
      <c r="EG126" s="125"/>
      <c r="EH126" s="125"/>
      <c r="EI126" s="125"/>
      <c r="EJ126" s="125"/>
      <c r="EK126" s="125"/>
      <c r="EL126" s="125"/>
      <c r="EM126" s="125"/>
      <c r="EN126" s="125"/>
      <c r="EO126" s="125"/>
      <c r="EP126" s="125"/>
      <c r="EQ126" s="125"/>
      <c r="ER126" s="125"/>
      <c r="ES126" s="125"/>
      <c r="ET126" s="125"/>
      <c r="EU126" s="125"/>
      <c r="EV126" s="125"/>
      <c r="EW126" s="125"/>
      <c r="EX126" s="125"/>
      <c r="EY126" s="125"/>
      <c r="EZ126" s="125"/>
      <c r="FA126" s="125"/>
      <c r="FB126" s="125"/>
      <c r="FC126" s="125"/>
      <c r="FD126" s="125"/>
      <c r="FE126" s="125"/>
      <c r="FF126" s="125"/>
      <c r="FG126" s="125"/>
      <c r="FH126" s="125"/>
      <c r="FI126" s="125"/>
      <c r="FJ126" s="125"/>
      <c r="FK126" s="125"/>
      <c r="FL126" s="125"/>
      <c r="FM126" s="125"/>
      <c r="FN126" s="125"/>
      <c r="FO126" s="125"/>
      <c r="FP126" s="125"/>
      <c r="FQ126" s="125"/>
      <c r="FR126" s="125"/>
      <c r="FS126" s="125"/>
      <c r="FT126" s="125"/>
      <c r="FU126" s="125"/>
      <c r="FV126" s="125"/>
      <c r="FW126" s="125"/>
      <c r="FX126" s="125"/>
      <c r="FY126" s="125"/>
      <c r="FZ126" s="125"/>
      <c r="GA126" s="125"/>
      <c r="GB126" s="125"/>
      <c r="GC126" s="125"/>
      <c r="GD126" s="125"/>
      <c r="GE126" s="125"/>
      <c r="GF126" s="125"/>
      <c r="GG126" s="125"/>
      <c r="GH126" s="125"/>
      <c r="GI126" s="125"/>
      <c r="GJ126" s="125"/>
      <c r="GK126" s="125"/>
      <c r="GL126" s="125"/>
      <c r="GM126" s="125"/>
      <c r="GN126" s="125"/>
      <c r="GO126" s="125"/>
      <c r="GP126" s="125"/>
      <c r="GQ126" s="125"/>
      <c r="GR126" s="125"/>
      <c r="GS126" s="125"/>
      <c r="GT126" s="125"/>
      <c r="GU126" s="125"/>
      <c r="GV126" s="125"/>
      <c r="GW126" s="125"/>
      <c r="GX126" s="125"/>
      <c r="GY126" s="125"/>
      <c r="GZ126" s="125"/>
      <c r="HA126" s="125"/>
      <c r="HB126" s="125"/>
      <c r="HC126" s="125"/>
      <c r="HD126" s="125"/>
      <c r="HE126" s="125"/>
      <c r="HF126" s="125"/>
      <c r="HG126" s="125"/>
      <c r="HH126" s="125"/>
      <c r="HI126" s="125"/>
      <c r="HJ126" s="125"/>
      <c r="HK126" s="125"/>
      <c r="HL126" s="125"/>
      <c r="HM126" s="125"/>
      <c r="HN126" s="125"/>
      <c r="HO126" s="125"/>
      <c r="HP126" s="125"/>
      <c r="HQ126" s="125"/>
      <c r="HR126" s="125"/>
      <c r="HS126" s="125"/>
      <c r="HT126" s="125"/>
      <c r="HU126" s="125"/>
      <c r="HV126" s="125"/>
      <c r="HW126" s="125"/>
      <c r="HX126" s="125"/>
      <c r="HY126" s="125"/>
      <c r="HZ126" s="125"/>
      <c r="IA126" s="125"/>
      <c r="IB126" s="125"/>
      <c r="IC126" s="125"/>
      <c r="ID126" s="125"/>
      <c r="IE126" s="125"/>
      <c r="IF126" s="125"/>
      <c r="IG126" s="125"/>
      <c r="IH126" s="125"/>
      <c r="II126" s="125"/>
      <c r="IJ126" s="125"/>
      <c r="IK126" s="125"/>
      <c r="IL126" s="125"/>
      <c r="IM126" s="125"/>
      <c r="IN126" s="125"/>
      <c r="IO126" s="125"/>
      <c r="IP126" s="125"/>
      <c r="IQ126" s="125"/>
      <c r="IR126" s="125"/>
      <c r="IS126" s="125"/>
      <c r="IT126" s="125"/>
      <c r="IU126" s="125"/>
      <c r="IV126" s="125"/>
      <c r="IW126" s="125"/>
      <c r="IX126" s="125"/>
      <c r="IY126" s="125"/>
      <c r="IZ126" s="125"/>
      <c r="JA126" s="125"/>
      <c r="JB126" s="125"/>
      <c r="JC126" s="125"/>
      <c r="JD126" s="125"/>
      <c r="JE126" s="125"/>
      <c r="JF126" s="125"/>
      <c r="JG126" s="125"/>
      <c r="JH126" s="125"/>
      <c r="JI126" s="125"/>
      <c r="JJ126" s="125"/>
      <c r="JK126" s="125"/>
      <c r="JL126" s="125"/>
      <c r="JM126" s="125"/>
      <c r="JN126" s="125"/>
      <c r="JO126" s="125"/>
      <c r="JP126" s="125"/>
      <c r="JQ126" s="125"/>
      <c r="JR126" s="125"/>
      <c r="JS126" s="125"/>
      <c r="JT126" s="125"/>
      <c r="JU126" s="125"/>
      <c r="JV126" s="125"/>
      <c r="JW126" s="125"/>
      <c r="JX126" s="125"/>
      <c r="JY126" s="125"/>
      <c r="JZ126" s="125"/>
      <c r="KA126" s="125"/>
      <c r="KB126" s="125"/>
      <c r="KC126" s="125"/>
      <c r="KD126" s="125"/>
      <c r="KE126" s="125"/>
      <c r="KF126" s="125"/>
      <c r="KG126" s="125"/>
      <c r="KH126" s="125"/>
      <c r="KI126" s="125"/>
      <c r="KJ126" s="125"/>
      <c r="KK126" s="125"/>
      <c r="KL126" s="125"/>
      <c r="KM126" s="125"/>
      <c r="KN126" s="125"/>
      <c r="KO126" s="125"/>
      <c r="KP126" s="125"/>
      <c r="KQ126" s="125"/>
      <c r="KR126" s="125"/>
      <c r="KS126" s="125"/>
      <c r="KT126" s="125"/>
      <c r="KU126" s="125"/>
      <c r="KV126" s="125"/>
      <c r="KW126" s="125"/>
      <c r="KX126" s="125"/>
      <c r="KY126" s="125"/>
      <c r="KZ126" s="125"/>
      <c r="LA126" s="125"/>
      <c r="LB126" s="125"/>
      <c r="LC126" s="125"/>
      <c r="LD126" s="125"/>
      <c r="LE126" s="125"/>
      <c r="LF126" s="125"/>
      <c r="LG126" s="125"/>
      <c r="LH126" s="125"/>
      <c r="LI126" s="125"/>
      <c r="LJ126" s="125"/>
      <c r="LK126" s="125"/>
      <c r="LL126" s="125"/>
      <c r="LM126" s="125"/>
      <c r="LN126" s="125"/>
      <c r="LO126" s="125"/>
      <c r="LP126" s="125"/>
      <c r="LQ126" s="125"/>
      <c r="LR126" s="125"/>
      <c r="LS126" s="125"/>
      <c r="LT126" s="125"/>
      <c r="LU126" s="125"/>
      <c r="LV126" s="125"/>
      <c r="LW126" s="125"/>
      <c r="LX126" s="125"/>
    </row>
    <row r="127" spans="1:336">
      <c r="A127" s="178"/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25"/>
      <c r="BN127" s="125"/>
      <c r="BO127" s="125"/>
      <c r="BP127" s="125"/>
      <c r="BQ127" s="125"/>
      <c r="BR127" s="125"/>
      <c r="BS127" s="125"/>
      <c r="BT127" s="125"/>
      <c r="BU127" s="125"/>
      <c r="BV127" s="125"/>
      <c r="BW127" s="125"/>
      <c r="BX127" s="125"/>
      <c r="BY127" s="125"/>
      <c r="BZ127" s="125"/>
      <c r="CA127" s="125"/>
      <c r="CB127" s="125"/>
      <c r="CC127" s="125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5"/>
      <c r="CN127" s="125"/>
      <c r="CO127" s="125"/>
      <c r="CP127" s="125"/>
      <c r="CQ127" s="125"/>
      <c r="CR127" s="125"/>
      <c r="CS127" s="125"/>
      <c r="CT127" s="125"/>
      <c r="CU127" s="125"/>
      <c r="CV127" s="125"/>
      <c r="CW127" s="125"/>
      <c r="CX127" s="125"/>
      <c r="CY127" s="125"/>
      <c r="CZ127" s="125"/>
      <c r="DA127" s="125"/>
      <c r="DB127" s="125"/>
      <c r="DC127" s="125"/>
      <c r="DD127" s="125"/>
      <c r="DE127" s="125"/>
      <c r="DF127" s="125"/>
      <c r="DG127" s="125"/>
      <c r="DH127" s="125"/>
      <c r="DI127" s="125"/>
      <c r="DJ127" s="125"/>
      <c r="DK127" s="125"/>
      <c r="DL127" s="125"/>
      <c r="DM127" s="125"/>
      <c r="DN127" s="125"/>
      <c r="DO127" s="125"/>
      <c r="DP127" s="125"/>
      <c r="DQ127" s="125"/>
      <c r="DR127" s="125"/>
      <c r="DS127" s="125"/>
      <c r="DT127" s="125"/>
      <c r="DU127" s="125"/>
      <c r="DV127" s="125"/>
      <c r="DW127" s="125"/>
      <c r="DX127" s="125"/>
      <c r="DY127" s="125"/>
      <c r="DZ127" s="125"/>
      <c r="EA127" s="125"/>
      <c r="EB127" s="125"/>
      <c r="EC127" s="125"/>
      <c r="ED127" s="125"/>
      <c r="EE127" s="125"/>
      <c r="EF127" s="125"/>
      <c r="EG127" s="125"/>
      <c r="EH127" s="125"/>
      <c r="EI127" s="125"/>
      <c r="EJ127" s="125"/>
      <c r="EK127" s="125"/>
      <c r="EL127" s="125"/>
      <c r="EM127" s="125"/>
      <c r="EN127" s="125"/>
      <c r="EO127" s="125"/>
      <c r="EP127" s="125"/>
      <c r="EQ127" s="125"/>
      <c r="ER127" s="125"/>
      <c r="ES127" s="125"/>
      <c r="ET127" s="125"/>
      <c r="EU127" s="125"/>
      <c r="EV127" s="125"/>
      <c r="EW127" s="125"/>
      <c r="EX127" s="125"/>
      <c r="EY127" s="125"/>
      <c r="EZ127" s="125"/>
      <c r="FA127" s="125"/>
      <c r="FB127" s="125"/>
      <c r="FC127" s="125"/>
      <c r="FD127" s="125"/>
      <c r="FE127" s="125"/>
      <c r="FF127" s="125"/>
      <c r="FG127" s="125"/>
      <c r="FH127" s="125"/>
      <c r="FI127" s="125"/>
      <c r="FJ127" s="125"/>
      <c r="FK127" s="125"/>
      <c r="FL127" s="125"/>
      <c r="FM127" s="125"/>
      <c r="FN127" s="125"/>
      <c r="FO127" s="125"/>
      <c r="FP127" s="125"/>
      <c r="FQ127" s="125"/>
      <c r="FR127" s="125"/>
      <c r="FS127" s="125"/>
      <c r="FT127" s="125"/>
      <c r="FU127" s="125"/>
      <c r="FV127" s="125"/>
      <c r="FW127" s="125"/>
      <c r="FX127" s="125"/>
      <c r="FY127" s="125"/>
      <c r="FZ127" s="125"/>
      <c r="GA127" s="125"/>
      <c r="GB127" s="125"/>
      <c r="GC127" s="125"/>
      <c r="GD127" s="125"/>
      <c r="GE127" s="125"/>
      <c r="GF127" s="125"/>
      <c r="GG127" s="125"/>
      <c r="GH127" s="125"/>
      <c r="GI127" s="125"/>
      <c r="GJ127" s="125"/>
      <c r="GK127" s="125"/>
      <c r="GL127" s="125"/>
      <c r="GM127" s="125"/>
      <c r="GN127" s="125"/>
      <c r="GO127" s="125"/>
      <c r="GP127" s="125"/>
      <c r="GQ127" s="125"/>
      <c r="GR127" s="125"/>
      <c r="GS127" s="125"/>
      <c r="GT127" s="125"/>
      <c r="GU127" s="125"/>
      <c r="GV127" s="125"/>
      <c r="GW127" s="125"/>
      <c r="GX127" s="125"/>
      <c r="GY127" s="125"/>
      <c r="GZ127" s="125"/>
      <c r="HA127" s="125"/>
      <c r="HB127" s="125"/>
      <c r="HC127" s="125"/>
      <c r="HD127" s="125"/>
      <c r="HE127" s="125"/>
      <c r="HF127" s="125"/>
      <c r="HG127" s="125"/>
      <c r="HH127" s="125"/>
      <c r="HI127" s="125"/>
      <c r="HJ127" s="125"/>
      <c r="HK127" s="125"/>
      <c r="HL127" s="125"/>
      <c r="HM127" s="125"/>
      <c r="HN127" s="125"/>
      <c r="HO127" s="125"/>
      <c r="HP127" s="125"/>
      <c r="HQ127" s="125"/>
      <c r="HR127" s="125"/>
      <c r="HS127" s="125"/>
      <c r="HT127" s="125"/>
      <c r="HU127" s="125"/>
      <c r="HV127" s="125"/>
      <c r="HW127" s="125"/>
      <c r="HX127" s="125"/>
      <c r="HY127" s="125"/>
      <c r="HZ127" s="125"/>
      <c r="IA127" s="125"/>
      <c r="IB127" s="125"/>
      <c r="IC127" s="125"/>
      <c r="ID127" s="125"/>
      <c r="IE127" s="125"/>
      <c r="IF127" s="125"/>
      <c r="IG127" s="125"/>
      <c r="IH127" s="125"/>
      <c r="II127" s="125"/>
      <c r="IJ127" s="125"/>
      <c r="IK127" s="125"/>
      <c r="IL127" s="125"/>
      <c r="IM127" s="125"/>
      <c r="IN127" s="125"/>
      <c r="IO127" s="125"/>
      <c r="IP127" s="125"/>
      <c r="IQ127" s="125"/>
      <c r="IR127" s="125"/>
      <c r="IS127" s="125"/>
      <c r="IT127" s="125"/>
      <c r="IU127" s="125"/>
      <c r="IV127" s="125"/>
      <c r="IW127" s="125"/>
      <c r="IX127" s="125"/>
      <c r="IY127" s="125"/>
      <c r="IZ127" s="125"/>
      <c r="JA127" s="125"/>
      <c r="JB127" s="125"/>
      <c r="JC127" s="125"/>
      <c r="JD127" s="125"/>
      <c r="JE127" s="125"/>
      <c r="JF127" s="125"/>
      <c r="JG127" s="125"/>
      <c r="JH127" s="125"/>
      <c r="JI127" s="125"/>
      <c r="JJ127" s="125"/>
      <c r="JK127" s="125"/>
      <c r="JL127" s="125"/>
      <c r="JM127" s="125"/>
      <c r="JN127" s="125"/>
      <c r="JO127" s="125"/>
      <c r="JP127" s="125"/>
      <c r="JQ127" s="125"/>
      <c r="JR127" s="125"/>
      <c r="JS127" s="125"/>
      <c r="JT127" s="125"/>
      <c r="JU127" s="125"/>
      <c r="JV127" s="125"/>
      <c r="JW127" s="125"/>
      <c r="JX127" s="125"/>
      <c r="JY127" s="125"/>
      <c r="JZ127" s="125"/>
      <c r="KA127" s="125"/>
      <c r="KB127" s="125"/>
      <c r="KC127" s="125"/>
      <c r="KD127" s="125"/>
      <c r="KE127" s="125"/>
      <c r="KF127" s="125"/>
      <c r="KG127" s="125"/>
      <c r="KH127" s="125"/>
      <c r="KI127" s="125"/>
      <c r="KJ127" s="125"/>
      <c r="KK127" s="125"/>
      <c r="KL127" s="125"/>
      <c r="KM127" s="125"/>
      <c r="KN127" s="125"/>
      <c r="KO127" s="125"/>
      <c r="KP127" s="125"/>
      <c r="KQ127" s="125"/>
      <c r="KR127" s="125"/>
      <c r="KS127" s="125"/>
      <c r="KT127" s="125"/>
      <c r="KU127" s="125"/>
      <c r="KV127" s="125"/>
      <c r="KW127" s="125"/>
      <c r="KX127" s="125"/>
      <c r="KY127" s="125"/>
      <c r="KZ127" s="125"/>
      <c r="LA127" s="125"/>
      <c r="LB127" s="125"/>
      <c r="LC127" s="125"/>
      <c r="LD127" s="125"/>
      <c r="LE127" s="125"/>
      <c r="LF127" s="125"/>
      <c r="LG127" s="125"/>
      <c r="LH127" s="125"/>
      <c r="LI127" s="125"/>
      <c r="LJ127" s="125"/>
      <c r="LK127" s="125"/>
      <c r="LL127" s="125"/>
      <c r="LM127" s="125"/>
      <c r="LN127" s="125"/>
      <c r="LO127" s="125"/>
      <c r="LP127" s="125"/>
      <c r="LQ127" s="125"/>
      <c r="LR127" s="125"/>
      <c r="LS127" s="125"/>
      <c r="LT127" s="125"/>
      <c r="LU127" s="125"/>
      <c r="LV127" s="125"/>
      <c r="LW127" s="125"/>
      <c r="LX127" s="125"/>
    </row>
    <row r="128" spans="1:336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25"/>
      <c r="BN128" s="125"/>
      <c r="BO128" s="125"/>
      <c r="BP128" s="125"/>
      <c r="BQ128" s="125"/>
      <c r="BR128" s="125"/>
      <c r="BS128" s="125"/>
      <c r="BT128" s="125"/>
      <c r="BU128" s="125"/>
      <c r="BV128" s="125"/>
      <c r="BW128" s="125"/>
      <c r="BX128" s="125"/>
      <c r="BY128" s="125"/>
      <c r="BZ128" s="125"/>
      <c r="CA128" s="125"/>
      <c r="CB128" s="125"/>
      <c r="CC128" s="125"/>
      <c r="CD128" s="125"/>
      <c r="CE128" s="125"/>
      <c r="CF128" s="125"/>
      <c r="CG128" s="125"/>
      <c r="CH128" s="125"/>
      <c r="CI128" s="125"/>
      <c r="CJ128" s="125"/>
      <c r="CK128" s="125"/>
      <c r="CL128" s="125"/>
      <c r="CM128" s="125"/>
      <c r="CN128" s="125"/>
      <c r="CO128" s="125"/>
      <c r="CP128" s="125"/>
      <c r="CQ128" s="125"/>
      <c r="CR128" s="125"/>
      <c r="CS128" s="125"/>
      <c r="CT128" s="125"/>
      <c r="CU128" s="125"/>
      <c r="CV128" s="125"/>
      <c r="CW128" s="125"/>
      <c r="CX128" s="125"/>
      <c r="CY128" s="125"/>
      <c r="CZ128" s="125"/>
      <c r="DA128" s="125"/>
      <c r="DB128" s="125"/>
      <c r="DC128" s="125"/>
      <c r="DD128" s="125"/>
      <c r="DE128" s="125"/>
      <c r="DF128" s="125"/>
      <c r="DG128" s="125"/>
      <c r="DH128" s="125"/>
      <c r="DI128" s="125"/>
      <c r="DJ128" s="125"/>
      <c r="DK128" s="125"/>
      <c r="DL128" s="125"/>
      <c r="DM128" s="125"/>
      <c r="DN128" s="125"/>
      <c r="DO128" s="125"/>
      <c r="DP128" s="125"/>
      <c r="DQ128" s="125"/>
      <c r="DR128" s="125"/>
      <c r="DS128" s="125"/>
      <c r="DT128" s="125"/>
      <c r="DU128" s="125"/>
      <c r="DV128" s="125"/>
      <c r="DW128" s="125"/>
      <c r="DX128" s="125"/>
      <c r="DY128" s="125"/>
      <c r="DZ128" s="125"/>
      <c r="EA128" s="125"/>
      <c r="EB128" s="125"/>
      <c r="EC128" s="125"/>
      <c r="ED128" s="125"/>
      <c r="EE128" s="125"/>
      <c r="EF128" s="125"/>
      <c r="EG128" s="125"/>
      <c r="EH128" s="125"/>
      <c r="EI128" s="125"/>
      <c r="EJ128" s="125"/>
      <c r="EK128" s="125"/>
      <c r="EL128" s="125"/>
      <c r="EM128" s="125"/>
      <c r="EN128" s="125"/>
      <c r="EO128" s="125"/>
      <c r="EP128" s="125"/>
      <c r="EQ128" s="125"/>
      <c r="ER128" s="125"/>
      <c r="ES128" s="125"/>
      <c r="ET128" s="125"/>
      <c r="EU128" s="125"/>
      <c r="EV128" s="125"/>
      <c r="EW128" s="125"/>
      <c r="EX128" s="125"/>
      <c r="EY128" s="125"/>
      <c r="EZ128" s="125"/>
      <c r="FA128" s="125"/>
      <c r="FB128" s="125"/>
      <c r="FC128" s="125"/>
      <c r="FD128" s="125"/>
      <c r="FE128" s="125"/>
      <c r="FF128" s="125"/>
      <c r="FG128" s="125"/>
      <c r="FH128" s="125"/>
      <c r="FI128" s="125"/>
      <c r="FJ128" s="125"/>
      <c r="FK128" s="125"/>
      <c r="FL128" s="125"/>
      <c r="FM128" s="125"/>
      <c r="FN128" s="125"/>
      <c r="FO128" s="125"/>
      <c r="FP128" s="125"/>
      <c r="FQ128" s="125"/>
      <c r="FR128" s="125"/>
      <c r="FS128" s="125"/>
      <c r="FT128" s="125"/>
      <c r="FU128" s="125"/>
      <c r="FV128" s="125"/>
      <c r="FW128" s="125"/>
      <c r="FX128" s="125"/>
      <c r="FY128" s="125"/>
      <c r="FZ128" s="125"/>
      <c r="GA128" s="125"/>
      <c r="GB128" s="125"/>
      <c r="GC128" s="125"/>
      <c r="GD128" s="125"/>
      <c r="GE128" s="125"/>
      <c r="GF128" s="125"/>
      <c r="GG128" s="125"/>
      <c r="GH128" s="125"/>
      <c r="GI128" s="125"/>
      <c r="GJ128" s="125"/>
      <c r="GK128" s="125"/>
      <c r="GL128" s="125"/>
      <c r="GM128" s="125"/>
      <c r="GN128" s="125"/>
      <c r="GO128" s="125"/>
      <c r="GP128" s="125"/>
      <c r="GQ128" s="125"/>
      <c r="GR128" s="125"/>
      <c r="GS128" s="125"/>
      <c r="GT128" s="125"/>
      <c r="GU128" s="125"/>
      <c r="GV128" s="125"/>
      <c r="GW128" s="125"/>
      <c r="GX128" s="125"/>
      <c r="GY128" s="125"/>
      <c r="GZ128" s="125"/>
      <c r="HA128" s="125"/>
      <c r="HB128" s="125"/>
      <c r="HC128" s="125"/>
      <c r="HD128" s="125"/>
      <c r="HE128" s="125"/>
      <c r="HF128" s="125"/>
      <c r="HG128" s="125"/>
      <c r="HH128" s="125"/>
      <c r="HI128" s="125"/>
      <c r="HJ128" s="125"/>
      <c r="HK128" s="125"/>
      <c r="HL128" s="125"/>
      <c r="HM128" s="125"/>
      <c r="HN128" s="125"/>
      <c r="HO128" s="125"/>
      <c r="HP128" s="125"/>
      <c r="HQ128" s="125"/>
      <c r="HR128" s="125"/>
      <c r="HS128" s="125"/>
      <c r="HT128" s="125"/>
      <c r="HU128" s="125"/>
      <c r="HV128" s="125"/>
      <c r="HW128" s="125"/>
      <c r="HX128" s="125"/>
      <c r="HY128" s="125"/>
      <c r="HZ128" s="125"/>
      <c r="IA128" s="125"/>
      <c r="IB128" s="125"/>
      <c r="IC128" s="125"/>
      <c r="ID128" s="125"/>
      <c r="IE128" s="125"/>
      <c r="IF128" s="125"/>
      <c r="IG128" s="125"/>
      <c r="IH128" s="125"/>
      <c r="II128" s="125"/>
      <c r="IJ128" s="125"/>
      <c r="IK128" s="125"/>
      <c r="IL128" s="125"/>
      <c r="IM128" s="125"/>
      <c r="IN128" s="125"/>
      <c r="IO128" s="125"/>
      <c r="IP128" s="125"/>
      <c r="IQ128" s="125"/>
      <c r="IR128" s="125"/>
      <c r="IS128" s="125"/>
      <c r="IT128" s="125"/>
      <c r="IU128" s="125"/>
      <c r="IV128" s="125"/>
      <c r="IW128" s="125"/>
      <c r="IX128" s="125"/>
      <c r="IY128" s="125"/>
      <c r="IZ128" s="125"/>
      <c r="JA128" s="125"/>
      <c r="JB128" s="125"/>
      <c r="JC128" s="125"/>
      <c r="JD128" s="125"/>
      <c r="JE128" s="125"/>
      <c r="JF128" s="125"/>
      <c r="JG128" s="125"/>
      <c r="JH128" s="125"/>
      <c r="JI128" s="125"/>
      <c r="JJ128" s="125"/>
      <c r="JK128" s="125"/>
      <c r="JL128" s="125"/>
      <c r="JM128" s="125"/>
      <c r="JN128" s="125"/>
      <c r="JO128" s="125"/>
      <c r="JP128" s="125"/>
      <c r="JQ128" s="125"/>
      <c r="JR128" s="125"/>
      <c r="JS128" s="125"/>
      <c r="JT128" s="125"/>
      <c r="JU128" s="125"/>
      <c r="JV128" s="125"/>
      <c r="JW128" s="125"/>
      <c r="JX128" s="125"/>
      <c r="JY128" s="125"/>
      <c r="JZ128" s="125"/>
      <c r="KA128" s="125"/>
      <c r="KB128" s="125"/>
      <c r="KC128" s="125"/>
      <c r="KD128" s="125"/>
      <c r="KE128" s="125"/>
      <c r="KF128" s="125"/>
      <c r="KG128" s="125"/>
      <c r="KH128" s="125"/>
      <c r="KI128" s="125"/>
      <c r="KJ128" s="125"/>
      <c r="KK128" s="125"/>
      <c r="KL128" s="125"/>
      <c r="KM128" s="125"/>
      <c r="KN128" s="125"/>
      <c r="KO128" s="125"/>
      <c r="KP128" s="125"/>
      <c r="KQ128" s="125"/>
      <c r="KR128" s="125"/>
      <c r="KS128" s="125"/>
      <c r="KT128" s="125"/>
      <c r="KU128" s="125"/>
      <c r="KV128" s="125"/>
      <c r="KW128" s="125"/>
      <c r="KX128" s="125"/>
      <c r="KY128" s="125"/>
      <c r="KZ128" s="125"/>
      <c r="LA128" s="125"/>
      <c r="LB128" s="125"/>
      <c r="LC128" s="125"/>
      <c r="LD128" s="125"/>
      <c r="LE128" s="125"/>
      <c r="LF128" s="125"/>
      <c r="LG128" s="125"/>
      <c r="LH128" s="125"/>
      <c r="LI128" s="125"/>
      <c r="LJ128" s="125"/>
      <c r="LK128" s="125"/>
      <c r="LL128" s="125"/>
      <c r="LM128" s="125"/>
      <c r="LN128" s="125"/>
      <c r="LO128" s="125"/>
      <c r="LP128" s="125"/>
      <c r="LQ128" s="125"/>
      <c r="LR128" s="125"/>
      <c r="LS128" s="125"/>
      <c r="LT128" s="125"/>
      <c r="LU128" s="125"/>
      <c r="LV128" s="125"/>
      <c r="LW128" s="125"/>
      <c r="LX128" s="125"/>
    </row>
    <row r="129" spans="2:336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25"/>
      <c r="BN129" s="125"/>
      <c r="BO129" s="125"/>
      <c r="BP129" s="125"/>
      <c r="BQ129" s="125"/>
      <c r="BR129" s="125"/>
      <c r="BS129" s="125"/>
      <c r="BT129" s="125"/>
      <c r="BU129" s="125"/>
      <c r="BV129" s="125"/>
      <c r="BW129" s="125"/>
      <c r="BX129" s="125"/>
      <c r="BY129" s="125"/>
      <c r="BZ129" s="125"/>
      <c r="CA129" s="125"/>
      <c r="CB129" s="125"/>
      <c r="CC129" s="125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5"/>
      <c r="CN129" s="125"/>
      <c r="CO129" s="125"/>
      <c r="CP129" s="125"/>
      <c r="CQ129" s="125"/>
      <c r="CR129" s="125"/>
      <c r="CS129" s="125"/>
      <c r="CT129" s="125"/>
      <c r="CU129" s="125"/>
      <c r="CV129" s="125"/>
      <c r="CW129" s="125"/>
      <c r="CX129" s="125"/>
      <c r="CY129" s="125"/>
      <c r="CZ129" s="125"/>
      <c r="DA129" s="125"/>
      <c r="DB129" s="125"/>
      <c r="DC129" s="125"/>
      <c r="DD129" s="125"/>
      <c r="DE129" s="125"/>
      <c r="DF129" s="125"/>
      <c r="DG129" s="125"/>
      <c r="DH129" s="125"/>
      <c r="DI129" s="125"/>
      <c r="DJ129" s="125"/>
      <c r="DK129" s="125"/>
      <c r="DL129" s="125"/>
      <c r="DM129" s="125"/>
      <c r="DN129" s="125"/>
      <c r="DO129" s="125"/>
      <c r="DP129" s="125"/>
      <c r="DQ129" s="125"/>
      <c r="DR129" s="125"/>
      <c r="DS129" s="125"/>
      <c r="DT129" s="125"/>
      <c r="DU129" s="125"/>
      <c r="DV129" s="125"/>
      <c r="DW129" s="125"/>
      <c r="DX129" s="125"/>
      <c r="DY129" s="125"/>
      <c r="DZ129" s="125"/>
      <c r="EA129" s="125"/>
      <c r="EB129" s="125"/>
      <c r="EC129" s="125"/>
      <c r="ED129" s="125"/>
      <c r="EE129" s="125"/>
      <c r="EF129" s="125"/>
      <c r="EG129" s="125"/>
      <c r="EH129" s="125"/>
      <c r="EI129" s="125"/>
      <c r="EJ129" s="125"/>
      <c r="EK129" s="125"/>
      <c r="EL129" s="125"/>
      <c r="EM129" s="125"/>
      <c r="EN129" s="125"/>
      <c r="EO129" s="125"/>
      <c r="EP129" s="125"/>
      <c r="EQ129" s="125"/>
      <c r="ER129" s="125"/>
      <c r="ES129" s="125"/>
      <c r="ET129" s="125"/>
      <c r="EU129" s="125"/>
      <c r="EV129" s="125"/>
      <c r="EW129" s="125"/>
      <c r="EX129" s="125"/>
      <c r="EY129" s="125"/>
      <c r="EZ129" s="125"/>
      <c r="FA129" s="125"/>
      <c r="FB129" s="125"/>
      <c r="FC129" s="125"/>
      <c r="FD129" s="125"/>
      <c r="FE129" s="125"/>
      <c r="FF129" s="125"/>
      <c r="FG129" s="125"/>
      <c r="FH129" s="125"/>
      <c r="FI129" s="125"/>
      <c r="FJ129" s="125"/>
      <c r="FK129" s="125"/>
      <c r="FL129" s="125"/>
      <c r="FM129" s="125"/>
      <c r="FN129" s="125"/>
      <c r="FO129" s="125"/>
      <c r="FP129" s="125"/>
      <c r="FQ129" s="125"/>
      <c r="FR129" s="125"/>
      <c r="FS129" s="125"/>
      <c r="FT129" s="125"/>
      <c r="FU129" s="125"/>
      <c r="FV129" s="125"/>
      <c r="FW129" s="125"/>
      <c r="FX129" s="125"/>
      <c r="FY129" s="125"/>
      <c r="FZ129" s="125"/>
      <c r="GA129" s="125"/>
      <c r="GB129" s="125"/>
      <c r="GC129" s="125"/>
      <c r="GD129" s="125"/>
      <c r="GE129" s="125"/>
      <c r="GF129" s="125"/>
      <c r="GG129" s="125"/>
      <c r="GH129" s="125"/>
      <c r="GI129" s="125"/>
      <c r="GJ129" s="125"/>
      <c r="GK129" s="125"/>
      <c r="GL129" s="125"/>
      <c r="GM129" s="125"/>
      <c r="GN129" s="125"/>
      <c r="GO129" s="125"/>
      <c r="GP129" s="125"/>
      <c r="GQ129" s="125"/>
      <c r="GR129" s="125"/>
      <c r="GS129" s="125"/>
      <c r="GT129" s="125"/>
      <c r="GU129" s="125"/>
      <c r="GV129" s="125"/>
      <c r="GW129" s="125"/>
      <c r="GX129" s="125"/>
      <c r="GY129" s="125"/>
      <c r="GZ129" s="125"/>
      <c r="HA129" s="125"/>
      <c r="HB129" s="125"/>
      <c r="HC129" s="125"/>
      <c r="HD129" s="125"/>
      <c r="HE129" s="125"/>
      <c r="HF129" s="125"/>
      <c r="HG129" s="125"/>
      <c r="HH129" s="125"/>
      <c r="HI129" s="125"/>
      <c r="HJ129" s="125"/>
      <c r="HK129" s="125"/>
      <c r="HL129" s="125"/>
      <c r="HM129" s="125"/>
      <c r="HN129" s="125"/>
      <c r="HO129" s="125"/>
      <c r="HP129" s="125"/>
      <c r="HQ129" s="125"/>
      <c r="HR129" s="125"/>
      <c r="HS129" s="125"/>
      <c r="HT129" s="125"/>
      <c r="HU129" s="125"/>
      <c r="HV129" s="125"/>
      <c r="HW129" s="125"/>
      <c r="HX129" s="125"/>
      <c r="HY129" s="125"/>
      <c r="HZ129" s="125"/>
      <c r="IA129" s="125"/>
      <c r="IB129" s="125"/>
      <c r="IC129" s="125"/>
      <c r="ID129" s="125"/>
      <c r="IE129" s="125"/>
      <c r="IF129" s="125"/>
      <c r="IG129" s="125"/>
      <c r="IH129" s="125"/>
      <c r="II129" s="125"/>
      <c r="IJ129" s="125"/>
      <c r="IK129" s="125"/>
      <c r="IL129" s="125"/>
      <c r="IM129" s="125"/>
      <c r="IN129" s="125"/>
      <c r="IO129" s="125"/>
      <c r="IP129" s="125"/>
      <c r="IQ129" s="125"/>
      <c r="IR129" s="125"/>
      <c r="IS129" s="125"/>
      <c r="IT129" s="125"/>
      <c r="IU129" s="125"/>
      <c r="IV129" s="125"/>
      <c r="IW129" s="125"/>
      <c r="IX129" s="125"/>
      <c r="IY129" s="125"/>
      <c r="IZ129" s="125"/>
      <c r="JA129" s="125"/>
      <c r="JB129" s="125"/>
      <c r="JC129" s="125"/>
      <c r="JD129" s="125"/>
      <c r="JE129" s="125"/>
      <c r="JF129" s="125"/>
      <c r="JG129" s="125"/>
      <c r="JH129" s="125"/>
      <c r="JI129" s="125"/>
      <c r="JJ129" s="125"/>
      <c r="JK129" s="125"/>
      <c r="JL129" s="125"/>
      <c r="JM129" s="125"/>
      <c r="JN129" s="125"/>
      <c r="JO129" s="125"/>
      <c r="JP129" s="125"/>
      <c r="JQ129" s="125"/>
      <c r="JR129" s="125"/>
      <c r="JS129" s="125"/>
      <c r="JT129" s="125"/>
      <c r="JU129" s="125"/>
      <c r="JV129" s="125"/>
      <c r="JW129" s="125"/>
      <c r="JX129" s="125"/>
      <c r="JY129" s="125"/>
      <c r="JZ129" s="125"/>
      <c r="KA129" s="125"/>
      <c r="KB129" s="125"/>
      <c r="KC129" s="125"/>
      <c r="KD129" s="125"/>
      <c r="KE129" s="125"/>
      <c r="KF129" s="125"/>
      <c r="KG129" s="125"/>
      <c r="KH129" s="125"/>
      <c r="KI129" s="125"/>
      <c r="KJ129" s="125"/>
      <c r="KK129" s="125"/>
      <c r="KL129" s="125"/>
      <c r="KM129" s="125"/>
      <c r="KN129" s="125"/>
      <c r="KO129" s="125"/>
      <c r="KP129" s="125"/>
      <c r="KQ129" s="125"/>
      <c r="KR129" s="125"/>
      <c r="KS129" s="125"/>
      <c r="KT129" s="125"/>
      <c r="KU129" s="125"/>
      <c r="KV129" s="125"/>
      <c r="KW129" s="125"/>
      <c r="KX129" s="125"/>
      <c r="KY129" s="125"/>
      <c r="KZ129" s="125"/>
      <c r="LA129" s="125"/>
      <c r="LB129" s="125"/>
      <c r="LC129" s="125"/>
      <c r="LD129" s="125"/>
      <c r="LE129" s="125"/>
      <c r="LF129" s="125"/>
      <c r="LG129" s="125"/>
      <c r="LH129" s="125"/>
      <c r="LI129" s="125"/>
      <c r="LJ129" s="125"/>
      <c r="LK129" s="125"/>
      <c r="LL129" s="125"/>
      <c r="LM129" s="125"/>
      <c r="LN129" s="125"/>
      <c r="LO129" s="125"/>
      <c r="LP129" s="125"/>
      <c r="LQ129" s="125"/>
      <c r="LR129" s="125"/>
      <c r="LS129" s="125"/>
      <c r="LT129" s="125"/>
      <c r="LU129" s="125"/>
      <c r="LV129" s="125"/>
      <c r="LW129" s="125"/>
      <c r="LX129" s="125"/>
    </row>
    <row r="130" spans="2:336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25"/>
      <c r="BN130" s="125"/>
      <c r="BO130" s="125"/>
      <c r="BP130" s="125"/>
      <c r="BQ130" s="125"/>
      <c r="BR130" s="125"/>
      <c r="BS130" s="125"/>
      <c r="BT130" s="125"/>
      <c r="BU130" s="125"/>
      <c r="BV130" s="125"/>
      <c r="BW130" s="125"/>
      <c r="BX130" s="125"/>
      <c r="BY130" s="125"/>
      <c r="BZ130" s="125"/>
      <c r="CA130" s="125"/>
      <c r="CB130" s="125"/>
      <c r="CC130" s="125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5"/>
      <c r="CN130" s="125"/>
      <c r="CO130" s="125"/>
      <c r="CP130" s="125"/>
      <c r="CQ130" s="125"/>
      <c r="CR130" s="125"/>
      <c r="CS130" s="125"/>
      <c r="CT130" s="125"/>
      <c r="CU130" s="125"/>
      <c r="CV130" s="125"/>
      <c r="CW130" s="125"/>
      <c r="CX130" s="125"/>
      <c r="CY130" s="125"/>
      <c r="CZ130" s="125"/>
      <c r="DA130" s="125"/>
      <c r="DB130" s="125"/>
      <c r="DC130" s="125"/>
      <c r="DD130" s="125"/>
      <c r="DE130" s="125"/>
      <c r="DF130" s="125"/>
      <c r="DG130" s="125"/>
      <c r="DH130" s="125"/>
      <c r="DI130" s="125"/>
      <c r="DJ130" s="125"/>
      <c r="DK130" s="125"/>
      <c r="DL130" s="125"/>
      <c r="DM130" s="125"/>
      <c r="DN130" s="125"/>
      <c r="DO130" s="125"/>
      <c r="DP130" s="125"/>
      <c r="DQ130" s="125"/>
      <c r="DR130" s="125"/>
      <c r="DS130" s="125"/>
      <c r="DT130" s="125"/>
      <c r="DU130" s="125"/>
      <c r="DV130" s="125"/>
      <c r="DW130" s="125"/>
      <c r="DX130" s="125"/>
      <c r="DY130" s="125"/>
      <c r="DZ130" s="125"/>
      <c r="EA130" s="125"/>
      <c r="EB130" s="125"/>
      <c r="EC130" s="125"/>
      <c r="ED130" s="125"/>
      <c r="EE130" s="125"/>
      <c r="EF130" s="125"/>
      <c r="EG130" s="125"/>
      <c r="EH130" s="125"/>
      <c r="EI130" s="125"/>
      <c r="EJ130" s="125"/>
      <c r="EK130" s="125"/>
      <c r="EL130" s="125"/>
      <c r="EM130" s="125"/>
      <c r="EN130" s="125"/>
      <c r="EO130" s="125"/>
      <c r="EP130" s="125"/>
      <c r="EQ130" s="125"/>
      <c r="ER130" s="125"/>
      <c r="ES130" s="125"/>
      <c r="ET130" s="125"/>
      <c r="EU130" s="125"/>
      <c r="EV130" s="125"/>
      <c r="EW130" s="125"/>
      <c r="EX130" s="125"/>
      <c r="EY130" s="125"/>
      <c r="EZ130" s="125"/>
      <c r="FA130" s="125"/>
      <c r="FB130" s="125"/>
      <c r="FC130" s="125"/>
      <c r="FD130" s="125"/>
      <c r="FE130" s="125"/>
      <c r="FF130" s="125"/>
      <c r="FG130" s="125"/>
      <c r="FH130" s="125"/>
      <c r="FI130" s="125"/>
      <c r="FJ130" s="125"/>
      <c r="FK130" s="125"/>
      <c r="FL130" s="125"/>
      <c r="FM130" s="125"/>
      <c r="FN130" s="125"/>
      <c r="FO130" s="125"/>
      <c r="FP130" s="125"/>
      <c r="FQ130" s="125"/>
      <c r="FR130" s="125"/>
      <c r="FS130" s="125"/>
      <c r="FT130" s="125"/>
      <c r="FU130" s="125"/>
      <c r="FV130" s="125"/>
      <c r="FW130" s="125"/>
      <c r="FX130" s="125"/>
      <c r="FY130" s="125"/>
      <c r="FZ130" s="125"/>
      <c r="GA130" s="125"/>
      <c r="GB130" s="125"/>
      <c r="GC130" s="125"/>
      <c r="GD130" s="125"/>
      <c r="GE130" s="125"/>
      <c r="GF130" s="125"/>
      <c r="GG130" s="125"/>
      <c r="GH130" s="125"/>
      <c r="GI130" s="125"/>
      <c r="GJ130" s="125"/>
      <c r="GK130" s="125"/>
      <c r="GL130" s="125"/>
      <c r="GM130" s="125"/>
      <c r="GN130" s="125"/>
      <c r="GO130" s="125"/>
      <c r="GP130" s="125"/>
      <c r="GQ130" s="125"/>
      <c r="GR130" s="125"/>
      <c r="GS130" s="125"/>
      <c r="GT130" s="125"/>
      <c r="GU130" s="125"/>
      <c r="GV130" s="125"/>
      <c r="GW130" s="125"/>
      <c r="GX130" s="125"/>
      <c r="GY130" s="125"/>
      <c r="GZ130" s="125"/>
      <c r="HA130" s="125"/>
      <c r="HB130" s="125"/>
      <c r="HC130" s="125"/>
      <c r="HD130" s="125"/>
      <c r="HE130" s="125"/>
      <c r="HF130" s="125"/>
      <c r="HG130" s="125"/>
      <c r="HH130" s="125"/>
      <c r="HI130" s="125"/>
      <c r="HJ130" s="125"/>
      <c r="HK130" s="125"/>
      <c r="HL130" s="125"/>
      <c r="HM130" s="125"/>
      <c r="HN130" s="125"/>
      <c r="HO130" s="125"/>
      <c r="HP130" s="125"/>
      <c r="HQ130" s="125"/>
      <c r="HR130" s="125"/>
      <c r="HS130" s="125"/>
      <c r="HT130" s="125"/>
      <c r="HU130" s="125"/>
      <c r="HV130" s="125"/>
      <c r="HW130" s="125"/>
      <c r="HX130" s="125"/>
      <c r="HY130" s="125"/>
      <c r="HZ130" s="125"/>
      <c r="IA130" s="125"/>
      <c r="IB130" s="125"/>
      <c r="IC130" s="125"/>
      <c r="ID130" s="125"/>
      <c r="IE130" s="125"/>
      <c r="IF130" s="125"/>
      <c r="IG130" s="125"/>
      <c r="IH130" s="125"/>
      <c r="II130" s="125"/>
      <c r="IJ130" s="125"/>
      <c r="IK130" s="125"/>
      <c r="IL130" s="125"/>
      <c r="IM130" s="125"/>
      <c r="IN130" s="125"/>
      <c r="IO130" s="125"/>
      <c r="IP130" s="125"/>
      <c r="IQ130" s="125"/>
      <c r="IR130" s="125"/>
      <c r="IS130" s="125"/>
      <c r="IT130" s="125"/>
      <c r="IU130" s="125"/>
      <c r="IV130" s="125"/>
      <c r="IW130" s="125"/>
      <c r="IX130" s="125"/>
      <c r="IY130" s="125"/>
      <c r="IZ130" s="125"/>
      <c r="JA130" s="125"/>
      <c r="JB130" s="125"/>
      <c r="JC130" s="125"/>
      <c r="JD130" s="125"/>
      <c r="JE130" s="125"/>
      <c r="JF130" s="125"/>
      <c r="JG130" s="125"/>
      <c r="JH130" s="125"/>
      <c r="JI130" s="125"/>
      <c r="JJ130" s="125"/>
      <c r="JK130" s="125"/>
      <c r="JL130" s="125"/>
      <c r="JM130" s="125"/>
      <c r="JN130" s="125"/>
      <c r="JO130" s="125"/>
      <c r="JP130" s="125"/>
      <c r="JQ130" s="125"/>
      <c r="JR130" s="125"/>
      <c r="JS130" s="125"/>
      <c r="JT130" s="125"/>
      <c r="JU130" s="125"/>
      <c r="JV130" s="125"/>
      <c r="JW130" s="125"/>
      <c r="JX130" s="125"/>
      <c r="JY130" s="125"/>
      <c r="JZ130" s="125"/>
      <c r="KA130" s="125"/>
      <c r="KB130" s="125"/>
      <c r="KC130" s="125"/>
      <c r="KD130" s="125"/>
      <c r="KE130" s="125"/>
      <c r="KF130" s="125"/>
      <c r="KG130" s="125"/>
      <c r="KH130" s="125"/>
      <c r="KI130" s="125"/>
      <c r="KJ130" s="125"/>
      <c r="KK130" s="125"/>
      <c r="KL130" s="125"/>
      <c r="KM130" s="125"/>
      <c r="KN130" s="125"/>
      <c r="KO130" s="125"/>
      <c r="KP130" s="125"/>
      <c r="KQ130" s="125"/>
      <c r="KR130" s="125"/>
      <c r="KS130" s="125"/>
      <c r="KT130" s="125"/>
      <c r="KU130" s="125"/>
      <c r="KV130" s="125"/>
      <c r="KW130" s="125"/>
      <c r="KX130" s="125"/>
      <c r="KY130" s="125"/>
      <c r="KZ130" s="125"/>
      <c r="LA130" s="125"/>
      <c r="LB130" s="125"/>
      <c r="LC130" s="125"/>
      <c r="LD130" s="125"/>
      <c r="LE130" s="125"/>
      <c r="LF130" s="125"/>
      <c r="LG130" s="125"/>
      <c r="LH130" s="125"/>
      <c r="LI130" s="125"/>
      <c r="LJ130" s="125"/>
      <c r="LK130" s="125"/>
      <c r="LL130" s="125"/>
      <c r="LM130" s="125"/>
      <c r="LN130" s="125"/>
      <c r="LO130" s="125"/>
      <c r="LP130" s="125"/>
      <c r="LQ130" s="125"/>
      <c r="LR130" s="125"/>
      <c r="LS130" s="125"/>
      <c r="LT130" s="125"/>
      <c r="LU130" s="125"/>
      <c r="LV130" s="125"/>
      <c r="LW130" s="125"/>
      <c r="LX130" s="125"/>
    </row>
    <row r="131" spans="2:336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25"/>
      <c r="BN131" s="125"/>
      <c r="BO131" s="125"/>
      <c r="BP131" s="125"/>
      <c r="BQ131" s="125"/>
      <c r="BR131" s="125"/>
      <c r="BS131" s="125"/>
      <c r="BT131" s="125"/>
      <c r="BU131" s="125"/>
      <c r="BV131" s="125"/>
      <c r="BW131" s="125"/>
      <c r="BX131" s="125"/>
      <c r="BY131" s="125"/>
      <c r="BZ131" s="125"/>
      <c r="CA131" s="125"/>
      <c r="CB131" s="125"/>
      <c r="CC131" s="125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5"/>
      <c r="CN131" s="125"/>
      <c r="CO131" s="125"/>
      <c r="CP131" s="125"/>
      <c r="CQ131" s="125"/>
      <c r="CR131" s="125"/>
      <c r="CS131" s="125"/>
      <c r="CT131" s="125"/>
      <c r="CU131" s="125"/>
      <c r="CV131" s="125"/>
      <c r="CW131" s="125"/>
      <c r="CX131" s="125"/>
      <c r="CY131" s="125"/>
      <c r="CZ131" s="125"/>
      <c r="DA131" s="125"/>
      <c r="DB131" s="125"/>
      <c r="DC131" s="125"/>
      <c r="DD131" s="125"/>
      <c r="DE131" s="125"/>
      <c r="DF131" s="125"/>
      <c r="DG131" s="125"/>
      <c r="DH131" s="125"/>
      <c r="DI131" s="125"/>
      <c r="DJ131" s="125"/>
      <c r="DK131" s="125"/>
      <c r="DL131" s="125"/>
      <c r="DM131" s="125"/>
      <c r="DN131" s="125"/>
      <c r="DO131" s="125"/>
      <c r="DP131" s="125"/>
      <c r="DQ131" s="125"/>
      <c r="DR131" s="125"/>
      <c r="DS131" s="125"/>
      <c r="DT131" s="125"/>
      <c r="DU131" s="125"/>
      <c r="DV131" s="125"/>
      <c r="DW131" s="125"/>
      <c r="DX131" s="125"/>
      <c r="DY131" s="125"/>
      <c r="DZ131" s="125"/>
      <c r="EA131" s="125"/>
      <c r="EB131" s="125"/>
      <c r="EC131" s="125"/>
      <c r="ED131" s="125"/>
      <c r="EE131" s="125"/>
      <c r="EF131" s="125"/>
      <c r="EG131" s="125"/>
      <c r="EH131" s="125"/>
      <c r="EI131" s="125"/>
      <c r="EJ131" s="125"/>
      <c r="EK131" s="125"/>
      <c r="EL131" s="125"/>
      <c r="EM131" s="125"/>
      <c r="EN131" s="125"/>
      <c r="EO131" s="125"/>
      <c r="EP131" s="125"/>
      <c r="EQ131" s="125"/>
      <c r="ER131" s="125"/>
      <c r="ES131" s="125"/>
      <c r="ET131" s="125"/>
      <c r="EU131" s="125"/>
      <c r="EV131" s="125"/>
      <c r="EW131" s="125"/>
      <c r="EX131" s="125"/>
      <c r="EY131" s="125"/>
      <c r="EZ131" s="125"/>
      <c r="FA131" s="125"/>
      <c r="FB131" s="125"/>
      <c r="FC131" s="125"/>
      <c r="FD131" s="125"/>
      <c r="FE131" s="125"/>
      <c r="FF131" s="125"/>
      <c r="FG131" s="125"/>
      <c r="FH131" s="125"/>
      <c r="FI131" s="125"/>
      <c r="FJ131" s="125"/>
      <c r="FK131" s="125"/>
      <c r="FL131" s="125"/>
      <c r="FM131" s="125"/>
      <c r="FN131" s="125"/>
      <c r="FO131" s="125"/>
      <c r="FP131" s="125"/>
      <c r="FQ131" s="125"/>
      <c r="FR131" s="125"/>
      <c r="FS131" s="125"/>
      <c r="FT131" s="125"/>
      <c r="FU131" s="125"/>
      <c r="FV131" s="125"/>
      <c r="FW131" s="125"/>
      <c r="FX131" s="125"/>
      <c r="FY131" s="125"/>
      <c r="FZ131" s="125"/>
      <c r="GA131" s="125"/>
      <c r="GB131" s="125"/>
      <c r="GC131" s="125"/>
      <c r="GD131" s="125"/>
      <c r="GE131" s="125"/>
      <c r="GF131" s="125"/>
      <c r="GG131" s="125"/>
      <c r="GH131" s="125"/>
      <c r="GI131" s="125"/>
      <c r="GJ131" s="125"/>
      <c r="GK131" s="125"/>
      <c r="GL131" s="125"/>
      <c r="GM131" s="125"/>
      <c r="GN131" s="125"/>
      <c r="GO131" s="125"/>
      <c r="GP131" s="125"/>
      <c r="GQ131" s="125"/>
      <c r="GR131" s="125"/>
      <c r="GS131" s="125"/>
      <c r="GT131" s="125"/>
      <c r="GU131" s="125"/>
      <c r="GV131" s="125"/>
      <c r="GW131" s="125"/>
      <c r="GX131" s="125"/>
      <c r="GY131" s="125"/>
      <c r="GZ131" s="125"/>
      <c r="HA131" s="125"/>
      <c r="HB131" s="125"/>
      <c r="HC131" s="125"/>
      <c r="HD131" s="125"/>
      <c r="HE131" s="125"/>
      <c r="HF131" s="125"/>
      <c r="HG131" s="125"/>
      <c r="HH131" s="125"/>
      <c r="HI131" s="125"/>
      <c r="HJ131" s="125"/>
      <c r="HK131" s="125"/>
      <c r="HL131" s="125"/>
      <c r="HM131" s="125"/>
      <c r="HN131" s="125"/>
      <c r="HO131" s="125"/>
      <c r="HP131" s="125"/>
      <c r="HQ131" s="125"/>
      <c r="HR131" s="125"/>
      <c r="HS131" s="125"/>
      <c r="HT131" s="125"/>
      <c r="HU131" s="125"/>
      <c r="HV131" s="125"/>
      <c r="HW131" s="125"/>
      <c r="HX131" s="125"/>
      <c r="HY131" s="125"/>
      <c r="HZ131" s="125"/>
      <c r="IA131" s="125"/>
      <c r="IB131" s="125"/>
      <c r="IC131" s="125"/>
      <c r="ID131" s="125"/>
      <c r="IE131" s="125"/>
      <c r="IF131" s="125"/>
      <c r="IG131" s="125"/>
      <c r="IH131" s="125"/>
      <c r="II131" s="125"/>
      <c r="IJ131" s="125"/>
      <c r="IK131" s="125"/>
      <c r="IL131" s="125"/>
      <c r="IM131" s="125"/>
      <c r="IN131" s="125"/>
      <c r="IO131" s="125"/>
      <c r="IP131" s="125"/>
      <c r="IQ131" s="125"/>
      <c r="IR131" s="125"/>
      <c r="IS131" s="125"/>
      <c r="IT131" s="125"/>
      <c r="IU131" s="125"/>
      <c r="IV131" s="125"/>
      <c r="IW131" s="125"/>
      <c r="IX131" s="125"/>
      <c r="IY131" s="125"/>
      <c r="IZ131" s="125"/>
      <c r="JA131" s="125"/>
      <c r="JB131" s="125"/>
      <c r="JC131" s="125"/>
      <c r="JD131" s="125"/>
      <c r="JE131" s="125"/>
      <c r="JF131" s="125"/>
      <c r="JG131" s="125"/>
      <c r="JH131" s="125"/>
      <c r="JI131" s="125"/>
      <c r="JJ131" s="125"/>
      <c r="JK131" s="125"/>
      <c r="JL131" s="125"/>
      <c r="JM131" s="125"/>
      <c r="JN131" s="125"/>
      <c r="JO131" s="125"/>
      <c r="JP131" s="125"/>
      <c r="JQ131" s="125"/>
      <c r="JR131" s="125"/>
      <c r="JS131" s="125"/>
      <c r="JT131" s="125"/>
      <c r="JU131" s="125"/>
      <c r="JV131" s="125"/>
      <c r="JW131" s="125"/>
      <c r="JX131" s="125"/>
      <c r="JY131" s="125"/>
      <c r="JZ131" s="125"/>
      <c r="KA131" s="125"/>
      <c r="KB131" s="125"/>
      <c r="KC131" s="125"/>
      <c r="KD131" s="125"/>
      <c r="KE131" s="125"/>
      <c r="KF131" s="125"/>
      <c r="KG131" s="125"/>
      <c r="KH131" s="125"/>
      <c r="KI131" s="125"/>
      <c r="KJ131" s="125"/>
      <c r="KK131" s="125"/>
      <c r="KL131" s="125"/>
      <c r="KM131" s="125"/>
      <c r="KN131" s="125"/>
      <c r="KO131" s="125"/>
      <c r="KP131" s="125"/>
      <c r="KQ131" s="125"/>
      <c r="KR131" s="125"/>
      <c r="KS131" s="125"/>
      <c r="KT131" s="125"/>
      <c r="KU131" s="125"/>
      <c r="KV131" s="125"/>
      <c r="KW131" s="125"/>
      <c r="KX131" s="125"/>
      <c r="KY131" s="125"/>
      <c r="KZ131" s="125"/>
      <c r="LA131" s="125"/>
      <c r="LB131" s="125"/>
      <c r="LC131" s="125"/>
      <c r="LD131" s="125"/>
      <c r="LE131" s="125"/>
      <c r="LF131" s="125"/>
      <c r="LG131" s="125"/>
      <c r="LH131" s="125"/>
      <c r="LI131" s="125"/>
      <c r="LJ131" s="125"/>
      <c r="LK131" s="125"/>
      <c r="LL131" s="125"/>
      <c r="LM131" s="125"/>
      <c r="LN131" s="125"/>
      <c r="LO131" s="125"/>
      <c r="LP131" s="125"/>
      <c r="LQ131" s="125"/>
      <c r="LR131" s="125"/>
      <c r="LS131" s="125"/>
      <c r="LT131" s="125"/>
      <c r="LU131" s="125"/>
      <c r="LV131" s="125"/>
      <c r="LW131" s="125"/>
      <c r="LX131" s="125"/>
    </row>
    <row r="132" spans="2:336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  <c r="BI132" s="125"/>
      <c r="BJ132" s="125"/>
      <c r="BK132" s="125"/>
      <c r="BL132" s="125"/>
      <c r="BM132" s="125"/>
      <c r="BN132" s="125"/>
      <c r="BO132" s="125"/>
      <c r="BP132" s="125"/>
      <c r="BQ132" s="125"/>
      <c r="BR132" s="125"/>
      <c r="BS132" s="125"/>
      <c r="BT132" s="125"/>
      <c r="BU132" s="125"/>
      <c r="BV132" s="125"/>
      <c r="BW132" s="125"/>
      <c r="BX132" s="125"/>
      <c r="BY132" s="125"/>
      <c r="BZ132" s="125"/>
      <c r="CA132" s="125"/>
      <c r="CB132" s="125"/>
      <c r="CC132" s="125"/>
      <c r="CD132" s="125"/>
      <c r="CE132" s="125"/>
      <c r="CF132" s="125"/>
      <c r="CG132" s="125"/>
      <c r="CH132" s="125"/>
      <c r="CI132" s="125"/>
      <c r="CJ132" s="125"/>
      <c r="CK132" s="125"/>
      <c r="CL132" s="125"/>
      <c r="CM132" s="125"/>
      <c r="CN132" s="125"/>
      <c r="CO132" s="125"/>
      <c r="CP132" s="125"/>
      <c r="CQ132" s="125"/>
      <c r="CR132" s="125"/>
      <c r="CS132" s="125"/>
      <c r="CT132" s="125"/>
      <c r="CU132" s="125"/>
      <c r="CV132" s="125"/>
      <c r="CW132" s="125"/>
      <c r="CX132" s="125"/>
      <c r="CY132" s="125"/>
      <c r="CZ132" s="125"/>
      <c r="DA132" s="125"/>
      <c r="DB132" s="125"/>
      <c r="DC132" s="125"/>
      <c r="DD132" s="125"/>
      <c r="DE132" s="125"/>
      <c r="DF132" s="125"/>
      <c r="DG132" s="125"/>
      <c r="DH132" s="125"/>
      <c r="DI132" s="125"/>
      <c r="DJ132" s="125"/>
      <c r="DK132" s="125"/>
      <c r="DL132" s="125"/>
      <c r="DM132" s="125"/>
      <c r="DN132" s="125"/>
      <c r="DO132" s="125"/>
      <c r="DP132" s="125"/>
      <c r="DQ132" s="125"/>
      <c r="DR132" s="125"/>
      <c r="DS132" s="125"/>
      <c r="DT132" s="125"/>
      <c r="DU132" s="125"/>
      <c r="DV132" s="125"/>
      <c r="DW132" s="125"/>
      <c r="DX132" s="125"/>
      <c r="DY132" s="125"/>
      <c r="DZ132" s="125"/>
      <c r="EA132" s="125"/>
      <c r="EB132" s="125"/>
      <c r="EC132" s="125"/>
      <c r="ED132" s="125"/>
      <c r="EE132" s="125"/>
      <c r="EF132" s="125"/>
      <c r="EG132" s="125"/>
      <c r="EH132" s="125"/>
      <c r="EI132" s="125"/>
      <c r="EJ132" s="125"/>
      <c r="EK132" s="125"/>
      <c r="EL132" s="125"/>
      <c r="EM132" s="125"/>
      <c r="EN132" s="125"/>
      <c r="EO132" s="125"/>
      <c r="EP132" s="125"/>
      <c r="EQ132" s="125"/>
      <c r="ER132" s="125"/>
      <c r="ES132" s="125"/>
      <c r="ET132" s="125"/>
      <c r="EU132" s="125"/>
      <c r="EV132" s="125"/>
      <c r="EW132" s="125"/>
      <c r="EX132" s="125"/>
      <c r="EY132" s="125"/>
      <c r="EZ132" s="125"/>
      <c r="FA132" s="125"/>
      <c r="FB132" s="125"/>
      <c r="FC132" s="125"/>
      <c r="FD132" s="125"/>
      <c r="FE132" s="125"/>
      <c r="FF132" s="125"/>
      <c r="FG132" s="125"/>
      <c r="FH132" s="125"/>
      <c r="FI132" s="125"/>
      <c r="FJ132" s="125"/>
      <c r="FK132" s="125"/>
      <c r="FL132" s="125"/>
      <c r="FM132" s="125"/>
      <c r="FN132" s="125"/>
      <c r="FO132" s="125"/>
      <c r="FP132" s="125"/>
      <c r="FQ132" s="125"/>
      <c r="FR132" s="125"/>
      <c r="FS132" s="125"/>
      <c r="FT132" s="125"/>
      <c r="FU132" s="125"/>
      <c r="FV132" s="125"/>
      <c r="FW132" s="125"/>
      <c r="FX132" s="125"/>
      <c r="FY132" s="125"/>
      <c r="FZ132" s="125"/>
      <c r="GA132" s="125"/>
      <c r="GB132" s="125"/>
      <c r="GC132" s="125"/>
      <c r="GD132" s="125"/>
      <c r="GE132" s="125"/>
      <c r="GF132" s="125"/>
      <c r="GG132" s="125"/>
      <c r="GH132" s="125"/>
      <c r="GI132" s="125"/>
      <c r="GJ132" s="125"/>
      <c r="GK132" s="125"/>
      <c r="GL132" s="125"/>
      <c r="GM132" s="125"/>
      <c r="GN132" s="125"/>
      <c r="GO132" s="125"/>
      <c r="GP132" s="125"/>
      <c r="GQ132" s="125"/>
      <c r="GR132" s="125"/>
      <c r="GS132" s="125"/>
      <c r="GT132" s="125"/>
      <c r="GU132" s="125"/>
      <c r="GV132" s="125"/>
      <c r="GW132" s="125"/>
      <c r="GX132" s="125"/>
      <c r="GY132" s="125"/>
      <c r="GZ132" s="125"/>
      <c r="HA132" s="125"/>
      <c r="HB132" s="125"/>
      <c r="HC132" s="125"/>
      <c r="HD132" s="125"/>
      <c r="HE132" s="125"/>
      <c r="HF132" s="125"/>
      <c r="HG132" s="125"/>
      <c r="HH132" s="125"/>
      <c r="HI132" s="125"/>
      <c r="HJ132" s="125"/>
      <c r="HK132" s="125"/>
      <c r="HL132" s="125"/>
      <c r="HM132" s="125"/>
      <c r="HN132" s="125"/>
      <c r="HO132" s="125"/>
      <c r="HP132" s="125"/>
      <c r="HQ132" s="125"/>
      <c r="HR132" s="125"/>
      <c r="HS132" s="125"/>
      <c r="HT132" s="125"/>
      <c r="HU132" s="125"/>
      <c r="HV132" s="125"/>
      <c r="HW132" s="125"/>
      <c r="HX132" s="125"/>
      <c r="HY132" s="125"/>
      <c r="HZ132" s="125"/>
      <c r="IA132" s="125"/>
      <c r="IB132" s="125"/>
      <c r="IC132" s="125"/>
      <c r="ID132" s="125"/>
      <c r="IE132" s="125"/>
      <c r="IF132" s="125"/>
      <c r="IG132" s="125"/>
      <c r="IH132" s="125"/>
      <c r="II132" s="125"/>
      <c r="IJ132" s="125"/>
      <c r="IK132" s="125"/>
      <c r="IL132" s="125"/>
      <c r="IM132" s="125"/>
      <c r="IN132" s="125"/>
      <c r="IO132" s="125"/>
      <c r="IP132" s="125"/>
      <c r="IQ132" s="125"/>
      <c r="IR132" s="125"/>
      <c r="IS132" s="125"/>
      <c r="IT132" s="125"/>
      <c r="IU132" s="125"/>
      <c r="IV132" s="125"/>
      <c r="IW132" s="125"/>
      <c r="IX132" s="125"/>
      <c r="IY132" s="125"/>
      <c r="IZ132" s="125"/>
      <c r="JA132" s="125"/>
      <c r="JB132" s="125"/>
      <c r="JC132" s="125"/>
      <c r="JD132" s="125"/>
      <c r="JE132" s="125"/>
      <c r="JF132" s="125"/>
      <c r="JG132" s="125"/>
      <c r="JH132" s="125"/>
      <c r="JI132" s="125"/>
      <c r="JJ132" s="125"/>
      <c r="JK132" s="125"/>
      <c r="JL132" s="125"/>
      <c r="JM132" s="125"/>
      <c r="JN132" s="125"/>
      <c r="JO132" s="125"/>
      <c r="JP132" s="125"/>
      <c r="JQ132" s="125"/>
      <c r="JR132" s="125"/>
      <c r="JS132" s="125"/>
      <c r="JT132" s="125"/>
      <c r="JU132" s="125"/>
      <c r="JV132" s="125"/>
      <c r="JW132" s="125"/>
      <c r="JX132" s="125"/>
      <c r="JY132" s="125"/>
      <c r="JZ132" s="125"/>
      <c r="KA132" s="125"/>
      <c r="KB132" s="125"/>
      <c r="KC132" s="125"/>
      <c r="KD132" s="125"/>
      <c r="KE132" s="125"/>
      <c r="KF132" s="125"/>
      <c r="KG132" s="125"/>
      <c r="KH132" s="125"/>
      <c r="KI132" s="125"/>
      <c r="KJ132" s="125"/>
      <c r="KK132" s="125"/>
      <c r="KL132" s="125"/>
      <c r="KM132" s="125"/>
      <c r="KN132" s="125"/>
      <c r="KO132" s="125"/>
      <c r="KP132" s="125"/>
      <c r="KQ132" s="125"/>
      <c r="KR132" s="125"/>
      <c r="KS132" s="125"/>
      <c r="KT132" s="125"/>
      <c r="KU132" s="125"/>
      <c r="KV132" s="125"/>
      <c r="KW132" s="125"/>
      <c r="KX132" s="125"/>
      <c r="KY132" s="125"/>
      <c r="KZ132" s="125"/>
      <c r="LA132" s="125"/>
      <c r="LB132" s="125"/>
      <c r="LC132" s="125"/>
      <c r="LD132" s="125"/>
      <c r="LE132" s="125"/>
      <c r="LF132" s="125"/>
      <c r="LG132" s="125"/>
      <c r="LH132" s="125"/>
      <c r="LI132" s="125"/>
      <c r="LJ132" s="125"/>
      <c r="LK132" s="125"/>
      <c r="LL132" s="125"/>
      <c r="LM132" s="125"/>
      <c r="LN132" s="125"/>
      <c r="LO132" s="125"/>
      <c r="LP132" s="125"/>
      <c r="LQ132" s="125"/>
      <c r="LR132" s="125"/>
      <c r="LS132" s="125"/>
      <c r="LT132" s="125"/>
      <c r="LU132" s="125"/>
      <c r="LV132" s="125"/>
      <c r="LW132" s="125"/>
      <c r="LX132" s="125"/>
    </row>
    <row r="133" spans="2:336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5"/>
      <c r="BC133" s="125"/>
      <c r="BD133" s="125"/>
      <c r="BE133" s="125"/>
      <c r="BF133" s="125"/>
      <c r="BG133" s="125"/>
      <c r="BH133" s="125"/>
      <c r="BI133" s="125"/>
      <c r="BJ133" s="125"/>
      <c r="BK133" s="125"/>
      <c r="BL133" s="125"/>
      <c r="BM133" s="125"/>
      <c r="BN133" s="125"/>
      <c r="BO133" s="125"/>
      <c r="BP133" s="125"/>
      <c r="BQ133" s="125"/>
      <c r="BR133" s="125"/>
      <c r="BS133" s="125"/>
      <c r="BT133" s="125"/>
      <c r="BU133" s="125"/>
      <c r="BV133" s="125"/>
      <c r="BW133" s="125"/>
      <c r="BX133" s="125"/>
      <c r="BY133" s="125"/>
      <c r="BZ133" s="125"/>
      <c r="CA133" s="125"/>
      <c r="CB133" s="125"/>
      <c r="CC133" s="125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5"/>
      <c r="CN133" s="125"/>
      <c r="CO133" s="125"/>
      <c r="CP133" s="125"/>
      <c r="CQ133" s="125"/>
      <c r="CR133" s="125"/>
      <c r="CS133" s="125"/>
      <c r="CT133" s="125"/>
      <c r="CU133" s="125"/>
      <c r="CV133" s="125"/>
      <c r="CW133" s="125"/>
      <c r="CX133" s="125"/>
      <c r="CY133" s="125"/>
      <c r="CZ133" s="125"/>
      <c r="DA133" s="125"/>
      <c r="DB133" s="125"/>
      <c r="DC133" s="125"/>
      <c r="DD133" s="125"/>
      <c r="DE133" s="125"/>
      <c r="DF133" s="125"/>
      <c r="DG133" s="125"/>
      <c r="DH133" s="125"/>
      <c r="DI133" s="125"/>
      <c r="DJ133" s="125"/>
      <c r="DK133" s="125"/>
      <c r="DL133" s="125"/>
      <c r="DM133" s="125"/>
      <c r="DN133" s="125"/>
      <c r="DO133" s="125"/>
      <c r="DP133" s="125"/>
      <c r="DQ133" s="125"/>
      <c r="DR133" s="125"/>
      <c r="DS133" s="125"/>
      <c r="DT133" s="125"/>
      <c r="DU133" s="125"/>
      <c r="DV133" s="125"/>
      <c r="DW133" s="125"/>
      <c r="DX133" s="125"/>
      <c r="DY133" s="125"/>
      <c r="DZ133" s="125"/>
      <c r="EA133" s="125"/>
      <c r="EB133" s="125"/>
      <c r="EC133" s="125"/>
      <c r="ED133" s="125"/>
      <c r="EE133" s="125"/>
      <c r="EF133" s="125"/>
      <c r="EG133" s="125"/>
      <c r="EH133" s="125"/>
      <c r="EI133" s="125"/>
      <c r="EJ133" s="125"/>
      <c r="EK133" s="125"/>
      <c r="EL133" s="125"/>
      <c r="EM133" s="125"/>
      <c r="EN133" s="125"/>
      <c r="EO133" s="125"/>
      <c r="EP133" s="125"/>
      <c r="EQ133" s="125"/>
      <c r="ER133" s="125"/>
      <c r="ES133" s="125"/>
      <c r="ET133" s="125"/>
      <c r="EU133" s="125"/>
      <c r="EV133" s="125"/>
      <c r="EW133" s="125"/>
      <c r="EX133" s="125"/>
      <c r="EY133" s="125"/>
      <c r="EZ133" s="125"/>
      <c r="FA133" s="125"/>
      <c r="FB133" s="125"/>
      <c r="FC133" s="125"/>
      <c r="FD133" s="125"/>
      <c r="FE133" s="125"/>
      <c r="FF133" s="125"/>
      <c r="FG133" s="125"/>
      <c r="FH133" s="125"/>
      <c r="FI133" s="125"/>
      <c r="FJ133" s="125"/>
      <c r="FK133" s="125"/>
      <c r="FL133" s="125"/>
      <c r="FM133" s="125"/>
      <c r="FN133" s="125"/>
      <c r="FO133" s="125"/>
      <c r="FP133" s="125"/>
      <c r="FQ133" s="125"/>
      <c r="FR133" s="125"/>
      <c r="FS133" s="125"/>
      <c r="FT133" s="125"/>
      <c r="FU133" s="125"/>
      <c r="FV133" s="125"/>
      <c r="FW133" s="125"/>
      <c r="FX133" s="125"/>
      <c r="FY133" s="125"/>
      <c r="FZ133" s="125"/>
      <c r="GA133" s="125"/>
      <c r="GB133" s="125"/>
      <c r="GC133" s="125"/>
      <c r="GD133" s="125"/>
      <c r="GE133" s="125"/>
      <c r="GF133" s="125"/>
      <c r="GG133" s="125"/>
      <c r="GH133" s="125"/>
      <c r="GI133" s="125"/>
      <c r="GJ133" s="125"/>
      <c r="GK133" s="125"/>
      <c r="GL133" s="125"/>
      <c r="GM133" s="125"/>
      <c r="GN133" s="125"/>
      <c r="GO133" s="125"/>
      <c r="GP133" s="125"/>
      <c r="GQ133" s="125"/>
      <c r="GR133" s="125"/>
      <c r="GS133" s="125"/>
      <c r="GT133" s="125"/>
      <c r="GU133" s="125"/>
      <c r="GV133" s="125"/>
      <c r="GW133" s="125"/>
      <c r="GX133" s="125"/>
      <c r="GY133" s="125"/>
      <c r="GZ133" s="125"/>
      <c r="HA133" s="125"/>
      <c r="HB133" s="125"/>
      <c r="HC133" s="125"/>
      <c r="HD133" s="125"/>
      <c r="HE133" s="125"/>
      <c r="HF133" s="125"/>
      <c r="HG133" s="125"/>
      <c r="HH133" s="125"/>
      <c r="HI133" s="125"/>
      <c r="HJ133" s="125"/>
      <c r="HK133" s="125"/>
      <c r="HL133" s="125"/>
      <c r="HM133" s="125"/>
      <c r="HN133" s="125"/>
      <c r="HO133" s="125"/>
      <c r="HP133" s="125"/>
      <c r="HQ133" s="125"/>
      <c r="HR133" s="125"/>
      <c r="HS133" s="125"/>
      <c r="HT133" s="125"/>
      <c r="HU133" s="125"/>
      <c r="HV133" s="125"/>
      <c r="HW133" s="125"/>
      <c r="HX133" s="125"/>
      <c r="HY133" s="125"/>
      <c r="HZ133" s="125"/>
      <c r="IA133" s="125"/>
      <c r="IB133" s="125"/>
      <c r="IC133" s="125"/>
      <c r="ID133" s="125"/>
      <c r="IE133" s="125"/>
      <c r="IF133" s="125"/>
      <c r="IG133" s="125"/>
      <c r="IH133" s="125"/>
      <c r="II133" s="125"/>
      <c r="IJ133" s="125"/>
      <c r="IK133" s="125"/>
      <c r="IL133" s="125"/>
      <c r="IM133" s="125"/>
      <c r="IN133" s="125"/>
      <c r="IO133" s="125"/>
      <c r="IP133" s="125"/>
      <c r="IQ133" s="125"/>
      <c r="IR133" s="125"/>
      <c r="IS133" s="125"/>
      <c r="IT133" s="125"/>
      <c r="IU133" s="125"/>
      <c r="IV133" s="125"/>
      <c r="IW133" s="125"/>
      <c r="IX133" s="125"/>
      <c r="IY133" s="125"/>
      <c r="IZ133" s="125"/>
      <c r="JA133" s="125"/>
      <c r="JB133" s="125"/>
      <c r="JC133" s="125"/>
      <c r="JD133" s="125"/>
      <c r="JE133" s="125"/>
      <c r="JF133" s="125"/>
      <c r="JG133" s="125"/>
      <c r="JH133" s="125"/>
      <c r="JI133" s="125"/>
      <c r="JJ133" s="125"/>
      <c r="JK133" s="125"/>
      <c r="JL133" s="125"/>
      <c r="JM133" s="125"/>
      <c r="JN133" s="125"/>
      <c r="JO133" s="125"/>
      <c r="JP133" s="125"/>
      <c r="JQ133" s="125"/>
      <c r="JR133" s="125"/>
      <c r="JS133" s="125"/>
      <c r="JT133" s="125"/>
      <c r="JU133" s="125"/>
      <c r="JV133" s="125"/>
      <c r="JW133" s="125"/>
      <c r="JX133" s="125"/>
      <c r="JY133" s="125"/>
      <c r="JZ133" s="125"/>
      <c r="KA133" s="125"/>
      <c r="KB133" s="125"/>
      <c r="KC133" s="125"/>
      <c r="KD133" s="125"/>
      <c r="KE133" s="125"/>
      <c r="KF133" s="125"/>
      <c r="KG133" s="125"/>
      <c r="KH133" s="125"/>
      <c r="KI133" s="125"/>
      <c r="KJ133" s="125"/>
      <c r="KK133" s="125"/>
      <c r="KL133" s="125"/>
      <c r="KM133" s="125"/>
      <c r="KN133" s="125"/>
      <c r="KO133" s="125"/>
      <c r="KP133" s="125"/>
      <c r="KQ133" s="125"/>
      <c r="KR133" s="125"/>
      <c r="KS133" s="125"/>
      <c r="KT133" s="125"/>
      <c r="KU133" s="125"/>
      <c r="KV133" s="125"/>
      <c r="KW133" s="125"/>
      <c r="KX133" s="125"/>
      <c r="KY133" s="125"/>
      <c r="KZ133" s="125"/>
      <c r="LA133" s="125"/>
      <c r="LB133" s="125"/>
      <c r="LC133" s="125"/>
      <c r="LD133" s="125"/>
      <c r="LE133" s="125"/>
      <c r="LF133" s="125"/>
      <c r="LG133" s="125"/>
      <c r="LH133" s="125"/>
      <c r="LI133" s="125"/>
      <c r="LJ133" s="125"/>
      <c r="LK133" s="125"/>
      <c r="LL133" s="125"/>
      <c r="LM133" s="125"/>
      <c r="LN133" s="125"/>
      <c r="LO133" s="125"/>
      <c r="LP133" s="125"/>
      <c r="LQ133" s="125"/>
      <c r="LR133" s="125"/>
      <c r="LS133" s="125"/>
      <c r="LT133" s="125"/>
      <c r="LU133" s="125"/>
      <c r="LV133" s="125"/>
      <c r="LW133" s="125"/>
      <c r="LX133" s="125"/>
    </row>
    <row r="134" spans="2:336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  <c r="BU134" s="125"/>
      <c r="BV134" s="125"/>
      <c r="BW134" s="125"/>
      <c r="BX134" s="125"/>
      <c r="BY134" s="125"/>
      <c r="BZ134" s="125"/>
      <c r="CA134" s="125"/>
      <c r="CB134" s="125"/>
      <c r="CC134" s="125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5"/>
      <c r="CN134" s="125"/>
      <c r="CO134" s="125"/>
      <c r="CP134" s="125"/>
      <c r="CQ134" s="125"/>
      <c r="CR134" s="125"/>
      <c r="CS134" s="125"/>
      <c r="CT134" s="125"/>
      <c r="CU134" s="125"/>
      <c r="CV134" s="125"/>
      <c r="CW134" s="125"/>
      <c r="CX134" s="125"/>
      <c r="CY134" s="125"/>
      <c r="CZ134" s="125"/>
      <c r="DA134" s="125"/>
      <c r="DB134" s="125"/>
      <c r="DC134" s="125"/>
      <c r="DD134" s="125"/>
      <c r="DE134" s="125"/>
      <c r="DF134" s="125"/>
      <c r="DG134" s="125"/>
      <c r="DH134" s="125"/>
      <c r="DI134" s="125"/>
      <c r="DJ134" s="125"/>
      <c r="DK134" s="125"/>
      <c r="DL134" s="125"/>
      <c r="DM134" s="125"/>
      <c r="DN134" s="125"/>
      <c r="DO134" s="125"/>
      <c r="DP134" s="125"/>
      <c r="DQ134" s="125"/>
      <c r="DR134" s="125"/>
      <c r="DS134" s="125"/>
      <c r="DT134" s="125"/>
      <c r="DU134" s="125"/>
      <c r="DV134" s="125"/>
      <c r="DW134" s="125"/>
      <c r="DX134" s="125"/>
      <c r="DY134" s="125"/>
      <c r="DZ134" s="125"/>
      <c r="EA134" s="125"/>
      <c r="EB134" s="125"/>
      <c r="EC134" s="125"/>
      <c r="ED134" s="125"/>
      <c r="EE134" s="125"/>
      <c r="EF134" s="125"/>
      <c r="EG134" s="125"/>
      <c r="EH134" s="125"/>
      <c r="EI134" s="125"/>
      <c r="EJ134" s="125"/>
      <c r="EK134" s="125"/>
      <c r="EL134" s="125"/>
      <c r="EM134" s="125"/>
      <c r="EN134" s="125"/>
      <c r="EO134" s="125"/>
      <c r="EP134" s="125"/>
      <c r="EQ134" s="125"/>
      <c r="ER134" s="125"/>
      <c r="ES134" s="125"/>
      <c r="ET134" s="125"/>
      <c r="EU134" s="125"/>
      <c r="EV134" s="125"/>
      <c r="EW134" s="125"/>
      <c r="EX134" s="125"/>
      <c r="EY134" s="125"/>
      <c r="EZ134" s="125"/>
      <c r="FA134" s="125"/>
      <c r="FB134" s="125"/>
      <c r="FC134" s="125"/>
      <c r="FD134" s="125"/>
      <c r="FE134" s="125"/>
      <c r="FF134" s="125"/>
      <c r="FG134" s="125"/>
      <c r="FH134" s="125"/>
      <c r="FI134" s="125"/>
      <c r="FJ134" s="125"/>
      <c r="FK134" s="125"/>
      <c r="FL134" s="125"/>
      <c r="FM134" s="125"/>
      <c r="FN134" s="125"/>
      <c r="FO134" s="125"/>
      <c r="FP134" s="125"/>
      <c r="FQ134" s="125"/>
      <c r="FR134" s="125"/>
      <c r="FS134" s="125"/>
      <c r="FT134" s="125"/>
      <c r="FU134" s="125"/>
      <c r="FV134" s="125"/>
      <c r="FW134" s="125"/>
      <c r="FX134" s="125"/>
      <c r="FY134" s="125"/>
      <c r="FZ134" s="125"/>
      <c r="GA134" s="125"/>
      <c r="GB134" s="125"/>
      <c r="GC134" s="125"/>
      <c r="GD134" s="125"/>
      <c r="GE134" s="125"/>
      <c r="GF134" s="125"/>
      <c r="GG134" s="125"/>
      <c r="GH134" s="125"/>
      <c r="GI134" s="125"/>
      <c r="GJ134" s="125"/>
      <c r="GK134" s="125"/>
      <c r="GL134" s="125"/>
      <c r="GM134" s="125"/>
      <c r="GN134" s="125"/>
      <c r="GO134" s="125"/>
      <c r="GP134" s="125"/>
      <c r="GQ134" s="125"/>
      <c r="GR134" s="125"/>
      <c r="GS134" s="125"/>
      <c r="GT134" s="125"/>
      <c r="GU134" s="125"/>
      <c r="GV134" s="125"/>
      <c r="GW134" s="125"/>
      <c r="GX134" s="125"/>
      <c r="GY134" s="125"/>
      <c r="GZ134" s="125"/>
      <c r="HA134" s="125"/>
      <c r="HB134" s="125"/>
      <c r="HC134" s="125"/>
      <c r="HD134" s="125"/>
      <c r="HE134" s="125"/>
      <c r="HF134" s="125"/>
      <c r="HG134" s="125"/>
      <c r="HH134" s="125"/>
      <c r="HI134" s="125"/>
      <c r="HJ134" s="125"/>
      <c r="HK134" s="125"/>
      <c r="HL134" s="125"/>
      <c r="HM134" s="125"/>
      <c r="HN134" s="125"/>
      <c r="HO134" s="125"/>
      <c r="HP134" s="125"/>
      <c r="HQ134" s="125"/>
      <c r="HR134" s="125"/>
      <c r="HS134" s="125"/>
      <c r="HT134" s="125"/>
      <c r="HU134" s="125"/>
      <c r="HV134" s="125"/>
      <c r="HW134" s="125"/>
      <c r="HX134" s="125"/>
      <c r="HY134" s="125"/>
      <c r="HZ134" s="125"/>
      <c r="IA134" s="125"/>
      <c r="IB134" s="125"/>
      <c r="IC134" s="125"/>
      <c r="ID134" s="125"/>
      <c r="IE134" s="125"/>
      <c r="IF134" s="125"/>
      <c r="IG134" s="125"/>
      <c r="IH134" s="125"/>
      <c r="II134" s="125"/>
      <c r="IJ134" s="125"/>
      <c r="IK134" s="125"/>
      <c r="IL134" s="125"/>
      <c r="IM134" s="125"/>
      <c r="IN134" s="125"/>
      <c r="IO134" s="125"/>
      <c r="IP134" s="125"/>
      <c r="IQ134" s="125"/>
      <c r="IR134" s="125"/>
      <c r="IS134" s="125"/>
      <c r="IT134" s="125"/>
      <c r="IU134" s="125"/>
      <c r="IV134" s="125"/>
      <c r="IW134" s="125"/>
      <c r="IX134" s="125"/>
      <c r="IY134" s="125"/>
      <c r="IZ134" s="125"/>
      <c r="JA134" s="125"/>
      <c r="JB134" s="125"/>
      <c r="JC134" s="125"/>
      <c r="JD134" s="125"/>
      <c r="JE134" s="125"/>
      <c r="JF134" s="125"/>
      <c r="JG134" s="125"/>
      <c r="JH134" s="125"/>
      <c r="JI134" s="125"/>
      <c r="JJ134" s="125"/>
      <c r="JK134" s="125"/>
      <c r="JL134" s="125"/>
      <c r="JM134" s="125"/>
      <c r="JN134" s="125"/>
      <c r="JO134" s="125"/>
      <c r="JP134" s="125"/>
      <c r="JQ134" s="125"/>
      <c r="JR134" s="125"/>
      <c r="JS134" s="125"/>
      <c r="JT134" s="125"/>
      <c r="JU134" s="125"/>
      <c r="JV134" s="125"/>
      <c r="JW134" s="125"/>
      <c r="JX134" s="125"/>
      <c r="JY134" s="125"/>
      <c r="JZ134" s="125"/>
      <c r="KA134" s="125"/>
      <c r="KB134" s="125"/>
      <c r="KC134" s="125"/>
      <c r="KD134" s="125"/>
      <c r="KE134" s="125"/>
      <c r="KF134" s="125"/>
      <c r="KG134" s="125"/>
      <c r="KH134" s="125"/>
      <c r="KI134" s="125"/>
      <c r="KJ134" s="125"/>
      <c r="KK134" s="125"/>
      <c r="KL134" s="125"/>
      <c r="KM134" s="125"/>
      <c r="KN134" s="125"/>
      <c r="KO134" s="125"/>
      <c r="KP134" s="125"/>
      <c r="KQ134" s="125"/>
      <c r="KR134" s="125"/>
      <c r="KS134" s="125"/>
      <c r="KT134" s="125"/>
      <c r="KU134" s="125"/>
      <c r="KV134" s="125"/>
      <c r="KW134" s="125"/>
      <c r="KX134" s="125"/>
      <c r="KY134" s="125"/>
      <c r="KZ134" s="125"/>
      <c r="LA134" s="125"/>
      <c r="LB134" s="125"/>
      <c r="LC134" s="125"/>
      <c r="LD134" s="125"/>
      <c r="LE134" s="125"/>
      <c r="LF134" s="125"/>
      <c r="LG134" s="125"/>
      <c r="LH134" s="125"/>
      <c r="LI134" s="125"/>
      <c r="LJ134" s="125"/>
      <c r="LK134" s="125"/>
      <c r="LL134" s="125"/>
      <c r="LM134" s="125"/>
      <c r="LN134" s="125"/>
      <c r="LO134" s="125"/>
      <c r="LP134" s="125"/>
      <c r="LQ134" s="125"/>
      <c r="LR134" s="125"/>
      <c r="LS134" s="125"/>
      <c r="LT134" s="125"/>
      <c r="LU134" s="125"/>
      <c r="LV134" s="125"/>
      <c r="LW134" s="125"/>
      <c r="LX134" s="125"/>
    </row>
    <row r="135" spans="2:336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5"/>
      <c r="BC135" s="125"/>
      <c r="BD135" s="125"/>
      <c r="BE135" s="125"/>
      <c r="BF135" s="125"/>
      <c r="BG135" s="125"/>
      <c r="BH135" s="125"/>
      <c r="BI135" s="125"/>
      <c r="BJ135" s="125"/>
      <c r="BK135" s="125"/>
      <c r="BL135" s="125"/>
      <c r="BM135" s="125"/>
      <c r="BN135" s="125"/>
      <c r="BO135" s="125"/>
      <c r="BP135" s="125"/>
      <c r="BQ135" s="125"/>
      <c r="BR135" s="125"/>
      <c r="BS135" s="125"/>
      <c r="BT135" s="125"/>
      <c r="BU135" s="125"/>
      <c r="BV135" s="125"/>
      <c r="BW135" s="125"/>
      <c r="BX135" s="125"/>
      <c r="BY135" s="125"/>
      <c r="BZ135" s="125"/>
      <c r="CA135" s="125"/>
      <c r="CB135" s="125"/>
      <c r="CC135" s="125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5"/>
      <c r="CN135" s="125"/>
      <c r="CO135" s="125"/>
      <c r="CP135" s="125"/>
      <c r="CQ135" s="125"/>
      <c r="CR135" s="125"/>
      <c r="CS135" s="125"/>
      <c r="CT135" s="125"/>
      <c r="CU135" s="125"/>
      <c r="CV135" s="125"/>
      <c r="CW135" s="125"/>
      <c r="CX135" s="125"/>
      <c r="CY135" s="125"/>
      <c r="CZ135" s="125"/>
      <c r="DA135" s="125"/>
      <c r="DB135" s="125"/>
      <c r="DC135" s="125"/>
      <c r="DD135" s="125"/>
      <c r="DE135" s="125"/>
      <c r="DF135" s="125"/>
      <c r="DG135" s="125"/>
      <c r="DH135" s="125"/>
      <c r="DI135" s="125"/>
      <c r="DJ135" s="125"/>
      <c r="DK135" s="125"/>
      <c r="DL135" s="125"/>
      <c r="DM135" s="125"/>
      <c r="DN135" s="125"/>
      <c r="DO135" s="125"/>
      <c r="DP135" s="125"/>
      <c r="DQ135" s="125"/>
      <c r="DR135" s="125"/>
      <c r="DS135" s="125"/>
      <c r="DT135" s="125"/>
      <c r="DU135" s="125"/>
      <c r="DV135" s="125"/>
      <c r="DW135" s="125"/>
      <c r="DX135" s="125"/>
      <c r="DY135" s="125"/>
      <c r="DZ135" s="125"/>
      <c r="EA135" s="125"/>
      <c r="EB135" s="125"/>
      <c r="EC135" s="125"/>
      <c r="ED135" s="125"/>
      <c r="EE135" s="125"/>
      <c r="EF135" s="125"/>
      <c r="EG135" s="125"/>
      <c r="EH135" s="125"/>
      <c r="EI135" s="125"/>
      <c r="EJ135" s="125"/>
      <c r="EK135" s="125"/>
      <c r="EL135" s="125"/>
      <c r="EM135" s="125"/>
      <c r="EN135" s="125"/>
      <c r="EO135" s="125"/>
      <c r="EP135" s="125"/>
      <c r="EQ135" s="125"/>
      <c r="ER135" s="125"/>
      <c r="ES135" s="125"/>
      <c r="ET135" s="125"/>
      <c r="EU135" s="125"/>
      <c r="EV135" s="125"/>
      <c r="EW135" s="125"/>
      <c r="EX135" s="125"/>
      <c r="EY135" s="125"/>
      <c r="EZ135" s="125"/>
      <c r="FA135" s="125"/>
      <c r="FB135" s="125"/>
      <c r="FC135" s="125"/>
      <c r="FD135" s="125"/>
      <c r="FE135" s="125"/>
      <c r="FF135" s="125"/>
      <c r="FG135" s="125"/>
      <c r="FH135" s="125"/>
      <c r="FI135" s="125"/>
      <c r="FJ135" s="125"/>
      <c r="FK135" s="125"/>
      <c r="FL135" s="125"/>
      <c r="FM135" s="125"/>
      <c r="FN135" s="125"/>
      <c r="FO135" s="125"/>
      <c r="FP135" s="125"/>
      <c r="FQ135" s="125"/>
      <c r="FR135" s="125"/>
      <c r="FS135" s="125"/>
      <c r="FT135" s="125"/>
      <c r="FU135" s="125"/>
      <c r="FV135" s="125"/>
      <c r="FW135" s="125"/>
      <c r="FX135" s="125"/>
      <c r="FY135" s="125"/>
      <c r="FZ135" s="125"/>
      <c r="GA135" s="125"/>
      <c r="GB135" s="125"/>
      <c r="GC135" s="125"/>
      <c r="GD135" s="125"/>
      <c r="GE135" s="125"/>
      <c r="GF135" s="125"/>
      <c r="GG135" s="125"/>
      <c r="GH135" s="125"/>
      <c r="GI135" s="125"/>
      <c r="GJ135" s="125"/>
      <c r="GK135" s="125"/>
      <c r="GL135" s="125"/>
      <c r="GM135" s="125"/>
      <c r="GN135" s="125"/>
      <c r="GO135" s="125"/>
      <c r="GP135" s="125"/>
      <c r="GQ135" s="125"/>
      <c r="GR135" s="125"/>
      <c r="GS135" s="125"/>
      <c r="GT135" s="125"/>
      <c r="GU135" s="125"/>
      <c r="GV135" s="125"/>
      <c r="GW135" s="125"/>
      <c r="GX135" s="125"/>
      <c r="GY135" s="125"/>
      <c r="GZ135" s="125"/>
      <c r="HA135" s="125"/>
      <c r="HB135" s="125"/>
      <c r="HC135" s="125"/>
      <c r="HD135" s="125"/>
      <c r="HE135" s="125"/>
      <c r="HF135" s="125"/>
      <c r="HG135" s="125"/>
      <c r="HH135" s="125"/>
      <c r="HI135" s="125"/>
      <c r="HJ135" s="125"/>
      <c r="HK135" s="125"/>
      <c r="HL135" s="125"/>
      <c r="HM135" s="125"/>
      <c r="HN135" s="125"/>
      <c r="HO135" s="125"/>
      <c r="HP135" s="125"/>
      <c r="HQ135" s="125"/>
      <c r="HR135" s="125"/>
      <c r="HS135" s="125"/>
      <c r="HT135" s="125"/>
      <c r="HU135" s="125"/>
      <c r="HV135" s="125"/>
      <c r="HW135" s="125"/>
      <c r="HX135" s="125"/>
      <c r="HY135" s="125"/>
      <c r="HZ135" s="125"/>
      <c r="IA135" s="125"/>
      <c r="IB135" s="125"/>
      <c r="IC135" s="125"/>
      <c r="ID135" s="125"/>
      <c r="IE135" s="125"/>
      <c r="IF135" s="125"/>
      <c r="IG135" s="125"/>
      <c r="IH135" s="125"/>
      <c r="II135" s="125"/>
      <c r="IJ135" s="125"/>
      <c r="IK135" s="125"/>
      <c r="IL135" s="125"/>
      <c r="IM135" s="125"/>
      <c r="IN135" s="125"/>
      <c r="IO135" s="125"/>
      <c r="IP135" s="125"/>
      <c r="IQ135" s="125"/>
      <c r="IR135" s="125"/>
      <c r="IS135" s="125"/>
      <c r="IT135" s="125"/>
      <c r="IU135" s="125"/>
      <c r="IV135" s="125"/>
      <c r="IW135" s="125"/>
      <c r="IX135" s="125"/>
      <c r="IY135" s="125"/>
      <c r="IZ135" s="125"/>
      <c r="JA135" s="125"/>
      <c r="JB135" s="125"/>
      <c r="JC135" s="125"/>
      <c r="JD135" s="125"/>
      <c r="JE135" s="125"/>
      <c r="JF135" s="125"/>
      <c r="JG135" s="125"/>
      <c r="JH135" s="125"/>
      <c r="JI135" s="125"/>
      <c r="JJ135" s="125"/>
      <c r="JK135" s="125"/>
      <c r="JL135" s="125"/>
      <c r="JM135" s="125"/>
      <c r="JN135" s="125"/>
      <c r="JO135" s="125"/>
      <c r="JP135" s="125"/>
      <c r="JQ135" s="125"/>
      <c r="JR135" s="125"/>
      <c r="JS135" s="125"/>
      <c r="JT135" s="125"/>
      <c r="JU135" s="125"/>
      <c r="JV135" s="125"/>
      <c r="JW135" s="125"/>
      <c r="JX135" s="125"/>
      <c r="JY135" s="125"/>
      <c r="JZ135" s="125"/>
      <c r="KA135" s="125"/>
      <c r="KB135" s="125"/>
      <c r="KC135" s="125"/>
      <c r="KD135" s="125"/>
      <c r="KE135" s="125"/>
      <c r="KF135" s="125"/>
      <c r="KG135" s="125"/>
      <c r="KH135" s="125"/>
      <c r="KI135" s="125"/>
      <c r="KJ135" s="125"/>
      <c r="KK135" s="125"/>
      <c r="KL135" s="125"/>
      <c r="KM135" s="125"/>
      <c r="KN135" s="125"/>
      <c r="KO135" s="125"/>
      <c r="KP135" s="125"/>
      <c r="KQ135" s="125"/>
      <c r="KR135" s="125"/>
      <c r="KS135" s="125"/>
      <c r="KT135" s="125"/>
      <c r="KU135" s="125"/>
      <c r="KV135" s="125"/>
      <c r="KW135" s="125"/>
      <c r="KX135" s="125"/>
      <c r="KY135" s="125"/>
      <c r="KZ135" s="125"/>
      <c r="LA135" s="125"/>
      <c r="LB135" s="125"/>
      <c r="LC135" s="125"/>
      <c r="LD135" s="125"/>
      <c r="LE135" s="125"/>
      <c r="LF135" s="125"/>
      <c r="LG135" s="125"/>
      <c r="LH135" s="125"/>
      <c r="LI135" s="125"/>
      <c r="LJ135" s="125"/>
      <c r="LK135" s="125"/>
      <c r="LL135" s="125"/>
      <c r="LM135" s="125"/>
      <c r="LN135" s="125"/>
      <c r="LO135" s="125"/>
      <c r="LP135" s="125"/>
      <c r="LQ135" s="125"/>
      <c r="LR135" s="125"/>
      <c r="LS135" s="125"/>
      <c r="LT135" s="125"/>
      <c r="LU135" s="125"/>
      <c r="LV135" s="125"/>
      <c r="LW135" s="125"/>
      <c r="LX135" s="125"/>
    </row>
    <row r="136" spans="2:336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  <c r="BS136" s="125"/>
      <c r="BT136" s="125"/>
      <c r="BU136" s="125"/>
      <c r="BV136" s="125"/>
      <c r="BW136" s="125"/>
      <c r="BX136" s="125"/>
      <c r="BY136" s="125"/>
      <c r="BZ136" s="125"/>
      <c r="CA136" s="125"/>
      <c r="CB136" s="125"/>
      <c r="CC136" s="125"/>
      <c r="CD136" s="125"/>
      <c r="CE136" s="125"/>
      <c r="CF136" s="125"/>
      <c r="CG136" s="125"/>
      <c r="CH136" s="125"/>
      <c r="CI136" s="125"/>
      <c r="CJ136" s="125"/>
      <c r="CK136" s="125"/>
      <c r="CL136" s="125"/>
      <c r="CM136" s="125"/>
      <c r="CN136" s="125"/>
      <c r="CO136" s="125"/>
      <c r="CP136" s="125"/>
      <c r="CQ136" s="125"/>
      <c r="CR136" s="125"/>
      <c r="CS136" s="125"/>
      <c r="CT136" s="125"/>
      <c r="CU136" s="125"/>
      <c r="CV136" s="125"/>
      <c r="CW136" s="125"/>
      <c r="CX136" s="125"/>
      <c r="CY136" s="125"/>
      <c r="CZ136" s="125"/>
      <c r="DA136" s="125"/>
      <c r="DB136" s="125"/>
      <c r="DC136" s="125"/>
      <c r="DD136" s="125"/>
      <c r="DE136" s="125"/>
      <c r="DF136" s="125"/>
      <c r="DG136" s="125"/>
      <c r="DH136" s="125"/>
      <c r="DI136" s="125"/>
      <c r="DJ136" s="125"/>
      <c r="DK136" s="125"/>
      <c r="DL136" s="125"/>
      <c r="DM136" s="125"/>
      <c r="DN136" s="125"/>
      <c r="DO136" s="125"/>
      <c r="DP136" s="125"/>
      <c r="DQ136" s="125"/>
      <c r="DR136" s="125"/>
      <c r="DS136" s="125"/>
      <c r="DT136" s="125"/>
      <c r="DU136" s="125"/>
      <c r="DV136" s="125"/>
      <c r="DW136" s="125"/>
      <c r="DX136" s="125"/>
      <c r="DY136" s="125"/>
      <c r="DZ136" s="125"/>
      <c r="EA136" s="125"/>
      <c r="EB136" s="125"/>
      <c r="EC136" s="125"/>
      <c r="ED136" s="125"/>
      <c r="EE136" s="125"/>
      <c r="EF136" s="125"/>
      <c r="EG136" s="125"/>
      <c r="EH136" s="125"/>
      <c r="EI136" s="125"/>
      <c r="EJ136" s="125"/>
      <c r="EK136" s="125"/>
      <c r="EL136" s="125"/>
      <c r="EM136" s="125"/>
      <c r="EN136" s="125"/>
      <c r="EO136" s="125"/>
      <c r="EP136" s="125"/>
      <c r="EQ136" s="125"/>
      <c r="ER136" s="125"/>
      <c r="ES136" s="125"/>
      <c r="ET136" s="125"/>
      <c r="EU136" s="125"/>
      <c r="EV136" s="125"/>
      <c r="EW136" s="125"/>
      <c r="EX136" s="125"/>
      <c r="EY136" s="125"/>
      <c r="EZ136" s="125"/>
      <c r="FA136" s="125"/>
      <c r="FB136" s="125"/>
      <c r="FC136" s="125"/>
      <c r="FD136" s="125"/>
      <c r="FE136" s="125"/>
      <c r="FF136" s="125"/>
      <c r="FG136" s="125"/>
      <c r="FH136" s="125"/>
      <c r="FI136" s="125"/>
      <c r="FJ136" s="125"/>
      <c r="FK136" s="125"/>
      <c r="FL136" s="125"/>
      <c r="FM136" s="125"/>
      <c r="FN136" s="125"/>
      <c r="FO136" s="125"/>
      <c r="FP136" s="125"/>
      <c r="FQ136" s="125"/>
      <c r="FR136" s="125"/>
      <c r="FS136" s="125"/>
      <c r="FT136" s="125"/>
      <c r="FU136" s="125"/>
      <c r="FV136" s="125"/>
      <c r="FW136" s="125"/>
      <c r="FX136" s="125"/>
      <c r="FY136" s="125"/>
      <c r="FZ136" s="125"/>
      <c r="GA136" s="125"/>
      <c r="GB136" s="125"/>
      <c r="GC136" s="125"/>
      <c r="GD136" s="125"/>
      <c r="GE136" s="125"/>
      <c r="GF136" s="125"/>
      <c r="GG136" s="125"/>
      <c r="GH136" s="125"/>
      <c r="GI136" s="125"/>
      <c r="GJ136" s="125"/>
      <c r="GK136" s="125"/>
      <c r="GL136" s="125"/>
      <c r="GM136" s="125"/>
      <c r="GN136" s="125"/>
      <c r="GO136" s="125"/>
      <c r="GP136" s="125"/>
      <c r="GQ136" s="125"/>
      <c r="GR136" s="125"/>
      <c r="GS136" s="125"/>
      <c r="GT136" s="125"/>
      <c r="GU136" s="125"/>
      <c r="GV136" s="125"/>
      <c r="GW136" s="125"/>
      <c r="GX136" s="125"/>
      <c r="GY136" s="125"/>
      <c r="GZ136" s="125"/>
      <c r="HA136" s="125"/>
      <c r="HB136" s="125"/>
      <c r="HC136" s="125"/>
      <c r="HD136" s="125"/>
      <c r="HE136" s="125"/>
      <c r="HF136" s="125"/>
      <c r="HG136" s="125"/>
      <c r="HH136" s="125"/>
      <c r="HI136" s="125"/>
      <c r="HJ136" s="125"/>
      <c r="HK136" s="125"/>
      <c r="HL136" s="125"/>
      <c r="HM136" s="125"/>
      <c r="HN136" s="125"/>
      <c r="HO136" s="125"/>
      <c r="HP136" s="125"/>
      <c r="HQ136" s="125"/>
      <c r="HR136" s="125"/>
      <c r="HS136" s="125"/>
      <c r="HT136" s="125"/>
      <c r="HU136" s="125"/>
      <c r="HV136" s="125"/>
      <c r="HW136" s="125"/>
      <c r="HX136" s="125"/>
      <c r="HY136" s="125"/>
      <c r="HZ136" s="125"/>
      <c r="IA136" s="125"/>
      <c r="IB136" s="125"/>
      <c r="IC136" s="125"/>
      <c r="ID136" s="125"/>
      <c r="IE136" s="125"/>
      <c r="IF136" s="125"/>
      <c r="IG136" s="125"/>
      <c r="IH136" s="125"/>
      <c r="II136" s="125"/>
      <c r="IJ136" s="125"/>
      <c r="IK136" s="125"/>
      <c r="IL136" s="125"/>
      <c r="IM136" s="125"/>
      <c r="IN136" s="125"/>
      <c r="IO136" s="125"/>
      <c r="IP136" s="125"/>
      <c r="IQ136" s="125"/>
      <c r="IR136" s="125"/>
      <c r="IS136" s="125"/>
      <c r="IT136" s="125"/>
      <c r="IU136" s="125"/>
      <c r="IV136" s="125"/>
      <c r="IW136" s="125"/>
      <c r="IX136" s="125"/>
      <c r="IY136" s="125"/>
      <c r="IZ136" s="125"/>
      <c r="JA136" s="125"/>
      <c r="JB136" s="125"/>
      <c r="JC136" s="125"/>
      <c r="JD136" s="125"/>
      <c r="JE136" s="125"/>
      <c r="JF136" s="125"/>
      <c r="JG136" s="125"/>
      <c r="JH136" s="125"/>
      <c r="JI136" s="125"/>
      <c r="JJ136" s="125"/>
      <c r="JK136" s="125"/>
      <c r="JL136" s="125"/>
      <c r="JM136" s="125"/>
      <c r="JN136" s="125"/>
      <c r="JO136" s="125"/>
      <c r="JP136" s="125"/>
      <c r="JQ136" s="125"/>
      <c r="JR136" s="125"/>
      <c r="JS136" s="125"/>
      <c r="JT136" s="125"/>
      <c r="JU136" s="125"/>
      <c r="JV136" s="125"/>
      <c r="JW136" s="125"/>
      <c r="JX136" s="125"/>
      <c r="JY136" s="125"/>
      <c r="JZ136" s="125"/>
      <c r="KA136" s="125"/>
      <c r="KB136" s="125"/>
      <c r="KC136" s="125"/>
      <c r="KD136" s="125"/>
      <c r="KE136" s="125"/>
      <c r="KF136" s="125"/>
      <c r="KG136" s="125"/>
      <c r="KH136" s="125"/>
      <c r="KI136" s="125"/>
      <c r="KJ136" s="125"/>
      <c r="KK136" s="125"/>
      <c r="KL136" s="125"/>
      <c r="KM136" s="125"/>
      <c r="KN136" s="125"/>
      <c r="KO136" s="125"/>
      <c r="KP136" s="125"/>
      <c r="KQ136" s="125"/>
      <c r="KR136" s="125"/>
      <c r="KS136" s="125"/>
      <c r="KT136" s="125"/>
      <c r="KU136" s="125"/>
      <c r="KV136" s="125"/>
      <c r="KW136" s="125"/>
      <c r="KX136" s="125"/>
      <c r="KY136" s="125"/>
      <c r="KZ136" s="125"/>
      <c r="LA136" s="125"/>
      <c r="LB136" s="125"/>
      <c r="LC136" s="125"/>
      <c r="LD136" s="125"/>
      <c r="LE136" s="125"/>
      <c r="LF136" s="125"/>
      <c r="LG136" s="125"/>
      <c r="LH136" s="125"/>
      <c r="LI136" s="125"/>
      <c r="LJ136" s="125"/>
      <c r="LK136" s="125"/>
      <c r="LL136" s="125"/>
      <c r="LM136" s="125"/>
      <c r="LN136" s="125"/>
      <c r="LO136" s="125"/>
      <c r="LP136" s="125"/>
      <c r="LQ136" s="125"/>
      <c r="LR136" s="125"/>
      <c r="LS136" s="125"/>
      <c r="LT136" s="125"/>
      <c r="LU136" s="125"/>
      <c r="LV136" s="125"/>
      <c r="LW136" s="125"/>
      <c r="LX136" s="125"/>
    </row>
    <row r="137" spans="2:336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  <c r="BS137" s="125"/>
      <c r="BT137" s="125"/>
      <c r="BU137" s="125"/>
      <c r="BV137" s="125"/>
      <c r="BW137" s="125"/>
      <c r="BX137" s="125"/>
      <c r="BY137" s="125"/>
      <c r="BZ137" s="125"/>
      <c r="CA137" s="125"/>
      <c r="CB137" s="125"/>
      <c r="CC137" s="125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5"/>
      <c r="CN137" s="125"/>
      <c r="CO137" s="125"/>
      <c r="CP137" s="125"/>
      <c r="CQ137" s="125"/>
      <c r="CR137" s="125"/>
      <c r="CS137" s="125"/>
      <c r="CT137" s="125"/>
      <c r="CU137" s="125"/>
      <c r="CV137" s="125"/>
      <c r="CW137" s="125"/>
      <c r="CX137" s="125"/>
      <c r="CY137" s="125"/>
      <c r="CZ137" s="125"/>
      <c r="DA137" s="125"/>
      <c r="DB137" s="125"/>
      <c r="DC137" s="125"/>
      <c r="DD137" s="125"/>
      <c r="DE137" s="125"/>
      <c r="DF137" s="125"/>
      <c r="DG137" s="125"/>
      <c r="DH137" s="125"/>
      <c r="DI137" s="125"/>
      <c r="DJ137" s="125"/>
      <c r="DK137" s="125"/>
      <c r="DL137" s="125"/>
      <c r="DM137" s="125"/>
      <c r="DN137" s="125"/>
      <c r="DO137" s="125"/>
      <c r="DP137" s="125"/>
      <c r="DQ137" s="125"/>
      <c r="DR137" s="125"/>
      <c r="DS137" s="125"/>
      <c r="DT137" s="125"/>
      <c r="DU137" s="125"/>
      <c r="DV137" s="125"/>
      <c r="DW137" s="125"/>
      <c r="DX137" s="125"/>
      <c r="DY137" s="125"/>
      <c r="DZ137" s="125"/>
      <c r="EA137" s="125"/>
      <c r="EB137" s="125"/>
      <c r="EC137" s="125"/>
      <c r="ED137" s="125"/>
      <c r="EE137" s="125"/>
      <c r="EF137" s="125"/>
      <c r="EG137" s="125"/>
      <c r="EH137" s="125"/>
      <c r="EI137" s="125"/>
      <c r="EJ137" s="125"/>
      <c r="EK137" s="125"/>
      <c r="EL137" s="125"/>
      <c r="EM137" s="125"/>
      <c r="EN137" s="125"/>
      <c r="EO137" s="125"/>
      <c r="EP137" s="125"/>
      <c r="EQ137" s="125"/>
      <c r="ER137" s="125"/>
      <c r="ES137" s="125"/>
      <c r="ET137" s="125"/>
      <c r="EU137" s="125"/>
      <c r="EV137" s="125"/>
      <c r="EW137" s="125"/>
      <c r="EX137" s="125"/>
      <c r="EY137" s="125"/>
      <c r="EZ137" s="125"/>
      <c r="FA137" s="125"/>
      <c r="FB137" s="125"/>
      <c r="FC137" s="125"/>
      <c r="FD137" s="125"/>
      <c r="FE137" s="125"/>
      <c r="FF137" s="125"/>
      <c r="FG137" s="125"/>
      <c r="FH137" s="125"/>
      <c r="FI137" s="125"/>
      <c r="FJ137" s="125"/>
      <c r="FK137" s="125"/>
      <c r="FL137" s="125"/>
      <c r="FM137" s="125"/>
      <c r="FN137" s="125"/>
      <c r="FO137" s="125"/>
      <c r="FP137" s="125"/>
      <c r="FQ137" s="125"/>
      <c r="FR137" s="125"/>
      <c r="FS137" s="125"/>
      <c r="FT137" s="125"/>
      <c r="FU137" s="125"/>
      <c r="FV137" s="125"/>
      <c r="FW137" s="125"/>
      <c r="FX137" s="125"/>
      <c r="FY137" s="125"/>
      <c r="FZ137" s="125"/>
      <c r="GA137" s="125"/>
      <c r="GB137" s="125"/>
      <c r="GC137" s="125"/>
      <c r="GD137" s="125"/>
      <c r="GE137" s="125"/>
      <c r="GF137" s="125"/>
      <c r="GG137" s="125"/>
      <c r="GH137" s="125"/>
      <c r="GI137" s="125"/>
      <c r="GJ137" s="125"/>
      <c r="GK137" s="125"/>
      <c r="GL137" s="125"/>
      <c r="GM137" s="125"/>
      <c r="GN137" s="125"/>
      <c r="GO137" s="125"/>
      <c r="GP137" s="125"/>
      <c r="GQ137" s="125"/>
      <c r="GR137" s="125"/>
      <c r="GS137" s="125"/>
      <c r="GT137" s="125"/>
      <c r="GU137" s="125"/>
      <c r="GV137" s="125"/>
      <c r="GW137" s="125"/>
      <c r="GX137" s="125"/>
      <c r="GY137" s="125"/>
      <c r="GZ137" s="125"/>
      <c r="HA137" s="125"/>
      <c r="HB137" s="125"/>
      <c r="HC137" s="125"/>
      <c r="HD137" s="125"/>
      <c r="HE137" s="125"/>
      <c r="HF137" s="125"/>
      <c r="HG137" s="125"/>
      <c r="HH137" s="125"/>
      <c r="HI137" s="125"/>
      <c r="HJ137" s="125"/>
      <c r="HK137" s="125"/>
      <c r="HL137" s="125"/>
      <c r="HM137" s="125"/>
      <c r="HN137" s="125"/>
      <c r="HO137" s="125"/>
      <c r="HP137" s="125"/>
      <c r="HQ137" s="125"/>
      <c r="HR137" s="125"/>
      <c r="HS137" s="125"/>
      <c r="HT137" s="125"/>
      <c r="HU137" s="125"/>
      <c r="HV137" s="125"/>
      <c r="HW137" s="125"/>
      <c r="HX137" s="125"/>
      <c r="HY137" s="125"/>
      <c r="HZ137" s="125"/>
      <c r="IA137" s="125"/>
      <c r="IB137" s="125"/>
      <c r="IC137" s="125"/>
      <c r="ID137" s="125"/>
      <c r="IE137" s="125"/>
      <c r="IF137" s="125"/>
      <c r="IG137" s="125"/>
      <c r="IH137" s="125"/>
      <c r="II137" s="125"/>
      <c r="IJ137" s="125"/>
      <c r="IK137" s="125"/>
      <c r="IL137" s="125"/>
      <c r="IM137" s="125"/>
      <c r="IN137" s="125"/>
      <c r="IO137" s="125"/>
      <c r="IP137" s="125"/>
      <c r="IQ137" s="125"/>
      <c r="IR137" s="125"/>
      <c r="IS137" s="125"/>
      <c r="IT137" s="125"/>
      <c r="IU137" s="125"/>
      <c r="IV137" s="125"/>
      <c r="IW137" s="125"/>
      <c r="IX137" s="125"/>
      <c r="IY137" s="125"/>
      <c r="IZ137" s="125"/>
      <c r="JA137" s="125"/>
      <c r="JB137" s="125"/>
      <c r="JC137" s="125"/>
      <c r="JD137" s="125"/>
      <c r="JE137" s="125"/>
      <c r="JF137" s="125"/>
      <c r="JG137" s="125"/>
      <c r="JH137" s="125"/>
      <c r="JI137" s="125"/>
      <c r="JJ137" s="125"/>
      <c r="JK137" s="125"/>
      <c r="JL137" s="125"/>
      <c r="JM137" s="125"/>
      <c r="JN137" s="125"/>
      <c r="JO137" s="125"/>
      <c r="JP137" s="125"/>
      <c r="JQ137" s="125"/>
      <c r="JR137" s="125"/>
      <c r="JS137" s="125"/>
      <c r="JT137" s="125"/>
      <c r="JU137" s="125"/>
      <c r="JV137" s="125"/>
      <c r="JW137" s="125"/>
      <c r="JX137" s="125"/>
      <c r="JY137" s="125"/>
      <c r="JZ137" s="125"/>
      <c r="KA137" s="125"/>
      <c r="KB137" s="125"/>
      <c r="KC137" s="125"/>
      <c r="KD137" s="125"/>
      <c r="KE137" s="125"/>
      <c r="KF137" s="125"/>
      <c r="KG137" s="125"/>
      <c r="KH137" s="125"/>
      <c r="KI137" s="125"/>
      <c r="KJ137" s="125"/>
      <c r="KK137" s="125"/>
      <c r="KL137" s="125"/>
      <c r="KM137" s="125"/>
      <c r="KN137" s="125"/>
      <c r="KO137" s="125"/>
      <c r="KP137" s="125"/>
      <c r="KQ137" s="125"/>
      <c r="KR137" s="125"/>
      <c r="KS137" s="125"/>
      <c r="KT137" s="125"/>
      <c r="KU137" s="125"/>
      <c r="KV137" s="125"/>
      <c r="KW137" s="125"/>
      <c r="KX137" s="125"/>
      <c r="KY137" s="125"/>
      <c r="KZ137" s="125"/>
      <c r="LA137" s="125"/>
      <c r="LB137" s="125"/>
      <c r="LC137" s="125"/>
      <c r="LD137" s="125"/>
      <c r="LE137" s="125"/>
      <c r="LF137" s="125"/>
      <c r="LG137" s="125"/>
      <c r="LH137" s="125"/>
      <c r="LI137" s="125"/>
      <c r="LJ137" s="125"/>
      <c r="LK137" s="125"/>
      <c r="LL137" s="125"/>
      <c r="LM137" s="125"/>
      <c r="LN137" s="125"/>
      <c r="LO137" s="125"/>
      <c r="LP137" s="125"/>
      <c r="LQ137" s="125"/>
      <c r="LR137" s="125"/>
      <c r="LS137" s="125"/>
      <c r="LT137" s="125"/>
      <c r="LU137" s="125"/>
      <c r="LV137" s="125"/>
      <c r="LW137" s="125"/>
      <c r="LX137" s="125"/>
    </row>
    <row r="138" spans="2:336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  <c r="BS138" s="125"/>
      <c r="BT138" s="125"/>
      <c r="BU138" s="125"/>
      <c r="BV138" s="125"/>
      <c r="BW138" s="125"/>
      <c r="BX138" s="125"/>
      <c r="BY138" s="125"/>
      <c r="BZ138" s="125"/>
      <c r="CA138" s="125"/>
      <c r="CB138" s="125"/>
      <c r="CC138" s="125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5"/>
      <c r="CN138" s="125"/>
      <c r="CO138" s="125"/>
      <c r="CP138" s="125"/>
      <c r="CQ138" s="125"/>
      <c r="CR138" s="125"/>
      <c r="CS138" s="125"/>
      <c r="CT138" s="125"/>
      <c r="CU138" s="125"/>
      <c r="CV138" s="125"/>
      <c r="CW138" s="125"/>
      <c r="CX138" s="125"/>
      <c r="CY138" s="125"/>
      <c r="CZ138" s="125"/>
      <c r="DA138" s="125"/>
      <c r="DB138" s="125"/>
      <c r="DC138" s="125"/>
      <c r="DD138" s="125"/>
      <c r="DE138" s="125"/>
      <c r="DF138" s="125"/>
      <c r="DG138" s="125"/>
      <c r="DH138" s="125"/>
      <c r="DI138" s="125"/>
      <c r="DJ138" s="125"/>
      <c r="DK138" s="125"/>
      <c r="DL138" s="125"/>
      <c r="DM138" s="125"/>
      <c r="DN138" s="125"/>
      <c r="DO138" s="125"/>
      <c r="DP138" s="125"/>
      <c r="DQ138" s="125"/>
      <c r="DR138" s="125"/>
      <c r="DS138" s="125"/>
      <c r="DT138" s="125"/>
      <c r="DU138" s="125"/>
      <c r="DV138" s="125"/>
      <c r="DW138" s="125"/>
      <c r="DX138" s="125"/>
      <c r="DY138" s="125"/>
      <c r="DZ138" s="125"/>
      <c r="EA138" s="125"/>
      <c r="EB138" s="125"/>
      <c r="EC138" s="125"/>
      <c r="ED138" s="125"/>
      <c r="EE138" s="125"/>
      <c r="EF138" s="125"/>
      <c r="EG138" s="125"/>
      <c r="EH138" s="125"/>
      <c r="EI138" s="125"/>
      <c r="EJ138" s="125"/>
      <c r="EK138" s="125"/>
      <c r="EL138" s="125"/>
      <c r="EM138" s="125"/>
      <c r="EN138" s="125"/>
      <c r="EO138" s="125"/>
      <c r="EP138" s="125"/>
      <c r="EQ138" s="125"/>
      <c r="ER138" s="125"/>
      <c r="ES138" s="125"/>
      <c r="ET138" s="125"/>
      <c r="EU138" s="125"/>
      <c r="EV138" s="125"/>
      <c r="EW138" s="125"/>
      <c r="EX138" s="125"/>
      <c r="EY138" s="125"/>
      <c r="EZ138" s="125"/>
      <c r="FA138" s="125"/>
      <c r="FB138" s="125"/>
      <c r="FC138" s="125"/>
      <c r="FD138" s="125"/>
      <c r="FE138" s="125"/>
      <c r="FF138" s="125"/>
      <c r="FG138" s="125"/>
      <c r="FH138" s="125"/>
      <c r="FI138" s="125"/>
      <c r="FJ138" s="125"/>
      <c r="FK138" s="125"/>
      <c r="FL138" s="125"/>
      <c r="FM138" s="125"/>
      <c r="FN138" s="125"/>
      <c r="FO138" s="125"/>
      <c r="FP138" s="125"/>
      <c r="FQ138" s="125"/>
      <c r="FR138" s="125"/>
      <c r="FS138" s="125"/>
      <c r="FT138" s="125"/>
      <c r="FU138" s="125"/>
      <c r="FV138" s="125"/>
      <c r="FW138" s="125"/>
      <c r="FX138" s="125"/>
      <c r="FY138" s="125"/>
      <c r="FZ138" s="125"/>
      <c r="GA138" s="125"/>
      <c r="GB138" s="125"/>
      <c r="GC138" s="125"/>
      <c r="GD138" s="125"/>
      <c r="GE138" s="125"/>
      <c r="GF138" s="125"/>
      <c r="GG138" s="125"/>
      <c r="GH138" s="125"/>
      <c r="GI138" s="125"/>
      <c r="GJ138" s="125"/>
      <c r="GK138" s="125"/>
      <c r="GL138" s="125"/>
      <c r="GM138" s="125"/>
      <c r="GN138" s="125"/>
      <c r="GO138" s="125"/>
      <c r="GP138" s="125"/>
      <c r="GQ138" s="125"/>
      <c r="GR138" s="125"/>
      <c r="GS138" s="125"/>
      <c r="GT138" s="125"/>
      <c r="GU138" s="125"/>
      <c r="GV138" s="125"/>
      <c r="GW138" s="125"/>
      <c r="GX138" s="125"/>
      <c r="GY138" s="125"/>
      <c r="GZ138" s="125"/>
      <c r="HA138" s="125"/>
      <c r="HB138" s="125"/>
      <c r="HC138" s="125"/>
      <c r="HD138" s="125"/>
      <c r="HE138" s="125"/>
      <c r="HF138" s="125"/>
      <c r="HG138" s="125"/>
      <c r="HH138" s="125"/>
      <c r="HI138" s="125"/>
      <c r="HJ138" s="125"/>
      <c r="HK138" s="125"/>
      <c r="HL138" s="125"/>
      <c r="HM138" s="125"/>
      <c r="HN138" s="125"/>
      <c r="HO138" s="125"/>
      <c r="HP138" s="125"/>
      <c r="HQ138" s="125"/>
      <c r="HR138" s="125"/>
      <c r="HS138" s="125"/>
      <c r="HT138" s="125"/>
      <c r="HU138" s="125"/>
      <c r="HV138" s="125"/>
      <c r="HW138" s="125"/>
      <c r="HX138" s="125"/>
      <c r="HY138" s="125"/>
      <c r="HZ138" s="125"/>
      <c r="IA138" s="125"/>
      <c r="IB138" s="125"/>
      <c r="IC138" s="125"/>
      <c r="ID138" s="125"/>
      <c r="IE138" s="125"/>
      <c r="IF138" s="125"/>
      <c r="IG138" s="125"/>
      <c r="IH138" s="125"/>
      <c r="II138" s="125"/>
      <c r="IJ138" s="125"/>
      <c r="IK138" s="125"/>
      <c r="IL138" s="125"/>
      <c r="IM138" s="125"/>
      <c r="IN138" s="125"/>
      <c r="IO138" s="125"/>
      <c r="IP138" s="125"/>
      <c r="IQ138" s="125"/>
      <c r="IR138" s="125"/>
      <c r="IS138" s="125"/>
      <c r="IT138" s="125"/>
      <c r="IU138" s="125"/>
      <c r="IV138" s="125"/>
      <c r="IW138" s="125"/>
      <c r="IX138" s="125"/>
      <c r="IY138" s="125"/>
      <c r="IZ138" s="125"/>
      <c r="JA138" s="125"/>
      <c r="JB138" s="125"/>
      <c r="JC138" s="125"/>
      <c r="JD138" s="125"/>
      <c r="JE138" s="125"/>
      <c r="JF138" s="125"/>
      <c r="JG138" s="125"/>
      <c r="JH138" s="125"/>
      <c r="JI138" s="125"/>
      <c r="JJ138" s="125"/>
      <c r="JK138" s="125"/>
      <c r="JL138" s="125"/>
      <c r="JM138" s="125"/>
      <c r="JN138" s="125"/>
      <c r="JO138" s="125"/>
      <c r="JP138" s="125"/>
      <c r="JQ138" s="125"/>
      <c r="JR138" s="125"/>
      <c r="JS138" s="125"/>
      <c r="JT138" s="125"/>
      <c r="JU138" s="125"/>
      <c r="JV138" s="125"/>
      <c r="JW138" s="125"/>
      <c r="JX138" s="125"/>
      <c r="JY138" s="125"/>
      <c r="JZ138" s="125"/>
      <c r="KA138" s="125"/>
      <c r="KB138" s="125"/>
      <c r="KC138" s="125"/>
      <c r="KD138" s="125"/>
      <c r="KE138" s="125"/>
      <c r="KF138" s="125"/>
      <c r="KG138" s="125"/>
      <c r="KH138" s="125"/>
      <c r="KI138" s="125"/>
      <c r="KJ138" s="125"/>
      <c r="KK138" s="125"/>
      <c r="KL138" s="125"/>
      <c r="KM138" s="125"/>
      <c r="KN138" s="125"/>
      <c r="KO138" s="125"/>
      <c r="KP138" s="125"/>
      <c r="KQ138" s="125"/>
      <c r="KR138" s="125"/>
      <c r="KS138" s="125"/>
      <c r="KT138" s="125"/>
      <c r="KU138" s="125"/>
      <c r="KV138" s="125"/>
      <c r="KW138" s="125"/>
      <c r="KX138" s="125"/>
      <c r="KY138" s="125"/>
      <c r="KZ138" s="125"/>
      <c r="LA138" s="125"/>
      <c r="LB138" s="125"/>
      <c r="LC138" s="125"/>
      <c r="LD138" s="125"/>
      <c r="LE138" s="125"/>
      <c r="LF138" s="125"/>
      <c r="LG138" s="125"/>
      <c r="LH138" s="125"/>
      <c r="LI138" s="125"/>
      <c r="LJ138" s="125"/>
      <c r="LK138" s="125"/>
      <c r="LL138" s="125"/>
      <c r="LM138" s="125"/>
      <c r="LN138" s="125"/>
      <c r="LO138" s="125"/>
      <c r="LP138" s="125"/>
      <c r="LQ138" s="125"/>
      <c r="LR138" s="125"/>
      <c r="LS138" s="125"/>
      <c r="LT138" s="125"/>
      <c r="LU138" s="125"/>
      <c r="LV138" s="125"/>
      <c r="LW138" s="125"/>
      <c r="LX138" s="125"/>
    </row>
    <row r="139" spans="2:336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  <c r="BS139" s="125"/>
      <c r="BT139" s="125"/>
      <c r="BU139" s="125"/>
      <c r="BV139" s="125"/>
      <c r="BW139" s="125"/>
      <c r="BX139" s="125"/>
      <c r="BY139" s="125"/>
      <c r="BZ139" s="125"/>
      <c r="CA139" s="125"/>
      <c r="CB139" s="125"/>
      <c r="CC139" s="125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5"/>
      <c r="CN139" s="125"/>
      <c r="CO139" s="125"/>
      <c r="CP139" s="125"/>
      <c r="CQ139" s="125"/>
      <c r="CR139" s="125"/>
      <c r="CS139" s="125"/>
      <c r="CT139" s="125"/>
      <c r="CU139" s="125"/>
      <c r="CV139" s="125"/>
      <c r="CW139" s="125"/>
      <c r="CX139" s="125"/>
      <c r="CY139" s="125"/>
      <c r="CZ139" s="125"/>
      <c r="DA139" s="125"/>
      <c r="DB139" s="125"/>
      <c r="DC139" s="125"/>
      <c r="DD139" s="125"/>
      <c r="DE139" s="125"/>
      <c r="DF139" s="125"/>
      <c r="DG139" s="125"/>
      <c r="DH139" s="125"/>
      <c r="DI139" s="125"/>
      <c r="DJ139" s="125"/>
      <c r="DK139" s="125"/>
      <c r="DL139" s="125"/>
      <c r="DM139" s="125"/>
      <c r="DN139" s="125"/>
      <c r="DO139" s="125"/>
      <c r="DP139" s="125"/>
      <c r="DQ139" s="125"/>
      <c r="DR139" s="125"/>
      <c r="DS139" s="125"/>
      <c r="DT139" s="125"/>
      <c r="DU139" s="125"/>
      <c r="DV139" s="125"/>
      <c r="DW139" s="125"/>
      <c r="DX139" s="125"/>
      <c r="DY139" s="125"/>
      <c r="DZ139" s="125"/>
      <c r="EA139" s="125"/>
      <c r="EB139" s="125"/>
      <c r="EC139" s="125"/>
      <c r="ED139" s="125"/>
      <c r="EE139" s="125"/>
      <c r="EF139" s="125"/>
      <c r="EG139" s="125"/>
      <c r="EH139" s="125"/>
      <c r="EI139" s="125"/>
      <c r="EJ139" s="125"/>
      <c r="EK139" s="125"/>
      <c r="EL139" s="125"/>
      <c r="EM139" s="125"/>
      <c r="EN139" s="125"/>
      <c r="EO139" s="125"/>
      <c r="EP139" s="125"/>
      <c r="EQ139" s="125"/>
      <c r="ER139" s="125"/>
      <c r="ES139" s="125"/>
      <c r="ET139" s="125"/>
      <c r="EU139" s="125"/>
      <c r="EV139" s="125"/>
      <c r="EW139" s="125"/>
      <c r="EX139" s="125"/>
      <c r="EY139" s="125"/>
      <c r="EZ139" s="125"/>
      <c r="FA139" s="125"/>
      <c r="FB139" s="125"/>
      <c r="FC139" s="125"/>
      <c r="FD139" s="125"/>
      <c r="FE139" s="125"/>
      <c r="FF139" s="125"/>
      <c r="FG139" s="125"/>
      <c r="FH139" s="125"/>
      <c r="FI139" s="125"/>
      <c r="FJ139" s="125"/>
      <c r="FK139" s="125"/>
      <c r="FL139" s="125"/>
      <c r="FM139" s="125"/>
      <c r="FN139" s="125"/>
      <c r="FO139" s="125"/>
      <c r="FP139" s="125"/>
      <c r="FQ139" s="125"/>
      <c r="FR139" s="125"/>
      <c r="FS139" s="125"/>
      <c r="FT139" s="125"/>
      <c r="FU139" s="125"/>
      <c r="FV139" s="125"/>
      <c r="FW139" s="125"/>
      <c r="FX139" s="125"/>
      <c r="FY139" s="125"/>
      <c r="FZ139" s="125"/>
      <c r="GA139" s="125"/>
      <c r="GB139" s="125"/>
      <c r="GC139" s="125"/>
      <c r="GD139" s="125"/>
      <c r="GE139" s="125"/>
      <c r="GF139" s="125"/>
      <c r="GG139" s="125"/>
      <c r="GH139" s="125"/>
      <c r="GI139" s="125"/>
      <c r="GJ139" s="125"/>
      <c r="GK139" s="125"/>
      <c r="GL139" s="125"/>
      <c r="GM139" s="125"/>
      <c r="GN139" s="125"/>
      <c r="GO139" s="125"/>
      <c r="GP139" s="125"/>
      <c r="GQ139" s="125"/>
      <c r="GR139" s="125"/>
      <c r="GS139" s="125"/>
      <c r="GT139" s="125"/>
      <c r="GU139" s="125"/>
      <c r="GV139" s="125"/>
      <c r="GW139" s="125"/>
      <c r="GX139" s="125"/>
      <c r="GY139" s="125"/>
      <c r="GZ139" s="125"/>
      <c r="HA139" s="125"/>
      <c r="HB139" s="125"/>
      <c r="HC139" s="125"/>
      <c r="HD139" s="125"/>
      <c r="HE139" s="125"/>
      <c r="HF139" s="125"/>
      <c r="HG139" s="125"/>
      <c r="HH139" s="125"/>
      <c r="HI139" s="125"/>
      <c r="HJ139" s="125"/>
      <c r="HK139" s="125"/>
      <c r="HL139" s="125"/>
      <c r="HM139" s="125"/>
      <c r="HN139" s="125"/>
      <c r="HO139" s="125"/>
      <c r="HP139" s="125"/>
      <c r="HQ139" s="125"/>
      <c r="HR139" s="125"/>
      <c r="HS139" s="125"/>
      <c r="HT139" s="125"/>
      <c r="HU139" s="125"/>
      <c r="HV139" s="125"/>
      <c r="HW139" s="125"/>
      <c r="HX139" s="125"/>
      <c r="HY139" s="125"/>
      <c r="HZ139" s="125"/>
      <c r="IA139" s="125"/>
      <c r="IB139" s="125"/>
      <c r="IC139" s="125"/>
      <c r="ID139" s="125"/>
      <c r="IE139" s="125"/>
      <c r="IF139" s="125"/>
      <c r="IG139" s="125"/>
      <c r="IH139" s="125"/>
      <c r="II139" s="125"/>
      <c r="IJ139" s="125"/>
      <c r="IK139" s="125"/>
      <c r="IL139" s="125"/>
      <c r="IM139" s="125"/>
      <c r="IN139" s="125"/>
      <c r="IO139" s="125"/>
      <c r="IP139" s="125"/>
      <c r="IQ139" s="125"/>
      <c r="IR139" s="125"/>
      <c r="IS139" s="125"/>
      <c r="IT139" s="125"/>
      <c r="IU139" s="125"/>
      <c r="IV139" s="125"/>
      <c r="IW139" s="125"/>
      <c r="IX139" s="125"/>
      <c r="IY139" s="125"/>
      <c r="IZ139" s="125"/>
      <c r="JA139" s="125"/>
      <c r="JB139" s="125"/>
      <c r="JC139" s="125"/>
      <c r="JD139" s="125"/>
      <c r="JE139" s="125"/>
      <c r="JF139" s="125"/>
      <c r="JG139" s="125"/>
      <c r="JH139" s="125"/>
      <c r="JI139" s="125"/>
      <c r="JJ139" s="125"/>
      <c r="JK139" s="125"/>
      <c r="JL139" s="125"/>
      <c r="JM139" s="125"/>
      <c r="JN139" s="125"/>
      <c r="JO139" s="125"/>
      <c r="JP139" s="125"/>
      <c r="JQ139" s="125"/>
      <c r="JR139" s="125"/>
      <c r="JS139" s="125"/>
      <c r="JT139" s="125"/>
      <c r="JU139" s="125"/>
      <c r="JV139" s="125"/>
      <c r="JW139" s="125"/>
      <c r="JX139" s="125"/>
      <c r="JY139" s="125"/>
      <c r="JZ139" s="125"/>
      <c r="KA139" s="125"/>
      <c r="KB139" s="125"/>
      <c r="KC139" s="125"/>
      <c r="KD139" s="125"/>
      <c r="KE139" s="125"/>
      <c r="KF139" s="125"/>
      <c r="KG139" s="125"/>
      <c r="KH139" s="125"/>
      <c r="KI139" s="125"/>
      <c r="KJ139" s="125"/>
      <c r="KK139" s="125"/>
      <c r="KL139" s="125"/>
      <c r="KM139" s="125"/>
      <c r="KN139" s="125"/>
      <c r="KO139" s="125"/>
      <c r="KP139" s="125"/>
      <c r="KQ139" s="125"/>
      <c r="KR139" s="125"/>
      <c r="KS139" s="125"/>
      <c r="KT139" s="125"/>
      <c r="KU139" s="125"/>
      <c r="KV139" s="125"/>
      <c r="KW139" s="125"/>
      <c r="KX139" s="125"/>
      <c r="KY139" s="125"/>
      <c r="KZ139" s="125"/>
      <c r="LA139" s="125"/>
      <c r="LB139" s="125"/>
      <c r="LC139" s="125"/>
      <c r="LD139" s="125"/>
      <c r="LE139" s="125"/>
      <c r="LF139" s="125"/>
      <c r="LG139" s="125"/>
      <c r="LH139" s="125"/>
      <c r="LI139" s="125"/>
      <c r="LJ139" s="125"/>
      <c r="LK139" s="125"/>
      <c r="LL139" s="125"/>
      <c r="LM139" s="125"/>
      <c r="LN139" s="125"/>
      <c r="LO139" s="125"/>
      <c r="LP139" s="125"/>
      <c r="LQ139" s="125"/>
      <c r="LR139" s="125"/>
      <c r="LS139" s="125"/>
      <c r="LT139" s="125"/>
      <c r="LU139" s="125"/>
      <c r="LV139" s="125"/>
      <c r="LW139" s="125"/>
      <c r="LX139" s="125"/>
    </row>
    <row r="140" spans="2:336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  <c r="BS140" s="125"/>
      <c r="BT140" s="125"/>
      <c r="BU140" s="125"/>
      <c r="BV140" s="125"/>
      <c r="BW140" s="125"/>
      <c r="BX140" s="125"/>
      <c r="BY140" s="125"/>
      <c r="BZ140" s="125"/>
      <c r="CA140" s="125"/>
      <c r="CB140" s="125"/>
      <c r="CC140" s="125"/>
      <c r="CD140" s="125"/>
      <c r="CE140" s="125"/>
      <c r="CF140" s="125"/>
      <c r="CG140" s="125"/>
      <c r="CH140" s="125"/>
      <c r="CI140" s="125"/>
      <c r="CJ140" s="125"/>
      <c r="CK140" s="125"/>
      <c r="CL140" s="125"/>
      <c r="CM140" s="125"/>
      <c r="CN140" s="125"/>
      <c r="CO140" s="125"/>
      <c r="CP140" s="125"/>
      <c r="CQ140" s="125"/>
      <c r="CR140" s="125"/>
      <c r="CS140" s="125"/>
      <c r="CT140" s="125"/>
      <c r="CU140" s="125"/>
      <c r="CV140" s="125"/>
      <c r="CW140" s="125"/>
      <c r="CX140" s="125"/>
      <c r="CY140" s="125"/>
      <c r="CZ140" s="125"/>
      <c r="DA140" s="125"/>
      <c r="DB140" s="125"/>
      <c r="DC140" s="125"/>
      <c r="DD140" s="125"/>
      <c r="DE140" s="125"/>
      <c r="DF140" s="125"/>
      <c r="DG140" s="125"/>
      <c r="DH140" s="125"/>
      <c r="DI140" s="125"/>
      <c r="DJ140" s="125"/>
      <c r="DK140" s="125"/>
      <c r="DL140" s="125"/>
      <c r="DM140" s="125"/>
      <c r="DN140" s="125"/>
      <c r="DO140" s="125"/>
      <c r="DP140" s="125"/>
      <c r="DQ140" s="125"/>
      <c r="DR140" s="125"/>
      <c r="DS140" s="125"/>
      <c r="DT140" s="125"/>
      <c r="DU140" s="125"/>
      <c r="DV140" s="125"/>
      <c r="DW140" s="125"/>
      <c r="DX140" s="125"/>
      <c r="DY140" s="125"/>
      <c r="DZ140" s="125"/>
      <c r="EA140" s="125"/>
      <c r="EB140" s="125"/>
      <c r="EC140" s="125"/>
      <c r="ED140" s="125"/>
      <c r="EE140" s="125"/>
      <c r="EF140" s="125"/>
      <c r="EG140" s="125"/>
      <c r="EH140" s="125"/>
      <c r="EI140" s="125"/>
      <c r="EJ140" s="125"/>
      <c r="EK140" s="125"/>
      <c r="EL140" s="125"/>
      <c r="EM140" s="125"/>
      <c r="EN140" s="125"/>
      <c r="EO140" s="125"/>
      <c r="EP140" s="125"/>
      <c r="EQ140" s="125"/>
      <c r="ER140" s="125"/>
      <c r="ES140" s="125"/>
      <c r="ET140" s="125"/>
      <c r="EU140" s="125"/>
      <c r="EV140" s="125"/>
      <c r="EW140" s="125"/>
      <c r="EX140" s="125"/>
      <c r="EY140" s="125"/>
      <c r="EZ140" s="125"/>
      <c r="FA140" s="125"/>
      <c r="FB140" s="125"/>
      <c r="FC140" s="125"/>
      <c r="FD140" s="125"/>
      <c r="FE140" s="125"/>
      <c r="FF140" s="125"/>
      <c r="FG140" s="125"/>
      <c r="FH140" s="125"/>
      <c r="FI140" s="125"/>
      <c r="FJ140" s="125"/>
      <c r="FK140" s="125"/>
      <c r="FL140" s="125"/>
      <c r="FM140" s="125"/>
      <c r="FN140" s="125"/>
      <c r="FO140" s="125"/>
      <c r="FP140" s="125"/>
      <c r="FQ140" s="125"/>
      <c r="FR140" s="125"/>
      <c r="FS140" s="125"/>
      <c r="FT140" s="125"/>
      <c r="FU140" s="125"/>
      <c r="FV140" s="125"/>
      <c r="FW140" s="125"/>
      <c r="FX140" s="125"/>
      <c r="FY140" s="125"/>
      <c r="FZ140" s="125"/>
      <c r="GA140" s="125"/>
      <c r="GB140" s="125"/>
      <c r="GC140" s="125"/>
      <c r="GD140" s="125"/>
      <c r="GE140" s="125"/>
      <c r="GF140" s="125"/>
      <c r="GG140" s="125"/>
      <c r="GH140" s="125"/>
      <c r="GI140" s="125"/>
      <c r="GJ140" s="125"/>
      <c r="GK140" s="125"/>
      <c r="GL140" s="125"/>
      <c r="GM140" s="125"/>
      <c r="GN140" s="125"/>
      <c r="GO140" s="125"/>
      <c r="GP140" s="125"/>
      <c r="GQ140" s="125"/>
      <c r="GR140" s="125"/>
      <c r="GS140" s="125"/>
      <c r="GT140" s="125"/>
      <c r="GU140" s="125"/>
      <c r="GV140" s="125"/>
      <c r="GW140" s="125"/>
      <c r="GX140" s="125"/>
      <c r="GY140" s="125"/>
      <c r="GZ140" s="125"/>
      <c r="HA140" s="125"/>
      <c r="HB140" s="125"/>
      <c r="HC140" s="125"/>
      <c r="HD140" s="125"/>
      <c r="HE140" s="125"/>
      <c r="HF140" s="125"/>
      <c r="HG140" s="125"/>
      <c r="HH140" s="125"/>
      <c r="HI140" s="125"/>
      <c r="HJ140" s="125"/>
      <c r="HK140" s="125"/>
      <c r="HL140" s="125"/>
      <c r="HM140" s="125"/>
      <c r="HN140" s="125"/>
      <c r="HO140" s="125"/>
      <c r="HP140" s="125"/>
      <c r="HQ140" s="125"/>
      <c r="HR140" s="125"/>
      <c r="HS140" s="125"/>
      <c r="HT140" s="125"/>
      <c r="HU140" s="125"/>
      <c r="HV140" s="125"/>
      <c r="HW140" s="125"/>
      <c r="HX140" s="125"/>
      <c r="HY140" s="125"/>
      <c r="HZ140" s="125"/>
      <c r="IA140" s="125"/>
      <c r="IB140" s="125"/>
      <c r="IC140" s="125"/>
      <c r="ID140" s="125"/>
      <c r="IE140" s="125"/>
      <c r="IF140" s="125"/>
      <c r="IG140" s="125"/>
      <c r="IH140" s="125"/>
      <c r="II140" s="125"/>
      <c r="IJ140" s="125"/>
      <c r="IK140" s="125"/>
      <c r="IL140" s="125"/>
      <c r="IM140" s="125"/>
      <c r="IN140" s="125"/>
      <c r="IO140" s="125"/>
      <c r="IP140" s="125"/>
      <c r="IQ140" s="125"/>
      <c r="IR140" s="125"/>
      <c r="IS140" s="125"/>
      <c r="IT140" s="125"/>
      <c r="IU140" s="125"/>
      <c r="IV140" s="125"/>
      <c r="IW140" s="125"/>
      <c r="IX140" s="125"/>
      <c r="IY140" s="125"/>
      <c r="IZ140" s="125"/>
      <c r="JA140" s="125"/>
      <c r="JB140" s="125"/>
      <c r="JC140" s="125"/>
      <c r="JD140" s="125"/>
      <c r="JE140" s="125"/>
      <c r="JF140" s="125"/>
      <c r="JG140" s="125"/>
      <c r="JH140" s="125"/>
      <c r="JI140" s="125"/>
      <c r="JJ140" s="125"/>
      <c r="JK140" s="125"/>
      <c r="JL140" s="125"/>
      <c r="JM140" s="125"/>
      <c r="JN140" s="125"/>
      <c r="JO140" s="125"/>
      <c r="JP140" s="125"/>
      <c r="JQ140" s="125"/>
      <c r="JR140" s="125"/>
      <c r="JS140" s="125"/>
      <c r="JT140" s="125"/>
      <c r="JU140" s="125"/>
      <c r="JV140" s="125"/>
      <c r="JW140" s="125"/>
      <c r="JX140" s="125"/>
      <c r="JY140" s="125"/>
      <c r="JZ140" s="125"/>
      <c r="KA140" s="125"/>
      <c r="KB140" s="125"/>
      <c r="KC140" s="125"/>
      <c r="KD140" s="125"/>
      <c r="KE140" s="125"/>
      <c r="KF140" s="125"/>
      <c r="KG140" s="125"/>
      <c r="KH140" s="125"/>
      <c r="KI140" s="125"/>
      <c r="KJ140" s="125"/>
      <c r="KK140" s="125"/>
      <c r="KL140" s="125"/>
      <c r="KM140" s="125"/>
      <c r="KN140" s="125"/>
      <c r="KO140" s="125"/>
      <c r="KP140" s="125"/>
      <c r="KQ140" s="125"/>
      <c r="KR140" s="125"/>
      <c r="KS140" s="125"/>
      <c r="KT140" s="125"/>
      <c r="KU140" s="125"/>
      <c r="KV140" s="125"/>
      <c r="KW140" s="125"/>
      <c r="KX140" s="125"/>
      <c r="KY140" s="125"/>
      <c r="KZ140" s="125"/>
      <c r="LA140" s="125"/>
      <c r="LB140" s="125"/>
      <c r="LC140" s="125"/>
      <c r="LD140" s="125"/>
      <c r="LE140" s="125"/>
      <c r="LF140" s="125"/>
      <c r="LG140" s="125"/>
      <c r="LH140" s="125"/>
      <c r="LI140" s="125"/>
      <c r="LJ140" s="125"/>
      <c r="LK140" s="125"/>
      <c r="LL140" s="125"/>
      <c r="LM140" s="125"/>
      <c r="LN140" s="125"/>
      <c r="LO140" s="125"/>
      <c r="LP140" s="125"/>
      <c r="LQ140" s="125"/>
      <c r="LR140" s="125"/>
      <c r="LS140" s="125"/>
      <c r="LT140" s="125"/>
      <c r="LU140" s="125"/>
      <c r="LV140" s="125"/>
      <c r="LW140" s="125"/>
      <c r="LX140" s="125"/>
    </row>
    <row r="141" spans="2:336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  <c r="BS141" s="125"/>
      <c r="BT141" s="125"/>
      <c r="BU141" s="125"/>
      <c r="BV141" s="125"/>
      <c r="BW141" s="125"/>
      <c r="BX141" s="125"/>
      <c r="BY141" s="125"/>
      <c r="BZ141" s="125"/>
      <c r="CA141" s="125"/>
      <c r="CB141" s="125"/>
      <c r="CC141" s="125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5"/>
      <c r="CN141" s="125"/>
      <c r="CO141" s="125"/>
      <c r="CP141" s="125"/>
      <c r="CQ141" s="125"/>
      <c r="CR141" s="125"/>
      <c r="CS141" s="125"/>
      <c r="CT141" s="125"/>
      <c r="CU141" s="125"/>
      <c r="CV141" s="125"/>
      <c r="CW141" s="125"/>
      <c r="CX141" s="125"/>
      <c r="CY141" s="125"/>
      <c r="CZ141" s="125"/>
      <c r="DA141" s="125"/>
      <c r="DB141" s="125"/>
      <c r="DC141" s="125"/>
      <c r="DD141" s="125"/>
      <c r="DE141" s="125"/>
      <c r="DF141" s="125"/>
      <c r="DG141" s="125"/>
      <c r="DH141" s="125"/>
      <c r="DI141" s="125"/>
      <c r="DJ141" s="125"/>
      <c r="DK141" s="125"/>
      <c r="DL141" s="125"/>
      <c r="DM141" s="125"/>
      <c r="DN141" s="125"/>
      <c r="DO141" s="125"/>
      <c r="DP141" s="125"/>
      <c r="DQ141" s="125"/>
      <c r="DR141" s="125"/>
      <c r="DS141" s="125"/>
      <c r="DT141" s="125"/>
      <c r="DU141" s="125"/>
      <c r="DV141" s="125"/>
      <c r="DW141" s="125"/>
      <c r="DX141" s="125"/>
      <c r="DY141" s="125"/>
      <c r="DZ141" s="125"/>
      <c r="EA141" s="125"/>
      <c r="EB141" s="125"/>
      <c r="EC141" s="125"/>
      <c r="ED141" s="125"/>
      <c r="EE141" s="125"/>
      <c r="EF141" s="125"/>
      <c r="EG141" s="125"/>
      <c r="EH141" s="125"/>
      <c r="EI141" s="125"/>
      <c r="EJ141" s="125"/>
      <c r="EK141" s="125"/>
      <c r="EL141" s="125"/>
      <c r="EM141" s="125"/>
      <c r="EN141" s="125"/>
      <c r="EO141" s="125"/>
      <c r="EP141" s="125"/>
      <c r="EQ141" s="125"/>
      <c r="ER141" s="125"/>
      <c r="ES141" s="125"/>
      <c r="ET141" s="125"/>
      <c r="EU141" s="125"/>
      <c r="EV141" s="125"/>
      <c r="EW141" s="125"/>
      <c r="EX141" s="125"/>
      <c r="EY141" s="125"/>
      <c r="EZ141" s="125"/>
      <c r="FA141" s="125"/>
      <c r="FB141" s="125"/>
      <c r="FC141" s="125"/>
      <c r="FD141" s="125"/>
      <c r="FE141" s="125"/>
      <c r="FF141" s="125"/>
      <c r="FG141" s="125"/>
      <c r="FH141" s="125"/>
      <c r="FI141" s="125"/>
      <c r="FJ141" s="125"/>
      <c r="FK141" s="125"/>
      <c r="FL141" s="125"/>
      <c r="FM141" s="125"/>
      <c r="FN141" s="125"/>
      <c r="FO141" s="125"/>
      <c r="FP141" s="125"/>
      <c r="FQ141" s="125"/>
      <c r="FR141" s="125"/>
      <c r="FS141" s="125"/>
      <c r="FT141" s="125"/>
      <c r="FU141" s="125"/>
      <c r="FV141" s="125"/>
      <c r="FW141" s="125"/>
      <c r="FX141" s="125"/>
      <c r="FY141" s="125"/>
      <c r="FZ141" s="125"/>
      <c r="GA141" s="125"/>
      <c r="GB141" s="125"/>
      <c r="GC141" s="125"/>
      <c r="GD141" s="125"/>
      <c r="GE141" s="125"/>
      <c r="GF141" s="125"/>
      <c r="GG141" s="125"/>
      <c r="GH141" s="125"/>
      <c r="GI141" s="125"/>
      <c r="GJ141" s="125"/>
      <c r="GK141" s="125"/>
      <c r="GL141" s="125"/>
      <c r="GM141" s="125"/>
      <c r="GN141" s="125"/>
      <c r="GO141" s="125"/>
      <c r="GP141" s="125"/>
      <c r="GQ141" s="125"/>
      <c r="GR141" s="125"/>
      <c r="GS141" s="125"/>
      <c r="GT141" s="125"/>
      <c r="GU141" s="125"/>
      <c r="GV141" s="125"/>
      <c r="GW141" s="125"/>
      <c r="GX141" s="125"/>
      <c r="GY141" s="125"/>
      <c r="GZ141" s="125"/>
      <c r="HA141" s="125"/>
      <c r="HB141" s="125"/>
      <c r="HC141" s="125"/>
      <c r="HD141" s="125"/>
      <c r="HE141" s="125"/>
      <c r="HF141" s="125"/>
      <c r="HG141" s="125"/>
      <c r="HH141" s="125"/>
      <c r="HI141" s="125"/>
      <c r="HJ141" s="125"/>
      <c r="HK141" s="125"/>
      <c r="HL141" s="125"/>
      <c r="HM141" s="125"/>
      <c r="HN141" s="125"/>
      <c r="HO141" s="125"/>
      <c r="HP141" s="125"/>
      <c r="HQ141" s="125"/>
      <c r="HR141" s="125"/>
      <c r="HS141" s="125"/>
      <c r="HT141" s="125"/>
      <c r="HU141" s="125"/>
      <c r="HV141" s="125"/>
      <c r="HW141" s="125"/>
      <c r="HX141" s="125"/>
      <c r="HY141" s="125"/>
      <c r="HZ141" s="125"/>
      <c r="IA141" s="125"/>
      <c r="IB141" s="125"/>
      <c r="IC141" s="125"/>
      <c r="ID141" s="125"/>
      <c r="IE141" s="125"/>
      <c r="IF141" s="125"/>
      <c r="IG141" s="125"/>
      <c r="IH141" s="125"/>
      <c r="II141" s="125"/>
      <c r="IJ141" s="125"/>
      <c r="IK141" s="125"/>
      <c r="IL141" s="125"/>
      <c r="IM141" s="125"/>
      <c r="IN141" s="125"/>
      <c r="IO141" s="125"/>
      <c r="IP141" s="125"/>
      <c r="IQ141" s="125"/>
      <c r="IR141" s="125"/>
      <c r="IS141" s="125"/>
      <c r="IT141" s="125"/>
      <c r="IU141" s="125"/>
      <c r="IV141" s="125"/>
      <c r="IW141" s="125"/>
      <c r="IX141" s="125"/>
      <c r="IY141" s="125"/>
      <c r="IZ141" s="125"/>
      <c r="JA141" s="125"/>
      <c r="JB141" s="125"/>
      <c r="JC141" s="125"/>
      <c r="JD141" s="125"/>
      <c r="JE141" s="125"/>
      <c r="JF141" s="125"/>
      <c r="JG141" s="125"/>
      <c r="JH141" s="125"/>
      <c r="JI141" s="125"/>
      <c r="JJ141" s="125"/>
      <c r="JK141" s="125"/>
      <c r="JL141" s="125"/>
      <c r="JM141" s="125"/>
      <c r="JN141" s="125"/>
      <c r="JO141" s="125"/>
      <c r="JP141" s="125"/>
      <c r="JQ141" s="125"/>
      <c r="JR141" s="125"/>
      <c r="JS141" s="125"/>
      <c r="JT141" s="125"/>
      <c r="JU141" s="125"/>
      <c r="JV141" s="125"/>
      <c r="JW141" s="125"/>
      <c r="JX141" s="125"/>
      <c r="JY141" s="125"/>
      <c r="JZ141" s="125"/>
      <c r="KA141" s="125"/>
      <c r="KB141" s="125"/>
      <c r="KC141" s="125"/>
      <c r="KD141" s="125"/>
      <c r="KE141" s="125"/>
      <c r="KF141" s="125"/>
      <c r="KG141" s="125"/>
      <c r="KH141" s="125"/>
      <c r="KI141" s="125"/>
      <c r="KJ141" s="125"/>
      <c r="KK141" s="125"/>
      <c r="KL141" s="125"/>
      <c r="KM141" s="125"/>
      <c r="KN141" s="125"/>
      <c r="KO141" s="125"/>
      <c r="KP141" s="125"/>
      <c r="KQ141" s="125"/>
      <c r="KR141" s="125"/>
      <c r="KS141" s="125"/>
      <c r="KT141" s="125"/>
      <c r="KU141" s="125"/>
      <c r="KV141" s="125"/>
      <c r="KW141" s="125"/>
      <c r="KX141" s="125"/>
      <c r="KY141" s="125"/>
      <c r="KZ141" s="125"/>
      <c r="LA141" s="125"/>
      <c r="LB141" s="125"/>
      <c r="LC141" s="125"/>
      <c r="LD141" s="125"/>
      <c r="LE141" s="125"/>
      <c r="LF141" s="125"/>
      <c r="LG141" s="125"/>
      <c r="LH141" s="125"/>
      <c r="LI141" s="125"/>
      <c r="LJ141" s="125"/>
      <c r="LK141" s="125"/>
      <c r="LL141" s="125"/>
      <c r="LM141" s="125"/>
      <c r="LN141" s="125"/>
      <c r="LO141" s="125"/>
      <c r="LP141" s="125"/>
      <c r="LQ141" s="125"/>
      <c r="LR141" s="125"/>
      <c r="LS141" s="125"/>
      <c r="LT141" s="125"/>
      <c r="LU141" s="125"/>
      <c r="LV141" s="125"/>
      <c r="LW141" s="125"/>
      <c r="LX141" s="125"/>
    </row>
    <row r="142" spans="2:336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  <c r="BS142" s="125"/>
      <c r="BT142" s="125"/>
      <c r="BU142" s="125"/>
      <c r="BV142" s="125"/>
      <c r="BW142" s="125"/>
      <c r="BX142" s="125"/>
      <c r="BY142" s="125"/>
      <c r="BZ142" s="125"/>
      <c r="CA142" s="125"/>
      <c r="CB142" s="125"/>
      <c r="CC142" s="125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5"/>
      <c r="CN142" s="125"/>
      <c r="CO142" s="125"/>
      <c r="CP142" s="125"/>
      <c r="CQ142" s="125"/>
      <c r="CR142" s="125"/>
      <c r="CS142" s="125"/>
      <c r="CT142" s="125"/>
      <c r="CU142" s="125"/>
      <c r="CV142" s="125"/>
      <c r="CW142" s="125"/>
      <c r="CX142" s="125"/>
      <c r="CY142" s="125"/>
      <c r="CZ142" s="125"/>
      <c r="DA142" s="125"/>
      <c r="DB142" s="125"/>
      <c r="DC142" s="125"/>
      <c r="DD142" s="125"/>
      <c r="DE142" s="125"/>
      <c r="DF142" s="125"/>
      <c r="DG142" s="125"/>
      <c r="DH142" s="125"/>
      <c r="DI142" s="125"/>
      <c r="DJ142" s="125"/>
      <c r="DK142" s="125"/>
      <c r="DL142" s="125"/>
      <c r="DM142" s="125"/>
      <c r="DN142" s="125"/>
      <c r="DO142" s="125"/>
      <c r="DP142" s="125"/>
      <c r="DQ142" s="125"/>
      <c r="DR142" s="125"/>
      <c r="DS142" s="125"/>
      <c r="DT142" s="125"/>
      <c r="DU142" s="125"/>
      <c r="DV142" s="125"/>
      <c r="DW142" s="125"/>
      <c r="DX142" s="125"/>
      <c r="DY142" s="125"/>
      <c r="DZ142" s="125"/>
      <c r="EA142" s="125"/>
      <c r="EB142" s="125"/>
      <c r="EC142" s="125"/>
      <c r="ED142" s="125"/>
      <c r="EE142" s="125"/>
      <c r="EF142" s="125"/>
      <c r="EG142" s="125"/>
      <c r="EH142" s="125"/>
      <c r="EI142" s="125"/>
      <c r="EJ142" s="125"/>
      <c r="EK142" s="125"/>
      <c r="EL142" s="125"/>
      <c r="EM142" s="125"/>
      <c r="EN142" s="125"/>
      <c r="EO142" s="125"/>
      <c r="EP142" s="125"/>
      <c r="EQ142" s="125"/>
      <c r="ER142" s="125"/>
      <c r="ES142" s="125"/>
      <c r="ET142" s="125"/>
      <c r="EU142" s="125"/>
      <c r="EV142" s="125"/>
      <c r="EW142" s="125"/>
      <c r="EX142" s="125"/>
      <c r="EY142" s="125"/>
      <c r="EZ142" s="125"/>
      <c r="FA142" s="125"/>
      <c r="FB142" s="125"/>
      <c r="FC142" s="125"/>
      <c r="FD142" s="125"/>
      <c r="FE142" s="125"/>
      <c r="FF142" s="125"/>
      <c r="FG142" s="125"/>
      <c r="FH142" s="125"/>
      <c r="FI142" s="125"/>
      <c r="FJ142" s="125"/>
      <c r="FK142" s="125"/>
      <c r="FL142" s="125"/>
      <c r="FM142" s="125"/>
      <c r="FN142" s="125"/>
      <c r="FO142" s="125"/>
      <c r="FP142" s="125"/>
      <c r="FQ142" s="125"/>
      <c r="FR142" s="125"/>
      <c r="FS142" s="125"/>
      <c r="FT142" s="125"/>
      <c r="FU142" s="125"/>
      <c r="FV142" s="125"/>
      <c r="FW142" s="125"/>
      <c r="FX142" s="125"/>
      <c r="FY142" s="125"/>
      <c r="FZ142" s="125"/>
      <c r="GA142" s="125"/>
      <c r="GB142" s="125"/>
      <c r="GC142" s="125"/>
      <c r="GD142" s="125"/>
      <c r="GE142" s="125"/>
      <c r="GF142" s="125"/>
      <c r="GG142" s="125"/>
      <c r="GH142" s="125"/>
      <c r="GI142" s="125"/>
      <c r="GJ142" s="125"/>
      <c r="GK142" s="125"/>
      <c r="GL142" s="125"/>
      <c r="GM142" s="125"/>
      <c r="GN142" s="125"/>
      <c r="GO142" s="125"/>
      <c r="GP142" s="125"/>
      <c r="GQ142" s="125"/>
      <c r="GR142" s="125"/>
      <c r="GS142" s="125"/>
      <c r="GT142" s="125"/>
      <c r="GU142" s="125"/>
      <c r="GV142" s="125"/>
      <c r="GW142" s="125"/>
      <c r="GX142" s="125"/>
      <c r="GY142" s="125"/>
      <c r="GZ142" s="125"/>
      <c r="HA142" s="125"/>
      <c r="HB142" s="125"/>
      <c r="HC142" s="125"/>
      <c r="HD142" s="125"/>
      <c r="HE142" s="125"/>
      <c r="HF142" s="125"/>
      <c r="HG142" s="125"/>
      <c r="HH142" s="125"/>
      <c r="HI142" s="125"/>
      <c r="HJ142" s="125"/>
      <c r="HK142" s="125"/>
      <c r="HL142" s="125"/>
      <c r="HM142" s="125"/>
      <c r="HN142" s="125"/>
      <c r="HO142" s="125"/>
      <c r="HP142" s="125"/>
      <c r="HQ142" s="125"/>
      <c r="HR142" s="125"/>
      <c r="HS142" s="125"/>
      <c r="HT142" s="125"/>
      <c r="HU142" s="125"/>
      <c r="HV142" s="125"/>
      <c r="HW142" s="125"/>
      <c r="HX142" s="125"/>
      <c r="HY142" s="125"/>
      <c r="HZ142" s="125"/>
      <c r="IA142" s="125"/>
      <c r="IB142" s="125"/>
      <c r="IC142" s="125"/>
      <c r="ID142" s="125"/>
      <c r="IE142" s="125"/>
      <c r="IF142" s="125"/>
      <c r="IG142" s="125"/>
      <c r="IH142" s="125"/>
      <c r="II142" s="125"/>
      <c r="IJ142" s="125"/>
      <c r="IK142" s="125"/>
      <c r="IL142" s="125"/>
      <c r="IM142" s="125"/>
      <c r="IN142" s="125"/>
      <c r="IO142" s="125"/>
      <c r="IP142" s="125"/>
      <c r="IQ142" s="125"/>
      <c r="IR142" s="125"/>
      <c r="IS142" s="125"/>
      <c r="IT142" s="125"/>
      <c r="IU142" s="125"/>
      <c r="IV142" s="125"/>
      <c r="IW142" s="125"/>
      <c r="IX142" s="125"/>
      <c r="IY142" s="125"/>
      <c r="IZ142" s="125"/>
      <c r="JA142" s="125"/>
      <c r="JB142" s="125"/>
      <c r="JC142" s="125"/>
      <c r="JD142" s="125"/>
      <c r="JE142" s="125"/>
      <c r="JF142" s="125"/>
      <c r="JG142" s="125"/>
      <c r="JH142" s="125"/>
      <c r="JI142" s="125"/>
      <c r="JJ142" s="125"/>
      <c r="JK142" s="125"/>
      <c r="JL142" s="125"/>
      <c r="JM142" s="125"/>
      <c r="JN142" s="125"/>
      <c r="JO142" s="125"/>
      <c r="JP142" s="125"/>
      <c r="JQ142" s="125"/>
      <c r="JR142" s="125"/>
      <c r="JS142" s="125"/>
      <c r="JT142" s="125"/>
      <c r="JU142" s="125"/>
      <c r="JV142" s="125"/>
      <c r="JW142" s="125"/>
      <c r="JX142" s="125"/>
      <c r="JY142" s="125"/>
      <c r="JZ142" s="125"/>
      <c r="KA142" s="125"/>
      <c r="KB142" s="125"/>
      <c r="KC142" s="125"/>
      <c r="KD142" s="125"/>
      <c r="KE142" s="125"/>
      <c r="KF142" s="125"/>
      <c r="KG142" s="125"/>
      <c r="KH142" s="125"/>
      <c r="KI142" s="125"/>
      <c r="KJ142" s="125"/>
      <c r="KK142" s="125"/>
      <c r="KL142" s="125"/>
      <c r="KM142" s="125"/>
      <c r="KN142" s="125"/>
      <c r="KO142" s="125"/>
      <c r="KP142" s="125"/>
      <c r="KQ142" s="125"/>
      <c r="KR142" s="125"/>
      <c r="KS142" s="125"/>
      <c r="KT142" s="125"/>
      <c r="KU142" s="125"/>
      <c r="KV142" s="125"/>
      <c r="KW142" s="125"/>
      <c r="KX142" s="125"/>
      <c r="KY142" s="125"/>
      <c r="KZ142" s="125"/>
      <c r="LA142" s="125"/>
      <c r="LB142" s="125"/>
      <c r="LC142" s="125"/>
      <c r="LD142" s="125"/>
      <c r="LE142" s="125"/>
      <c r="LF142" s="125"/>
      <c r="LG142" s="125"/>
      <c r="LH142" s="125"/>
      <c r="LI142" s="125"/>
      <c r="LJ142" s="125"/>
      <c r="LK142" s="125"/>
      <c r="LL142" s="125"/>
      <c r="LM142" s="125"/>
      <c r="LN142" s="125"/>
      <c r="LO142" s="125"/>
      <c r="LP142" s="125"/>
      <c r="LQ142" s="125"/>
      <c r="LR142" s="125"/>
      <c r="LS142" s="125"/>
      <c r="LT142" s="125"/>
      <c r="LU142" s="125"/>
      <c r="LV142" s="125"/>
      <c r="LW142" s="125"/>
      <c r="LX142" s="125"/>
    </row>
    <row r="143" spans="2:336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  <c r="BS143" s="125"/>
      <c r="BT143" s="125"/>
      <c r="BU143" s="125"/>
      <c r="BV143" s="125"/>
      <c r="BW143" s="125"/>
      <c r="BX143" s="125"/>
      <c r="BY143" s="125"/>
      <c r="BZ143" s="125"/>
      <c r="CA143" s="125"/>
      <c r="CB143" s="125"/>
      <c r="CC143" s="125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5"/>
      <c r="CN143" s="125"/>
      <c r="CO143" s="125"/>
      <c r="CP143" s="125"/>
      <c r="CQ143" s="125"/>
      <c r="CR143" s="125"/>
      <c r="CS143" s="125"/>
      <c r="CT143" s="125"/>
      <c r="CU143" s="125"/>
      <c r="CV143" s="125"/>
      <c r="CW143" s="125"/>
      <c r="CX143" s="125"/>
      <c r="CY143" s="125"/>
      <c r="CZ143" s="125"/>
      <c r="DA143" s="125"/>
      <c r="DB143" s="125"/>
      <c r="DC143" s="125"/>
      <c r="DD143" s="125"/>
      <c r="DE143" s="125"/>
      <c r="DF143" s="125"/>
      <c r="DG143" s="125"/>
      <c r="DH143" s="125"/>
      <c r="DI143" s="125"/>
      <c r="DJ143" s="125"/>
      <c r="DK143" s="125"/>
      <c r="DL143" s="125"/>
      <c r="DM143" s="125"/>
      <c r="DN143" s="125"/>
      <c r="DO143" s="125"/>
      <c r="DP143" s="125"/>
      <c r="DQ143" s="125"/>
      <c r="DR143" s="125"/>
      <c r="DS143" s="125"/>
      <c r="DT143" s="125"/>
      <c r="DU143" s="125"/>
      <c r="DV143" s="125"/>
      <c r="DW143" s="125"/>
      <c r="DX143" s="125"/>
      <c r="DY143" s="125"/>
      <c r="DZ143" s="125"/>
      <c r="EA143" s="125"/>
      <c r="EB143" s="125"/>
      <c r="EC143" s="125"/>
      <c r="ED143" s="125"/>
      <c r="EE143" s="125"/>
      <c r="EF143" s="125"/>
      <c r="EG143" s="125"/>
      <c r="EH143" s="125"/>
      <c r="EI143" s="125"/>
      <c r="EJ143" s="125"/>
      <c r="EK143" s="125"/>
      <c r="EL143" s="125"/>
      <c r="EM143" s="125"/>
      <c r="EN143" s="125"/>
      <c r="EO143" s="125"/>
      <c r="EP143" s="125"/>
      <c r="EQ143" s="125"/>
      <c r="ER143" s="125"/>
      <c r="ES143" s="125"/>
      <c r="ET143" s="125"/>
      <c r="EU143" s="125"/>
      <c r="EV143" s="125"/>
      <c r="EW143" s="125"/>
      <c r="EX143" s="125"/>
      <c r="EY143" s="125"/>
      <c r="EZ143" s="125"/>
      <c r="FA143" s="125"/>
      <c r="FB143" s="125"/>
      <c r="FC143" s="125"/>
      <c r="FD143" s="125"/>
      <c r="FE143" s="125"/>
      <c r="FF143" s="125"/>
      <c r="FG143" s="125"/>
      <c r="FH143" s="125"/>
      <c r="FI143" s="125"/>
      <c r="FJ143" s="125"/>
      <c r="FK143" s="125"/>
      <c r="FL143" s="125"/>
      <c r="FM143" s="125"/>
      <c r="FN143" s="125"/>
      <c r="FO143" s="125"/>
      <c r="FP143" s="125"/>
      <c r="FQ143" s="125"/>
      <c r="FR143" s="125"/>
      <c r="FS143" s="125"/>
      <c r="FT143" s="125"/>
      <c r="FU143" s="125"/>
      <c r="FV143" s="125"/>
      <c r="FW143" s="125"/>
      <c r="FX143" s="125"/>
      <c r="FY143" s="125"/>
      <c r="FZ143" s="125"/>
      <c r="GA143" s="125"/>
      <c r="GB143" s="125"/>
      <c r="GC143" s="125"/>
      <c r="GD143" s="125"/>
      <c r="GE143" s="125"/>
      <c r="GF143" s="125"/>
      <c r="GG143" s="125"/>
      <c r="GH143" s="125"/>
      <c r="GI143" s="125"/>
      <c r="GJ143" s="125"/>
      <c r="GK143" s="125"/>
      <c r="GL143" s="125"/>
      <c r="GM143" s="125"/>
      <c r="GN143" s="125"/>
      <c r="GO143" s="125"/>
      <c r="GP143" s="125"/>
      <c r="GQ143" s="125"/>
      <c r="GR143" s="125"/>
      <c r="GS143" s="125"/>
      <c r="GT143" s="125"/>
      <c r="GU143" s="125"/>
      <c r="GV143" s="125"/>
      <c r="GW143" s="125"/>
      <c r="GX143" s="125"/>
      <c r="GY143" s="125"/>
      <c r="GZ143" s="125"/>
      <c r="HA143" s="125"/>
      <c r="HB143" s="125"/>
      <c r="HC143" s="125"/>
      <c r="HD143" s="125"/>
      <c r="HE143" s="125"/>
      <c r="HF143" s="125"/>
      <c r="HG143" s="125"/>
      <c r="HH143" s="125"/>
      <c r="HI143" s="125"/>
      <c r="HJ143" s="125"/>
      <c r="HK143" s="125"/>
      <c r="HL143" s="125"/>
      <c r="HM143" s="125"/>
      <c r="HN143" s="125"/>
      <c r="HO143" s="125"/>
      <c r="HP143" s="125"/>
      <c r="HQ143" s="125"/>
      <c r="HR143" s="125"/>
      <c r="HS143" s="125"/>
      <c r="HT143" s="125"/>
      <c r="HU143" s="125"/>
      <c r="HV143" s="125"/>
      <c r="HW143" s="125"/>
      <c r="HX143" s="125"/>
      <c r="HY143" s="125"/>
      <c r="HZ143" s="125"/>
      <c r="IA143" s="125"/>
      <c r="IB143" s="125"/>
      <c r="IC143" s="125"/>
      <c r="ID143" s="125"/>
      <c r="IE143" s="125"/>
      <c r="IF143" s="125"/>
      <c r="IG143" s="125"/>
      <c r="IH143" s="125"/>
      <c r="II143" s="125"/>
      <c r="IJ143" s="125"/>
      <c r="IK143" s="125"/>
      <c r="IL143" s="125"/>
      <c r="IM143" s="125"/>
      <c r="IN143" s="125"/>
      <c r="IO143" s="125"/>
      <c r="IP143" s="125"/>
      <c r="IQ143" s="125"/>
      <c r="IR143" s="125"/>
      <c r="IS143" s="125"/>
      <c r="IT143" s="125"/>
      <c r="IU143" s="125"/>
      <c r="IV143" s="125"/>
      <c r="IW143" s="125"/>
      <c r="IX143" s="125"/>
      <c r="IY143" s="125"/>
      <c r="IZ143" s="125"/>
      <c r="JA143" s="125"/>
      <c r="JB143" s="125"/>
      <c r="JC143" s="125"/>
      <c r="JD143" s="125"/>
      <c r="JE143" s="125"/>
      <c r="JF143" s="125"/>
      <c r="JG143" s="125"/>
      <c r="JH143" s="125"/>
      <c r="JI143" s="125"/>
      <c r="JJ143" s="125"/>
      <c r="JK143" s="125"/>
      <c r="JL143" s="125"/>
      <c r="JM143" s="125"/>
      <c r="JN143" s="125"/>
      <c r="JO143" s="125"/>
      <c r="JP143" s="125"/>
      <c r="JQ143" s="125"/>
      <c r="JR143" s="125"/>
      <c r="JS143" s="125"/>
      <c r="JT143" s="125"/>
      <c r="JU143" s="125"/>
      <c r="JV143" s="125"/>
      <c r="JW143" s="125"/>
      <c r="JX143" s="125"/>
      <c r="JY143" s="125"/>
      <c r="JZ143" s="125"/>
      <c r="KA143" s="125"/>
      <c r="KB143" s="125"/>
      <c r="KC143" s="125"/>
      <c r="KD143" s="125"/>
      <c r="KE143" s="125"/>
      <c r="KF143" s="125"/>
      <c r="KG143" s="125"/>
      <c r="KH143" s="125"/>
      <c r="KI143" s="125"/>
      <c r="KJ143" s="125"/>
      <c r="KK143" s="125"/>
      <c r="KL143" s="125"/>
      <c r="KM143" s="125"/>
      <c r="KN143" s="125"/>
      <c r="KO143" s="125"/>
      <c r="KP143" s="125"/>
      <c r="KQ143" s="125"/>
      <c r="KR143" s="125"/>
      <c r="KS143" s="125"/>
      <c r="KT143" s="125"/>
      <c r="KU143" s="125"/>
      <c r="KV143" s="125"/>
      <c r="KW143" s="125"/>
      <c r="KX143" s="125"/>
      <c r="KY143" s="125"/>
      <c r="KZ143" s="125"/>
      <c r="LA143" s="125"/>
      <c r="LB143" s="125"/>
      <c r="LC143" s="125"/>
      <c r="LD143" s="125"/>
      <c r="LE143" s="125"/>
      <c r="LF143" s="125"/>
      <c r="LG143" s="125"/>
      <c r="LH143" s="125"/>
      <c r="LI143" s="125"/>
      <c r="LJ143" s="125"/>
      <c r="LK143" s="125"/>
      <c r="LL143" s="125"/>
      <c r="LM143" s="125"/>
      <c r="LN143" s="125"/>
      <c r="LO143" s="125"/>
      <c r="LP143" s="125"/>
      <c r="LQ143" s="125"/>
      <c r="LR143" s="125"/>
      <c r="LS143" s="125"/>
      <c r="LT143" s="125"/>
      <c r="LU143" s="125"/>
      <c r="LV143" s="125"/>
      <c r="LW143" s="125"/>
      <c r="LX143" s="125"/>
    </row>
    <row r="144" spans="2:336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  <c r="BS144" s="125"/>
      <c r="BT144" s="125"/>
      <c r="BU144" s="125"/>
      <c r="BV144" s="125"/>
      <c r="BW144" s="125"/>
      <c r="BX144" s="125"/>
      <c r="BY144" s="125"/>
      <c r="BZ144" s="125"/>
      <c r="CA144" s="125"/>
      <c r="CB144" s="125"/>
      <c r="CC144" s="125"/>
      <c r="CD144" s="125"/>
      <c r="CE144" s="125"/>
      <c r="CF144" s="125"/>
      <c r="CG144" s="125"/>
      <c r="CH144" s="125"/>
      <c r="CI144" s="125"/>
      <c r="CJ144" s="125"/>
      <c r="CK144" s="125"/>
      <c r="CL144" s="125"/>
      <c r="CM144" s="125"/>
      <c r="CN144" s="125"/>
      <c r="CO144" s="125"/>
      <c r="CP144" s="125"/>
      <c r="CQ144" s="125"/>
      <c r="CR144" s="125"/>
      <c r="CS144" s="125"/>
      <c r="CT144" s="125"/>
      <c r="CU144" s="125"/>
      <c r="CV144" s="125"/>
      <c r="CW144" s="125"/>
      <c r="CX144" s="125"/>
      <c r="CY144" s="125"/>
      <c r="CZ144" s="125"/>
      <c r="DA144" s="125"/>
      <c r="DB144" s="125"/>
      <c r="DC144" s="125"/>
      <c r="DD144" s="125"/>
      <c r="DE144" s="125"/>
      <c r="DF144" s="125"/>
      <c r="DG144" s="125"/>
      <c r="DH144" s="125"/>
      <c r="DI144" s="125"/>
      <c r="DJ144" s="125"/>
      <c r="DK144" s="125"/>
      <c r="DL144" s="125"/>
      <c r="DM144" s="125"/>
      <c r="DN144" s="125"/>
      <c r="DO144" s="125"/>
      <c r="DP144" s="125"/>
      <c r="DQ144" s="125"/>
      <c r="DR144" s="125"/>
      <c r="DS144" s="125"/>
      <c r="DT144" s="125"/>
      <c r="DU144" s="125"/>
      <c r="DV144" s="125"/>
      <c r="DW144" s="125"/>
      <c r="DX144" s="125"/>
      <c r="DY144" s="125"/>
      <c r="DZ144" s="125"/>
      <c r="EA144" s="125"/>
      <c r="EB144" s="125"/>
      <c r="EC144" s="125"/>
      <c r="ED144" s="125"/>
      <c r="EE144" s="125"/>
      <c r="EF144" s="125"/>
      <c r="EG144" s="125"/>
      <c r="EH144" s="125"/>
      <c r="EI144" s="125"/>
      <c r="EJ144" s="125"/>
      <c r="EK144" s="125"/>
      <c r="EL144" s="125"/>
      <c r="EM144" s="125"/>
      <c r="EN144" s="125"/>
      <c r="EO144" s="125"/>
      <c r="EP144" s="125"/>
      <c r="EQ144" s="125"/>
      <c r="ER144" s="125"/>
      <c r="ES144" s="125"/>
      <c r="ET144" s="125"/>
      <c r="EU144" s="125"/>
      <c r="EV144" s="125"/>
      <c r="EW144" s="125"/>
      <c r="EX144" s="125"/>
      <c r="EY144" s="125"/>
      <c r="EZ144" s="125"/>
      <c r="FA144" s="125"/>
      <c r="FB144" s="125"/>
      <c r="FC144" s="125"/>
      <c r="FD144" s="125"/>
      <c r="FE144" s="125"/>
      <c r="FF144" s="125"/>
      <c r="FG144" s="125"/>
      <c r="FH144" s="125"/>
      <c r="FI144" s="125"/>
      <c r="FJ144" s="125"/>
      <c r="FK144" s="125"/>
      <c r="FL144" s="125"/>
      <c r="FM144" s="125"/>
      <c r="FN144" s="125"/>
      <c r="FO144" s="125"/>
      <c r="FP144" s="125"/>
      <c r="FQ144" s="125"/>
      <c r="FR144" s="125"/>
      <c r="FS144" s="125"/>
      <c r="FT144" s="125"/>
      <c r="FU144" s="125"/>
      <c r="FV144" s="125"/>
      <c r="FW144" s="125"/>
      <c r="FX144" s="125"/>
      <c r="FY144" s="125"/>
      <c r="FZ144" s="125"/>
      <c r="GA144" s="125"/>
      <c r="GB144" s="125"/>
      <c r="GC144" s="125"/>
      <c r="GD144" s="125"/>
      <c r="GE144" s="125"/>
      <c r="GF144" s="125"/>
      <c r="GG144" s="125"/>
      <c r="GH144" s="125"/>
      <c r="GI144" s="125"/>
      <c r="GJ144" s="125"/>
      <c r="GK144" s="125"/>
      <c r="GL144" s="125"/>
      <c r="GM144" s="125"/>
      <c r="GN144" s="125"/>
      <c r="GO144" s="125"/>
      <c r="GP144" s="125"/>
      <c r="GQ144" s="125"/>
      <c r="GR144" s="125"/>
      <c r="GS144" s="125"/>
      <c r="GT144" s="125"/>
      <c r="GU144" s="125"/>
      <c r="GV144" s="125"/>
      <c r="GW144" s="125"/>
      <c r="GX144" s="125"/>
      <c r="GY144" s="125"/>
      <c r="GZ144" s="125"/>
      <c r="HA144" s="125"/>
      <c r="HB144" s="125"/>
      <c r="HC144" s="125"/>
      <c r="HD144" s="125"/>
      <c r="HE144" s="125"/>
      <c r="HF144" s="125"/>
      <c r="HG144" s="125"/>
      <c r="HH144" s="125"/>
      <c r="HI144" s="125"/>
      <c r="HJ144" s="125"/>
      <c r="HK144" s="125"/>
      <c r="HL144" s="125"/>
      <c r="HM144" s="125"/>
      <c r="HN144" s="125"/>
      <c r="HO144" s="125"/>
      <c r="HP144" s="125"/>
      <c r="HQ144" s="125"/>
      <c r="HR144" s="125"/>
      <c r="HS144" s="125"/>
      <c r="HT144" s="125"/>
      <c r="HU144" s="125"/>
      <c r="HV144" s="125"/>
      <c r="HW144" s="125"/>
      <c r="HX144" s="125"/>
      <c r="HY144" s="125"/>
      <c r="HZ144" s="125"/>
      <c r="IA144" s="125"/>
      <c r="IB144" s="125"/>
      <c r="IC144" s="125"/>
      <c r="ID144" s="125"/>
      <c r="IE144" s="125"/>
      <c r="IF144" s="125"/>
      <c r="IG144" s="125"/>
      <c r="IH144" s="125"/>
      <c r="II144" s="125"/>
      <c r="IJ144" s="125"/>
      <c r="IK144" s="125"/>
      <c r="IL144" s="125"/>
      <c r="IM144" s="125"/>
      <c r="IN144" s="125"/>
      <c r="IO144" s="125"/>
      <c r="IP144" s="125"/>
      <c r="IQ144" s="125"/>
      <c r="IR144" s="125"/>
      <c r="IS144" s="125"/>
      <c r="IT144" s="125"/>
      <c r="IU144" s="125"/>
      <c r="IV144" s="125"/>
      <c r="IW144" s="125"/>
      <c r="IX144" s="125"/>
      <c r="IY144" s="125"/>
      <c r="IZ144" s="125"/>
      <c r="JA144" s="125"/>
      <c r="JB144" s="125"/>
      <c r="JC144" s="125"/>
      <c r="JD144" s="125"/>
      <c r="JE144" s="125"/>
      <c r="JF144" s="125"/>
      <c r="JG144" s="125"/>
      <c r="JH144" s="125"/>
      <c r="JI144" s="125"/>
      <c r="JJ144" s="125"/>
      <c r="JK144" s="125"/>
      <c r="JL144" s="125"/>
      <c r="JM144" s="125"/>
      <c r="JN144" s="125"/>
      <c r="JO144" s="125"/>
      <c r="JP144" s="125"/>
      <c r="JQ144" s="125"/>
      <c r="JR144" s="125"/>
      <c r="JS144" s="125"/>
      <c r="JT144" s="125"/>
      <c r="JU144" s="125"/>
      <c r="JV144" s="125"/>
      <c r="JW144" s="125"/>
      <c r="JX144" s="125"/>
      <c r="JY144" s="125"/>
      <c r="JZ144" s="125"/>
      <c r="KA144" s="125"/>
      <c r="KB144" s="125"/>
      <c r="KC144" s="125"/>
      <c r="KD144" s="125"/>
      <c r="KE144" s="125"/>
      <c r="KF144" s="125"/>
      <c r="KG144" s="125"/>
      <c r="KH144" s="125"/>
      <c r="KI144" s="125"/>
      <c r="KJ144" s="125"/>
      <c r="KK144" s="125"/>
      <c r="KL144" s="125"/>
      <c r="KM144" s="125"/>
      <c r="KN144" s="125"/>
      <c r="KO144" s="125"/>
      <c r="KP144" s="125"/>
      <c r="KQ144" s="125"/>
      <c r="KR144" s="125"/>
      <c r="KS144" s="125"/>
      <c r="KT144" s="125"/>
      <c r="KU144" s="125"/>
      <c r="KV144" s="125"/>
      <c r="KW144" s="125"/>
      <c r="KX144" s="125"/>
      <c r="KY144" s="125"/>
      <c r="KZ144" s="125"/>
      <c r="LA144" s="125"/>
      <c r="LB144" s="125"/>
      <c r="LC144" s="125"/>
      <c r="LD144" s="125"/>
      <c r="LE144" s="125"/>
      <c r="LF144" s="125"/>
      <c r="LG144" s="125"/>
      <c r="LH144" s="125"/>
      <c r="LI144" s="125"/>
      <c r="LJ144" s="125"/>
      <c r="LK144" s="125"/>
      <c r="LL144" s="125"/>
      <c r="LM144" s="125"/>
      <c r="LN144" s="125"/>
      <c r="LO144" s="125"/>
      <c r="LP144" s="125"/>
      <c r="LQ144" s="125"/>
      <c r="LR144" s="125"/>
      <c r="LS144" s="125"/>
      <c r="LT144" s="125"/>
      <c r="LU144" s="125"/>
      <c r="LV144" s="125"/>
      <c r="LW144" s="125"/>
      <c r="LX144" s="125"/>
    </row>
    <row r="145" spans="2:336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  <c r="BU145" s="125"/>
      <c r="BV145" s="125"/>
      <c r="BW145" s="125"/>
      <c r="BX145" s="125"/>
      <c r="BY145" s="125"/>
      <c r="BZ145" s="125"/>
      <c r="CA145" s="125"/>
      <c r="CB145" s="125"/>
      <c r="CC145" s="125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5"/>
      <c r="CN145" s="125"/>
      <c r="CO145" s="125"/>
      <c r="CP145" s="125"/>
      <c r="CQ145" s="125"/>
      <c r="CR145" s="125"/>
      <c r="CS145" s="125"/>
      <c r="CT145" s="125"/>
      <c r="CU145" s="125"/>
      <c r="CV145" s="125"/>
      <c r="CW145" s="125"/>
      <c r="CX145" s="125"/>
      <c r="CY145" s="125"/>
      <c r="CZ145" s="125"/>
      <c r="DA145" s="125"/>
      <c r="DB145" s="125"/>
      <c r="DC145" s="125"/>
      <c r="DD145" s="125"/>
      <c r="DE145" s="125"/>
      <c r="DF145" s="125"/>
      <c r="DG145" s="125"/>
      <c r="DH145" s="125"/>
      <c r="DI145" s="125"/>
      <c r="DJ145" s="125"/>
      <c r="DK145" s="125"/>
      <c r="DL145" s="125"/>
      <c r="DM145" s="125"/>
      <c r="DN145" s="125"/>
      <c r="DO145" s="125"/>
      <c r="DP145" s="125"/>
      <c r="DQ145" s="125"/>
      <c r="DR145" s="125"/>
      <c r="DS145" s="125"/>
      <c r="DT145" s="125"/>
      <c r="DU145" s="125"/>
      <c r="DV145" s="125"/>
      <c r="DW145" s="125"/>
      <c r="DX145" s="125"/>
      <c r="DY145" s="125"/>
      <c r="DZ145" s="125"/>
      <c r="EA145" s="125"/>
      <c r="EB145" s="125"/>
      <c r="EC145" s="125"/>
      <c r="ED145" s="125"/>
      <c r="EE145" s="125"/>
      <c r="EF145" s="125"/>
      <c r="EG145" s="125"/>
      <c r="EH145" s="125"/>
      <c r="EI145" s="125"/>
      <c r="EJ145" s="125"/>
      <c r="EK145" s="125"/>
      <c r="EL145" s="125"/>
      <c r="EM145" s="125"/>
      <c r="EN145" s="125"/>
      <c r="EO145" s="125"/>
      <c r="EP145" s="125"/>
      <c r="EQ145" s="125"/>
      <c r="ER145" s="125"/>
      <c r="ES145" s="125"/>
      <c r="ET145" s="125"/>
      <c r="EU145" s="125"/>
      <c r="EV145" s="125"/>
      <c r="EW145" s="125"/>
      <c r="EX145" s="125"/>
      <c r="EY145" s="125"/>
      <c r="EZ145" s="125"/>
      <c r="FA145" s="125"/>
      <c r="FB145" s="125"/>
      <c r="FC145" s="125"/>
      <c r="FD145" s="125"/>
      <c r="FE145" s="125"/>
      <c r="FF145" s="125"/>
      <c r="FG145" s="125"/>
      <c r="FH145" s="125"/>
      <c r="FI145" s="125"/>
      <c r="FJ145" s="125"/>
      <c r="FK145" s="125"/>
      <c r="FL145" s="125"/>
      <c r="FM145" s="125"/>
      <c r="FN145" s="125"/>
      <c r="FO145" s="125"/>
      <c r="FP145" s="125"/>
      <c r="FQ145" s="125"/>
      <c r="FR145" s="125"/>
      <c r="FS145" s="125"/>
      <c r="FT145" s="125"/>
      <c r="FU145" s="125"/>
      <c r="FV145" s="125"/>
      <c r="FW145" s="125"/>
      <c r="FX145" s="125"/>
      <c r="FY145" s="125"/>
      <c r="FZ145" s="125"/>
      <c r="GA145" s="125"/>
      <c r="GB145" s="125"/>
      <c r="GC145" s="125"/>
      <c r="GD145" s="125"/>
      <c r="GE145" s="125"/>
      <c r="GF145" s="125"/>
      <c r="GG145" s="125"/>
      <c r="GH145" s="125"/>
      <c r="GI145" s="125"/>
      <c r="GJ145" s="125"/>
      <c r="GK145" s="125"/>
      <c r="GL145" s="125"/>
      <c r="GM145" s="125"/>
      <c r="GN145" s="125"/>
      <c r="GO145" s="125"/>
      <c r="GP145" s="125"/>
      <c r="GQ145" s="125"/>
      <c r="GR145" s="125"/>
      <c r="GS145" s="125"/>
      <c r="GT145" s="125"/>
      <c r="GU145" s="125"/>
      <c r="GV145" s="125"/>
      <c r="GW145" s="125"/>
      <c r="GX145" s="125"/>
      <c r="GY145" s="125"/>
      <c r="GZ145" s="125"/>
      <c r="HA145" s="125"/>
      <c r="HB145" s="125"/>
      <c r="HC145" s="125"/>
      <c r="HD145" s="125"/>
      <c r="HE145" s="125"/>
      <c r="HF145" s="125"/>
      <c r="HG145" s="125"/>
      <c r="HH145" s="125"/>
      <c r="HI145" s="125"/>
      <c r="HJ145" s="125"/>
      <c r="HK145" s="125"/>
      <c r="HL145" s="125"/>
      <c r="HM145" s="125"/>
      <c r="HN145" s="125"/>
      <c r="HO145" s="125"/>
      <c r="HP145" s="125"/>
      <c r="HQ145" s="125"/>
      <c r="HR145" s="125"/>
      <c r="HS145" s="125"/>
      <c r="HT145" s="125"/>
      <c r="HU145" s="125"/>
      <c r="HV145" s="125"/>
      <c r="HW145" s="125"/>
      <c r="HX145" s="125"/>
      <c r="HY145" s="125"/>
      <c r="HZ145" s="125"/>
      <c r="IA145" s="125"/>
      <c r="IB145" s="125"/>
      <c r="IC145" s="125"/>
      <c r="ID145" s="125"/>
      <c r="IE145" s="125"/>
      <c r="IF145" s="125"/>
      <c r="IG145" s="125"/>
      <c r="IH145" s="125"/>
      <c r="II145" s="125"/>
      <c r="IJ145" s="125"/>
      <c r="IK145" s="125"/>
      <c r="IL145" s="125"/>
      <c r="IM145" s="125"/>
      <c r="IN145" s="125"/>
      <c r="IO145" s="125"/>
      <c r="IP145" s="125"/>
      <c r="IQ145" s="125"/>
      <c r="IR145" s="125"/>
      <c r="IS145" s="125"/>
      <c r="IT145" s="125"/>
      <c r="IU145" s="125"/>
      <c r="IV145" s="125"/>
      <c r="IW145" s="125"/>
      <c r="IX145" s="125"/>
      <c r="IY145" s="125"/>
      <c r="IZ145" s="125"/>
      <c r="JA145" s="125"/>
      <c r="JB145" s="125"/>
      <c r="JC145" s="125"/>
      <c r="JD145" s="125"/>
      <c r="JE145" s="125"/>
      <c r="JF145" s="125"/>
      <c r="JG145" s="125"/>
      <c r="JH145" s="125"/>
      <c r="JI145" s="125"/>
      <c r="JJ145" s="125"/>
      <c r="JK145" s="125"/>
      <c r="JL145" s="125"/>
      <c r="JM145" s="125"/>
      <c r="JN145" s="125"/>
      <c r="JO145" s="125"/>
      <c r="JP145" s="125"/>
      <c r="JQ145" s="125"/>
      <c r="JR145" s="125"/>
      <c r="JS145" s="125"/>
      <c r="JT145" s="125"/>
      <c r="JU145" s="125"/>
      <c r="JV145" s="125"/>
      <c r="JW145" s="125"/>
      <c r="JX145" s="125"/>
      <c r="JY145" s="125"/>
      <c r="JZ145" s="125"/>
      <c r="KA145" s="125"/>
      <c r="KB145" s="125"/>
      <c r="KC145" s="125"/>
      <c r="KD145" s="125"/>
      <c r="KE145" s="125"/>
      <c r="KF145" s="125"/>
      <c r="KG145" s="125"/>
      <c r="KH145" s="125"/>
      <c r="KI145" s="125"/>
      <c r="KJ145" s="125"/>
      <c r="KK145" s="125"/>
      <c r="KL145" s="125"/>
      <c r="KM145" s="125"/>
      <c r="KN145" s="125"/>
      <c r="KO145" s="125"/>
      <c r="KP145" s="125"/>
      <c r="KQ145" s="125"/>
      <c r="KR145" s="125"/>
      <c r="KS145" s="125"/>
      <c r="KT145" s="125"/>
      <c r="KU145" s="125"/>
      <c r="KV145" s="125"/>
      <c r="KW145" s="125"/>
      <c r="KX145" s="125"/>
      <c r="KY145" s="125"/>
      <c r="KZ145" s="125"/>
      <c r="LA145" s="125"/>
      <c r="LB145" s="125"/>
      <c r="LC145" s="125"/>
      <c r="LD145" s="125"/>
      <c r="LE145" s="125"/>
      <c r="LF145" s="125"/>
      <c r="LG145" s="125"/>
      <c r="LH145" s="125"/>
      <c r="LI145" s="125"/>
      <c r="LJ145" s="125"/>
      <c r="LK145" s="125"/>
      <c r="LL145" s="125"/>
      <c r="LM145" s="125"/>
      <c r="LN145" s="125"/>
      <c r="LO145" s="125"/>
      <c r="LP145" s="125"/>
      <c r="LQ145" s="125"/>
      <c r="LR145" s="125"/>
      <c r="LS145" s="125"/>
      <c r="LT145" s="125"/>
      <c r="LU145" s="125"/>
      <c r="LV145" s="125"/>
      <c r="LW145" s="125"/>
      <c r="LX145" s="125"/>
    </row>
    <row r="146" spans="2:336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  <c r="BS146" s="125"/>
      <c r="BT146" s="125"/>
      <c r="BU146" s="125"/>
      <c r="BV146" s="125"/>
      <c r="BW146" s="125"/>
      <c r="BX146" s="125"/>
      <c r="BY146" s="125"/>
      <c r="BZ146" s="125"/>
      <c r="CA146" s="125"/>
      <c r="CB146" s="125"/>
      <c r="CC146" s="125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5"/>
      <c r="CN146" s="125"/>
      <c r="CO146" s="125"/>
      <c r="CP146" s="125"/>
      <c r="CQ146" s="125"/>
      <c r="CR146" s="125"/>
      <c r="CS146" s="125"/>
      <c r="CT146" s="125"/>
      <c r="CU146" s="125"/>
      <c r="CV146" s="125"/>
      <c r="CW146" s="125"/>
      <c r="CX146" s="125"/>
      <c r="CY146" s="125"/>
      <c r="CZ146" s="125"/>
      <c r="DA146" s="125"/>
      <c r="DB146" s="125"/>
      <c r="DC146" s="125"/>
      <c r="DD146" s="125"/>
      <c r="DE146" s="125"/>
      <c r="DF146" s="125"/>
      <c r="DG146" s="125"/>
      <c r="DH146" s="125"/>
      <c r="DI146" s="125"/>
      <c r="DJ146" s="125"/>
      <c r="DK146" s="125"/>
      <c r="DL146" s="125"/>
      <c r="DM146" s="125"/>
      <c r="DN146" s="125"/>
      <c r="DO146" s="125"/>
      <c r="DP146" s="125"/>
      <c r="DQ146" s="125"/>
      <c r="DR146" s="125"/>
      <c r="DS146" s="125"/>
      <c r="DT146" s="125"/>
      <c r="DU146" s="125"/>
      <c r="DV146" s="125"/>
      <c r="DW146" s="125"/>
      <c r="DX146" s="125"/>
      <c r="DY146" s="125"/>
      <c r="DZ146" s="125"/>
      <c r="EA146" s="125"/>
      <c r="EB146" s="125"/>
      <c r="EC146" s="125"/>
      <c r="ED146" s="125"/>
      <c r="EE146" s="125"/>
      <c r="EF146" s="125"/>
      <c r="EG146" s="125"/>
      <c r="EH146" s="125"/>
      <c r="EI146" s="125"/>
      <c r="EJ146" s="125"/>
      <c r="EK146" s="125"/>
      <c r="EL146" s="125"/>
      <c r="EM146" s="125"/>
      <c r="EN146" s="125"/>
      <c r="EO146" s="125"/>
      <c r="EP146" s="125"/>
      <c r="EQ146" s="125"/>
      <c r="ER146" s="125"/>
      <c r="ES146" s="125"/>
      <c r="ET146" s="125"/>
      <c r="EU146" s="125"/>
      <c r="EV146" s="125"/>
      <c r="EW146" s="125"/>
      <c r="EX146" s="125"/>
      <c r="EY146" s="125"/>
      <c r="EZ146" s="125"/>
      <c r="FA146" s="125"/>
      <c r="FB146" s="125"/>
      <c r="FC146" s="125"/>
      <c r="FD146" s="125"/>
      <c r="FE146" s="125"/>
      <c r="FF146" s="125"/>
      <c r="FG146" s="125"/>
      <c r="FH146" s="125"/>
      <c r="FI146" s="125"/>
      <c r="FJ146" s="125"/>
      <c r="FK146" s="125"/>
      <c r="FL146" s="125"/>
      <c r="FM146" s="125"/>
      <c r="FN146" s="125"/>
      <c r="FO146" s="125"/>
      <c r="FP146" s="125"/>
      <c r="FQ146" s="125"/>
      <c r="FR146" s="125"/>
      <c r="FS146" s="125"/>
      <c r="FT146" s="125"/>
      <c r="FU146" s="125"/>
      <c r="FV146" s="125"/>
      <c r="FW146" s="125"/>
      <c r="FX146" s="125"/>
      <c r="FY146" s="125"/>
      <c r="FZ146" s="125"/>
      <c r="GA146" s="125"/>
      <c r="GB146" s="125"/>
      <c r="GC146" s="125"/>
      <c r="GD146" s="125"/>
      <c r="GE146" s="125"/>
      <c r="GF146" s="125"/>
      <c r="GG146" s="125"/>
      <c r="GH146" s="125"/>
      <c r="GI146" s="125"/>
      <c r="GJ146" s="125"/>
      <c r="GK146" s="125"/>
      <c r="GL146" s="125"/>
      <c r="GM146" s="125"/>
      <c r="GN146" s="125"/>
      <c r="GO146" s="125"/>
      <c r="GP146" s="125"/>
      <c r="GQ146" s="125"/>
      <c r="GR146" s="125"/>
      <c r="GS146" s="125"/>
      <c r="GT146" s="125"/>
      <c r="GU146" s="125"/>
      <c r="GV146" s="125"/>
      <c r="GW146" s="125"/>
      <c r="GX146" s="125"/>
      <c r="GY146" s="125"/>
      <c r="GZ146" s="125"/>
      <c r="HA146" s="125"/>
      <c r="HB146" s="125"/>
      <c r="HC146" s="125"/>
      <c r="HD146" s="125"/>
      <c r="HE146" s="125"/>
      <c r="HF146" s="125"/>
      <c r="HG146" s="125"/>
      <c r="HH146" s="125"/>
      <c r="HI146" s="125"/>
      <c r="HJ146" s="125"/>
      <c r="HK146" s="125"/>
      <c r="HL146" s="125"/>
      <c r="HM146" s="125"/>
      <c r="HN146" s="125"/>
      <c r="HO146" s="125"/>
      <c r="HP146" s="125"/>
      <c r="HQ146" s="125"/>
      <c r="HR146" s="125"/>
      <c r="HS146" s="125"/>
      <c r="HT146" s="125"/>
      <c r="HU146" s="125"/>
      <c r="HV146" s="125"/>
      <c r="HW146" s="125"/>
      <c r="HX146" s="125"/>
      <c r="HY146" s="125"/>
      <c r="HZ146" s="125"/>
      <c r="IA146" s="125"/>
      <c r="IB146" s="125"/>
      <c r="IC146" s="125"/>
      <c r="ID146" s="125"/>
      <c r="IE146" s="125"/>
      <c r="IF146" s="125"/>
      <c r="IG146" s="125"/>
      <c r="IH146" s="125"/>
      <c r="II146" s="125"/>
      <c r="IJ146" s="125"/>
      <c r="IK146" s="125"/>
      <c r="IL146" s="125"/>
      <c r="IM146" s="125"/>
      <c r="IN146" s="125"/>
      <c r="IO146" s="125"/>
      <c r="IP146" s="125"/>
      <c r="IQ146" s="125"/>
      <c r="IR146" s="125"/>
      <c r="IS146" s="125"/>
      <c r="IT146" s="125"/>
      <c r="IU146" s="125"/>
      <c r="IV146" s="125"/>
      <c r="IW146" s="125"/>
      <c r="IX146" s="125"/>
      <c r="IY146" s="125"/>
      <c r="IZ146" s="125"/>
      <c r="JA146" s="125"/>
      <c r="JB146" s="125"/>
      <c r="JC146" s="125"/>
      <c r="JD146" s="125"/>
      <c r="JE146" s="125"/>
      <c r="JF146" s="125"/>
      <c r="JG146" s="125"/>
      <c r="JH146" s="125"/>
      <c r="JI146" s="125"/>
      <c r="JJ146" s="125"/>
      <c r="JK146" s="125"/>
      <c r="JL146" s="125"/>
      <c r="JM146" s="125"/>
      <c r="JN146" s="125"/>
      <c r="JO146" s="125"/>
      <c r="JP146" s="125"/>
      <c r="JQ146" s="125"/>
      <c r="JR146" s="125"/>
      <c r="JS146" s="125"/>
      <c r="JT146" s="125"/>
      <c r="JU146" s="125"/>
      <c r="JV146" s="125"/>
      <c r="JW146" s="125"/>
      <c r="JX146" s="125"/>
      <c r="JY146" s="125"/>
      <c r="JZ146" s="125"/>
      <c r="KA146" s="125"/>
      <c r="KB146" s="125"/>
      <c r="KC146" s="125"/>
      <c r="KD146" s="125"/>
      <c r="KE146" s="125"/>
      <c r="KF146" s="125"/>
      <c r="KG146" s="125"/>
      <c r="KH146" s="125"/>
      <c r="KI146" s="125"/>
      <c r="KJ146" s="125"/>
      <c r="KK146" s="125"/>
      <c r="KL146" s="125"/>
      <c r="KM146" s="125"/>
      <c r="KN146" s="125"/>
      <c r="KO146" s="125"/>
      <c r="KP146" s="125"/>
      <c r="KQ146" s="125"/>
      <c r="KR146" s="125"/>
      <c r="KS146" s="125"/>
      <c r="KT146" s="125"/>
      <c r="KU146" s="125"/>
      <c r="KV146" s="125"/>
      <c r="KW146" s="125"/>
      <c r="KX146" s="125"/>
      <c r="KY146" s="125"/>
      <c r="KZ146" s="125"/>
      <c r="LA146" s="125"/>
      <c r="LB146" s="125"/>
      <c r="LC146" s="125"/>
      <c r="LD146" s="125"/>
      <c r="LE146" s="125"/>
      <c r="LF146" s="125"/>
      <c r="LG146" s="125"/>
      <c r="LH146" s="125"/>
      <c r="LI146" s="125"/>
      <c r="LJ146" s="125"/>
      <c r="LK146" s="125"/>
      <c r="LL146" s="125"/>
      <c r="LM146" s="125"/>
      <c r="LN146" s="125"/>
      <c r="LO146" s="125"/>
      <c r="LP146" s="125"/>
      <c r="LQ146" s="125"/>
      <c r="LR146" s="125"/>
      <c r="LS146" s="125"/>
      <c r="LT146" s="125"/>
      <c r="LU146" s="125"/>
      <c r="LV146" s="125"/>
      <c r="LW146" s="125"/>
      <c r="LX146" s="125"/>
    </row>
    <row r="147" spans="2:336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  <c r="BS147" s="125"/>
      <c r="BT147" s="125"/>
      <c r="BU147" s="125"/>
      <c r="BV147" s="125"/>
      <c r="BW147" s="125"/>
      <c r="BX147" s="125"/>
      <c r="BY147" s="125"/>
      <c r="BZ147" s="125"/>
      <c r="CA147" s="125"/>
      <c r="CB147" s="125"/>
      <c r="CC147" s="125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5"/>
      <c r="CN147" s="125"/>
      <c r="CO147" s="125"/>
      <c r="CP147" s="125"/>
      <c r="CQ147" s="125"/>
      <c r="CR147" s="125"/>
      <c r="CS147" s="125"/>
      <c r="CT147" s="125"/>
      <c r="CU147" s="125"/>
      <c r="CV147" s="125"/>
      <c r="CW147" s="125"/>
      <c r="CX147" s="125"/>
      <c r="CY147" s="125"/>
      <c r="CZ147" s="125"/>
      <c r="DA147" s="125"/>
      <c r="DB147" s="125"/>
      <c r="DC147" s="125"/>
      <c r="DD147" s="125"/>
      <c r="DE147" s="125"/>
      <c r="DF147" s="125"/>
      <c r="DG147" s="125"/>
      <c r="DH147" s="125"/>
      <c r="DI147" s="125"/>
      <c r="DJ147" s="125"/>
      <c r="DK147" s="125"/>
      <c r="DL147" s="125"/>
      <c r="DM147" s="125"/>
      <c r="DN147" s="125"/>
      <c r="DO147" s="125"/>
      <c r="DP147" s="125"/>
      <c r="DQ147" s="125"/>
      <c r="DR147" s="125"/>
      <c r="DS147" s="125"/>
      <c r="DT147" s="125"/>
      <c r="DU147" s="125"/>
      <c r="DV147" s="125"/>
      <c r="DW147" s="125"/>
      <c r="DX147" s="125"/>
      <c r="DY147" s="125"/>
      <c r="DZ147" s="125"/>
      <c r="EA147" s="125"/>
      <c r="EB147" s="125"/>
      <c r="EC147" s="125"/>
      <c r="ED147" s="125"/>
      <c r="EE147" s="125"/>
      <c r="EF147" s="125"/>
      <c r="EG147" s="125"/>
      <c r="EH147" s="125"/>
      <c r="EI147" s="125"/>
      <c r="EJ147" s="125"/>
      <c r="EK147" s="125"/>
      <c r="EL147" s="125"/>
      <c r="EM147" s="125"/>
      <c r="EN147" s="125"/>
      <c r="EO147" s="125"/>
      <c r="EP147" s="125"/>
      <c r="EQ147" s="125"/>
      <c r="ER147" s="125"/>
      <c r="ES147" s="125"/>
      <c r="ET147" s="125"/>
      <c r="EU147" s="125"/>
      <c r="EV147" s="125"/>
      <c r="EW147" s="125"/>
      <c r="EX147" s="125"/>
      <c r="EY147" s="125"/>
      <c r="EZ147" s="125"/>
      <c r="FA147" s="125"/>
      <c r="FB147" s="125"/>
      <c r="FC147" s="125"/>
      <c r="FD147" s="125"/>
      <c r="FE147" s="125"/>
      <c r="FF147" s="125"/>
      <c r="FG147" s="125"/>
      <c r="FH147" s="125"/>
      <c r="FI147" s="125"/>
      <c r="FJ147" s="125"/>
      <c r="FK147" s="125"/>
      <c r="FL147" s="125"/>
      <c r="FM147" s="125"/>
      <c r="FN147" s="125"/>
      <c r="FO147" s="125"/>
      <c r="FP147" s="125"/>
      <c r="FQ147" s="125"/>
      <c r="FR147" s="125"/>
      <c r="FS147" s="125"/>
      <c r="FT147" s="125"/>
      <c r="FU147" s="125"/>
      <c r="FV147" s="125"/>
      <c r="FW147" s="125"/>
      <c r="FX147" s="125"/>
      <c r="FY147" s="125"/>
      <c r="FZ147" s="125"/>
      <c r="GA147" s="125"/>
      <c r="GB147" s="125"/>
      <c r="GC147" s="125"/>
      <c r="GD147" s="125"/>
      <c r="GE147" s="125"/>
      <c r="GF147" s="125"/>
      <c r="GG147" s="125"/>
      <c r="GH147" s="125"/>
      <c r="GI147" s="125"/>
      <c r="GJ147" s="125"/>
      <c r="GK147" s="125"/>
      <c r="GL147" s="125"/>
      <c r="GM147" s="125"/>
      <c r="GN147" s="125"/>
      <c r="GO147" s="125"/>
      <c r="GP147" s="125"/>
      <c r="GQ147" s="125"/>
      <c r="GR147" s="125"/>
      <c r="GS147" s="125"/>
      <c r="GT147" s="125"/>
      <c r="GU147" s="125"/>
      <c r="GV147" s="125"/>
      <c r="GW147" s="125"/>
      <c r="GX147" s="125"/>
      <c r="GY147" s="125"/>
      <c r="GZ147" s="125"/>
      <c r="HA147" s="125"/>
      <c r="HB147" s="125"/>
      <c r="HC147" s="125"/>
      <c r="HD147" s="125"/>
      <c r="HE147" s="125"/>
      <c r="HF147" s="125"/>
      <c r="HG147" s="125"/>
      <c r="HH147" s="125"/>
      <c r="HI147" s="125"/>
      <c r="HJ147" s="125"/>
      <c r="HK147" s="125"/>
      <c r="HL147" s="125"/>
      <c r="HM147" s="125"/>
      <c r="HN147" s="125"/>
      <c r="HO147" s="125"/>
      <c r="HP147" s="125"/>
      <c r="HQ147" s="125"/>
      <c r="HR147" s="125"/>
      <c r="HS147" s="125"/>
      <c r="HT147" s="125"/>
      <c r="HU147" s="125"/>
      <c r="HV147" s="125"/>
      <c r="HW147" s="125"/>
      <c r="HX147" s="125"/>
      <c r="HY147" s="125"/>
      <c r="HZ147" s="125"/>
      <c r="IA147" s="125"/>
      <c r="IB147" s="125"/>
      <c r="IC147" s="125"/>
      <c r="ID147" s="125"/>
      <c r="IE147" s="125"/>
      <c r="IF147" s="125"/>
      <c r="IG147" s="125"/>
      <c r="IH147" s="125"/>
      <c r="II147" s="125"/>
      <c r="IJ147" s="125"/>
      <c r="IK147" s="125"/>
      <c r="IL147" s="125"/>
      <c r="IM147" s="125"/>
      <c r="IN147" s="125"/>
      <c r="IO147" s="125"/>
      <c r="IP147" s="125"/>
      <c r="IQ147" s="125"/>
      <c r="IR147" s="125"/>
      <c r="IS147" s="125"/>
      <c r="IT147" s="125"/>
      <c r="IU147" s="125"/>
      <c r="IV147" s="125"/>
      <c r="IW147" s="125"/>
      <c r="IX147" s="125"/>
      <c r="IY147" s="125"/>
      <c r="IZ147" s="125"/>
      <c r="JA147" s="125"/>
      <c r="JB147" s="125"/>
      <c r="JC147" s="125"/>
      <c r="JD147" s="125"/>
      <c r="JE147" s="125"/>
      <c r="JF147" s="125"/>
      <c r="JG147" s="125"/>
      <c r="JH147" s="125"/>
      <c r="JI147" s="125"/>
      <c r="JJ147" s="125"/>
      <c r="JK147" s="125"/>
      <c r="JL147" s="125"/>
      <c r="JM147" s="125"/>
      <c r="JN147" s="125"/>
      <c r="JO147" s="125"/>
      <c r="JP147" s="125"/>
      <c r="JQ147" s="125"/>
      <c r="JR147" s="125"/>
      <c r="JS147" s="125"/>
      <c r="JT147" s="125"/>
      <c r="JU147" s="125"/>
      <c r="JV147" s="125"/>
      <c r="JW147" s="125"/>
      <c r="JX147" s="125"/>
      <c r="JY147" s="125"/>
      <c r="JZ147" s="125"/>
      <c r="KA147" s="125"/>
      <c r="KB147" s="125"/>
      <c r="KC147" s="125"/>
      <c r="KD147" s="125"/>
      <c r="KE147" s="125"/>
      <c r="KF147" s="125"/>
      <c r="KG147" s="125"/>
      <c r="KH147" s="125"/>
      <c r="KI147" s="125"/>
      <c r="KJ147" s="125"/>
      <c r="KK147" s="125"/>
      <c r="KL147" s="125"/>
      <c r="KM147" s="125"/>
      <c r="KN147" s="125"/>
      <c r="KO147" s="125"/>
      <c r="KP147" s="125"/>
      <c r="KQ147" s="125"/>
      <c r="KR147" s="125"/>
      <c r="KS147" s="125"/>
      <c r="KT147" s="125"/>
      <c r="KU147" s="125"/>
      <c r="KV147" s="125"/>
      <c r="KW147" s="125"/>
      <c r="KX147" s="125"/>
      <c r="KY147" s="125"/>
      <c r="KZ147" s="125"/>
      <c r="LA147" s="125"/>
      <c r="LB147" s="125"/>
      <c r="LC147" s="125"/>
      <c r="LD147" s="125"/>
      <c r="LE147" s="125"/>
      <c r="LF147" s="125"/>
      <c r="LG147" s="125"/>
      <c r="LH147" s="125"/>
      <c r="LI147" s="125"/>
      <c r="LJ147" s="125"/>
      <c r="LK147" s="125"/>
      <c r="LL147" s="125"/>
      <c r="LM147" s="125"/>
      <c r="LN147" s="125"/>
      <c r="LO147" s="125"/>
      <c r="LP147" s="125"/>
      <c r="LQ147" s="125"/>
      <c r="LR147" s="125"/>
      <c r="LS147" s="125"/>
      <c r="LT147" s="125"/>
      <c r="LU147" s="125"/>
      <c r="LV147" s="125"/>
      <c r="LW147" s="125"/>
      <c r="LX147" s="125"/>
    </row>
    <row r="148" spans="2:336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  <c r="BS148" s="125"/>
      <c r="BT148" s="125"/>
      <c r="BU148" s="125"/>
      <c r="BV148" s="125"/>
      <c r="BW148" s="125"/>
      <c r="BX148" s="125"/>
      <c r="BY148" s="125"/>
      <c r="BZ148" s="125"/>
      <c r="CA148" s="125"/>
      <c r="CB148" s="125"/>
      <c r="CC148" s="125"/>
      <c r="CD148" s="125"/>
      <c r="CE148" s="125"/>
      <c r="CF148" s="125"/>
      <c r="CG148" s="125"/>
      <c r="CH148" s="125"/>
      <c r="CI148" s="125"/>
      <c r="CJ148" s="125"/>
      <c r="CK148" s="125"/>
      <c r="CL148" s="125"/>
      <c r="CM148" s="125"/>
      <c r="CN148" s="125"/>
      <c r="CO148" s="125"/>
      <c r="CP148" s="125"/>
      <c r="CQ148" s="125"/>
      <c r="CR148" s="125"/>
      <c r="CS148" s="125"/>
      <c r="CT148" s="125"/>
      <c r="CU148" s="125"/>
      <c r="CV148" s="125"/>
      <c r="CW148" s="125"/>
      <c r="CX148" s="125"/>
      <c r="CY148" s="125"/>
      <c r="CZ148" s="125"/>
      <c r="DA148" s="125"/>
      <c r="DB148" s="125"/>
      <c r="DC148" s="125"/>
      <c r="DD148" s="125"/>
      <c r="DE148" s="125"/>
      <c r="DF148" s="125"/>
      <c r="DG148" s="125"/>
      <c r="DH148" s="125"/>
      <c r="DI148" s="125"/>
      <c r="DJ148" s="125"/>
      <c r="DK148" s="125"/>
      <c r="DL148" s="125"/>
      <c r="DM148" s="125"/>
      <c r="DN148" s="125"/>
      <c r="DO148" s="125"/>
      <c r="DP148" s="125"/>
      <c r="DQ148" s="125"/>
      <c r="DR148" s="125"/>
      <c r="DS148" s="125"/>
      <c r="DT148" s="125"/>
      <c r="DU148" s="125"/>
      <c r="DV148" s="125"/>
      <c r="DW148" s="125"/>
      <c r="DX148" s="125"/>
      <c r="DY148" s="125"/>
      <c r="DZ148" s="125"/>
      <c r="EA148" s="125"/>
      <c r="EB148" s="125"/>
      <c r="EC148" s="125"/>
      <c r="ED148" s="125"/>
      <c r="EE148" s="125"/>
      <c r="EF148" s="125"/>
      <c r="EG148" s="125"/>
      <c r="EH148" s="125"/>
      <c r="EI148" s="125"/>
      <c r="EJ148" s="125"/>
      <c r="EK148" s="125"/>
      <c r="EL148" s="125"/>
      <c r="EM148" s="125"/>
      <c r="EN148" s="125"/>
      <c r="EO148" s="125"/>
      <c r="EP148" s="125"/>
      <c r="EQ148" s="125"/>
      <c r="ER148" s="125"/>
      <c r="ES148" s="125"/>
      <c r="ET148" s="125"/>
      <c r="EU148" s="125"/>
      <c r="EV148" s="125"/>
      <c r="EW148" s="125"/>
      <c r="EX148" s="125"/>
      <c r="EY148" s="125"/>
      <c r="EZ148" s="125"/>
      <c r="FA148" s="125"/>
      <c r="FB148" s="125"/>
      <c r="FC148" s="125"/>
      <c r="FD148" s="125"/>
      <c r="FE148" s="125"/>
      <c r="FF148" s="125"/>
      <c r="FG148" s="125"/>
      <c r="FH148" s="125"/>
      <c r="FI148" s="125"/>
      <c r="FJ148" s="125"/>
      <c r="FK148" s="125"/>
      <c r="FL148" s="125"/>
      <c r="FM148" s="125"/>
      <c r="FN148" s="125"/>
      <c r="FO148" s="125"/>
      <c r="FP148" s="125"/>
      <c r="FQ148" s="125"/>
      <c r="FR148" s="125"/>
      <c r="FS148" s="125"/>
      <c r="FT148" s="125"/>
      <c r="FU148" s="125"/>
      <c r="FV148" s="125"/>
      <c r="FW148" s="125"/>
      <c r="FX148" s="125"/>
      <c r="FY148" s="125"/>
      <c r="FZ148" s="125"/>
      <c r="GA148" s="125"/>
      <c r="GB148" s="125"/>
      <c r="GC148" s="125"/>
      <c r="GD148" s="125"/>
      <c r="GE148" s="125"/>
      <c r="GF148" s="125"/>
      <c r="GG148" s="125"/>
      <c r="GH148" s="125"/>
      <c r="GI148" s="125"/>
      <c r="GJ148" s="125"/>
      <c r="GK148" s="125"/>
      <c r="GL148" s="125"/>
      <c r="GM148" s="125"/>
      <c r="GN148" s="125"/>
      <c r="GO148" s="125"/>
      <c r="GP148" s="125"/>
      <c r="GQ148" s="125"/>
      <c r="GR148" s="125"/>
      <c r="GS148" s="125"/>
      <c r="GT148" s="125"/>
      <c r="GU148" s="125"/>
      <c r="GV148" s="125"/>
      <c r="GW148" s="125"/>
      <c r="GX148" s="125"/>
      <c r="GY148" s="125"/>
      <c r="GZ148" s="125"/>
      <c r="HA148" s="125"/>
      <c r="HB148" s="125"/>
      <c r="HC148" s="125"/>
      <c r="HD148" s="125"/>
      <c r="HE148" s="125"/>
      <c r="HF148" s="125"/>
      <c r="HG148" s="125"/>
      <c r="HH148" s="125"/>
      <c r="HI148" s="125"/>
      <c r="HJ148" s="125"/>
      <c r="HK148" s="125"/>
      <c r="HL148" s="125"/>
      <c r="HM148" s="125"/>
      <c r="HN148" s="125"/>
      <c r="HO148" s="125"/>
      <c r="HP148" s="125"/>
      <c r="HQ148" s="125"/>
      <c r="HR148" s="125"/>
      <c r="HS148" s="125"/>
      <c r="HT148" s="125"/>
      <c r="HU148" s="125"/>
      <c r="HV148" s="125"/>
      <c r="HW148" s="125"/>
      <c r="HX148" s="125"/>
      <c r="HY148" s="125"/>
      <c r="HZ148" s="125"/>
      <c r="IA148" s="125"/>
      <c r="IB148" s="125"/>
      <c r="IC148" s="125"/>
      <c r="ID148" s="125"/>
      <c r="IE148" s="125"/>
      <c r="IF148" s="125"/>
      <c r="IG148" s="125"/>
      <c r="IH148" s="125"/>
      <c r="II148" s="125"/>
      <c r="IJ148" s="125"/>
      <c r="IK148" s="125"/>
      <c r="IL148" s="125"/>
      <c r="IM148" s="125"/>
      <c r="IN148" s="125"/>
      <c r="IO148" s="125"/>
      <c r="IP148" s="125"/>
      <c r="IQ148" s="125"/>
      <c r="IR148" s="125"/>
      <c r="IS148" s="125"/>
      <c r="IT148" s="125"/>
      <c r="IU148" s="125"/>
      <c r="IV148" s="125"/>
      <c r="IW148" s="125"/>
      <c r="IX148" s="125"/>
      <c r="IY148" s="125"/>
      <c r="IZ148" s="125"/>
      <c r="JA148" s="125"/>
      <c r="JB148" s="125"/>
      <c r="JC148" s="125"/>
      <c r="JD148" s="125"/>
      <c r="JE148" s="125"/>
      <c r="JF148" s="125"/>
      <c r="JG148" s="125"/>
      <c r="JH148" s="125"/>
      <c r="JI148" s="125"/>
      <c r="JJ148" s="125"/>
      <c r="JK148" s="125"/>
      <c r="JL148" s="125"/>
      <c r="JM148" s="125"/>
      <c r="JN148" s="125"/>
      <c r="JO148" s="125"/>
      <c r="JP148" s="125"/>
      <c r="JQ148" s="125"/>
      <c r="JR148" s="125"/>
      <c r="JS148" s="125"/>
      <c r="JT148" s="125"/>
      <c r="JU148" s="125"/>
      <c r="JV148" s="125"/>
      <c r="JW148" s="125"/>
      <c r="JX148" s="125"/>
      <c r="JY148" s="125"/>
      <c r="JZ148" s="125"/>
      <c r="KA148" s="125"/>
      <c r="KB148" s="125"/>
      <c r="KC148" s="125"/>
      <c r="KD148" s="125"/>
      <c r="KE148" s="125"/>
      <c r="KF148" s="125"/>
      <c r="KG148" s="125"/>
      <c r="KH148" s="125"/>
      <c r="KI148" s="125"/>
      <c r="KJ148" s="125"/>
      <c r="KK148" s="125"/>
      <c r="KL148" s="125"/>
      <c r="KM148" s="125"/>
      <c r="KN148" s="125"/>
      <c r="KO148" s="125"/>
      <c r="KP148" s="125"/>
      <c r="KQ148" s="125"/>
      <c r="KR148" s="125"/>
      <c r="KS148" s="125"/>
      <c r="KT148" s="125"/>
      <c r="KU148" s="125"/>
      <c r="KV148" s="125"/>
      <c r="KW148" s="125"/>
      <c r="KX148" s="125"/>
      <c r="KY148" s="125"/>
      <c r="KZ148" s="125"/>
      <c r="LA148" s="125"/>
      <c r="LB148" s="125"/>
      <c r="LC148" s="125"/>
      <c r="LD148" s="125"/>
      <c r="LE148" s="125"/>
      <c r="LF148" s="125"/>
      <c r="LG148" s="125"/>
      <c r="LH148" s="125"/>
      <c r="LI148" s="125"/>
      <c r="LJ148" s="125"/>
      <c r="LK148" s="125"/>
      <c r="LL148" s="125"/>
      <c r="LM148" s="125"/>
      <c r="LN148" s="125"/>
      <c r="LO148" s="125"/>
      <c r="LP148" s="125"/>
      <c r="LQ148" s="125"/>
      <c r="LR148" s="125"/>
      <c r="LS148" s="125"/>
      <c r="LT148" s="125"/>
      <c r="LU148" s="125"/>
      <c r="LV148" s="125"/>
      <c r="LW148" s="125"/>
      <c r="LX148" s="125"/>
    </row>
    <row r="149" spans="2:336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  <c r="BS149" s="125"/>
      <c r="BT149" s="125"/>
      <c r="BU149" s="125"/>
      <c r="BV149" s="125"/>
      <c r="BW149" s="125"/>
      <c r="BX149" s="125"/>
      <c r="BY149" s="125"/>
      <c r="BZ149" s="125"/>
      <c r="CA149" s="125"/>
      <c r="CB149" s="125"/>
      <c r="CC149" s="125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5"/>
      <c r="CN149" s="125"/>
      <c r="CO149" s="125"/>
      <c r="CP149" s="125"/>
      <c r="CQ149" s="125"/>
      <c r="CR149" s="125"/>
      <c r="CS149" s="125"/>
      <c r="CT149" s="125"/>
      <c r="CU149" s="125"/>
      <c r="CV149" s="125"/>
      <c r="CW149" s="125"/>
      <c r="CX149" s="125"/>
      <c r="CY149" s="125"/>
      <c r="CZ149" s="125"/>
      <c r="DA149" s="125"/>
      <c r="DB149" s="125"/>
      <c r="DC149" s="125"/>
      <c r="DD149" s="125"/>
      <c r="DE149" s="125"/>
      <c r="DF149" s="125"/>
      <c r="DG149" s="125"/>
      <c r="DH149" s="125"/>
      <c r="DI149" s="125"/>
      <c r="DJ149" s="125"/>
      <c r="DK149" s="125"/>
      <c r="DL149" s="125"/>
      <c r="DM149" s="125"/>
      <c r="DN149" s="125"/>
      <c r="DO149" s="125"/>
      <c r="DP149" s="125"/>
      <c r="DQ149" s="125"/>
      <c r="DR149" s="125"/>
      <c r="DS149" s="125"/>
      <c r="DT149" s="125"/>
      <c r="DU149" s="125"/>
      <c r="DV149" s="125"/>
      <c r="DW149" s="125"/>
      <c r="DX149" s="125"/>
      <c r="DY149" s="125"/>
      <c r="DZ149" s="125"/>
      <c r="EA149" s="125"/>
      <c r="EB149" s="125"/>
      <c r="EC149" s="125"/>
      <c r="ED149" s="125"/>
      <c r="EE149" s="125"/>
      <c r="EF149" s="125"/>
      <c r="EG149" s="125"/>
      <c r="EH149" s="125"/>
      <c r="EI149" s="125"/>
      <c r="EJ149" s="125"/>
      <c r="EK149" s="125"/>
      <c r="EL149" s="125"/>
      <c r="EM149" s="125"/>
      <c r="EN149" s="125"/>
      <c r="EO149" s="125"/>
      <c r="EP149" s="125"/>
      <c r="EQ149" s="125"/>
      <c r="ER149" s="125"/>
      <c r="ES149" s="125"/>
      <c r="ET149" s="125"/>
      <c r="EU149" s="125"/>
      <c r="EV149" s="125"/>
      <c r="EW149" s="125"/>
      <c r="EX149" s="125"/>
      <c r="EY149" s="125"/>
      <c r="EZ149" s="125"/>
      <c r="FA149" s="125"/>
      <c r="FB149" s="125"/>
      <c r="FC149" s="125"/>
      <c r="FD149" s="125"/>
      <c r="FE149" s="125"/>
      <c r="FF149" s="125"/>
      <c r="FG149" s="125"/>
      <c r="FH149" s="125"/>
      <c r="FI149" s="125"/>
      <c r="FJ149" s="125"/>
      <c r="FK149" s="125"/>
      <c r="FL149" s="125"/>
      <c r="FM149" s="125"/>
      <c r="FN149" s="125"/>
      <c r="FO149" s="125"/>
      <c r="FP149" s="125"/>
      <c r="FQ149" s="125"/>
      <c r="FR149" s="125"/>
      <c r="FS149" s="125"/>
      <c r="FT149" s="125"/>
      <c r="FU149" s="125"/>
      <c r="FV149" s="125"/>
      <c r="FW149" s="125"/>
      <c r="FX149" s="125"/>
      <c r="FY149" s="125"/>
      <c r="FZ149" s="125"/>
      <c r="GA149" s="125"/>
      <c r="GB149" s="125"/>
      <c r="GC149" s="125"/>
      <c r="GD149" s="125"/>
      <c r="GE149" s="125"/>
      <c r="GF149" s="125"/>
      <c r="GG149" s="125"/>
      <c r="GH149" s="125"/>
      <c r="GI149" s="125"/>
      <c r="GJ149" s="125"/>
      <c r="GK149" s="125"/>
      <c r="GL149" s="125"/>
      <c r="GM149" s="125"/>
      <c r="GN149" s="125"/>
      <c r="GO149" s="125"/>
      <c r="GP149" s="125"/>
      <c r="GQ149" s="125"/>
      <c r="GR149" s="125"/>
      <c r="GS149" s="125"/>
      <c r="GT149" s="125"/>
      <c r="GU149" s="125"/>
      <c r="GV149" s="125"/>
      <c r="GW149" s="125"/>
      <c r="GX149" s="125"/>
      <c r="GY149" s="125"/>
      <c r="GZ149" s="125"/>
      <c r="HA149" s="125"/>
      <c r="HB149" s="125"/>
      <c r="HC149" s="125"/>
      <c r="HD149" s="125"/>
      <c r="HE149" s="125"/>
      <c r="HF149" s="125"/>
      <c r="HG149" s="125"/>
      <c r="HH149" s="125"/>
      <c r="HI149" s="125"/>
      <c r="HJ149" s="125"/>
      <c r="HK149" s="125"/>
      <c r="HL149" s="125"/>
      <c r="HM149" s="125"/>
      <c r="HN149" s="125"/>
      <c r="HO149" s="125"/>
      <c r="HP149" s="125"/>
      <c r="HQ149" s="125"/>
      <c r="HR149" s="125"/>
      <c r="HS149" s="125"/>
      <c r="HT149" s="125"/>
      <c r="HU149" s="125"/>
      <c r="HV149" s="125"/>
      <c r="HW149" s="125"/>
      <c r="HX149" s="125"/>
      <c r="HY149" s="125"/>
      <c r="HZ149" s="125"/>
      <c r="IA149" s="125"/>
      <c r="IB149" s="125"/>
      <c r="IC149" s="125"/>
      <c r="ID149" s="125"/>
      <c r="IE149" s="125"/>
      <c r="IF149" s="125"/>
      <c r="IG149" s="125"/>
      <c r="IH149" s="125"/>
      <c r="II149" s="125"/>
      <c r="IJ149" s="125"/>
      <c r="IK149" s="125"/>
      <c r="IL149" s="125"/>
      <c r="IM149" s="125"/>
      <c r="IN149" s="125"/>
      <c r="IO149" s="125"/>
      <c r="IP149" s="125"/>
      <c r="IQ149" s="125"/>
      <c r="IR149" s="125"/>
      <c r="IS149" s="125"/>
      <c r="IT149" s="125"/>
      <c r="IU149" s="125"/>
      <c r="IV149" s="125"/>
      <c r="IW149" s="125"/>
      <c r="IX149" s="125"/>
      <c r="IY149" s="125"/>
      <c r="IZ149" s="125"/>
      <c r="JA149" s="125"/>
      <c r="JB149" s="125"/>
      <c r="JC149" s="125"/>
      <c r="JD149" s="125"/>
      <c r="JE149" s="125"/>
      <c r="JF149" s="125"/>
      <c r="JG149" s="125"/>
      <c r="JH149" s="125"/>
      <c r="JI149" s="125"/>
      <c r="JJ149" s="125"/>
      <c r="JK149" s="125"/>
      <c r="JL149" s="125"/>
      <c r="JM149" s="125"/>
      <c r="JN149" s="125"/>
      <c r="JO149" s="125"/>
      <c r="JP149" s="125"/>
      <c r="JQ149" s="125"/>
      <c r="JR149" s="125"/>
      <c r="JS149" s="125"/>
      <c r="JT149" s="125"/>
      <c r="JU149" s="125"/>
      <c r="JV149" s="125"/>
      <c r="JW149" s="125"/>
      <c r="JX149" s="125"/>
      <c r="JY149" s="125"/>
      <c r="JZ149" s="125"/>
      <c r="KA149" s="125"/>
      <c r="KB149" s="125"/>
      <c r="KC149" s="125"/>
      <c r="KD149" s="125"/>
      <c r="KE149" s="125"/>
      <c r="KF149" s="125"/>
      <c r="KG149" s="125"/>
      <c r="KH149" s="125"/>
      <c r="KI149" s="125"/>
      <c r="KJ149" s="125"/>
      <c r="KK149" s="125"/>
      <c r="KL149" s="125"/>
      <c r="KM149" s="125"/>
      <c r="KN149" s="125"/>
      <c r="KO149" s="125"/>
      <c r="KP149" s="125"/>
      <c r="KQ149" s="125"/>
      <c r="KR149" s="125"/>
      <c r="KS149" s="125"/>
      <c r="KT149" s="125"/>
      <c r="KU149" s="125"/>
      <c r="KV149" s="125"/>
      <c r="KW149" s="125"/>
      <c r="KX149" s="125"/>
      <c r="KY149" s="125"/>
      <c r="KZ149" s="125"/>
      <c r="LA149" s="125"/>
      <c r="LB149" s="125"/>
      <c r="LC149" s="125"/>
      <c r="LD149" s="125"/>
      <c r="LE149" s="125"/>
      <c r="LF149" s="125"/>
      <c r="LG149" s="125"/>
      <c r="LH149" s="125"/>
      <c r="LI149" s="125"/>
      <c r="LJ149" s="125"/>
      <c r="LK149" s="125"/>
      <c r="LL149" s="125"/>
      <c r="LM149" s="125"/>
      <c r="LN149" s="125"/>
      <c r="LO149" s="125"/>
      <c r="LP149" s="125"/>
      <c r="LQ149" s="125"/>
      <c r="LR149" s="125"/>
      <c r="LS149" s="125"/>
      <c r="LT149" s="125"/>
      <c r="LU149" s="125"/>
      <c r="LV149" s="125"/>
      <c r="LW149" s="125"/>
      <c r="LX149" s="125"/>
    </row>
    <row r="150" spans="2:336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  <c r="BS150" s="125"/>
      <c r="BT150" s="125"/>
      <c r="BU150" s="125"/>
      <c r="BV150" s="125"/>
      <c r="BW150" s="125"/>
      <c r="BX150" s="125"/>
      <c r="BY150" s="125"/>
      <c r="BZ150" s="125"/>
      <c r="CA150" s="125"/>
      <c r="CB150" s="125"/>
      <c r="CC150" s="125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5"/>
      <c r="CN150" s="125"/>
      <c r="CO150" s="125"/>
      <c r="CP150" s="125"/>
      <c r="CQ150" s="125"/>
      <c r="CR150" s="125"/>
      <c r="CS150" s="125"/>
      <c r="CT150" s="125"/>
      <c r="CU150" s="125"/>
      <c r="CV150" s="125"/>
      <c r="CW150" s="125"/>
      <c r="CX150" s="125"/>
      <c r="CY150" s="125"/>
      <c r="CZ150" s="125"/>
      <c r="DA150" s="125"/>
      <c r="DB150" s="125"/>
      <c r="DC150" s="125"/>
      <c r="DD150" s="125"/>
      <c r="DE150" s="125"/>
      <c r="DF150" s="125"/>
      <c r="DG150" s="125"/>
      <c r="DH150" s="125"/>
      <c r="DI150" s="125"/>
      <c r="DJ150" s="125"/>
      <c r="DK150" s="125"/>
      <c r="DL150" s="125"/>
      <c r="DM150" s="125"/>
      <c r="DN150" s="125"/>
      <c r="DO150" s="125"/>
      <c r="DP150" s="125"/>
      <c r="DQ150" s="125"/>
      <c r="DR150" s="125"/>
      <c r="DS150" s="125"/>
      <c r="DT150" s="125"/>
      <c r="DU150" s="125"/>
      <c r="DV150" s="125"/>
      <c r="DW150" s="125"/>
      <c r="DX150" s="125"/>
      <c r="DY150" s="125"/>
      <c r="DZ150" s="125"/>
      <c r="EA150" s="125"/>
      <c r="EB150" s="125"/>
      <c r="EC150" s="125"/>
      <c r="ED150" s="125"/>
      <c r="EE150" s="125"/>
      <c r="EF150" s="125"/>
      <c r="EG150" s="125"/>
      <c r="EH150" s="125"/>
      <c r="EI150" s="125"/>
      <c r="EJ150" s="125"/>
      <c r="EK150" s="125"/>
      <c r="EL150" s="125"/>
      <c r="EM150" s="125"/>
      <c r="EN150" s="125"/>
      <c r="EO150" s="125"/>
      <c r="EP150" s="125"/>
      <c r="EQ150" s="125"/>
      <c r="ER150" s="125"/>
      <c r="ES150" s="125"/>
      <c r="ET150" s="125"/>
      <c r="EU150" s="125"/>
      <c r="EV150" s="125"/>
      <c r="EW150" s="125"/>
      <c r="EX150" s="125"/>
      <c r="EY150" s="125"/>
      <c r="EZ150" s="125"/>
      <c r="FA150" s="125"/>
      <c r="FB150" s="125"/>
      <c r="FC150" s="125"/>
      <c r="FD150" s="125"/>
      <c r="FE150" s="125"/>
      <c r="FF150" s="125"/>
      <c r="FG150" s="125"/>
      <c r="FH150" s="125"/>
      <c r="FI150" s="125"/>
      <c r="FJ150" s="125"/>
      <c r="FK150" s="125"/>
      <c r="FL150" s="125"/>
      <c r="FM150" s="125"/>
      <c r="FN150" s="125"/>
      <c r="FO150" s="125"/>
      <c r="FP150" s="125"/>
      <c r="FQ150" s="125"/>
      <c r="FR150" s="125"/>
      <c r="FS150" s="125"/>
      <c r="FT150" s="125"/>
      <c r="FU150" s="125"/>
      <c r="FV150" s="125"/>
      <c r="FW150" s="125"/>
      <c r="FX150" s="125"/>
      <c r="FY150" s="125"/>
      <c r="FZ150" s="125"/>
      <c r="GA150" s="125"/>
      <c r="GB150" s="125"/>
      <c r="GC150" s="125"/>
      <c r="GD150" s="125"/>
      <c r="GE150" s="125"/>
      <c r="GF150" s="125"/>
      <c r="GG150" s="125"/>
      <c r="GH150" s="125"/>
      <c r="GI150" s="125"/>
      <c r="GJ150" s="125"/>
      <c r="GK150" s="125"/>
      <c r="GL150" s="125"/>
      <c r="GM150" s="125"/>
      <c r="GN150" s="125"/>
      <c r="GO150" s="125"/>
      <c r="GP150" s="125"/>
      <c r="GQ150" s="125"/>
      <c r="GR150" s="125"/>
      <c r="GS150" s="125"/>
      <c r="GT150" s="125"/>
      <c r="GU150" s="125"/>
      <c r="GV150" s="125"/>
      <c r="GW150" s="125"/>
      <c r="GX150" s="125"/>
      <c r="GY150" s="125"/>
      <c r="GZ150" s="125"/>
      <c r="HA150" s="125"/>
      <c r="HB150" s="125"/>
      <c r="HC150" s="125"/>
      <c r="HD150" s="125"/>
      <c r="HE150" s="125"/>
      <c r="HF150" s="125"/>
      <c r="HG150" s="125"/>
      <c r="HH150" s="125"/>
      <c r="HI150" s="125"/>
      <c r="HJ150" s="125"/>
      <c r="HK150" s="125"/>
      <c r="HL150" s="125"/>
      <c r="HM150" s="125"/>
      <c r="HN150" s="125"/>
      <c r="HO150" s="125"/>
      <c r="HP150" s="125"/>
      <c r="HQ150" s="125"/>
      <c r="HR150" s="125"/>
      <c r="HS150" s="125"/>
      <c r="HT150" s="125"/>
      <c r="HU150" s="125"/>
      <c r="HV150" s="125"/>
      <c r="HW150" s="125"/>
      <c r="HX150" s="125"/>
      <c r="HY150" s="125"/>
      <c r="HZ150" s="125"/>
      <c r="IA150" s="125"/>
      <c r="IB150" s="125"/>
      <c r="IC150" s="125"/>
      <c r="ID150" s="125"/>
      <c r="IE150" s="125"/>
      <c r="IF150" s="125"/>
      <c r="IG150" s="125"/>
      <c r="IH150" s="125"/>
      <c r="II150" s="125"/>
      <c r="IJ150" s="125"/>
      <c r="IK150" s="125"/>
      <c r="IL150" s="125"/>
      <c r="IM150" s="125"/>
      <c r="IN150" s="125"/>
      <c r="IO150" s="125"/>
      <c r="IP150" s="125"/>
      <c r="IQ150" s="125"/>
      <c r="IR150" s="125"/>
      <c r="IS150" s="125"/>
      <c r="IT150" s="125"/>
      <c r="IU150" s="125"/>
      <c r="IV150" s="125"/>
      <c r="IW150" s="125"/>
      <c r="IX150" s="125"/>
      <c r="IY150" s="125"/>
      <c r="IZ150" s="125"/>
      <c r="JA150" s="125"/>
      <c r="JB150" s="125"/>
      <c r="JC150" s="125"/>
      <c r="JD150" s="125"/>
      <c r="JE150" s="125"/>
      <c r="JF150" s="125"/>
      <c r="JG150" s="125"/>
      <c r="JH150" s="125"/>
      <c r="JI150" s="125"/>
      <c r="JJ150" s="125"/>
      <c r="JK150" s="125"/>
      <c r="JL150" s="125"/>
      <c r="JM150" s="125"/>
      <c r="JN150" s="125"/>
      <c r="JO150" s="125"/>
      <c r="JP150" s="125"/>
      <c r="JQ150" s="125"/>
      <c r="JR150" s="125"/>
      <c r="JS150" s="125"/>
      <c r="JT150" s="125"/>
      <c r="JU150" s="125"/>
      <c r="JV150" s="125"/>
      <c r="JW150" s="125"/>
      <c r="JX150" s="125"/>
      <c r="JY150" s="125"/>
      <c r="JZ150" s="125"/>
      <c r="KA150" s="125"/>
      <c r="KB150" s="125"/>
      <c r="KC150" s="125"/>
      <c r="KD150" s="125"/>
      <c r="KE150" s="125"/>
      <c r="KF150" s="125"/>
      <c r="KG150" s="125"/>
      <c r="KH150" s="125"/>
      <c r="KI150" s="125"/>
      <c r="KJ150" s="125"/>
      <c r="KK150" s="125"/>
      <c r="KL150" s="125"/>
      <c r="KM150" s="125"/>
      <c r="KN150" s="125"/>
      <c r="KO150" s="125"/>
      <c r="KP150" s="125"/>
      <c r="KQ150" s="125"/>
      <c r="KR150" s="125"/>
      <c r="KS150" s="125"/>
      <c r="KT150" s="125"/>
      <c r="KU150" s="125"/>
      <c r="KV150" s="125"/>
      <c r="KW150" s="125"/>
      <c r="KX150" s="125"/>
      <c r="KY150" s="125"/>
      <c r="KZ150" s="125"/>
      <c r="LA150" s="125"/>
      <c r="LB150" s="125"/>
      <c r="LC150" s="125"/>
      <c r="LD150" s="125"/>
      <c r="LE150" s="125"/>
      <c r="LF150" s="125"/>
      <c r="LG150" s="125"/>
      <c r="LH150" s="125"/>
      <c r="LI150" s="125"/>
      <c r="LJ150" s="125"/>
      <c r="LK150" s="125"/>
      <c r="LL150" s="125"/>
      <c r="LM150" s="125"/>
      <c r="LN150" s="125"/>
      <c r="LO150" s="125"/>
      <c r="LP150" s="125"/>
      <c r="LQ150" s="125"/>
      <c r="LR150" s="125"/>
      <c r="LS150" s="125"/>
      <c r="LT150" s="125"/>
      <c r="LU150" s="125"/>
      <c r="LV150" s="125"/>
      <c r="LW150" s="125"/>
      <c r="LX150" s="125"/>
    </row>
    <row r="151" spans="2:336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  <c r="BS151" s="125"/>
      <c r="BT151" s="125"/>
      <c r="BU151" s="125"/>
      <c r="BV151" s="125"/>
      <c r="BW151" s="125"/>
      <c r="BX151" s="125"/>
      <c r="BY151" s="125"/>
      <c r="BZ151" s="125"/>
      <c r="CA151" s="125"/>
      <c r="CB151" s="125"/>
      <c r="CC151" s="125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5"/>
      <c r="CN151" s="125"/>
      <c r="CO151" s="125"/>
      <c r="CP151" s="125"/>
      <c r="CQ151" s="125"/>
      <c r="CR151" s="125"/>
      <c r="CS151" s="125"/>
      <c r="CT151" s="125"/>
      <c r="CU151" s="125"/>
      <c r="CV151" s="125"/>
      <c r="CW151" s="125"/>
      <c r="CX151" s="125"/>
      <c r="CY151" s="125"/>
      <c r="CZ151" s="125"/>
      <c r="DA151" s="125"/>
      <c r="DB151" s="125"/>
      <c r="DC151" s="125"/>
      <c r="DD151" s="125"/>
      <c r="DE151" s="125"/>
      <c r="DF151" s="125"/>
      <c r="DG151" s="125"/>
      <c r="DH151" s="125"/>
      <c r="DI151" s="125"/>
      <c r="DJ151" s="125"/>
      <c r="DK151" s="125"/>
      <c r="DL151" s="125"/>
      <c r="DM151" s="125"/>
      <c r="DN151" s="125"/>
      <c r="DO151" s="125"/>
      <c r="DP151" s="125"/>
      <c r="DQ151" s="125"/>
      <c r="DR151" s="125"/>
      <c r="DS151" s="125"/>
      <c r="DT151" s="125"/>
      <c r="DU151" s="125"/>
      <c r="DV151" s="125"/>
      <c r="DW151" s="125"/>
      <c r="DX151" s="125"/>
      <c r="DY151" s="125"/>
      <c r="DZ151" s="125"/>
      <c r="EA151" s="125"/>
      <c r="EB151" s="125"/>
      <c r="EC151" s="125"/>
      <c r="ED151" s="125"/>
      <c r="EE151" s="125"/>
      <c r="EF151" s="125"/>
      <c r="EG151" s="125"/>
      <c r="EH151" s="125"/>
      <c r="EI151" s="125"/>
      <c r="EJ151" s="125"/>
      <c r="EK151" s="125"/>
      <c r="EL151" s="125"/>
      <c r="EM151" s="125"/>
      <c r="EN151" s="125"/>
      <c r="EO151" s="125"/>
      <c r="EP151" s="125"/>
      <c r="EQ151" s="125"/>
      <c r="ER151" s="125"/>
      <c r="ES151" s="125"/>
      <c r="ET151" s="125"/>
      <c r="EU151" s="125"/>
      <c r="EV151" s="125"/>
      <c r="EW151" s="125"/>
      <c r="EX151" s="125"/>
      <c r="EY151" s="125"/>
      <c r="EZ151" s="125"/>
      <c r="FA151" s="125"/>
      <c r="FB151" s="125"/>
      <c r="FC151" s="125"/>
      <c r="FD151" s="125"/>
      <c r="FE151" s="125"/>
      <c r="FF151" s="125"/>
      <c r="FG151" s="125"/>
      <c r="FH151" s="125"/>
      <c r="FI151" s="125"/>
      <c r="FJ151" s="125"/>
      <c r="FK151" s="125"/>
      <c r="FL151" s="125"/>
      <c r="FM151" s="125"/>
      <c r="FN151" s="125"/>
      <c r="FO151" s="125"/>
      <c r="FP151" s="125"/>
      <c r="FQ151" s="125"/>
      <c r="FR151" s="125"/>
      <c r="FS151" s="125"/>
      <c r="FT151" s="125"/>
      <c r="FU151" s="125"/>
      <c r="FV151" s="125"/>
      <c r="FW151" s="125"/>
      <c r="FX151" s="125"/>
      <c r="FY151" s="125"/>
      <c r="FZ151" s="125"/>
      <c r="GA151" s="125"/>
      <c r="GB151" s="125"/>
      <c r="GC151" s="125"/>
      <c r="GD151" s="125"/>
      <c r="GE151" s="125"/>
      <c r="GF151" s="125"/>
      <c r="GG151" s="125"/>
      <c r="GH151" s="125"/>
      <c r="GI151" s="125"/>
      <c r="GJ151" s="125"/>
      <c r="GK151" s="125"/>
      <c r="GL151" s="125"/>
      <c r="GM151" s="125"/>
      <c r="GN151" s="125"/>
      <c r="GO151" s="125"/>
      <c r="GP151" s="125"/>
      <c r="GQ151" s="125"/>
      <c r="GR151" s="125"/>
      <c r="GS151" s="125"/>
      <c r="GT151" s="125"/>
      <c r="GU151" s="125"/>
      <c r="GV151" s="125"/>
      <c r="GW151" s="125"/>
      <c r="GX151" s="125"/>
      <c r="GY151" s="125"/>
      <c r="GZ151" s="125"/>
      <c r="HA151" s="125"/>
      <c r="HB151" s="125"/>
      <c r="HC151" s="125"/>
      <c r="HD151" s="125"/>
      <c r="HE151" s="125"/>
      <c r="HF151" s="125"/>
      <c r="HG151" s="125"/>
      <c r="HH151" s="125"/>
      <c r="HI151" s="125"/>
      <c r="HJ151" s="125"/>
      <c r="HK151" s="125"/>
      <c r="HL151" s="125"/>
      <c r="HM151" s="125"/>
      <c r="HN151" s="125"/>
      <c r="HO151" s="125"/>
      <c r="HP151" s="125"/>
      <c r="HQ151" s="125"/>
      <c r="HR151" s="125"/>
      <c r="HS151" s="125"/>
      <c r="HT151" s="125"/>
      <c r="HU151" s="125"/>
      <c r="HV151" s="125"/>
      <c r="HW151" s="125"/>
      <c r="HX151" s="125"/>
      <c r="HY151" s="125"/>
      <c r="HZ151" s="125"/>
      <c r="IA151" s="125"/>
      <c r="IB151" s="125"/>
      <c r="IC151" s="125"/>
      <c r="ID151" s="125"/>
      <c r="IE151" s="125"/>
      <c r="IF151" s="125"/>
      <c r="IG151" s="125"/>
      <c r="IH151" s="125"/>
      <c r="II151" s="125"/>
      <c r="IJ151" s="125"/>
      <c r="IK151" s="125"/>
      <c r="IL151" s="125"/>
      <c r="IM151" s="125"/>
      <c r="IN151" s="125"/>
      <c r="IO151" s="125"/>
      <c r="IP151" s="125"/>
      <c r="IQ151" s="125"/>
      <c r="IR151" s="125"/>
      <c r="IS151" s="125"/>
      <c r="IT151" s="125"/>
      <c r="IU151" s="125"/>
      <c r="IV151" s="125"/>
      <c r="IW151" s="125"/>
      <c r="IX151" s="125"/>
      <c r="IY151" s="125"/>
      <c r="IZ151" s="125"/>
      <c r="JA151" s="125"/>
      <c r="JB151" s="125"/>
      <c r="JC151" s="125"/>
      <c r="JD151" s="125"/>
      <c r="JE151" s="125"/>
      <c r="JF151" s="125"/>
      <c r="JG151" s="125"/>
      <c r="JH151" s="125"/>
      <c r="JI151" s="125"/>
      <c r="JJ151" s="125"/>
      <c r="JK151" s="125"/>
      <c r="JL151" s="125"/>
      <c r="JM151" s="125"/>
      <c r="JN151" s="125"/>
      <c r="JO151" s="125"/>
      <c r="JP151" s="125"/>
      <c r="JQ151" s="125"/>
      <c r="JR151" s="125"/>
      <c r="JS151" s="125"/>
      <c r="JT151" s="125"/>
      <c r="JU151" s="125"/>
      <c r="JV151" s="125"/>
      <c r="JW151" s="125"/>
      <c r="JX151" s="125"/>
      <c r="JY151" s="125"/>
      <c r="JZ151" s="125"/>
      <c r="KA151" s="125"/>
      <c r="KB151" s="125"/>
      <c r="KC151" s="125"/>
      <c r="KD151" s="125"/>
      <c r="KE151" s="125"/>
      <c r="KF151" s="125"/>
      <c r="KG151" s="125"/>
      <c r="KH151" s="125"/>
      <c r="KI151" s="125"/>
      <c r="KJ151" s="125"/>
      <c r="KK151" s="125"/>
      <c r="KL151" s="125"/>
      <c r="KM151" s="125"/>
      <c r="KN151" s="125"/>
      <c r="KO151" s="125"/>
      <c r="KP151" s="125"/>
      <c r="KQ151" s="125"/>
      <c r="KR151" s="125"/>
      <c r="KS151" s="125"/>
      <c r="KT151" s="125"/>
      <c r="KU151" s="125"/>
      <c r="KV151" s="125"/>
      <c r="KW151" s="125"/>
      <c r="KX151" s="125"/>
      <c r="KY151" s="125"/>
      <c r="KZ151" s="125"/>
      <c r="LA151" s="125"/>
      <c r="LB151" s="125"/>
      <c r="LC151" s="125"/>
      <c r="LD151" s="125"/>
      <c r="LE151" s="125"/>
      <c r="LF151" s="125"/>
      <c r="LG151" s="125"/>
      <c r="LH151" s="125"/>
      <c r="LI151" s="125"/>
      <c r="LJ151" s="125"/>
      <c r="LK151" s="125"/>
      <c r="LL151" s="125"/>
      <c r="LM151" s="125"/>
      <c r="LN151" s="125"/>
      <c r="LO151" s="125"/>
      <c r="LP151" s="125"/>
      <c r="LQ151" s="125"/>
      <c r="LR151" s="125"/>
      <c r="LS151" s="125"/>
      <c r="LT151" s="125"/>
      <c r="LU151" s="125"/>
      <c r="LV151" s="125"/>
      <c r="LW151" s="125"/>
      <c r="LX151" s="125"/>
    </row>
    <row r="152" spans="2:336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5"/>
      <c r="BI152" s="125"/>
      <c r="BJ152" s="125"/>
      <c r="BK152" s="125"/>
      <c r="BL152" s="125"/>
      <c r="BM152" s="125"/>
      <c r="BN152" s="125"/>
      <c r="BO152" s="125"/>
      <c r="BP152" s="125"/>
      <c r="BQ152" s="125"/>
      <c r="BR152" s="125"/>
      <c r="BS152" s="125"/>
      <c r="BT152" s="125"/>
      <c r="BU152" s="125"/>
      <c r="BV152" s="125"/>
      <c r="BW152" s="125"/>
      <c r="BX152" s="125"/>
      <c r="BY152" s="125"/>
      <c r="BZ152" s="125"/>
      <c r="CA152" s="125"/>
      <c r="CB152" s="125"/>
      <c r="CC152" s="125"/>
      <c r="CD152" s="125"/>
      <c r="CE152" s="125"/>
      <c r="CF152" s="125"/>
      <c r="CG152" s="125"/>
      <c r="CH152" s="125"/>
      <c r="CI152" s="125"/>
      <c r="CJ152" s="125"/>
      <c r="CK152" s="125"/>
      <c r="CL152" s="125"/>
      <c r="CM152" s="125"/>
      <c r="CN152" s="125"/>
      <c r="CO152" s="125"/>
      <c r="CP152" s="125"/>
      <c r="CQ152" s="125"/>
      <c r="CR152" s="125"/>
      <c r="CS152" s="125"/>
      <c r="CT152" s="125"/>
      <c r="CU152" s="125"/>
      <c r="CV152" s="125"/>
      <c r="CW152" s="125"/>
      <c r="CX152" s="125"/>
      <c r="CY152" s="125"/>
      <c r="CZ152" s="125"/>
      <c r="DA152" s="125"/>
      <c r="DB152" s="125"/>
      <c r="DC152" s="125"/>
      <c r="DD152" s="125"/>
      <c r="DE152" s="125"/>
      <c r="DF152" s="125"/>
      <c r="DG152" s="125"/>
      <c r="DH152" s="125"/>
      <c r="DI152" s="125"/>
      <c r="DJ152" s="125"/>
      <c r="DK152" s="125"/>
      <c r="DL152" s="125"/>
      <c r="DM152" s="125"/>
      <c r="DN152" s="125"/>
      <c r="DO152" s="125"/>
      <c r="DP152" s="125"/>
      <c r="DQ152" s="125"/>
      <c r="DR152" s="125"/>
      <c r="DS152" s="125"/>
      <c r="DT152" s="125"/>
      <c r="DU152" s="125"/>
      <c r="DV152" s="125"/>
      <c r="DW152" s="125"/>
      <c r="DX152" s="125"/>
      <c r="DY152" s="125"/>
      <c r="DZ152" s="125"/>
      <c r="EA152" s="125"/>
      <c r="EB152" s="125"/>
      <c r="EC152" s="125"/>
      <c r="ED152" s="125"/>
      <c r="EE152" s="125"/>
      <c r="EF152" s="125"/>
      <c r="EG152" s="125"/>
      <c r="EH152" s="125"/>
      <c r="EI152" s="125"/>
      <c r="EJ152" s="125"/>
      <c r="EK152" s="125"/>
      <c r="EL152" s="125"/>
      <c r="EM152" s="125"/>
      <c r="EN152" s="125"/>
      <c r="EO152" s="125"/>
      <c r="EP152" s="125"/>
      <c r="EQ152" s="125"/>
      <c r="ER152" s="125"/>
      <c r="ES152" s="125"/>
      <c r="ET152" s="125"/>
      <c r="EU152" s="125"/>
      <c r="EV152" s="125"/>
      <c r="EW152" s="125"/>
      <c r="EX152" s="125"/>
      <c r="EY152" s="125"/>
      <c r="EZ152" s="125"/>
      <c r="FA152" s="125"/>
      <c r="FB152" s="125"/>
      <c r="FC152" s="125"/>
      <c r="FD152" s="125"/>
      <c r="FE152" s="125"/>
      <c r="FF152" s="125"/>
      <c r="FG152" s="125"/>
      <c r="FH152" s="125"/>
      <c r="FI152" s="125"/>
      <c r="FJ152" s="125"/>
      <c r="FK152" s="125"/>
      <c r="FL152" s="125"/>
      <c r="FM152" s="125"/>
      <c r="FN152" s="125"/>
      <c r="FO152" s="125"/>
      <c r="FP152" s="125"/>
      <c r="FQ152" s="125"/>
      <c r="FR152" s="125"/>
      <c r="FS152" s="125"/>
      <c r="FT152" s="125"/>
      <c r="FU152" s="125"/>
      <c r="FV152" s="125"/>
      <c r="FW152" s="125"/>
      <c r="FX152" s="125"/>
      <c r="FY152" s="125"/>
      <c r="FZ152" s="125"/>
      <c r="GA152" s="125"/>
      <c r="GB152" s="125"/>
      <c r="GC152" s="125"/>
      <c r="GD152" s="125"/>
      <c r="GE152" s="125"/>
      <c r="GF152" s="125"/>
      <c r="GG152" s="125"/>
      <c r="GH152" s="125"/>
      <c r="GI152" s="125"/>
      <c r="GJ152" s="125"/>
      <c r="GK152" s="125"/>
      <c r="GL152" s="125"/>
      <c r="GM152" s="125"/>
      <c r="GN152" s="125"/>
      <c r="GO152" s="125"/>
      <c r="GP152" s="125"/>
      <c r="GQ152" s="125"/>
      <c r="GR152" s="125"/>
      <c r="GS152" s="125"/>
      <c r="GT152" s="125"/>
      <c r="GU152" s="125"/>
      <c r="GV152" s="125"/>
      <c r="GW152" s="125"/>
      <c r="GX152" s="125"/>
      <c r="GY152" s="125"/>
      <c r="GZ152" s="125"/>
      <c r="HA152" s="125"/>
      <c r="HB152" s="125"/>
      <c r="HC152" s="125"/>
      <c r="HD152" s="125"/>
      <c r="HE152" s="125"/>
      <c r="HF152" s="125"/>
      <c r="HG152" s="125"/>
      <c r="HH152" s="125"/>
      <c r="HI152" s="125"/>
      <c r="HJ152" s="125"/>
      <c r="HK152" s="125"/>
      <c r="HL152" s="125"/>
      <c r="HM152" s="125"/>
      <c r="HN152" s="125"/>
      <c r="HO152" s="125"/>
      <c r="HP152" s="125"/>
      <c r="HQ152" s="125"/>
      <c r="HR152" s="125"/>
      <c r="HS152" s="125"/>
      <c r="HT152" s="125"/>
      <c r="HU152" s="125"/>
      <c r="HV152" s="125"/>
      <c r="HW152" s="125"/>
      <c r="HX152" s="125"/>
      <c r="HY152" s="125"/>
      <c r="HZ152" s="125"/>
      <c r="IA152" s="125"/>
      <c r="IB152" s="125"/>
      <c r="IC152" s="125"/>
      <c r="ID152" s="125"/>
      <c r="IE152" s="125"/>
      <c r="IF152" s="125"/>
      <c r="IG152" s="125"/>
      <c r="IH152" s="125"/>
      <c r="II152" s="125"/>
      <c r="IJ152" s="125"/>
      <c r="IK152" s="125"/>
      <c r="IL152" s="125"/>
      <c r="IM152" s="125"/>
      <c r="IN152" s="125"/>
      <c r="IO152" s="125"/>
      <c r="IP152" s="125"/>
      <c r="IQ152" s="125"/>
      <c r="IR152" s="125"/>
      <c r="IS152" s="125"/>
      <c r="IT152" s="125"/>
      <c r="IU152" s="125"/>
      <c r="IV152" s="125"/>
      <c r="IW152" s="125"/>
      <c r="IX152" s="125"/>
      <c r="IY152" s="125"/>
      <c r="IZ152" s="125"/>
      <c r="JA152" s="125"/>
      <c r="JB152" s="125"/>
      <c r="JC152" s="125"/>
      <c r="JD152" s="125"/>
      <c r="JE152" s="125"/>
      <c r="JF152" s="125"/>
      <c r="JG152" s="125"/>
      <c r="JH152" s="125"/>
      <c r="JI152" s="125"/>
      <c r="JJ152" s="125"/>
      <c r="JK152" s="125"/>
      <c r="JL152" s="125"/>
      <c r="JM152" s="125"/>
      <c r="JN152" s="125"/>
      <c r="JO152" s="125"/>
      <c r="JP152" s="125"/>
      <c r="JQ152" s="125"/>
      <c r="JR152" s="125"/>
      <c r="JS152" s="125"/>
      <c r="JT152" s="125"/>
      <c r="JU152" s="125"/>
      <c r="JV152" s="125"/>
      <c r="JW152" s="125"/>
      <c r="JX152" s="125"/>
      <c r="JY152" s="125"/>
      <c r="JZ152" s="125"/>
      <c r="KA152" s="125"/>
      <c r="KB152" s="125"/>
      <c r="KC152" s="125"/>
      <c r="KD152" s="125"/>
      <c r="KE152" s="125"/>
      <c r="KF152" s="125"/>
      <c r="KG152" s="125"/>
      <c r="KH152" s="125"/>
      <c r="KI152" s="125"/>
      <c r="KJ152" s="125"/>
      <c r="KK152" s="125"/>
      <c r="KL152" s="125"/>
      <c r="KM152" s="125"/>
      <c r="KN152" s="125"/>
      <c r="KO152" s="125"/>
      <c r="KP152" s="125"/>
      <c r="KQ152" s="125"/>
      <c r="KR152" s="125"/>
      <c r="KS152" s="125"/>
      <c r="KT152" s="125"/>
      <c r="KU152" s="125"/>
      <c r="KV152" s="125"/>
      <c r="KW152" s="125"/>
      <c r="KX152" s="125"/>
      <c r="KY152" s="125"/>
      <c r="KZ152" s="125"/>
      <c r="LA152" s="125"/>
      <c r="LB152" s="125"/>
      <c r="LC152" s="125"/>
      <c r="LD152" s="125"/>
      <c r="LE152" s="125"/>
      <c r="LF152" s="125"/>
      <c r="LG152" s="125"/>
      <c r="LH152" s="125"/>
      <c r="LI152" s="125"/>
      <c r="LJ152" s="125"/>
      <c r="LK152" s="125"/>
      <c r="LL152" s="125"/>
      <c r="LM152" s="125"/>
      <c r="LN152" s="125"/>
      <c r="LO152" s="125"/>
      <c r="LP152" s="125"/>
      <c r="LQ152" s="125"/>
      <c r="LR152" s="125"/>
      <c r="LS152" s="125"/>
      <c r="LT152" s="125"/>
      <c r="LU152" s="125"/>
      <c r="LV152" s="125"/>
      <c r="LW152" s="125"/>
      <c r="LX152" s="125"/>
    </row>
    <row r="153" spans="2:336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5"/>
      <c r="BE153" s="125"/>
      <c r="BF153" s="125"/>
      <c r="BG153" s="125"/>
      <c r="BH153" s="125"/>
      <c r="BI153" s="125"/>
      <c r="BJ153" s="125"/>
      <c r="BK153" s="125"/>
      <c r="BL153" s="125"/>
      <c r="BM153" s="125"/>
      <c r="BN153" s="125"/>
      <c r="BO153" s="125"/>
      <c r="BP153" s="125"/>
      <c r="BQ153" s="125"/>
      <c r="BR153" s="125"/>
      <c r="BS153" s="125"/>
      <c r="BT153" s="125"/>
      <c r="BU153" s="125"/>
      <c r="BV153" s="125"/>
      <c r="BW153" s="125"/>
      <c r="BX153" s="125"/>
      <c r="BY153" s="125"/>
      <c r="BZ153" s="125"/>
      <c r="CA153" s="125"/>
      <c r="CB153" s="125"/>
      <c r="CC153" s="125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5"/>
      <c r="CN153" s="125"/>
      <c r="CO153" s="125"/>
      <c r="CP153" s="125"/>
      <c r="CQ153" s="125"/>
      <c r="CR153" s="125"/>
      <c r="CS153" s="125"/>
      <c r="CT153" s="125"/>
      <c r="CU153" s="125"/>
      <c r="CV153" s="125"/>
      <c r="CW153" s="125"/>
      <c r="CX153" s="125"/>
      <c r="CY153" s="125"/>
      <c r="CZ153" s="125"/>
      <c r="DA153" s="125"/>
      <c r="DB153" s="125"/>
      <c r="DC153" s="125"/>
      <c r="DD153" s="125"/>
      <c r="DE153" s="125"/>
      <c r="DF153" s="125"/>
      <c r="DG153" s="125"/>
      <c r="DH153" s="125"/>
      <c r="DI153" s="125"/>
      <c r="DJ153" s="125"/>
      <c r="DK153" s="125"/>
      <c r="DL153" s="125"/>
      <c r="DM153" s="125"/>
      <c r="DN153" s="125"/>
      <c r="DO153" s="125"/>
      <c r="DP153" s="125"/>
      <c r="DQ153" s="125"/>
      <c r="DR153" s="125"/>
      <c r="DS153" s="125"/>
      <c r="DT153" s="125"/>
      <c r="DU153" s="125"/>
      <c r="DV153" s="125"/>
      <c r="DW153" s="125"/>
      <c r="DX153" s="125"/>
      <c r="DY153" s="125"/>
      <c r="DZ153" s="125"/>
      <c r="EA153" s="125"/>
      <c r="EB153" s="125"/>
      <c r="EC153" s="125"/>
      <c r="ED153" s="125"/>
      <c r="EE153" s="125"/>
      <c r="EF153" s="125"/>
      <c r="EG153" s="125"/>
      <c r="EH153" s="125"/>
      <c r="EI153" s="125"/>
      <c r="EJ153" s="125"/>
      <c r="EK153" s="125"/>
      <c r="EL153" s="125"/>
      <c r="EM153" s="125"/>
      <c r="EN153" s="125"/>
      <c r="EO153" s="125"/>
      <c r="EP153" s="125"/>
      <c r="EQ153" s="125"/>
      <c r="ER153" s="125"/>
      <c r="ES153" s="125"/>
      <c r="ET153" s="125"/>
      <c r="EU153" s="125"/>
      <c r="EV153" s="125"/>
      <c r="EW153" s="125"/>
      <c r="EX153" s="125"/>
      <c r="EY153" s="125"/>
      <c r="EZ153" s="125"/>
      <c r="FA153" s="125"/>
      <c r="FB153" s="125"/>
      <c r="FC153" s="125"/>
      <c r="FD153" s="125"/>
      <c r="FE153" s="125"/>
      <c r="FF153" s="125"/>
      <c r="FG153" s="125"/>
      <c r="FH153" s="125"/>
      <c r="FI153" s="125"/>
      <c r="FJ153" s="125"/>
      <c r="FK153" s="125"/>
      <c r="FL153" s="125"/>
      <c r="FM153" s="125"/>
      <c r="FN153" s="125"/>
      <c r="FO153" s="125"/>
      <c r="FP153" s="125"/>
      <c r="FQ153" s="125"/>
      <c r="FR153" s="125"/>
      <c r="FS153" s="125"/>
      <c r="FT153" s="125"/>
      <c r="FU153" s="125"/>
      <c r="FV153" s="125"/>
      <c r="FW153" s="125"/>
      <c r="FX153" s="125"/>
      <c r="FY153" s="125"/>
      <c r="FZ153" s="125"/>
      <c r="GA153" s="125"/>
      <c r="GB153" s="125"/>
      <c r="GC153" s="125"/>
      <c r="GD153" s="125"/>
      <c r="GE153" s="125"/>
      <c r="GF153" s="125"/>
      <c r="GG153" s="125"/>
      <c r="GH153" s="125"/>
      <c r="GI153" s="125"/>
      <c r="GJ153" s="125"/>
      <c r="GK153" s="125"/>
      <c r="GL153" s="125"/>
      <c r="GM153" s="125"/>
      <c r="GN153" s="125"/>
      <c r="GO153" s="125"/>
      <c r="GP153" s="125"/>
      <c r="GQ153" s="125"/>
      <c r="GR153" s="125"/>
      <c r="GS153" s="125"/>
      <c r="GT153" s="125"/>
      <c r="GU153" s="125"/>
      <c r="GV153" s="125"/>
      <c r="GW153" s="125"/>
      <c r="GX153" s="125"/>
      <c r="GY153" s="125"/>
      <c r="GZ153" s="125"/>
      <c r="HA153" s="125"/>
      <c r="HB153" s="125"/>
      <c r="HC153" s="125"/>
      <c r="HD153" s="125"/>
      <c r="HE153" s="125"/>
      <c r="HF153" s="125"/>
      <c r="HG153" s="125"/>
      <c r="HH153" s="125"/>
      <c r="HI153" s="125"/>
      <c r="HJ153" s="125"/>
      <c r="HK153" s="125"/>
      <c r="HL153" s="125"/>
      <c r="HM153" s="125"/>
      <c r="HN153" s="125"/>
      <c r="HO153" s="125"/>
      <c r="HP153" s="125"/>
      <c r="HQ153" s="125"/>
      <c r="HR153" s="125"/>
      <c r="HS153" s="125"/>
      <c r="HT153" s="125"/>
      <c r="HU153" s="125"/>
      <c r="HV153" s="125"/>
      <c r="HW153" s="125"/>
      <c r="HX153" s="125"/>
      <c r="HY153" s="125"/>
      <c r="HZ153" s="125"/>
      <c r="IA153" s="125"/>
      <c r="IB153" s="125"/>
      <c r="IC153" s="125"/>
      <c r="ID153" s="125"/>
      <c r="IE153" s="125"/>
      <c r="IF153" s="125"/>
      <c r="IG153" s="125"/>
      <c r="IH153" s="125"/>
      <c r="II153" s="125"/>
      <c r="IJ153" s="125"/>
      <c r="IK153" s="125"/>
      <c r="IL153" s="125"/>
      <c r="IM153" s="125"/>
      <c r="IN153" s="125"/>
      <c r="IO153" s="125"/>
      <c r="IP153" s="125"/>
      <c r="IQ153" s="125"/>
      <c r="IR153" s="125"/>
      <c r="IS153" s="125"/>
      <c r="IT153" s="125"/>
      <c r="IU153" s="125"/>
      <c r="IV153" s="125"/>
      <c r="IW153" s="125"/>
      <c r="IX153" s="125"/>
      <c r="IY153" s="125"/>
      <c r="IZ153" s="125"/>
      <c r="JA153" s="125"/>
      <c r="JB153" s="125"/>
      <c r="JC153" s="125"/>
      <c r="JD153" s="125"/>
      <c r="JE153" s="125"/>
      <c r="JF153" s="125"/>
      <c r="JG153" s="125"/>
      <c r="JH153" s="125"/>
      <c r="JI153" s="125"/>
      <c r="JJ153" s="125"/>
      <c r="JK153" s="125"/>
      <c r="JL153" s="125"/>
      <c r="JM153" s="125"/>
      <c r="JN153" s="125"/>
      <c r="JO153" s="125"/>
      <c r="JP153" s="125"/>
      <c r="JQ153" s="125"/>
      <c r="JR153" s="125"/>
      <c r="JS153" s="125"/>
      <c r="JT153" s="125"/>
      <c r="JU153" s="125"/>
      <c r="JV153" s="125"/>
      <c r="JW153" s="125"/>
      <c r="JX153" s="125"/>
      <c r="JY153" s="125"/>
      <c r="JZ153" s="125"/>
      <c r="KA153" s="125"/>
      <c r="KB153" s="125"/>
      <c r="KC153" s="125"/>
      <c r="KD153" s="125"/>
      <c r="KE153" s="125"/>
      <c r="KF153" s="125"/>
      <c r="KG153" s="125"/>
      <c r="KH153" s="125"/>
      <c r="KI153" s="125"/>
      <c r="KJ153" s="125"/>
      <c r="KK153" s="125"/>
      <c r="KL153" s="125"/>
      <c r="KM153" s="125"/>
      <c r="KN153" s="125"/>
      <c r="KO153" s="125"/>
      <c r="KP153" s="125"/>
      <c r="KQ153" s="125"/>
      <c r="KR153" s="125"/>
      <c r="KS153" s="125"/>
      <c r="KT153" s="125"/>
      <c r="KU153" s="125"/>
      <c r="KV153" s="125"/>
      <c r="KW153" s="125"/>
      <c r="KX153" s="125"/>
      <c r="KY153" s="125"/>
      <c r="KZ153" s="125"/>
      <c r="LA153" s="125"/>
      <c r="LB153" s="125"/>
      <c r="LC153" s="125"/>
      <c r="LD153" s="125"/>
      <c r="LE153" s="125"/>
      <c r="LF153" s="125"/>
      <c r="LG153" s="125"/>
      <c r="LH153" s="125"/>
      <c r="LI153" s="125"/>
      <c r="LJ153" s="125"/>
      <c r="LK153" s="125"/>
      <c r="LL153" s="125"/>
      <c r="LM153" s="125"/>
      <c r="LN153" s="125"/>
      <c r="LO153" s="125"/>
      <c r="LP153" s="125"/>
      <c r="LQ153" s="125"/>
      <c r="LR153" s="125"/>
      <c r="LS153" s="125"/>
      <c r="LT153" s="125"/>
      <c r="LU153" s="125"/>
      <c r="LV153" s="125"/>
      <c r="LW153" s="125"/>
      <c r="LX153" s="125"/>
    </row>
    <row r="154" spans="2:336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5"/>
      <c r="BE154" s="125"/>
      <c r="BF154" s="125"/>
      <c r="BG154" s="125"/>
      <c r="BH154" s="125"/>
      <c r="BI154" s="125"/>
      <c r="BJ154" s="125"/>
      <c r="BK154" s="125"/>
      <c r="BL154" s="125"/>
      <c r="BM154" s="125"/>
      <c r="BN154" s="125"/>
      <c r="BO154" s="125"/>
      <c r="BP154" s="125"/>
      <c r="BQ154" s="125"/>
      <c r="BR154" s="125"/>
      <c r="BS154" s="125"/>
      <c r="BT154" s="125"/>
      <c r="BU154" s="125"/>
      <c r="BV154" s="125"/>
      <c r="BW154" s="125"/>
      <c r="BX154" s="125"/>
      <c r="BY154" s="125"/>
      <c r="BZ154" s="125"/>
      <c r="CA154" s="125"/>
      <c r="CB154" s="125"/>
      <c r="CC154" s="125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5"/>
      <c r="CN154" s="125"/>
      <c r="CO154" s="125"/>
      <c r="CP154" s="125"/>
      <c r="CQ154" s="125"/>
      <c r="CR154" s="125"/>
      <c r="CS154" s="125"/>
      <c r="CT154" s="125"/>
      <c r="CU154" s="125"/>
      <c r="CV154" s="125"/>
      <c r="CW154" s="125"/>
      <c r="CX154" s="125"/>
      <c r="CY154" s="125"/>
      <c r="CZ154" s="125"/>
      <c r="DA154" s="125"/>
      <c r="DB154" s="125"/>
      <c r="DC154" s="125"/>
      <c r="DD154" s="125"/>
      <c r="DE154" s="125"/>
      <c r="DF154" s="125"/>
      <c r="DG154" s="125"/>
      <c r="DH154" s="125"/>
      <c r="DI154" s="125"/>
      <c r="DJ154" s="125"/>
      <c r="DK154" s="125"/>
      <c r="DL154" s="125"/>
      <c r="DM154" s="125"/>
      <c r="DN154" s="125"/>
      <c r="DO154" s="125"/>
      <c r="DP154" s="125"/>
      <c r="DQ154" s="125"/>
      <c r="DR154" s="125"/>
      <c r="DS154" s="125"/>
      <c r="DT154" s="125"/>
      <c r="DU154" s="125"/>
      <c r="DV154" s="125"/>
      <c r="DW154" s="125"/>
      <c r="DX154" s="125"/>
      <c r="DY154" s="125"/>
      <c r="DZ154" s="125"/>
      <c r="EA154" s="125"/>
      <c r="EB154" s="125"/>
      <c r="EC154" s="125"/>
      <c r="ED154" s="125"/>
      <c r="EE154" s="125"/>
      <c r="EF154" s="125"/>
      <c r="EG154" s="125"/>
      <c r="EH154" s="125"/>
      <c r="EI154" s="125"/>
      <c r="EJ154" s="125"/>
      <c r="EK154" s="125"/>
      <c r="EL154" s="125"/>
      <c r="EM154" s="125"/>
      <c r="EN154" s="125"/>
      <c r="EO154" s="125"/>
      <c r="EP154" s="125"/>
      <c r="EQ154" s="125"/>
      <c r="ER154" s="125"/>
      <c r="ES154" s="125"/>
      <c r="ET154" s="125"/>
      <c r="EU154" s="125"/>
      <c r="EV154" s="125"/>
      <c r="EW154" s="125"/>
      <c r="EX154" s="125"/>
      <c r="EY154" s="125"/>
      <c r="EZ154" s="125"/>
      <c r="FA154" s="125"/>
      <c r="FB154" s="125"/>
      <c r="FC154" s="125"/>
      <c r="FD154" s="125"/>
      <c r="FE154" s="125"/>
      <c r="FF154" s="125"/>
      <c r="FG154" s="125"/>
      <c r="FH154" s="125"/>
      <c r="FI154" s="125"/>
      <c r="FJ154" s="125"/>
      <c r="FK154" s="125"/>
      <c r="FL154" s="125"/>
      <c r="FM154" s="125"/>
      <c r="FN154" s="125"/>
      <c r="FO154" s="125"/>
      <c r="FP154" s="125"/>
      <c r="FQ154" s="125"/>
      <c r="FR154" s="125"/>
      <c r="FS154" s="125"/>
      <c r="FT154" s="125"/>
      <c r="FU154" s="125"/>
      <c r="FV154" s="125"/>
      <c r="FW154" s="125"/>
      <c r="FX154" s="125"/>
      <c r="FY154" s="125"/>
      <c r="FZ154" s="125"/>
      <c r="GA154" s="125"/>
      <c r="GB154" s="125"/>
      <c r="GC154" s="125"/>
      <c r="GD154" s="125"/>
      <c r="GE154" s="125"/>
      <c r="GF154" s="125"/>
      <c r="GG154" s="125"/>
      <c r="GH154" s="125"/>
      <c r="GI154" s="125"/>
      <c r="GJ154" s="125"/>
      <c r="GK154" s="125"/>
      <c r="GL154" s="125"/>
      <c r="GM154" s="125"/>
      <c r="GN154" s="125"/>
      <c r="GO154" s="125"/>
      <c r="GP154" s="125"/>
      <c r="GQ154" s="125"/>
      <c r="GR154" s="125"/>
      <c r="GS154" s="125"/>
      <c r="GT154" s="125"/>
      <c r="GU154" s="125"/>
      <c r="GV154" s="125"/>
      <c r="GW154" s="125"/>
      <c r="GX154" s="125"/>
      <c r="GY154" s="125"/>
      <c r="GZ154" s="125"/>
      <c r="HA154" s="125"/>
      <c r="HB154" s="125"/>
      <c r="HC154" s="125"/>
      <c r="HD154" s="125"/>
      <c r="HE154" s="125"/>
      <c r="HF154" s="125"/>
      <c r="HG154" s="125"/>
      <c r="HH154" s="125"/>
      <c r="HI154" s="125"/>
      <c r="HJ154" s="125"/>
      <c r="HK154" s="125"/>
      <c r="HL154" s="125"/>
      <c r="HM154" s="125"/>
      <c r="HN154" s="125"/>
      <c r="HO154" s="125"/>
      <c r="HP154" s="125"/>
      <c r="HQ154" s="125"/>
      <c r="HR154" s="125"/>
      <c r="HS154" s="125"/>
      <c r="HT154" s="125"/>
      <c r="HU154" s="125"/>
      <c r="HV154" s="125"/>
      <c r="HW154" s="125"/>
      <c r="HX154" s="125"/>
      <c r="HY154" s="125"/>
      <c r="HZ154" s="125"/>
      <c r="IA154" s="125"/>
      <c r="IB154" s="125"/>
      <c r="IC154" s="125"/>
      <c r="ID154" s="125"/>
      <c r="IE154" s="125"/>
      <c r="IF154" s="125"/>
      <c r="IG154" s="125"/>
      <c r="IH154" s="125"/>
      <c r="II154" s="125"/>
      <c r="IJ154" s="125"/>
      <c r="IK154" s="125"/>
      <c r="IL154" s="125"/>
      <c r="IM154" s="125"/>
      <c r="IN154" s="125"/>
      <c r="IO154" s="125"/>
      <c r="IP154" s="125"/>
      <c r="IQ154" s="125"/>
      <c r="IR154" s="125"/>
      <c r="IS154" s="125"/>
      <c r="IT154" s="125"/>
      <c r="IU154" s="125"/>
      <c r="IV154" s="125"/>
      <c r="IW154" s="125"/>
      <c r="IX154" s="125"/>
      <c r="IY154" s="125"/>
      <c r="IZ154" s="125"/>
      <c r="JA154" s="125"/>
      <c r="JB154" s="125"/>
      <c r="JC154" s="125"/>
      <c r="JD154" s="125"/>
      <c r="JE154" s="125"/>
      <c r="JF154" s="125"/>
      <c r="JG154" s="125"/>
      <c r="JH154" s="125"/>
      <c r="JI154" s="125"/>
      <c r="JJ154" s="125"/>
      <c r="JK154" s="125"/>
      <c r="JL154" s="125"/>
      <c r="JM154" s="125"/>
      <c r="JN154" s="125"/>
      <c r="JO154" s="125"/>
      <c r="JP154" s="125"/>
      <c r="JQ154" s="125"/>
      <c r="JR154" s="125"/>
      <c r="JS154" s="125"/>
      <c r="JT154" s="125"/>
      <c r="JU154" s="125"/>
      <c r="JV154" s="125"/>
      <c r="JW154" s="125"/>
      <c r="JX154" s="125"/>
      <c r="JY154" s="125"/>
      <c r="JZ154" s="125"/>
      <c r="KA154" s="125"/>
      <c r="KB154" s="125"/>
      <c r="KC154" s="125"/>
      <c r="KD154" s="125"/>
      <c r="KE154" s="125"/>
      <c r="KF154" s="125"/>
      <c r="KG154" s="125"/>
      <c r="KH154" s="125"/>
      <c r="KI154" s="125"/>
      <c r="KJ154" s="125"/>
      <c r="KK154" s="125"/>
      <c r="KL154" s="125"/>
      <c r="KM154" s="125"/>
      <c r="KN154" s="125"/>
      <c r="KO154" s="125"/>
      <c r="KP154" s="125"/>
      <c r="KQ154" s="125"/>
      <c r="KR154" s="125"/>
      <c r="KS154" s="125"/>
      <c r="KT154" s="125"/>
      <c r="KU154" s="125"/>
      <c r="KV154" s="125"/>
      <c r="KW154" s="125"/>
      <c r="KX154" s="125"/>
      <c r="KY154" s="125"/>
      <c r="KZ154" s="125"/>
      <c r="LA154" s="125"/>
      <c r="LB154" s="125"/>
      <c r="LC154" s="125"/>
      <c r="LD154" s="125"/>
      <c r="LE154" s="125"/>
      <c r="LF154" s="125"/>
      <c r="LG154" s="125"/>
      <c r="LH154" s="125"/>
      <c r="LI154" s="125"/>
      <c r="LJ154" s="125"/>
      <c r="LK154" s="125"/>
      <c r="LL154" s="125"/>
      <c r="LM154" s="125"/>
      <c r="LN154" s="125"/>
      <c r="LO154" s="125"/>
      <c r="LP154" s="125"/>
      <c r="LQ154" s="125"/>
      <c r="LR154" s="125"/>
      <c r="LS154" s="125"/>
      <c r="LT154" s="125"/>
      <c r="LU154" s="125"/>
      <c r="LV154" s="125"/>
      <c r="LW154" s="125"/>
      <c r="LX154" s="125"/>
    </row>
    <row r="155" spans="2:336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  <c r="BI155" s="125"/>
      <c r="BJ155" s="125"/>
      <c r="BK155" s="125"/>
      <c r="BL155" s="125"/>
      <c r="BM155" s="125"/>
      <c r="BN155" s="125"/>
      <c r="BO155" s="125"/>
      <c r="BP155" s="125"/>
      <c r="BQ155" s="125"/>
      <c r="BR155" s="125"/>
      <c r="BS155" s="125"/>
      <c r="BT155" s="125"/>
      <c r="BU155" s="125"/>
      <c r="BV155" s="125"/>
      <c r="BW155" s="125"/>
      <c r="BX155" s="125"/>
      <c r="BY155" s="125"/>
      <c r="BZ155" s="125"/>
      <c r="CA155" s="125"/>
      <c r="CB155" s="125"/>
      <c r="CC155" s="125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5"/>
      <c r="CN155" s="125"/>
      <c r="CO155" s="125"/>
      <c r="CP155" s="125"/>
      <c r="CQ155" s="125"/>
      <c r="CR155" s="125"/>
      <c r="CS155" s="125"/>
      <c r="CT155" s="125"/>
      <c r="CU155" s="125"/>
      <c r="CV155" s="125"/>
      <c r="CW155" s="125"/>
      <c r="CX155" s="125"/>
      <c r="CY155" s="125"/>
      <c r="CZ155" s="125"/>
      <c r="DA155" s="125"/>
      <c r="DB155" s="125"/>
      <c r="DC155" s="125"/>
      <c r="DD155" s="125"/>
      <c r="DE155" s="125"/>
      <c r="DF155" s="125"/>
      <c r="DG155" s="125"/>
      <c r="DH155" s="125"/>
      <c r="DI155" s="125"/>
      <c r="DJ155" s="125"/>
      <c r="DK155" s="125"/>
      <c r="DL155" s="125"/>
      <c r="DM155" s="125"/>
      <c r="DN155" s="125"/>
      <c r="DO155" s="125"/>
      <c r="DP155" s="125"/>
      <c r="DQ155" s="125"/>
      <c r="DR155" s="125"/>
      <c r="DS155" s="125"/>
      <c r="DT155" s="125"/>
      <c r="DU155" s="125"/>
      <c r="DV155" s="125"/>
      <c r="DW155" s="125"/>
      <c r="DX155" s="125"/>
      <c r="DY155" s="125"/>
      <c r="DZ155" s="125"/>
      <c r="EA155" s="125"/>
      <c r="EB155" s="125"/>
      <c r="EC155" s="125"/>
      <c r="ED155" s="125"/>
      <c r="EE155" s="125"/>
      <c r="EF155" s="125"/>
      <c r="EG155" s="125"/>
      <c r="EH155" s="125"/>
      <c r="EI155" s="125"/>
      <c r="EJ155" s="125"/>
      <c r="EK155" s="125"/>
      <c r="EL155" s="125"/>
      <c r="EM155" s="125"/>
      <c r="EN155" s="125"/>
      <c r="EO155" s="125"/>
      <c r="EP155" s="125"/>
      <c r="EQ155" s="125"/>
      <c r="ER155" s="125"/>
      <c r="ES155" s="125"/>
      <c r="ET155" s="125"/>
      <c r="EU155" s="125"/>
      <c r="EV155" s="125"/>
      <c r="EW155" s="125"/>
      <c r="EX155" s="125"/>
      <c r="EY155" s="125"/>
      <c r="EZ155" s="125"/>
      <c r="FA155" s="125"/>
      <c r="FB155" s="125"/>
      <c r="FC155" s="125"/>
      <c r="FD155" s="125"/>
      <c r="FE155" s="125"/>
      <c r="FF155" s="125"/>
      <c r="FG155" s="125"/>
      <c r="FH155" s="125"/>
      <c r="FI155" s="125"/>
      <c r="FJ155" s="125"/>
      <c r="FK155" s="125"/>
      <c r="FL155" s="125"/>
      <c r="FM155" s="125"/>
      <c r="FN155" s="125"/>
      <c r="FO155" s="125"/>
      <c r="FP155" s="125"/>
      <c r="FQ155" s="125"/>
      <c r="FR155" s="125"/>
      <c r="FS155" s="125"/>
      <c r="FT155" s="125"/>
      <c r="FU155" s="125"/>
      <c r="FV155" s="125"/>
      <c r="FW155" s="125"/>
      <c r="FX155" s="125"/>
      <c r="FY155" s="125"/>
      <c r="FZ155" s="125"/>
      <c r="GA155" s="125"/>
      <c r="GB155" s="125"/>
      <c r="GC155" s="125"/>
      <c r="GD155" s="125"/>
      <c r="GE155" s="125"/>
      <c r="GF155" s="125"/>
      <c r="GG155" s="125"/>
      <c r="GH155" s="125"/>
      <c r="GI155" s="125"/>
      <c r="GJ155" s="125"/>
      <c r="GK155" s="125"/>
      <c r="GL155" s="125"/>
      <c r="GM155" s="125"/>
      <c r="GN155" s="125"/>
      <c r="GO155" s="125"/>
      <c r="GP155" s="125"/>
      <c r="GQ155" s="125"/>
      <c r="GR155" s="125"/>
      <c r="GS155" s="125"/>
      <c r="GT155" s="125"/>
      <c r="GU155" s="125"/>
      <c r="GV155" s="125"/>
      <c r="GW155" s="125"/>
      <c r="GX155" s="125"/>
      <c r="GY155" s="125"/>
      <c r="GZ155" s="125"/>
      <c r="HA155" s="125"/>
      <c r="HB155" s="125"/>
      <c r="HC155" s="125"/>
      <c r="HD155" s="125"/>
      <c r="HE155" s="125"/>
      <c r="HF155" s="125"/>
      <c r="HG155" s="125"/>
      <c r="HH155" s="125"/>
      <c r="HI155" s="125"/>
      <c r="HJ155" s="125"/>
      <c r="HK155" s="125"/>
      <c r="HL155" s="125"/>
      <c r="HM155" s="125"/>
      <c r="HN155" s="125"/>
      <c r="HO155" s="125"/>
      <c r="HP155" s="125"/>
      <c r="HQ155" s="125"/>
      <c r="HR155" s="125"/>
      <c r="HS155" s="125"/>
      <c r="HT155" s="125"/>
      <c r="HU155" s="125"/>
      <c r="HV155" s="125"/>
      <c r="HW155" s="125"/>
      <c r="HX155" s="125"/>
      <c r="HY155" s="125"/>
      <c r="HZ155" s="125"/>
      <c r="IA155" s="125"/>
      <c r="IB155" s="125"/>
      <c r="IC155" s="125"/>
      <c r="ID155" s="125"/>
      <c r="IE155" s="125"/>
      <c r="IF155" s="125"/>
      <c r="IG155" s="125"/>
      <c r="IH155" s="125"/>
      <c r="II155" s="125"/>
      <c r="IJ155" s="125"/>
      <c r="IK155" s="125"/>
      <c r="IL155" s="125"/>
      <c r="IM155" s="125"/>
      <c r="IN155" s="125"/>
      <c r="IO155" s="125"/>
      <c r="IP155" s="125"/>
      <c r="IQ155" s="125"/>
      <c r="IR155" s="125"/>
      <c r="IS155" s="125"/>
      <c r="IT155" s="125"/>
      <c r="IU155" s="125"/>
      <c r="IV155" s="125"/>
      <c r="IW155" s="125"/>
      <c r="IX155" s="125"/>
      <c r="IY155" s="125"/>
      <c r="IZ155" s="125"/>
      <c r="JA155" s="125"/>
      <c r="JB155" s="125"/>
      <c r="JC155" s="125"/>
      <c r="JD155" s="125"/>
      <c r="JE155" s="125"/>
      <c r="JF155" s="125"/>
      <c r="JG155" s="125"/>
      <c r="JH155" s="125"/>
      <c r="JI155" s="125"/>
      <c r="JJ155" s="125"/>
      <c r="JK155" s="125"/>
      <c r="JL155" s="125"/>
      <c r="JM155" s="125"/>
      <c r="JN155" s="125"/>
      <c r="JO155" s="125"/>
      <c r="JP155" s="125"/>
      <c r="JQ155" s="125"/>
      <c r="JR155" s="125"/>
      <c r="JS155" s="125"/>
      <c r="JT155" s="125"/>
      <c r="JU155" s="125"/>
      <c r="JV155" s="125"/>
      <c r="JW155" s="125"/>
      <c r="JX155" s="125"/>
      <c r="JY155" s="125"/>
      <c r="JZ155" s="125"/>
      <c r="KA155" s="125"/>
      <c r="KB155" s="125"/>
      <c r="KC155" s="125"/>
      <c r="KD155" s="125"/>
      <c r="KE155" s="125"/>
      <c r="KF155" s="125"/>
      <c r="KG155" s="125"/>
      <c r="KH155" s="125"/>
      <c r="KI155" s="125"/>
      <c r="KJ155" s="125"/>
      <c r="KK155" s="125"/>
      <c r="KL155" s="125"/>
      <c r="KM155" s="125"/>
      <c r="KN155" s="125"/>
      <c r="KO155" s="125"/>
      <c r="KP155" s="125"/>
      <c r="KQ155" s="125"/>
      <c r="KR155" s="125"/>
      <c r="KS155" s="125"/>
      <c r="KT155" s="125"/>
      <c r="KU155" s="125"/>
      <c r="KV155" s="125"/>
      <c r="KW155" s="125"/>
      <c r="KX155" s="125"/>
      <c r="KY155" s="125"/>
      <c r="KZ155" s="125"/>
      <c r="LA155" s="125"/>
      <c r="LB155" s="125"/>
      <c r="LC155" s="125"/>
      <c r="LD155" s="125"/>
      <c r="LE155" s="125"/>
      <c r="LF155" s="125"/>
      <c r="LG155" s="125"/>
      <c r="LH155" s="125"/>
      <c r="LI155" s="125"/>
      <c r="LJ155" s="125"/>
      <c r="LK155" s="125"/>
      <c r="LL155" s="125"/>
      <c r="LM155" s="125"/>
      <c r="LN155" s="125"/>
      <c r="LO155" s="125"/>
      <c r="LP155" s="125"/>
      <c r="LQ155" s="125"/>
      <c r="LR155" s="125"/>
      <c r="LS155" s="125"/>
      <c r="LT155" s="125"/>
      <c r="LU155" s="125"/>
      <c r="LV155" s="125"/>
      <c r="LW155" s="125"/>
      <c r="LX155" s="125"/>
    </row>
    <row r="156" spans="2:336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5"/>
      <c r="BR156" s="125"/>
      <c r="BS156" s="125"/>
      <c r="BT156" s="125"/>
      <c r="BU156" s="125"/>
      <c r="BV156" s="125"/>
      <c r="BW156" s="125"/>
      <c r="BX156" s="125"/>
      <c r="BY156" s="125"/>
      <c r="BZ156" s="125"/>
      <c r="CA156" s="125"/>
      <c r="CB156" s="125"/>
      <c r="CC156" s="125"/>
      <c r="CD156" s="125"/>
      <c r="CE156" s="125"/>
      <c r="CF156" s="125"/>
      <c r="CG156" s="125"/>
      <c r="CH156" s="125"/>
      <c r="CI156" s="125"/>
      <c r="CJ156" s="125"/>
      <c r="CK156" s="125"/>
      <c r="CL156" s="125"/>
      <c r="CM156" s="125"/>
      <c r="CN156" s="125"/>
      <c r="CO156" s="125"/>
      <c r="CP156" s="125"/>
      <c r="CQ156" s="125"/>
      <c r="CR156" s="125"/>
      <c r="CS156" s="125"/>
      <c r="CT156" s="125"/>
      <c r="CU156" s="125"/>
      <c r="CV156" s="125"/>
      <c r="CW156" s="125"/>
      <c r="CX156" s="125"/>
      <c r="CY156" s="125"/>
      <c r="CZ156" s="125"/>
      <c r="DA156" s="125"/>
      <c r="DB156" s="125"/>
      <c r="DC156" s="125"/>
      <c r="DD156" s="125"/>
      <c r="DE156" s="125"/>
      <c r="DF156" s="125"/>
      <c r="DG156" s="125"/>
      <c r="DH156" s="125"/>
      <c r="DI156" s="125"/>
      <c r="DJ156" s="125"/>
      <c r="DK156" s="125"/>
      <c r="DL156" s="125"/>
      <c r="DM156" s="125"/>
      <c r="DN156" s="125"/>
      <c r="DO156" s="125"/>
      <c r="DP156" s="125"/>
      <c r="DQ156" s="125"/>
      <c r="DR156" s="125"/>
      <c r="DS156" s="125"/>
      <c r="DT156" s="125"/>
      <c r="DU156" s="125"/>
      <c r="DV156" s="125"/>
      <c r="DW156" s="125"/>
      <c r="DX156" s="125"/>
      <c r="DY156" s="125"/>
      <c r="DZ156" s="125"/>
      <c r="EA156" s="125"/>
      <c r="EB156" s="125"/>
      <c r="EC156" s="125"/>
      <c r="ED156" s="125"/>
      <c r="EE156" s="125"/>
      <c r="EF156" s="125"/>
      <c r="EG156" s="125"/>
      <c r="EH156" s="125"/>
      <c r="EI156" s="125"/>
      <c r="EJ156" s="125"/>
      <c r="EK156" s="125"/>
      <c r="EL156" s="125"/>
      <c r="EM156" s="125"/>
      <c r="EN156" s="125"/>
      <c r="EO156" s="125"/>
      <c r="EP156" s="125"/>
      <c r="EQ156" s="125"/>
      <c r="ER156" s="125"/>
      <c r="ES156" s="125"/>
      <c r="ET156" s="125"/>
      <c r="EU156" s="125"/>
      <c r="EV156" s="125"/>
      <c r="EW156" s="125"/>
      <c r="EX156" s="125"/>
      <c r="EY156" s="125"/>
      <c r="EZ156" s="125"/>
      <c r="FA156" s="125"/>
      <c r="FB156" s="125"/>
      <c r="FC156" s="125"/>
      <c r="FD156" s="125"/>
      <c r="FE156" s="125"/>
      <c r="FF156" s="125"/>
      <c r="FG156" s="125"/>
      <c r="FH156" s="125"/>
      <c r="FI156" s="125"/>
      <c r="FJ156" s="125"/>
      <c r="FK156" s="125"/>
      <c r="FL156" s="125"/>
      <c r="FM156" s="125"/>
      <c r="FN156" s="125"/>
      <c r="FO156" s="125"/>
      <c r="FP156" s="125"/>
      <c r="FQ156" s="125"/>
      <c r="FR156" s="125"/>
      <c r="FS156" s="125"/>
      <c r="FT156" s="125"/>
      <c r="FU156" s="125"/>
      <c r="FV156" s="125"/>
      <c r="FW156" s="125"/>
      <c r="FX156" s="125"/>
      <c r="FY156" s="125"/>
      <c r="FZ156" s="125"/>
      <c r="GA156" s="125"/>
      <c r="GB156" s="125"/>
      <c r="GC156" s="125"/>
      <c r="GD156" s="125"/>
      <c r="GE156" s="125"/>
      <c r="GF156" s="125"/>
      <c r="GG156" s="125"/>
      <c r="GH156" s="125"/>
      <c r="GI156" s="125"/>
      <c r="GJ156" s="125"/>
      <c r="GK156" s="125"/>
      <c r="GL156" s="125"/>
      <c r="GM156" s="125"/>
      <c r="GN156" s="125"/>
      <c r="GO156" s="125"/>
      <c r="GP156" s="125"/>
      <c r="GQ156" s="125"/>
      <c r="GR156" s="125"/>
      <c r="GS156" s="125"/>
      <c r="GT156" s="125"/>
      <c r="GU156" s="125"/>
      <c r="GV156" s="125"/>
      <c r="GW156" s="125"/>
      <c r="GX156" s="125"/>
      <c r="GY156" s="125"/>
      <c r="GZ156" s="125"/>
      <c r="HA156" s="125"/>
      <c r="HB156" s="125"/>
      <c r="HC156" s="125"/>
      <c r="HD156" s="125"/>
      <c r="HE156" s="125"/>
      <c r="HF156" s="125"/>
      <c r="HG156" s="125"/>
      <c r="HH156" s="125"/>
      <c r="HI156" s="125"/>
      <c r="HJ156" s="125"/>
      <c r="HK156" s="125"/>
      <c r="HL156" s="125"/>
      <c r="HM156" s="125"/>
      <c r="HN156" s="125"/>
      <c r="HO156" s="125"/>
      <c r="HP156" s="125"/>
      <c r="HQ156" s="125"/>
      <c r="HR156" s="125"/>
      <c r="HS156" s="125"/>
      <c r="HT156" s="125"/>
      <c r="HU156" s="125"/>
      <c r="HV156" s="125"/>
      <c r="HW156" s="125"/>
      <c r="HX156" s="125"/>
      <c r="HY156" s="125"/>
      <c r="HZ156" s="125"/>
      <c r="IA156" s="125"/>
      <c r="IB156" s="125"/>
      <c r="IC156" s="125"/>
      <c r="ID156" s="125"/>
      <c r="IE156" s="125"/>
      <c r="IF156" s="125"/>
      <c r="IG156" s="125"/>
      <c r="IH156" s="125"/>
      <c r="II156" s="125"/>
      <c r="IJ156" s="125"/>
      <c r="IK156" s="125"/>
      <c r="IL156" s="125"/>
      <c r="IM156" s="125"/>
      <c r="IN156" s="125"/>
      <c r="IO156" s="125"/>
      <c r="IP156" s="125"/>
      <c r="IQ156" s="125"/>
      <c r="IR156" s="125"/>
      <c r="IS156" s="125"/>
      <c r="IT156" s="125"/>
      <c r="IU156" s="125"/>
      <c r="IV156" s="125"/>
      <c r="IW156" s="125"/>
      <c r="IX156" s="125"/>
      <c r="IY156" s="125"/>
      <c r="IZ156" s="125"/>
      <c r="JA156" s="125"/>
      <c r="JB156" s="125"/>
      <c r="JC156" s="125"/>
      <c r="JD156" s="125"/>
      <c r="JE156" s="125"/>
      <c r="JF156" s="125"/>
      <c r="JG156" s="125"/>
      <c r="JH156" s="125"/>
      <c r="JI156" s="125"/>
      <c r="JJ156" s="125"/>
      <c r="JK156" s="125"/>
      <c r="JL156" s="125"/>
      <c r="JM156" s="125"/>
      <c r="JN156" s="125"/>
      <c r="JO156" s="125"/>
      <c r="JP156" s="125"/>
      <c r="JQ156" s="125"/>
      <c r="JR156" s="125"/>
      <c r="JS156" s="125"/>
      <c r="JT156" s="125"/>
      <c r="JU156" s="125"/>
      <c r="JV156" s="125"/>
      <c r="JW156" s="125"/>
      <c r="JX156" s="125"/>
      <c r="JY156" s="125"/>
      <c r="JZ156" s="125"/>
      <c r="KA156" s="125"/>
      <c r="KB156" s="125"/>
      <c r="KC156" s="125"/>
      <c r="KD156" s="125"/>
      <c r="KE156" s="125"/>
      <c r="KF156" s="125"/>
      <c r="KG156" s="125"/>
      <c r="KH156" s="125"/>
      <c r="KI156" s="125"/>
      <c r="KJ156" s="125"/>
      <c r="KK156" s="125"/>
      <c r="KL156" s="125"/>
      <c r="KM156" s="125"/>
      <c r="KN156" s="125"/>
      <c r="KO156" s="125"/>
      <c r="KP156" s="125"/>
      <c r="KQ156" s="125"/>
      <c r="KR156" s="125"/>
      <c r="KS156" s="125"/>
      <c r="KT156" s="125"/>
      <c r="KU156" s="125"/>
      <c r="KV156" s="125"/>
      <c r="KW156" s="125"/>
      <c r="KX156" s="125"/>
      <c r="KY156" s="125"/>
      <c r="KZ156" s="125"/>
      <c r="LA156" s="125"/>
      <c r="LB156" s="125"/>
      <c r="LC156" s="125"/>
      <c r="LD156" s="125"/>
      <c r="LE156" s="125"/>
      <c r="LF156" s="125"/>
      <c r="LG156" s="125"/>
      <c r="LH156" s="125"/>
      <c r="LI156" s="125"/>
      <c r="LJ156" s="125"/>
      <c r="LK156" s="125"/>
      <c r="LL156" s="125"/>
      <c r="LM156" s="125"/>
      <c r="LN156" s="125"/>
      <c r="LO156" s="125"/>
      <c r="LP156" s="125"/>
      <c r="LQ156" s="125"/>
      <c r="LR156" s="125"/>
      <c r="LS156" s="125"/>
      <c r="LT156" s="125"/>
      <c r="LU156" s="125"/>
      <c r="LV156" s="125"/>
      <c r="LW156" s="125"/>
      <c r="LX156" s="125"/>
    </row>
    <row r="157" spans="2:336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  <c r="BN157" s="125"/>
      <c r="BO157" s="125"/>
      <c r="BP157" s="125"/>
      <c r="BQ157" s="125"/>
      <c r="BR157" s="125"/>
      <c r="BS157" s="125"/>
      <c r="BT157" s="125"/>
      <c r="BU157" s="125"/>
      <c r="BV157" s="125"/>
      <c r="BW157" s="125"/>
      <c r="BX157" s="125"/>
      <c r="BY157" s="125"/>
      <c r="BZ157" s="125"/>
      <c r="CA157" s="125"/>
      <c r="CB157" s="125"/>
      <c r="CC157" s="125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5"/>
      <c r="CN157" s="125"/>
      <c r="CO157" s="125"/>
      <c r="CP157" s="125"/>
      <c r="CQ157" s="125"/>
      <c r="CR157" s="125"/>
      <c r="CS157" s="125"/>
      <c r="CT157" s="125"/>
      <c r="CU157" s="125"/>
      <c r="CV157" s="125"/>
      <c r="CW157" s="125"/>
      <c r="CX157" s="125"/>
      <c r="CY157" s="125"/>
      <c r="CZ157" s="125"/>
      <c r="DA157" s="125"/>
      <c r="DB157" s="125"/>
      <c r="DC157" s="125"/>
      <c r="DD157" s="125"/>
      <c r="DE157" s="125"/>
      <c r="DF157" s="125"/>
      <c r="DG157" s="125"/>
      <c r="DH157" s="125"/>
      <c r="DI157" s="125"/>
      <c r="DJ157" s="125"/>
      <c r="DK157" s="125"/>
      <c r="DL157" s="125"/>
      <c r="DM157" s="125"/>
      <c r="DN157" s="125"/>
      <c r="DO157" s="125"/>
      <c r="DP157" s="125"/>
      <c r="DQ157" s="125"/>
      <c r="DR157" s="125"/>
      <c r="DS157" s="125"/>
      <c r="DT157" s="125"/>
      <c r="DU157" s="125"/>
      <c r="DV157" s="125"/>
      <c r="DW157" s="125"/>
      <c r="DX157" s="125"/>
      <c r="DY157" s="125"/>
      <c r="DZ157" s="125"/>
      <c r="EA157" s="125"/>
      <c r="EB157" s="125"/>
      <c r="EC157" s="125"/>
      <c r="ED157" s="125"/>
      <c r="EE157" s="125"/>
      <c r="EF157" s="125"/>
      <c r="EG157" s="125"/>
      <c r="EH157" s="125"/>
      <c r="EI157" s="125"/>
      <c r="EJ157" s="125"/>
      <c r="EK157" s="125"/>
      <c r="EL157" s="125"/>
      <c r="EM157" s="125"/>
      <c r="EN157" s="125"/>
      <c r="EO157" s="125"/>
      <c r="EP157" s="125"/>
      <c r="EQ157" s="125"/>
      <c r="ER157" s="125"/>
      <c r="ES157" s="125"/>
      <c r="ET157" s="125"/>
      <c r="EU157" s="125"/>
      <c r="EV157" s="125"/>
      <c r="EW157" s="125"/>
      <c r="EX157" s="125"/>
      <c r="EY157" s="125"/>
      <c r="EZ157" s="125"/>
      <c r="FA157" s="125"/>
      <c r="FB157" s="125"/>
      <c r="FC157" s="125"/>
      <c r="FD157" s="125"/>
      <c r="FE157" s="125"/>
      <c r="FF157" s="125"/>
      <c r="FG157" s="125"/>
      <c r="FH157" s="125"/>
      <c r="FI157" s="125"/>
      <c r="FJ157" s="125"/>
      <c r="FK157" s="125"/>
      <c r="FL157" s="125"/>
      <c r="FM157" s="125"/>
      <c r="FN157" s="125"/>
      <c r="FO157" s="125"/>
      <c r="FP157" s="125"/>
      <c r="FQ157" s="125"/>
      <c r="FR157" s="125"/>
      <c r="FS157" s="125"/>
      <c r="FT157" s="125"/>
      <c r="FU157" s="125"/>
      <c r="FV157" s="125"/>
      <c r="FW157" s="125"/>
      <c r="FX157" s="125"/>
      <c r="FY157" s="125"/>
      <c r="FZ157" s="125"/>
      <c r="GA157" s="125"/>
      <c r="GB157" s="125"/>
      <c r="GC157" s="125"/>
      <c r="GD157" s="125"/>
      <c r="GE157" s="125"/>
      <c r="GF157" s="125"/>
      <c r="GG157" s="125"/>
      <c r="GH157" s="125"/>
      <c r="GI157" s="125"/>
      <c r="GJ157" s="125"/>
      <c r="GK157" s="125"/>
      <c r="GL157" s="125"/>
      <c r="GM157" s="125"/>
      <c r="GN157" s="125"/>
      <c r="GO157" s="125"/>
      <c r="GP157" s="125"/>
      <c r="GQ157" s="125"/>
      <c r="GR157" s="125"/>
      <c r="GS157" s="125"/>
      <c r="GT157" s="125"/>
      <c r="GU157" s="125"/>
      <c r="GV157" s="125"/>
      <c r="GW157" s="125"/>
      <c r="GX157" s="125"/>
      <c r="GY157" s="125"/>
      <c r="GZ157" s="125"/>
      <c r="HA157" s="125"/>
      <c r="HB157" s="125"/>
      <c r="HC157" s="125"/>
      <c r="HD157" s="125"/>
      <c r="HE157" s="125"/>
      <c r="HF157" s="125"/>
      <c r="HG157" s="125"/>
      <c r="HH157" s="125"/>
      <c r="HI157" s="125"/>
      <c r="HJ157" s="125"/>
      <c r="HK157" s="125"/>
      <c r="HL157" s="125"/>
      <c r="HM157" s="125"/>
      <c r="HN157" s="125"/>
      <c r="HO157" s="125"/>
      <c r="HP157" s="125"/>
      <c r="HQ157" s="125"/>
      <c r="HR157" s="125"/>
      <c r="HS157" s="125"/>
      <c r="HT157" s="125"/>
      <c r="HU157" s="125"/>
      <c r="HV157" s="125"/>
      <c r="HW157" s="125"/>
      <c r="HX157" s="125"/>
      <c r="HY157" s="125"/>
      <c r="HZ157" s="125"/>
      <c r="IA157" s="125"/>
      <c r="IB157" s="125"/>
      <c r="IC157" s="125"/>
      <c r="ID157" s="125"/>
      <c r="IE157" s="125"/>
      <c r="IF157" s="125"/>
      <c r="IG157" s="125"/>
      <c r="IH157" s="125"/>
      <c r="II157" s="125"/>
      <c r="IJ157" s="125"/>
      <c r="IK157" s="125"/>
      <c r="IL157" s="125"/>
      <c r="IM157" s="125"/>
      <c r="IN157" s="125"/>
      <c r="IO157" s="125"/>
      <c r="IP157" s="125"/>
      <c r="IQ157" s="125"/>
      <c r="IR157" s="125"/>
      <c r="IS157" s="125"/>
      <c r="IT157" s="125"/>
      <c r="IU157" s="125"/>
      <c r="IV157" s="125"/>
      <c r="IW157" s="125"/>
      <c r="IX157" s="125"/>
      <c r="IY157" s="125"/>
      <c r="IZ157" s="125"/>
      <c r="JA157" s="125"/>
      <c r="JB157" s="125"/>
      <c r="JC157" s="125"/>
      <c r="JD157" s="125"/>
      <c r="JE157" s="125"/>
      <c r="JF157" s="125"/>
      <c r="JG157" s="125"/>
      <c r="JH157" s="125"/>
      <c r="JI157" s="125"/>
      <c r="JJ157" s="125"/>
      <c r="JK157" s="125"/>
      <c r="JL157" s="125"/>
      <c r="JM157" s="125"/>
      <c r="JN157" s="125"/>
      <c r="JO157" s="125"/>
      <c r="JP157" s="125"/>
      <c r="JQ157" s="125"/>
      <c r="JR157" s="125"/>
      <c r="JS157" s="125"/>
      <c r="JT157" s="125"/>
      <c r="JU157" s="125"/>
      <c r="JV157" s="125"/>
      <c r="JW157" s="125"/>
      <c r="JX157" s="125"/>
      <c r="JY157" s="125"/>
      <c r="JZ157" s="125"/>
      <c r="KA157" s="125"/>
      <c r="KB157" s="125"/>
      <c r="KC157" s="125"/>
      <c r="KD157" s="125"/>
      <c r="KE157" s="125"/>
      <c r="KF157" s="125"/>
      <c r="KG157" s="125"/>
      <c r="KH157" s="125"/>
      <c r="KI157" s="125"/>
      <c r="KJ157" s="125"/>
      <c r="KK157" s="125"/>
      <c r="KL157" s="125"/>
      <c r="KM157" s="125"/>
      <c r="KN157" s="125"/>
      <c r="KO157" s="125"/>
      <c r="KP157" s="125"/>
      <c r="KQ157" s="125"/>
      <c r="KR157" s="125"/>
      <c r="KS157" s="125"/>
      <c r="KT157" s="125"/>
      <c r="KU157" s="125"/>
      <c r="KV157" s="125"/>
      <c r="KW157" s="125"/>
      <c r="KX157" s="125"/>
      <c r="KY157" s="125"/>
      <c r="KZ157" s="125"/>
      <c r="LA157" s="125"/>
      <c r="LB157" s="125"/>
      <c r="LC157" s="125"/>
      <c r="LD157" s="125"/>
      <c r="LE157" s="125"/>
      <c r="LF157" s="125"/>
      <c r="LG157" s="125"/>
      <c r="LH157" s="125"/>
      <c r="LI157" s="125"/>
      <c r="LJ157" s="125"/>
      <c r="LK157" s="125"/>
      <c r="LL157" s="125"/>
      <c r="LM157" s="125"/>
      <c r="LN157" s="125"/>
      <c r="LO157" s="125"/>
      <c r="LP157" s="125"/>
      <c r="LQ157" s="125"/>
      <c r="LR157" s="125"/>
      <c r="LS157" s="125"/>
      <c r="LT157" s="125"/>
      <c r="LU157" s="125"/>
      <c r="LV157" s="125"/>
      <c r="LW157" s="125"/>
      <c r="LX157" s="125"/>
    </row>
    <row r="158" spans="2:336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  <c r="BI158" s="125"/>
      <c r="BJ158" s="125"/>
      <c r="BK158" s="125"/>
      <c r="BL158" s="125"/>
      <c r="BM158" s="125"/>
      <c r="BN158" s="125"/>
      <c r="BO158" s="125"/>
      <c r="BP158" s="125"/>
      <c r="BQ158" s="125"/>
      <c r="BR158" s="125"/>
      <c r="BS158" s="125"/>
      <c r="BT158" s="125"/>
      <c r="BU158" s="125"/>
      <c r="BV158" s="125"/>
      <c r="BW158" s="125"/>
      <c r="BX158" s="125"/>
      <c r="BY158" s="125"/>
      <c r="BZ158" s="125"/>
      <c r="CA158" s="125"/>
      <c r="CB158" s="125"/>
      <c r="CC158" s="125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5"/>
      <c r="CN158" s="125"/>
      <c r="CO158" s="125"/>
      <c r="CP158" s="125"/>
      <c r="CQ158" s="125"/>
      <c r="CR158" s="125"/>
      <c r="CS158" s="125"/>
      <c r="CT158" s="125"/>
      <c r="CU158" s="125"/>
      <c r="CV158" s="125"/>
      <c r="CW158" s="125"/>
      <c r="CX158" s="125"/>
      <c r="CY158" s="125"/>
      <c r="CZ158" s="125"/>
      <c r="DA158" s="125"/>
      <c r="DB158" s="125"/>
      <c r="DC158" s="125"/>
      <c r="DD158" s="125"/>
      <c r="DE158" s="125"/>
      <c r="DF158" s="125"/>
      <c r="DG158" s="125"/>
      <c r="DH158" s="125"/>
      <c r="DI158" s="125"/>
      <c r="DJ158" s="125"/>
      <c r="DK158" s="125"/>
      <c r="DL158" s="125"/>
      <c r="DM158" s="125"/>
      <c r="DN158" s="125"/>
      <c r="DO158" s="125"/>
      <c r="DP158" s="125"/>
      <c r="DQ158" s="125"/>
      <c r="DR158" s="125"/>
      <c r="DS158" s="125"/>
      <c r="DT158" s="125"/>
      <c r="DU158" s="125"/>
      <c r="DV158" s="125"/>
      <c r="DW158" s="125"/>
      <c r="DX158" s="125"/>
      <c r="DY158" s="125"/>
      <c r="DZ158" s="125"/>
      <c r="EA158" s="125"/>
      <c r="EB158" s="125"/>
      <c r="EC158" s="125"/>
      <c r="ED158" s="125"/>
      <c r="EE158" s="125"/>
      <c r="EF158" s="125"/>
      <c r="EG158" s="125"/>
      <c r="EH158" s="125"/>
      <c r="EI158" s="125"/>
      <c r="EJ158" s="125"/>
      <c r="EK158" s="125"/>
      <c r="EL158" s="125"/>
      <c r="EM158" s="125"/>
      <c r="EN158" s="125"/>
      <c r="EO158" s="125"/>
      <c r="EP158" s="125"/>
      <c r="EQ158" s="125"/>
      <c r="ER158" s="125"/>
      <c r="ES158" s="125"/>
      <c r="ET158" s="125"/>
      <c r="EU158" s="125"/>
      <c r="EV158" s="125"/>
      <c r="EW158" s="125"/>
      <c r="EX158" s="125"/>
      <c r="EY158" s="125"/>
      <c r="EZ158" s="125"/>
      <c r="FA158" s="125"/>
      <c r="FB158" s="125"/>
      <c r="FC158" s="125"/>
      <c r="FD158" s="125"/>
      <c r="FE158" s="125"/>
      <c r="FF158" s="125"/>
      <c r="FG158" s="125"/>
      <c r="FH158" s="125"/>
      <c r="FI158" s="125"/>
      <c r="FJ158" s="125"/>
      <c r="FK158" s="125"/>
      <c r="FL158" s="125"/>
      <c r="FM158" s="125"/>
      <c r="FN158" s="125"/>
      <c r="FO158" s="125"/>
      <c r="FP158" s="125"/>
      <c r="FQ158" s="125"/>
      <c r="FR158" s="125"/>
      <c r="FS158" s="125"/>
      <c r="FT158" s="125"/>
      <c r="FU158" s="125"/>
      <c r="FV158" s="125"/>
      <c r="FW158" s="125"/>
      <c r="FX158" s="125"/>
      <c r="FY158" s="125"/>
      <c r="FZ158" s="125"/>
      <c r="GA158" s="125"/>
      <c r="GB158" s="125"/>
      <c r="GC158" s="125"/>
      <c r="GD158" s="125"/>
      <c r="GE158" s="125"/>
      <c r="GF158" s="125"/>
      <c r="GG158" s="125"/>
      <c r="GH158" s="125"/>
      <c r="GI158" s="125"/>
      <c r="GJ158" s="125"/>
      <c r="GK158" s="125"/>
      <c r="GL158" s="125"/>
      <c r="GM158" s="125"/>
      <c r="GN158" s="125"/>
      <c r="GO158" s="125"/>
      <c r="GP158" s="125"/>
      <c r="GQ158" s="125"/>
      <c r="GR158" s="125"/>
      <c r="GS158" s="125"/>
      <c r="GT158" s="125"/>
      <c r="GU158" s="125"/>
      <c r="GV158" s="125"/>
      <c r="GW158" s="125"/>
      <c r="GX158" s="125"/>
      <c r="GY158" s="125"/>
      <c r="GZ158" s="125"/>
      <c r="HA158" s="125"/>
      <c r="HB158" s="125"/>
      <c r="HC158" s="125"/>
      <c r="HD158" s="125"/>
      <c r="HE158" s="125"/>
      <c r="HF158" s="125"/>
      <c r="HG158" s="125"/>
      <c r="HH158" s="125"/>
      <c r="HI158" s="125"/>
      <c r="HJ158" s="125"/>
      <c r="HK158" s="125"/>
      <c r="HL158" s="125"/>
      <c r="HM158" s="125"/>
      <c r="HN158" s="125"/>
      <c r="HO158" s="125"/>
      <c r="HP158" s="125"/>
      <c r="HQ158" s="125"/>
      <c r="HR158" s="125"/>
      <c r="HS158" s="125"/>
      <c r="HT158" s="125"/>
      <c r="HU158" s="125"/>
      <c r="HV158" s="125"/>
      <c r="HW158" s="125"/>
      <c r="HX158" s="125"/>
      <c r="HY158" s="125"/>
      <c r="HZ158" s="125"/>
      <c r="IA158" s="125"/>
      <c r="IB158" s="125"/>
      <c r="IC158" s="125"/>
      <c r="ID158" s="125"/>
      <c r="IE158" s="125"/>
      <c r="IF158" s="125"/>
      <c r="IG158" s="125"/>
      <c r="IH158" s="125"/>
      <c r="II158" s="125"/>
      <c r="IJ158" s="125"/>
      <c r="IK158" s="125"/>
      <c r="IL158" s="125"/>
      <c r="IM158" s="125"/>
      <c r="IN158" s="125"/>
      <c r="IO158" s="125"/>
      <c r="IP158" s="125"/>
      <c r="IQ158" s="125"/>
      <c r="IR158" s="125"/>
      <c r="IS158" s="125"/>
      <c r="IT158" s="125"/>
      <c r="IU158" s="125"/>
      <c r="IV158" s="125"/>
      <c r="IW158" s="125"/>
      <c r="IX158" s="125"/>
      <c r="IY158" s="125"/>
      <c r="IZ158" s="125"/>
      <c r="JA158" s="125"/>
      <c r="JB158" s="125"/>
      <c r="JC158" s="125"/>
      <c r="JD158" s="125"/>
      <c r="JE158" s="125"/>
      <c r="JF158" s="125"/>
      <c r="JG158" s="125"/>
      <c r="JH158" s="125"/>
      <c r="JI158" s="125"/>
      <c r="JJ158" s="125"/>
      <c r="JK158" s="125"/>
      <c r="JL158" s="125"/>
      <c r="JM158" s="125"/>
      <c r="JN158" s="125"/>
      <c r="JO158" s="125"/>
      <c r="JP158" s="125"/>
      <c r="JQ158" s="125"/>
      <c r="JR158" s="125"/>
      <c r="JS158" s="125"/>
      <c r="JT158" s="125"/>
      <c r="JU158" s="125"/>
      <c r="JV158" s="125"/>
      <c r="JW158" s="125"/>
      <c r="JX158" s="125"/>
      <c r="JY158" s="125"/>
      <c r="JZ158" s="125"/>
      <c r="KA158" s="125"/>
      <c r="KB158" s="125"/>
      <c r="KC158" s="125"/>
      <c r="KD158" s="125"/>
      <c r="KE158" s="125"/>
      <c r="KF158" s="125"/>
      <c r="KG158" s="125"/>
      <c r="KH158" s="125"/>
      <c r="KI158" s="125"/>
      <c r="KJ158" s="125"/>
      <c r="KK158" s="125"/>
      <c r="KL158" s="125"/>
      <c r="KM158" s="125"/>
      <c r="KN158" s="125"/>
      <c r="KO158" s="125"/>
      <c r="KP158" s="125"/>
      <c r="KQ158" s="125"/>
      <c r="KR158" s="125"/>
      <c r="KS158" s="125"/>
      <c r="KT158" s="125"/>
      <c r="KU158" s="125"/>
      <c r="KV158" s="125"/>
      <c r="KW158" s="125"/>
      <c r="KX158" s="125"/>
      <c r="KY158" s="125"/>
      <c r="KZ158" s="125"/>
      <c r="LA158" s="125"/>
      <c r="LB158" s="125"/>
      <c r="LC158" s="125"/>
      <c r="LD158" s="125"/>
      <c r="LE158" s="125"/>
      <c r="LF158" s="125"/>
      <c r="LG158" s="125"/>
      <c r="LH158" s="125"/>
      <c r="LI158" s="125"/>
      <c r="LJ158" s="125"/>
      <c r="LK158" s="125"/>
      <c r="LL158" s="125"/>
      <c r="LM158" s="125"/>
      <c r="LN158" s="125"/>
      <c r="LO158" s="125"/>
      <c r="LP158" s="125"/>
      <c r="LQ158" s="125"/>
      <c r="LR158" s="125"/>
      <c r="LS158" s="125"/>
      <c r="LT158" s="125"/>
      <c r="LU158" s="125"/>
      <c r="LV158" s="125"/>
      <c r="LW158" s="125"/>
      <c r="LX158" s="125"/>
    </row>
    <row r="159" spans="2:336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5"/>
      <c r="BE159" s="125"/>
      <c r="BF159" s="125"/>
      <c r="BG159" s="125"/>
      <c r="BH159" s="125"/>
      <c r="BI159" s="125"/>
      <c r="BJ159" s="125"/>
      <c r="BK159" s="125"/>
      <c r="BL159" s="125"/>
      <c r="BM159" s="125"/>
      <c r="BN159" s="125"/>
      <c r="BO159" s="125"/>
      <c r="BP159" s="125"/>
      <c r="BQ159" s="125"/>
      <c r="BR159" s="125"/>
      <c r="BS159" s="125"/>
      <c r="BT159" s="125"/>
      <c r="BU159" s="125"/>
      <c r="BV159" s="125"/>
      <c r="BW159" s="125"/>
      <c r="BX159" s="125"/>
      <c r="BY159" s="125"/>
      <c r="BZ159" s="125"/>
      <c r="CA159" s="125"/>
      <c r="CB159" s="125"/>
      <c r="CC159" s="125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5"/>
      <c r="CN159" s="125"/>
      <c r="CO159" s="125"/>
      <c r="CP159" s="125"/>
      <c r="CQ159" s="125"/>
      <c r="CR159" s="125"/>
      <c r="CS159" s="125"/>
      <c r="CT159" s="125"/>
      <c r="CU159" s="125"/>
      <c r="CV159" s="125"/>
      <c r="CW159" s="125"/>
      <c r="CX159" s="125"/>
      <c r="CY159" s="125"/>
      <c r="CZ159" s="125"/>
      <c r="DA159" s="125"/>
      <c r="DB159" s="125"/>
      <c r="DC159" s="125"/>
      <c r="DD159" s="125"/>
      <c r="DE159" s="125"/>
      <c r="DF159" s="125"/>
      <c r="DG159" s="125"/>
      <c r="DH159" s="125"/>
      <c r="DI159" s="125"/>
      <c r="DJ159" s="125"/>
      <c r="DK159" s="125"/>
      <c r="DL159" s="125"/>
      <c r="DM159" s="125"/>
      <c r="DN159" s="125"/>
      <c r="DO159" s="125"/>
      <c r="DP159" s="125"/>
      <c r="DQ159" s="125"/>
      <c r="DR159" s="125"/>
      <c r="DS159" s="125"/>
      <c r="DT159" s="125"/>
      <c r="DU159" s="125"/>
      <c r="DV159" s="125"/>
      <c r="DW159" s="125"/>
      <c r="DX159" s="125"/>
      <c r="DY159" s="125"/>
      <c r="DZ159" s="125"/>
      <c r="EA159" s="125"/>
      <c r="EB159" s="125"/>
      <c r="EC159" s="125"/>
      <c r="ED159" s="125"/>
      <c r="EE159" s="125"/>
      <c r="EF159" s="125"/>
      <c r="EG159" s="125"/>
      <c r="EH159" s="125"/>
      <c r="EI159" s="125"/>
      <c r="EJ159" s="125"/>
      <c r="EK159" s="125"/>
      <c r="EL159" s="125"/>
      <c r="EM159" s="125"/>
      <c r="EN159" s="125"/>
      <c r="EO159" s="125"/>
      <c r="EP159" s="125"/>
      <c r="EQ159" s="125"/>
      <c r="ER159" s="125"/>
      <c r="ES159" s="125"/>
      <c r="ET159" s="125"/>
      <c r="EU159" s="125"/>
      <c r="EV159" s="125"/>
      <c r="EW159" s="125"/>
      <c r="EX159" s="125"/>
      <c r="EY159" s="125"/>
      <c r="EZ159" s="125"/>
      <c r="FA159" s="125"/>
      <c r="FB159" s="125"/>
      <c r="FC159" s="125"/>
      <c r="FD159" s="125"/>
      <c r="FE159" s="125"/>
      <c r="FF159" s="125"/>
      <c r="FG159" s="125"/>
      <c r="FH159" s="125"/>
      <c r="FI159" s="125"/>
      <c r="FJ159" s="125"/>
      <c r="FK159" s="125"/>
      <c r="FL159" s="125"/>
      <c r="FM159" s="125"/>
      <c r="FN159" s="125"/>
      <c r="FO159" s="125"/>
      <c r="FP159" s="125"/>
      <c r="FQ159" s="125"/>
      <c r="FR159" s="125"/>
      <c r="FS159" s="125"/>
      <c r="FT159" s="125"/>
      <c r="FU159" s="125"/>
      <c r="FV159" s="125"/>
      <c r="FW159" s="125"/>
      <c r="FX159" s="125"/>
      <c r="FY159" s="125"/>
      <c r="FZ159" s="125"/>
      <c r="GA159" s="125"/>
      <c r="GB159" s="125"/>
      <c r="GC159" s="125"/>
      <c r="GD159" s="125"/>
      <c r="GE159" s="125"/>
      <c r="GF159" s="125"/>
      <c r="GG159" s="125"/>
      <c r="GH159" s="125"/>
      <c r="GI159" s="125"/>
      <c r="GJ159" s="125"/>
      <c r="GK159" s="125"/>
      <c r="GL159" s="125"/>
      <c r="GM159" s="125"/>
      <c r="GN159" s="125"/>
      <c r="GO159" s="125"/>
      <c r="GP159" s="125"/>
      <c r="GQ159" s="125"/>
      <c r="GR159" s="125"/>
      <c r="GS159" s="125"/>
      <c r="GT159" s="125"/>
      <c r="GU159" s="125"/>
      <c r="GV159" s="125"/>
      <c r="GW159" s="125"/>
      <c r="GX159" s="125"/>
      <c r="GY159" s="125"/>
      <c r="GZ159" s="125"/>
      <c r="HA159" s="125"/>
      <c r="HB159" s="125"/>
      <c r="HC159" s="125"/>
      <c r="HD159" s="125"/>
      <c r="HE159" s="125"/>
      <c r="HF159" s="125"/>
      <c r="HG159" s="125"/>
      <c r="HH159" s="125"/>
      <c r="HI159" s="125"/>
      <c r="HJ159" s="125"/>
      <c r="HK159" s="125"/>
      <c r="HL159" s="125"/>
      <c r="HM159" s="125"/>
      <c r="HN159" s="125"/>
      <c r="HO159" s="125"/>
      <c r="HP159" s="125"/>
      <c r="HQ159" s="125"/>
      <c r="HR159" s="125"/>
      <c r="HS159" s="125"/>
      <c r="HT159" s="125"/>
      <c r="HU159" s="125"/>
      <c r="HV159" s="125"/>
      <c r="HW159" s="125"/>
      <c r="HX159" s="125"/>
      <c r="HY159" s="125"/>
      <c r="HZ159" s="125"/>
      <c r="IA159" s="125"/>
      <c r="IB159" s="125"/>
      <c r="IC159" s="125"/>
      <c r="ID159" s="125"/>
      <c r="IE159" s="125"/>
      <c r="IF159" s="125"/>
      <c r="IG159" s="125"/>
      <c r="IH159" s="125"/>
      <c r="II159" s="125"/>
      <c r="IJ159" s="125"/>
      <c r="IK159" s="125"/>
      <c r="IL159" s="125"/>
      <c r="IM159" s="125"/>
      <c r="IN159" s="125"/>
      <c r="IO159" s="125"/>
      <c r="IP159" s="125"/>
      <c r="IQ159" s="125"/>
      <c r="IR159" s="125"/>
      <c r="IS159" s="125"/>
      <c r="IT159" s="125"/>
      <c r="IU159" s="125"/>
      <c r="IV159" s="125"/>
      <c r="IW159" s="125"/>
      <c r="IX159" s="125"/>
      <c r="IY159" s="125"/>
      <c r="IZ159" s="125"/>
      <c r="JA159" s="125"/>
      <c r="JB159" s="125"/>
      <c r="JC159" s="125"/>
      <c r="JD159" s="125"/>
      <c r="JE159" s="125"/>
      <c r="JF159" s="125"/>
      <c r="JG159" s="125"/>
      <c r="JH159" s="125"/>
      <c r="JI159" s="125"/>
      <c r="JJ159" s="125"/>
      <c r="JK159" s="125"/>
      <c r="JL159" s="125"/>
      <c r="JM159" s="125"/>
      <c r="JN159" s="125"/>
      <c r="JO159" s="125"/>
      <c r="JP159" s="125"/>
      <c r="JQ159" s="125"/>
      <c r="JR159" s="125"/>
      <c r="JS159" s="125"/>
      <c r="JT159" s="125"/>
      <c r="JU159" s="125"/>
      <c r="JV159" s="125"/>
      <c r="JW159" s="125"/>
      <c r="JX159" s="125"/>
      <c r="JY159" s="125"/>
      <c r="JZ159" s="125"/>
      <c r="KA159" s="125"/>
      <c r="KB159" s="125"/>
      <c r="KC159" s="125"/>
      <c r="KD159" s="125"/>
      <c r="KE159" s="125"/>
      <c r="KF159" s="125"/>
      <c r="KG159" s="125"/>
      <c r="KH159" s="125"/>
      <c r="KI159" s="125"/>
      <c r="KJ159" s="125"/>
      <c r="KK159" s="125"/>
      <c r="KL159" s="125"/>
      <c r="KM159" s="125"/>
      <c r="KN159" s="125"/>
      <c r="KO159" s="125"/>
      <c r="KP159" s="125"/>
      <c r="KQ159" s="125"/>
      <c r="KR159" s="125"/>
      <c r="KS159" s="125"/>
      <c r="KT159" s="125"/>
      <c r="KU159" s="125"/>
      <c r="KV159" s="125"/>
      <c r="KW159" s="125"/>
      <c r="KX159" s="125"/>
      <c r="KY159" s="125"/>
      <c r="KZ159" s="125"/>
      <c r="LA159" s="125"/>
      <c r="LB159" s="125"/>
      <c r="LC159" s="125"/>
      <c r="LD159" s="125"/>
      <c r="LE159" s="125"/>
      <c r="LF159" s="125"/>
      <c r="LG159" s="125"/>
      <c r="LH159" s="125"/>
      <c r="LI159" s="125"/>
      <c r="LJ159" s="125"/>
      <c r="LK159" s="125"/>
      <c r="LL159" s="125"/>
      <c r="LM159" s="125"/>
      <c r="LN159" s="125"/>
      <c r="LO159" s="125"/>
      <c r="LP159" s="125"/>
      <c r="LQ159" s="125"/>
      <c r="LR159" s="125"/>
      <c r="LS159" s="125"/>
      <c r="LT159" s="125"/>
      <c r="LU159" s="125"/>
      <c r="LV159" s="125"/>
      <c r="LW159" s="125"/>
      <c r="LX159" s="125"/>
    </row>
  </sheetData>
  <sheetProtection algorithmName="SHA-512" hashValue="plZWcGsvvSFUTW+/oQM8C/gqFEi6aVlq7bRnLK7KR1cjbw2Lr5Kv+uNK4GebcrQHqX62WiCbRBnSJjHXyoqGUA==" saltValue="/GLtLtvoXDj0/l+wa6zg8w==" spinCount="100000" sheet="1" objects="1" scenarios="1" selectLockedCells="1"/>
  <phoneticPr fontId="1"/>
  <pageMargins left="0.7" right="0.7" top="0.75" bottom="0.75" header="0.3" footer="0.3"/>
  <pageSetup paperSize="9" orientation="portrait" horizontalDpi="4294967293" verticalDpi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7C25D-1AC8-46CE-9A3C-D2B96B4A9FB6}">
  <sheetPr codeName="Sheet22"/>
  <dimension ref="A1:AT91"/>
  <sheetViews>
    <sheetView showGridLines="0" zoomScale="85" zoomScaleNormal="85" workbookViewId="0"/>
  </sheetViews>
  <sheetFormatPr defaultColWidth="9" defaultRowHeight="12"/>
  <cols>
    <col min="1" max="1" width="2.125" style="7" customWidth="1"/>
    <col min="2" max="2" width="18.625" style="7" customWidth="1"/>
    <col min="3" max="3" width="4.625" style="7" customWidth="1"/>
    <col min="4" max="33" width="11.5" style="7" customWidth="1"/>
    <col min="34" max="16384" width="9" style="7"/>
  </cols>
  <sheetData>
    <row r="1" spans="1:34" ht="14.25">
      <c r="A1" s="108" t="str">
        <f>A65&amp;A66&amp;A67&amp;A68&amp;A69</f>
        <v>070004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B1" s="111"/>
      <c r="C1" s="110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42"/>
      <c r="AA1" s="142"/>
      <c r="AB1" s="142"/>
      <c r="AC1" s="142"/>
      <c r="AD1" s="142"/>
      <c r="AE1" s="142"/>
      <c r="AF1" s="142"/>
      <c r="AG1" s="142"/>
      <c r="AH1" s="142"/>
    </row>
    <row r="2" spans="1:34" ht="18.75">
      <c r="A2" s="73"/>
      <c r="B2" s="73"/>
      <c r="C2" s="73"/>
      <c r="D2" s="73"/>
      <c r="E2" s="74"/>
      <c r="G2" s="75"/>
      <c r="H2" s="71"/>
      <c r="I2" s="71"/>
      <c r="J2" s="71"/>
      <c r="Q2" s="387" t="s">
        <v>406</v>
      </c>
      <c r="R2" s="71"/>
      <c r="S2" s="71"/>
      <c r="T2" s="71"/>
      <c r="U2" s="71"/>
      <c r="V2" s="75"/>
      <c r="X2" s="75"/>
      <c r="Y2" s="76"/>
      <c r="AC2" s="62" t="s">
        <v>0</v>
      </c>
      <c r="AD2" s="71"/>
      <c r="AE2" s="71"/>
      <c r="AF2" s="71"/>
    </row>
    <row r="3" spans="1:34" ht="14.25">
      <c r="A3" s="71"/>
      <c r="B3" s="77"/>
      <c r="C3" s="77"/>
      <c r="D3" s="77"/>
      <c r="E3" s="75"/>
      <c r="G3" s="71"/>
      <c r="H3" s="71"/>
      <c r="I3" s="71"/>
      <c r="J3" s="75"/>
      <c r="Q3" s="384" t="s">
        <v>401</v>
      </c>
      <c r="R3" s="71"/>
      <c r="S3" s="71"/>
      <c r="T3" s="71"/>
      <c r="U3" s="71"/>
      <c r="V3" s="75"/>
      <c r="W3" s="75"/>
      <c r="X3" s="75"/>
      <c r="Y3" s="75"/>
      <c r="AC3" s="75"/>
      <c r="AD3" s="71"/>
      <c r="AE3" s="71"/>
      <c r="AF3" s="71"/>
    </row>
    <row r="4" spans="1:34" ht="14.25">
      <c r="A4" s="71"/>
      <c r="B4" s="71"/>
      <c r="C4" s="72"/>
      <c r="D4" s="71"/>
      <c r="E4" s="72"/>
      <c r="G4" s="71"/>
      <c r="H4" s="71"/>
      <c r="I4" s="71"/>
      <c r="J4" s="71"/>
      <c r="R4" s="76"/>
      <c r="S4" s="71"/>
      <c r="T4" s="71"/>
      <c r="U4" s="71"/>
      <c r="AC4" s="75" t="s">
        <v>1</v>
      </c>
      <c r="AD4" s="75"/>
      <c r="AE4" s="75"/>
      <c r="AF4" s="76"/>
      <c r="AG4" s="76"/>
    </row>
    <row r="5" spans="1:34" ht="14.25">
      <c r="A5" s="72"/>
      <c r="B5" s="72"/>
      <c r="C5" s="72"/>
      <c r="D5" s="72"/>
      <c r="E5" s="75"/>
      <c r="F5" s="75"/>
      <c r="G5" s="72"/>
      <c r="H5" s="75"/>
      <c r="I5" s="75"/>
      <c r="J5" s="75"/>
      <c r="R5" s="76"/>
      <c r="S5" s="75"/>
      <c r="T5" s="75"/>
      <c r="U5" s="75"/>
      <c r="AC5" s="75" t="s">
        <v>93</v>
      </c>
      <c r="AD5" s="76"/>
      <c r="AE5" s="76"/>
      <c r="AF5" s="141">
        <f>第5表!AE5</f>
        <v>0</v>
      </c>
      <c r="AG5" s="76"/>
    </row>
    <row r="6" spans="1:34" ht="14.25">
      <c r="A6" s="72"/>
      <c r="B6" s="72"/>
      <c r="C6" s="72"/>
      <c r="D6" s="72"/>
      <c r="E6" s="75"/>
      <c r="F6" s="75"/>
      <c r="G6" s="72"/>
      <c r="H6" s="75"/>
      <c r="I6" s="75"/>
      <c r="J6" s="75"/>
      <c r="R6" s="76"/>
      <c r="S6" s="75"/>
      <c r="T6" s="75"/>
      <c r="U6" s="75"/>
      <c r="AC6" s="78" t="s">
        <v>92</v>
      </c>
      <c r="AD6" s="79"/>
      <c r="AE6" s="79"/>
      <c r="AF6" s="135"/>
      <c r="AG6" s="79"/>
    </row>
    <row r="7" spans="1:34" ht="14.25">
      <c r="A7" s="71"/>
      <c r="B7" s="1" t="str">
        <f>LEFTB(第3表!B7,2)&amp;"00040"&amp;TEXT(第3表!$C$7,"0000")</f>
        <v>07000400000</v>
      </c>
      <c r="C7" s="140"/>
      <c r="D7" s="40"/>
      <c r="G7" s="40" t="str">
        <f>IF(COUNTBLANK(D20:AF24)+COUNTBLANK(D31:O35)+COUNTBLANK(D44:AA63)=0,"","値が無い欄にも「0」を入力してください！")</f>
        <v/>
      </c>
      <c r="H7" s="75"/>
      <c r="I7" s="75"/>
      <c r="J7" s="75"/>
      <c r="R7" s="76"/>
      <c r="S7" s="75"/>
      <c r="T7" s="75"/>
      <c r="U7" s="75"/>
      <c r="AC7" s="39" t="str">
        <f>"令和      "&amp;DBCS(LEFTB(B7,2))&amp;"     年度分報告"</f>
        <v>令和      ０７     年度分報告</v>
      </c>
      <c r="AD7" s="80"/>
      <c r="AE7" s="80"/>
      <c r="AF7" s="80"/>
      <c r="AG7" s="81"/>
    </row>
    <row r="8" spans="1:34" ht="14.25">
      <c r="A8" s="76"/>
      <c r="B8" s="76" t="s">
        <v>76</v>
      </c>
      <c r="C8" s="75"/>
      <c r="D8" s="75"/>
      <c r="E8" s="82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6"/>
    </row>
    <row r="9" spans="1:34" s="317" customFormat="1" ht="21" customHeight="1">
      <c r="B9" s="322" t="s">
        <v>350</v>
      </c>
      <c r="C9" s="322"/>
      <c r="D9" s="322"/>
      <c r="E9" s="322"/>
      <c r="F9" s="322"/>
      <c r="G9" s="323"/>
      <c r="N9" s="385"/>
      <c r="O9" s="385"/>
      <c r="P9" s="385"/>
      <c r="Q9" s="385"/>
      <c r="R9" s="385"/>
    </row>
    <row r="10" spans="1:34" s="317" customFormat="1" ht="21" customHeight="1">
      <c r="B10" s="900" t="s">
        <v>351</v>
      </c>
      <c r="C10" s="901"/>
      <c r="D10" s="901"/>
      <c r="E10" s="901"/>
      <c r="F10" s="902"/>
      <c r="G10" s="93" t="str">
        <f>TEXT(第4表!G10,"0000000000")</f>
        <v>0000000000</v>
      </c>
      <c r="H10" s="326"/>
      <c r="I10" s="326"/>
      <c r="J10" s="326"/>
      <c r="N10" s="385"/>
      <c r="O10" s="385"/>
      <c r="P10" s="385"/>
      <c r="Q10" s="385"/>
    </row>
    <row r="11" spans="1:34" s="317" customFormat="1" ht="21" customHeight="1">
      <c r="B11" s="900" t="s">
        <v>352</v>
      </c>
      <c r="C11" s="901"/>
      <c r="D11" s="901"/>
      <c r="E11" s="901"/>
      <c r="F11" s="902"/>
      <c r="G11" s="93" t="str">
        <f>TEXT(第4表!G11,"0000000000")</f>
        <v>0000000000</v>
      </c>
      <c r="H11" s="321"/>
      <c r="I11" s="321"/>
      <c r="J11" s="321"/>
      <c r="K11" s="321"/>
      <c r="L11" s="321"/>
      <c r="N11" s="385"/>
      <c r="O11" s="385"/>
      <c r="P11" s="385"/>
      <c r="Q11" s="385"/>
    </row>
    <row r="12" spans="1:34" s="317" customFormat="1" ht="21" customHeight="1">
      <c r="B12" s="900" t="s">
        <v>353</v>
      </c>
      <c r="C12" s="901"/>
      <c r="D12" s="901"/>
      <c r="E12" s="901"/>
      <c r="F12" s="902"/>
      <c r="G12" s="93" t="str">
        <f>TEXT(第4表!G12,"0000000000")</f>
        <v>0000000000</v>
      </c>
      <c r="H12" s="320"/>
      <c r="I12" s="320"/>
      <c r="J12" s="320"/>
      <c r="K12" s="320"/>
      <c r="L12" s="320"/>
      <c r="M12" s="327"/>
      <c r="N12" s="385"/>
      <c r="O12" s="385"/>
      <c r="P12" s="385"/>
      <c r="Q12" s="385"/>
    </row>
    <row r="13" spans="1:34" s="317" customFormat="1" ht="21" customHeight="1">
      <c r="B13" s="318"/>
      <c r="C13" s="318"/>
      <c r="D13" s="319"/>
      <c r="E13" s="328"/>
      <c r="F13" s="328"/>
      <c r="G13" s="320"/>
      <c r="H13" s="320"/>
      <c r="I13" s="320"/>
      <c r="J13" s="320"/>
      <c r="K13" s="320"/>
      <c r="L13" s="320"/>
      <c r="M13" s="327"/>
    </row>
    <row r="14" spans="1:34" s="317" customFormat="1" ht="21" customHeight="1">
      <c r="B14" s="325" t="s">
        <v>354</v>
      </c>
      <c r="C14" s="318"/>
      <c r="D14" s="318"/>
      <c r="E14" s="318"/>
      <c r="F14" s="318"/>
    </row>
    <row r="15" spans="1:34" ht="21.75" customHeight="1">
      <c r="B15" s="71" t="s">
        <v>356</v>
      </c>
    </row>
    <row r="16" spans="1:34" ht="18" customHeight="1">
      <c r="B16" s="83"/>
      <c r="C16" s="171"/>
      <c r="D16" s="505"/>
      <c r="E16" s="361"/>
      <c r="F16" s="211" t="s">
        <v>398</v>
      </c>
      <c r="G16" s="203"/>
      <c r="H16" s="202" t="s">
        <v>249</v>
      </c>
      <c r="I16" s="206"/>
      <c r="J16" s="203"/>
      <c r="K16" s="85"/>
      <c r="L16" s="85"/>
      <c r="M16" s="85"/>
      <c r="N16" s="85"/>
      <c r="O16" s="211" t="s">
        <v>272</v>
      </c>
      <c r="P16" s="203"/>
      <c r="Q16" s="211" t="s">
        <v>273</v>
      </c>
      <c r="R16" s="206"/>
      <c r="S16" s="203"/>
      <c r="T16" s="85"/>
      <c r="U16" s="85"/>
      <c r="V16" s="202" t="s">
        <v>274</v>
      </c>
      <c r="W16" s="206"/>
      <c r="X16" s="206"/>
      <c r="Y16" s="206"/>
      <c r="Z16" s="206"/>
      <c r="AA16" s="203"/>
      <c r="AB16" s="85"/>
      <c r="AC16" s="85"/>
      <c r="AD16" s="85"/>
      <c r="AE16" s="85"/>
      <c r="AF16" s="85"/>
    </row>
    <row r="17" spans="2:32" ht="18" customHeight="1">
      <c r="B17" s="87"/>
      <c r="C17" s="88"/>
      <c r="D17" s="90"/>
      <c r="E17" s="708"/>
      <c r="F17" s="85"/>
      <c r="G17" s="85"/>
      <c r="H17" s="85"/>
      <c r="I17" s="85"/>
      <c r="J17" s="96"/>
      <c r="K17" s="90"/>
      <c r="L17" s="90"/>
      <c r="M17" s="90"/>
      <c r="N17" s="90"/>
      <c r="O17" s="85"/>
      <c r="P17" s="85"/>
      <c r="Q17" s="85"/>
      <c r="R17" s="85"/>
      <c r="S17" s="96"/>
      <c r="T17" s="90"/>
      <c r="U17" s="90"/>
      <c r="V17" s="202" t="s">
        <v>275</v>
      </c>
      <c r="W17" s="206"/>
      <c r="X17" s="203"/>
      <c r="Y17" s="202" t="s">
        <v>276</v>
      </c>
      <c r="Z17" s="206"/>
      <c r="AA17" s="203"/>
      <c r="AB17" s="90"/>
      <c r="AC17" s="90"/>
      <c r="AD17" s="90"/>
      <c r="AE17" s="90"/>
      <c r="AF17" s="90"/>
    </row>
    <row r="18" spans="2:32" ht="73.5" customHeight="1">
      <c r="B18" s="87"/>
      <c r="C18" s="88"/>
      <c r="D18" s="90"/>
      <c r="E18" s="709"/>
      <c r="F18" s="90"/>
      <c r="G18" s="90"/>
      <c r="H18" s="90"/>
      <c r="I18" s="90"/>
      <c r="J18" s="97"/>
      <c r="K18" s="90"/>
      <c r="L18" s="90"/>
      <c r="M18" s="90"/>
      <c r="N18" s="90"/>
      <c r="O18" s="90"/>
      <c r="P18" s="90"/>
      <c r="Q18" s="90"/>
      <c r="R18" s="90"/>
      <c r="S18" s="97"/>
      <c r="T18" s="90"/>
      <c r="U18" s="90"/>
      <c r="V18" s="85"/>
      <c r="W18" s="85"/>
      <c r="X18" s="85"/>
      <c r="Y18" s="85"/>
      <c r="Z18" s="85"/>
      <c r="AA18" s="85"/>
      <c r="AB18" s="90"/>
      <c r="AC18" s="90"/>
      <c r="AD18" s="90"/>
      <c r="AE18" s="90"/>
      <c r="AF18" s="90"/>
    </row>
    <row r="19" spans="2:32" ht="12" customHeight="1">
      <c r="B19" s="91"/>
      <c r="C19" s="92"/>
      <c r="D19" s="26" t="s">
        <v>4</v>
      </c>
      <c r="E19" s="26" t="s">
        <v>5</v>
      </c>
      <c r="F19" s="26" t="s">
        <v>6</v>
      </c>
      <c r="G19" s="26" t="s">
        <v>7</v>
      </c>
      <c r="H19" s="26" t="s">
        <v>8</v>
      </c>
      <c r="I19" s="26" t="s">
        <v>9</v>
      </c>
      <c r="J19" s="26" t="s">
        <v>10</v>
      </c>
      <c r="K19" s="26" t="s">
        <v>11</v>
      </c>
      <c r="L19" s="26" t="s">
        <v>12</v>
      </c>
      <c r="M19" s="26" t="s">
        <v>13</v>
      </c>
      <c r="N19" s="26" t="s">
        <v>14</v>
      </c>
      <c r="O19" s="26" t="s">
        <v>15</v>
      </c>
      <c r="P19" s="26" t="s">
        <v>16</v>
      </c>
      <c r="Q19" s="26" t="s">
        <v>17</v>
      </c>
      <c r="R19" s="26" t="s">
        <v>18</v>
      </c>
      <c r="S19" s="26" t="s">
        <v>19</v>
      </c>
      <c r="T19" s="26" t="s">
        <v>20</v>
      </c>
      <c r="U19" s="26" t="s">
        <v>21</v>
      </c>
      <c r="V19" s="26" t="s">
        <v>22</v>
      </c>
      <c r="W19" s="26" t="s">
        <v>77</v>
      </c>
      <c r="X19" s="26" t="s">
        <v>78</v>
      </c>
      <c r="Y19" s="26" t="s">
        <v>79</v>
      </c>
      <c r="Z19" s="26" t="s">
        <v>80</v>
      </c>
      <c r="AA19" s="26" t="s">
        <v>81</v>
      </c>
      <c r="AB19" s="26" t="s">
        <v>82</v>
      </c>
      <c r="AC19" s="26" t="s">
        <v>83</v>
      </c>
      <c r="AD19" s="26" t="s">
        <v>84</v>
      </c>
      <c r="AE19" s="26" t="s">
        <v>85</v>
      </c>
      <c r="AF19" s="26" t="s">
        <v>86</v>
      </c>
    </row>
    <row r="20" spans="2:32" ht="22.5" customHeight="1">
      <c r="B20" s="154" t="s">
        <v>99</v>
      </c>
      <c r="C20" s="49" t="s">
        <v>26</v>
      </c>
      <c r="D20" s="93" t="str">
        <f>TEXT(第4表!D20,"0000000000")</f>
        <v>0000000000</v>
      </c>
      <c r="E20" s="93" t="str">
        <f>TEXT(第4表!E20,"0000000000")</f>
        <v>0000000000</v>
      </c>
      <c r="F20" s="93" t="str">
        <f>TEXT(第4表!F20,"0000000000")</f>
        <v>0000000000</v>
      </c>
      <c r="G20" s="93" t="str">
        <f>TEXT(第4表!G20,"0000000000")</f>
        <v>0000000000</v>
      </c>
      <c r="H20" s="93" t="str">
        <f>TEXT(第4表!H20,"0000000000")</f>
        <v>0000000000</v>
      </c>
      <c r="I20" s="93" t="str">
        <f>TEXT(第4表!I20,"0000000000")</f>
        <v>0000000000</v>
      </c>
      <c r="J20" s="93" t="str">
        <f>TEXT(第4表!J20,"0000000000")</f>
        <v>0000000000</v>
      </c>
      <c r="K20" s="93" t="str">
        <f>TEXT(第4表!K20,"0000000000")</f>
        <v>0000000000</v>
      </c>
      <c r="L20" s="93" t="str">
        <f>TEXT(第4表!L20,"0000000000")</f>
        <v>0000000000</v>
      </c>
      <c r="M20" s="93" t="str">
        <f>TEXT(第4表!M20,"0000000000")</f>
        <v>0000000000</v>
      </c>
      <c r="N20" s="93" t="str">
        <f>TEXT(第4表!N20,"0000000000")</f>
        <v>0000000000</v>
      </c>
      <c r="O20" s="93" t="str">
        <f>TEXT(第4表!O20,"0000000000")</f>
        <v>0000000000</v>
      </c>
      <c r="P20" s="93" t="str">
        <f>TEXT(第4表!P20,"0000000000")</f>
        <v>0000000000</v>
      </c>
      <c r="Q20" s="93" t="str">
        <f>TEXT(第4表!Q20,"0000000000")</f>
        <v>0000000000</v>
      </c>
      <c r="R20" s="93" t="str">
        <f>TEXT(第4表!R20,"0000000000")</f>
        <v>0000000000</v>
      </c>
      <c r="S20" s="93" t="str">
        <f>TEXT(第4表!S20,"0000000000")</f>
        <v>0000000000</v>
      </c>
      <c r="T20" s="93" t="str">
        <f>TEXT(第4表!T20,"0000000000")</f>
        <v>0000000000</v>
      </c>
      <c r="U20" s="93" t="str">
        <f>TEXT(第4表!U20,"0000000000")</f>
        <v>0000000000</v>
      </c>
      <c r="V20" s="93" t="str">
        <f>TEXT(第4表!V20,"0000000000")</f>
        <v>0000000000</v>
      </c>
      <c r="W20" s="93" t="str">
        <f>TEXT(第4表!W20,"0000000000")</f>
        <v>0000000000</v>
      </c>
      <c r="X20" s="93" t="str">
        <f>TEXT(第4表!X20,"0000000000")</f>
        <v>0000000000</v>
      </c>
      <c r="Y20" s="93" t="str">
        <f>TEXT(第4表!Y20,"0000000000")</f>
        <v>0000000000</v>
      </c>
      <c r="Z20" s="93" t="str">
        <f>TEXT(第4表!Z20,"0000000000")</f>
        <v>0000000000</v>
      </c>
      <c r="AA20" s="93" t="str">
        <f>TEXT(第4表!AA20,"0000000000")</f>
        <v>0000000000</v>
      </c>
      <c r="AB20" s="93" t="str">
        <f>TEXT(第4表!AB20,"0000000000")</f>
        <v>0000000000</v>
      </c>
      <c r="AC20" s="93" t="str">
        <f>TEXT(第4表!AC20,"0000000000")</f>
        <v>0000000000</v>
      </c>
      <c r="AD20" s="93" t="str">
        <f>TEXT(第4表!AD20,"0000000000")</f>
        <v>0000000000</v>
      </c>
      <c r="AE20" s="93" t="str">
        <f>TEXT(第4表!AE20,"0000000000")</f>
        <v>0000000000</v>
      </c>
      <c r="AF20" s="93" t="str">
        <f>TEXT(第4表!AF20,"0000000000")</f>
        <v>0000000000</v>
      </c>
    </row>
    <row r="21" spans="2:32" ht="22.5" customHeight="1">
      <c r="B21" s="153" t="s">
        <v>100</v>
      </c>
      <c r="C21" s="49" t="s">
        <v>27</v>
      </c>
      <c r="D21" s="93" t="str">
        <f>TEXT(第4表!D21,"0000000000")</f>
        <v>0000000000</v>
      </c>
      <c r="E21" s="93" t="str">
        <f>TEXT(第4表!E21,"0000000000")</f>
        <v>0000000000</v>
      </c>
      <c r="F21" s="93" t="str">
        <f>TEXT(第4表!F21,"0000000000")</f>
        <v>0000000000</v>
      </c>
      <c r="G21" s="93" t="str">
        <f>TEXT(第4表!G21,"0000000000")</f>
        <v>0000000000</v>
      </c>
      <c r="H21" s="93" t="str">
        <f>TEXT(第4表!H21,"0000000000")</f>
        <v>0000000000</v>
      </c>
      <c r="I21" s="93" t="str">
        <f>TEXT(第4表!I21,"0000000000")</f>
        <v>0000000000</v>
      </c>
      <c r="J21" s="93" t="str">
        <f>TEXT(第4表!J21,"0000000000")</f>
        <v>0000000000</v>
      </c>
      <c r="K21" s="93" t="str">
        <f>TEXT(第4表!K21,"0000000000")</f>
        <v>0000000000</v>
      </c>
      <c r="L21" s="93" t="str">
        <f>TEXT(第4表!L21,"0000000000")</f>
        <v>0000000000</v>
      </c>
      <c r="M21" s="93" t="str">
        <f>TEXT(第4表!M21,"0000000000")</f>
        <v>0000000000</v>
      </c>
      <c r="N21" s="93" t="str">
        <f>TEXT(第4表!N21,"0000000000")</f>
        <v>0000000000</v>
      </c>
      <c r="O21" s="93" t="str">
        <f>TEXT(第4表!O21,"0000000000")</f>
        <v>0000000000</v>
      </c>
      <c r="P21" s="93" t="str">
        <f>TEXT(第4表!P21,"0000000000")</f>
        <v>0000000000</v>
      </c>
      <c r="Q21" s="93" t="str">
        <f>TEXT(第4表!Q21,"0000000000")</f>
        <v>0000000000</v>
      </c>
      <c r="R21" s="93" t="str">
        <f>TEXT(第4表!R21,"0000000000")</f>
        <v>0000000000</v>
      </c>
      <c r="S21" s="93" t="str">
        <f>TEXT(第4表!S21,"0000000000")</f>
        <v>0000000000</v>
      </c>
      <c r="T21" s="93" t="str">
        <f>TEXT(第4表!T21,"0000000000")</f>
        <v>0000000000</v>
      </c>
      <c r="U21" s="93" t="str">
        <f>TEXT(第4表!U21,"0000000000")</f>
        <v>0000000000</v>
      </c>
      <c r="V21" s="93" t="str">
        <f>TEXT(第4表!V21,"0000000000")</f>
        <v>0000000000</v>
      </c>
      <c r="W21" s="93" t="str">
        <f>TEXT(第4表!W21,"0000000000")</f>
        <v>0000000000</v>
      </c>
      <c r="X21" s="93" t="str">
        <f>TEXT(第4表!X21,"0000000000")</f>
        <v>0000000000</v>
      </c>
      <c r="Y21" s="93" t="str">
        <f>TEXT(第4表!Y21,"0000000000")</f>
        <v>0000000000</v>
      </c>
      <c r="Z21" s="93" t="str">
        <f>TEXT(第4表!Z21,"0000000000")</f>
        <v>0000000000</v>
      </c>
      <c r="AA21" s="93" t="str">
        <f>TEXT(第4表!AA21,"0000000000")</f>
        <v>0000000000</v>
      </c>
      <c r="AB21" s="93" t="str">
        <f>TEXT(第4表!AB21,"0000000000")</f>
        <v>0000000000</v>
      </c>
      <c r="AC21" s="93" t="str">
        <f>TEXT(第4表!AC21,"0000000000")</f>
        <v>0000000000</v>
      </c>
      <c r="AD21" s="93" t="str">
        <f>TEXT(第4表!AD21,"0000000000")</f>
        <v>0000000000</v>
      </c>
      <c r="AE21" s="93" t="str">
        <f>TEXT(第4表!AE21,"0000000000")</f>
        <v>0000000000</v>
      </c>
      <c r="AF21" s="93" t="str">
        <f>TEXT(第4表!AF21,"0000000000")</f>
        <v>0000000000</v>
      </c>
    </row>
    <row r="22" spans="2:32" ht="22.5" customHeight="1">
      <c r="B22" s="153" t="s">
        <v>101</v>
      </c>
      <c r="C22" s="49" t="s">
        <v>28</v>
      </c>
      <c r="D22" s="93" t="str">
        <f>TEXT(第4表!D22,"0000000000")</f>
        <v>0000000000</v>
      </c>
      <c r="E22" s="93" t="str">
        <f>TEXT(第4表!E22,"0000000000")</f>
        <v>0000000000</v>
      </c>
      <c r="F22" s="93" t="str">
        <f>TEXT(第4表!F22,"0000000000")</f>
        <v>0000000000</v>
      </c>
      <c r="G22" s="93" t="str">
        <f>TEXT(第4表!G22,"0000000000")</f>
        <v>0000000000</v>
      </c>
      <c r="H22" s="93" t="str">
        <f>TEXT(第4表!H22,"0000000000")</f>
        <v>0000000000</v>
      </c>
      <c r="I22" s="93" t="str">
        <f>TEXT(第4表!I22,"0000000000")</f>
        <v>0000000000</v>
      </c>
      <c r="J22" s="93" t="str">
        <f>TEXT(第4表!J22,"0000000000")</f>
        <v>0000000000</v>
      </c>
      <c r="K22" s="93" t="str">
        <f>TEXT(第4表!K22,"0000000000")</f>
        <v>0000000000</v>
      </c>
      <c r="L22" s="93" t="str">
        <f>TEXT(第4表!L22,"0000000000")</f>
        <v>0000000000</v>
      </c>
      <c r="M22" s="93" t="str">
        <f>TEXT(第4表!M22,"0000000000")</f>
        <v>0000000000</v>
      </c>
      <c r="N22" s="93" t="str">
        <f>TEXT(第4表!N22,"0000000000")</f>
        <v>0000000000</v>
      </c>
      <c r="O22" s="93" t="str">
        <f>TEXT(第4表!O22,"0000000000")</f>
        <v>0000000000</v>
      </c>
      <c r="P22" s="93" t="str">
        <f>TEXT(第4表!P22,"0000000000")</f>
        <v>0000000000</v>
      </c>
      <c r="Q22" s="93" t="str">
        <f>TEXT(第4表!Q22,"0000000000")</f>
        <v>0000000000</v>
      </c>
      <c r="R22" s="93" t="str">
        <f>TEXT(第4表!R22,"0000000000")</f>
        <v>0000000000</v>
      </c>
      <c r="S22" s="93" t="str">
        <f>TEXT(第4表!S22,"0000000000")</f>
        <v>0000000000</v>
      </c>
      <c r="T22" s="93" t="str">
        <f>TEXT(第4表!T22,"0000000000")</f>
        <v>0000000000</v>
      </c>
      <c r="U22" s="93" t="str">
        <f>TEXT(第4表!U22,"0000000000")</f>
        <v>0000000000</v>
      </c>
      <c r="V22" s="93" t="str">
        <f>TEXT(第4表!V22,"0000000000")</f>
        <v>0000000000</v>
      </c>
      <c r="W22" s="93" t="str">
        <f>TEXT(第4表!W22,"0000000000")</f>
        <v>0000000000</v>
      </c>
      <c r="X22" s="93" t="str">
        <f>TEXT(第4表!X22,"0000000000")</f>
        <v>0000000000</v>
      </c>
      <c r="Y22" s="93" t="str">
        <f>TEXT(第4表!Y22,"0000000000")</f>
        <v>0000000000</v>
      </c>
      <c r="Z22" s="93" t="str">
        <f>TEXT(第4表!Z22,"0000000000")</f>
        <v>0000000000</v>
      </c>
      <c r="AA22" s="93" t="str">
        <f>TEXT(第4表!AA22,"0000000000")</f>
        <v>0000000000</v>
      </c>
      <c r="AB22" s="93" t="str">
        <f>TEXT(第4表!AB22,"0000000000")</f>
        <v>0000000000</v>
      </c>
      <c r="AC22" s="93" t="str">
        <f>TEXT(第4表!AC22,"0000000000")</f>
        <v>0000000000</v>
      </c>
      <c r="AD22" s="93" t="str">
        <f>TEXT(第4表!AD22,"0000000000")</f>
        <v>0000000000</v>
      </c>
      <c r="AE22" s="93" t="str">
        <f>TEXT(第4表!AE22,"0000000000")</f>
        <v>0000000000</v>
      </c>
      <c r="AF22" s="93" t="str">
        <f>TEXT(第4表!AF22,"0000000000")</f>
        <v>0000000000</v>
      </c>
    </row>
    <row r="23" spans="2:32" ht="22.5" customHeight="1">
      <c r="B23" s="154" t="s">
        <v>97</v>
      </c>
      <c r="C23" s="49" t="s">
        <v>29</v>
      </c>
      <c r="D23" s="93" t="str">
        <f>TEXT(第4表!D23,"0000000000")</f>
        <v>0000000000</v>
      </c>
      <c r="E23" s="93" t="str">
        <f>TEXT(第4表!E23,"0000000000")</f>
        <v>0000000000</v>
      </c>
      <c r="F23" s="93" t="str">
        <f>TEXT(第4表!F23,"0000000000")</f>
        <v>0000000000</v>
      </c>
      <c r="G23" s="93" t="str">
        <f>TEXT(第4表!G23,"0000000000")</f>
        <v>0000000000</v>
      </c>
      <c r="H23" s="93" t="str">
        <f>TEXT(第4表!H23,"0000000000")</f>
        <v>0000000000</v>
      </c>
      <c r="I23" s="93" t="str">
        <f>TEXT(第4表!I23,"0000000000")</f>
        <v>0000000000</v>
      </c>
      <c r="J23" s="93" t="str">
        <f>TEXT(第4表!J23,"0000000000")</f>
        <v>0000000000</v>
      </c>
      <c r="K23" s="93" t="str">
        <f>TEXT(第4表!K23,"0000000000")</f>
        <v>0000000000</v>
      </c>
      <c r="L23" s="93" t="str">
        <f>TEXT(第4表!L23,"0000000000")</f>
        <v>0000000000</v>
      </c>
      <c r="M23" s="93" t="str">
        <f>TEXT(第4表!M23,"0000000000")</f>
        <v>0000000000</v>
      </c>
      <c r="N23" s="93" t="str">
        <f>TEXT(第4表!N23,"0000000000")</f>
        <v>0000000000</v>
      </c>
      <c r="O23" s="93" t="str">
        <f>TEXT(第4表!O23,"0000000000")</f>
        <v>0000000000</v>
      </c>
      <c r="P23" s="93" t="str">
        <f>TEXT(第4表!P23,"0000000000")</f>
        <v>0000000000</v>
      </c>
      <c r="Q23" s="93" t="str">
        <f>TEXT(第4表!Q23,"0000000000")</f>
        <v>0000000000</v>
      </c>
      <c r="R23" s="93" t="str">
        <f>TEXT(第4表!R23,"0000000000")</f>
        <v>0000000000</v>
      </c>
      <c r="S23" s="93" t="str">
        <f>TEXT(第4表!S23,"0000000000")</f>
        <v>0000000000</v>
      </c>
      <c r="T23" s="93" t="str">
        <f>TEXT(第4表!T23,"0000000000")</f>
        <v>0000000000</v>
      </c>
      <c r="U23" s="93" t="str">
        <f>TEXT(第4表!U23,"0000000000")</f>
        <v>0000000000</v>
      </c>
      <c r="V23" s="93" t="str">
        <f>TEXT(第4表!V23,"0000000000")</f>
        <v>0000000000</v>
      </c>
      <c r="W23" s="93" t="str">
        <f>TEXT(第4表!W23,"0000000000")</f>
        <v>0000000000</v>
      </c>
      <c r="X23" s="93" t="str">
        <f>TEXT(第4表!X23,"0000000000")</f>
        <v>0000000000</v>
      </c>
      <c r="Y23" s="93" t="str">
        <f>TEXT(第4表!Y23,"0000000000")</f>
        <v>0000000000</v>
      </c>
      <c r="Z23" s="93" t="str">
        <f>TEXT(第4表!Z23,"0000000000")</f>
        <v>0000000000</v>
      </c>
      <c r="AA23" s="93" t="str">
        <f>TEXT(第4表!AA23,"0000000000")</f>
        <v>0000000000</v>
      </c>
      <c r="AB23" s="93" t="str">
        <f>TEXT(第4表!AB23,"0000000000")</f>
        <v>0000000000</v>
      </c>
      <c r="AC23" s="93" t="str">
        <f>TEXT(第4表!AC23,"0000000000")</f>
        <v>0000000000</v>
      </c>
      <c r="AD23" s="93" t="str">
        <f>TEXT(第4表!AD23,"0000000000")</f>
        <v>0000000000</v>
      </c>
      <c r="AE23" s="93" t="str">
        <f>TEXT(第4表!AE23,"0000000000")</f>
        <v>0000000000</v>
      </c>
      <c r="AF23" s="93" t="str">
        <f>TEXT(第4表!AF23,"0000000000")</f>
        <v>0000000000</v>
      </c>
    </row>
    <row r="24" spans="2:32" ht="22.5" customHeight="1">
      <c r="B24" s="153" t="s">
        <v>98</v>
      </c>
      <c r="C24" s="49" t="s">
        <v>30</v>
      </c>
      <c r="D24" s="93" t="str">
        <f>TEXT(第4表!D24,"0000000000")</f>
        <v>0000000000</v>
      </c>
      <c r="E24" s="93" t="str">
        <f>TEXT(第4表!E24,"0000000000")</f>
        <v>0000000000</v>
      </c>
      <c r="F24" s="93" t="str">
        <f>TEXT(第4表!F24,"0000000000")</f>
        <v>0000000000</v>
      </c>
      <c r="G24" s="93" t="str">
        <f>TEXT(第4表!G24,"0000000000")</f>
        <v>0000000000</v>
      </c>
      <c r="H24" s="93" t="str">
        <f>TEXT(第4表!H24,"0000000000")</f>
        <v>0000000000</v>
      </c>
      <c r="I24" s="93" t="str">
        <f>TEXT(第4表!I24,"0000000000")</f>
        <v>0000000000</v>
      </c>
      <c r="J24" s="93" t="str">
        <f>TEXT(第4表!J24,"0000000000")</f>
        <v>0000000000</v>
      </c>
      <c r="K24" s="93" t="str">
        <f>TEXT(第4表!K24,"0000000000")</f>
        <v>0000000000</v>
      </c>
      <c r="L24" s="93" t="str">
        <f>TEXT(第4表!L24,"0000000000")</f>
        <v>0000000000</v>
      </c>
      <c r="M24" s="93" t="str">
        <f>TEXT(第4表!M24,"0000000000")</f>
        <v>0000000000</v>
      </c>
      <c r="N24" s="93" t="str">
        <f>TEXT(第4表!N24,"0000000000")</f>
        <v>0000000000</v>
      </c>
      <c r="O24" s="93" t="str">
        <f>TEXT(第4表!O24,"0000000000")</f>
        <v>0000000000</v>
      </c>
      <c r="P24" s="93" t="str">
        <f>TEXT(第4表!P24,"0000000000")</f>
        <v>0000000000</v>
      </c>
      <c r="Q24" s="93" t="str">
        <f>TEXT(第4表!Q24,"0000000000")</f>
        <v>0000000000</v>
      </c>
      <c r="R24" s="93" t="str">
        <f>TEXT(第4表!R24,"0000000000")</f>
        <v>0000000000</v>
      </c>
      <c r="S24" s="93" t="str">
        <f>TEXT(第4表!S24,"0000000000")</f>
        <v>0000000000</v>
      </c>
      <c r="T24" s="93" t="str">
        <f>TEXT(第4表!T24,"0000000000")</f>
        <v>0000000000</v>
      </c>
      <c r="U24" s="93" t="str">
        <f>TEXT(第4表!U24,"0000000000")</f>
        <v>0000000000</v>
      </c>
      <c r="V24" s="93" t="str">
        <f>TEXT(第4表!V24,"0000000000")</f>
        <v>0000000000</v>
      </c>
      <c r="W24" s="93" t="str">
        <f>TEXT(第4表!W24,"0000000000")</f>
        <v>0000000000</v>
      </c>
      <c r="X24" s="93" t="str">
        <f>TEXT(第4表!X24,"0000000000")</f>
        <v>0000000000</v>
      </c>
      <c r="Y24" s="93" t="str">
        <f>TEXT(第4表!Y24,"0000000000")</f>
        <v>0000000000</v>
      </c>
      <c r="Z24" s="93" t="str">
        <f>TEXT(第4表!Z24,"0000000000")</f>
        <v>0000000000</v>
      </c>
      <c r="AA24" s="93" t="str">
        <f>TEXT(第4表!AA24,"0000000000")</f>
        <v>0000000000</v>
      </c>
      <c r="AB24" s="93" t="str">
        <f>TEXT(第4表!AB24,"0000000000")</f>
        <v>0000000000</v>
      </c>
      <c r="AC24" s="93" t="str">
        <f>TEXT(第4表!AC24,"0000000000")</f>
        <v>0000000000</v>
      </c>
      <c r="AD24" s="93" t="str">
        <f>TEXT(第4表!AD24,"0000000000")</f>
        <v>0000000000</v>
      </c>
      <c r="AE24" s="93" t="str">
        <f>TEXT(第4表!AE24,"0000000000")</f>
        <v>0000000000</v>
      </c>
      <c r="AF24" s="93" t="str">
        <f>TEXT(第4表!AF24,"0000000000")</f>
        <v>0000000000</v>
      </c>
    </row>
    <row r="26" spans="2:32" s="317" customFormat="1" ht="21" customHeight="1">
      <c r="B26" s="325" t="s">
        <v>354</v>
      </c>
      <c r="C26" s="318"/>
      <c r="D26" s="318"/>
      <c r="E26" s="318"/>
      <c r="F26" s="318"/>
    </row>
    <row r="27" spans="2:32" ht="21.75" customHeight="1">
      <c r="B27" s="71" t="s">
        <v>376</v>
      </c>
    </row>
    <row r="28" spans="2:32" ht="32.1" customHeight="1">
      <c r="B28" s="478"/>
      <c r="C28" s="479"/>
      <c r="D28" s="738" t="s">
        <v>362</v>
      </c>
      <c r="E28" s="739"/>
      <c r="F28" s="738" t="s">
        <v>365</v>
      </c>
      <c r="G28" s="739"/>
      <c r="H28" s="738" t="s">
        <v>363</v>
      </c>
      <c r="I28" s="739"/>
      <c r="J28" s="738" t="s">
        <v>366</v>
      </c>
      <c r="K28" s="739"/>
      <c r="L28" s="738" t="s">
        <v>364</v>
      </c>
      <c r="M28" s="739"/>
      <c r="N28" s="740" t="s">
        <v>98</v>
      </c>
      <c r="O28" s="741"/>
    </row>
    <row r="29" spans="2:32" ht="28.5" customHeight="1">
      <c r="B29" s="802" t="s">
        <v>359</v>
      </c>
      <c r="C29" s="88"/>
      <c r="D29" s="205" t="s">
        <v>360</v>
      </c>
      <c r="E29" s="205" t="s">
        <v>361</v>
      </c>
      <c r="F29" s="205" t="s">
        <v>360</v>
      </c>
      <c r="G29" s="205" t="s">
        <v>361</v>
      </c>
      <c r="H29" s="205" t="s">
        <v>360</v>
      </c>
      <c r="I29" s="205" t="s">
        <v>361</v>
      </c>
      <c r="J29" s="205" t="s">
        <v>360</v>
      </c>
      <c r="K29" s="205" t="s">
        <v>361</v>
      </c>
      <c r="L29" s="205" t="s">
        <v>360</v>
      </c>
      <c r="M29" s="205" t="s">
        <v>361</v>
      </c>
      <c r="N29" s="205" t="s">
        <v>360</v>
      </c>
      <c r="O29" s="205" t="s">
        <v>361</v>
      </c>
      <c r="P29" s="801"/>
      <c r="X29" s="176"/>
      <c r="AC29" s="99"/>
      <c r="AD29" s="99"/>
    </row>
    <row r="30" spans="2:32" ht="12" customHeight="1">
      <c r="B30" s="745"/>
      <c r="C30" s="92"/>
      <c r="D30" s="26" t="s">
        <v>4</v>
      </c>
      <c r="E30" s="26" t="s">
        <v>5</v>
      </c>
      <c r="F30" s="26" t="s">
        <v>6</v>
      </c>
      <c r="G30" s="26" t="s">
        <v>7</v>
      </c>
      <c r="H30" s="26" t="s">
        <v>8</v>
      </c>
      <c r="I30" s="26" t="s">
        <v>9</v>
      </c>
      <c r="J30" s="26" t="s">
        <v>10</v>
      </c>
      <c r="K30" s="26" t="s">
        <v>11</v>
      </c>
      <c r="L30" s="26" t="s">
        <v>12</v>
      </c>
      <c r="M30" s="26" t="s">
        <v>13</v>
      </c>
      <c r="N30" s="26" t="s">
        <v>14</v>
      </c>
      <c r="O30" s="26" t="s">
        <v>15</v>
      </c>
      <c r="P30" s="801"/>
      <c r="X30" s="76"/>
      <c r="Z30" s="76"/>
      <c r="AA30" s="76"/>
      <c r="AD30" s="102"/>
      <c r="AE30" s="102"/>
      <c r="AF30" s="102"/>
    </row>
    <row r="31" spans="2:32" ht="23.25" customHeight="1">
      <c r="B31" s="154" t="s">
        <v>99</v>
      </c>
      <c r="C31" s="150" t="s">
        <v>31</v>
      </c>
      <c r="D31" s="93" t="str">
        <f>TEXT(第4表!D31,"0000000000")</f>
        <v>0000000000</v>
      </c>
      <c r="E31" s="93" t="str">
        <f>TEXT(第4表!E31,"0000000000")</f>
        <v>0000000000</v>
      </c>
      <c r="F31" s="93" t="str">
        <f>TEXT(第4表!F31,"0000000000")</f>
        <v>0000000000</v>
      </c>
      <c r="G31" s="93" t="str">
        <f>TEXT(第4表!G31,"0000000000")</f>
        <v>0000000000</v>
      </c>
      <c r="H31" s="93" t="str">
        <f>TEXT(第4表!H31,"0000000000")</f>
        <v>0000000000</v>
      </c>
      <c r="I31" s="93" t="str">
        <f>TEXT(第4表!I31,"0000000000")</f>
        <v>0000000000</v>
      </c>
      <c r="J31" s="93" t="str">
        <f>TEXT(第4表!J31,"0000000000")</f>
        <v>0000000000</v>
      </c>
      <c r="K31" s="93" t="str">
        <f>TEXT(第4表!K31,"0000000000")</f>
        <v>0000000000</v>
      </c>
      <c r="L31" s="93" t="str">
        <f>TEXT(第4表!L31,"0000000000")</f>
        <v>0000000000</v>
      </c>
      <c r="M31" s="93" t="str">
        <f>TEXT(第4表!M31,"0000000000")</f>
        <v>0000000000</v>
      </c>
      <c r="N31" s="93" t="str">
        <f>TEXT(第4表!N31,"0000000000")</f>
        <v>0000000000</v>
      </c>
      <c r="O31" s="93" t="str">
        <f>TEXT(第4表!O31,"0000000000")</f>
        <v>0000000000</v>
      </c>
      <c r="W31" s="102"/>
      <c r="Z31" s="102"/>
      <c r="AA31" s="102"/>
      <c r="AB31" s="102"/>
      <c r="AC31" s="102"/>
      <c r="AD31" s="102"/>
    </row>
    <row r="32" spans="2:32" ht="23.25" customHeight="1">
      <c r="B32" s="153" t="s">
        <v>100</v>
      </c>
      <c r="C32" s="150" t="s">
        <v>13</v>
      </c>
      <c r="D32" s="93" t="str">
        <f>TEXT(第4表!D32,"0000000000")</f>
        <v>0000000000</v>
      </c>
      <c r="E32" s="93" t="str">
        <f>TEXT(第4表!E32,"0000000000")</f>
        <v>0000000000</v>
      </c>
      <c r="F32" s="93" t="str">
        <f>TEXT(第4表!F32,"0000000000")</f>
        <v>0000000000</v>
      </c>
      <c r="G32" s="93" t="str">
        <f>TEXT(第4表!G32,"0000000000")</f>
        <v>0000000000</v>
      </c>
      <c r="H32" s="93" t="str">
        <f>TEXT(第4表!H32,"0000000000")</f>
        <v>0000000000</v>
      </c>
      <c r="I32" s="93" t="str">
        <f>TEXT(第4表!I32,"0000000000")</f>
        <v>0000000000</v>
      </c>
      <c r="J32" s="93" t="str">
        <f>TEXT(第4表!J32,"0000000000")</f>
        <v>0000000000</v>
      </c>
      <c r="K32" s="93" t="str">
        <f>TEXT(第4表!K32,"0000000000")</f>
        <v>0000000000</v>
      </c>
      <c r="L32" s="93" t="str">
        <f>TEXT(第4表!L32,"0000000000")</f>
        <v>0000000000</v>
      </c>
      <c r="M32" s="93" t="str">
        <f>TEXT(第4表!M32,"0000000000")</f>
        <v>0000000000</v>
      </c>
      <c r="N32" s="93" t="str">
        <f>TEXT(第4表!N32,"0000000000")</f>
        <v>0000000000</v>
      </c>
      <c r="O32" s="93" t="str">
        <f>TEXT(第4表!O32,"0000000000")</f>
        <v>0000000000</v>
      </c>
      <c r="T32" s="76"/>
      <c r="V32" s="101"/>
      <c r="W32" s="101"/>
      <c r="X32" s="102"/>
      <c r="Z32" s="102"/>
      <c r="AA32" s="102"/>
      <c r="AB32" s="102"/>
      <c r="AC32" s="102"/>
      <c r="AD32" s="102"/>
    </row>
    <row r="33" spans="2:46" ht="23.25" customHeight="1">
      <c r="B33" s="153" t="s">
        <v>101</v>
      </c>
      <c r="C33" s="150" t="s">
        <v>14</v>
      </c>
      <c r="D33" s="93" t="str">
        <f>TEXT(第4表!D33,"0000000000")</f>
        <v>0000000000</v>
      </c>
      <c r="E33" s="93" t="str">
        <f>TEXT(第4表!E33,"0000000000")</f>
        <v>0000000000</v>
      </c>
      <c r="F33" s="93" t="str">
        <f>TEXT(第4表!F33,"0000000000")</f>
        <v>0000000000</v>
      </c>
      <c r="G33" s="93" t="str">
        <f>TEXT(第4表!G33,"0000000000")</f>
        <v>0000000000</v>
      </c>
      <c r="H33" s="93" t="str">
        <f>TEXT(第4表!H33,"0000000000")</f>
        <v>0000000000</v>
      </c>
      <c r="I33" s="93" t="str">
        <f>TEXT(第4表!I33,"0000000000")</f>
        <v>0000000000</v>
      </c>
      <c r="J33" s="93" t="str">
        <f>TEXT(第4表!J33,"0000000000")</f>
        <v>0000000000</v>
      </c>
      <c r="K33" s="93" t="str">
        <f>TEXT(第4表!K33,"0000000000")</f>
        <v>0000000000</v>
      </c>
      <c r="L33" s="93" t="str">
        <f>TEXT(第4表!L33,"0000000000")</f>
        <v>0000000000</v>
      </c>
      <c r="M33" s="93" t="str">
        <f>TEXT(第4表!M33,"0000000000")</f>
        <v>0000000000</v>
      </c>
      <c r="N33" s="93" t="str">
        <f>TEXT(第4表!N33,"0000000000")</f>
        <v>0000000000</v>
      </c>
      <c r="O33" s="93" t="str">
        <f>TEXT(第4表!O33,"0000000000")</f>
        <v>0000000000</v>
      </c>
      <c r="W33" s="101"/>
      <c r="X33" s="101"/>
      <c r="Y33" s="102"/>
      <c r="Z33" s="102"/>
      <c r="AA33" s="102"/>
      <c r="AB33" s="102"/>
      <c r="AC33" s="102"/>
      <c r="AD33" s="102"/>
    </row>
    <row r="34" spans="2:46" ht="23.25" customHeight="1">
      <c r="B34" s="154" t="s">
        <v>97</v>
      </c>
      <c r="C34" s="150" t="s">
        <v>15</v>
      </c>
      <c r="D34" s="93" t="str">
        <f>TEXT(第4表!D34,"0000000000")</f>
        <v>0000000000</v>
      </c>
      <c r="E34" s="93" t="str">
        <f>TEXT(第4表!E34,"0000000000")</f>
        <v>0000000000</v>
      </c>
      <c r="F34" s="93" t="str">
        <f>TEXT(第4表!F34,"0000000000")</f>
        <v>0000000000</v>
      </c>
      <c r="G34" s="93" t="str">
        <f>TEXT(第4表!G34,"0000000000")</f>
        <v>0000000000</v>
      </c>
      <c r="H34" s="93" t="str">
        <f>TEXT(第4表!H34,"0000000000")</f>
        <v>0000000000</v>
      </c>
      <c r="I34" s="93" t="str">
        <f>TEXT(第4表!I34,"0000000000")</f>
        <v>0000000000</v>
      </c>
      <c r="J34" s="93" t="str">
        <f>TEXT(第4表!J34,"0000000000")</f>
        <v>0000000000</v>
      </c>
      <c r="K34" s="93" t="str">
        <f>TEXT(第4表!K34,"0000000000")</f>
        <v>0000000000</v>
      </c>
      <c r="L34" s="93" t="str">
        <f>TEXT(第4表!L34,"0000000000")</f>
        <v>0000000000</v>
      </c>
      <c r="M34" s="93" t="str">
        <f>TEXT(第4表!M34,"0000000000")</f>
        <v>0000000000</v>
      </c>
      <c r="N34" s="93" t="str">
        <f>TEXT(第4表!N34,"0000000000")</f>
        <v>0000000000</v>
      </c>
      <c r="O34" s="93" t="str">
        <f>TEXT(第4表!O34,"0000000000")</f>
        <v>0000000000</v>
      </c>
      <c r="W34" s="101"/>
      <c r="X34" s="101"/>
      <c r="Y34" s="102"/>
      <c r="Z34" s="102"/>
      <c r="AA34" s="102"/>
      <c r="AB34" s="102"/>
      <c r="AC34" s="102"/>
      <c r="AD34" s="102"/>
    </row>
    <row r="35" spans="2:46" ht="23.25" customHeight="1">
      <c r="B35" s="153" t="s">
        <v>98</v>
      </c>
      <c r="C35" s="150" t="s">
        <v>16</v>
      </c>
      <c r="D35" s="93" t="str">
        <f>TEXT(第4表!D35,"0000000000")</f>
        <v>0000000000</v>
      </c>
      <c r="E35" s="93" t="str">
        <f>TEXT(第4表!E35,"0000000000")</f>
        <v>0000000000</v>
      </c>
      <c r="F35" s="93" t="str">
        <f>TEXT(第4表!F35,"0000000000")</f>
        <v>0000000000</v>
      </c>
      <c r="G35" s="93" t="str">
        <f>TEXT(第4表!G35,"0000000000")</f>
        <v>0000000000</v>
      </c>
      <c r="H35" s="93" t="str">
        <f>TEXT(第4表!H35,"0000000000")</f>
        <v>0000000000</v>
      </c>
      <c r="I35" s="93" t="str">
        <f>TEXT(第4表!I35,"0000000000")</f>
        <v>0000000000</v>
      </c>
      <c r="J35" s="93" t="str">
        <f>TEXT(第4表!J35,"0000000000")</f>
        <v>0000000000</v>
      </c>
      <c r="K35" s="93" t="str">
        <f>TEXT(第4表!K35,"0000000000")</f>
        <v>0000000000</v>
      </c>
      <c r="L35" s="93" t="str">
        <f>TEXT(第4表!L35,"0000000000")</f>
        <v>0000000000</v>
      </c>
      <c r="M35" s="93" t="str">
        <f>TEXT(第4表!M35,"0000000000")</f>
        <v>0000000000</v>
      </c>
      <c r="N35" s="93" t="str">
        <f>TEXT(第4表!N35,"0000000000")</f>
        <v>0000000000</v>
      </c>
      <c r="O35" s="93" t="str">
        <f>TEXT(第4表!O35,"0000000000")</f>
        <v>0000000000</v>
      </c>
      <c r="W35" s="101"/>
      <c r="X35" s="101"/>
      <c r="Y35" s="102"/>
      <c r="Z35" s="102"/>
      <c r="AA35" s="102"/>
      <c r="AB35" s="102"/>
      <c r="AC35" s="102"/>
      <c r="AD35" s="102"/>
    </row>
    <row r="36" spans="2:46" ht="13.5">
      <c r="B36" s="330"/>
      <c r="C36" s="68"/>
      <c r="D36" s="331"/>
      <c r="E36" s="331"/>
      <c r="F36" s="331"/>
      <c r="G36" s="331"/>
      <c r="H36" s="331"/>
      <c r="I36" s="331"/>
      <c r="J36" s="331"/>
      <c r="K36" s="331"/>
      <c r="L36" s="331"/>
      <c r="M36" s="331"/>
      <c r="N36" s="332"/>
      <c r="O36" s="332"/>
      <c r="X36" s="94"/>
      <c r="AJ36" s="104"/>
      <c r="AK36" s="76"/>
      <c r="AL36" s="102"/>
    </row>
    <row r="37" spans="2:46" s="317" customFormat="1" ht="21" customHeight="1">
      <c r="B37" s="325" t="s">
        <v>354</v>
      </c>
      <c r="C37" s="318"/>
      <c r="D37" s="318"/>
      <c r="E37" s="318"/>
      <c r="F37" s="318"/>
    </row>
    <row r="38" spans="2:46" ht="21" customHeight="1">
      <c r="B38" s="71" t="s">
        <v>400</v>
      </c>
      <c r="I38" s="76"/>
    </row>
    <row r="39" spans="2:46" ht="15.95" customHeight="1">
      <c r="B39" s="83"/>
      <c r="C39" s="84"/>
      <c r="D39" s="714" t="s">
        <v>99</v>
      </c>
      <c r="E39" s="728"/>
      <c r="F39" s="724" t="s">
        <v>367</v>
      </c>
      <c r="G39" s="736"/>
      <c r="H39" s="714" t="s">
        <v>101</v>
      </c>
      <c r="I39" s="715"/>
      <c r="J39" s="95"/>
      <c r="K39" s="86"/>
      <c r="L39" s="724" t="s">
        <v>369</v>
      </c>
      <c r="M39" s="72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86"/>
      <c r="Z39" s="730" t="s">
        <v>71</v>
      </c>
      <c r="AA39" s="731"/>
      <c r="AN39" s="76"/>
      <c r="AO39" s="102"/>
      <c r="AQ39" s="102"/>
    </row>
    <row r="40" spans="2:46" ht="13.5">
      <c r="B40" s="87"/>
      <c r="C40" s="88"/>
      <c r="D40" s="716"/>
      <c r="E40" s="746"/>
      <c r="F40" s="720"/>
      <c r="G40" s="721"/>
      <c r="H40" s="716"/>
      <c r="I40" s="717"/>
      <c r="J40" s="720" t="s">
        <v>368</v>
      </c>
      <c r="K40" s="721"/>
      <c r="L40" s="720"/>
      <c r="M40" s="726"/>
      <c r="N40" s="724" t="s">
        <v>370</v>
      </c>
      <c r="O40" s="728"/>
      <c r="P40" s="724" t="s">
        <v>371</v>
      </c>
      <c r="Q40" s="728"/>
      <c r="R40" s="724" t="s">
        <v>372</v>
      </c>
      <c r="S40" s="736"/>
      <c r="T40" s="734" t="s">
        <v>248</v>
      </c>
      <c r="U40" s="737"/>
      <c r="V40" s="737"/>
      <c r="W40" s="737"/>
      <c r="X40" s="737"/>
      <c r="Y40" s="735"/>
      <c r="Z40" s="732"/>
      <c r="AA40" s="733"/>
      <c r="AL40" s="76"/>
      <c r="AM40" s="76"/>
      <c r="AN40" s="76"/>
      <c r="AO40" s="102"/>
      <c r="AQ40" s="102"/>
    </row>
    <row r="41" spans="2:46" ht="24" customHeight="1">
      <c r="B41" s="91"/>
      <c r="C41" s="92"/>
      <c r="D41" s="718"/>
      <c r="E41" s="729"/>
      <c r="F41" s="722"/>
      <c r="G41" s="723"/>
      <c r="H41" s="718"/>
      <c r="I41" s="719"/>
      <c r="J41" s="722"/>
      <c r="K41" s="723"/>
      <c r="L41" s="722"/>
      <c r="M41" s="727"/>
      <c r="N41" s="718"/>
      <c r="O41" s="729"/>
      <c r="P41" s="718"/>
      <c r="Q41" s="729"/>
      <c r="R41" s="722"/>
      <c r="S41" s="723"/>
      <c r="T41" s="722" t="s">
        <v>373</v>
      </c>
      <c r="U41" s="723"/>
      <c r="V41" s="722" t="s">
        <v>374</v>
      </c>
      <c r="W41" s="723"/>
      <c r="X41" s="722" t="s">
        <v>375</v>
      </c>
      <c r="Y41" s="723"/>
      <c r="Z41" s="734"/>
      <c r="AA41" s="735"/>
      <c r="AM41" s="76"/>
      <c r="AN41" s="76"/>
      <c r="AO41" s="102"/>
      <c r="AQ41" s="102"/>
    </row>
    <row r="42" spans="2:46" ht="18" customHeight="1">
      <c r="B42" s="802" t="s">
        <v>359</v>
      </c>
      <c r="C42" s="88"/>
      <c r="D42" s="89" t="s">
        <v>360</v>
      </c>
      <c r="E42" s="89" t="s">
        <v>361</v>
      </c>
      <c r="F42" s="89" t="s">
        <v>360</v>
      </c>
      <c r="G42" s="89" t="s">
        <v>361</v>
      </c>
      <c r="H42" s="89" t="s">
        <v>360</v>
      </c>
      <c r="I42" s="89" t="s">
        <v>361</v>
      </c>
      <c r="J42" s="354" t="s">
        <v>360</v>
      </c>
      <c r="K42" s="354" t="s">
        <v>361</v>
      </c>
      <c r="L42" s="389" t="s">
        <v>360</v>
      </c>
      <c r="M42" s="389" t="s">
        <v>361</v>
      </c>
      <c r="N42" s="354" t="s">
        <v>360</v>
      </c>
      <c r="O42" s="354" t="s">
        <v>361</v>
      </c>
      <c r="P42" s="354" t="s">
        <v>360</v>
      </c>
      <c r="Q42" s="354" t="s">
        <v>361</v>
      </c>
      <c r="R42" s="354" t="s">
        <v>360</v>
      </c>
      <c r="S42" s="354" t="s">
        <v>361</v>
      </c>
      <c r="T42" s="354" t="s">
        <v>360</v>
      </c>
      <c r="U42" s="354" t="s">
        <v>361</v>
      </c>
      <c r="V42" s="354" t="s">
        <v>360</v>
      </c>
      <c r="W42" s="354" t="s">
        <v>361</v>
      </c>
      <c r="X42" s="354" t="s">
        <v>360</v>
      </c>
      <c r="Y42" s="354" t="s">
        <v>361</v>
      </c>
      <c r="Z42" s="354" t="s">
        <v>360</v>
      </c>
      <c r="AA42" s="89" t="s">
        <v>361</v>
      </c>
      <c r="AO42" s="102"/>
    </row>
    <row r="43" spans="2:46" ht="14.25" customHeight="1">
      <c r="B43" s="745"/>
      <c r="C43" s="92"/>
      <c r="D43" s="26" t="s">
        <v>4</v>
      </c>
      <c r="E43" s="26" t="s">
        <v>5</v>
      </c>
      <c r="F43" s="26" t="s">
        <v>6</v>
      </c>
      <c r="G43" s="26" t="s">
        <v>7</v>
      </c>
      <c r="H43" s="26" t="s">
        <v>8</v>
      </c>
      <c r="I43" s="26" t="s">
        <v>9</v>
      </c>
      <c r="J43" s="26" t="s">
        <v>10</v>
      </c>
      <c r="K43" s="26" t="s">
        <v>11</v>
      </c>
      <c r="L43" s="26" t="s">
        <v>12</v>
      </c>
      <c r="M43" s="26" t="s">
        <v>13</v>
      </c>
      <c r="N43" s="26" t="s">
        <v>14</v>
      </c>
      <c r="O43" s="26" t="s">
        <v>15</v>
      </c>
      <c r="P43" s="26" t="s">
        <v>16</v>
      </c>
      <c r="Q43" s="26" t="s">
        <v>17</v>
      </c>
      <c r="R43" s="26" t="s">
        <v>18</v>
      </c>
      <c r="S43" s="26" t="s">
        <v>19</v>
      </c>
      <c r="T43" s="26" t="s">
        <v>20</v>
      </c>
      <c r="U43" s="26" t="s">
        <v>21</v>
      </c>
      <c r="V43" s="26" t="s">
        <v>22</v>
      </c>
      <c r="W43" s="26" t="s">
        <v>77</v>
      </c>
      <c r="X43" s="26" t="s">
        <v>78</v>
      </c>
      <c r="Y43" s="26" t="s">
        <v>79</v>
      </c>
      <c r="Z43" s="26" t="s">
        <v>80</v>
      </c>
      <c r="AA43" s="26" t="s">
        <v>81</v>
      </c>
      <c r="AB43" s="94"/>
    </row>
    <row r="44" spans="2:46" ht="24.95" customHeight="1">
      <c r="B44" s="153" t="s">
        <v>111</v>
      </c>
      <c r="C44" s="49" t="s">
        <v>17</v>
      </c>
      <c r="D44" s="93" t="str">
        <f>TEXT(第4表!D44,"0000000000")</f>
        <v>0000000000</v>
      </c>
      <c r="E44" s="93" t="str">
        <f>TEXT(第4表!E44,"0000000000")</f>
        <v>0000000000</v>
      </c>
      <c r="F44" s="93" t="str">
        <f>TEXT(第4表!F44,"0000000000")</f>
        <v>0000000000</v>
      </c>
      <c r="G44" s="93" t="str">
        <f>TEXT(第4表!G44,"0000000000")</f>
        <v>0000000000</v>
      </c>
      <c r="H44" s="93" t="str">
        <f>TEXT(第4表!H44,"0000000000")</f>
        <v>0000000000</v>
      </c>
      <c r="I44" s="93" t="str">
        <f>TEXT(第4表!I44,"0000000000")</f>
        <v>0000000000</v>
      </c>
      <c r="J44" s="93" t="str">
        <f>TEXT(第4表!J44,"0000000000")</f>
        <v>0000000000</v>
      </c>
      <c r="K44" s="93" t="str">
        <f>TEXT(第4表!K44,"0000000000")</f>
        <v>0000000000</v>
      </c>
      <c r="L44" s="93" t="str">
        <f>TEXT(第4表!L44,"0000000000")</f>
        <v>0000000000</v>
      </c>
      <c r="M44" s="93" t="str">
        <f>TEXT(第4表!M44,"0000000000")</f>
        <v>0000000000</v>
      </c>
      <c r="N44" s="93" t="str">
        <f>TEXT(第4表!N44,"0000000000")</f>
        <v>0000000000</v>
      </c>
      <c r="O44" s="93" t="str">
        <f>TEXT(第4表!O44,"0000000000")</f>
        <v>0000000000</v>
      </c>
      <c r="P44" s="93" t="str">
        <f>TEXT(第4表!P44,"0000000000")</f>
        <v>0000000000</v>
      </c>
      <c r="Q44" s="93" t="str">
        <f>TEXT(第4表!Q44,"0000000000")</f>
        <v>0000000000</v>
      </c>
      <c r="R44" s="93" t="str">
        <f>TEXT(第4表!R44,"0000000000")</f>
        <v>0000000000</v>
      </c>
      <c r="S44" s="93" t="str">
        <f>TEXT(第4表!S44,"0000000000")</f>
        <v>0000000000</v>
      </c>
      <c r="T44" s="93" t="str">
        <f>TEXT(第4表!T44,"0000000000")</f>
        <v>0000000000</v>
      </c>
      <c r="U44" s="93" t="str">
        <f>TEXT(第4表!U44,"0000000000")</f>
        <v>0000000000</v>
      </c>
      <c r="V44" s="93" t="str">
        <f>TEXT(第4表!V44,"0000000000")</f>
        <v>0000000000</v>
      </c>
      <c r="W44" s="93" t="str">
        <f>TEXT(第4表!W44,"0000000000")</f>
        <v>0000000000</v>
      </c>
      <c r="X44" s="93" t="str">
        <f>TEXT(第4表!X44,"0000000000")</f>
        <v>0000000000</v>
      </c>
      <c r="Y44" s="93" t="str">
        <f>TEXT(第4表!Y44,"0000000000")</f>
        <v>0000000000</v>
      </c>
      <c r="Z44" s="93" t="str">
        <f>TEXT(第4表!Z44,"0000000000")</f>
        <v>0000000000</v>
      </c>
      <c r="AA44" s="93" t="str">
        <f>TEXT(第4表!AA44,"0000000000")</f>
        <v>0000000000</v>
      </c>
      <c r="AJ44" s="5"/>
    </row>
    <row r="45" spans="2:46" ht="24.95" customHeight="1">
      <c r="B45" s="153" t="s">
        <v>112</v>
      </c>
      <c r="C45" s="49" t="s">
        <v>18</v>
      </c>
      <c r="D45" s="93" t="str">
        <f>TEXT(第4表!D45,"0000000000")</f>
        <v>0000000000</v>
      </c>
      <c r="E45" s="93" t="str">
        <f>TEXT(第4表!E45,"0000000000")</f>
        <v>0000000000</v>
      </c>
      <c r="F45" s="93" t="str">
        <f>TEXT(第4表!F45,"0000000000")</f>
        <v>0000000000</v>
      </c>
      <c r="G45" s="93" t="str">
        <f>TEXT(第4表!G45,"0000000000")</f>
        <v>0000000000</v>
      </c>
      <c r="H45" s="93" t="str">
        <f>TEXT(第4表!H45,"0000000000")</f>
        <v>0000000000</v>
      </c>
      <c r="I45" s="93" t="str">
        <f>TEXT(第4表!I45,"0000000000")</f>
        <v>0000000000</v>
      </c>
      <c r="J45" s="93" t="str">
        <f>TEXT(第4表!J45,"0000000000")</f>
        <v>0000000000</v>
      </c>
      <c r="K45" s="93" t="str">
        <f>TEXT(第4表!K45,"0000000000")</f>
        <v>0000000000</v>
      </c>
      <c r="L45" s="93" t="str">
        <f>TEXT(第4表!L45,"0000000000")</f>
        <v>0000000000</v>
      </c>
      <c r="M45" s="93" t="str">
        <f>TEXT(第4表!M45,"0000000000")</f>
        <v>0000000000</v>
      </c>
      <c r="N45" s="93" t="str">
        <f>TEXT(第4表!N45,"0000000000")</f>
        <v>0000000000</v>
      </c>
      <c r="O45" s="93" t="str">
        <f>TEXT(第4表!O45,"0000000000")</f>
        <v>0000000000</v>
      </c>
      <c r="P45" s="93" t="str">
        <f>TEXT(第4表!P45,"0000000000")</f>
        <v>0000000000</v>
      </c>
      <c r="Q45" s="93" t="str">
        <f>TEXT(第4表!Q45,"0000000000")</f>
        <v>0000000000</v>
      </c>
      <c r="R45" s="93" t="str">
        <f>TEXT(第4表!R45,"0000000000")</f>
        <v>0000000000</v>
      </c>
      <c r="S45" s="93" t="str">
        <f>TEXT(第4表!S45,"0000000000")</f>
        <v>0000000000</v>
      </c>
      <c r="T45" s="93" t="str">
        <f>TEXT(第4表!T45,"0000000000")</f>
        <v>0000000000</v>
      </c>
      <c r="U45" s="93" t="str">
        <f>TEXT(第4表!U45,"0000000000")</f>
        <v>0000000000</v>
      </c>
      <c r="V45" s="93" t="str">
        <f>TEXT(第4表!V45,"0000000000")</f>
        <v>0000000000</v>
      </c>
      <c r="W45" s="93" t="str">
        <f>TEXT(第4表!W45,"0000000000")</f>
        <v>0000000000</v>
      </c>
      <c r="X45" s="93" t="str">
        <f>TEXT(第4表!X45,"0000000000")</f>
        <v>0000000000</v>
      </c>
      <c r="Y45" s="93" t="str">
        <f>TEXT(第4表!Y45,"0000000000")</f>
        <v>0000000000</v>
      </c>
      <c r="Z45" s="93" t="str">
        <f>TEXT(第4表!Z45,"0000000000")</f>
        <v>0000000000</v>
      </c>
      <c r="AA45" s="93" t="str">
        <f>TEXT(第4表!AA45,"0000000000")</f>
        <v>0000000000</v>
      </c>
    </row>
    <row r="46" spans="2:46" ht="24.95" customHeight="1">
      <c r="B46" s="153" t="s">
        <v>113</v>
      </c>
      <c r="C46" s="49" t="s">
        <v>19</v>
      </c>
      <c r="D46" s="93" t="str">
        <f>TEXT(第4表!D46,"0000000000")</f>
        <v>0000000000</v>
      </c>
      <c r="E46" s="93" t="str">
        <f>TEXT(第4表!E46,"0000000000")</f>
        <v>0000000000</v>
      </c>
      <c r="F46" s="93" t="str">
        <f>TEXT(第4表!F46,"0000000000")</f>
        <v>0000000000</v>
      </c>
      <c r="G46" s="93" t="str">
        <f>TEXT(第4表!G46,"0000000000")</f>
        <v>0000000000</v>
      </c>
      <c r="H46" s="93" t="str">
        <f>TEXT(第4表!H46,"0000000000")</f>
        <v>0000000000</v>
      </c>
      <c r="I46" s="93" t="str">
        <f>TEXT(第4表!I46,"0000000000")</f>
        <v>0000000000</v>
      </c>
      <c r="J46" s="93" t="str">
        <f>TEXT(第4表!J46,"0000000000")</f>
        <v>0000000000</v>
      </c>
      <c r="K46" s="93" t="str">
        <f>TEXT(第4表!K46,"0000000000")</f>
        <v>0000000000</v>
      </c>
      <c r="L46" s="93" t="str">
        <f>TEXT(第4表!L46,"0000000000")</f>
        <v>0000000000</v>
      </c>
      <c r="M46" s="93" t="str">
        <f>TEXT(第4表!M46,"0000000000")</f>
        <v>0000000000</v>
      </c>
      <c r="N46" s="93" t="str">
        <f>TEXT(第4表!N46,"0000000000")</f>
        <v>0000000000</v>
      </c>
      <c r="O46" s="93" t="str">
        <f>TEXT(第4表!O46,"0000000000")</f>
        <v>0000000000</v>
      </c>
      <c r="P46" s="93" t="str">
        <f>TEXT(第4表!P46,"0000000000")</f>
        <v>0000000000</v>
      </c>
      <c r="Q46" s="93" t="str">
        <f>TEXT(第4表!Q46,"0000000000")</f>
        <v>0000000000</v>
      </c>
      <c r="R46" s="93" t="str">
        <f>TEXT(第4表!R46,"0000000000")</f>
        <v>0000000000</v>
      </c>
      <c r="S46" s="93" t="str">
        <f>TEXT(第4表!S46,"0000000000")</f>
        <v>0000000000</v>
      </c>
      <c r="T46" s="93" t="str">
        <f>TEXT(第4表!T46,"0000000000")</f>
        <v>0000000000</v>
      </c>
      <c r="U46" s="93" t="str">
        <f>TEXT(第4表!U46,"0000000000")</f>
        <v>0000000000</v>
      </c>
      <c r="V46" s="93" t="str">
        <f>TEXT(第4表!V46,"0000000000")</f>
        <v>0000000000</v>
      </c>
      <c r="W46" s="93" t="str">
        <f>TEXT(第4表!W46,"0000000000")</f>
        <v>0000000000</v>
      </c>
      <c r="X46" s="93" t="str">
        <f>TEXT(第4表!X46,"0000000000")</f>
        <v>0000000000</v>
      </c>
      <c r="Y46" s="93" t="str">
        <f>TEXT(第4表!Y46,"0000000000")</f>
        <v>0000000000</v>
      </c>
      <c r="Z46" s="93" t="str">
        <f>TEXT(第4表!Z46,"0000000000")</f>
        <v>0000000000</v>
      </c>
      <c r="AA46" s="93" t="str">
        <f>TEXT(第4表!AA46,"0000000000")</f>
        <v>0000000000</v>
      </c>
    </row>
    <row r="47" spans="2:46" ht="24.95" customHeight="1">
      <c r="B47" s="153" t="s">
        <v>114</v>
      </c>
      <c r="C47" s="49" t="s">
        <v>20</v>
      </c>
      <c r="D47" s="93" t="str">
        <f>TEXT(第4表!D47,"0000000000")</f>
        <v>0000000000</v>
      </c>
      <c r="E47" s="93" t="str">
        <f>TEXT(第4表!E47,"0000000000")</f>
        <v>0000000000</v>
      </c>
      <c r="F47" s="93" t="str">
        <f>TEXT(第4表!F47,"0000000000")</f>
        <v>0000000000</v>
      </c>
      <c r="G47" s="93" t="str">
        <f>TEXT(第4表!G47,"0000000000")</f>
        <v>0000000000</v>
      </c>
      <c r="H47" s="93" t="str">
        <f>TEXT(第4表!H47,"0000000000")</f>
        <v>0000000000</v>
      </c>
      <c r="I47" s="93" t="str">
        <f>TEXT(第4表!I47,"0000000000")</f>
        <v>0000000000</v>
      </c>
      <c r="J47" s="93" t="str">
        <f>TEXT(第4表!J47,"0000000000")</f>
        <v>0000000000</v>
      </c>
      <c r="K47" s="93" t="str">
        <f>TEXT(第4表!K47,"0000000000")</f>
        <v>0000000000</v>
      </c>
      <c r="L47" s="93" t="str">
        <f>TEXT(第4表!L47,"0000000000")</f>
        <v>0000000000</v>
      </c>
      <c r="M47" s="93" t="str">
        <f>TEXT(第4表!M47,"0000000000")</f>
        <v>0000000000</v>
      </c>
      <c r="N47" s="93" t="str">
        <f>TEXT(第4表!N47,"0000000000")</f>
        <v>0000000000</v>
      </c>
      <c r="O47" s="93" t="str">
        <f>TEXT(第4表!O47,"0000000000")</f>
        <v>0000000000</v>
      </c>
      <c r="P47" s="93" t="str">
        <f>TEXT(第4表!P47,"0000000000")</f>
        <v>0000000000</v>
      </c>
      <c r="Q47" s="93" t="str">
        <f>TEXT(第4表!Q47,"0000000000")</f>
        <v>0000000000</v>
      </c>
      <c r="R47" s="93" t="str">
        <f>TEXT(第4表!R47,"0000000000")</f>
        <v>0000000000</v>
      </c>
      <c r="S47" s="93" t="str">
        <f>TEXT(第4表!S47,"0000000000")</f>
        <v>0000000000</v>
      </c>
      <c r="T47" s="93" t="str">
        <f>TEXT(第4表!T47,"0000000000")</f>
        <v>0000000000</v>
      </c>
      <c r="U47" s="93" t="str">
        <f>TEXT(第4表!U47,"0000000000")</f>
        <v>0000000000</v>
      </c>
      <c r="V47" s="93" t="str">
        <f>TEXT(第4表!V47,"0000000000")</f>
        <v>0000000000</v>
      </c>
      <c r="W47" s="93" t="str">
        <f>TEXT(第4表!W47,"0000000000")</f>
        <v>0000000000</v>
      </c>
      <c r="X47" s="93" t="str">
        <f>TEXT(第4表!X47,"0000000000")</f>
        <v>0000000000</v>
      </c>
      <c r="Y47" s="93" t="str">
        <f>TEXT(第4表!Y47,"0000000000")</f>
        <v>0000000000</v>
      </c>
      <c r="Z47" s="93" t="str">
        <f>TEXT(第4表!Z47,"0000000000")</f>
        <v>0000000000</v>
      </c>
      <c r="AA47" s="93" t="str">
        <f>TEXT(第4表!AA47,"0000000000")</f>
        <v>0000000000</v>
      </c>
    </row>
    <row r="48" spans="2:46" ht="24.95" customHeight="1">
      <c r="B48" s="153" t="s">
        <v>115</v>
      </c>
      <c r="C48" s="49" t="s">
        <v>21</v>
      </c>
      <c r="D48" s="93" t="str">
        <f>TEXT(第4表!D48,"0000000000")</f>
        <v>0000000000</v>
      </c>
      <c r="E48" s="93" t="str">
        <f>TEXT(第4表!E48,"0000000000")</f>
        <v>0000000000</v>
      </c>
      <c r="F48" s="93" t="str">
        <f>TEXT(第4表!F48,"0000000000")</f>
        <v>0000000000</v>
      </c>
      <c r="G48" s="93" t="str">
        <f>TEXT(第4表!G48,"0000000000")</f>
        <v>0000000000</v>
      </c>
      <c r="H48" s="93" t="str">
        <f>TEXT(第4表!H48,"0000000000")</f>
        <v>0000000000</v>
      </c>
      <c r="I48" s="93" t="str">
        <f>TEXT(第4表!I48,"0000000000")</f>
        <v>0000000000</v>
      </c>
      <c r="J48" s="93" t="str">
        <f>TEXT(第4表!J48,"0000000000")</f>
        <v>0000000000</v>
      </c>
      <c r="K48" s="93" t="str">
        <f>TEXT(第4表!K48,"0000000000")</f>
        <v>0000000000</v>
      </c>
      <c r="L48" s="93" t="str">
        <f>TEXT(第4表!L48,"0000000000")</f>
        <v>0000000000</v>
      </c>
      <c r="M48" s="93" t="str">
        <f>TEXT(第4表!M48,"0000000000")</f>
        <v>0000000000</v>
      </c>
      <c r="N48" s="93" t="str">
        <f>TEXT(第4表!N48,"0000000000")</f>
        <v>0000000000</v>
      </c>
      <c r="O48" s="93" t="str">
        <f>TEXT(第4表!O48,"0000000000")</f>
        <v>0000000000</v>
      </c>
      <c r="P48" s="93" t="str">
        <f>TEXT(第4表!P48,"0000000000")</f>
        <v>0000000000</v>
      </c>
      <c r="Q48" s="93" t="str">
        <f>TEXT(第4表!Q48,"0000000000")</f>
        <v>0000000000</v>
      </c>
      <c r="R48" s="93" t="str">
        <f>TEXT(第4表!R48,"0000000000")</f>
        <v>0000000000</v>
      </c>
      <c r="S48" s="93" t="str">
        <f>TEXT(第4表!S48,"0000000000")</f>
        <v>0000000000</v>
      </c>
      <c r="T48" s="93" t="str">
        <f>TEXT(第4表!T48,"0000000000")</f>
        <v>0000000000</v>
      </c>
      <c r="U48" s="93" t="str">
        <f>TEXT(第4表!U48,"0000000000")</f>
        <v>0000000000</v>
      </c>
      <c r="V48" s="93" t="str">
        <f>TEXT(第4表!V48,"0000000000")</f>
        <v>0000000000</v>
      </c>
      <c r="W48" s="93" t="str">
        <f>TEXT(第4表!W48,"0000000000")</f>
        <v>0000000000</v>
      </c>
      <c r="X48" s="93" t="str">
        <f>TEXT(第4表!X48,"0000000000")</f>
        <v>0000000000</v>
      </c>
      <c r="Y48" s="93" t="str">
        <f>TEXT(第4表!Y48,"0000000000")</f>
        <v>0000000000</v>
      </c>
      <c r="Z48" s="93" t="str">
        <f>TEXT(第4表!Z48,"0000000000")</f>
        <v>0000000000</v>
      </c>
      <c r="AA48" s="93" t="str">
        <f>TEXT(第4表!AA48,"0000000000")</f>
        <v>0000000000</v>
      </c>
      <c r="AI48" s="102"/>
      <c r="AJ48" s="102"/>
      <c r="AK48" s="102"/>
      <c r="AL48" s="102"/>
      <c r="AO48" s="103"/>
      <c r="AP48" s="103"/>
      <c r="AQ48" s="104"/>
      <c r="AR48" s="104"/>
      <c r="AS48" s="104"/>
      <c r="AT48" s="104"/>
    </row>
    <row r="49" spans="2:46" ht="24.95" customHeight="1">
      <c r="B49" s="153" t="s">
        <v>116</v>
      </c>
      <c r="C49" s="49" t="s">
        <v>22</v>
      </c>
      <c r="D49" s="93" t="str">
        <f>TEXT(第4表!D49,"0000000000")</f>
        <v>0000000000</v>
      </c>
      <c r="E49" s="93" t="str">
        <f>TEXT(第4表!E49,"0000000000")</f>
        <v>0000000000</v>
      </c>
      <c r="F49" s="93" t="str">
        <f>TEXT(第4表!F49,"0000000000")</f>
        <v>0000000000</v>
      </c>
      <c r="G49" s="93" t="str">
        <f>TEXT(第4表!G49,"0000000000")</f>
        <v>0000000000</v>
      </c>
      <c r="H49" s="93" t="str">
        <f>TEXT(第4表!H49,"0000000000")</f>
        <v>0000000000</v>
      </c>
      <c r="I49" s="93" t="str">
        <f>TEXT(第4表!I49,"0000000000")</f>
        <v>0000000000</v>
      </c>
      <c r="J49" s="93" t="str">
        <f>TEXT(第4表!J49,"0000000000")</f>
        <v>0000000000</v>
      </c>
      <c r="K49" s="93" t="str">
        <f>TEXT(第4表!K49,"0000000000")</f>
        <v>0000000000</v>
      </c>
      <c r="L49" s="93" t="str">
        <f>TEXT(第4表!L49,"0000000000")</f>
        <v>0000000000</v>
      </c>
      <c r="M49" s="93" t="str">
        <f>TEXT(第4表!M49,"0000000000")</f>
        <v>0000000000</v>
      </c>
      <c r="N49" s="93" t="str">
        <f>TEXT(第4表!N49,"0000000000")</f>
        <v>0000000000</v>
      </c>
      <c r="O49" s="93" t="str">
        <f>TEXT(第4表!O49,"0000000000")</f>
        <v>0000000000</v>
      </c>
      <c r="P49" s="93" t="str">
        <f>TEXT(第4表!P49,"0000000000")</f>
        <v>0000000000</v>
      </c>
      <c r="Q49" s="93" t="str">
        <f>TEXT(第4表!Q49,"0000000000")</f>
        <v>0000000000</v>
      </c>
      <c r="R49" s="93" t="str">
        <f>TEXT(第4表!R49,"0000000000")</f>
        <v>0000000000</v>
      </c>
      <c r="S49" s="93" t="str">
        <f>TEXT(第4表!S49,"0000000000")</f>
        <v>0000000000</v>
      </c>
      <c r="T49" s="93" t="str">
        <f>TEXT(第4表!T49,"0000000000")</f>
        <v>0000000000</v>
      </c>
      <c r="U49" s="93" t="str">
        <f>TEXT(第4表!U49,"0000000000")</f>
        <v>0000000000</v>
      </c>
      <c r="V49" s="93" t="str">
        <f>TEXT(第4表!V49,"0000000000")</f>
        <v>0000000000</v>
      </c>
      <c r="W49" s="93" t="str">
        <f>TEXT(第4表!W49,"0000000000")</f>
        <v>0000000000</v>
      </c>
      <c r="X49" s="93" t="str">
        <f>TEXT(第4表!X49,"0000000000")</f>
        <v>0000000000</v>
      </c>
      <c r="Y49" s="93" t="str">
        <f>TEXT(第4表!Y49,"0000000000")</f>
        <v>0000000000</v>
      </c>
      <c r="Z49" s="93" t="str">
        <f>TEXT(第4表!Z49,"0000000000")</f>
        <v>0000000000</v>
      </c>
      <c r="AA49" s="93" t="str">
        <f>TEXT(第4表!AA49,"0000000000")</f>
        <v>0000000000</v>
      </c>
      <c r="AI49" s="102"/>
      <c r="AJ49" s="102"/>
      <c r="AK49" s="102"/>
      <c r="AL49" s="102"/>
      <c r="AO49" s="103"/>
      <c r="AP49" s="103"/>
      <c r="AQ49" s="104"/>
      <c r="AR49" s="104"/>
      <c r="AS49" s="104"/>
      <c r="AT49" s="104"/>
    </row>
    <row r="50" spans="2:46" ht="24.95" customHeight="1">
      <c r="B50" s="153" t="s">
        <v>117</v>
      </c>
      <c r="C50" s="49" t="s">
        <v>77</v>
      </c>
      <c r="D50" s="93" t="str">
        <f>TEXT(第4表!D50,"0000000000")</f>
        <v>0000000000</v>
      </c>
      <c r="E50" s="93" t="str">
        <f>TEXT(第4表!E50,"0000000000")</f>
        <v>0000000000</v>
      </c>
      <c r="F50" s="93" t="str">
        <f>TEXT(第4表!F50,"0000000000")</f>
        <v>0000000000</v>
      </c>
      <c r="G50" s="93" t="str">
        <f>TEXT(第4表!G50,"0000000000")</f>
        <v>0000000000</v>
      </c>
      <c r="H50" s="93" t="str">
        <f>TEXT(第4表!H50,"0000000000")</f>
        <v>0000000000</v>
      </c>
      <c r="I50" s="93" t="str">
        <f>TEXT(第4表!I50,"0000000000")</f>
        <v>0000000000</v>
      </c>
      <c r="J50" s="93" t="str">
        <f>TEXT(第4表!J50,"0000000000")</f>
        <v>0000000000</v>
      </c>
      <c r="K50" s="93" t="str">
        <f>TEXT(第4表!K50,"0000000000")</f>
        <v>0000000000</v>
      </c>
      <c r="L50" s="93" t="str">
        <f>TEXT(第4表!L50,"0000000000")</f>
        <v>0000000000</v>
      </c>
      <c r="M50" s="93" t="str">
        <f>TEXT(第4表!M50,"0000000000")</f>
        <v>0000000000</v>
      </c>
      <c r="N50" s="93" t="str">
        <f>TEXT(第4表!N50,"0000000000")</f>
        <v>0000000000</v>
      </c>
      <c r="O50" s="93" t="str">
        <f>TEXT(第4表!O50,"0000000000")</f>
        <v>0000000000</v>
      </c>
      <c r="P50" s="93" t="str">
        <f>TEXT(第4表!P50,"0000000000")</f>
        <v>0000000000</v>
      </c>
      <c r="Q50" s="93" t="str">
        <f>TEXT(第4表!Q50,"0000000000")</f>
        <v>0000000000</v>
      </c>
      <c r="R50" s="93" t="str">
        <f>TEXT(第4表!R50,"0000000000")</f>
        <v>0000000000</v>
      </c>
      <c r="S50" s="93" t="str">
        <f>TEXT(第4表!S50,"0000000000")</f>
        <v>0000000000</v>
      </c>
      <c r="T50" s="93" t="str">
        <f>TEXT(第4表!T50,"0000000000")</f>
        <v>0000000000</v>
      </c>
      <c r="U50" s="93" t="str">
        <f>TEXT(第4表!U50,"0000000000")</f>
        <v>0000000000</v>
      </c>
      <c r="V50" s="93" t="str">
        <f>TEXT(第4表!V50,"0000000000")</f>
        <v>0000000000</v>
      </c>
      <c r="W50" s="93" t="str">
        <f>TEXT(第4表!W50,"0000000000")</f>
        <v>0000000000</v>
      </c>
      <c r="X50" s="93" t="str">
        <f>TEXT(第4表!X50,"0000000000")</f>
        <v>0000000000</v>
      </c>
      <c r="Y50" s="93" t="str">
        <f>TEXT(第4表!Y50,"0000000000")</f>
        <v>0000000000</v>
      </c>
      <c r="Z50" s="93" t="str">
        <f>TEXT(第4表!Z50,"0000000000")</f>
        <v>0000000000</v>
      </c>
      <c r="AA50" s="93" t="str">
        <f>TEXT(第4表!AA50,"0000000000")</f>
        <v>0000000000</v>
      </c>
      <c r="AE50" s="101"/>
      <c r="AF50" s="101"/>
      <c r="AG50" s="102"/>
      <c r="AH50" s="102"/>
      <c r="AI50" s="102"/>
      <c r="AJ50" s="102"/>
      <c r="AK50" s="102"/>
      <c r="AL50" s="102"/>
      <c r="AO50" s="103"/>
      <c r="AP50" s="103"/>
      <c r="AQ50" s="104"/>
      <c r="AR50" s="104"/>
      <c r="AS50" s="104"/>
      <c r="AT50" s="104"/>
    </row>
    <row r="51" spans="2:46" ht="24.95" customHeight="1">
      <c r="B51" s="153" t="s">
        <v>118</v>
      </c>
      <c r="C51" s="49" t="s">
        <v>78</v>
      </c>
      <c r="D51" s="93" t="str">
        <f>TEXT(第4表!D51,"0000000000")</f>
        <v>0000000000</v>
      </c>
      <c r="E51" s="93" t="str">
        <f>TEXT(第4表!E51,"0000000000")</f>
        <v>0000000000</v>
      </c>
      <c r="F51" s="93" t="str">
        <f>TEXT(第4表!F51,"0000000000")</f>
        <v>0000000000</v>
      </c>
      <c r="G51" s="93" t="str">
        <f>TEXT(第4表!G51,"0000000000")</f>
        <v>0000000000</v>
      </c>
      <c r="H51" s="93" t="str">
        <f>TEXT(第4表!H51,"0000000000")</f>
        <v>0000000000</v>
      </c>
      <c r="I51" s="93" t="str">
        <f>TEXT(第4表!I51,"0000000000")</f>
        <v>0000000000</v>
      </c>
      <c r="J51" s="93" t="str">
        <f>TEXT(第4表!J51,"0000000000")</f>
        <v>0000000000</v>
      </c>
      <c r="K51" s="93" t="str">
        <f>TEXT(第4表!K51,"0000000000")</f>
        <v>0000000000</v>
      </c>
      <c r="L51" s="93" t="str">
        <f>TEXT(第4表!L51,"0000000000")</f>
        <v>0000000000</v>
      </c>
      <c r="M51" s="93" t="str">
        <f>TEXT(第4表!M51,"0000000000")</f>
        <v>0000000000</v>
      </c>
      <c r="N51" s="93" t="str">
        <f>TEXT(第4表!N51,"0000000000")</f>
        <v>0000000000</v>
      </c>
      <c r="O51" s="93" t="str">
        <f>TEXT(第4表!O51,"0000000000")</f>
        <v>0000000000</v>
      </c>
      <c r="P51" s="93" t="str">
        <f>TEXT(第4表!P51,"0000000000")</f>
        <v>0000000000</v>
      </c>
      <c r="Q51" s="93" t="str">
        <f>TEXT(第4表!Q51,"0000000000")</f>
        <v>0000000000</v>
      </c>
      <c r="R51" s="93" t="str">
        <f>TEXT(第4表!R51,"0000000000")</f>
        <v>0000000000</v>
      </c>
      <c r="S51" s="93" t="str">
        <f>TEXT(第4表!S51,"0000000000")</f>
        <v>0000000000</v>
      </c>
      <c r="T51" s="93" t="str">
        <f>TEXT(第4表!T51,"0000000000")</f>
        <v>0000000000</v>
      </c>
      <c r="U51" s="93" t="str">
        <f>TEXT(第4表!U51,"0000000000")</f>
        <v>0000000000</v>
      </c>
      <c r="V51" s="93" t="str">
        <f>TEXT(第4表!V51,"0000000000")</f>
        <v>0000000000</v>
      </c>
      <c r="W51" s="93" t="str">
        <f>TEXT(第4表!W51,"0000000000")</f>
        <v>0000000000</v>
      </c>
      <c r="X51" s="93" t="str">
        <f>TEXT(第4表!X51,"0000000000")</f>
        <v>0000000000</v>
      </c>
      <c r="Y51" s="93" t="str">
        <f>TEXT(第4表!Y51,"0000000000")</f>
        <v>0000000000</v>
      </c>
      <c r="Z51" s="93" t="str">
        <f>TEXT(第4表!Z51,"0000000000")</f>
        <v>0000000000</v>
      </c>
      <c r="AA51" s="93" t="str">
        <f>TEXT(第4表!AA51,"0000000000")</f>
        <v>0000000000</v>
      </c>
      <c r="AE51" s="101"/>
      <c r="AF51" s="101"/>
      <c r="AG51" s="102"/>
      <c r="AH51" s="102"/>
      <c r="AI51" s="102"/>
      <c r="AJ51" s="102"/>
      <c r="AK51" s="102"/>
      <c r="AL51" s="102"/>
      <c r="AO51" s="103"/>
      <c r="AP51" s="103"/>
      <c r="AQ51" s="104"/>
      <c r="AR51" s="104"/>
      <c r="AS51" s="104"/>
      <c r="AT51" s="104"/>
    </row>
    <row r="52" spans="2:46" ht="24.95" customHeight="1">
      <c r="B52" s="153" t="s">
        <v>119</v>
      </c>
      <c r="C52" s="49" t="s">
        <v>79</v>
      </c>
      <c r="D52" s="93" t="str">
        <f>TEXT(第4表!D52,"0000000000")</f>
        <v>0000000000</v>
      </c>
      <c r="E52" s="93" t="str">
        <f>TEXT(第4表!E52,"0000000000")</f>
        <v>0000000000</v>
      </c>
      <c r="F52" s="93" t="str">
        <f>TEXT(第4表!F52,"0000000000")</f>
        <v>0000000000</v>
      </c>
      <c r="G52" s="93" t="str">
        <f>TEXT(第4表!G52,"0000000000")</f>
        <v>0000000000</v>
      </c>
      <c r="H52" s="93" t="str">
        <f>TEXT(第4表!H52,"0000000000")</f>
        <v>0000000000</v>
      </c>
      <c r="I52" s="93" t="str">
        <f>TEXT(第4表!I52,"0000000000")</f>
        <v>0000000000</v>
      </c>
      <c r="J52" s="93" t="str">
        <f>TEXT(第4表!J52,"0000000000")</f>
        <v>0000000000</v>
      </c>
      <c r="K52" s="93" t="str">
        <f>TEXT(第4表!K52,"0000000000")</f>
        <v>0000000000</v>
      </c>
      <c r="L52" s="93" t="str">
        <f>TEXT(第4表!L52,"0000000000")</f>
        <v>0000000000</v>
      </c>
      <c r="M52" s="93" t="str">
        <f>TEXT(第4表!M52,"0000000000")</f>
        <v>0000000000</v>
      </c>
      <c r="N52" s="93" t="str">
        <f>TEXT(第4表!N52,"0000000000")</f>
        <v>0000000000</v>
      </c>
      <c r="O52" s="93" t="str">
        <f>TEXT(第4表!O52,"0000000000")</f>
        <v>0000000000</v>
      </c>
      <c r="P52" s="93" t="str">
        <f>TEXT(第4表!P52,"0000000000")</f>
        <v>0000000000</v>
      </c>
      <c r="Q52" s="93" t="str">
        <f>TEXT(第4表!Q52,"0000000000")</f>
        <v>0000000000</v>
      </c>
      <c r="R52" s="93" t="str">
        <f>TEXT(第4表!R52,"0000000000")</f>
        <v>0000000000</v>
      </c>
      <c r="S52" s="93" t="str">
        <f>TEXT(第4表!S52,"0000000000")</f>
        <v>0000000000</v>
      </c>
      <c r="T52" s="93" t="str">
        <f>TEXT(第4表!T52,"0000000000")</f>
        <v>0000000000</v>
      </c>
      <c r="U52" s="93" t="str">
        <f>TEXT(第4表!U52,"0000000000")</f>
        <v>0000000000</v>
      </c>
      <c r="V52" s="93" t="str">
        <f>TEXT(第4表!V52,"0000000000")</f>
        <v>0000000000</v>
      </c>
      <c r="W52" s="93" t="str">
        <f>TEXT(第4表!W52,"0000000000")</f>
        <v>0000000000</v>
      </c>
      <c r="X52" s="93" t="str">
        <f>TEXT(第4表!X52,"0000000000")</f>
        <v>0000000000</v>
      </c>
      <c r="Y52" s="93" t="str">
        <f>TEXT(第4表!Y52,"0000000000")</f>
        <v>0000000000</v>
      </c>
      <c r="Z52" s="93" t="str">
        <f>TEXT(第4表!Z52,"0000000000")</f>
        <v>0000000000</v>
      </c>
      <c r="AA52" s="93" t="str">
        <f>TEXT(第4表!AA52,"0000000000")</f>
        <v>0000000000</v>
      </c>
      <c r="AE52" s="101"/>
      <c r="AF52" s="101"/>
      <c r="AG52" s="102"/>
      <c r="AH52" s="102"/>
      <c r="AI52" s="102"/>
      <c r="AJ52" s="102"/>
      <c r="AK52" s="102"/>
      <c r="AL52" s="102"/>
      <c r="AO52" s="103"/>
      <c r="AP52" s="103"/>
      <c r="AQ52" s="104"/>
      <c r="AR52" s="104"/>
      <c r="AS52" s="104"/>
      <c r="AT52" s="104"/>
    </row>
    <row r="53" spans="2:46" ht="24.95" customHeight="1">
      <c r="B53" s="153" t="s">
        <v>120</v>
      </c>
      <c r="C53" s="49" t="s">
        <v>80</v>
      </c>
      <c r="D53" s="93" t="str">
        <f>TEXT(第4表!D53,"0000000000")</f>
        <v>0000000000</v>
      </c>
      <c r="E53" s="93" t="str">
        <f>TEXT(第4表!E53,"0000000000")</f>
        <v>0000000000</v>
      </c>
      <c r="F53" s="93" t="str">
        <f>TEXT(第4表!F53,"0000000000")</f>
        <v>0000000000</v>
      </c>
      <c r="G53" s="93" t="str">
        <f>TEXT(第4表!G53,"0000000000")</f>
        <v>0000000000</v>
      </c>
      <c r="H53" s="93" t="str">
        <f>TEXT(第4表!H53,"0000000000")</f>
        <v>0000000000</v>
      </c>
      <c r="I53" s="93" t="str">
        <f>TEXT(第4表!I53,"0000000000")</f>
        <v>0000000000</v>
      </c>
      <c r="J53" s="93" t="str">
        <f>TEXT(第4表!J53,"0000000000")</f>
        <v>0000000000</v>
      </c>
      <c r="K53" s="93" t="str">
        <f>TEXT(第4表!K53,"0000000000")</f>
        <v>0000000000</v>
      </c>
      <c r="L53" s="93" t="str">
        <f>TEXT(第4表!L53,"0000000000")</f>
        <v>0000000000</v>
      </c>
      <c r="M53" s="93" t="str">
        <f>TEXT(第4表!M53,"0000000000")</f>
        <v>0000000000</v>
      </c>
      <c r="N53" s="93" t="str">
        <f>TEXT(第4表!N53,"0000000000")</f>
        <v>0000000000</v>
      </c>
      <c r="O53" s="93" t="str">
        <f>TEXT(第4表!O53,"0000000000")</f>
        <v>0000000000</v>
      </c>
      <c r="P53" s="93" t="str">
        <f>TEXT(第4表!P53,"0000000000")</f>
        <v>0000000000</v>
      </c>
      <c r="Q53" s="93" t="str">
        <f>TEXT(第4表!Q53,"0000000000")</f>
        <v>0000000000</v>
      </c>
      <c r="R53" s="93" t="str">
        <f>TEXT(第4表!R53,"0000000000")</f>
        <v>0000000000</v>
      </c>
      <c r="S53" s="93" t="str">
        <f>TEXT(第4表!S53,"0000000000")</f>
        <v>0000000000</v>
      </c>
      <c r="T53" s="93" t="str">
        <f>TEXT(第4表!T53,"0000000000")</f>
        <v>0000000000</v>
      </c>
      <c r="U53" s="93" t="str">
        <f>TEXT(第4表!U53,"0000000000")</f>
        <v>0000000000</v>
      </c>
      <c r="V53" s="93" t="str">
        <f>TEXT(第4表!V53,"0000000000")</f>
        <v>0000000000</v>
      </c>
      <c r="W53" s="93" t="str">
        <f>TEXT(第4表!W53,"0000000000")</f>
        <v>0000000000</v>
      </c>
      <c r="X53" s="93" t="str">
        <f>TEXT(第4表!X53,"0000000000")</f>
        <v>0000000000</v>
      </c>
      <c r="Y53" s="93" t="str">
        <f>TEXT(第4表!Y53,"0000000000")</f>
        <v>0000000000</v>
      </c>
      <c r="Z53" s="93" t="str">
        <f>TEXT(第4表!Z53,"0000000000")</f>
        <v>0000000000</v>
      </c>
      <c r="AA53" s="93" t="str">
        <f>TEXT(第4表!AA53,"0000000000")</f>
        <v>0000000000</v>
      </c>
      <c r="AE53" s="101"/>
      <c r="AF53" s="101"/>
      <c r="AG53" s="102"/>
      <c r="AH53" s="102"/>
      <c r="AI53" s="102"/>
      <c r="AJ53" s="102"/>
      <c r="AK53" s="102"/>
      <c r="AL53" s="102"/>
      <c r="AO53" s="103"/>
      <c r="AP53" s="103"/>
      <c r="AQ53" s="104"/>
      <c r="AR53" s="104"/>
      <c r="AS53" s="104"/>
      <c r="AT53" s="104"/>
    </row>
    <row r="54" spans="2:46" ht="24.95" customHeight="1">
      <c r="B54" s="153" t="s">
        <v>121</v>
      </c>
      <c r="C54" s="49" t="s">
        <v>81</v>
      </c>
      <c r="D54" s="93" t="str">
        <f>TEXT(第4表!D54,"0000000000")</f>
        <v>0000000000</v>
      </c>
      <c r="E54" s="93" t="str">
        <f>TEXT(第4表!E54,"0000000000")</f>
        <v>0000000000</v>
      </c>
      <c r="F54" s="93" t="str">
        <f>TEXT(第4表!F54,"0000000000")</f>
        <v>0000000000</v>
      </c>
      <c r="G54" s="93" t="str">
        <f>TEXT(第4表!G54,"0000000000")</f>
        <v>0000000000</v>
      </c>
      <c r="H54" s="93" t="str">
        <f>TEXT(第4表!H54,"0000000000")</f>
        <v>0000000000</v>
      </c>
      <c r="I54" s="93" t="str">
        <f>TEXT(第4表!I54,"0000000000")</f>
        <v>0000000000</v>
      </c>
      <c r="J54" s="93" t="str">
        <f>TEXT(第4表!J54,"0000000000")</f>
        <v>0000000000</v>
      </c>
      <c r="K54" s="93" t="str">
        <f>TEXT(第4表!K54,"0000000000")</f>
        <v>0000000000</v>
      </c>
      <c r="L54" s="93" t="str">
        <f>TEXT(第4表!L54,"0000000000")</f>
        <v>0000000000</v>
      </c>
      <c r="M54" s="93" t="str">
        <f>TEXT(第4表!M54,"0000000000")</f>
        <v>0000000000</v>
      </c>
      <c r="N54" s="93" t="str">
        <f>TEXT(第4表!N54,"0000000000")</f>
        <v>0000000000</v>
      </c>
      <c r="O54" s="93" t="str">
        <f>TEXT(第4表!O54,"0000000000")</f>
        <v>0000000000</v>
      </c>
      <c r="P54" s="93" t="str">
        <f>TEXT(第4表!P54,"0000000000")</f>
        <v>0000000000</v>
      </c>
      <c r="Q54" s="93" t="str">
        <f>TEXT(第4表!Q54,"0000000000")</f>
        <v>0000000000</v>
      </c>
      <c r="R54" s="93" t="str">
        <f>TEXT(第4表!R54,"0000000000")</f>
        <v>0000000000</v>
      </c>
      <c r="S54" s="93" t="str">
        <f>TEXT(第4表!S54,"0000000000")</f>
        <v>0000000000</v>
      </c>
      <c r="T54" s="93" t="str">
        <f>TEXT(第4表!T54,"0000000000")</f>
        <v>0000000000</v>
      </c>
      <c r="U54" s="93" t="str">
        <f>TEXT(第4表!U54,"0000000000")</f>
        <v>0000000000</v>
      </c>
      <c r="V54" s="93" t="str">
        <f>TEXT(第4表!V54,"0000000000")</f>
        <v>0000000000</v>
      </c>
      <c r="W54" s="93" t="str">
        <f>TEXT(第4表!W54,"0000000000")</f>
        <v>0000000000</v>
      </c>
      <c r="X54" s="93" t="str">
        <f>TEXT(第4表!X54,"0000000000")</f>
        <v>0000000000</v>
      </c>
      <c r="Y54" s="93" t="str">
        <f>TEXT(第4表!Y54,"0000000000")</f>
        <v>0000000000</v>
      </c>
      <c r="Z54" s="93" t="str">
        <f>TEXT(第4表!Z54,"0000000000")</f>
        <v>0000000000</v>
      </c>
      <c r="AA54" s="93" t="str">
        <f>TEXT(第4表!AA54,"0000000000")</f>
        <v>0000000000</v>
      </c>
      <c r="AE54" s="101"/>
      <c r="AF54" s="101"/>
      <c r="AG54" s="102"/>
      <c r="AH54" s="102"/>
      <c r="AI54" s="102"/>
      <c r="AJ54" s="102"/>
      <c r="AK54" s="102"/>
      <c r="AL54" s="102"/>
      <c r="AO54" s="103"/>
      <c r="AP54" s="103"/>
      <c r="AQ54" s="104"/>
      <c r="AR54" s="104"/>
      <c r="AS54" s="104"/>
      <c r="AT54" s="104"/>
    </row>
    <row r="55" spans="2:46" ht="24.95" customHeight="1">
      <c r="B55" s="153" t="s">
        <v>122</v>
      </c>
      <c r="C55" s="49" t="s">
        <v>82</v>
      </c>
      <c r="D55" s="93" t="str">
        <f>TEXT(第4表!D55,"0000000000")</f>
        <v>0000000000</v>
      </c>
      <c r="E55" s="93" t="str">
        <f>TEXT(第4表!E55,"0000000000")</f>
        <v>0000000000</v>
      </c>
      <c r="F55" s="93" t="str">
        <f>TEXT(第4表!F55,"0000000000")</f>
        <v>0000000000</v>
      </c>
      <c r="G55" s="93" t="str">
        <f>TEXT(第4表!G55,"0000000000")</f>
        <v>0000000000</v>
      </c>
      <c r="H55" s="93" t="str">
        <f>TEXT(第4表!H55,"0000000000")</f>
        <v>0000000000</v>
      </c>
      <c r="I55" s="93" t="str">
        <f>TEXT(第4表!I55,"0000000000")</f>
        <v>0000000000</v>
      </c>
      <c r="J55" s="93" t="str">
        <f>TEXT(第4表!J55,"0000000000")</f>
        <v>0000000000</v>
      </c>
      <c r="K55" s="93" t="str">
        <f>TEXT(第4表!K55,"0000000000")</f>
        <v>0000000000</v>
      </c>
      <c r="L55" s="93" t="str">
        <f>TEXT(第4表!L55,"0000000000")</f>
        <v>0000000000</v>
      </c>
      <c r="M55" s="93" t="str">
        <f>TEXT(第4表!M55,"0000000000")</f>
        <v>0000000000</v>
      </c>
      <c r="N55" s="93" t="str">
        <f>TEXT(第4表!N55,"0000000000")</f>
        <v>0000000000</v>
      </c>
      <c r="O55" s="93" t="str">
        <f>TEXT(第4表!O55,"0000000000")</f>
        <v>0000000000</v>
      </c>
      <c r="P55" s="93" t="str">
        <f>TEXT(第4表!P55,"0000000000")</f>
        <v>0000000000</v>
      </c>
      <c r="Q55" s="93" t="str">
        <f>TEXT(第4表!Q55,"0000000000")</f>
        <v>0000000000</v>
      </c>
      <c r="R55" s="93" t="str">
        <f>TEXT(第4表!R55,"0000000000")</f>
        <v>0000000000</v>
      </c>
      <c r="S55" s="93" t="str">
        <f>TEXT(第4表!S55,"0000000000")</f>
        <v>0000000000</v>
      </c>
      <c r="T55" s="93" t="str">
        <f>TEXT(第4表!T55,"0000000000")</f>
        <v>0000000000</v>
      </c>
      <c r="U55" s="93" t="str">
        <f>TEXT(第4表!U55,"0000000000")</f>
        <v>0000000000</v>
      </c>
      <c r="V55" s="93" t="str">
        <f>TEXT(第4表!V55,"0000000000")</f>
        <v>0000000000</v>
      </c>
      <c r="W55" s="93" t="str">
        <f>TEXT(第4表!W55,"0000000000")</f>
        <v>0000000000</v>
      </c>
      <c r="X55" s="93" t="str">
        <f>TEXT(第4表!X55,"0000000000")</f>
        <v>0000000000</v>
      </c>
      <c r="Y55" s="93" t="str">
        <f>TEXT(第4表!Y55,"0000000000")</f>
        <v>0000000000</v>
      </c>
      <c r="Z55" s="93" t="str">
        <f>TEXT(第4表!Z55,"0000000000")</f>
        <v>0000000000</v>
      </c>
      <c r="AA55" s="93" t="str">
        <f>TEXT(第4表!AA55,"0000000000")</f>
        <v>0000000000</v>
      </c>
      <c r="AE55" s="101"/>
      <c r="AF55" s="101"/>
      <c r="AG55" s="102"/>
      <c r="AH55" s="102"/>
      <c r="AI55" s="102"/>
      <c r="AJ55" s="102"/>
      <c r="AK55" s="102"/>
      <c r="AL55" s="102"/>
      <c r="AO55" s="103"/>
      <c r="AP55" s="103"/>
      <c r="AQ55" s="104"/>
      <c r="AR55" s="104"/>
      <c r="AS55" s="104"/>
      <c r="AT55" s="104"/>
    </row>
    <row r="56" spans="2:46" ht="24.95" customHeight="1">
      <c r="B56" s="153" t="s">
        <v>123</v>
      </c>
      <c r="C56" s="49" t="s">
        <v>83</v>
      </c>
      <c r="D56" s="93" t="str">
        <f>TEXT(第4表!D56,"0000000000")</f>
        <v>0000000000</v>
      </c>
      <c r="E56" s="93" t="str">
        <f>TEXT(第4表!E56,"0000000000")</f>
        <v>0000000000</v>
      </c>
      <c r="F56" s="93" t="str">
        <f>TEXT(第4表!F56,"0000000000")</f>
        <v>0000000000</v>
      </c>
      <c r="G56" s="93" t="str">
        <f>TEXT(第4表!G56,"0000000000")</f>
        <v>0000000000</v>
      </c>
      <c r="H56" s="93" t="str">
        <f>TEXT(第4表!H56,"0000000000")</f>
        <v>0000000000</v>
      </c>
      <c r="I56" s="93" t="str">
        <f>TEXT(第4表!I56,"0000000000")</f>
        <v>0000000000</v>
      </c>
      <c r="J56" s="93" t="str">
        <f>TEXT(第4表!J56,"0000000000")</f>
        <v>0000000000</v>
      </c>
      <c r="K56" s="93" t="str">
        <f>TEXT(第4表!K56,"0000000000")</f>
        <v>0000000000</v>
      </c>
      <c r="L56" s="93" t="str">
        <f>TEXT(第4表!L56,"0000000000")</f>
        <v>0000000000</v>
      </c>
      <c r="M56" s="93" t="str">
        <f>TEXT(第4表!M56,"0000000000")</f>
        <v>0000000000</v>
      </c>
      <c r="N56" s="93" t="str">
        <f>TEXT(第4表!N56,"0000000000")</f>
        <v>0000000000</v>
      </c>
      <c r="O56" s="93" t="str">
        <f>TEXT(第4表!O56,"0000000000")</f>
        <v>0000000000</v>
      </c>
      <c r="P56" s="93" t="str">
        <f>TEXT(第4表!P56,"0000000000")</f>
        <v>0000000000</v>
      </c>
      <c r="Q56" s="93" t="str">
        <f>TEXT(第4表!Q56,"0000000000")</f>
        <v>0000000000</v>
      </c>
      <c r="R56" s="93" t="str">
        <f>TEXT(第4表!R56,"0000000000")</f>
        <v>0000000000</v>
      </c>
      <c r="S56" s="93" t="str">
        <f>TEXT(第4表!S56,"0000000000")</f>
        <v>0000000000</v>
      </c>
      <c r="T56" s="93" t="str">
        <f>TEXT(第4表!T56,"0000000000")</f>
        <v>0000000000</v>
      </c>
      <c r="U56" s="93" t="str">
        <f>TEXT(第4表!U56,"0000000000")</f>
        <v>0000000000</v>
      </c>
      <c r="V56" s="93" t="str">
        <f>TEXT(第4表!V56,"0000000000")</f>
        <v>0000000000</v>
      </c>
      <c r="W56" s="93" t="str">
        <f>TEXT(第4表!W56,"0000000000")</f>
        <v>0000000000</v>
      </c>
      <c r="X56" s="93" t="str">
        <f>TEXT(第4表!X56,"0000000000")</f>
        <v>0000000000</v>
      </c>
      <c r="Y56" s="93" t="str">
        <f>TEXT(第4表!Y56,"0000000000")</f>
        <v>0000000000</v>
      </c>
      <c r="Z56" s="93" t="str">
        <f>TEXT(第4表!Z56,"0000000000")</f>
        <v>0000000000</v>
      </c>
      <c r="AA56" s="93" t="str">
        <f>TEXT(第4表!AA56,"0000000000")</f>
        <v>0000000000</v>
      </c>
      <c r="AE56" s="101"/>
      <c r="AF56" s="101"/>
      <c r="AG56" s="102"/>
      <c r="AH56" s="102"/>
      <c r="AI56" s="102"/>
      <c r="AJ56" s="102"/>
      <c r="AK56" s="102"/>
      <c r="AL56" s="102"/>
      <c r="AO56" s="103"/>
      <c r="AP56" s="103"/>
      <c r="AQ56" s="104"/>
      <c r="AR56" s="104"/>
      <c r="AS56" s="104"/>
      <c r="AT56" s="104"/>
    </row>
    <row r="57" spans="2:46" ht="24.95" customHeight="1">
      <c r="B57" s="153" t="s">
        <v>124</v>
      </c>
      <c r="C57" s="49" t="s">
        <v>84</v>
      </c>
      <c r="D57" s="93" t="str">
        <f>TEXT(第4表!D57,"0000000000")</f>
        <v>0000000000</v>
      </c>
      <c r="E57" s="93" t="str">
        <f>TEXT(第4表!E57,"0000000000")</f>
        <v>0000000000</v>
      </c>
      <c r="F57" s="93" t="str">
        <f>TEXT(第4表!F57,"0000000000")</f>
        <v>0000000000</v>
      </c>
      <c r="G57" s="93" t="str">
        <f>TEXT(第4表!G57,"0000000000")</f>
        <v>0000000000</v>
      </c>
      <c r="H57" s="93" t="str">
        <f>TEXT(第4表!H57,"0000000000")</f>
        <v>0000000000</v>
      </c>
      <c r="I57" s="93" t="str">
        <f>TEXT(第4表!I57,"0000000000")</f>
        <v>0000000000</v>
      </c>
      <c r="J57" s="93" t="str">
        <f>TEXT(第4表!J57,"0000000000")</f>
        <v>0000000000</v>
      </c>
      <c r="K57" s="93" t="str">
        <f>TEXT(第4表!K57,"0000000000")</f>
        <v>0000000000</v>
      </c>
      <c r="L57" s="93" t="str">
        <f>TEXT(第4表!L57,"0000000000")</f>
        <v>0000000000</v>
      </c>
      <c r="M57" s="93" t="str">
        <f>TEXT(第4表!M57,"0000000000")</f>
        <v>0000000000</v>
      </c>
      <c r="N57" s="93" t="str">
        <f>TEXT(第4表!N57,"0000000000")</f>
        <v>0000000000</v>
      </c>
      <c r="O57" s="93" t="str">
        <f>TEXT(第4表!O57,"0000000000")</f>
        <v>0000000000</v>
      </c>
      <c r="P57" s="93" t="str">
        <f>TEXT(第4表!P57,"0000000000")</f>
        <v>0000000000</v>
      </c>
      <c r="Q57" s="93" t="str">
        <f>TEXT(第4表!Q57,"0000000000")</f>
        <v>0000000000</v>
      </c>
      <c r="R57" s="93" t="str">
        <f>TEXT(第4表!R57,"0000000000")</f>
        <v>0000000000</v>
      </c>
      <c r="S57" s="93" t="str">
        <f>TEXT(第4表!S57,"0000000000")</f>
        <v>0000000000</v>
      </c>
      <c r="T57" s="93" t="str">
        <f>TEXT(第4表!T57,"0000000000")</f>
        <v>0000000000</v>
      </c>
      <c r="U57" s="93" t="str">
        <f>TEXT(第4表!U57,"0000000000")</f>
        <v>0000000000</v>
      </c>
      <c r="V57" s="93" t="str">
        <f>TEXT(第4表!V57,"0000000000")</f>
        <v>0000000000</v>
      </c>
      <c r="W57" s="93" t="str">
        <f>TEXT(第4表!W57,"0000000000")</f>
        <v>0000000000</v>
      </c>
      <c r="X57" s="93" t="str">
        <f>TEXT(第4表!X57,"0000000000")</f>
        <v>0000000000</v>
      </c>
      <c r="Y57" s="93" t="str">
        <f>TEXT(第4表!Y57,"0000000000")</f>
        <v>0000000000</v>
      </c>
      <c r="Z57" s="93" t="str">
        <f>TEXT(第4表!Z57,"0000000000")</f>
        <v>0000000000</v>
      </c>
      <c r="AA57" s="93" t="str">
        <f>TEXT(第4表!AA57,"0000000000")</f>
        <v>0000000000</v>
      </c>
      <c r="AE57" s="101"/>
      <c r="AF57" s="101"/>
      <c r="AG57" s="102"/>
      <c r="AH57" s="102"/>
      <c r="AI57" s="102"/>
      <c r="AJ57" s="102"/>
      <c r="AK57" s="102"/>
      <c r="AL57" s="102"/>
      <c r="AO57" s="103"/>
      <c r="AP57" s="103"/>
      <c r="AQ57" s="104"/>
      <c r="AR57" s="104"/>
      <c r="AS57" s="104"/>
      <c r="AT57" s="104"/>
    </row>
    <row r="58" spans="2:46" ht="24.95" customHeight="1">
      <c r="B58" s="153" t="s">
        <v>125</v>
      </c>
      <c r="C58" s="49" t="s">
        <v>85</v>
      </c>
      <c r="D58" s="93" t="str">
        <f>TEXT(第4表!D58,"0000000000")</f>
        <v>0000000000</v>
      </c>
      <c r="E58" s="93" t="str">
        <f>TEXT(第4表!E58,"0000000000")</f>
        <v>0000000000</v>
      </c>
      <c r="F58" s="93" t="str">
        <f>TEXT(第4表!F58,"0000000000")</f>
        <v>0000000000</v>
      </c>
      <c r="G58" s="93" t="str">
        <f>TEXT(第4表!G58,"0000000000")</f>
        <v>0000000000</v>
      </c>
      <c r="H58" s="93" t="str">
        <f>TEXT(第4表!H58,"0000000000")</f>
        <v>0000000000</v>
      </c>
      <c r="I58" s="93" t="str">
        <f>TEXT(第4表!I58,"0000000000")</f>
        <v>0000000000</v>
      </c>
      <c r="J58" s="93" t="str">
        <f>TEXT(第4表!J58,"0000000000")</f>
        <v>0000000000</v>
      </c>
      <c r="K58" s="93" t="str">
        <f>TEXT(第4表!K58,"0000000000")</f>
        <v>0000000000</v>
      </c>
      <c r="L58" s="93" t="str">
        <f>TEXT(第4表!L58,"0000000000")</f>
        <v>0000000000</v>
      </c>
      <c r="M58" s="93" t="str">
        <f>TEXT(第4表!M58,"0000000000")</f>
        <v>0000000000</v>
      </c>
      <c r="N58" s="93" t="str">
        <f>TEXT(第4表!N58,"0000000000")</f>
        <v>0000000000</v>
      </c>
      <c r="O58" s="93" t="str">
        <f>TEXT(第4表!O58,"0000000000")</f>
        <v>0000000000</v>
      </c>
      <c r="P58" s="93" t="str">
        <f>TEXT(第4表!P58,"0000000000")</f>
        <v>0000000000</v>
      </c>
      <c r="Q58" s="93" t="str">
        <f>TEXT(第4表!Q58,"0000000000")</f>
        <v>0000000000</v>
      </c>
      <c r="R58" s="93" t="str">
        <f>TEXT(第4表!R58,"0000000000")</f>
        <v>0000000000</v>
      </c>
      <c r="S58" s="93" t="str">
        <f>TEXT(第4表!S58,"0000000000")</f>
        <v>0000000000</v>
      </c>
      <c r="T58" s="93" t="str">
        <f>TEXT(第4表!T58,"0000000000")</f>
        <v>0000000000</v>
      </c>
      <c r="U58" s="93" t="str">
        <f>TEXT(第4表!U58,"0000000000")</f>
        <v>0000000000</v>
      </c>
      <c r="V58" s="93" t="str">
        <f>TEXT(第4表!V58,"0000000000")</f>
        <v>0000000000</v>
      </c>
      <c r="W58" s="93" t="str">
        <f>TEXT(第4表!W58,"0000000000")</f>
        <v>0000000000</v>
      </c>
      <c r="X58" s="93" t="str">
        <f>TEXT(第4表!X58,"0000000000")</f>
        <v>0000000000</v>
      </c>
      <c r="Y58" s="93" t="str">
        <f>TEXT(第4表!Y58,"0000000000")</f>
        <v>0000000000</v>
      </c>
      <c r="Z58" s="93" t="str">
        <f>TEXT(第4表!Z58,"0000000000")</f>
        <v>0000000000</v>
      </c>
      <c r="AA58" s="93" t="str">
        <f>TEXT(第4表!AA58,"0000000000")</f>
        <v>0000000000</v>
      </c>
      <c r="AE58" s="101"/>
      <c r="AF58" s="101"/>
      <c r="AG58" s="102"/>
      <c r="AH58" s="102"/>
      <c r="AI58" s="102"/>
      <c r="AJ58" s="102"/>
      <c r="AK58" s="102"/>
      <c r="AL58" s="102"/>
      <c r="AO58" s="103"/>
      <c r="AP58" s="103"/>
      <c r="AQ58" s="104"/>
      <c r="AR58" s="104"/>
      <c r="AS58" s="104"/>
      <c r="AT58" s="104"/>
    </row>
    <row r="59" spans="2:46" ht="24.95" customHeight="1">
      <c r="B59" s="153" t="s">
        <v>126</v>
      </c>
      <c r="C59" s="49" t="s">
        <v>86</v>
      </c>
      <c r="D59" s="93" t="str">
        <f>TEXT(第4表!D59,"0000000000")</f>
        <v>0000000000</v>
      </c>
      <c r="E59" s="93" t="str">
        <f>TEXT(第4表!E59,"0000000000")</f>
        <v>0000000000</v>
      </c>
      <c r="F59" s="93" t="str">
        <f>TEXT(第4表!F59,"0000000000")</f>
        <v>0000000000</v>
      </c>
      <c r="G59" s="93" t="str">
        <f>TEXT(第4表!G59,"0000000000")</f>
        <v>0000000000</v>
      </c>
      <c r="H59" s="93" t="str">
        <f>TEXT(第4表!H59,"0000000000")</f>
        <v>0000000000</v>
      </c>
      <c r="I59" s="93" t="str">
        <f>TEXT(第4表!I59,"0000000000")</f>
        <v>0000000000</v>
      </c>
      <c r="J59" s="93" t="str">
        <f>TEXT(第4表!J59,"0000000000")</f>
        <v>0000000000</v>
      </c>
      <c r="K59" s="93" t="str">
        <f>TEXT(第4表!K59,"0000000000")</f>
        <v>0000000000</v>
      </c>
      <c r="L59" s="93" t="str">
        <f>TEXT(第4表!L59,"0000000000")</f>
        <v>0000000000</v>
      </c>
      <c r="M59" s="93" t="str">
        <f>TEXT(第4表!M59,"0000000000")</f>
        <v>0000000000</v>
      </c>
      <c r="N59" s="93" t="str">
        <f>TEXT(第4表!N59,"0000000000")</f>
        <v>0000000000</v>
      </c>
      <c r="O59" s="93" t="str">
        <f>TEXT(第4表!O59,"0000000000")</f>
        <v>0000000000</v>
      </c>
      <c r="P59" s="93" t="str">
        <f>TEXT(第4表!P59,"0000000000")</f>
        <v>0000000000</v>
      </c>
      <c r="Q59" s="93" t="str">
        <f>TEXT(第4表!Q59,"0000000000")</f>
        <v>0000000000</v>
      </c>
      <c r="R59" s="93" t="str">
        <f>TEXT(第4表!R59,"0000000000")</f>
        <v>0000000000</v>
      </c>
      <c r="S59" s="93" t="str">
        <f>TEXT(第4表!S59,"0000000000")</f>
        <v>0000000000</v>
      </c>
      <c r="T59" s="93" t="str">
        <f>TEXT(第4表!T59,"0000000000")</f>
        <v>0000000000</v>
      </c>
      <c r="U59" s="93" t="str">
        <f>TEXT(第4表!U59,"0000000000")</f>
        <v>0000000000</v>
      </c>
      <c r="V59" s="93" t="str">
        <f>TEXT(第4表!V59,"0000000000")</f>
        <v>0000000000</v>
      </c>
      <c r="W59" s="93" t="str">
        <f>TEXT(第4表!W59,"0000000000")</f>
        <v>0000000000</v>
      </c>
      <c r="X59" s="93" t="str">
        <f>TEXT(第4表!X59,"0000000000")</f>
        <v>0000000000</v>
      </c>
      <c r="Y59" s="93" t="str">
        <f>TEXT(第4表!Y59,"0000000000")</f>
        <v>0000000000</v>
      </c>
      <c r="Z59" s="93" t="str">
        <f>TEXT(第4表!Z59,"0000000000")</f>
        <v>0000000000</v>
      </c>
      <c r="AA59" s="93" t="str">
        <f>TEXT(第4表!AA59,"0000000000")</f>
        <v>0000000000</v>
      </c>
      <c r="AE59" s="101"/>
      <c r="AF59" s="101"/>
      <c r="AG59" s="102"/>
      <c r="AH59" s="102"/>
      <c r="AI59" s="102"/>
      <c r="AJ59" s="102"/>
      <c r="AK59" s="102"/>
      <c r="AL59" s="102"/>
      <c r="AO59" s="103"/>
      <c r="AP59" s="103"/>
      <c r="AQ59" s="104"/>
      <c r="AR59" s="104"/>
      <c r="AS59" s="104"/>
      <c r="AT59" s="104"/>
    </row>
    <row r="60" spans="2:46" ht="24.95" customHeight="1">
      <c r="B60" s="153" t="s">
        <v>127</v>
      </c>
      <c r="C60" s="49" t="s">
        <v>94</v>
      </c>
      <c r="D60" s="93" t="str">
        <f>TEXT(第4表!D60,"0000000000")</f>
        <v>0000000000</v>
      </c>
      <c r="E60" s="93" t="str">
        <f>TEXT(第4表!E60,"0000000000")</f>
        <v>0000000000</v>
      </c>
      <c r="F60" s="93" t="str">
        <f>TEXT(第4表!F60,"0000000000")</f>
        <v>0000000000</v>
      </c>
      <c r="G60" s="93" t="str">
        <f>TEXT(第4表!G60,"0000000000")</f>
        <v>0000000000</v>
      </c>
      <c r="H60" s="93" t="str">
        <f>TEXT(第4表!H60,"0000000000")</f>
        <v>0000000000</v>
      </c>
      <c r="I60" s="93" t="str">
        <f>TEXT(第4表!I60,"0000000000")</f>
        <v>0000000000</v>
      </c>
      <c r="J60" s="93" t="str">
        <f>TEXT(第4表!J60,"0000000000")</f>
        <v>0000000000</v>
      </c>
      <c r="K60" s="93" t="str">
        <f>TEXT(第4表!K60,"0000000000")</f>
        <v>0000000000</v>
      </c>
      <c r="L60" s="93" t="str">
        <f>TEXT(第4表!L60,"0000000000")</f>
        <v>0000000000</v>
      </c>
      <c r="M60" s="93" t="str">
        <f>TEXT(第4表!M60,"0000000000")</f>
        <v>0000000000</v>
      </c>
      <c r="N60" s="93" t="str">
        <f>TEXT(第4表!N60,"0000000000")</f>
        <v>0000000000</v>
      </c>
      <c r="O60" s="93" t="str">
        <f>TEXT(第4表!O60,"0000000000")</f>
        <v>0000000000</v>
      </c>
      <c r="P60" s="93" t="str">
        <f>TEXT(第4表!P60,"0000000000")</f>
        <v>0000000000</v>
      </c>
      <c r="Q60" s="93" t="str">
        <f>TEXT(第4表!Q60,"0000000000")</f>
        <v>0000000000</v>
      </c>
      <c r="R60" s="93" t="str">
        <f>TEXT(第4表!R60,"0000000000")</f>
        <v>0000000000</v>
      </c>
      <c r="S60" s="93" t="str">
        <f>TEXT(第4表!S60,"0000000000")</f>
        <v>0000000000</v>
      </c>
      <c r="T60" s="93" t="str">
        <f>TEXT(第4表!T60,"0000000000")</f>
        <v>0000000000</v>
      </c>
      <c r="U60" s="93" t="str">
        <f>TEXT(第4表!U60,"0000000000")</f>
        <v>0000000000</v>
      </c>
      <c r="V60" s="93" t="str">
        <f>TEXT(第4表!V60,"0000000000")</f>
        <v>0000000000</v>
      </c>
      <c r="W60" s="93" t="str">
        <f>TEXT(第4表!W60,"0000000000")</f>
        <v>0000000000</v>
      </c>
      <c r="X60" s="93" t="str">
        <f>TEXT(第4表!X60,"0000000000")</f>
        <v>0000000000</v>
      </c>
      <c r="Y60" s="93" t="str">
        <f>TEXT(第4表!Y60,"0000000000")</f>
        <v>0000000000</v>
      </c>
      <c r="Z60" s="93" t="str">
        <f>TEXT(第4表!Z60,"0000000000")</f>
        <v>0000000000</v>
      </c>
      <c r="AA60" s="93" t="str">
        <f>TEXT(第4表!AA60,"0000000000")</f>
        <v>0000000000</v>
      </c>
      <c r="AE60" s="101"/>
      <c r="AF60" s="101"/>
      <c r="AG60" s="102"/>
      <c r="AH60" s="102"/>
      <c r="AI60" s="102"/>
      <c r="AJ60" s="102"/>
      <c r="AK60" s="102"/>
      <c r="AL60" s="102"/>
      <c r="AO60" s="103"/>
      <c r="AP60" s="103"/>
      <c r="AQ60" s="104"/>
      <c r="AR60" s="104"/>
      <c r="AS60" s="104"/>
      <c r="AT60" s="104"/>
    </row>
    <row r="61" spans="2:46" ht="24.95" customHeight="1">
      <c r="B61" s="153" t="s">
        <v>128</v>
      </c>
      <c r="C61" s="49" t="s">
        <v>105</v>
      </c>
      <c r="D61" s="93" t="str">
        <f>TEXT(第4表!D61,"0000000000")</f>
        <v>0000000000</v>
      </c>
      <c r="E61" s="93" t="str">
        <f>TEXT(第4表!E61,"0000000000")</f>
        <v>0000000000</v>
      </c>
      <c r="F61" s="93" t="str">
        <f>TEXT(第4表!F61,"0000000000")</f>
        <v>0000000000</v>
      </c>
      <c r="G61" s="93" t="str">
        <f>TEXT(第4表!G61,"0000000000")</f>
        <v>0000000000</v>
      </c>
      <c r="H61" s="93" t="str">
        <f>TEXT(第4表!H61,"0000000000")</f>
        <v>0000000000</v>
      </c>
      <c r="I61" s="93" t="str">
        <f>TEXT(第4表!I61,"0000000000")</f>
        <v>0000000000</v>
      </c>
      <c r="J61" s="93" t="str">
        <f>TEXT(第4表!J61,"0000000000")</f>
        <v>0000000000</v>
      </c>
      <c r="K61" s="93" t="str">
        <f>TEXT(第4表!K61,"0000000000")</f>
        <v>0000000000</v>
      </c>
      <c r="L61" s="93" t="str">
        <f>TEXT(第4表!L61,"0000000000")</f>
        <v>0000000000</v>
      </c>
      <c r="M61" s="93" t="str">
        <f>TEXT(第4表!M61,"0000000000")</f>
        <v>0000000000</v>
      </c>
      <c r="N61" s="93" t="str">
        <f>TEXT(第4表!N61,"0000000000")</f>
        <v>0000000000</v>
      </c>
      <c r="O61" s="93" t="str">
        <f>TEXT(第4表!O61,"0000000000")</f>
        <v>0000000000</v>
      </c>
      <c r="P61" s="93" t="str">
        <f>TEXT(第4表!P61,"0000000000")</f>
        <v>0000000000</v>
      </c>
      <c r="Q61" s="93" t="str">
        <f>TEXT(第4表!Q61,"0000000000")</f>
        <v>0000000000</v>
      </c>
      <c r="R61" s="93" t="str">
        <f>TEXT(第4表!R61,"0000000000")</f>
        <v>0000000000</v>
      </c>
      <c r="S61" s="93" t="str">
        <f>TEXT(第4表!S61,"0000000000")</f>
        <v>0000000000</v>
      </c>
      <c r="T61" s="93" t="str">
        <f>TEXT(第4表!T61,"0000000000")</f>
        <v>0000000000</v>
      </c>
      <c r="U61" s="93" t="str">
        <f>TEXT(第4表!U61,"0000000000")</f>
        <v>0000000000</v>
      </c>
      <c r="V61" s="93" t="str">
        <f>TEXT(第4表!V61,"0000000000")</f>
        <v>0000000000</v>
      </c>
      <c r="W61" s="93" t="str">
        <f>TEXT(第4表!W61,"0000000000")</f>
        <v>0000000000</v>
      </c>
      <c r="X61" s="93" t="str">
        <f>TEXT(第4表!X61,"0000000000")</f>
        <v>0000000000</v>
      </c>
      <c r="Y61" s="93" t="str">
        <f>TEXT(第4表!Y61,"0000000000")</f>
        <v>0000000000</v>
      </c>
      <c r="Z61" s="93" t="str">
        <f>TEXT(第4表!Z61,"0000000000")</f>
        <v>0000000000</v>
      </c>
      <c r="AA61" s="93" t="str">
        <f>TEXT(第4表!AA61,"0000000000")</f>
        <v>0000000000</v>
      </c>
      <c r="AE61" s="101"/>
      <c r="AF61" s="101"/>
      <c r="AG61" s="102"/>
      <c r="AH61" s="102"/>
      <c r="AI61" s="102"/>
      <c r="AJ61" s="102"/>
      <c r="AK61" s="102"/>
      <c r="AL61" s="102"/>
      <c r="AO61" s="103"/>
      <c r="AP61" s="103"/>
      <c r="AQ61" s="104"/>
      <c r="AR61" s="104"/>
      <c r="AS61" s="104"/>
      <c r="AT61" s="104"/>
    </row>
    <row r="62" spans="2:46" ht="24.95" customHeight="1">
      <c r="B62" s="153" t="s">
        <v>129</v>
      </c>
      <c r="C62" s="49" t="s">
        <v>106</v>
      </c>
      <c r="D62" s="93" t="str">
        <f>TEXT(第4表!D62,"0000000000")</f>
        <v>0000000000</v>
      </c>
      <c r="E62" s="93" t="str">
        <f>TEXT(第4表!E62,"0000000000")</f>
        <v>0000000000</v>
      </c>
      <c r="F62" s="93" t="str">
        <f>TEXT(第4表!F62,"0000000000")</f>
        <v>0000000000</v>
      </c>
      <c r="G62" s="93" t="str">
        <f>TEXT(第4表!G62,"0000000000")</f>
        <v>0000000000</v>
      </c>
      <c r="H62" s="93" t="str">
        <f>TEXT(第4表!H62,"0000000000")</f>
        <v>0000000000</v>
      </c>
      <c r="I62" s="93" t="str">
        <f>TEXT(第4表!I62,"0000000000")</f>
        <v>0000000000</v>
      </c>
      <c r="J62" s="93" t="str">
        <f>TEXT(第4表!J62,"0000000000")</f>
        <v>0000000000</v>
      </c>
      <c r="K62" s="93" t="str">
        <f>TEXT(第4表!K62,"0000000000")</f>
        <v>0000000000</v>
      </c>
      <c r="L62" s="93" t="str">
        <f>TEXT(第4表!L62,"0000000000")</f>
        <v>0000000000</v>
      </c>
      <c r="M62" s="93" t="str">
        <f>TEXT(第4表!M62,"0000000000")</f>
        <v>0000000000</v>
      </c>
      <c r="N62" s="93" t="str">
        <f>TEXT(第4表!N62,"0000000000")</f>
        <v>0000000000</v>
      </c>
      <c r="O62" s="93" t="str">
        <f>TEXT(第4表!O62,"0000000000")</f>
        <v>0000000000</v>
      </c>
      <c r="P62" s="93" t="str">
        <f>TEXT(第4表!P62,"0000000000")</f>
        <v>0000000000</v>
      </c>
      <c r="Q62" s="93" t="str">
        <f>TEXT(第4表!Q62,"0000000000")</f>
        <v>0000000000</v>
      </c>
      <c r="R62" s="93" t="str">
        <f>TEXT(第4表!R62,"0000000000")</f>
        <v>0000000000</v>
      </c>
      <c r="S62" s="93" t="str">
        <f>TEXT(第4表!S62,"0000000000")</f>
        <v>0000000000</v>
      </c>
      <c r="T62" s="93" t="str">
        <f>TEXT(第4表!T62,"0000000000")</f>
        <v>0000000000</v>
      </c>
      <c r="U62" s="93" t="str">
        <f>TEXT(第4表!U62,"0000000000")</f>
        <v>0000000000</v>
      </c>
      <c r="V62" s="93" t="str">
        <f>TEXT(第4表!V62,"0000000000")</f>
        <v>0000000000</v>
      </c>
      <c r="W62" s="93" t="str">
        <f>TEXT(第4表!W62,"0000000000")</f>
        <v>0000000000</v>
      </c>
      <c r="X62" s="93" t="str">
        <f>TEXT(第4表!X62,"0000000000")</f>
        <v>0000000000</v>
      </c>
      <c r="Y62" s="93" t="str">
        <f>TEXT(第4表!Y62,"0000000000")</f>
        <v>0000000000</v>
      </c>
      <c r="Z62" s="93" t="str">
        <f>TEXT(第4表!Z62,"0000000000")</f>
        <v>0000000000</v>
      </c>
      <c r="AA62" s="93" t="str">
        <f>TEXT(第4表!AA62,"0000000000")</f>
        <v>0000000000</v>
      </c>
      <c r="AE62" s="101"/>
      <c r="AF62" s="101"/>
      <c r="AG62" s="102"/>
      <c r="AH62" s="102"/>
      <c r="AI62" s="102"/>
      <c r="AJ62" s="102"/>
      <c r="AK62" s="102"/>
      <c r="AL62" s="102"/>
      <c r="AO62" s="103"/>
      <c r="AP62" s="103"/>
      <c r="AQ62" s="104"/>
      <c r="AR62" s="104"/>
      <c r="AS62" s="104"/>
      <c r="AT62" s="104"/>
    </row>
    <row r="63" spans="2:46" ht="24.95" customHeight="1">
      <c r="B63" s="153" t="s">
        <v>71</v>
      </c>
      <c r="C63" s="49" t="s">
        <v>107</v>
      </c>
      <c r="D63" s="93" t="str">
        <f>TEXT(第4表!D63,"0000000000")</f>
        <v>0000000000</v>
      </c>
      <c r="E63" s="93" t="str">
        <f>TEXT(第4表!E63,"0000000000")</f>
        <v>0000000000</v>
      </c>
      <c r="F63" s="93" t="str">
        <f>TEXT(第4表!F63,"0000000000")</f>
        <v>0000000000</v>
      </c>
      <c r="G63" s="93" t="str">
        <f>TEXT(第4表!G63,"0000000000")</f>
        <v>0000000000</v>
      </c>
      <c r="H63" s="93" t="str">
        <f>TEXT(第4表!H63,"0000000000")</f>
        <v>0000000000</v>
      </c>
      <c r="I63" s="93" t="str">
        <f>TEXT(第4表!I63,"0000000000")</f>
        <v>0000000000</v>
      </c>
      <c r="J63" s="93" t="str">
        <f>TEXT(第4表!J63,"0000000000")</f>
        <v>0000000000</v>
      </c>
      <c r="K63" s="93" t="str">
        <f>TEXT(第4表!K63,"0000000000")</f>
        <v>0000000000</v>
      </c>
      <c r="L63" s="93" t="str">
        <f>TEXT(第4表!L63,"0000000000")</f>
        <v>0000000000</v>
      </c>
      <c r="M63" s="93" t="str">
        <f>TEXT(第4表!M63,"0000000000")</f>
        <v>0000000000</v>
      </c>
      <c r="N63" s="93" t="str">
        <f>TEXT(第4表!N63,"0000000000")</f>
        <v>0000000000</v>
      </c>
      <c r="O63" s="93" t="str">
        <f>TEXT(第4表!O63,"0000000000")</f>
        <v>0000000000</v>
      </c>
      <c r="P63" s="93" t="str">
        <f>TEXT(第4表!P63,"0000000000")</f>
        <v>0000000000</v>
      </c>
      <c r="Q63" s="93" t="str">
        <f>TEXT(第4表!Q63,"0000000000")</f>
        <v>0000000000</v>
      </c>
      <c r="R63" s="93" t="str">
        <f>TEXT(第4表!R63,"0000000000")</f>
        <v>0000000000</v>
      </c>
      <c r="S63" s="93" t="str">
        <f>TEXT(第4表!S63,"0000000000")</f>
        <v>0000000000</v>
      </c>
      <c r="T63" s="93" t="str">
        <f>TEXT(第4表!T63,"0000000000")</f>
        <v>0000000000</v>
      </c>
      <c r="U63" s="93" t="str">
        <f>TEXT(第4表!U63,"0000000000")</f>
        <v>0000000000</v>
      </c>
      <c r="V63" s="93" t="str">
        <f>TEXT(第4表!V63,"0000000000")</f>
        <v>0000000000</v>
      </c>
      <c r="W63" s="93" t="str">
        <f>TEXT(第4表!W63,"0000000000")</f>
        <v>0000000000</v>
      </c>
      <c r="X63" s="93" t="str">
        <f>TEXT(第4表!X63,"0000000000")</f>
        <v>0000000000</v>
      </c>
      <c r="Y63" s="93" t="str">
        <f>TEXT(第4表!Y63,"0000000000")</f>
        <v>0000000000</v>
      </c>
      <c r="Z63" s="93" t="str">
        <f>TEXT(第4表!Z63,"0000000000")</f>
        <v>0000000000</v>
      </c>
      <c r="AA63" s="93" t="str">
        <f>TEXT(第4表!AA63,"0000000000")</f>
        <v>0000000000</v>
      </c>
      <c r="AC63" s="94"/>
      <c r="AE63" s="101"/>
      <c r="AF63" s="101"/>
      <c r="AG63" s="102"/>
      <c r="AH63" s="102"/>
      <c r="AI63" s="102"/>
      <c r="AJ63" s="102"/>
      <c r="AK63" s="102"/>
      <c r="AL63" s="102"/>
      <c r="AO63" s="103"/>
      <c r="AP63" s="103"/>
      <c r="AQ63" s="104"/>
      <c r="AR63" s="104"/>
      <c r="AS63" s="104"/>
      <c r="AT63" s="104"/>
    </row>
    <row r="64" spans="2:46" ht="14.25">
      <c r="H64" s="94"/>
      <c r="I64" s="94"/>
      <c r="K64" s="101"/>
      <c r="L64" s="102"/>
      <c r="M64" s="102"/>
      <c r="N64" s="102"/>
      <c r="O64" s="102"/>
      <c r="P64" s="102"/>
      <c r="Q64" s="101"/>
      <c r="R64" s="101"/>
      <c r="S64" s="102"/>
      <c r="T64" s="102"/>
      <c r="V64" s="103"/>
      <c r="W64" s="103"/>
      <c r="X64" s="104"/>
      <c r="Y64" s="104"/>
      <c r="Z64" s="104"/>
      <c r="AA64" s="104"/>
    </row>
    <row r="65" spans="1:27" s="161" customFormat="1" ht="14.25">
      <c r="A65" s="132" t="str">
        <f>CONCATENATE(B7,G10,G11,G12)&amp;CONCATENATE(D20,E20,F20,G20,H20,I20,J20,K20,L20,M20,N20,O20,P20,Q20,R20,S20,T20,U20,V20,W20,X20,Y20,Z20,AA20,AB20,AC20,AD20,AE20,AF20)&amp;CONCATENATE(D21,E21,F21,G21,H21,I21,J21,K21,L21,M21,N21,O21,P21,Q21,R21,S21,T21,U21,V21,W21,X21,Y21,Z21,AA21,AB21,AC21,AD21,AE21,AF21)&amp;CONCATENATE(D22,E22,F22,G22,H22,I22,J22,K22,L22,M22,N22,O22,P22,Q22,R22,S22,T22,U22,V22,W22,X22,Y22,Z22,AA22,AB22,AC22,AD22,AE22,AF22)&amp;CONCATENATE(D23,E23,F23,G23,H23,I23,J23,K23,L23,M23,N23,O23,P23,Q23,R23,S23,T23,U23,V23,W23,X23,Y23,Z23,AA23,AB23,AC23,AD23,AE23,AF23)&amp;CONCATENATE(D24,E24,F24,G24,H24,I24,J24,K24,L24,M24,N24,O24,P24,Q24,R24,S24,T24,U24,V24,W24,X24,Y24,Z24,AA24,AB24,AC24,AD24,AE24,AF24)</f>
        <v>070004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K65" s="162"/>
      <c r="L65" s="163"/>
      <c r="M65" s="163"/>
      <c r="N65" s="163"/>
      <c r="O65" s="163"/>
      <c r="P65" s="163"/>
      <c r="Q65" s="162"/>
      <c r="R65" s="162"/>
      <c r="S65" s="163"/>
      <c r="T65" s="163"/>
      <c r="V65" s="164"/>
      <c r="W65" s="164"/>
      <c r="X65" s="165"/>
      <c r="Y65" s="165"/>
      <c r="Z65" s="165"/>
      <c r="AA65" s="165"/>
    </row>
    <row r="66" spans="1:27" s="161" customFormat="1" ht="14.25">
      <c r="A66" s="132" t="str">
        <f>CONCATENATE(D31,E31,F31,G31,H31,I31,J31,K31,L31,M31,N31,O31,D32,E32,F32,G32,H32,I32,J32,K32,L32,M32,N32,O32,D33,E33,F33,G33,H33,I33,J33,K33,L33,M33,N33,O33,D34,E34,F34,G34,H34,I34,J34,K34,L34,M34,N34,O34,D35,E35,F35,G35,H35,I35,J35,K35,L35,M35,N35,O35)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K66" s="162"/>
      <c r="L66" s="163"/>
      <c r="M66" s="163"/>
      <c r="N66" s="163"/>
      <c r="O66" s="163"/>
      <c r="P66" s="163"/>
      <c r="Q66" s="163"/>
      <c r="R66" s="163"/>
      <c r="S66" s="163"/>
      <c r="T66" s="163"/>
      <c r="V66" s="164"/>
      <c r="W66" s="164"/>
      <c r="X66" s="165"/>
      <c r="Y66" s="165"/>
      <c r="Z66" s="165"/>
      <c r="AA66" s="165"/>
    </row>
    <row r="67" spans="1:27" s="161" customFormat="1" ht="14.25">
      <c r="A67" s="161" t="str">
        <f>CONCATENATE(D44,E44,F44,G44,H44,I44,J44,K44,L44,M44,N44,O44,P44,Q44,R44,S44,T44,U44,V44,W44,X44,Y44,Z44,AA44,D45,E45,F45,G45,H45,I45,J45,K45,L45,M45,N45,O45,P45,Q45,R45,S45,T45,U45,V45,W45,X45,Y45,Z45,AA45,D46,E46,F46,G46,H46,I46,J46,K46,L46,M46,N46,O46,P46,Q46,R46,S46,T46,U46,V46,W46,X46,Y46,Z46,AA46,D47,E47,F47,G47,H47,I47,J47,K47,L47,M47,N47,O47,P47,Q47,R47,S47,T47,U47,V47,W47,X47,Y47,Z47,AA47,D48,E48,F48,G48,H48,I48,J48,K48,L48,M48,N48,O48,P48,Q48,R48,S48,T48,U48,V48,W48,X48,Y48,Z48,AA48,D49,E49,F49,G49,H49,I49,J49,K49,L49,M49,N49,O49,P49,Q49,R49,S49,T49,U49,V49,W49,X49,Y49,Z49,AA49,D50,E50,F50,G50,H50,I50,J50,K50,L50,M50,N50,O50,P50,Q50,R50,S50,T50,U50,V50,W50,X50,Y50,Z50,AA50,D51,E51,F51,G51,H51,I51,J51,K51,L51,M51,N51,O51,P51,Q51,R51,S51,T51,U51,V51,W51,X51,Y51,Z51,AA51,D52,E52,F52,G52,H52,I52,J52,K52,L52,M52,N52,O52,P52,Q52,R52,S52,T52,U52,V52,W52,X52,Y52,Z52,AA52,D53,E53,F53,G53,H53,I53,J53,K53,L53,M53,N53,O53,P53,Q53,R53,S53,T53,U53,V53,W53,X53,Y53,Z53,AA53)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K67" s="162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4"/>
      <c r="W67" s="164"/>
      <c r="X67" s="165"/>
      <c r="Y67" s="165"/>
      <c r="Z67" s="165"/>
      <c r="AA67" s="165"/>
    </row>
    <row r="68" spans="1:27" s="161" customFormat="1" ht="14.25">
      <c r="A68" s="161" t="str">
        <f>CONCATENATE(D54,E54,F54,G54,H54,I54,J54,K54,L54,M54,N54,O54,P54,Q54,R54,S54,T54,U54,V54,W54,X54,Y54,Z54,AA54,D55,E55,F55,G55,H55,I55,J55,K55,L55,M55,N55,O55,P55,Q55,R55,S55,T55,U55,V55,W55,X55,Y55,Z55,AA55,D56,E56,F56,G56,H56,I56,J56,K56,L56,M56,N56,O56,P56,Q56,R56,S56,T56,U56,V56,W56,X56,Y56,Z56,AA56,D57,E57,F57,G57,H57,I57,J57,K57,L57,M57,N57,O57,P57,Q57,R57,S57,T57,U57,V57,W57,X57,Y57,Z57,AA57,D58,E58,F58,G58,H58,I58,J58,K58,L58,M58,N58,O58,P58,Q58,R58,S58,T58,U58,V58,W58,X58,Y58,Z58,AA58,D59,E59,F59,G59,H59,I59,J59,K59,L59,M59,N59,O59,P59,Q59,R59,S59,T59,U59,V59,W59,X59,Y59,Z59,AA59)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K68" s="162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4"/>
      <c r="W68" s="164"/>
      <c r="X68" s="165"/>
      <c r="Y68" s="165"/>
      <c r="Z68" s="165"/>
      <c r="AA68" s="165"/>
    </row>
    <row r="69" spans="1:27" s="161" customFormat="1" ht="14.25">
      <c r="A69" s="161" t="str">
        <f>CONCATENATE(D60,E60,F60,G60,H60,I60,J60,K60,L60,M60,N60,O60,P60,Q60,R60,S60,T60,U60,V60,W60,X60,Y60,Z60,AA60,D61,E61,F61,G61,H61,I61,J61,K61,L61,M61,N61,O61,P61,Q61,R61,S61,T61,U61,V61,W61,X61,Y61,Z61,AA61,D62,E62,F62,G62,H62,I62,J62,K62,L62,M62,N62,O62,P62,Q62,R62,S62,T62,U62,V62,W62,X62,Y62,Z62,AA62,D63,E63,F63,G63,H63,I63,J63,K63,L63,M63,N63,O63,P63,Q63,R63,S63,T63,U63,V63,W63,X63,Y63,Z63,AA63)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K69" s="162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4"/>
      <c r="W69" s="164"/>
      <c r="X69" s="165"/>
      <c r="Y69" s="165"/>
      <c r="Z69" s="165"/>
      <c r="AA69" s="165"/>
    </row>
    <row r="70" spans="1:27" ht="14.25">
      <c r="K70" s="105"/>
      <c r="L70" s="106"/>
      <c r="M70" s="106"/>
      <c r="N70" s="106"/>
      <c r="O70" s="106"/>
      <c r="P70" s="102"/>
      <c r="Q70" s="102"/>
      <c r="R70" s="102"/>
      <c r="S70" s="102"/>
      <c r="T70" s="102"/>
      <c r="U70" s="106"/>
      <c r="V70" s="99"/>
      <c r="W70" s="99"/>
      <c r="X70" s="100"/>
      <c r="Y70" s="100"/>
      <c r="Z70" s="100"/>
      <c r="AA70" s="100"/>
    </row>
    <row r="71" spans="1:27" ht="14.25">
      <c r="K71" s="105"/>
      <c r="L71" s="106"/>
      <c r="M71" s="106"/>
      <c r="N71" s="106"/>
      <c r="O71" s="106"/>
      <c r="P71" s="106"/>
      <c r="Q71" s="102"/>
      <c r="R71" s="102"/>
      <c r="S71" s="102"/>
      <c r="T71" s="102"/>
      <c r="U71" s="106"/>
      <c r="V71" s="99"/>
      <c r="W71" s="99"/>
      <c r="X71" s="100"/>
      <c r="Y71" s="100"/>
      <c r="Z71" s="100"/>
      <c r="AA71" s="100"/>
    </row>
    <row r="72" spans="1:27" ht="13.5">
      <c r="B72" s="143">
        <f>LEN(A1)</f>
        <v>6891</v>
      </c>
      <c r="C72" s="7">
        <f>LEN(B7)+(LastVal040!$ZJ$1*10)</f>
        <v>6861</v>
      </c>
      <c r="D72" s="7" t="b">
        <f>B72=C72</f>
        <v>0</v>
      </c>
      <c r="K72" s="102"/>
      <c r="L72" s="102"/>
      <c r="M72" s="102"/>
      <c r="N72" s="102"/>
      <c r="O72" s="102"/>
      <c r="P72" s="106"/>
      <c r="Q72" s="106"/>
      <c r="R72" s="106"/>
      <c r="S72" s="106"/>
      <c r="T72" s="106"/>
      <c r="U72" s="102"/>
      <c r="V72" s="107"/>
      <c r="W72" s="107"/>
    </row>
    <row r="73" spans="1:27" ht="13.5">
      <c r="K73" s="76"/>
      <c r="L73" s="76"/>
      <c r="M73" s="76"/>
      <c r="N73" s="76"/>
      <c r="O73" s="76"/>
      <c r="P73" s="102"/>
      <c r="Q73" s="106"/>
      <c r="R73" s="106"/>
      <c r="S73" s="106"/>
      <c r="T73" s="106"/>
      <c r="U73" s="76"/>
    </row>
    <row r="74" spans="1:27" ht="13.5">
      <c r="K74" s="76"/>
      <c r="L74" s="76"/>
      <c r="M74" s="76"/>
      <c r="N74" s="76"/>
      <c r="O74" s="76"/>
      <c r="P74" s="76"/>
      <c r="Q74" s="102"/>
      <c r="R74" s="102"/>
      <c r="S74" s="102"/>
      <c r="T74" s="102"/>
      <c r="U74" s="76"/>
    </row>
    <row r="75" spans="1:27" ht="13.5">
      <c r="P75" s="76"/>
      <c r="Q75" s="76"/>
      <c r="R75" s="76"/>
      <c r="S75" s="76"/>
      <c r="T75" s="76"/>
    </row>
    <row r="76" spans="1:27" ht="13.5">
      <c r="B76" s="7">
        <f>LEN(A65)</f>
        <v>1491</v>
      </c>
      <c r="Q76" s="76"/>
      <c r="R76" s="76"/>
      <c r="S76" s="76"/>
      <c r="T76" s="76"/>
    </row>
    <row r="77" spans="1:27">
      <c r="B77" s="7">
        <f>LEN(A66)</f>
        <v>600</v>
      </c>
    </row>
    <row r="78" spans="1:27">
      <c r="B78" s="7">
        <f>LEN(A67)</f>
        <v>2400</v>
      </c>
    </row>
    <row r="79" spans="1:27" ht="13.5">
      <c r="B79" s="7">
        <f t="shared" ref="B79:B80" si="0">LEN(A68)</f>
        <v>1440</v>
      </c>
      <c r="J79" s="76"/>
    </row>
    <row r="80" spans="1:27" ht="13.5">
      <c r="B80" s="7">
        <f t="shared" si="0"/>
        <v>960</v>
      </c>
      <c r="J80" s="76"/>
    </row>
    <row r="81" spans="10:10" ht="13.5">
      <c r="J81" s="76"/>
    </row>
    <row r="82" spans="10:10" ht="13.5">
      <c r="J82" s="76"/>
    </row>
    <row r="83" spans="10:10" ht="13.5">
      <c r="J83" s="76"/>
    </row>
    <row r="84" spans="10:10" ht="13.5">
      <c r="J84" s="76"/>
    </row>
    <row r="85" spans="10:10" ht="13.5">
      <c r="J85" s="76"/>
    </row>
    <row r="86" spans="10:10" ht="13.5">
      <c r="J86" s="76"/>
    </row>
    <row r="87" spans="10:10" ht="13.5">
      <c r="J87" s="76"/>
    </row>
    <row r="88" spans="10:10" ht="13.5">
      <c r="J88" s="76"/>
    </row>
    <row r="89" spans="10:10" ht="13.5">
      <c r="J89" s="76"/>
    </row>
    <row r="90" spans="10:10" ht="13.5">
      <c r="J90" s="76"/>
    </row>
    <row r="91" spans="10:10" ht="13.5">
      <c r="J91" s="76"/>
    </row>
  </sheetData>
  <mergeCells count="26">
    <mergeCell ref="B42:B43"/>
    <mergeCell ref="D39:E41"/>
    <mergeCell ref="F39:G41"/>
    <mergeCell ref="H39:I41"/>
    <mergeCell ref="L39:M41"/>
    <mergeCell ref="Z39:AA41"/>
    <mergeCell ref="J40:K41"/>
    <mergeCell ref="N40:O41"/>
    <mergeCell ref="P40:Q41"/>
    <mergeCell ref="R40:S41"/>
    <mergeCell ref="T40:Y40"/>
    <mergeCell ref="T41:U41"/>
    <mergeCell ref="V41:W41"/>
    <mergeCell ref="X41:Y41"/>
    <mergeCell ref="P29:P30"/>
    <mergeCell ref="B10:F10"/>
    <mergeCell ref="B11:F11"/>
    <mergeCell ref="B12:F12"/>
    <mergeCell ref="E17:E18"/>
    <mergeCell ref="D28:E28"/>
    <mergeCell ref="F28:G28"/>
    <mergeCell ref="H28:I28"/>
    <mergeCell ref="J28:K28"/>
    <mergeCell ref="L28:M28"/>
    <mergeCell ref="N28:O28"/>
    <mergeCell ref="B29:B30"/>
  </mergeCells>
  <phoneticPr fontId="11"/>
  <dataValidations count="5">
    <dataValidation allowBlank="1" showInputMessage="1" showErrorMessage="1" errorTitle="入力エラー" error="入力欄には整数を入力してください！" sqref="G7 AC63 T32 AJ44" xr:uid="{B0AFAA6B-A440-4F44-A9DD-14ED885BE770}"/>
    <dataValidation type="whole" allowBlank="1" showInputMessage="1" showErrorMessage="1" errorTitle="入力エラー" error="入力欄には整数を入力してください！" sqref="AJ45:AJ47 E3:E6 E1 F1:G6 B1:D6 B8:G8 AC45:AC62 H1:L8 B64:J64 R32:S32 AE45:AH48 AG49:AH49 AI44:AI47 U32:X32 A2:A8 AK44:AU47 B19:C19 A19:A25 B25:AG25 AE31:AM32 AB31:AD35 W31 Z31:AA32 Q32:Q35 AE33:AK35 A31:A35 V33:AA35 A44:A47 M8:Q8 M1:AG1 R4:AG8 Q2:AF3" xr:uid="{06E57846-CC13-48BF-A156-8039B650F69B}">
      <formula1>0</formula1>
      <formula2>9999999999</formula2>
    </dataValidation>
    <dataValidation allowBlank="1" showInputMessage="1" showErrorMessage="1" errorTitle="入力エラー" error="入力欄には整数を入力して下さい！" sqref="AC2" xr:uid="{668CD0C7-B64A-4AA1-B84B-D60E23A6C88E}"/>
    <dataValidation type="whole" imeMode="off" allowBlank="1" showInputMessage="1" showErrorMessage="1" errorTitle="入力エラー" error="入力欄には整数で入力して下さい！" sqref="H12:K13 E13:G13 N36:O36" xr:uid="{021BEF7E-E902-4F40-844F-86D87D853E7B}">
      <formula1>0</formula1>
      <formula2>9999999999</formula2>
    </dataValidation>
    <dataValidation type="whole" allowBlank="1" showInputMessage="1" showErrorMessage="1" errorTitle="入力エラー" error="入力欄には整数で入力して下さい！" sqref="D36:M36" xr:uid="{7271C0A0-8022-4348-9102-007047E08476}">
      <formula1>0</formula1>
      <formula2>9999999999</formula2>
    </dataValidation>
  </dataValidation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stopIfTrue="1" id="{B72639FE-89B6-4236-9891-CFA9D1B615B0}">
            <xm:f>AND(ABS(第3表!D36-'06030'!D36)&gt;=10, (ABS(第3表!D36-'06030'!D36)/ABS('06030'!D36))&gt;50%,第3表!D36-'06030'!D36&lt;0)</xm:f>
            <x14:dxf>
              <font>
                <color rgb="FFFF00FF"/>
              </font>
            </x14:dxf>
          </x14:cfRule>
          <x14:cfRule type="expression" priority="2" stopIfTrue="1" id="{05401374-2F82-47F4-BC7F-C15338CDD24C}">
            <xm:f>AND(ABS(第3表!D36-'06030'!D36)&gt;=10,第3表!D36&gt;'06030'!D36*1.5,第3表!D36-'06030'!D36&gt;0)</xm:f>
            <x14:dxf>
              <font>
                <color rgb="FFFF0000"/>
              </font>
            </x14:dxf>
          </x14:cfRule>
          <xm:sqref>D36:K36</xm:sqref>
        </x14:conditionalFormatting>
        <x14:conditionalFormatting xmlns:xm="http://schemas.microsoft.com/office/excel/2006/main">
          <x14:cfRule type="expression" priority="4" id="{6F87E61F-F6BB-4BD9-8FCF-CEFA627CDB32}">
            <xm:f>第3表!D36&lt;0</xm:f>
            <x14:dxf>
              <font>
                <color rgb="FFFFFF99"/>
              </font>
              <fill>
                <patternFill>
                  <bgColor rgb="FFEE1A1A"/>
                </patternFill>
              </fill>
            </x14:dxf>
          </x14:cfRule>
          <xm:sqref>D36:O36</xm:sqref>
        </x14:conditionalFormatting>
        <x14:conditionalFormatting xmlns:xm="http://schemas.microsoft.com/office/excel/2006/main">
          <x14:cfRule type="expression" priority="5" stopIfTrue="1" id="{7218CF53-D78F-4581-947E-FDFDCA11C2BE}">
            <xm:f>AND(ABS(第3表!F36-'06030'!#REF!)&gt;=10, (ABS(第3表!F36-'06030'!#REF!)/ABS('06030'!#REF!))&gt;50%,第3表!F36-'06030'!#REF!&lt;0)</xm:f>
            <x14:dxf>
              <font>
                <color rgb="FFFF00FF"/>
              </font>
            </x14:dxf>
          </x14:cfRule>
          <x14:cfRule type="expression" priority="6" stopIfTrue="1" id="{B5B06E47-BC00-42E8-967A-C583830FDB50}">
            <xm:f>AND(ABS(第3表!F36-'06030'!#REF!)&gt;=10,第3表!F36&gt;'06030'!#REF!*1.5,第3表!F36-'06030'!#REF!&gt;0)</xm:f>
            <x14:dxf>
              <font>
                <color rgb="FFFF0000"/>
              </font>
            </x14:dxf>
          </x14:cfRule>
          <xm:sqref>F36:O36</xm:sqref>
        </x14:conditionalFormatting>
        <x14:conditionalFormatting xmlns:xm="http://schemas.microsoft.com/office/excel/2006/main">
          <x14:cfRule type="expression" priority="3" id="{66C75D78-7D1F-444C-947E-CDBA8E2EC68E}">
            <xm:f>MOD(第3表!N36,1)&lt;&gt;0</xm:f>
            <x14:dxf>
              <font>
                <color rgb="FFFFFF99"/>
              </font>
              <fill>
                <patternFill>
                  <fgColor indexed="64"/>
                  <bgColor rgb="FFEE1A1A"/>
                </patternFill>
              </fill>
            </x14:dxf>
          </x14:cfRule>
          <xm:sqref>N36:O36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"/>
  <dimension ref="A1:VR127"/>
  <sheetViews>
    <sheetView zoomScale="60" zoomScaleNormal="60" workbookViewId="0">
      <pane xSplit="1" ySplit="1" topLeftCell="B26" activePane="bottomRight" state="frozen"/>
      <selection pane="topRight" activeCell="B1" sqref="B1"/>
      <selection pane="bottomLeft" activeCell="A2" sqref="A2"/>
      <selection pane="bottomRight" sqref="A1:XFD80"/>
    </sheetView>
  </sheetViews>
  <sheetFormatPr defaultColWidth="9" defaultRowHeight="13.5"/>
  <cols>
    <col min="1" max="1" width="6.625" customWidth="1"/>
    <col min="2" max="5" width="3.5" bestFit="1" customWidth="1"/>
    <col min="6" max="6" width="3.5" customWidth="1"/>
    <col min="7" max="10" width="3.5" bestFit="1" customWidth="1"/>
    <col min="11" max="13" width="4.5" bestFit="1" customWidth="1"/>
    <col min="14" max="14" width="4.5" customWidth="1"/>
    <col min="15" max="18" width="4.5" bestFit="1" customWidth="1"/>
    <col min="19" max="19" width="4.5" customWidth="1"/>
    <col min="20" max="20" width="4.5" bestFit="1" customWidth="1"/>
    <col min="21" max="21" width="4.5" customWidth="1"/>
    <col min="22" max="23" width="4.5" bestFit="1" customWidth="1"/>
    <col min="24" max="24" width="4.5" customWidth="1"/>
    <col min="25" max="25" width="4.5" bestFit="1" customWidth="1"/>
    <col min="26" max="26" width="4.5" customWidth="1"/>
    <col min="27" max="31" width="4.5" bestFit="1" customWidth="1"/>
    <col min="32" max="33" width="4.5" customWidth="1"/>
    <col min="34" max="34" width="4.5" bestFit="1" customWidth="1"/>
    <col min="35" max="35" width="4.5" customWidth="1"/>
    <col min="36" max="43" width="4.5" bestFit="1" customWidth="1"/>
    <col min="44" max="44" width="4.5" customWidth="1"/>
    <col min="45" max="45" width="4.5" bestFit="1" customWidth="1"/>
    <col min="46" max="46" width="4.5" customWidth="1"/>
    <col min="47" max="48" width="4.5" bestFit="1" customWidth="1"/>
    <col min="49" max="49" width="4.5" customWidth="1"/>
    <col min="50" max="50" width="4.5" bestFit="1" customWidth="1"/>
    <col min="51" max="51" width="4.5" customWidth="1"/>
    <col min="52" max="53" width="4.5" bestFit="1" customWidth="1"/>
    <col min="54" max="54" width="4.5" customWidth="1"/>
    <col min="55" max="77" width="4.5" bestFit="1" customWidth="1"/>
    <col min="78" max="78" width="4.5" customWidth="1"/>
    <col min="79" max="96" width="4.5" bestFit="1" customWidth="1"/>
    <col min="97" max="97" width="4.5" customWidth="1"/>
    <col min="98" max="99" width="4.5" bestFit="1" customWidth="1"/>
    <col min="100" max="100" width="4.5" customWidth="1"/>
    <col min="101" max="122" width="5.5" bestFit="1" customWidth="1"/>
    <col min="123" max="123" width="5.5" customWidth="1"/>
    <col min="124" max="128" width="5.5" bestFit="1" customWidth="1"/>
    <col min="129" max="129" width="5.5" customWidth="1"/>
    <col min="130" max="145" width="5.5" bestFit="1" customWidth="1"/>
    <col min="146" max="147" width="5.5" customWidth="1"/>
    <col min="148" max="149" width="5.5" bestFit="1" customWidth="1"/>
    <col min="150" max="150" width="5.5" customWidth="1"/>
    <col min="151" max="151" width="5.5" bestFit="1" customWidth="1"/>
    <col min="152" max="152" width="5.5" customWidth="1"/>
    <col min="153" max="172" width="5.5" bestFit="1" customWidth="1"/>
    <col min="173" max="173" width="5.5" customWidth="1"/>
    <col min="174" max="177" width="5.5" bestFit="1" customWidth="1"/>
    <col min="178" max="179" width="5.5" customWidth="1"/>
    <col min="180" max="184" width="5.5" bestFit="1" customWidth="1"/>
    <col min="185" max="185" width="5.5" customWidth="1"/>
    <col min="186" max="202" width="5.5" bestFit="1" customWidth="1"/>
    <col min="203" max="203" width="5.5" customWidth="1"/>
    <col min="204" max="220" width="5.5" bestFit="1" customWidth="1"/>
    <col min="221" max="222" width="5.5" customWidth="1"/>
    <col min="223" max="227" width="5.5" bestFit="1" customWidth="1"/>
    <col min="228" max="228" width="5.5" customWidth="1"/>
    <col min="229" max="229" width="5.5" bestFit="1" customWidth="1"/>
    <col min="230" max="230" width="5.5" customWidth="1"/>
    <col min="231" max="249" width="5.5" bestFit="1" customWidth="1"/>
    <col min="250" max="250" width="5.5" customWidth="1"/>
    <col min="251" max="251" width="5.5" bestFit="1" customWidth="1"/>
    <col min="252" max="252" width="5.5" customWidth="1"/>
    <col min="253" max="263" width="5.5" bestFit="1" customWidth="1"/>
    <col min="264" max="264" width="5.5" customWidth="1"/>
    <col min="265" max="272" width="5.5" bestFit="1" customWidth="1"/>
    <col min="273" max="273" width="5.5" customWidth="1"/>
    <col min="274" max="274" width="5.5" bestFit="1" customWidth="1"/>
    <col min="275" max="275" width="5.5" customWidth="1"/>
    <col min="276" max="277" width="5.5" bestFit="1" customWidth="1"/>
    <col min="278" max="278" width="5.5" customWidth="1"/>
    <col min="279" max="296" width="5.5" bestFit="1" customWidth="1"/>
    <col min="297" max="297" width="5.5" customWidth="1"/>
    <col min="298" max="299" width="5.5" bestFit="1" customWidth="1"/>
    <col min="300" max="300" width="5.5" customWidth="1"/>
    <col min="301" max="301" width="5.5" bestFit="1" customWidth="1"/>
    <col min="302" max="303" width="5.5" customWidth="1"/>
    <col min="304" max="322" width="5.5" bestFit="1" customWidth="1"/>
    <col min="323" max="323" width="5.5" customWidth="1"/>
    <col min="324" max="327" width="5.5" bestFit="1" customWidth="1"/>
    <col min="328" max="328" width="5.5" customWidth="1"/>
    <col min="329" max="351" width="5.5" bestFit="1" customWidth="1"/>
    <col min="352" max="352" width="5.5" customWidth="1"/>
    <col min="353" max="371" width="5.5" bestFit="1" customWidth="1"/>
    <col min="372" max="373" width="5.5" customWidth="1"/>
    <col min="374" max="377" width="5.5" bestFit="1" customWidth="1"/>
    <col min="378" max="378" width="5.5" customWidth="1"/>
    <col min="379" max="379" width="5.5" bestFit="1" customWidth="1"/>
    <col min="380" max="380" width="5.5" customWidth="1"/>
    <col min="381" max="384" width="5.5" bestFit="1" customWidth="1"/>
    <col min="385" max="385" width="5.5" customWidth="1"/>
    <col min="386" max="389" width="5.5" bestFit="1" customWidth="1"/>
    <col min="390" max="390" width="5.5" customWidth="1"/>
    <col min="391" max="399" width="5.5" bestFit="1" customWidth="1"/>
    <col min="400" max="400" width="5.5" customWidth="1"/>
    <col min="401" max="403" width="5.5" bestFit="1" customWidth="1"/>
    <col min="404" max="404" width="5.5" customWidth="1"/>
    <col min="405" max="409" width="5.5" bestFit="1" customWidth="1"/>
    <col min="410" max="410" width="5.5" customWidth="1"/>
    <col min="411" max="413" width="5.5" bestFit="1" customWidth="1"/>
    <col min="414" max="415" width="5.5" customWidth="1"/>
    <col min="416" max="418" width="5.5" bestFit="1" customWidth="1"/>
    <col min="419" max="419" width="5.5" customWidth="1"/>
    <col min="420" max="425" width="5.5" bestFit="1" customWidth="1"/>
    <col min="426" max="426" width="5.5" customWidth="1"/>
    <col min="427" max="435" width="5.5" bestFit="1" customWidth="1"/>
    <col min="436" max="436" width="5.5" customWidth="1"/>
    <col min="437" max="449" width="5.5" bestFit="1" customWidth="1"/>
    <col min="450" max="450" width="5.5" customWidth="1"/>
    <col min="451" max="453" width="5.5" bestFit="1" customWidth="1"/>
    <col min="454" max="454" width="5.5" customWidth="1"/>
    <col min="455" max="474" width="5.5" bestFit="1" customWidth="1"/>
    <col min="475" max="475" width="5.5" customWidth="1"/>
    <col min="476" max="478" width="5.5" bestFit="1" customWidth="1"/>
    <col min="479" max="479" width="5.5" customWidth="1"/>
    <col min="480" max="496" width="5.5" bestFit="1" customWidth="1"/>
    <col min="497" max="497" width="5.5" customWidth="1"/>
    <col min="498" max="551" width="5.5" bestFit="1" customWidth="1"/>
    <col min="552" max="554" width="5.5" customWidth="1"/>
    <col min="555" max="572" width="5.5" bestFit="1" customWidth="1"/>
    <col min="573" max="573" width="5.5" customWidth="1"/>
    <col min="574" max="587" width="5.5" bestFit="1" customWidth="1"/>
    <col min="589" max="589" width="4.5" style="178" bestFit="1" customWidth="1"/>
    <col min="590" max="590" width="15.5" bestFit="1" customWidth="1"/>
  </cols>
  <sheetData>
    <row r="1" spans="1:590" hidden="1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  <c r="SH1">
        <v>501</v>
      </c>
      <c r="SI1">
        <v>502</v>
      </c>
      <c r="SJ1">
        <v>503</v>
      </c>
      <c r="SK1">
        <v>504</v>
      </c>
      <c r="SL1">
        <v>505</v>
      </c>
      <c r="SM1">
        <v>506</v>
      </c>
      <c r="SN1">
        <v>507</v>
      </c>
      <c r="SO1">
        <v>508</v>
      </c>
      <c r="SP1">
        <v>509</v>
      </c>
      <c r="SQ1">
        <v>510</v>
      </c>
      <c r="SR1">
        <v>511</v>
      </c>
      <c r="SS1">
        <v>512</v>
      </c>
      <c r="ST1">
        <v>513</v>
      </c>
      <c r="SU1">
        <v>514</v>
      </c>
      <c r="SV1">
        <v>515</v>
      </c>
      <c r="SW1">
        <v>516</v>
      </c>
      <c r="SX1">
        <v>517</v>
      </c>
      <c r="SY1">
        <v>518</v>
      </c>
      <c r="SZ1">
        <v>519</v>
      </c>
      <c r="TA1">
        <v>520</v>
      </c>
      <c r="TB1">
        <v>521</v>
      </c>
      <c r="TC1">
        <v>522</v>
      </c>
      <c r="TD1">
        <v>523</v>
      </c>
      <c r="TE1">
        <v>524</v>
      </c>
      <c r="TF1">
        <v>525</v>
      </c>
      <c r="TG1">
        <v>526</v>
      </c>
      <c r="TH1">
        <v>527</v>
      </c>
      <c r="TI1">
        <v>528</v>
      </c>
      <c r="TJ1">
        <v>529</v>
      </c>
      <c r="TK1">
        <v>530</v>
      </c>
      <c r="TL1">
        <v>531</v>
      </c>
      <c r="TM1">
        <v>532</v>
      </c>
      <c r="TN1">
        <v>533</v>
      </c>
      <c r="TO1">
        <v>534</v>
      </c>
      <c r="TP1">
        <v>535</v>
      </c>
      <c r="TQ1">
        <v>536</v>
      </c>
      <c r="TR1">
        <v>537</v>
      </c>
      <c r="TS1">
        <v>538</v>
      </c>
      <c r="TT1">
        <v>539</v>
      </c>
      <c r="TU1">
        <v>540</v>
      </c>
      <c r="TV1">
        <v>541</v>
      </c>
      <c r="TW1">
        <v>542</v>
      </c>
      <c r="TX1">
        <v>543</v>
      </c>
      <c r="TY1">
        <v>544</v>
      </c>
      <c r="TZ1">
        <v>545</v>
      </c>
      <c r="UA1">
        <v>546</v>
      </c>
      <c r="UB1">
        <v>547</v>
      </c>
      <c r="UC1">
        <v>548</v>
      </c>
      <c r="UD1">
        <v>549</v>
      </c>
      <c r="UE1">
        <v>550</v>
      </c>
      <c r="UF1">
        <v>551</v>
      </c>
      <c r="UG1">
        <v>552</v>
      </c>
      <c r="UH1">
        <v>553</v>
      </c>
      <c r="UI1">
        <v>554</v>
      </c>
      <c r="UJ1">
        <v>555</v>
      </c>
      <c r="UK1">
        <v>556</v>
      </c>
      <c r="UL1">
        <v>557</v>
      </c>
      <c r="UM1">
        <v>558</v>
      </c>
      <c r="UN1">
        <v>559</v>
      </c>
      <c r="UO1">
        <v>560</v>
      </c>
      <c r="UP1">
        <v>561</v>
      </c>
      <c r="UQ1">
        <v>562</v>
      </c>
      <c r="UR1">
        <v>563</v>
      </c>
      <c r="US1">
        <v>564</v>
      </c>
      <c r="UT1">
        <v>565</v>
      </c>
      <c r="UU1">
        <v>566</v>
      </c>
      <c r="UV1">
        <v>567</v>
      </c>
      <c r="UW1">
        <v>568</v>
      </c>
      <c r="UX1">
        <v>569</v>
      </c>
      <c r="UY1">
        <v>570</v>
      </c>
      <c r="UZ1">
        <v>571</v>
      </c>
      <c r="VA1">
        <v>572</v>
      </c>
      <c r="VB1">
        <v>573</v>
      </c>
      <c r="VC1">
        <v>574</v>
      </c>
      <c r="VD1">
        <v>575</v>
      </c>
      <c r="VE1">
        <v>576</v>
      </c>
      <c r="VF1">
        <v>577</v>
      </c>
      <c r="VG1">
        <v>578</v>
      </c>
      <c r="VH1">
        <v>579</v>
      </c>
      <c r="VI1">
        <v>580</v>
      </c>
      <c r="VJ1">
        <v>581</v>
      </c>
      <c r="VK1">
        <v>582</v>
      </c>
      <c r="VL1">
        <v>583</v>
      </c>
      <c r="VM1">
        <v>584</v>
      </c>
      <c r="VN1">
        <v>585</v>
      </c>
      <c r="VO1" s="179">
        <v>586</v>
      </c>
      <c r="VQ1" s="178" t="s">
        <v>318</v>
      </c>
    </row>
    <row r="2" spans="1:590" hidden="1">
      <c r="A2" s="178" t="s">
        <v>132</v>
      </c>
      <c r="VQ2" s="178" t="s">
        <v>319</v>
      </c>
      <c r="VR2" t="s">
        <v>347</v>
      </c>
    </row>
    <row r="3" spans="1:590" hidden="1">
      <c r="A3" s="178" t="s">
        <v>133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  <c r="BC3" s="125"/>
      <c r="BD3" s="125"/>
      <c r="BE3" s="125"/>
      <c r="BF3" s="125"/>
      <c r="BG3" s="125"/>
      <c r="BH3" s="125"/>
      <c r="BI3" s="125"/>
      <c r="BJ3" s="125"/>
      <c r="BK3" s="125"/>
      <c r="BL3" s="125"/>
      <c r="BM3" s="125"/>
      <c r="BN3" s="125"/>
      <c r="BO3" s="125"/>
      <c r="BP3" s="125"/>
      <c r="BQ3" s="125"/>
      <c r="BR3" s="125"/>
      <c r="BS3" s="125"/>
      <c r="BT3" s="125"/>
      <c r="BU3" s="125"/>
      <c r="BV3" s="125"/>
      <c r="BW3" s="125"/>
      <c r="BX3" s="125"/>
      <c r="BY3" s="125"/>
      <c r="BZ3" s="125"/>
      <c r="CA3" s="125"/>
      <c r="CB3" s="125"/>
      <c r="CC3" s="125"/>
      <c r="CD3" s="125"/>
      <c r="CE3" s="125"/>
      <c r="CF3" s="125"/>
      <c r="CG3" s="125"/>
      <c r="CH3" s="125"/>
      <c r="CI3" s="125"/>
      <c r="CJ3" s="125"/>
      <c r="CK3" s="125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  <c r="DN3" s="125"/>
      <c r="DO3" s="125"/>
      <c r="DP3" s="125"/>
      <c r="DQ3" s="125"/>
      <c r="DR3" s="125"/>
      <c r="DS3" s="125"/>
      <c r="DT3" s="125"/>
      <c r="DU3" s="125"/>
      <c r="DV3" s="125"/>
      <c r="DW3" s="125"/>
      <c r="DX3" s="125"/>
      <c r="DY3" s="125"/>
      <c r="DZ3" s="125"/>
      <c r="EA3" s="125"/>
      <c r="EB3" s="125"/>
      <c r="EC3" s="125"/>
      <c r="ED3" s="125"/>
      <c r="EE3" s="125"/>
      <c r="EF3" s="125"/>
      <c r="EG3" s="125"/>
      <c r="EH3" s="125"/>
      <c r="EI3" s="125"/>
      <c r="EJ3" s="125"/>
      <c r="EK3" s="125"/>
      <c r="EL3" s="125"/>
      <c r="EM3" s="125"/>
      <c r="EN3" s="125"/>
      <c r="EO3" s="125"/>
      <c r="EP3" s="125"/>
      <c r="EQ3" s="125"/>
      <c r="ER3" s="125"/>
      <c r="ES3" s="125"/>
      <c r="ET3" s="125"/>
      <c r="EU3" s="125"/>
      <c r="EV3" s="125"/>
      <c r="EW3" s="125"/>
      <c r="EX3" s="125"/>
      <c r="EY3" s="125"/>
      <c r="EZ3" s="125"/>
      <c r="FA3" s="125"/>
      <c r="FB3" s="125"/>
      <c r="FC3" s="125"/>
      <c r="FD3" s="125"/>
      <c r="FE3" s="125"/>
      <c r="FF3" s="125"/>
      <c r="FG3" s="125"/>
      <c r="FH3" s="125"/>
      <c r="FI3" s="125"/>
      <c r="FJ3" s="125"/>
      <c r="FK3" s="125"/>
      <c r="FL3" s="125"/>
      <c r="FM3" s="125"/>
      <c r="FN3" s="125"/>
      <c r="FO3" s="125"/>
      <c r="FP3" s="125"/>
      <c r="FQ3" s="125"/>
      <c r="FR3" s="125"/>
      <c r="FS3" s="125"/>
      <c r="FT3" s="125"/>
      <c r="FU3" s="125"/>
      <c r="FV3" s="125"/>
      <c r="FW3" s="125"/>
      <c r="FX3" s="125"/>
      <c r="FY3" s="125"/>
      <c r="FZ3" s="125"/>
      <c r="GA3" s="125"/>
      <c r="GB3" s="125"/>
      <c r="GC3" s="125"/>
      <c r="GD3" s="125"/>
      <c r="GE3" s="125"/>
      <c r="GF3" s="125"/>
      <c r="GG3" s="125"/>
      <c r="GH3" s="125"/>
      <c r="GI3" s="125"/>
      <c r="GJ3" s="125"/>
      <c r="GK3" s="125"/>
      <c r="GL3" s="125"/>
      <c r="GM3" s="125"/>
      <c r="GN3" s="125"/>
      <c r="GO3" s="125"/>
      <c r="GP3" s="125"/>
      <c r="GQ3" s="125"/>
      <c r="GR3" s="125"/>
      <c r="GS3" s="125"/>
      <c r="GT3" s="125"/>
      <c r="GU3" s="125"/>
      <c r="GV3" s="125"/>
      <c r="GW3" s="125"/>
      <c r="GX3" s="125"/>
      <c r="GY3" s="125"/>
      <c r="GZ3" s="125"/>
      <c r="HA3" s="125"/>
      <c r="HB3" s="125"/>
      <c r="HC3" s="125"/>
      <c r="HD3" s="125"/>
      <c r="HE3" s="125"/>
      <c r="HF3" s="125"/>
      <c r="HG3" s="125"/>
      <c r="HH3" s="125"/>
      <c r="HI3" s="125"/>
      <c r="HJ3" s="125"/>
      <c r="HK3" s="125"/>
      <c r="HL3" s="125"/>
      <c r="HM3" s="125"/>
      <c r="HN3" s="125"/>
      <c r="HO3" s="125"/>
      <c r="HP3" s="125"/>
      <c r="HQ3" s="125"/>
      <c r="HR3" s="125"/>
      <c r="HS3" s="125"/>
      <c r="HT3" s="125"/>
      <c r="HU3" s="125"/>
      <c r="HV3" s="125"/>
      <c r="HW3" s="125"/>
      <c r="HX3" s="125"/>
      <c r="HY3" s="125"/>
      <c r="HZ3" s="125"/>
      <c r="IA3" s="125"/>
      <c r="IB3" s="125"/>
      <c r="IC3" s="125"/>
      <c r="ID3" s="125"/>
      <c r="IE3" s="125"/>
      <c r="IF3" s="125"/>
      <c r="IG3" s="125"/>
      <c r="IH3" s="125"/>
      <c r="II3" s="125"/>
      <c r="IJ3" s="125"/>
      <c r="IK3" s="125"/>
      <c r="IL3" s="125"/>
      <c r="IM3" s="125"/>
      <c r="IN3" s="125"/>
      <c r="IO3" s="125"/>
      <c r="IP3" s="125"/>
      <c r="IQ3" s="125"/>
      <c r="IR3" s="125"/>
      <c r="IS3" s="125"/>
      <c r="IT3" s="125"/>
      <c r="IU3" s="125"/>
      <c r="IV3" s="125"/>
      <c r="IW3" s="125"/>
      <c r="IX3" s="125"/>
      <c r="IY3" s="125"/>
      <c r="IZ3" s="125"/>
      <c r="JA3" s="125"/>
      <c r="JB3" s="125"/>
      <c r="JC3" s="125"/>
      <c r="JD3" s="125"/>
      <c r="JE3" s="125"/>
      <c r="JF3" s="125"/>
      <c r="JG3" s="125"/>
      <c r="JH3" s="125"/>
      <c r="JI3" s="125"/>
      <c r="JJ3" s="125"/>
      <c r="JK3" s="125"/>
      <c r="JL3" s="125"/>
      <c r="JM3" s="125"/>
      <c r="JN3" s="125"/>
      <c r="JO3" s="125"/>
      <c r="JP3" s="125"/>
      <c r="JQ3" s="125"/>
      <c r="JR3" s="125"/>
      <c r="JS3" s="125"/>
      <c r="JT3" s="125"/>
      <c r="JU3" s="125"/>
      <c r="JV3" s="125"/>
      <c r="JW3" s="125"/>
      <c r="JX3" s="125"/>
      <c r="JY3" s="125"/>
      <c r="JZ3" s="125"/>
      <c r="KA3" s="125"/>
      <c r="KB3" s="125"/>
      <c r="KC3" s="125"/>
      <c r="KD3" s="125"/>
      <c r="KE3" s="125"/>
      <c r="KF3" s="125"/>
      <c r="KG3" s="125"/>
      <c r="KH3" s="125"/>
      <c r="KI3" s="125"/>
      <c r="KJ3" s="125"/>
      <c r="KK3" s="125"/>
      <c r="KL3" s="125"/>
      <c r="KM3" s="125"/>
      <c r="KN3" s="125"/>
      <c r="KO3" s="125"/>
      <c r="KP3" s="125"/>
      <c r="KQ3" s="125"/>
      <c r="KR3" s="125"/>
      <c r="KS3" s="125"/>
      <c r="KT3" s="125"/>
      <c r="KU3" s="125"/>
      <c r="KV3" s="125"/>
      <c r="KW3" s="125"/>
      <c r="KX3" s="125"/>
      <c r="KY3" s="125"/>
      <c r="KZ3" s="125"/>
      <c r="LA3" s="125"/>
      <c r="LB3" s="125"/>
      <c r="LC3" s="125"/>
      <c r="LD3" s="125"/>
      <c r="LE3" s="125"/>
      <c r="LF3" s="125"/>
      <c r="LG3" s="125"/>
      <c r="LH3" s="125"/>
      <c r="LI3" s="125"/>
      <c r="LJ3" s="125"/>
      <c r="LK3" s="125"/>
      <c r="LL3" s="125"/>
      <c r="LM3" s="125"/>
      <c r="LN3" s="125"/>
      <c r="LO3" s="125"/>
      <c r="LP3" s="125"/>
      <c r="LQ3" s="125"/>
      <c r="LR3" s="125"/>
      <c r="LS3" s="125"/>
      <c r="LT3" s="125"/>
      <c r="LU3" s="125"/>
      <c r="LV3" s="125"/>
      <c r="LW3" s="125"/>
      <c r="LX3" s="125"/>
      <c r="LY3" s="125"/>
      <c r="LZ3" s="125"/>
      <c r="MA3" s="125"/>
      <c r="MB3" s="125"/>
      <c r="MC3" s="125"/>
      <c r="MD3" s="125"/>
      <c r="ME3" s="125"/>
      <c r="MF3" s="125"/>
      <c r="MG3" s="125"/>
      <c r="MH3" s="125"/>
      <c r="MI3" s="125"/>
      <c r="MJ3" s="125"/>
      <c r="MK3" s="125"/>
      <c r="ML3" s="125"/>
      <c r="MM3" s="125"/>
      <c r="MN3" s="125"/>
      <c r="MO3" s="125"/>
      <c r="MP3" s="125"/>
      <c r="MQ3" s="125"/>
      <c r="MR3" s="125"/>
      <c r="MS3" s="125"/>
      <c r="MT3" s="125"/>
      <c r="MU3" s="125"/>
      <c r="MV3" s="125"/>
      <c r="MW3" s="125"/>
      <c r="MX3" s="125"/>
      <c r="MY3" s="125"/>
      <c r="MZ3" s="125"/>
      <c r="NA3" s="125"/>
      <c r="NB3" s="125"/>
      <c r="NC3" s="125"/>
      <c r="ND3" s="125"/>
      <c r="NE3" s="125"/>
      <c r="NF3" s="125"/>
      <c r="NG3" s="125"/>
      <c r="NH3" s="125"/>
      <c r="NI3" s="125"/>
      <c r="NJ3" s="125"/>
      <c r="NK3" s="125"/>
      <c r="NL3" s="125"/>
      <c r="NM3" s="125"/>
      <c r="NN3" s="125"/>
      <c r="NO3" s="125"/>
      <c r="NP3" s="125"/>
      <c r="NQ3" s="125"/>
      <c r="NR3" s="125"/>
      <c r="NS3" s="125"/>
      <c r="NT3" s="125"/>
      <c r="NU3" s="125"/>
      <c r="NV3" s="125"/>
      <c r="NW3" s="125"/>
      <c r="NX3" s="125"/>
      <c r="NY3" s="125"/>
      <c r="NZ3" s="125"/>
      <c r="OA3" s="125"/>
      <c r="OB3" s="125"/>
      <c r="OC3" s="125"/>
      <c r="OD3" s="125"/>
      <c r="OE3" s="125"/>
      <c r="OF3" s="125"/>
      <c r="OG3" s="125"/>
      <c r="OH3" s="125"/>
      <c r="OI3" s="125"/>
      <c r="OJ3" s="125"/>
      <c r="OK3" s="125"/>
      <c r="OL3" s="125"/>
      <c r="OM3" s="125"/>
      <c r="ON3" s="125"/>
      <c r="OO3" s="125"/>
      <c r="OP3" s="125"/>
      <c r="OQ3" s="125"/>
      <c r="OR3" s="125"/>
      <c r="OS3" s="125"/>
      <c r="OT3" s="125"/>
      <c r="OU3" s="125"/>
      <c r="OV3" s="125"/>
      <c r="OW3" s="125"/>
      <c r="OX3" s="125"/>
      <c r="OY3" s="125"/>
      <c r="OZ3" s="125"/>
      <c r="PA3" s="125"/>
      <c r="PB3" s="125"/>
      <c r="PC3" s="125"/>
      <c r="PD3" s="125"/>
      <c r="PE3" s="125"/>
      <c r="PF3" s="125"/>
      <c r="PG3" s="125"/>
      <c r="PH3" s="125"/>
      <c r="PI3" s="125"/>
      <c r="PJ3" s="125"/>
      <c r="PK3" s="125"/>
      <c r="PL3" s="125"/>
      <c r="PM3" s="125"/>
      <c r="PN3" s="125"/>
      <c r="PO3" s="125"/>
      <c r="PP3" s="125"/>
      <c r="PQ3" s="125"/>
      <c r="PR3" s="125"/>
      <c r="PS3" s="125"/>
      <c r="PT3" s="125"/>
      <c r="PU3" s="125"/>
      <c r="PV3" s="125"/>
      <c r="PW3" s="125"/>
      <c r="PX3" s="125"/>
      <c r="PY3" s="125"/>
      <c r="PZ3" s="125"/>
      <c r="QA3" s="125"/>
      <c r="QB3" s="125"/>
      <c r="QC3" s="125"/>
      <c r="QD3" s="125"/>
      <c r="QE3" s="125"/>
      <c r="QF3" s="125"/>
      <c r="QG3" s="125"/>
      <c r="QH3" s="125"/>
      <c r="QI3" s="125"/>
      <c r="QJ3" s="125"/>
      <c r="QK3" s="125"/>
      <c r="QL3" s="125"/>
      <c r="QM3" s="125"/>
      <c r="QN3" s="125"/>
      <c r="QO3" s="125"/>
      <c r="QP3" s="125"/>
      <c r="QQ3" s="125"/>
      <c r="QR3" s="125"/>
      <c r="QS3" s="125"/>
      <c r="QT3" s="125"/>
      <c r="QU3" s="125"/>
      <c r="QV3" s="125"/>
      <c r="QW3" s="125"/>
      <c r="QX3" s="125"/>
      <c r="QY3" s="125"/>
      <c r="QZ3" s="125"/>
      <c r="RA3" s="125"/>
      <c r="RB3" s="125"/>
      <c r="RC3" s="125"/>
      <c r="RD3" s="125"/>
      <c r="RE3" s="125"/>
      <c r="RF3" s="125"/>
      <c r="RG3" s="125"/>
      <c r="RH3" s="125"/>
      <c r="RI3" s="125"/>
      <c r="RJ3" s="125"/>
      <c r="RK3" s="125"/>
      <c r="RL3" s="125"/>
      <c r="RM3" s="125"/>
      <c r="RN3" s="125"/>
      <c r="RO3" s="125"/>
      <c r="RP3" s="125"/>
      <c r="RQ3" s="125"/>
      <c r="RR3" s="125"/>
      <c r="RS3" s="125"/>
      <c r="RT3" s="125"/>
      <c r="RU3" s="125"/>
      <c r="RV3" s="125"/>
      <c r="RW3" s="125"/>
      <c r="RX3" s="125"/>
      <c r="RY3" s="125"/>
      <c r="RZ3" s="125"/>
      <c r="SA3" s="125"/>
      <c r="SB3" s="125"/>
      <c r="SC3" s="125"/>
      <c r="SD3" s="125"/>
      <c r="SE3" s="125"/>
      <c r="SF3" s="125"/>
      <c r="SG3" s="125"/>
      <c r="SH3" s="125"/>
      <c r="SI3" s="125"/>
      <c r="SJ3" s="125"/>
      <c r="SK3" s="125"/>
      <c r="SL3" s="125"/>
      <c r="SM3" s="125"/>
      <c r="SN3" s="125"/>
      <c r="SO3" s="125"/>
      <c r="SP3" s="125"/>
      <c r="SQ3" s="125"/>
      <c r="SR3" s="125"/>
      <c r="SS3" s="125"/>
      <c r="ST3" s="125"/>
      <c r="SU3" s="125"/>
      <c r="SV3" s="125"/>
      <c r="SW3" s="125"/>
      <c r="SX3" s="125"/>
      <c r="SY3" s="125"/>
      <c r="SZ3" s="125"/>
      <c r="TA3" s="125"/>
      <c r="TB3" s="125"/>
      <c r="TC3" s="125"/>
      <c r="TD3" s="125"/>
      <c r="TE3" s="125"/>
      <c r="TF3" s="125"/>
      <c r="TG3" s="125"/>
      <c r="TH3" s="125"/>
      <c r="TI3" s="125"/>
      <c r="TJ3" s="125"/>
      <c r="TK3" s="125"/>
      <c r="TL3" s="125"/>
      <c r="TM3" s="125"/>
      <c r="TN3" s="125"/>
      <c r="TO3" s="125"/>
      <c r="TP3" s="125"/>
      <c r="TQ3" s="125"/>
      <c r="TR3" s="125"/>
      <c r="TS3" s="125"/>
      <c r="TT3" s="125"/>
      <c r="TU3" s="125"/>
      <c r="TV3" s="125"/>
      <c r="TW3" s="125"/>
      <c r="TX3" s="125"/>
      <c r="TY3" s="125"/>
      <c r="TZ3" s="125"/>
      <c r="UA3" s="125"/>
      <c r="UB3" s="125"/>
      <c r="UC3" s="125"/>
      <c r="UD3" s="125"/>
      <c r="UE3" s="125"/>
      <c r="UF3" s="125"/>
      <c r="UG3" s="125"/>
      <c r="UH3" s="125"/>
      <c r="UI3" s="125"/>
      <c r="UJ3" s="125"/>
      <c r="UK3" s="125"/>
      <c r="UL3" s="125"/>
      <c r="UM3" s="125"/>
      <c r="UN3" s="125"/>
      <c r="UO3" s="125"/>
      <c r="UP3" s="125"/>
      <c r="UQ3" s="125"/>
      <c r="UR3" s="125"/>
      <c r="US3" s="125"/>
      <c r="UT3" s="125"/>
      <c r="UU3" s="125"/>
      <c r="UV3" s="125"/>
      <c r="UW3" s="125"/>
      <c r="UX3" s="125"/>
      <c r="UY3" s="125"/>
      <c r="UZ3" s="125"/>
      <c r="VA3" s="125"/>
      <c r="VB3" s="125"/>
      <c r="VC3" s="125"/>
      <c r="VD3" s="125"/>
      <c r="VE3" s="125"/>
      <c r="VF3" s="125"/>
      <c r="VG3" s="125"/>
      <c r="VH3" s="125"/>
      <c r="VI3" s="125"/>
      <c r="VJ3" s="125"/>
      <c r="VK3" s="125"/>
      <c r="VL3" s="125"/>
      <c r="VM3" s="125"/>
      <c r="VN3" s="125"/>
      <c r="VQ3" s="178" t="s">
        <v>320</v>
      </c>
    </row>
    <row r="4" spans="1:590" hidden="1">
      <c r="A4" s="178" t="s">
        <v>134</v>
      </c>
      <c r="VQ4" s="178" t="s">
        <v>321</v>
      </c>
    </row>
    <row r="5" spans="1:590" hidden="1">
      <c r="A5" s="178" t="s">
        <v>135</v>
      </c>
      <c r="VQ5" s="178" t="s">
        <v>322</v>
      </c>
    </row>
    <row r="6" spans="1:590" hidden="1">
      <c r="A6" s="178" t="s">
        <v>136</v>
      </c>
      <c r="VQ6" s="178" t="s">
        <v>323</v>
      </c>
    </row>
    <row r="7" spans="1:590" hidden="1">
      <c r="A7" s="178" t="s">
        <v>137</v>
      </c>
      <c r="VQ7" s="178" t="s">
        <v>324</v>
      </c>
    </row>
    <row r="8" spans="1:590" hidden="1">
      <c r="A8" s="178" t="s">
        <v>138</v>
      </c>
      <c r="VQ8" s="178" t="s">
        <v>325</v>
      </c>
    </row>
    <row r="9" spans="1:590" hidden="1">
      <c r="A9" s="178" t="s">
        <v>139</v>
      </c>
      <c r="VQ9" s="178" t="s">
        <v>326</v>
      </c>
    </row>
    <row r="10" spans="1:590" hidden="1">
      <c r="A10" s="178" t="s">
        <v>140</v>
      </c>
      <c r="VQ10" s="178" t="s">
        <v>327</v>
      </c>
    </row>
    <row r="11" spans="1:590" hidden="1">
      <c r="A11" s="178" t="s">
        <v>141</v>
      </c>
      <c r="VQ11" s="178" t="s">
        <v>328</v>
      </c>
    </row>
    <row r="12" spans="1:590" hidden="1">
      <c r="A12" s="178" t="s">
        <v>142</v>
      </c>
      <c r="VQ12" s="178" t="s">
        <v>329</v>
      </c>
    </row>
    <row r="13" spans="1:590" hidden="1">
      <c r="A13" s="178" t="s">
        <v>143</v>
      </c>
      <c r="VQ13" s="178" t="s">
        <v>330</v>
      </c>
    </row>
    <row r="14" spans="1:590" hidden="1">
      <c r="A14" s="178" t="s">
        <v>144</v>
      </c>
      <c r="VQ14" s="178" t="s">
        <v>331</v>
      </c>
    </row>
    <row r="15" spans="1:590" hidden="1">
      <c r="A15" s="178" t="s">
        <v>145</v>
      </c>
      <c r="VQ15" s="178" t="s">
        <v>332</v>
      </c>
    </row>
    <row r="16" spans="1:590" hidden="1">
      <c r="A16" s="178" t="s">
        <v>146</v>
      </c>
      <c r="VQ16" s="178" t="s">
        <v>333</v>
      </c>
    </row>
    <row r="17" spans="1:589" hidden="1">
      <c r="A17" s="178" t="s">
        <v>147</v>
      </c>
      <c r="VQ17" s="178" t="s">
        <v>334</v>
      </c>
    </row>
    <row r="18" spans="1:589" hidden="1">
      <c r="A18" s="178" t="s">
        <v>148</v>
      </c>
      <c r="VQ18" s="178" t="s">
        <v>335</v>
      </c>
    </row>
    <row r="19" spans="1:589" hidden="1">
      <c r="A19" s="178" t="s">
        <v>294</v>
      </c>
      <c r="VQ19" s="178" t="s">
        <v>336</v>
      </c>
    </row>
    <row r="20" spans="1:589" hidden="1">
      <c r="A20" s="178" t="s">
        <v>284</v>
      </c>
      <c r="VQ20" s="178" t="s">
        <v>337</v>
      </c>
    </row>
    <row r="21" spans="1:589" hidden="1">
      <c r="A21" s="178" t="s">
        <v>286</v>
      </c>
      <c r="VQ21" s="178" t="s">
        <v>338</v>
      </c>
    </row>
    <row r="22" spans="1:589" hidden="1">
      <c r="A22" s="178" t="s">
        <v>288</v>
      </c>
      <c r="VQ22" s="178" t="s">
        <v>339</v>
      </c>
    </row>
    <row r="23" spans="1:589" hidden="1">
      <c r="A23" s="178" t="s">
        <v>316</v>
      </c>
      <c r="VQ23" s="178" t="s">
        <v>340</v>
      </c>
    </row>
    <row r="24" spans="1:589" hidden="1">
      <c r="A24" s="178" t="s">
        <v>296</v>
      </c>
      <c r="VQ24" s="178" t="s">
        <v>341</v>
      </c>
    </row>
    <row r="25" spans="1:589" hidden="1">
      <c r="A25" s="178" t="s">
        <v>290</v>
      </c>
      <c r="VQ25" s="178" t="s">
        <v>342</v>
      </c>
    </row>
    <row r="26" spans="1:589" hidden="1">
      <c r="A26" s="178" t="s">
        <v>292</v>
      </c>
      <c r="VQ26" s="178" t="s">
        <v>343</v>
      </c>
    </row>
    <row r="27" spans="1:589" hidden="1">
      <c r="A27" s="178" t="s">
        <v>149</v>
      </c>
      <c r="VQ27" s="178" t="s">
        <v>344</v>
      </c>
    </row>
    <row r="28" spans="1:589" hidden="1">
      <c r="A28" s="178" t="s">
        <v>150</v>
      </c>
      <c r="VQ28" s="178" t="s">
        <v>345</v>
      </c>
    </row>
    <row r="29" spans="1:589" hidden="1">
      <c r="A29" s="178" t="s">
        <v>151</v>
      </c>
      <c r="VQ29" s="178" t="s">
        <v>346</v>
      </c>
    </row>
    <row r="30" spans="1:589" hidden="1">
      <c r="A30" s="178" t="s">
        <v>152</v>
      </c>
    </row>
    <row r="31" spans="1:589" hidden="1">
      <c r="A31" s="178" t="s">
        <v>153</v>
      </c>
    </row>
    <row r="32" spans="1:589" hidden="1">
      <c r="A32" s="178" t="s">
        <v>154</v>
      </c>
    </row>
    <row r="33" spans="1:1" hidden="1">
      <c r="A33" s="178" t="s">
        <v>155</v>
      </c>
    </row>
    <row r="34" spans="1:1" hidden="1">
      <c r="A34" s="178" t="s">
        <v>156</v>
      </c>
    </row>
    <row r="35" spans="1:1" hidden="1">
      <c r="A35" s="178" t="s">
        <v>157</v>
      </c>
    </row>
    <row r="36" spans="1:1" hidden="1">
      <c r="A36" s="178" t="s">
        <v>158</v>
      </c>
    </row>
    <row r="37" spans="1:1" hidden="1">
      <c r="A37" s="178" t="s">
        <v>159</v>
      </c>
    </row>
    <row r="38" spans="1:1" hidden="1">
      <c r="A38" s="178" t="s">
        <v>160</v>
      </c>
    </row>
    <row r="39" spans="1:1" hidden="1">
      <c r="A39" s="178" t="s">
        <v>161</v>
      </c>
    </row>
    <row r="40" spans="1:1" hidden="1">
      <c r="A40" s="178" t="s">
        <v>162</v>
      </c>
    </row>
    <row r="41" spans="1:1" hidden="1">
      <c r="A41" s="178" t="s">
        <v>163</v>
      </c>
    </row>
    <row r="42" spans="1:1" hidden="1">
      <c r="A42" s="178" t="s">
        <v>164</v>
      </c>
    </row>
    <row r="43" spans="1:1" hidden="1">
      <c r="A43" s="178" t="s">
        <v>165</v>
      </c>
    </row>
    <row r="44" spans="1:1" hidden="1">
      <c r="A44" s="178" t="s">
        <v>166</v>
      </c>
    </row>
    <row r="45" spans="1:1" hidden="1">
      <c r="A45" s="178" t="s">
        <v>167</v>
      </c>
    </row>
    <row r="46" spans="1:1" hidden="1">
      <c r="A46" s="178" t="s">
        <v>168</v>
      </c>
    </row>
    <row r="47" spans="1:1" hidden="1">
      <c r="A47" s="178" t="s">
        <v>169</v>
      </c>
    </row>
    <row r="48" spans="1:1" hidden="1">
      <c r="A48" s="178" t="s">
        <v>170</v>
      </c>
    </row>
    <row r="49" spans="1:1" hidden="1">
      <c r="A49" s="178" t="s">
        <v>171</v>
      </c>
    </row>
    <row r="50" spans="1:1" hidden="1">
      <c r="A50" s="178" t="s">
        <v>172</v>
      </c>
    </row>
    <row r="51" spans="1:1" hidden="1">
      <c r="A51" s="178" t="s">
        <v>173</v>
      </c>
    </row>
    <row r="52" spans="1:1" hidden="1">
      <c r="A52" s="178" t="s">
        <v>174</v>
      </c>
    </row>
    <row r="53" spans="1:1" hidden="1">
      <c r="A53" s="178" t="s">
        <v>175</v>
      </c>
    </row>
    <row r="54" spans="1:1" hidden="1">
      <c r="A54" s="178" t="s">
        <v>176</v>
      </c>
    </row>
    <row r="55" spans="1:1" hidden="1">
      <c r="A55" s="178" t="s">
        <v>177</v>
      </c>
    </row>
    <row r="56" spans="1:1" hidden="1">
      <c r="A56" s="178" t="s">
        <v>178</v>
      </c>
    </row>
    <row r="57" spans="1:1" hidden="1">
      <c r="A57" s="178" t="s">
        <v>298</v>
      </c>
    </row>
    <row r="58" spans="1:1" hidden="1">
      <c r="A58" s="178" t="s">
        <v>179</v>
      </c>
    </row>
    <row r="59" spans="1:1" hidden="1">
      <c r="A59" s="178" t="s">
        <v>180</v>
      </c>
    </row>
    <row r="60" spans="1:1" hidden="1">
      <c r="A60" s="178" t="s">
        <v>181</v>
      </c>
    </row>
    <row r="61" spans="1:1" hidden="1">
      <c r="A61" s="178" t="s">
        <v>182</v>
      </c>
    </row>
    <row r="62" spans="1:1" hidden="1">
      <c r="A62" s="178" t="s">
        <v>183</v>
      </c>
    </row>
    <row r="63" spans="1:1" hidden="1">
      <c r="A63" s="178" t="s">
        <v>184</v>
      </c>
    </row>
    <row r="64" spans="1:1" hidden="1">
      <c r="A64" s="178" t="s">
        <v>185</v>
      </c>
    </row>
    <row r="65" spans="1:1" hidden="1">
      <c r="A65" s="178" t="s">
        <v>186</v>
      </c>
    </row>
    <row r="66" spans="1:1" hidden="1">
      <c r="A66" s="178" t="s">
        <v>187</v>
      </c>
    </row>
    <row r="67" spans="1:1" hidden="1">
      <c r="A67" s="178" t="s">
        <v>188</v>
      </c>
    </row>
    <row r="68" spans="1:1" hidden="1">
      <c r="A68" s="178" t="s">
        <v>189</v>
      </c>
    </row>
    <row r="69" spans="1:1" hidden="1">
      <c r="A69" s="178" t="s">
        <v>190</v>
      </c>
    </row>
    <row r="70" spans="1:1" hidden="1">
      <c r="A70" s="178" t="s">
        <v>191</v>
      </c>
    </row>
    <row r="71" spans="1:1" hidden="1">
      <c r="A71" s="178" t="s">
        <v>192</v>
      </c>
    </row>
    <row r="72" spans="1:1" hidden="1">
      <c r="A72" s="178" t="s">
        <v>193</v>
      </c>
    </row>
    <row r="73" spans="1:1" hidden="1">
      <c r="A73" s="178" t="s">
        <v>194</v>
      </c>
    </row>
    <row r="74" spans="1:1" hidden="1">
      <c r="A74" s="178" t="s">
        <v>195</v>
      </c>
    </row>
    <row r="75" spans="1:1" hidden="1">
      <c r="A75" s="178" t="s">
        <v>196</v>
      </c>
    </row>
    <row r="76" spans="1:1" hidden="1">
      <c r="A76" s="178" t="s">
        <v>197</v>
      </c>
    </row>
    <row r="77" spans="1:1" hidden="1">
      <c r="A77" s="178" t="s">
        <v>198</v>
      </c>
    </row>
    <row r="78" spans="1:1" hidden="1">
      <c r="A78" s="178" t="s">
        <v>199</v>
      </c>
    </row>
    <row r="79" spans="1:1" hidden="1">
      <c r="A79" s="178" t="s">
        <v>200</v>
      </c>
    </row>
    <row r="80" spans="1:1" hidden="1">
      <c r="A80" s="178" t="s">
        <v>201</v>
      </c>
    </row>
    <row r="81" spans="1:3">
      <c r="A81" s="178"/>
      <c r="B81" s="178"/>
      <c r="C81" s="178"/>
    </row>
    <row r="82" spans="1:3">
      <c r="A82" s="178"/>
      <c r="B82" s="178"/>
      <c r="C82" s="178"/>
    </row>
    <row r="83" spans="1:3">
      <c r="A83" s="178"/>
      <c r="B83" s="178"/>
      <c r="C83" s="178"/>
    </row>
    <row r="84" spans="1:3">
      <c r="A84" s="178"/>
      <c r="B84" s="178"/>
      <c r="C84" s="178"/>
    </row>
    <row r="85" spans="1:3">
      <c r="A85" s="178"/>
      <c r="B85" s="178"/>
      <c r="C85" s="178"/>
    </row>
    <row r="86" spans="1:3">
      <c r="A86" s="178"/>
      <c r="B86" s="178"/>
      <c r="C86" s="178"/>
    </row>
    <row r="87" spans="1:3">
      <c r="A87" s="178"/>
      <c r="B87" s="178"/>
      <c r="C87" s="178"/>
    </row>
    <row r="88" spans="1:3">
      <c r="A88" s="178"/>
      <c r="B88" s="178"/>
      <c r="C88" s="178"/>
    </row>
    <row r="89" spans="1:3">
      <c r="A89" s="178"/>
      <c r="B89" s="178"/>
      <c r="C89" s="178"/>
    </row>
    <row r="90" spans="1:3">
      <c r="A90" s="178"/>
      <c r="B90" s="178"/>
      <c r="C90" s="178"/>
    </row>
    <row r="91" spans="1:3">
      <c r="A91" s="178"/>
      <c r="B91" s="178"/>
      <c r="C91" s="178"/>
    </row>
    <row r="92" spans="1:3">
      <c r="A92" s="178"/>
      <c r="B92" s="178"/>
      <c r="C92" s="178"/>
    </row>
    <row r="93" spans="1:3">
      <c r="A93" s="178"/>
      <c r="B93" s="178"/>
      <c r="C93" s="178"/>
    </row>
    <row r="94" spans="1:3">
      <c r="A94" s="178"/>
      <c r="B94" s="178"/>
      <c r="C94" s="178"/>
    </row>
    <row r="95" spans="1:3">
      <c r="A95" s="178"/>
      <c r="B95" s="178"/>
      <c r="C95" s="178"/>
    </row>
    <row r="96" spans="1:3">
      <c r="A96" s="178"/>
      <c r="B96" s="178"/>
      <c r="C96" s="178"/>
    </row>
    <row r="97" spans="1:3">
      <c r="A97" s="178"/>
      <c r="B97" s="178"/>
      <c r="C97" s="178"/>
    </row>
    <row r="98" spans="1:3">
      <c r="A98" s="178"/>
      <c r="B98" s="178"/>
      <c r="C98" s="178"/>
    </row>
    <row r="99" spans="1:3">
      <c r="A99" s="178"/>
      <c r="B99" s="178"/>
      <c r="C99" s="178"/>
    </row>
    <row r="100" spans="1:3">
      <c r="A100" s="178"/>
      <c r="B100" s="178"/>
      <c r="C100" s="178"/>
    </row>
    <row r="101" spans="1:3">
      <c r="A101" s="178"/>
      <c r="B101" s="178"/>
      <c r="C101" s="178"/>
    </row>
    <row r="102" spans="1:3">
      <c r="A102" s="178"/>
      <c r="B102" s="178"/>
      <c r="C102" s="178"/>
    </row>
    <row r="103" spans="1:3">
      <c r="A103" s="178"/>
      <c r="B103" s="178"/>
      <c r="C103" s="178"/>
    </row>
    <row r="104" spans="1:3">
      <c r="A104" s="178"/>
      <c r="B104" s="178"/>
      <c r="C104" s="178"/>
    </row>
    <row r="105" spans="1:3">
      <c r="A105" s="178"/>
      <c r="B105" s="178"/>
      <c r="C105" s="178"/>
    </row>
    <row r="106" spans="1:3">
      <c r="A106" s="178"/>
      <c r="B106" s="178"/>
      <c r="C106" s="178"/>
    </row>
    <row r="107" spans="1:3">
      <c r="A107" s="178"/>
      <c r="B107" s="178"/>
      <c r="C107" s="178"/>
    </row>
    <row r="108" spans="1:3">
      <c r="A108" s="178"/>
      <c r="B108" s="178"/>
      <c r="C108" s="178"/>
    </row>
    <row r="109" spans="1:3">
      <c r="A109" s="178"/>
      <c r="B109" s="178"/>
      <c r="C109" s="178"/>
    </row>
    <row r="110" spans="1:3">
      <c r="A110" s="178"/>
      <c r="B110" s="178"/>
      <c r="C110" s="178"/>
    </row>
    <row r="111" spans="1:3">
      <c r="A111" s="178"/>
      <c r="B111" s="178"/>
      <c r="C111" s="178"/>
    </row>
    <row r="112" spans="1:3">
      <c r="A112" s="178"/>
      <c r="B112" s="178"/>
      <c r="C112" s="178"/>
    </row>
    <row r="113" spans="1:3">
      <c r="A113" s="178"/>
      <c r="B113" s="178"/>
      <c r="C113" s="178"/>
    </row>
    <row r="114" spans="1:3">
      <c r="A114" s="178"/>
      <c r="B114" s="178"/>
      <c r="C114" s="178"/>
    </row>
    <row r="115" spans="1:3">
      <c r="A115" s="178"/>
      <c r="B115" s="178"/>
      <c r="C115" s="178"/>
    </row>
    <row r="116" spans="1:3">
      <c r="A116" s="178"/>
      <c r="B116" s="178"/>
      <c r="C116" s="178"/>
    </row>
    <row r="117" spans="1:3">
      <c r="A117" s="178"/>
      <c r="B117" s="178"/>
      <c r="C117" s="178"/>
    </row>
    <row r="118" spans="1:3">
      <c r="A118" s="178"/>
      <c r="B118" s="178"/>
      <c r="C118" s="178"/>
    </row>
    <row r="119" spans="1:3">
      <c r="A119" s="178"/>
      <c r="B119" s="178"/>
      <c r="C119" s="178"/>
    </row>
    <row r="120" spans="1:3">
      <c r="A120" s="178"/>
      <c r="B120" s="178"/>
      <c r="C120" s="178"/>
    </row>
    <row r="121" spans="1:3">
      <c r="A121" s="178"/>
      <c r="B121" s="178"/>
      <c r="C121" s="178"/>
    </row>
    <row r="122" spans="1:3">
      <c r="A122" s="178"/>
      <c r="B122" s="178"/>
      <c r="C122" s="178"/>
    </row>
    <row r="123" spans="1:3">
      <c r="A123" s="178"/>
      <c r="B123" s="178"/>
      <c r="C123" s="178"/>
    </row>
    <row r="124" spans="1:3">
      <c r="A124" s="178"/>
      <c r="B124" s="178"/>
      <c r="C124" s="178"/>
    </row>
    <row r="125" spans="1:3">
      <c r="A125" s="178"/>
      <c r="B125" s="178"/>
      <c r="C125" s="178"/>
    </row>
    <row r="126" spans="1:3">
      <c r="A126" s="178"/>
      <c r="B126" s="178"/>
      <c r="C126" s="178"/>
    </row>
    <row r="127" spans="1:3">
      <c r="A127" s="178"/>
      <c r="B127" s="178"/>
      <c r="C127" s="178"/>
    </row>
  </sheetData>
  <sheetProtection algorithmName="SHA-512" hashValue="MFt42fURgc/eO9/v7d/3kjHeO/NdaJnr2OI3C09r+xuAXLX/jNC63cdJdiVw2iJBiOqOF8dChidMS08x7VFd3w==" saltValue="F23dt3e6uQmcSlSI1WZZkQ==" spinCount="100000" sheet="1" objects="1" scenarios="1" selectLockedCells="1"/>
  <phoneticPr fontId="1"/>
  <pageMargins left="0.7" right="0.7" top="0.75" bottom="0.75" header="0.3" footer="0.3"/>
  <pageSetup paperSize="9" orientation="portrait" horizontalDpi="4294967293" verticalDpi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"/>
  <dimension ref="A1:AI60"/>
  <sheetViews>
    <sheetView showGridLines="0" zoomScale="85" zoomScaleNormal="85" workbookViewId="0"/>
  </sheetViews>
  <sheetFormatPr defaultColWidth="9" defaultRowHeight="14.25"/>
  <cols>
    <col min="1" max="1" width="1.5" style="1" customWidth="1"/>
    <col min="2" max="2" width="7.625" style="1" customWidth="1"/>
    <col min="3" max="3" width="6" style="1" customWidth="1"/>
    <col min="4" max="4" width="17.375" style="1" customWidth="1"/>
    <col min="5" max="5" width="5.25" style="51" customWidth="1"/>
    <col min="6" max="30" width="11.25" style="1" customWidth="1"/>
    <col min="31" max="31" width="11.25" style="6" customWidth="1"/>
    <col min="32" max="32" width="11.25" style="1" customWidth="1"/>
    <col min="33" max="16384" width="9" style="1"/>
  </cols>
  <sheetData>
    <row r="1" spans="1:35">
      <c r="A1" s="35" t="str">
        <f>A52&amp;A53&amp;A54&amp;A55</f>
        <v>070005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B1" s="35"/>
      <c r="C1" s="35"/>
      <c r="D1" s="35"/>
      <c r="E1" s="137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6"/>
      <c r="AF1" s="35"/>
      <c r="AG1" s="35"/>
      <c r="AH1" s="35"/>
      <c r="AI1" s="35"/>
    </row>
    <row r="2" spans="1:35" ht="18.75">
      <c r="C2" s="43"/>
      <c r="D2" s="43"/>
      <c r="E2" s="52"/>
      <c r="F2" s="2"/>
      <c r="G2" s="2"/>
      <c r="K2" s="2"/>
      <c r="L2" s="2"/>
      <c r="M2" s="2"/>
      <c r="Q2" s="472" t="s">
        <v>409</v>
      </c>
      <c r="U2" s="2"/>
      <c r="V2" s="2"/>
      <c r="W2" s="2"/>
      <c r="Z2" s="2"/>
      <c r="AC2" s="62" t="s">
        <v>0</v>
      </c>
      <c r="AE2" s="2"/>
      <c r="AF2" s="2"/>
    </row>
    <row r="3" spans="1:35">
      <c r="C3" s="44"/>
      <c r="D3" s="44"/>
      <c r="E3" s="52"/>
      <c r="F3" s="2"/>
      <c r="G3" s="2"/>
      <c r="K3" s="2"/>
      <c r="L3" s="2"/>
      <c r="M3" s="2"/>
      <c r="N3" s="2"/>
      <c r="O3" s="2"/>
      <c r="P3" s="2"/>
      <c r="Q3" s="473" t="s">
        <v>410</v>
      </c>
      <c r="U3" s="2"/>
      <c r="V3" s="2"/>
      <c r="W3" s="2"/>
      <c r="X3" s="2"/>
      <c r="Y3" s="2"/>
      <c r="Z3" s="2"/>
      <c r="AC3" s="2"/>
      <c r="AD3" s="2"/>
      <c r="AE3" s="2"/>
      <c r="AF3" s="2"/>
    </row>
    <row r="4" spans="1:35">
      <c r="O4" s="32"/>
      <c r="P4" s="32"/>
      <c r="Q4" s="32"/>
      <c r="R4" s="5"/>
      <c r="AC4" s="2" t="s">
        <v>1</v>
      </c>
      <c r="AD4" s="2"/>
      <c r="AE4" s="5"/>
      <c r="AF4" s="2"/>
    </row>
    <row r="5" spans="1:35">
      <c r="C5" s="3"/>
      <c r="D5" s="3"/>
      <c r="E5" s="53"/>
      <c r="F5" s="2"/>
      <c r="G5" s="2"/>
      <c r="H5" s="3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AC5" s="33" t="s">
        <v>90</v>
      </c>
      <c r="AD5" s="5"/>
      <c r="AE5" s="41" t="str">
        <f>IF(ISERROR(IF(OR($C$7="",$C$7=" ",$C$7="  "),"",VLOOKUP($C$7,#REF!,2,"FALSE")))=TRUE,"",IF(OR($C$7="",$C$7=" ",$C$7="  "),"",VLOOKUP($C$7,#REF!,2,"FALSE")))</f>
        <v/>
      </c>
      <c r="AF5" s="2"/>
    </row>
    <row r="6" spans="1:35">
      <c r="D6" s="136" t="str">
        <f>IF(ISBLANK(C7),"←都道府県等番号を半角４桁で入力してください",IF(ISNA(VLOOKUP($C$7,#REF!,,FALSE)),"←都道府県等番号（半角４桁）を確認してください",""))</f>
        <v/>
      </c>
      <c r="E6" s="54"/>
      <c r="F6" s="2"/>
      <c r="G6" s="2"/>
      <c r="H6" s="2"/>
      <c r="I6" s="2"/>
      <c r="N6" s="136" t="str">
        <f>IF(COUNTBLANK(F17:N32)+COUNTBLANK(R17:W32)+COUNTBLANK(X25:X26)+COUNTBLANK(X32)+COUNTBLANK(AB17:AD32)+COUNTBLANK(F33:H33)+COUNTBLANK(O33:Q33)+COUNTBLANK(Z33:AA33)+COUNTBLANK(AC33:AC33)+COUNTBLANK(F35:H36)+COUNTBLANK(I35:N35)+COUNTBLANK(O36:Q36)+COUNTBLANK(R35:X35)+COUNTBLANK(Z35:Z36)+COUNTBLANK(AB35:AD35)+COUNTBLANK(AC36:AC36)=0,"","値がない欄にも｢0｣を入力してください！")</f>
        <v/>
      </c>
      <c r="O6" s="40"/>
      <c r="P6" s="40"/>
      <c r="Q6" s="40"/>
      <c r="R6" s="2"/>
      <c r="S6" s="2"/>
      <c r="T6" s="2"/>
      <c r="U6" s="2"/>
      <c r="V6" s="2"/>
      <c r="W6" s="2"/>
      <c r="X6" s="2"/>
      <c r="Y6" s="2"/>
      <c r="Z6" s="2"/>
      <c r="AC6" s="39" t="str">
        <f>"令和      "&amp;DBCS(LEFTB(B7,2))&amp;"     年度分報告"</f>
        <v>令和      ０７     年度分報告</v>
      </c>
      <c r="AD6" s="4"/>
      <c r="AE6" s="4"/>
      <c r="AF6" s="4"/>
    </row>
    <row r="7" spans="1:35">
      <c r="B7" s="70" t="str">
        <f>LEFTB(第3表!B7,2)&amp;"00050"</f>
        <v>0700050</v>
      </c>
      <c r="C7" s="471" t="str">
        <f>TEXT(第3表!$C$7,"0000")</f>
        <v>0000</v>
      </c>
      <c r="D7" s="136"/>
      <c r="E7" s="54"/>
      <c r="F7" s="2"/>
      <c r="G7" s="2"/>
      <c r="H7" s="2"/>
      <c r="I7" s="2"/>
      <c r="N7" s="136"/>
      <c r="O7" s="40"/>
      <c r="P7" s="40"/>
      <c r="Q7" s="40"/>
      <c r="R7" s="2"/>
      <c r="S7" s="2"/>
      <c r="T7" s="2"/>
      <c r="U7" s="2"/>
      <c r="V7" s="2"/>
      <c r="W7" s="2"/>
      <c r="X7" s="2"/>
      <c r="Y7" s="2"/>
      <c r="Z7" s="2"/>
      <c r="AA7" s="5"/>
      <c r="AB7" s="2"/>
      <c r="AC7" s="2"/>
      <c r="AD7" s="2"/>
    </row>
    <row r="8" spans="1:35">
      <c r="B8" s="1" t="s">
        <v>88</v>
      </c>
      <c r="C8" s="5" t="s">
        <v>89</v>
      </c>
      <c r="E8" s="5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5" ht="21.75" customHeight="1">
      <c r="B9" s="71" t="s">
        <v>386</v>
      </c>
      <c r="C9" s="186"/>
      <c r="E9" s="54"/>
      <c r="F9" s="2"/>
      <c r="G9" s="2"/>
      <c r="H9" s="2"/>
      <c r="I9" s="2"/>
      <c r="J9" s="2"/>
      <c r="K9" s="2"/>
      <c r="L9" s="2"/>
      <c r="M9" s="355"/>
      <c r="N9" s="2"/>
      <c r="O9" s="275"/>
      <c r="P9" s="2"/>
      <c r="Q9" s="2"/>
      <c r="R9" s="2"/>
      <c r="S9" s="2"/>
      <c r="T9" s="2"/>
      <c r="U9" s="2"/>
      <c r="V9" s="2"/>
      <c r="W9" s="2"/>
      <c r="X9" s="275"/>
      <c r="Y9" s="2"/>
      <c r="Z9" s="355"/>
      <c r="AA9" s="2"/>
      <c r="AB9" s="2"/>
      <c r="AC9" s="2"/>
      <c r="AD9" s="2"/>
    </row>
    <row r="10" spans="1:35" ht="21.75" customHeight="1">
      <c r="B10" s="8"/>
      <c r="C10" s="9"/>
      <c r="D10" s="9"/>
      <c r="E10" s="48"/>
      <c r="F10" s="188" t="s">
        <v>387</v>
      </c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4"/>
      <c r="AE10" s="838" t="s">
        <v>380</v>
      </c>
      <c r="AF10" s="840"/>
      <c r="AG10" s="6"/>
    </row>
    <row r="11" spans="1:35" ht="14.25" customHeight="1">
      <c r="B11" s="10"/>
      <c r="C11" s="11"/>
      <c r="D11" s="11"/>
      <c r="E11" s="46"/>
      <c r="F11" s="13"/>
      <c r="G11" s="12" t="s">
        <v>378</v>
      </c>
      <c r="H11" s="15"/>
      <c r="I11" s="16"/>
      <c r="J11" s="17"/>
      <c r="K11" s="17"/>
      <c r="L11" s="17"/>
      <c r="M11" s="18"/>
      <c r="N11" s="838" t="s">
        <v>396</v>
      </c>
      <c r="O11" s="839"/>
      <c r="P11" s="839"/>
      <c r="Q11" s="839"/>
      <c r="R11" s="839"/>
      <c r="S11" s="839"/>
      <c r="T11" s="840"/>
      <c r="U11" s="16"/>
      <c r="V11" s="16"/>
      <c r="W11" s="16"/>
      <c r="X11" s="841" t="s">
        <v>379</v>
      </c>
      <c r="Y11" s="842"/>
      <c r="Z11" s="19"/>
      <c r="AA11" s="19"/>
      <c r="AB11" s="16"/>
      <c r="AC11" s="843" t="s">
        <v>71</v>
      </c>
      <c r="AD11" s="21"/>
      <c r="AE11" s="342"/>
      <c r="AF11" s="342"/>
      <c r="AG11" s="6"/>
    </row>
    <row r="12" spans="1:35" ht="14.25" customHeight="1">
      <c r="B12" s="10"/>
      <c r="C12" s="11"/>
      <c r="D12" s="11"/>
      <c r="E12" s="46"/>
      <c r="F12" s="344"/>
      <c r="G12" s="344"/>
      <c r="H12" s="334"/>
      <c r="I12" s="16"/>
      <c r="J12" s="17"/>
      <c r="K12" s="17"/>
      <c r="L12" s="17"/>
      <c r="M12" s="18"/>
      <c r="N12" s="838" t="s">
        <v>395</v>
      </c>
      <c r="O12" s="839"/>
      <c r="P12" s="839"/>
      <c r="Q12" s="839"/>
      <c r="R12" s="839"/>
      <c r="S12" s="840"/>
      <c r="T12" s="338"/>
      <c r="U12" s="16"/>
      <c r="V12" s="16"/>
      <c r="W12" s="16"/>
      <c r="X12" s="16"/>
      <c r="Y12" s="16"/>
      <c r="Z12" s="19"/>
      <c r="AA12" s="19"/>
      <c r="AB12" s="16"/>
      <c r="AC12" s="844"/>
      <c r="AD12" s="21"/>
      <c r="AE12" s="343"/>
      <c r="AF12" s="343"/>
      <c r="AG12" s="6"/>
    </row>
    <row r="13" spans="1:35">
      <c r="B13" s="10"/>
      <c r="C13" s="11"/>
      <c r="D13" s="11"/>
      <c r="E13" s="46"/>
      <c r="F13" s="16"/>
      <c r="G13" s="16"/>
      <c r="H13" s="16"/>
      <c r="I13" s="16"/>
      <c r="J13" s="17"/>
      <c r="K13" s="17"/>
      <c r="L13" s="17"/>
      <c r="M13" s="18"/>
      <c r="N13" s="16"/>
      <c r="O13" s="16"/>
      <c r="P13" s="20"/>
      <c r="Q13" s="341"/>
      <c r="R13" s="42"/>
      <c r="S13" s="335"/>
      <c r="T13" s="16"/>
      <c r="U13" s="16"/>
      <c r="V13" s="16"/>
      <c r="W13" s="16"/>
      <c r="X13" s="16"/>
      <c r="Y13" s="16"/>
      <c r="Z13" s="19"/>
      <c r="AA13" s="19"/>
      <c r="AB13" s="16"/>
      <c r="AC13" s="844"/>
      <c r="AD13" s="21"/>
      <c r="AE13" s="343"/>
      <c r="AF13" s="343"/>
      <c r="AG13" s="6"/>
    </row>
    <row r="14" spans="1:35" ht="141.75" customHeight="1">
      <c r="B14" s="10"/>
      <c r="C14" s="11"/>
      <c r="D14" s="11"/>
      <c r="E14" s="46"/>
      <c r="F14" s="23"/>
      <c r="G14" s="23"/>
      <c r="H14" s="23"/>
      <c r="I14" s="23"/>
      <c r="J14" s="24"/>
      <c r="K14" s="24"/>
      <c r="L14" s="24"/>
      <c r="M14" s="24"/>
      <c r="N14" s="23"/>
      <c r="O14" s="23"/>
      <c r="P14" s="23"/>
      <c r="Q14" s="340"/>
      <c r="R14" s="25"/>
      <c r="S14" s="336"/>
      <c r="T14" s="19"/>
      <c r="U14" s="23"/>
      <c r="V14" s="23"/>
      <c r="W14" s="23"/>
      <c r="X14" s="23"/>
      <c r="Y14" s="23"/>
      <c r="Z14" s="19"/>
      <c r="AA14" s="19"/>
      <c r="AB14" s="23"/>
      <c r="AC14" s="844"/>
      <c r="AD14" s="339"/>
      <c r="AE14" s="23"/>
      <c r="AF14" s="23"/>
      <c r="AG14" s="6"/>
    </row>
    <row r="15" spans="1:35" s="45" customFormat="1">
      <c r="B15" s="65"/>
      <c r="C15" s="61"/>
      <c r="D15" s="61"/>
      <c r="E15" s="63"/>
      <c r="F15" s="26" t="s">
        <v>4</v>
      </c>
      <c r="G15" s="26" t="s">
        <v>5</v>
      </c>
      <c r="H15" s="26" t="s">
        <v>6</v>
      </c>
      <c r="I15" s="26" t="s">
        <v>7</v>
      </c>
      <c r="J15" s="26" t="s">
        <v>8</v>
      </c>
      <c r="K15" s="22" t="s">
        <v>9</v>
      </c>
      <c r="L15" s="26" t="s">
        <v>10</v>
      </c>
      <c r="M15" s="26" t="s">
        <v>11</v>
      </c>
      <c r="N15" s="26" t="s">
        <v>12</v>
      </c>
      <c r="O15" s="26" t="s">
        <v>13</v>
      </c>
      <c r="P15" s="26" t="s">
        <v>14</v>
      </c>
      <c r="Q15" s="22" t="s">
        <v>15</v>
      </c>
      <c r="R15" s="26" t="s">
        <v>16</v>
      </c>
      <c r="S15" s="337" t="s">
        <v>17</v>
      </c>
      <c r="T15" s="26" t="s">
        <v>18</v>
      </c>
      <c r="U15" s="26" t="s">
        <v>19</v>
      </c>
      <c r="V15" s="26" t="s">
        <v>20</v>
      </c>
      <c r="W15" s="22" t="s">
        <v>21</v>
      </c>
      <c r="X15" s="22" t="s">
        <v>22</v>
      </c>
      <c r="Y15" s="22" t="s">
        <v>77</v>
      </c>
      <c r="Z15" s="22" t="s">
        <v>78</v>
      </c>
      <c r="AA15" s="26" t="s">
        <v>79</v>
      </c>
      <c r="AB15" s="26" t="s">
        <v>80</v>
      </c>
      <c r="AC15" s="26" t="s">
        <v>81</v>
      </c>
      <c r="AD15" s="337" t="s">
        <v>82</v>
      </c>
      <c r="AE15" s="26" t="s">
        <v>83</v>
      </c>
      <c r="AF15" s="22" t="s">
        <v>84</v>
      </c>
      <c r="AG15" s="47"/>
    </row>
    <row r="16" spans="1:35" ht="24.95" customHeight="1">
      <c r="B16" s="837" t="s">
        <v>389</v>
      </c>
      <c r="C16" s="64" t="s">
        <v>66</v>
      </c>
      <c r="D16" s="58" t="s">
        <v>68</v>
      </c>
      <c r="E16" s="50" t="s">
        <v>23</v>
      </c>
      <c r="F16" s="465" t="str">
        <f>TEXT(第5表!F16,"0000000000")</f>
        <v>0000000000</v>
      </c>
      <c r="G16" s="465" t="str">
        <f>TEXT(第5表!G16,"0000000000")</f>
        <v>0000000000</v>
      </c>
      <c r="H16" s="465" t="str">
        <f>TEXT(第5表!H16,"0000000000")</f>
        <v>0000000000</v>
      </c>
      <c r="I16" s="465" t="str">
        <f>TEXT(第5表!I16,"0000000000")</f>
        <v>0000000000</v>
      </c>
      <c r="J16" s="465" t="str">
        <f>TEXT(第5表!J16,"0000000000")</f>
        <v>0000000000</v>
      </c>
      <c r="K16" s="465" t="str">
        <f>TEXT(第5表!K16,"0000000000")</f>
        <v>0000000000</v>
      </c>
      <c r="L16" s="465" t="str">
        <f>TEXT(第5表!L16,"0000000000")</f>
        <v>0000000000</v>
      </c>
      <c r="M16" s="465" t="str">
        <f>TEXT(第5表!M16,"0000000000")</f>
        <v>0000000000</v>
      </c>
      <c r="N16" s="465" t="str">
        <f>TEXT(第5表!N16,"0000000000")</f>
        <v>0000000000</v>
      </c>
      <c r="O16" s="465" t="str">
        <f>TEXT(第5表!O16,"0000000000")</f>
        <v>0000000000</v>
      </c>
      <c r="P16" s="465" t="str">
        <f>TEXT(第5表!P16,"0000000000")</f>
        <v>0000000000</v>
      </c>
      <c r="Q16" s="465" t="str">
        <f>TEXT(第5表!Q16,"0000000000")</f>
        <v>0000000000</v>
      </c>
      <c r="R16" s="465" t="str">
        <f>TEXT(第5表!R16,"0000000000")</f>
        <v>0000000000</v>
      </c>
      <c r="S16" s="465" t="str">
        <f>TEXT(第5表!S16,"0000000000")</f>
        <v>0000000000</v>
      </c>
      <c r="T16" s="465" t="str">
        <f>TEXT(第5表!T16,"0000000000")</f>
        <v>0000000000</v>
      </c>
      <c r="U16" s="465" t="str">
        <f>TEXT(第5表!U16,"0000000000")</f>
        <v>0000000000</v>
      </c>
      <c r="V16" s="465" t="str">
        <f>TEXT(第5表!V16,"0000000000")</f>
        <v>0000000000</v>
      </c>
      <c r="W16" s="465" t="str">
        <f>TEXT(第5表!W16,"0000000000")</f>
        <v>0000000000</v>
      </c>
      <c r="X16" s="465" t="str">
        <f>TEXT(第5表!X16,"0000000000")</f>
        <v>0000000000</v>
      </c>
      <c r="Y16" s="465" t="str">
        <f>TEXT(第5表!Y16,"0000000000")</f>
        <v>0000000000</v>
      </c>
      <c r="Z16" s="465" t="str">
        <f>TEXT(第5表!Z16,"0000000000")</f>
        <v>0000000000</v>
      </c>
      <c r="AA16" s="465" t="str">
        <f>TEXT(第5表!AA16,"0000000000")</f>
        <v>0000000000</v>
      </c>
      <c r="AB16" s="465" t="str">
        <f>TEXT(第5表!AB16,"0000000000")</f>
        <v>0000000000</v>
      </c>
      <c r="AC16" s="465" t="str">
        <f>TEXT(第5表!AC16,"0000000000")</f>
        <v>0000000000</v>
      </c>
      <c r="AD16" s="465" t="str">
        <f>TEXT(第5表!AD16,"0000000000")</f>
        <v>0000000000</v>
      </c>
      <c r="AE16" s="465" t="str">
        <f>TEXT(第5表!AE16,"0000000000")</f>
        <v>0000000000</v>
      </c>
      <c r="AF16" s="465" t="str">
        <f>TEXT(第5表!AF16,"0000000000")</f>
        <v>0000000000</v>
      </c>
      <c r="AG16" s="37"/>
    </row>
    <row r="17" spans="2:32" ht="24.95" customHeight="1">
      <c r="B17" s="835"/>
      <c r="C17" s="55" t="s">
        <v>67</v>
      </c>
      <c r="D17" s="58" t="s">
        <v>69</v>
      </c>
      <c r="E17" s="50" t="s">
        <v>24</v>
      </c>
      <c r="F17" s="465" t="str">
        <f>TEXT(第5表!F17,"0000000000")</f>
        <v>0000000000</v>
      </c>
      <c r="G17" s="465" t="str">
        <f>TEXT(第5表!G17,"0000000000")</f>
        <v>0000000000</v>
      </c>
      <c r="H17" s="465" t="str">
        <f>TEXT(第5表!H17,"0000000000")</f>
        <v>0000000000</v>
      </c>
      <c r="I17" s="465" t="str">
        <f>TEXT(第5表!I17,"0000000000")</f>
        <v>0000000000</v>
      </c>
      <c r="J17" s="465" t="str">
        <f>TEXT(第5表!J17,"0000000000")</f>
        <v>0000000000</v>
      </c>
      <c r="K17" s="465" t="str">
        <f>TEXT(第5表!K17,"0000000000")</f>
        <v>0000000000</v>
      </c>
      <c r="L17" s="465" t="str">
        <f>TEXT(第5表!L17,"0000000000")</f>
        <v>0000000000</v>
      </c>
      <c r="M17" s="465" t="str">
        <f>TEXT(第5表!M17,"0000000000")</f>
        <v>0000000000</v>
      </c>
      <c r="N17" s="465" t="str">
        <f>TEXT(第5表!N17,"0000000000")</f>
        <v>0000000000</v>
      </c>
      <c r="O17" s="465" t="str">
        <f>TEXT(第5表!O17,"0000000000")</f>
        <v>0000000000</v>
      </c>
      <c r="P17" s="465" t="str">
        <f>TEXT(第5表!P17,"0000000000")</f>
        <v>0000000000</v>
      </c>
      <c r="Q17" s="465" t="str">
        <f>TEXT(第5表!Q17,"0000000000")</f>
        <v>0000000000</v>
      </c>
      <c r="R17" s="465" t="str">
        <f>TEXT(第5表!R17,"0000000000")</f>
        <v>0000000000</v>
      </c>
      <c r="S17" s="465" t="str">
        <f>TEXT(第5表!S17,"0000000000")</f>
        <v>0000000000</v>
      </c>
      <c r="T17" s="465" t="str">
        <f>TEXT(第5表!T17,"0000000000")</f>
        <v>0000000000</v>
      </c>
      <c r="U17" s="465" t="str">
        <f>TEXT(第5表!U17,"0000000000")</f>
        <v>0000000000</v>
      </c>
      <c r="V17" s="465" t="str">
        <f>TEXT(第5表!V17,"0000000000")</f>
        <v>0000000000</v>
      </c>
      <c r="W17" s="465" t="str">
        <f>TEXT(第5表!W17,"0000000000")</f>
        <v>0000000000</v>
      </c>
      <c r="X17" s="465" t="str">
        <f>TEXT(第5表!X17,"0000000000")</f>
        <v>0000000000</v>
      </c>
      <c r="Y17" s="465" t="str">
        <f>TEXT(第5表!Y17,"0000000000")</f>
        <v>0000000000</v>
      </c>
      <c r="Z17" s="465" t="str">
        <f>TEXT(第5表!Z17,"0000000000")</f>
        <v>0000000000</v>
      </c>
      <c r="AA17" s="465" t="str">
        <f>TEXT(第5表!AA17,"0000000000")</f>
        <v>0000000000</v>
      </c>
      <c r="AB17" s="465" t="str">
        <f>TEXT(第5表!AB17,"0000000000")</f>
        <v>0000000000</v>
      </c>
      <c r="AC17" s="465" t="str">
        <f>TEXT(第5表!AC17,"0000000000")</f>
        <v>0000000000</v>
      </c>
      <c r="AD17" s="465" t="str">
        <f>TEXT(第5表!AD17,"0000000000")</f>
        <v>0000000000</v>
      </c>
      <c r="AE17" s="465" t="str">
        <f>TEXT(第5表!AE17,"0000000000")</f>
        <v>0000000000</v>
      </c>
      <c r="AF17" s="465" t="str">
        <f>TEXT(第5表!AF17,"0000000000")</f>
        <v>0000000000</v>
      </c>
    </row>
    <row r="18" spans="2:32" ht="24.95" customHeight="1">
      <c r="B18" s="835"/>
      <c r="C18" s="29" t="s">
        <v>72</v>
      </c>
      <c r="D18" s="30"/>
      <c r="E18" s="49" t="s">
        <v>25</v>
      </c>
      <c r="F18" s="465" t="str">
        <f>TEXT(第5表!F18,"0000000000")</f>
        <v>0000000000</v>
      </c>
      <c r="G18" s="465" t="str">
        <f>TEXT(第5表!G18,"0000000000")</f>
        <v>0000000000</v>
      </c>
      <c r="H18" s="465" t="str">
        <f>TEXT(第5表!H18,"0000000000")</f>
        <v>0000000000</v>
      </c>
      <c r="I18" s="465" t="str">
        <f>TEXT(第5表!I18,"0000000000")</f>
        <v>0000000000</v>
      </c>
      <c r="J18" s="465" t="str">
        <f>TEXT(第5表!J18,"0000000000")</f>
        <v>0000000000</v>
      </c>
      <c r="K18" s="465" t="str">
        <f>TEXT(第5表!K18,"0000000000")</f>
        <v>0000000000</v>
      </c>
      <c r="L18" s="465" t="str">
        <f>TEXT(第5表!L18,"0000000000")</f>
        <v>0000000000</v>
      </c>
      <c r="M18" s="465" t="str">
        <f>TEXT(第5表!M18,"0000000000")</f>
        <v>0000000000</v>
      </c>
      <c r="N18" s="465" t="str">
        <f>TEXT(第5表!N18,"0000000000")</f>
        <v>0000000000</v>
      </c>
      <c r="O18" s="465" t="str">
        <f>TEXT(第5表!O18,"0000000000")</f>
        <v>0000000000</v>
      </c>
      <c r="P18" s="465" t="str">
        <f>TEXT(第5表!P18,"0000000000")</f>
        <v>0000000000</v>
      </c>
      <c r="Q18" s="465" t="str">
        <f>TEXT(第5表!Q18,"0000000000")</f>
        <v>0000000000</v>
      </c>
      <c r="R18" s="465" t="str">
        <f>TEXT(第5表!R18,"0000000000")</f>
        <v>0000000000</v>
      </c>
      <c r="S18" s="465" t="str">
        <f>TEXT(第5表!S18,"0000000000")</f>
        <v>0000000000</v>
      </c>
      <c r="T18" s="465" t="str">
        <f>TEXT(第5表!T18,"0000000000")</f>
        <v>0000000000</v>
      </c>
      <c r="U18" s="465" t="str">
        <f>TEXT(第5表!U18,"0000000000")</f>
        <v>0000000000</v>
      </c>
      <c r="V18" s="465" t="str">
        <f>TEXT(第5表!V18,"0000000000")</f>
        <v>0000000000</v>
      </c>
      <c r="W18" s="465" t="str">
        <f>TEXT(第5表!W18,"0000000000")</f>
        <v>0000000000</v>
      </c>
      <c r="X18" s="465" t="str">
        <f>TEXT(第5表!X18,"0000000000")</f>
        <v>0000000000</v>
      </c>
      <c r="Y18" s="465" t="str">
        <f>TEXT(第5表!Y18,"0000000000")</f>
        <v>0000000000</v>
      </c>
      <c r="Z18" s="465" t="str">
        <f>TEXT(第5表!Z18,"0000000000")</f>
        <v>0000000000</v>
      </c>
      <c r="AA18" s="465" t="str">
        <f>TEXT(第5表!AA18,"0000000000")</f>
        <v>0000000000</v>
      </c>
      <c r="AB18" s="465" t="str">
        <f>TEXT(第5表!AB18,"0000000000")</f>
        <v>0000000000</v>
      </c>
      <c r="AC18" s="465" t="str">
        <f>TEXT(第5表!AC18,"0000000000")</f>
        <v>0000000000</v>
      </c>
      <c r="AD18" s="465" t="str">
        <f>TEXT(第5表!AD18,"0000000000")</f>
        <v>0000000000</v>
      </c>
      <c r="AE18" s="465" t="str">
        <f>TEXT(第5表!AE18,"0000000000")</f>
        <v>0000000000</v>
      </c>
      <c r="AF18" s="465" t="str">
        <f>TEXT(第5表!AF18,"0000000000")</f>
        <v>0000000000</v>
      </c>
    </row>
    <row r="19" spans="2:32" ht="24.95" customHeight="1">
      <c r="B19" s="835"/>
      <c r="C19" s="29" t="s">
        <v>381</v>
      </c>
      <c r="D19" s="28"/>
      <c r="E19" s="49" t="s">
        <v>26</v>
      </c>
      <c r="F19" s="465" t="str">
        <f>TEXT(第5表!F19,"0000000000")</f>
        <v>0000000000</v>
      </c>
      <c r="G19" s="465" t="str">
        <f>TEXT(第5表!G19,"0000000000")</f>
        <v>0000000000</v>
      </c>
      <c r="H19" s="465" t="str">
        <f>TEXT(第5表!H19,"0000000000")</f>
        <v>0000000000</v>
      </c>
      <c r="I19" s="465" t="str">
        <f>TEXT(第5表!I19,"0000000000")</f>
        <v>0000000000</v>
      </c>
      <c r="J19" s="465" t="str">
        <f>TEXT(第5表!J19,"0000000000")</f>
        <v>0000000000</v>
      </c>
      <c r="K19" s="465" t="str">
        <f>TEXT(第5表!K19,"0000000000")</f>
        <v>0000000000</v>
      </c>
      <c r="L19" s="465" t="str">
        <f>TEXT(第5表!L19,"0000000000")</f>
        <v>0000000000</v>
      </c>
      <c r="M19" s="465" t="str">
        <f>TEXT(第5表!M19,"0000000000")</f>
        <v>0000000000</v>
      </c>
      <c r="N19" s="465" t="str">
        <f>TEXT(第5表!N19,"0000000000")</f>
        <v>0000000000</v>
      </c>
      <c r="O19" s="465" t="str">
        <f>TEXT(第5表!O19,"0000000000")</f>
        <v>0000000000</v>
      </c>
      <c r="P19" s="465" t="str">
        <f>TEXT(第5表!P19,"0000000000")</f>
        <v>0000000000</v>
      </c>
      <c r="Q19" s="465" t="str">
        <f>TEXT(第5表!Q19,"0000000000")</f>
        <v>0000000000</v>
      </c>
      <c r="R19" s="465" t="str">
        <f>TEXT(第5表!R19,"0000000000")</f>
        <v>0000000000</v>
      </c>
      <c r="S19" s="465" t="str">
        <f>TEXT(第5表!S19,"0000000000")</f>
        <v>0000000000</v>
      </c>
      <c r="T19" s="465" t="str">
        <f>TEXT(第5表!T19,"0000000000")</f>
        <v>0000000000</v>
      </c>
      <c r="U19" s="465" t="str">
        <f>TEXT(第5表!U19,"0000000000")</f>
        <v>0000000000</v>
      </c>
      <c r="V19" s="465" t="str">
        <f>TEXT(第5表!V19,"0000000000")</f>
        <v>0000000000</v>
      </c>
      <c r="W19" s="465" t="str">
        <f>TEXT(第5表!W19,"0000000000")</f>
        <v>0000000000</v>
      </c>
      <c r="X19" s="465" t="str">
        <f>TEXT(第5表!X19,"0000000000")</f>
        <v>0000000000</v>
      </c>
      <c r="Y19" s="465" t="str">
        <f>TEXT(第5表!Y19,"0000000000")</f>
        <v>0000000000</v>
      </c>
      <c r="Z19" s="465" t="str">
        <f>TEXT(第5表!Z19,"0000000000")</f>
        <v>0000000000</v>
      </c>
      <c r="AA19" s="465" t="str">
        <f>TEXT(第5表!AA19,"0000000000")</f>
        <v>0000000000</v>
      </c>
      <c r="AB19" s="465" t="str">
        <f>TEXT(第5表!AB19,"0000000000")</f>
        <v>0000000000</v>
      </c>
      <c r="AC19" s="465" t="str">
        <f>TEXT(第5表!AC19,"0000000000")</f>
        <v>0000000000</v>
      </c>
      <c r="AD19" s="465" t="str">
        <f>TEXT(第5表!AD19,"0000000000")</f>
        <v>0000000000</v>
      </c>
      <c r="AE19" s="465" t="str">
        <f>TEXT(第5表!AE19,"0000000000")</f>
        <v>0000000000</v>
      </c>
      <c r="AF19" s="465" t="str">
        <f>TEXT(第5表!AF19,"0000000000")</f>
        <v>0000000000</v>
      </c>
    </row>
    <row r="20" spans="2:32" ht="24.95" customHeight="1">
      <c r="B20" s="835"/>
      <c r="C20" s="56" t="s">
        <v>32</v>
      </c>
      <c r="D20" s="57" t="s">
        <v>33</v>
      </c>
      <c r="E20" s="49" t="s">
        <v>27</v>
      </c>
      <c r="F20" s="465" t="str">
        <f>TEXT(第5表!F20,"0000000000")</f>
        <v>0000000000</v>
      </c>
      <c r="G20" s="465" t="str">
        <f>TEXT(第5表!G20,"0000000000")</f>
        <v>0000000000</v>
      </c>
      <c r="H20" s="465" t="str">
        <f>TEXT(第5表!H20,"0000000000")</f>
        <v>0000000000</v>
      </c>
      <c r="I20" s="465" t="str">
        <f>TEXT(第5表!I20,"0000000000")</f>
        <v>0000000000</v>
      </c>
      <c r="J20" s="465" t="str">
        <f>TEXT(第5表!J20,"0000000000")</f>
        <v>0000000000</v>
      </c>
      <c r="K20" s="465" t="str">
        <f>TEXT(第5表!K20,"0000000000")</f>
        <v>0000000000</v>
      </c>
      <c r="L20" s="465" t="str">
        <f>TEXT(第5表!L20,"0000000000")</f>
        <v>0000000000</v>
      </c>
      <c r="M20" s="465" t="str">
        <f>TEXT(第5表!M20,"0000000000")</f>
        <v>0000000000</v>
      </c>
      <c r="N20" s="465" t="str">
        <f>TEXT(第5表!N20,"0000000000")</f>
        <v>0000000000</v>
      </c>
      <c r="O20" s="465" t="str">
        <f>TEXT(第5表!O20,"0000000000")</f>
        <v>0000000000</v>
      </c>
      <c r="P20" s="465" t="str">
        <f>TEXT(第5表!P20,"0000000000")</f>
        <v>0000000000</v>
      </c>
      <c r="Q20" s="465" t="str">
        <f>TEXT(第5表!Q20,"0000000000")</f>
        <v>0000000000</v>
      </c>
      <c r="R20" s="465" t="str">
        <f>TEXT(第5表!R20,"0000000000")</f>
        <v>0000000000</v>
      </c>
      <c r="S20" s="465" t="str">
        <f>TEXT(第5表!S20,"0000000000")</f>
        <v>0000000000</v>
      </c>
      <c r="T20" s="465" t="str">
        <f>TEXT(第5表!T20,"0000000000")</f>
        <v>0000000000</v>
      </c>
      <c r="U20" s="465" t="str">
        <f>TEXT(第5表!U20,"0000000000")</f>
        <v>0000000000</v>
      </c>
      <c r="V20" s="465" t="str">
        <f>TEXT(第5表!V20,"0000000000")</f>
        <v>0000000000</v>
      </c>
      <c r="W20" s="465" t="str">
        <f>TEXT(第5表!W20,"0000000000")</f>
        <v>0000000000</v>
      </c>
      <c r="X20" s="465" t="str">
        <f>TEXT(第5表!X20,"0000000000")</f>
        <v>0000000000</v>
      </c>
      <c r="Y20" s="465" t="str">
        <f>TEXT(第5表!Y20,"0000000000")</f>
        <v>0000000000</v>
      </c>
      <c r="Z20" s="465" t="str">
        <f>TEXT(第5表!Z20,"0000000000")</f>
        <v>0000000000</v>
      </c>
      <c r="AA20" s="465" t="str">
        <f>TEXT(第5表!AA20,"0000000000")</f>
        <v>0000000000</v>
      </c>
      <c r="AB20" s="465" t="str">
        <f>TEXT(第5表!AB20,"0000000000")</f>
        <v>0000000000</v>
      </c>
      <c r="AC20" s="465" t="str">
        <f>TEXT(第5表!AC20,"0000000000")</f>
        <v>0000000000</v>
      </c>
      <c r="AD20" s="465" t="str">
        <f>TEXT(第5表!AD20,"0000000000")</f>
        <v>0000000000</v>
      </c>
      <c r="AE20" s="465" t="str">
        <f>TEXT(第5表!AE20,"0000000000")</f>
        <v>0000000000</v>
      </c>
      <c r="AF20" s="465" t="str">
        <f>TEXT(第5表!AF20,"0000000000")</f>
        <v>0000000000</v>
      </c>
    </row>
    <row r="21" spans="2:32" ht="24.95" customHeight="1">
      <c r="B21" s="835"/>
      <c r="C21" s="31" t="s">
        <v>3</v>
      </c>
      <c r="D21" s="57" t="s">
        <v>34</v>
      </c>
      <c r="E21" s="49" t="s">
        <v>28</v>
      </c>
      <c r="F21" s="465" t="str">
        <f>TEXT(第5表!F21,"0000000000")</f>
        <v>0000000000</v>
      </c>
      <c r="G21" s="465" t="str">
        <f>TEXT(第5表!G21,"0000000000")</f>
        <v>0000000000</v>
      </c>
      <c r="H21" s="465" t="str">
        <f>TEXT(第5表!H21,"0000000000")</f>
        <v>0000000000</v>
      </c>
      <c r="I21" s="465" t="str">
        <f>TEXT(第5表!I21,"0000000000")</f>
        <v>0000000000</v>
      </c>
      <c r="J21" s="465" t="str">
        <f>TEXT(第5表!J21,"0000000000")</f>
        <v>0000000000</v>
      </c>
      <c r="K21" s="465" t="str">
        <f>TEXT(第5表!K21,"0000000000")</f>
        <v>0000000000</v>
      </c>
      <c r="L21" s="465" t="str">
        <f>TEXT(第5表!L21,"0000000000")</f>
        <v>0000000000</v>
      </c>
      <c r="M21" s="465" t="str">
        <f>TEXT(第5表!M21,"0000000000")</f>
        <v>0000000000</v>
      </c>
      <c r="N21" s="465" t="str">
        <f>TEXT(第5表!N21,"0000000000")</f>
        <v>0000000000</v>
      </c>
      <c r="O21" s="465" t="str">
        <f>TEXT(第5表!O21,"0000000000")</f>
        <v>0000000000</v>
      </c>
      <c r="P21" s="465" t="str">
        <f>TEXT(第5表!P21,"0000000000")</f>
        <v>0000000000</v>
      </c>
      <c r="Q21" s="465" t="str">
        <f>TEXT(第5表!Q21,"0000000000")</f>
        <v>0000000000</v>
      </c>
      <c r="R21" s="465" t="str">
        <f>TEXT(第5表!R21,"0000000000")</f>
        <v>0000000000</v>
      </c>
      <c r="S21" s="465" t="str">
        <f>TEXT(第5表!S21,"0000000000")</f>
        <v>0000000000</v>
      </c>
      <c r="T21" s="465" t="str">
        <f>TEXT(第5表!T21,"0000000000")</f>
        <v>0000000000</v>
      </c>
      <c r="U21" s="465" t="str">
        <f>TEXT(第5表!U21,"0000000000")</f>
        <v>0000000000</v>
      </c>
      <c r="V21" s="465" t="str">
        <f>TEXT(第5表!V21,"0000000000")</f>
        <v>0000000000</v>
      </c>
      <c r="W21" s="465" t="str">
        <f>TEXT(第5表!W21,"0000000000")</f>
        <v>0000000000</v>
      </c>
      <c r="X21" s="465" t="str">
        <f>TEXT(第5表!X21,"0000000000")</f>
        <v>0000000000</v>
      </c>
      <c r="Y21" s="465" t="str">
        <f>TEXT(第5表!Y21,"0000000000")</f>
        <v>0000000000</v>
      </c>
      <c r="Z21" s="465" t="str">
        <f>TEXT(第5表!Z21,"0000000000")</f>
        <v>0000000000</v>
      </c>
      <c r="AA21" s="465" t="str">
        <f>TEXT(第5表!AA21,"0000000000")</f>
        <v>0000000000</v>
      </c>
      <c r="AB21" s="465" t="str">
        <f>TEXT(第5表!AB21,"0000000000")</f>
        <v>0000000000</v>
      </c>
      <c r="AC21" s="465" t="str">
        <f>TEXT(第5表!AC21,"0000000000")</f>
        <v>0000000000</v>
      </c>
      <c r="AD21" s="465" t="str">
        <f>TEXT(第5表!AD21,"0000000000")</f>
        <v>0000000000</v>
      </c>
      <c r="AE21" s="465" t="str">
        <f>TEXT(第5表!AE21,"0000000000")</f>
        <v>0000000000</v>
      </c>
      <c r="AF21" s="465" t="str">
        <f>TEXT(第5表!AF21,"0000000000")</f>
        <v>0000000000</v>
      </c>
    </row>
    <row r="22" spans="2:32" ht="24.95" customHeight="1">
      <c r="B22" s="835"/>
      <c r="C22" s="29" t="s">
        <v>382</v>
      </c>
      <c r="D22" s="57"/>
      <c r="E22" s="49" t="s">
        <v>29</v>
      </c>
      <c r="F22" s="465" t="str">
        <f>TEXT(第5表!F22,"0000000000")</f>
        <v>0000000000</v>
      </c>
      <c r="G22" s="465" t="str">
        <f>TEXT(第5表!G22,"0000000000")</f>
        <v>0000000000</v>
      </c>
      <c r="H22" s="465" t="str">
        <f>TEXT(第5表!H22,"0000000000")</f>
        <v>0000000000</v>
      </c>
      <c r="I22" s="465" t="str">
        <f>TEXT(第5表!I22,"0000000000")</f>
        <v>0000000000</v>
      </c>
      <c r="J22" s="465" t="str">
        <f>TEXT(第5表!J22,"0000000000")</f>
        <v>0000000000</v>
      </c>
      <c r="K22" s="465" t="str">
        <f>TEXT(第5表!K22,"0000000000")</f>
        <v>0000000000</v>
      </c>
      <c r="L22" s="465" t="str">
        <f>TEXT(第5表!L22,"0000000000")</f>
        <v>0000000000</v>
      </c>
      <c r="M22" s="465" t="str">
        <f>TEXT(第5表!M22,"0000000000")</f>
        <v>0000000000</v>
      </c>
      <c r="N22" s="465" t="str">
        <f>TEXT(第5表!N22,"0000000000")</f>
        <v>0000000000</v>
      </c>
      <c r="O22" s="465" t="str">
        <f>TEXT(第5表!O22,"0000000000")</f>
        <v>0000000000</v>
      </c>
      <c r="P22" s="465" t="str">
        <f>TEXT(第5表!P22,"0000000000")</f>
        <v>0000000000</v>
      </c>
      <c r="Q22" s="465" t="str">
        <f>TEXT(第5表!Q22,"0000000000")</f>
        <v>0000000000</v>
      </c>
      <c r="R22" s="465" t="str">
        <f>TEXT(第5表!R22,"0000000000")</f>
        <v>0000000000</v>
      </c>
      <c r="S22" s="465" t="str">
        <f>TEXT(第5表!S22,"0000000000")</f>
        <v>0000000000</v>
      </c>
      <c r="T22" s="465" t="str">
        <f>TEXT(第5表!T22,"0000000000")</f>
        <v>0000000000</v>
      </c>
      <c r="U22" s="465" t="str">
        <f>TEXT(第5表!U22,"0000000000")</f>
        <v>0000000000</v>
      </c>
      <c r="V22" s="465" t="str">
        <f>TEXT(第5表!V22,"0000000000")</f>
        <v>0000000000</v>
      </c>
      <c r="W22" s="465" t="str">
        <f>TEXT(第5表!W22,"0000000000")</f>
        <v>0000000000</v>
      </c>
      <c r="X22" s="465" t="str">
        <f>TEXT(第5表!X22,"0000000000")</f>
        <v>0000000000</v>
      </c>
      <c r="Y22" s="465" t="str">
        <f>TEXT(第5表!Y22,"0000000000")</f>
        <v>0000000000</v>
      </c>
      <c r="Z22" s="465" t="str">
        <f>TEXT(第5表!Z22,"0000000000")</f>
        <v>0000000000</v>
      </c>
      <c r="AA22" s="465" t="str">
        <f>TEXT(第5表!AA22,"0000000000")</f>
        <v>0000000000</v>
      </c>
      <c r="AB22" s="465" t="str">
        <f>TEXT(第5表!AB22,"0000000000")</f>
        <v>0000000000</v>
      </c>
      <c r="AC22" s="465" t="str">
        <f>TEXT(第5表!AC22,"0000000000")</f>
        <v>0000000000</v>
      </c>
      <c r="AD22" s="465" t="str">
        <f>TEXT(第5表!AD22,"0000000000")</f>
        <v>0000000000</v>
      </c>
      <c r="AE22" s="465" t="str">
        <f>TEXT(第5表!AE22,"0000000000")</f>
        <v>0000000000</v>
      </c>
      <c r="AF22" s="465" t="str">
        <f>TEXT(第5表!AF22,"0000000000")</f>
        <v>0000000000</v>
      </c>
    </row>
    <row r="23" spans="2:32" ht="24.95" customHeight="1">
      <c r="B23" s="835"/>
      <c r="C23" s="27" t="s">
        <v>243</v>
      </c>
      <c r="D23" s="28"/>
      <c r="E23" s="49" t="s">
        <v>30</v>
      </c>
      <c r="F23" s="465" t="str">
        <f>TEXT(第5表!F23,"0000000000")</f>
        <v>0000000000</v>
      </c>
      <c r="G23" s="465" t="str">
        <f>TEXT(第5表!G23,"0000000000")</f>
        <v>0000000000</v>
      </c>
      <c r="H23" s="465" t="str">
        <f>TEXT(第5表!H23,"0000000000")</f>
        <v>0000000000</v>
      </c>
      <c r="I23" s="465" t="str">
        <f>TEXT(第5表!I23,"0000000000")</f>
        <v>0000000000</v>
      </c>
      <c r="J23" s="465" t="str">
        <f>TEXT(第5表!J23,"0000000000")</f>
        <v>0000000000</v>
      </c>
      <c r="K23" s="465" t="str">
        <f>TEXT(第5表!K23,"0000000000")</f>
        <v>0000000000</v>
      </c>
      <c r="L23" s="465" t="str">
        <f>TEXT(第5表!L23,"0000000000")</f>
        <v>0000000000</v>
      </c>
      <c r="M23" s="465" t="str">
        <f>TEXT(第5表!M23,"0000000000")</f>
        <v>0000000000</v>
      </c>
      <c r="N23" s="465" t="str">
        <f>TEXT(第5表!N23,"0000000000")</f>
        <v>0000000000</v>
      </c>
      <c r="O23" s="465" t="str">
        <f>TEXT(第5表!O23,"0000000000")</f>
        <v>0000000000</v>
      </c>
      <c r="P23" s="465" t="str">
        <f>TEXT(第5表!P23,"0000000000")</f>
        <v>0000000000</v>
      </c>
      <c r="Q23" s="465" t="str">
        <f>TEXT(第5表!Q23,"0000000000")</f>
        <v>0000000000</v>
      </c>
      <c r="R23" s="465" t="str">
        <f>TEXT(第5表!R23,"0000000000")</f>
        <v>0000000000</v>
      </c>
      <c r="S23" s="465" t="str">
        <f>TEXT(第5表!S23,"0000000000")</f>
        <v>0000000000</v>
      </c>
      <c r="T23" s="465" t="str">
        <f>TEXT(第5表!T23,"0000000000")</f>
        <v>0000000000</v>
      </c>
      <c r="U23" s="465" t="str">
        <f>TEXT(第5表!U23,"0000000000")</f>
        <v>0000000000</v>
      </c>
      <c r="V23" s="465" t="str">
        <f>TEXT(第5表!V23,"0000000000")</f>
        <v>0000000000</v>
      </c>
      <c r="W23" s="465" t="str">
        <f>TEXT(第5表!W23,"0000000000")</f>
        <v>0000000000</v>
      </c>
      <c r="X23" s="465" t="str">
        <f>TEXT(第5表!X23,"0000000000")</f>
        <v>0000000000</v>
      </c>
      <c r="Y23" s="465" t="str">
        <f>TEXT(第5表!Y23,"0000000000")</f>
        <v>0000000000</v>
      </c>
      <c r="Z23" s="465" t="str">
        <f>TEXT(第5表!Z23,"0000000000")</f>
        <v>0000000000</v>
      </c>
      <c r="AA23" s="465" t="str">
        <f>TEXT(第5表!AA23,"0000000000")</f>
        <v>0000000000</v>
      </c>
      <c r="AB23" s="465" t="str">
        <f>TEXT(第5表!AB23,"0000000000")</f>
        <v>0000000000</v>
      </c>
      <c r="AC23" s="465" t="str">
        <f>TEXT(第5表!AC23,"0000000000")</f>
        <v>0000000000</v>
      </c>
      <c r="AD23" s="465" t="str">
        <f>TEXT(第5表!AD23,"0000000000")</f>
        <v>0000000000</v>
      </c>
      <c r="AE23" s="465" t="str">
        <f>TEXT(第5表!AE23,"0000000000")</f>
        <v>0000000000</v>
      </c>
      <c r="AF23" s="465" t="str">
        <f>TEXT(第5表!AF23,"0000000000")</f>
        <v>0000000000</v>
      </c>
    </row>
    <row r="24" spans="2:32" ht="24.95" customHeight="1">
      <c r="B24" s="836"/>
      <c r="C24" s="27"/>
      <c r="D24" s="59" t="s">
        <v>70</v>
      </c>
      <c r="E24" s="49" t="s">
        <v>31</v>
      </c>
      <c r="F24" s="465" t="str">
        <f>TEXT(第5表!F24,"0000000000")</f>
        <v>0000000000</v>
      </c>
      <c r="G24" s="465" t="str">
        <f>TEXT(第5表!G24,"0000000000")</f>
        <v>0000000000</v>
      </c>
      <c r="H24" s="465" t="str">
        <f>TEXT(第5表!H24,"0000000000")</f>
        <v>0000000000</v>
      </c>
      <c r="I24" s="465" t="str">
        <f>TEXT(第5表!I24,"0000000000")</f>
        <v>0000000000</v>
      </c>
      <c r="J24" s="465" t="str">
        <f>TEXT(第5表!J24,"0000000000")</f>
        <v>0000000000</v>
      </c>
      <c r="K24" s="465" t="str">
        <f>TEXT(第5表!K24,"0000000000")</f>
        <v>0000000000</v>
      </c>
      <c r="L24" s="465" t="str">
        <f>TEXT(第5表!L24,"0000000000")</f>
        <v>0000000000</v>
      </c>
      <c r="M24" s="465" t="str">
        <f>TEXT(第5表!M24,"0000000000")</f>
        <v>0000000000</v>
      </c>
      <c r="N24" s="465" t="str">
        <f>TEXT(第5表!N24,"0000000000")</f>
        <v>0000000000</v>
      </c>
      <c r="O24" s="465" t="str">
        <f>TEXT(第5表!O24,"0000000000")</f>
        <v>0000000000</v>
      </c>
      <c r="P24" s="465" t="str">
        <f>TEXT(第5表!P24,"0000000000")</f>
        <v>0000000000</v>
      </c>
      <c r="Q24" s="465" t="str">
        <f>TEXT(第5表!Q24,"0000000000")</f>
        <v>0000000000</v>
      </c>
      <c r="R24" s="465" t="str">
        <f>TEXT(第5表!R24,"0000000000")</f>
        <v>0000000000</v>
      </c>
      <c r="S24" s="465" t="str">
        <f>TEXT(第5表!S24,"0000000000")</f>
        <v>0000000000</v>
      </c>
      <c r="T24" s="465" t="str">
        <f>TEXT(第5表!T24,"0000000000")</f>
        <v>0000000000</v>
      </c>
      <c r="U24" s="465" t="str">
        <f>TEXT(第5表!U24,"0000000000")</f>
        <v>0000000000</v>
      </c>
      <c r="V24" s="465" t="str">
        <f>TEXT(第5表!V24,"0000000000")</f>
        <v>0000000000</v>
      </c>
      <c r="W24" s="465" t="str">
        <f>TEXT(第5表!W24,"0000000000")</f>
        <v>0000000000</v>
      </c>
      <c r="X24" s="465" t="str">
        <f>TEXT(第5表!X24,"0000000000")</f>
        <v>0000000000</v>
      </c>
      <c r="Y24" s="465" t="str">
        <f>TEXT(第5表!Y24,"0000000000")</f>
        <v>0000000000</v>
      </c>
      <c r="Z24" s="465" t="str">
        <f>TEXT(第5表!Z24,"0000000000")</f>
        <v>0000000000</v>
      </c>
      <c r="AA24" s="465" t="str">
        <f>TEXT(第5表!AA24,"0000000000")</f>
        <v>0000000000</v>
      </c>
      <c r="AB24" s="465" t="str">
        <f>TEXT(第5表!AB24,"0000000000")</f>
        <v>0000000000</v>
      </c>
      <c r="AC24" s="465" t="str">
        <f>TEXT(第5表!AC24,"0000000000")</f>
        <v>0000000000</v>
      </c>
      <c r="AD24" s="465" t="str">
        <f>TEXT(第5表!AD24,"0000000000")</f>
        <v>0000000000</v>
      </c>
      <c r="AE24" s="465" t="str">
        <f>TEXT(第5表!AE24,"0000000000")</f>
        <v>0000000000</v>
      </c>
      <c r="AF24" s="465" t="str">
        <f>TEXT(第5表!AF24,"0000000000")</f>
        <v>0000000000</v>
      </c>
    </row>
    <row r="25" spans="2:32" ht="24.95" customHeight="1">
      <c r="B25" s="834" t="s">
        <v>388</v>
      </c>
      <c r="C25" s="64" t="s">
        <v>66</v>
      </c>
      <c r="D25" s="58" t="s">
        <v>68</v>
      </c>
      <c r="E25" s="50" t="s">
        <v>13</v>
      </c>
      <c r="F25" s="465" t="str">
        <f>TEXT(第5表!F25,"0000000000")</f>
        <v>0000000000</v>
      </c>
      <c r="G25" s="465" t="str">
        <f>TEXT(第5表!G25,"0000000000")</f>
        <v>0000000000</v>
      </c>
      <c r="H25" s="465" t="str">
        <f>TEXT(第5表!H25,"0000000000")</f>
        <v>0000000000</v>
      </c>
      <c r="I25" s="465" t="str">
        <f>TEXT(第5表!I25,"0000000000")</f>
        <v>0000000000</v>
      </c>
      <c r="J25" s="465" t="str">
        <f>TEXT(第5表!J25,"0000000000")</f>
        <v>0000000000</v>
      </c>
      <c r="K25" s="465" t="str">
        <f>TEXT(第5表!K25,"0000000000")</f>
        <v>0000000000</v>
      </c>
      <c r="L25" s="465" t="str">
        <f>TEXT(第5表!L25,"0000000000")</f>
        <v>0000000000</v>
      </c>
      <c r="M25" s="465" t="str">
        <f>TEXT(第5表!M25,"0000000000")</f>
        <v>0000000000</v>
      </c>
      <c r="N25" s="465" t="str">
        <f>TEXT(第5表!N25,"0000000000")</f>
        <v>0000000000</v>
      </c>
      <c r="O25" s="465" t="str">
        <f>TEXT(第5表!O25,"0000000000")</f>
        <v>0000000000</v>
      </c>
      <c r="P25" s="465" t="str">
        <f>TEXT(第5表!P25,"0000000000")</f>
        <v>0000000000</v>
      </c>
      <c r="Q25" s="465" t="str">
        <f>TEXT(第5表!Q25,"0000000000")</f>
        <v>0000000000</v>
      </c>
      <c r="R25" s="465" t="str">
        <f>TEXT(第5表!R25,"0000000000")</f>
        <v>0000000000</v>
      </c>
      <c r="S25" s="465" t="str">
        <f>TEXT(第5表!S25,"0000000000")</f>
        <v>0000000000</v>
      </c>
      <c r="T25" s="465" t="str">
        <f>TEXT(第5表!T25,"0000000000")</f>
        <v>0000000000</v>
      </c>
      <c r="U25" s="465" t="str">
        <f>TEXT(第5表!U25,"0000000000")</f>
        <v>0000000000</v>
      </c>
      <c r="V25" s="465" t="str">
        <f>TEXT(第5表!V25,"0000000000")</f>
        <v>0000000000</v>
      </c>
      <c r="W25" s="465" t="str">
        <f>TEXT(第5表!W25,"0000000000")</f>
        <v>0000000000</v>
      </c>
      <c r="X25" s="465" t="str">
        <f>TEXT(第5表!X25,"0000000000")</f>
        <v>0000000000</v>
      </c>
      <c r="Y25" s="465" t="str">
        <f>TEXT(第5表!Y25,"0000000000")</f>
        <v>0000000000</v>
      </c>
      <c r="Z25" s="465" t="str">
        <f>TEXT(第5表!Z25,"0000000000")</f>
        <v>0000000000</v>
      </c>
      <c r="AA25" s="465" t="str">
        <f>TEXT(第5表!AA25,"0000000000")</f>
        <v>0000000000</v>
      </c>
      <c r="AB25" s="465" t="str">
        <f>TEXT(第5表!AB25,"0000000000")</f>
        <v>0000000000</v>
      </c>
      <c r="AC25" s="465" t="str">
        <f>TEXT(第5表!AC25,"0000000000")</f>
        <v>0000000000</v>
      </c>
      <c r="AD25" s="465" t="str">
        <f>TEXT(第5表!AD25,"0000000000")</f>
        <v>0000000000</v>
      </c>
      <c r="AE25" s="465" t="str">
        <f>TEXT(第5表!AE25,"0000000000")</f>
        <v>0000000000</v>
      </c>
      <c r="AF25" s="465" t="str">
        <f>TEXT(第5表!AF25,"0000000000")</f>
        <v>0000000000</v>
      </c>
    </row>
    <row r="26" spans="2:32" ht="24.95" customHeight="1">
      <c r="B26" s="835"/>
      <c r="C26" s="55" t="s">
        <v>67</v>
      </c>
      <c r="D26" s="58" t="s">
        <v>69</v>
      </c>
      <c r="E26" s="50" t="s">
        <v>14</v>
      </c>
      <c r="F26" s="465" t="str">
        <f>TEXT(第5表!F26,"0000000000")</f>
        <v>0000000000</v>
      </c>
      <c r="G26" s="465" t="str">
        <f>TEXT(第5表!G26,"0000000000")</f>
        <v>0000000000</v>
      </c>
      <c r="H26" s="465" t="str">
        <f>TEXT(第5表!H26,"0000000000")</f>
        <v>0000000000</v>
      </c>
      <c r="I26" s="465" t="str">
        <f>TEXT(第5表!I26,"0000000000")</f>
        <v>0000000000</v>
      </c>
      <c r="J26" s="465" t="str">
        <f>TEXT(第5表!J26,"0000000000")</f>
        <v>0000000000</v>
      </c>
      <c r="K26" s="465" t="str">
        <f>TEXT(第5表!K26,"0000000000")</f>
        <v>0000000000</v>
      </c>
      <c r="L26" s="465" t="str">
        <f>TEXT(第5表!L26,"0000000000")</f>
        <v>0000000000</v>
      </c>
      <c r="M26" s="465" t="str">
        <f>TEXT(第5表!M26,"0000000000")</f>
        <v>0000000000</v>
      </c>
      <c r="N26" s="465" t="str">
        <f>TEXT(第5表!N26,"0000000000")</f>
        <v>0000000000</v>
      </c>
      <c r="O26" s="465" t="str">
        <f>TEXT(第5表!O26,"0000000000")</f>
        <v>0000000000</v>
      </c>
      <c r="P26" s="465" t="str">
        <f>TEXT(第5表!P26,"0000000000")</f>
        <v>0000000000</v>
      </c>
      <c r="Q26" s="465" t="str">
        <f>TEXT(第5表!Q26,"0000000000")</f>
        <v>0000000000</v>
      </c>
      <c r="R26" s="465" t="str">
        <f>TEXT(第5表!R26,"0000000000")</f>
        <v>0000000000</v>
      </c>
      <c r="S26" s="465" t="str">
        <f>TEXT(第5表!S26,"0000000000")</f>
        <v>0000000000</v>
      </c>
      <c r="T26" s="465" t="str">
        <f>TEXT(第5表!T26,"0000000000")</f>
        <v>0000000000</v>
      </c>
      <c r="U26" s="465" t="str">
        <f>TEXT(第5表!U26,"0000000000")</f>
        <v>0000000000</v>
      </c>
      <c r="V26" s="465" t="str">
        <f>TEXT(第5表!V26,"0000000000")</f>
        <v>0000000000</v>
      </c>
      <c r="W26" s="465" t="str">
        <f>TEXT(第5表!W26,"0000000000")</f>
        <v>0000000000</v>
      </c>
      <c r="X26" s="465" t="str">
        <f>TEXT(第5表!X26,"0000000000")</f>
        <v>0000000000</v>
      </c>
      <c r="Y26" s="465" t="str">
        <f>TEXT(第5表!Y26,"0000000000")</f>
        <v>0000000000</v>
      </c>
      <c r="Z26" s="465" t="str">
        <f>TEXT(第5表!Z26,"0000000000")</f>
        <v>0000000000</v>
      </c>
      <c r="AA26" s="465" t="str">
        <f>TEXT(第5表!AA26,"0000000000")</f>
        <v>0000000000</v>
      </c>
      <c r="AB26" s="465" t="str">
        <f>TEXT(第5表!AB26,"0000000000")</f>
        <v>0000000000</v>
      </c>
      <c r="AC26" s="465" t="str">
        <f>TEXT(第5表!AC26,"0000000000")</f>
        <v>0000000000</v>
      </c>
      <c r="AD26" s="465" t="str">
        <f>TEXT(第5表!AD26,"0000000000")</f>
        <v>0000000000</v>
      </c>
      <c r="AE26" s="465" t="str">
        <f>TEXT(第5表!AE26,"0000000000")</f>
        <v>0000000000</v>
      </c>
      <c r="AF26" s="465" t="str">
        <f>TEXT(第5表!AF26,"0000000000")</f>
        <v>0000000000</v>
      </c>
    </row>
    <row r="27" spans="2:32" ht="24.95" customHeight="1">
      <c r="B27" s="835"/>
      <c r="C27" s="29" t="s">
        <v>72</v>
      </c>
      <c r="D27" s="30"/>
      <c r="E27" s="49" t="s">
        <v>15</v>
      </c>
      <c r="F27" s="465" t="str">
        <f>TEXT(第5表!F27,"0000000000")</f>
        <v>0000000000</v>
      </c>
      <c r="G27" s="465" t="str">
        <f>TEXT(第5表!G27,"0000000000")</f>
        <v>0000000000</v>
      </c>
      <c r="H27" s="465" t="str">
        <f>TEXT(第5表!H27,"0000000000")</f>
        <v>0000000000</v>
      </c>
      <c r="I27" s="465" t="str">
        <f>TEXT(第5表!I27,"0000000000")</f>
        <v>0000000000</v>
      </c>
      <c r="J27" s="465" t="str">
        <f>TEXT(第5表!J27,"0000000000")</f>
        <v>0000000000</v>
      </c>
      <c r="K27" s="465" t="str">
        <f>TEXT(第5表!K27,"0000000000")</f>
        <v>0000000000</v>
      </c>
      <c r="L27" s="465" t="str">
        <f>TEXT(第5表!L27,"0000000000")</f>
        <v>0000000000</v>
      </c>
      <c r="M27" s="465" t="str">
        <f>TEXT(第5表!M27,"0000000000")</f>
        <v>0000000000</v>
      </c>
      <c r="N27" s="465" t="str">
        <f>TEXT(第5表!N27,"0000000000")</f>
        <v>0000000000</v>
      </c>
      <c r="O27" s="465" t="str">
        <f>TEXT(第5表!O27,"0000000000")</f>
        <v>0000000000</v>
      </c>
      <c r="P27" s="465" t="str">
        <f>TEXT(第5表!P27,"0000000000")</f>
        <v>0000000000</v>
      </c>
      <c r="Q27" s="465" t="str">
        <f>TEXT(第5表!Q27,"0000000000")</f>
        <v>0000000000</v>
      </c>
      <c r="R27" s="465" t="str">
        <f>TEXT(第5表!R27,"0000000000")</f>
        <v>0000000000</v>
      </c>
      <c r="S27" s="465" t="str">
        <f>TEXT(第5表!S27,"0000000000")</f>
        <v>0000000000</v>
      </c>
      <c r="T27" s="465" t="str">
        <f>TEXT(第5表!T27,"0000000000")</f>
        <v>0000000000</v>
      </c>
      <c r="U27" s="465" t="str">
        <f>TEXT(第5表!U27,"0000000000")</f>
        <v>0000000000</v>
      </c>
      <c r="V27" s="465" t="str">
        <f>TEXT(第5表!V27,"0000000000")</f>
        <v>0000000000</v>
      </c>
      <c r="W27" s="465" t="str">
        <f>TEXT(第5表!W27,"0000000000")</f>
        <v>0000000000</v>
      </c>
      <c r="X27" s="465" t="str">
        <f>TEXT(第5表!X27,"0000000000")</f>
        <v>0000000000</v>
      </c>
      <c r="Y27" s="465" t="str">
        <f>TEXT(第5表!Y27,"0000000000")</f>
        <v>0000000000</v>
      </c>
      <c r="Z27" s="465" t="str">
        <f>TEXT(第5表!Z27,"0000000000")</f>
        <v>0000000000</v>
      </c>
      <c r="AA27" s="465" t="str">
        <f>TEXT(第5表!AA27,"0000000000")</f>
        <v>0000000000</v>
      </c>
      <c r="AB27" s="465" t="str">
        <f>TEXT(第5表!AB27,"0000000000")</f>
        <v>0000000000</v>
      </c>
      <c r="AC27" s="465" t="str">
        <f>TEXT(第5表!AC27,"0000000000")</f>
        <v>0000000000</v>
      </c>
      <c r="AD27" s="465" t="str">
        <f>TEXT(第5表!AD27,"0000000000")</f>
        <v>0000000000</v>
      </c>
      <c r="AE27" s="465" t="str">
        <f>TEXT(第5表!AE27,"0000000000")</f>
        <v>0000000000</v>
      </c>
      <c r="AF27" s="465" t="str">
        <f>TEXT(第5表!AF27,"0000000000")</f>
        <v>0000000000</v>
      </c>
    </row>
    <row r="28" spans="2:32" ht="24.95" customHeight="1">
      <c r="B28" s="835"/>
      <c r="C28" s="29" t="s">
        <v>381</v>
      </c>
      <c r="D28" s="28"/>
      <c r="E28" s="49" t="s">
        <v>16</v>
      </c>
      <c r="F28" s="465" t="str">
        <f>TEXT(第5表!F28,"0000000000")</f>
        <v>0000000000</v>
      </c>
      <c r="G28" s="465" t="str">
        <f>TEXT(第5表!G28,"0000000000")</f>
        <v>0000000000</v>
      </c>
      <c r="H28" s="465" t="str">
        <f>TEXT(第5表!H28,"0000000000")</f>
        <v>0000000000</v>
      </c>
      <c r="I28" s="465" t="str">
        <f>TEXT(第5表!I28,"0000000000")</f>
        <v>0000000000</v>
      </c>
      <c r="J28" s="465" t="str">
        <f>TEXT(第5表!J28,"0000000000")</f>
        <v>0000000000</v>
      </c>
      <c r="K28" s="465" t="str">
        <f>TEXT(第5表!K28,"0000000000")</f>
        <v>0000000000</v>
      </c>
      <c r="L28" s="465" t="str">
        <f>TEXT(第5表!L28,"0000000000")</f>
        <v>0000000000</v>
      </c>
      <c r="M28" s="465" t="str">
        <f>TEXT(第5表!M28,"0000000000")</f>
        <v>0000000000</v>
      </c>
      <c r="N28" s="465" t="str">
        <f>TEXT(第5表!N28,"0000000000")</f>
        <v>0000000000</v>
      </c>
      <c r="O28" s="465" t="str">
        <f>TEXT(第5表!O28,"0000000000")</f>
        <v>0000000000</v>
      </c>
      <c r="P28" s="465" t="str">
        <f>TEXT(第5表!P28,"0000000000")</f>
        <v>0000000000</v>
      </c>
      <c r="Q28" s="465" t="str">
        <f>TEXT(第5表!Q28,"0000000000")</f>
        <v>0000000000</v>
      </c>
      <c r="R28" s="465" t="str">
        <f>TEXT(第5表!R28,"0000000000")</f>
        <v>0000000000</v>
      </c>
      <c r="S28" s="465" t="str">
        <f>TEXT(第5表!S28,"0000000000")</f>
        <v>0000000000</v>
      </c>
      <c r="T28" s="465" t="str">
        <f>TEXT(第5表!T28,"0000000000")</f>
        <v>0000000000</v>
      </c>
      <c r="U28" s="465" t="str">
        <f>TEXT(第5表!U28,"0000000000")</f>
        <v>0000000000</v>
      </c>
      <c r="V28" s="465" t="str">
        <f>TEXT(第5表!V28,"0000000000")</f>
        <v>0000000000</v>
      </c>
      <c r="W28" s="465" t="str">
        <f>TEXT(第5表!W28,"0000000000")</f>
        <v>0000000000</v>
      </c>
      <c r="X28" s="465" t="str">
        <f>TEXT(第5表!X28,"0000000000")</f>
        <v>0000000000</v>
      </c>
      <c r="Y28" s="465" t="str">
        <f>TEXT(第5表!Y28,"0000000000")</f>
        <v>0000000000</v>
      </c>
      <c r="Z28" s="465" t="str">
        <f>TEXT(第5表!Z28,"0000000000")</f>
        <v>0000000000</v>
      </c>
      <c r="AA28" s="465" t="str">
        <f>TEXT(第5表!AA28,"0000000000")</f>
        <v>0000000000</v>
      </c>
      <c r="AB28" s="465" t="str">
        <f>TEXT(第5表!AB28,"0000000000")</f>
        <v>0000000000</v>
      </c>
      <c r="AC28" s="465" t="str">
        <f>TEXT(第5表!AC28,"0000000000")</f>
        <v>0000000000</v>
      </c>
      <c r="AD28" s="465" t="str">
        <f>TEXT(第5表!AD28,"0000000000")</f>
        <v>0000000000</v>
      </c>
      <c r="AE28" s="465" t="str">
        <f>TEXT(第5表!AE28,"0000000000")</f>
        <v>0000000000</v>
      </c>
      <c r="AF28" s="465" t="str">
        <f>TEXT(第5表!AF28,"0000000000")</f>
        <v>0000000000</v>
      </c>
    </row>
    <row r="29" spans="2:32" ht="24.95" customHeight="1">
      <c r="B29" s="835"/>
      <c r="C29" s="56" t="s">
        <v>32</v>
      </c>
      <c r="D29" s="57" t="s">
        <v>33</v>
      </c>
      <c r="E29" s="49" t="s">
        <v>17</v>
      </c>
      <c r="F29" s="465" t="str">
        <f>TEXT(第5表!F29,"0000000000")</f>
        <v>0000000000</v>
      </c>
      <c r="G29" s="465" t="str">
        <f>TEXT(第5表!G29,"0000000000")</f>
        <v>0000000000</v>
      </c>
      <c r="H29" s="465" t="str">
        <f>TEXT(第5表!H29,"0000000000")</f>
        <v>0000000000</v>
      </c>
      <c r="I29" s="465" t="str">
        <f>TEXT(第5表!I29,"0000000000")</f>
        <v>0000000000</v>
      </c>
      <c r="J29" s="465" t="str">
        <f>TEXT(第5表!J29,"0000000000")</f>
        <v>0000000000</v>
      </c>
      <c r="K29" s="465" t="str">
        <f>TEXT(第5表!K29,"0000000000")</f>
        <v>0000000000</v>
      </c>
      <c r="L29" s="465" t="str">
        <f>TEXT(第5表!L29,"0000000000")</f>
        <v>0000000000</v>
      </c>
      <c r="M29" s="465" t="str">
        <f>TEXT(第5表!M29,"0000000000")</f>
        <v>0000000000</v>
      </c>
      <c r="N29" s="465" t="str">
        <f>TEXT(第5表!N29,"0000000000")</f>
        <v>0000000000</v>
      </c>
      <c r="O29" s="465" t="str">
        <f>TEXT(第5表!O29,"0000000000")</f>
        <v>0000000000</v>
      </c>
      <c r="P29" s="465" t="str">
        <f>TEXT(第5表!P29,"0000000000")</f>
        <v>0000000000</v>
      </c>
      <c r="Q29" s="465" t="str">
        <f>TEXT(第5表!Q29,"0000000000")</f>
        <v>0000000000</v>
      </c>
      <c r="R29" s="465" t="str">
        <f>TEXT(第5表!R29,"0000000000")</f>
        <v>0000000000</v>
      </c>
      <c r="S29" s="465" t="str">
        <f>TEXT(第5表!S29,"0000000000")</f>
        <v>0000000000</v>
      </c>
      <c r="T29" s="465" t="str">
        <f>TEXT(第5表!T29,"0000000000")</f>
        <v>0000000000</v>
      </c>
      <c r="U29" s="465" t="str">
        <f>TEXT(第5表!U29,"0000000000")</f>
        <v>0000000000</v>
      </c>
      <c r="V29" s="465" t="str">
        <f>TEXT(第5表!V29,"0000000000")</f>
        <v>0000000000</v>
      </c>
      <c r="W29" s="465" t="str">
        <f>TEXT(第5表!W29,"0000000000")</f>
        <v>0000000000</v>
      </c>
      <c r="X29" s="465" t="str">
        <f>TEXT(第5表!X29,"0000000000")</f>
        <v>0000000000</v>
      </c>
      <c r="Y29" s="465" t="str">
        <f>TEXT(第5表!Y29,"0000000000")</f>
        <v>0000000000</v>
      </c>
      <c r="Z29" s="465" t="str">
        <f>TEXT(第5表!Z29,"0000000000")</f>
        <v>0000000000</v>
      </c>
      <c r="AA29" s="465" t="str">
        <f>TEXT(第5表!AA29,"0000000000")</f>
        <v>0000000000</v>
      </c>
      <c r="AB29" s="465" t="str">
        <f>TEXT(第5表!AB29,"0000000000")</f>
        <v>0000000000</v>
      </c>
      <c r="AC29" s="465" t="str">
        <f>TEXT(第5表!AC29,"0000000000")</f>
        <v>0000000000</v>
      </c>
      <c r="AD29" s="465" t="str">
        <f>TEXT(第5表!AD29,"0000000000")</f>
        <v>0000000000</v>
      </c>
      <c r="AE29" s="465" t="str">
        <f>TEXT(第5表!AE29,"0000000000")</f>
        <v>0000000000</v>
      </c>
      <c r="AF29" s="465" t="str">
        <f>TEXT(第5表!AF29,"0000000000")</f>
        <v>0000000000</v>
      </c>
    </row>
    <row r="30" spans="2:32" ht="24.95" customHeight="1">
      <c r="B30" s="835"/>
      <c r="C30" s="31" t="s">
        <v>3</v>
      </c>
      <c r="D30" s="57" t="s">
        <v>34</v>
      </c>
      <c r="E30" s="49" t="s">
        <v>18</v>
      </c>
      <c r="F30" s="465" t="str">
        <f>TEXT(第5表!F30,"0000000000")</f>
        <v>0000000000</v>
      </c>
      <c r="G30" s="465" t="str">
        <f>TEXT(第5表!G30,"0000000000")</f>
        <v>0000000000</v>
      </c>
      <c r="H30" s="465" t="str">
        <f>TEXT(第5表!H30,"0000000000")</f>
        <v>0000000000</v>
      </c>
      <c r="I30" s="465" t="str">
        <f>TEXT(第5表!I30,"0000000000")</f>
        <v>0000000000</v>
      </c>
      <c r="J30" s="465" t="str">
        <f>TEXT(第5表!J30,"0000000000")</f>
        <v>0000000000</v>
      </c>
      <c r="K30" s="465" t="str">
        <f>TEXT(第5表!K30,"0000000000")</f>
        <v>0000000000</v>
      </c>
      <c r="L30" s="465" t="str">
        <f>TEXT(第5表!L30,"0000000000")</f>
        <v>0000000000</v>
      </c>
      <c r="M30" s="465" t="str">
        <f>TEXT(第5表!M30,"0000000000")</f>
        <v>0000000000</v>
      </c>
      <c r="N30" s="465" t="str">
        <f>TEXT(第5表!N30,"0000000000")</f>
        <v>0000000000</v>
      </c>
      <c r="O30" s="465" t="str">
        <f>TEXT(第5表!O30,"0000000000")</f>
        <v>0000000000</v>
      </c>
      <c r="P30" s="465" t="str">
        <f>TEXT(第5表!P30,"0000000000")</f>
        <v>0000000000</v>
      </c>
      <c r="Q30" s="465" t="str">
        <f>TEXT(第5表!Q30,"0000000000")</f>
        <v>0000000000</v>
      </c>
      <c r="R30" s="465" t="str">
        <f>TEXT(第5表!R30,"0000000000")</f>
        <v>0000000000</v>
      </c>
      <c r="S30" s="465" t="str">
        <f>TEXT(第5表!S30,"0000000000")</f>
        <v>0000000000</v>
      </c>
      <c r="T30" s="465" t="str">
        <f>TEXT(第5表!T30,"0000000000")</f>
        <v>0000000000</v>
      </c>
      <c r="U30" s="465" t="str">
        <f>TEXT(第5表!U30,"0000000000")</f>
        <v>0000000000</v>
      </c>
      <c r="V30" s="465" t="str">
        <f>TEXT(第5表!V30,"0000000000")</f>
        <v>0000000000</v>
      </c>
      <c r="W30" s="465" t="str">
        <f>TEXT(第5表!W30,"0000000000")</f>
        <v>0000000000</v>
      </c>
      <c r="X30" s="465" t="str">
        <f>TEXT(第5表!X30,"0000000000")</f>
        <v>0000000000</v>
      </c>
      <c r="Y30" s="465" t="str">
        <f>TEXT(第5表!Y30,"0000000000")</f>
        <v>0000000000</v>
      </c>
      <c r="Z30" s="465" t="str">
        <f>TEXT(第5表!Z30,"0000000000")</f>
        <v>0000000000</v>
      </c>
      <c r="AA30" s="465" t="str">
        <f>TEXT(第5表!AA30,"0000000000")</f>
        <v>0000000000</v>
      </c>
      <c r="AB30" s="465" t="str">
        <f>TEXT(第5表!AB30,"0000000000")</f>
        <v>0000000000</v>
      </c>
      <c r="AC30" s="465" t="str">
        <f>TEXT(第5表!AC30,"0000000000")</f>
        <v>0000000000</v>
      </c>
      <c r="AD30" s="465" t="str">
        <f>TEXT(第5表!AD30,"0000000000")</f>
        <v>0000000000</v>
      </c>
      <c r="AE30" s="465" t="str">
        <f>TEXT(第5表!AE30,"0000000000")</f>
        <v>0000000000</v>
      </c>
      <c r="AF30" s="465" t="str">
        <f>TEXT(第5表!AF30,"0000000000")</f>
        <v>0000000000</v>
      </c>
    </row>
    <row r="31" spans="2:32" ht="24.95" customHeight="1">
      <c r="B31" s="835"/>
      <c r="C31" s="29" t="s">
        <v>382</v>
      </c>
      <c r="D31" s="57"/>
      <c r="E31" s="49" t="s">
        <v>19</v>
      </c>
      <c r="F31" s="465" t="str">
        <f>TEXT(第5表!F31,"0000000000")</f>
        <v>0000000000</v>
      </c>
      <c r="G31" s="465" t="str">
        <f>TEXT(第5表!G31,"0000000000")</f>
        <v>0000000000</v>
      </c>
      <c r="H31" s="465" t="str">
        <f>TEXT(第5表!H31,"0000000000")</f>
        <v>0000000000</v>
      </c>
      <c r="I31" s="465" t="str">
        <f>TEXT(第5表!I31,"0000000000")</f>
        <v>0000000000</v>
      </c>
      <c r="J31" s="465" t="str">
        <f>TEXT(第5表!J31,"0000000000")</f>
        <v>0000000000</v>
      </c>
      <c r="K31" s="465" t="str">
        <f>TEXT(第5表!K31,"0000000000")</f>
        <v>0000000000</v>
      </c>
      <c r="L31" s="465" t="str">
        <f>TEXT(第5表!L31,"0000000000")</f>
        <v>0000000000</v>
      </c>
      <c r="M31" s="465" t="str">
        <f>TEXT(第5表!M31,"0000000000")</f>
        <v>0000000000</v>
      </c>
      <c r="N31" s="465" t="str">
        <f>TEXT(第5表!N31,"0000000000")</f>
        <v>0000000000</v>
      </c>
      <c r="O31" s="465" t="str">
        <f>TEXT(第5表!O31,"0000000000")</f>
        <v>0000000000</v>
      </c>
      <c r="P31" s="465" t="str">
        <f>TEXT(第5表!P31,"0000000000")</f>
        <v>0000000000</v>
      </c>
      <c r="Q31" s="465" t="str">
        <f>TEXT(第5表!Q31,"0000000000")</f>
        <v>0000000000</v>
      </c>
      <c r="R31" s="465" t="str">
        <f>TEXT(第5表!R31,"0000000000")</f>
        <v>0000000000</v>
      </c>
      <c r="S31" s="465" t="str">
        <f>TEXT(第5表!S31,"0000000000")</f>
        <v>0000000000</v>
      </c>
      <c r="T31" s="465" t="str">
        <f>TEXT(第5表!T31,"0000000000")</f>
        <v>0000000000</v>
      </c>
      <c r="U31" s="465" t="str">
        <f>TEXT(第5表!U31,"0000000000")</f>
        <v>0000000000</v>
      </c>
      <c r="V31" s="465" t="str">
        <f>TEXT(第5表!V31,"0000000000")</f>
        <v>0000000000</v>
      </c>
      <c r="W31" s="465" t="str">
        <f>TEXT(第5表!W31,"0000000000")</f>
        <v>0000000000</v>
      </c>
      <c r="X31" s="465" t="str">
        <f>TEXT(第5表!X31,"0000000000")</f>
        <v>0000000000</v>
      </c>
      <c r="Y31" s="465" t="str">
        <f>TEXT(第5表!Y31,"0000000000")</f>
        <v>0000000000</v>
      </c>
      <c r="Z31" s="465" t="str">
        <f>TEXT(第5表!Z31,"0000000000")</f>
        <v>0000000000</v>
      </c>
      <c r="AA31" s="465" t="str">
        <f>TEXT(第5表!AA31,"0000000000")</f>
        <v>0000000000</v>
      </c>
      <c r="AB31" s="465" t="str">
        <f>TEXT(第5表!AB31,"0000000000")</f>
        <v>0000000000</v>
      </c>
      <c r="AC31" s="465" t="str">
        <f>TEXT(第5表!AC31,"0000000000")</f>
        <v>0000000000</v>
      </c>
      <c r="AD31" s="465" t="str">
        <f>TEXT(第5表!AD31,"0000000000")</f>
        <v>0000000000</v>
      </c>
      <c r="AE31" s="465" t="str">
        <f>TEXT(第5表!AE31,"0000000000")</f>
        <v>0000000000</v>
      </c>
      <c r="AF31" s="465" t="str">
        <f>TEXT(第5表!AF31,"0000000000")</f>
        <v>0000000000</v>
      </c>
    </row>
    <row r="32" spans="2:32" ht="24.95" customHeight="1">
      <c r="B32" s="835"/>
      <c r="C32" s="27" t="s">
        <v>243</v>
      </c>
      <c r="D32" s="28"/>
      <c r="E32" s="49" t="s">
        <v>20</v>
      </c>
      <c r="F32" s="465" t="str">
        <f>TEXT(第5表!F32,"0000000000")</f>
        <v>0000000000</v>
      </c>
      <c r="G32" s="465" t="str">
        <f>TEXT(第5表!G32,"0000000000")</f>
        <v>0000000000</v>
      </c>
      <c r="H32" s="465" t="str">
        <f>TEXT(第5表!H32,"0000000000")</f>
        <v>0000000000</v>
      </c>
      <c r="I32" s="465" t="str">
        <f>TEXT(第5表!I32,"0000000000")</f>
        <v>0000000000</v>
      </c>
      <c r="J32" s="465" t="str">
        <f>TEXT(第5表!J32,"0000000000")</f>
        <v>0000000000</v>
      </c>
      <c r="K32" s="465" t="str">
        <f>TEXT(第5表!K32,"0000000000")</f>
        <v>0000000000</v>
      </c>
      <c r="L32" s="465" t="str">
        <f>TEXT(第5表!L32,"0000000000")</f>
        <v>0000000000</v>
      </c>
      <c r="M32" s="465" t="str">
        <f>TEXT(第5表!M32,"0000000000")</f>
        <v>0000000000</v>
      </c>
      <c r="N32" s="465" t="str">
        <f>TEXT(第5表!N32,"0000000000")</f>
        <v>0000000000</v>
      </c>
      <c r="O32" s="465" t="str">
        <f>TEXT(第5表!O32,"0000000000")</f>
        <v>0000000000</v>
      </c>
      <c r="P32" s="465" t="str">
        <f>TEXT(第5表!P32,"0000000000")</f>
        <v>0000000000</v>
      </c>
      <c r="Q32" s="465" t="str">
        <f>TEXT(第5表!Q32,"0000000000")</f>
        <v>0000000000</v>
      </c>
      <c r="R32" s="465" t="str">
        <f>TEXT(第5表!R32,"0000000000")</f>
        <v>0000000000</v>
      </c>
      <c r="S32" s="465" t="str">
        <f>TEXT(第5表!S32,"0000000000")</f>
        <v>0000000000</v>
      </c>
      <c r="T32" s="465" t="str">
        <f>TEXT(第5表!T32,"0000000000")</f>
        <v>0000000000</v>
      </c>
      <c r="U32" s="465" t="str">
        <f>TEXT(第5表!U32,"0000000000")</f>
        <v>0000000000</v>
      </c>
      <c r="V32" s="465" t="str">
        <f>TEXT(第5表!V32,"0000000000")</f>
        <v>0000000000</v>
      </c>
      <c r="W32" s="465" t="str">
        <f>TEXT(第5表!W32,"0000000000")</f>
        <v>0000000000</v>
      </c>
      <c r="X32" s="465" t="str">
        <f>TEXT(第5表!X32,"0000000000")</f>
        <v>0000000000</v>
      </c>
      <c r="Y32" s="465" t="str">
        <f>TEXT(第5表!Y32,"0000000000")</f>
        <v>0000000000</v>
      </c>
      <c r="Z32" s="465" t="str">
        <f>TEXT(第5表!Z32,"0000000000")</f>
        <v>0000000000</v>
      </c>
      <c r="AA32" s="465" t="str">
        <f>TEXT(第5表!AA32,"0000000000")</f>
        <v>0000000000</v>
      </c>
      <c r="AB32" s="465" t="str">
        <f>TEXT(第5表!AB32,"0000000000")</f>
        <v>0000000000</v>
      </c>
      <c r="AC32" s="465" t="str">
        <f>TEXT(第5表!AC32,"0000000000")</f>
        <v>0000000000</v>
      </c>
      <c r="AD32" s="465" t="str">
        <f>TEXT(第5表!AD32,"0000000000")</f>
        <v>0000000000</v>
      </c>
      <c r="AE32" s="465" t="str">
        <f>TEXT(第5表!AE32,"0000000000")</f>
        <v>0000000000</v>
      </c>
      <c r="AF32" s="465" t="str">
        <f>TEXT(第5表!AF32,"0000000000")</f>
        <v>0000000000</v>
      </c>
    </row>
    <row r="33" spans="2:32" ht="24.95" customHeight="1">
      <c r="B33" s="836"/>
      <c r="C33" s="27"/>
      <c r="D33" s="59" t="s">
        <v>70</v>
      </c>
      <c r="E33" s="49" t="s">
        <v>21</v>
      </c>
      <c r="F33" s="465" t="str">
        <f>TEXT(第5表!F33,"0000000000")</f>
        <v>0000000000</v>
      </c>
      <c r="G33" s="465" t="str">
        <f>TEXT(第5表!G33,"0000000000")</f>
        <v>0000000000</v>
      </c>
      <c r="H33" s="465" t="str">
        <f>TEXT(第5表!H33,"0000000000")</f>
        <v>0000000000</v>
      </c>
      <c r="I33" s="465" t="str">
        <f>TEXT(第5表!I33,"0000000000")</f>
        <v>0000000000</v>
      </c>
      <c r="J33" s="465" t="str">
        <f>TEXT(第5表!J33,"0000000000")</f>
        <v>0000000000</v>
      </c>
      <c r="K33" s="465" t="str">
        <f>TEXT(第5表!K33,"0000000000")</f>
        <v>0000000000</v>
      </c>
      <c r="L33" s="465" t="str">
        <f>TEXT(第5表!L33,"0000000000")</f>
        <v>0000000000</v>
      </c>
      <c r="M33" s="465" t="str">
        <f>TEXT(第5表!M33,"0000000000")</f>
        <v>0000000000</v>
      </c>
      <c r="N33" s="465" t="str">
        <f>TEXT(第5表!N33,"0000000000")</f>
        <v>0000000000</v>
      </c>
      <c r="O33" s="465" t="str">
        <f>TEXT(第5表!O33,"0000000000")</f>
        <v>0000000000</v>
      </c>
      <c r="P33" s="465" t="str">
        <f>TEXT(第5表!P33,"0000000000")</f>
        <v>0000000000</v>
      </c>
      <c r="Q33" s="465" t="str">
        <f>TEXT(第5表!Q33,"0000000000")</f>
        <v>0000000000</v>
      </c>
      <c r="R33" s="465" t="str">
        <f>TEXT(第5表!R33,"0000000000")</f>
        <v>0000000000</v>
      </c>
      <c r="S33" s="465" t="str">
        <f>TEXT(第5表!S33,"0000000000")</f>
        <v>0000000000</v>
      </c>
      <c r="T33" s="465" t="str">
        <f>TEXT(第5表!T33,"0000000000")</f>
        <v>0000000000</v>
      </c>
      <c r="U33" s="465" t="str">
        <f>TEXT(第5表!U33,"0000000000")</f>
        <v>0000000000</v>
      </c>
      <c r="V33" s="465" t="str">
        <f>TEXT(第5表!V33,"0000000000")</f>
        <v>0000000000</v>
      </c>
      <c r="W33" s="465" t="str">
        <f>TEXT(第5表!W33,"0000000000")</f>
        <v>0000000000</v>
      </c>
      <c r="X33" s="465" t="str">
        <f>TEXT(第5表!X33,"0000000000")</f>
        <v>0000000000</v>
      </c>
      <c r="Y33" s="465" t="str">
        <f>TEXT(第5表!Y33,"0000000000")</f>
        <v>0000000000</v>
      </c>
      <c r="Z33" s="465" t="str">
        <f>TEXT(第5表!Z33,"0000000000")</f>
        <v>0000000000</v>
      </c>
      <c r="AA33" s="465" t="str">
        <f>TEXT(第5表!AA33,"0000000000")</f>
        <v>0000000000</v>
      </c>
      <c r="AB33" s="465" t="str">
        <f>TEXT(第5表!AB33,"0000000000")</f>
        <v>0000000000</v>
      </c>
      <c r="AC33" s="465" t="str">
        <f>TEXT(第5表!AC33,"0000000000")</f>
        <v>0000000000</v>
      </c>
      <c r="AD33" s="465" t="str">
        <f>TEXT(第5表!AD33,"0000000000")</f>
        <v>0000000000</v>
      </c>
      <c r="AE33" s="465" t="str">
        <f>TEXT(第5表!AE33,"0000000000")</f>
        <v>0000000000</v>
      </c>
      <c r="AF33" s="465" t="str">
        <f>TEXT(第5表!AF33,"0000000000")</f>
        <v>0000000000</v>
      </c>
    </row>
    <row r="34" spans="2:32" ht="24.95" customHeight="1" thickBot="1">
      <c r="C34" s="66"/>
      <c r="D34" s="67"/>
      <c r="E34" s="68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37"/>
    </row>
    <row r="35" spans="2:32" ht="24.95" customHeight="1" thickBot="1">
      <c r="B35" s="345" t="s">
        <v>389</v>
      </c>
      <c r="C35" s="346" t="s">
        <v>383</v>
      </c>
      <c r="D35" s="166" t="s">
        <v>35</v>
      </c>
      <c r="E35" s="49" t="s">
        <v>75</v>
      </c>
      <c r="F35" s="34" t="str">
        <f>TEXT(第5表!F35,"0000000000")</f>
        <v>0000000000</v>
      </c>
      <c r="G35" s="34" t="str">
        <f>TEXT(第5表!G35,"0000000000")</f>
        <v>0000000000</v>
      </c>
      <c r="H35" s="34" t="str">
        <f>TEXT(第5表!H35,"0000000000")</f>
        <v>0000000000</v>
      </c>
      <c r="I35" s="34" t="str">
        <f>TEXT(第5表!I35,"0000000000")</f>
        <v>0000000000</v>
      </c>
      <c r="J35" s="34" t="str">
        <f>TEXT(第5表!J35,"0000000000")</f>
        <v>0000000000</v>
      </c>
      <c r="K35" s="34" t="str">
        <f>TEXT(第5表!K35,"0000000000")</f>
        <v>0000000000</v>
      </c>
      <c r="L35" s="34" t="str">
        <f>TEXT(第5表!L35,"0000000000")</f>
        <v>0000000000</v>
      </c>
      <c r="M35" s="34" t="str">
        <f>TEXT(第5表!M35,"0000000000")</f>
        <v>0000000000</v>
      </c>
      <c r="N35" s="34" t="str">
        <f>TEXT(第5表!N35,"0000000000")</f>
        <v>0000000000</v>
      </c>
      <c r="O35" s="34" t="str">
        <f>TEXT(第5表!O35,"0000000000")</f>
        <v>0000000000</v>
      </c>
      <c r="P35" s="34" t="str">
        <f>TEXT(第5表!P35,"0000000000")</f>
        <v>0000000000</v>
      </c>
      <c r="Q35" s="34" t="str">
        <f>TEXT(第5表!Q35,"0000000000")</f>
        <v>0000000000</v>
      </c>
      <c r="R35" s="34" t="str">
        <f>TEXT(第5表!R35,"0000000000")</f>
        <v>0000000000</v>
      </c>
      <c r="S35" s="34" t="str">
        <f>TEXT(第5表!S35,"0000000000")</f>
        <v>0000000000</v>
      </c>
      <c r="T35" s="34" t="str">
        <f>TEXT(第5表!T35,"0000000000")</f>
        <v>0000000000</v>
      </c>
      <c r="U35" s="34" t="str">
        <f>TEXT(第5表!U35,"0000000000")</f>
        <v>0000000000</v>
      </c>
      <c r="V35" s="34" t="str">
        <f>TEXT(第5表!V35,"0000000000")</f>
        <v>0000000000</v>
      </c>
      <c r="W35" s="34" t="str">
        <f>TEXT(第5表!W35,"0000000000")</f>
        <v>0000000000</v>
      </c>
      <c r="X35" s="34" t="str">
        <f>TEXT(第5表!X35,"0000000000")</f>
        <v>0000000000</v>
      </c>
      <c r="Y35" s="34" t="str">
        <f>TEXT(第5表!Y35,"0000000000")</f>
        <v>0000000000</v>
      </c>
      <c r="Z35" s="34" t="str">
        <f>TEXT(第5表!Z35,"0000000000")</f>
        <v>0000000000</v>
      </c>
      <c r="AA35" s="34" t="str">
        <f>TEXT(第5表!AA35,"0000000000")</f>
        <v>0000000000</v>
      </c>
      <c r="AB35" s="34" t="str">
        <f>TEXT(第5表!AB35,"0000000000")</f>
        <v>0000000000</v>
      </c>
      <c r="AC35" s="34" t="str">
        <f>TEXT(第5表!AC35,"0000000000")</f>
        <v>0000000000</v>
      </c>
      <c r="AD35" s="34" t="str">
        <f>TEXT(第5表!AD35,"0000000000")</f>
        <v>0000000000</v>
      </c>
      <c r="AE35" s="34" t="str">
        <f>TEXT(第5表!AE35,"0000000000")</f>
        <v>0000000000</v>
      </c>
      <c r="AF35" s="34" t="str">
        <f>TEXT(第5表!AF35,"0000000000")</f>
        <v>0000000000</v>
      </c>
    </row>
    <row r="36" spans="2:32" ht="24.95" customHeight="1" thickBot="1">
      <c r="B36" s="60" t="s">
        <v>388</v>
      </c>
      <c r="C36" s="346" t="s">
        <v>383</v>
      </c>
      <c r="D36" s="167" t="s">
        <v>35</v>
      </c>
      <c r="E36" s="49" t="s">
        <v>74</v>
      </c>
      <c r="F36" s="34" t="str">
        <f>TEXT(第5表!F36,"0000000000")</f>
        <v>0000000000</v>
      </c>
      <c r="G36" s="34" t="str">
        <f>TEXT(第5表!G36,"0000000000")</f>
        <v>0000000000</v>
      </c>
      <c r="H36" s="34" t="str">
        <f>TEXT(第5表!H36,"0000000000")</f>
        <v>0000000000</v>
      </c>
      <c r="I36" s="34" t="str">
        <f>TEXT(第5表!I36,"0000000000")</f>
        <v>0000000000</v>
      </c>
      <c r="J36" s="34" t="str">
        <f>TEXT(第5表!J36,"0000000000")</f>
        <v>0000000000</v>
      </c>
      <c r="K36" s="34" t="str">
        <f>TEXT(第5表!K36,"0000000000")</f>
        <v>0000000000</v>
      </c>
      <c r="L36" s="34" t="str">
        <f>TEXT(第5表!L36,"0000000000")</f>
        <v>0000000000</v>
      </c>
      <c r="M36" s="34" t="str">
        <f>TEXT(第5表!M36,"0000000000")</f>
        <v>0000000000</v>
      </c>
      <c r="N36" s="34" t="str">
        <f>TEXT(第5表!N36,"0000000000")</f>
        <v>0000000000</v>
      </c>
      <c r="O36" s="34" t="str">
        <f>TEXT(第5表!O36,"0000000000")</f>
        <v>0000000000</v>
      </c>
      <c r="P36" s="34" t="str">
        <f>TEXT(第5表!P36,"0000000000")</f>
        <v>0000000000</v>
      </c>
      <c r="Q36" s="34" t="str">
        <f>TEXT(第5表!Q36,"0000000000")</f>
        <v>0000000000</v>
      </c>
      <c r="R36" s="34" t="str">
        <f>TEXT(第5表!R36,"0000000000")</f>
        <v>0000000000</v>
      </c>
      <c r="S36" s="34" t="str">
        <f>TEXT(第5表!S36,"0000000000")</f>
        <v>0000000000</v>
      </c>
      <c r="T36" s="34" t="str">
        <f>TEXT(第5表!T36,"0000000000")</f>
        <v>0000000000</v>
      </c>
      <c r="U36" s="34" t="str">
        <f>TEXT(第5表!U36,"0000000000")</f>
        <v>0000000000</v>
      </c>
      <c r="V36" s="34" t="str">
        <f>TEXT(第5表!V36,"0000000000")</f>
        <v>0000000000</v>
      </c>
      <c r="W36" s="34" t="str">
        <f>TEXT(第5表!W36,"0000000000")</f>
        <v>0000000000</v>
      </c>
      <c r="X36" s="34" t="str">
        <f>TEXT(第5表!X36,"0000000000")</f>
        <v>0000000000</v>
      </c>
      <c r="Y36" s="34" t="str">
        <f>TEXT(第5表!Y36,"0000000000")</f>
        <v>0000000000</v>
      </c>
      <c r="Z36" s="34" t="str">
        <f>TEXT(第5表!Z36,"0000000000")</f>
        <v>0000000000</v>
      </c>
      <c r="AA36" s="34" t="str">
        <f>TEXT(第5表!AA36,"0000000000")</f>
        <v>0000000000</v>
      </c>
      <c r="AB36" s="34" t="str">
        <f>TEXT(第5表!AB36,"0000000000")</f>
        <v>0000000000</v>
      </c>
      <c r="AC36" s="34" t="str">
        <f>TEXT(第5表!AC36,"0000000000")</f>
        <v>0000000000</v>
      </c>
      <c r="AD36" s="34" t="str">
        <f>TEXT(第5表!AD36,"0000000000")</f>
        <v>0000000000</v>
      </c>
      <c r="AE36" s="34" t="str">
        <f>TEXT(第5表!AE36,"0000000000")</f>
        <v>0000000000</v>
      </c>
      <c r="AF36" s="34" t="str">
        <f>TEXT(第5表!AF36,"0000000000")</f>
        <v>0000000000</v>
      </c>
    </row>
    <row r="38" spans="2:32" s="71" customFormat="1" ht="21.75" customHeight="1">
      <c r="B38" s="71" t="s">
        <v>390</v>
      </c>
      <c r="E38" s="82"/>
      <c r="G38" s="82"/>
      <c r="AA38" s="71" t="s">
        <v>392</v>
      </c>
    </row>
    <row r="39" spans="2:32" s="144" customFormat="1" ht="36" customHeight="1">
      <c r="B39" s="145"/>
      <c r="C39" s="348"/>
      <c r="D39" s="348"/>
      <c r="E39" s="210"/>
      <c r="F39" s="214" t="s">
        <v>256</v>
      </c>
      <c r="G39" s="214" t="s">
        <v>257</v>
      </c>
      <c r="H39" s="214" t="s">
        <v>258</v>
      </c>
      <c r="I39" s="214" t="s">
        <v>259</v>
      </c>
      <c r="J39" s="214" t="s">
        <v>260</v>
      </c>
      <c r="K39" s="214" t="s">
        <v>261</v>
      </c>
      <c r="L39" s="214" t="s">
        <v>262</v>
      </c>
      <c r="M39" s="214" t="s">
        <v>263</v>
      </c>
      <c r="N39" s="214" t="s">
        <v>264</v>
      </c>
      <c r="O39" s="214" t="s">
        <v>265</v>
      </c>
      <c r="P39" s="214" t="s">
        <v>266</v>
      </c>
      <c r="Q39" s="214" t="s">
        <v>267</v>
      </c>
      <c r="R39" s="214" t="s">
        <v>268</v>
      </c>
      <c r="S39" s="214" t="s">
        <v>269</v>
      </c>
      <c r="T39" s="214" t="s">
        <v>270</v>
      </c>
      <c r="U39" s="214" t="s">
        <v>271</v>
      </c>
      <c r="AA39" s="83"/>
      <c r="AB39" s="84"/>
      <c r="AC39" s="312" t="s">
        <v>280</v>
      </c>
      <c r="AD39" s="214" t="s">
        <v>281</v>
      </c>
      <c r="AE39" s="214" t="s">
        <v>282</v>
      </c>
    </row>
    <row r="40" spans="2:32" s="7" customFormat="1" ht="12">
      <c r="B40" s="91"/>
      <c r="C40" s="347"/>
      <c r="D40" s="347"/>
      <c r="E40" s="92"/>
      <c r="F40" s="147" t="s">
        <v>87</v>
      </c>
      <c r="G40" s="147" t="s">
        <v>5</v>
      </c>
      <c r="H40" s="147" t="s">
        <v>6</v>
      </c>
      <c r="I40" s="147" t="s">
        <v>7</v>
      </c>
      <c r="J40" s="147" t="s">
        <v>8</v>
      </c>
      <c r="K40" s="147" t="s">
        <v>9</v>
      </c>
      <c r="L40" s="147" t="s">
        <v>10</v>
      </c>
      <c r="M40" s="147" t="s">
        <v>11</v>
      </c>
      <c r="N40" s="147" t="s">
        <v>12</v>
      </c>
      <c r="O40" s="147" t="s">
        <v>13</v>
      </c>
      <c r="P40" s="147" t="s">
        <v>14</v>
      </c>
      <c r="Q40" s="147" t="s">
        <v>15</v>
      </c>
      <c r="R40" s="147" t="s">
        <v>16</v>
      </c>
      <c r="S40" s="147" t="s">
        <v>17</v>
      </c>
      <c r="T40" s="147" t="s">
        <v>18</v>
      </c>
      <c r="U40" s="147" t="s">
        <v>19</v>
      </c>
      <c r="AA40" s="91"/>
      <c r="AB40" s="92"/>
      <c r="AC40" s="313" t="s">
        <v>87</v>
      </c>
      <c r="AD40" s="147" t="s">
        <v>5</v>
      </c>
      <c r="AE40" s="147" t="s">
        <v>6</v>
      </c>
    </row>
    <row r="41" spans="2:32" s="144" customFormat="1" ht="22.5" customHeight="1">
      <c r="B41" s="832" t="s">
        <v>384</v>
      </c>
      <c r="C41" s="833"/>
      <c r="D41" s="833"/>
      <c r="E41" s="49" t="s">
        <v>439</v>
      </c>
      <c r="F41" s="34" t="str">
        <f>TEXT(第5表!F42,"0000000000")</f>
        <v>0000000000</v>
      </c>
      <c r="G41" s="34" t="str">
        <f>TEXT(第5表!G42,"0000000000")</f>
        <v>0000000000</v>
      </c>
      <c r="H41" s="34" t="str">
        <f>TEXT(第5表!H42,"0000000000")</f>
        <v>0000000000</v>
      </c>
      <c r="I41" s="34" t="str">
        <f>TEXT(第5表!I42,"0000000000")</f>
        <v>0000000000</v>
      </c>
      <c r="J41" s="34" t="str">
        <f>TEXT(第5表!J42,"0000000000")</f>
        <v>0000000000</v>
      </c>
      <c r="K41" s="34" t="str">
        <f>TEXT(第5表!K42,"0000000000")</f>
        <v>0000000000</v>
      </c>
      <c r="L41" s="34" t="str">
        <f>TEXT(第5表!L42,"0000000000")</f>
        <v>0000000000</v>
      </c>
      <c r="M41" s="34" t="str">
        <f>TEXT(第5表!M42,"0000000000")</f>
        <v>0000000000</v>
      </c>
      <c r="N41" s="34" t="str">
        <f>TEXT(第5表!N42,"0000000000")</f>
        <v>0000000000</v>
      </c>
      <c r="O41" s="34" t="str">
        <f>TEXT(第5表!O42,"0000000000")</f>
        <v>0000000000</v>
      </c>
      <c r="P41" s="34" t="str">
        <f>TEXT(第5表!P42,"0000000000")</f>
        <v>0000000000</v>
      </c>
      <c r="Q41" s="34" t="str">
        <f>TEXT(第5表!Q42,"0000000000")</f>
        <v>0000000000</v>
      </c>
      <c r="R41" s="34" t="str">
        <f>TEXT(第5表!R42,"0000000000")</f>
        <v>0000000000</v>
      </c>
      <c r="S41" s="34" t="str">
        <f>TEXT(第5表!S42,"0000000000")</f>
        <v>0000000000</v>
      </c>
      <c r="T41" s="34" t="str">
        <f>TEXT(第5表!T42,"0000000000")</f>
        <v>0000000000</v>
      </c>
      <c r="U41" s="34" t="str">
        <f>TEXT(第5表!U42,"0000000000")</f>
        <v>0000000000</v>
      </c>
      <c r="V41" s="268"/>
      <c r="W41" s="268"/>
      <c r="X41" s="268"/>
      <c r="Y41" s="268"/>
      <c r="Z41" s="268"/>
      <c r="AA41" s="169" t="s">
        <v>408</v>
      </c>
      <c r="AB41" s="49" t="s">
        <v>445</v>
      </c>
      <c r="AC41" s="34" t="str">
        <f>TEXT(第5表!AC42,"0000000000")</f>
        <v>0000000000</v>
      </c>
      <c r="AD41" s="34" t="str">
        <f>TEXT(第5表!AD42,"0000000000")</f>
        <v>0000000000</v>
      </c>
      <c r="AE41" s="34" t="str">
        <f>TEXT(第5表!AE42,"0000000000")</f>
        <v>0000000000</v>
      </c>
    </row>
    <row r="42" spans="2:32" s="7" customFormat="1" ht="21" customHeight="1">
      <c r="D42" s="37"/>
      <c r="K42" s="271" t="str">
        <f>IF($L$41&gt;=M41,"",M40)&amp;IF($L$41&gt;=N41,"",N40)&amp;IF($L$41&gt;=O41,"",O40)&amp;IF($L$41&gt;=P41,"",P40)</f>
        <v/>
      </c>
      <c r="L42" s="37"/>
      <c r="M42" s="37"/>
      <c r="N42" s="37"/>
      <c r="S42" s="268" t="str">
        <f>IF(K42&lt;&gt;"",K42&amp;"について審査要領１７を確認してください！！","")</f>
        <v/>
      </c>
      <c r="AB42" s="94"/>
      <c r="AC42" s="94"/>
    </row>
    <row r="43" spans="2:32" s="7" customFormat="1" ht="21.75" customHeight="1">
      <c r="B43" s="209" t="s">
        <v>391</v>
      </c>
      <c r="AA43" s="209" t="s">
        <v>393</v>
      </c>
    </row>
    <row r="44" spans="2:32" s="7" customFormat="1" ht="36" customHeight="1">
      <c r="B44" s="83"/>
      <c r="C44" s="171"/>
      <c r="D44" s="171"/>
      <c r="E44" s="84"/>
      <c r="F44" s="724" t="s">
        <v>253</v>
      </c>
      <c r="G44" s="736"/>
      <c r="H44" s="724" t="s">
        <v>254</v>
      </c>
      <c r="I44" s="736"/>
      <c r="J44" s="724" t="s">
        <v>250</v>
      </c>
      <c r="K44" s="736"/>
      <c r="L44" s="724" t="s">
        <v>255</v>
      </c>
      <c r="M44" s="736"/>
      <c r="N44" s="724" t="s">
        <v>251</v>
      </c>
      <c r="O44" s="736"/>
      <c r="P44" s="724" t="s">
        <v>252</v>
      </c>
      <c r="Q44" s="725"/>
      <c r="R44" s="736"/>
      <c r="S44" s="99"/>
      <c r="T44" s="83"/>
      <c r="U44" s="84"/>
      <c r="V44" s="724" t="s">
        <v>414</v>
      </c>
      <c r="W44" s="736"/>
      <c r="AA44" s="83"/>
      <c r="AB44" s="84"/>
      <c r="AC44" s="724" t="s">
        <v>413</v>
      </c>
      <c r="AD44" s="736"/>
    </row>
    <row r="45" spans="2:32" s="7" customFormat="1" ht="13.5">
      <c r="B45" s="91"/>
      <c r="C45" s="347"/>
      <c r="D45" s="347"/>
      <c r="E45" s="92"/>
      <c r="F45" s="826" t="s">
        <v>87</v>
      </c>
      <c r="G45" s="828"/>
      <c r="H45" s="826" t="s">
        <v>5</v>
      </c>
      <c r="I45" s="828"/>
      <c r="J45" s="826" t="s">
        <v>6</v>
      </c>
      <c r="K45" s="828"/>
      <c r="L45" s="826" t="s">
        <v>7</v>
      </c>
      <c r="M45" s="828"/>
      <c r="N45" s="826" t="s">
        <v>8</v>
      </c>
      <c r="O45" s="828"/>
      <c r="P45" s="910" t="s">
        <v>9</v>
      </c>
      <c r="Q45" s="911"/>
      <c r="R45" s="912"/>
      <c r="S45" s="102"/>
      <c r="T45" s="91"/>
      <c r="U45" s="92"/>
      <c r="V45" s="913" t="s">
        <v>355</v>
      </c>
      <c r="W45" s="914"/>
      <c r="AA45" s="91"/>
      <c r="AB45" s="92"/>
      <c r="AC45" s="910" t="s">
        <v>87</v>
      </c>
      <c r="AD45" s="912"/>
    </row>
    <row r="46" spans="2:32" s="7" customFormat="1" ht="22.5" customHeight="1">
      <c r="B46" s="832" t="s">
        <v>102</v>
      </c>
      <c r="C46" s="833"/>
      <c r="D46" s="833"/>
      <c r="E46" s="49" t="s">
        <v>440</v>
      </c>
      <c r="F46" s="830" t="str">
        <f>TEXT(第5表!F47,"0000000000")</f>
        <v>0000000000</v>
      </c>
      <c r="G46" s="831"/>
      <c r="H46" s="830" t="str">
        <f>TEXT(第5表!H47,"0000000000")</f>
        <v>0000000000</v>
      </c>
      <c r="I46" s="831"/>
      <c r="J46" s="830" t="str">
        <f>TEXT(第5表!J47,"0000000000")</f>
        <v>0000000000</v>
      </c>
      <c r="K46" s="831"/>
      <c r="L46" s="830" t="str">
        <f>TEXT(第5表!L47,"0000000000")</f>
        <v>0000000000</v>
      </c>
      <c r="M46" s="831"/>
      <c r="N46" s="830" t="str">
        <f>TEXT(第5表!N47,"0000000000")</f>
        <v>0000000000</v>
      </c>
      <c r="O46" s="831"/>
      <c r="P46" s="829" t="str">
        <f>TEXT(第5表!P47,"0000000000")</f>
        <v>0000000000</v>
      </c>
      <c r="Q46" s="829"/>
      <c r="R46" s="829"/>
      <c r="S46" s="102"/>
      <c r="T46" s="820" t="s">
        <v>408</v>
      </c>
      <c r="U46" s="823" t="s">
        <v>444</v>
      </c>
      <c r="V46" s="904" t="str">
        <f>TEXT(第5表!V47,"0000000000")</f>
        <v>0000000000</v>
      </c>
      <c r="W46" s="905"/>
      <c r="AA46" s="820" t="s">
        <v>408</v>
      </c>
      <c r="AB46" s="823" t="s">
        <v>446</v>
      </c>
      <c r="AC46" s="904" t="str">
        <f>TEXT(第5表!AC47,"0000000000")</f>
        <v>0000000000</v>
      </c>
      <c r="AD46" s="905"/>
    </row>
    <row r="47" spans="2:32" s="7" customFormat="1" ht="22.5" customHeight="1">
      <c r="B47" s="832" t="s">
        <v>103</v>
      </c>
      <c r="C47" s="833"/>
      <c r="D47" s="833"/>
      <c r="E47" s="49" t="s">
        <v>441</v>
      </c>
      <c r="F47" s="830" t="str">
        <f>TEXT(第5表!F48,"0000000000")</f>
        <v>0000000000</v>
      </c>
      <c r="G47" s="831"/>
      <c r="H47" s="830" t="str">
        <f>TEXT(第5表!H48,"0000000000")</f>
        <v>0000000000</v>
      </c>
      <c r="I47" s="831"/>
      <c r="J47" s="830" t="str">
        <f>TEXT(第5表!J48,"0000000000")</f>
        <v>0000000000</v>
      </c>
      <c r="K47" s="831"/>
      <c r="L47" s="830" t="str">
        <f>TEXT(第5表!L48,"0000000000")</f>
        <v>0000000000</v>
      </c>
      <c r="M47" s="831"/>
      <c r="N47" s="830" t="str">
        <f>TEXT(第5表!N48,"0000000000")</f>
        <v>0000000000</v>
      </c>
      <c r="O47" s="831"/>
      <c r="P47" s="829" t="str">
        <f>TEXT(第5表!P48,"0000000000")</f>
        <v>0000000000</v>
      </c>
      <c r="Q47" s="829"/>
      <c r="R47" s="829"/>
      <c r="S47" s="102"/>
      <c r="T47" s="821"/>
      <c r="U47" s="824"/>
      <c r="V47" s="906"/>
      <c r="W47" s="907"/>
      <c r="AA47" s="821"/>
      <c r="AB47" s="824"/>
      <c r="AC47" s="906"/>
      <c r="AD47" s="907"/>
    </row>
    <row r="48" spans="2:32" s="7" customFormat="1" ht="22.5" customHeight="1">
      <c r="B48" s="832" t="s">
        <v>131</v>
      </c>
      <c r="C48" s="833"/>
      <c r="D48" s="833"/>
      <c r="E48" s="49" t="s">
        <v>442</v>
      </c>
      <c r="F48" s="830" t="str">
        <f>TEXT(第5表!F49,"0000000000")</f>
        <v>0000000000</v>
      </c>
      <c r="G48" s="831"/>
      <c r="H48" s="830" t="str">
        <f>TEXT(第5表!H49,"0000000000")</f>
        <v>0000000000</v>
      </c>
      <c r="I48" s="831"/>
      <c r="J48" s="830" t="str">
        <f>TEXT(第5表!J49,"0000000000")</f>
        <v>0000000000</v>
      </c>
      <c r="K48" s="831"/>
      <c r="L48" s="830" t="str">
        <f>TEXT(第5表!L49,"0000000000")</f>
        <v>0000000000</v>
      </c>
      <c r="M48" s="831"/>
      <c r="N48" s="830" t="str">
        <f>TEXT(第5表!N49,"0000000000")</f>
        <v>0000000000</v>
      </c>
      <c r="O48" s="831"/>
      <c r="P48" s="829" t="str">
        <f>TEXT(第5表!P49,"0000000000")</f>
        <v>0000000000</v>
      </c>
      <c r="Q48" s="829"/>
      <c r="R48" s="829"/>
      <c r="S48" s="102"/>
      <c r="T48" s="822"/>
      <c r="U48" s="825"/>
      <c r="V48" s="908"/>
      <c r="W48" s="909"/>
      <c r="AA48" s="822"/>
      <c r="AB48" s="825"/>
      <c r="AC48" s="908"/>
      <c r="AD48" s="909"/>
    </row>
    <row r="49" spans="1:31" s="7" customFormat="1" ht="22.5" customHeight="1">
      <c r="B49" s="832" t="s">
        <v>278</v>
      </c>
      <c r="C49" s="833"/>
      <c r="D49" s="833"/>
      <c r="E49" s="49" t="s">
        <v>443</v>
      </c>
      <c r="F49" s="830" t="str">
        <f>TEXT(第5表!F50,"0000000000")</f>
        <v>0000000000</v>
      </c>
      <c r="G49" s="831"/>
      <c r="H49" s="830" t="str">
        <f>TEXT(第5表!H50,"0000000000")</f>
        <v>0000000000</v>
      </c>
      <c r="I49" s="831"/>
      <c r="J49" s="830" t="str">
        <f>TEXT(第5表!J50,"0000000000")</f>
        <v>0000000000</v>
      </c>
      <c r="K49" s="831"/>
      <c r="L49" s="830" t="str">
        <f>TEXT(第5表!L50,"0000000000")</f>
        <v>0000000000</v>
      </c>
      <c r="M49" s="831"/>
      <c r="N49" s="830" t="str">
        <f>TEXT(第5表!N50,"0000000000")</f>
        <v>0000000000</v>
      </c>
      <c r="O49" s="831"/>
      <c r="P49" s="829" t="str">
        <f>TEXT(第5表!P50,"0000000000")</f>
        <v>0000000000</v>
      </c>
      <c r="Q49" s="829"/>
      <c r="R49" s="829"/>
      <c r="S49" s="102"/>
      <c r="T49" s="102"/>
      <c r="U49" s="102"/>
      <c r="V49" s="102"/>
    </row>
    <row r="52" spans="1:31" s="466" customFormat="1">
      <c r="A52" s="466" t="str">
        <f>CONCATENATE(B7,C7,F16,G16,H16,I16,J16,K16,L16,M16,N16,O16,P16,Q16,R16,S16,T16,U16,V16,W16,X16,Y16,Z16,AA16,AB16,AC16,AD16,AE16,AF16,F17,G17,H17,I17,J17,K17,L17,M17,N17,O17,P17,Q17,R17,S17,T17,U17,V17,W17,X17,Y17,Z17,AA17,AB17,AC17,AD17,AE17,AF17,F18,G18,H18,I18,J18,K18,L18,M18,N18,O18,P18,Q18,R18,S18,T18,U18,V18,W18,X18,Y18,Z18,AA18,AB18,AC18,AD18,AE18,AF18,F19,G19,H19,I19,J19,K19,L19,M19,N19,O19,P19,Q19,R19,S19,T19,U19,V19,W19,X19,Y19,Z19,AA19,AB19,AC19,AD19,AE19,AF19,F20,G20,H20,I20,J20,K20,L20,M20,N20,O20,P20,Q20,R20,S20,T20,U20,V20,W20,X20,Y20,Z20,AA20,AB20,AC20,AD20,AE20,AF20,F21,G21,H21,I21,J21,K21,L21,M21,N21,O21,P21,Q21,R21,S21,T21,U21,V21,W21,X21,Y21,Z21,AA21,AB21,AC21,AD21,AE21,AF21,F22,G22,H22,I22,J22,K22,L22,M22,N22,O22,P22,Q22,R22,S22,T22,U22,V22,W22,X22,Y22,Z22,AA22,AB22,AC22,AD22,AE22,AF22,F23,G23,H23,I23,J23,K23,L23,M23,N23,O23,P23,Q23,R23,S23,T23,U23,V23,W23,X23,Y23,Z23,AA23,AB23,AC23,AD23,AE23,AF23,F24,G24,H24,I24,J24,K24,L24,M24,N24,O24,P24,Q24,R24,S24,T24,U24,V24,W24,X24,Y24,Z24,AA24,AB24,AC24,AD24,AE24,AF24)</f>
        <v>070005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E52" s="467"/>
      <c r="AE52" s="468"/>
    </row>
    <row r="53" spans="1:31" s="466" customFormat="1">
      <c r="A53" s="466" t="str">
        <f>CONCATENATE(F25,G25,H25,I25,J25,K25,L25,M25,N25,O25,P25,Q25,R25,S25,T25,U25,V25,W25,X25,Y25,Z25,AA25,AB25,AC25,AD25,AE25,AF25,F26,G26,H26,I26,J26,K26,L26,M26,N26,O26,P26,Q26,R26,S26,T26,U26,V26,W26,X26,Y26,Z26,AA26,AB26,AC26,AD26,AE26,AF26,F27,G27,H27,I27,J27,K27,L27,M27,N27,O27,P27,Q27,R27,S27,T27,U27,V27,W27,X27,Y27,Z27,AA27,AB27,AC27,AD27,AE27,AF27,F28,G28,H28,I28,J28,K28,L28,M28,N28,O28,P28,Q28,R28,S28,T28,U28,V28,W28,X28,Y28,Z28,AA28,AB28,AC28,AD28,AE28,AF28,F29,G29,H29,I29,J29,K29,L29,M29,N29,O29,P29,Q29,R29,S29,T29,U29,V29,W29,X29,Y29,Z29,AA29,AB29,AC29,AD29,AE29,AF29,F30,G30,H30,I30,J30,K30,L30,M30,N30,O30,P30,Q30,R30,S30,T30,U30,V30,W30,X30,Y30,Z30,AA30,AB30,AC30,AD30,AE30,AF30,F31,G31,H31,I31,J31,K31,L31,M31,N31,O31,P31,Q31,R31,S31,T31,U31,V31,W31,X31,Y31,Z31,AA31,AB31,AC31,AD31,AE31,AF31,F32,G32,H32,I32,J32,K32,L32,M32,N32,O32,P32,Q32,R32,S32,T32,U32,V32,W32,X32,Y32,Z32,AA32,AB32,AC32,AD32,AE32,AF32,F33,G33,H33,I33,J33,K33,L33,M33,N33,O33,P33,Q33,R33,S33,T33,U33,V33,W33,X33,Y33,Z33,AA33,AB33,AC33,AD33,AE33,AF33)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E53" s="467"/>
      <c r="AE53" s="468"/>
    </row>
    <row r="54" spans="1:31" s="466" customFormat="1">
      <c r="A54" s="466" t="str">
        <f>CONCATENATE(F35,G35,H35,I35,J35,K35,L35,M35,N35,O35,P35,Q35,R35,S35,T35,U35,V35,W35,X35,Y35,Z35,AA35,AB35,AC35,AD35,AE35,AF35,F36,G36,H36,I36,J36,K36,L36,M36,N36,O36,P36,Q36,R36,S36,T36,U36,V36,W36,X36,Y36,Z36,AA36,AB36,AC36,AD36,AE36,AF36)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E54" s="467"/>
      <c r="AE54" s="468"/>
    </row>
    <row r="55" spans="1:31" s="466" customFormat="1">
      <c r="A55" s="466" t="str">
        <f>CONCATENATE(F41,G41,H41,I41,J41,K41,L41,M41,N41,O41,P41,Q41,R41,S41,T41,U41,AC41,AD41,AE41,F46,G46,H46,I46,J46,K46,L46,M46,N46,O46,P46,Q46,F47,G47,H47,I47,J47,K47,L47,M47,N47,O47,P47,Q47,F48,G48,H48,I48,J48,K48,L48,M48,N48,O48,P48,Q48,F49,G49,H49,I49,J49,K49,L49,M49,N49,O49,P49,Q49,V46,AC46)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E55" s="467"/>
      <c r="AE55" s="468"/>
    </row>
    <row r="56" spans="1:31">
      <c r="B56" s="1">
        <f>LEN(A52)</f>
        <v>2441</v>
      </c>
    </row>
    <row r="57" spans="1:31">
      <c r="B57" s="1">
        <f>LEN(A53)</f>
        <v>2430</v>
      </c>
    </row>
    <row r="58" spans="1:31">
      <c r="B58" s="1">
        <f>LEN(A54)</f>
        <v>540</v>
      </c>
    </row>
    <row r="59" spans="1:31">
      <c r="B59" s="1">
        <f>LEN(A55)</f>
        <v>450</v>
      </c>
    </row>
    <row r="60" spans="1:31">
      <c r="B60" s="38">
        <f>LEN(A1)</f>
        <v>5861</v>
      </c>
    </row>
  </sheetData>
  <mergeCells count="58">
    <mergeCell ref="AE10:AF10"/>
    <mergeCell ref="N11:T11"/>
    <mergeCell ref="X11:Y11"/>
    <mergeCell ref="AC11:AC14"/>
    <mergeCell ref="N12:S12"/>
    <mergeCell ref="N44:O44"/>
    <mergeCell ref="F45:G45"/>
    <mergeCell ref="H45:I45"/>
    <mergeCell ref="J45:K45"/>
    <mergeCell ref="L45:M45"/>
    <mergeCell ref="N45:O45"/>
    <mergeCell ref="L44:M44"/>
    <mergeCell ref="P49:R49"/>
    <mergeCell ref="N47:O47"/>
    <mergeCell ref="B46:D46"/>
    <mergeCell ref="F46:G46"/>
    <mergeCell ref="H46:I46"/>
    <mergeCell ref="J46:K46"/>
    <mergeCell ref="L46:M46"/>
    <mergeCell ref="N46:O46"/>
    <mergeCell ref="B47:D47"/>
    <mergeCell ref="F47:G47"/>
    <mergeCell ref="H47:I47"/>
    <mergeCell ref="J47:K47"/>
    <mergeCell ref="L47:M47"/>
    <mergeCell ref="N49:O49"/>
    <mergeCell ref="B48:D48"/>
    <mergeCell ref="F48:G48"/>
    <mergeCell ref="H48:I48"/>
    <mergeCell ref="J48:K48"/>
    <mergeCell ref="L48:M48"/>
    <mergeCell ref="N48:O48"/>
    <mergeCell ref="B49:D49"/>
    <mergeCell ref="F49:G49"/>
    <mergeCell ref="H49:I49"/>
    <mergeCell ref="J49:K49"/>
    <mergeCell ref="L49:M49"/>
    <mergeCell ref="B16:B24"/>
    <mergeCell ref="B41:D41"/>
    <mergeCell ref="F44:G44"/>
    <mergeCell ref="H44:I44"/>
    <mergeCell ref="J44:K44"/>
    <mergeCell ref="B25:B33"/>
    <mergeCell ref="AA46:AA48"/>
    <mergeCell ref="AB46:AB48"/>
    <mergeCell ref="AC46:AD48"/>
    <mergeCell ref="P44:R44"/>
    <mergeCell ref="P45:R45"/>
    <mergeCell ref="P46:R46"/>
    <mergeCell ref="P47:R47"/>
    <mergeCell ref="P48:R48"/>
    <mergeCell ref="V44:W44"/>
    <mergeCell ref="V45:W45"/>
    <mergeCell ref="V46:W48"/>
    <mergeCell ref="T46:T48"/>
    <mergeCell ref="U46:U48"/>
    <mergeCell ref="AC44:AD44"/>
    <mergeCell ref="AC45:AD45"/>
  </mergeCells>
  <phoneticPr fontId="1"/>
  <dataValidations count="1">
    <dataValidation allowBlank="1" showInputMessage="1" showErrorMessage="1" errorTitle="入力エラー" error="入力欄には整数で入力して下さい！" sqref="H46:H49 F46:F49 J46:J49 L46:L49 N46:N49 P46:P49" xr:uid="{80FBF1C9-C597-4C04-86F8-EA3EBA12D916}"/>
  </dataValidations>
  <printOptions horizontalCentered="1" verticalCentered="1"/>
  <pageMargins left="0.78740157480314965" right="0.78740157480314965" top="0.59055118110236227" bottom="0.39370078740157483" header="0.51181102362204722" footer="0.51181102362204722"/>
  <pageSetup paperSize="9" scale="40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FFFF99"/>
    <pageSetUpPr autoPageBreaks="0" fitToPage="1"/>
  </sheetPr>
  <dimension ref="A1:AN127"/>
  <sheetViews>
    <sheetView showGridLines="0" zoomScale="85" zoomScaleNormal="85" zoomScaleSheetLayoutView="85" workbookViewId="0"/>
  </sheetViews>
  <sheetFormatPr defaultColWidth="9" defaultRowHeight="12"/>
  <cols>
    <col min="1" max="1" width="2.125" style="7" customWidth="1"/>
    <col min="2" max="2" width="16.375" style="7" customWidth="1"/>
    <col min="3" max="3" width="6.125" style="7" customWidth="1"/>
    <col min="4" max="33" width="10.5" style="7" customWidth="1"/>
    <col min="34" max="36" width="12.625" style="7" customWidth="1"/>
    <col min="37" max="16384" width="9" style="7"/>
  </cols>
  <sheetData>
    <row r="1" spans="1:40" ht="9" customHeight="1">
      <c r="A1" s="71"/>
      <c r="B1" s="71"/>
      <c r="C1" s="72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</row>
    <row r="2" spans="1:40" ht="21.75" customHeight="1">
      <c r="A2" s="73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4"/>
      <c r="Q2" s="387" t="s">
        <v>411</v>
      </c>
      <c r="R2" s="71"/>
      <c r="S2" s="71"/>
      <c r="AE2" s="168" t="s">
        <v>317</v>
      </c>
      <c r="AF2" s="71"/>
      <c r="AG2" s="71"/>
      <c r="AH2" s="71"/>
      <c r="AI2" s="71"/>
      <c r="AJ2" s="71"/>
      <c r="AK2" s="75"/>
      <c r="AM2" s="269"/>
      <c r="AN2" s="76"/>
    </row>
    <row r="3" spans="1:40" ht="14.25">
      <c r="A3" s="71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2"/>
      <c r="Q3" s="386" t="s">
        <v>401</v>
      </c>
      <c r="R3" s="71"/>
      <c r="S3" s="75"/>
      <c r="AE3" s="747" t="s">
        <v>300</v>
      </c>
      <c r="AF3" s="712" t="str">
        <f ca="1">"名　　"&amp;IFERROR(VLOOKUP(TRIM($C$7),KENSHI_LIST,2,FALSE),"")</f>
        <v>名　　</v>
      </c>
      <c r="AG3" s="712"/>
      <c r="AH3" s="71"/>
      <c r="AI3" s="71"/>
      <c r="AJ3" s="71"/>
      <c r="AK3" s="75"/>
      <c r="AL3" s="75"/>
      <c r="AM3" s="270"/>
      <c r="AN3" s="75"/>
    </row>
    <row r="4" spans="1:40" ht="14.25" customHeight="1">
      <c r="A4" s="71"/>
      <c r="B4" s="71"/>
      <c r="C4" s="71"/>
      <c r="D4" s="71"/>
      <c r="E4" s="71"/>
      <c r="F4" s="71"/>
      <c r="G4" s="72"/>
      <c r="H4" s="72"/>
      <c r="I4" s="72"/>
      <c r="J4" s="72"/>
      <c r="K4" s="72"/>
      <c r="L4" s="72"/>
      <c r="M4" s="72"/>
      <c r="N4" s="71"/>
      <c r="Q4" s="71"/>
      <c r="R4" s="71"/>
      <c r="S4" s="71"/>
      <c r="AE4" s="747"/>
      <c r="AF4" s="712"/>
      <c r="AG4" s="712"/>
      <c r="AH4" s="71"/>
      <c r="AI4" s="71"/>
      <c r="AJ4" s="71"/>
    </row>
    <row r="5" spans="1:40" ht="14.25">
      <c r="A5" s="72"/>
      <c r="O5" s="75"/>
      <c r="P5" s="75"/>
      <c r="Q5" s="264" t="str">
        <f t="array" ref="Q5">IF(COUNT(IF(MOD(G10:G12,1)&lt;&gt;0,1,""),IF(MOD(D20:AF24,1)&lt;&gt;0,1,""),IF(MOD(D31:O35,1)&lt;&gt;0,1,""),IF(MOD(D44:AA64,1)&lt;&gt;0,1,""))&gt;0,"※小数部分が含まれたセルがあります。整数で入力してください。","")</f>
        <v/>
      </c>
      <c r="R5" s="75"/>
      <c r="S5" s="75"/>
      <c r="AE5" s="747"/>
      <c r="AF5" s="712"/>
      <c r="AG5" s="712"/>
      <c r="AH5" s="75"/>
      <c r="AI5" s="75"/>
      <c r="AJ5" s="75"/>
    </row>
    <row r="6" spans="1:40" ht="14.25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5"/>
      <c r="P6" s="75"/>
      <c r="Q6" s="264" t="str">
        <f>IF(SUM(COUNTIF(AG20:AG24,"*?*"),COUNTIF(P31:P35,"*?*"),COUNTIF(AB44:AB64,"*?*"),COUNTIF(D65:AA65,"*?*"))&gt;0,"※審査要領/再掲エラーがありますので再確認し、必要に応じて注記欄に記載をお願いします。","")</f>
        <v/>
      </c>
      <c r="R6" s="75"/>
      <c r="S6" s="75"/>
      <c r="AE6" s="748"/>
      <c r="AF6" s="713"/>
      <c r="AG6" s="713"/>
      <c r="AH6" s="75"/>
      <c r="AI6" s="75"/>
      <c r="AJ6" s="75"/>
    </row>
    <row r="7" spans="1:40" ht="17.25">
      <c r="A7" s="71"/>
      <c r="B7" s="189" t="s">
        <v>412</v>
      </c>
      <c r="C7" s="187" t="s">
        <v>420</v>
      </c>
      <c r="D7" s="517" t="str">
        <f ca="1">IF(ISBLANK(C7),"←都道府県等番号を半角４桁で入力してください。",IF(ISNA(VLOOKUP(C7,KENSHI_LIST,,FALSE)),"←都道府県等番号（半角４桁）を確認してください。",""))</f>
        <v>←都道府県等番号（半角４桁）を確認してください。</v>
      </c>
      <c r="Q7" s="264" t="str">
        <f>IF(COUNTBLANK(G10:G12)+COUNTBLANK(D20:AF24)+COUNTBLANK(D31:O35)+COUNTBLANK(D44:AA64)=0,"","値が無い欄にも「0」を入力してください。")&amp;IF(SUM(COUNTIF(G10:G12,"&lt;0"),COUNTIF(D20:AF24,"&lt;0"),COUNTIF(D31:O35,"&lt;0"),COUNTIF(D44:AA64,"&lt;0"))&gt;0,"※負の数は計上不可です。","")</f>
        <v/>
      </c>
      <c r="R7" s="75"/>
      <c r="S7" s="75"/>
      <c r="AE7" s="81" t="str">
        <f>"令和      "&amp;DBCS(LEFTB(第5表!B7,2))&amp;"     年度分報告"</f>
        <v>令和      ０７     年度分報告</v>
      </c>
      <c r="AF7" s="80"/>
      <c r="AG7" s="80"/>
      <c r="AH7" s="75"/>
      <c r="AI7" s="75"/>
      <c r="AJ7" s="75"/>
    </row>
    <row r="8" spans="1:40" ht="14.25">
      <c r="A8" s="76"/>
      <c r="B8" s="186" t="s">
        <v>88</v>
      </c>
      <c r="C8" s="186" t="s">
        <v>91</v>
      </c>
      <c r="D8" s="75"/>
      <c r="E8" s="82"/>
      <c r="F8" s="75"/>
      <c r="G8" s="264"/>
      <c r="H8" s="264"/>
      <c r="I8" s="264"/>
      <c r="J8" s="264"/>
      <c r="K8" s="264"/>
      <c r="L8" s="264"/>
      <c r="M8" s="264"/>
      <c r="N8" s="75"/>
      <c r="O8" s="75"/>
      <c r="P8" s="75"/>
      <c r="Q8" s="264" t="str">
        <f t="array" aca="1" ref="Q8" ca="1">IF(SUM(IFERROR(SEARCH("!",_xlfn.FORMULATEXT(G10:G12)),0),IFERROR(SEARCH("!",_xlfn.FORMULATEXT(D20:AE23)),0),IFERROR(SEARCH("!",_xlfn.FORMULATEXT(D31:M34)),0),IFERROR(SEARCH("!",_xlfn.FORMULATEXT(D44:Y62)),0),IFERROR(SEARCH("!",_xlfn.FORMULATEXT(D64:Y64)),0))&gt;0,"※リンク数式があります。提出ファイルでは数値として入力してください。","")</f>
        <v/>
      </c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6"/>
    </row>
    <row r="9" spans="1:40" s="482" customFormat="1" ht="21" customHeight="1">
      <c r="B9" s="483" t="s">
        <v>350</v>
      </c>
      <c r="C9" s="483"/>
      <c r="D9" s="483"/>
      <c r="E9" s="483"/>
      <c r="F9" s="483"/>
      <c r="G9" s="484"/>
      <c r="H9" s="484"/>
      <c r="I9" s="484"/>
      <c r="J9" s="484"/>
      <c r="K9" s="484"/>
      <c r="L9" s="484"/>
      <c r="M9" s="484"/>
      <c r="Q9" s="518" t="str">
        <f>IF(SUM(G10:G12,D20:AF24,D31:O35,D44:AA64)=0,"一表内の全項目にわたって計上数がないときは、報告表の注記欄に、「該当なし」と記載してください。","")</f>
        <v>一表内の全項目にわたって計上数がないときは、報告表の注記欄に、「該当なし」と記載してください。</v>
      </c>
      <c r="T9" s="494"/>
      <c r="U9" s="494"/>
      <c r="V9" s="494"/>
      <c r="W9" s="494"/>
      <c r="X9" s="494"/>
    </row>
    <row r="10" spans="1:40" s="482" customFormat="1" ht="21" customHeight="1">
      <c r="B10" s="749" t="s">
        <v>351</v>
      </c>
      <c r="C10" s="750"/>
      <c r="D10" s="750"/>
      <c r="E10" s="750"/>
      <c r="F10" s="751"/>
      <c r="G10" s="519">
        <v>0</v>
      </c>
      <c r="H10" s="484"/>
      <c r="I10" s="484"/>
      <c r="J10" s="484"/>
      <c r="K10" s="484"/>
      <c r="L10" s="484"/>
      <c r="M10" s="484"/>
      <c r="N10" s="486"/>
      <c r="O10" s="486"/>
      <c r="P10" s="486"/>
      <c r="T10" s="752"/>
      <c r="U10" s="752"/>
      <c r="V10" s="752"/>
      <c r="W10" s="752"/>
    </row>
    <row r="11" spans="1:40" s="482" customFormat="1" ht="21" customHeight="1">
      <c r="B11" s="749" t="s">
        <v>352</v>
      </c>
      <c r="C11" s="750"/>
      <c r="D11" s="750"/>
      <c r="E11" s="750"/>
      <c r="F11" s="751"/>
      <c r="G11" s="519">
        <v>0</v>
      </c>
      <c r="H11" s="484"/>
      <c r="I11" s="484"/>
      <c r="J11" s="484"/>
      <c r="K11" s="484"/>
      <c r="L11" s="484"/>
      <c r="M11" s="484"/>
      <c r="N11" s="487"/>
      <c r="O11" s="487"/>
      <c r="P11" s="487"/>
      <c r="Q11" s="487"/>
      <c r="R11" s="487"/>
      <c r="T11" s="752"/>
      <c r="U11" s="752"/>
      <c r="V11" s="752"/>
      <c r="W11" s="752"/>
    </row>
    <row r="12" spans="1:40" s="482" customFormat="1" ht="21" customHeight="1">
      <c r="B12" s="749" t="s">
        <v>353</v>
      </c>
      <c r="C12" s="750"/>
      <c r="D12" s="750"/>
      <c r="E12" s="750"/>
      <c r="F12" s="751"/>
      <c r="G12" s="519">
        <v>0</v>
      </c>
      <c r="H12" s="484"/>
      <c r="I12" s="484"/>
      <c r="J12" s="484"/>
      <c r="K12" s="484"/>
      <c r="L12" s="484"/>
      <c r="M12" s="484"/>
      <c r="N12" s="488"/>
      <c r="O12" s="488"/>
      <c r="P12" s="488"/>
      <c r="Q12" s="488"/>
      <c r="R12" s="488"/>
      <c r="S12" s="489"/>
      <c r="T12" s="752"/>
      <c r="U12" s="752"/>
      <c r="V12" s="752"/>
      <c r="W12" s="752"/>
    </row>
    <row r="13" spans="1:40" s="482" customFormat="1" ht="21" customHeight="1">
      <c r="B13" s="490"/>
      <c r="C13" s="490"/>
      <c r="D13" s="491"/>
      <c r="E13" s="492"/>
      <c r="F13" s="492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9"/>
    </row>
    <row r="14" spans="1:40" s="482" customFormat="1" ht="21" customHeight="1">
      <c r="B14" s="493" t="s">
        <v>354</v>
      </c>
      <c r="C14" s="490"/>
      <c r="D14" s="490"/>
      <c r="E14" s="490"/>
      <c r="F14" s="490"/>
    </row>
    <row r="15" spans="1:40" ht="21" customHeight="1">
      <c r="B15" s="71" t="s">
        <v>356</v>
      </c>
      <c r="C15" s="71"/>
      <c r="D15" s="71"/>
      <c r="E15" s="71"/>
      <c r="F15" s="71"/>
    </row>
    <row r="16" spans="1:40" ht="18" customHeight="1">
      <c r="B16" s="83"/>
      <c r="C16" s="171"/>
      <c r="D16" s="505"/>
      <c r="E16" s="361"/>
      <c r="F16" s="710" t="s">
        <v>398</v>
      </c>
      <c r="G16" s="711"/>
      <c r="H16" s="361"/>
      <c r="I16" s="361"/>
      <c r="J16" s="361"/>
      <c r="K16" s="85"/>
      <c r="L16" s="85"/>
      <c r="M16" s="85"/>
      <c r="N16" s="85"/>
      <c r="O16" s="211" t="s">
        <v>272</v>
      </c>
      <c r="P16" s="203"/>
      <c r="Q16" s="211" t="s">
        <v>273</v>
      </c>
      <c r="R16" s="206"/>
      <c r="S16" s="203"/>
      <c r="T16" s="85"/>
      <c r="U16" s="85"/>
      <c r="V16" s="202" t="s">
        <v>274</v>
      </c>
      <c r="W16" s="206"/>
      <c r="X16" s="206"/>
      <c r="Y16" s="206"/>
      <c r="Z16" s="206"/>
      <c r="AA16" s="203"/>
      <c r="AB16" s="85"/>
      <c r="AC16" s="85"/>
      <c r="AD16" s="85"/>
      <c r="AE16" s="85"/>
      <c r="AF16" s="85"/>
    </row>
    <row r="17" spans="2:37" ht="18" customHeight="1">
      <c r="B17" s="87"/>
      <c r="C17" s="88"/>
      <c r="D17" s="90"/>
      <c r="E17" s="708"/>
      <c r="F17" s="85"/>
      <c r="G17" s="85"/>
      <c r="H17" s="90"/>
      <c r="I17" s="90"/>
      <c r="J17" s="90"/>
      <c r="K17" s="90"/>
      <c r="L17" s="90"/>
      <c r="M17" s="90"/>
      <c r="N17" s="90"/>
      <c r="O17" s="85"/>
      <c r="P17" s="85"/>
      <c r="Q17" s="85"/>
      <c r="R17" s="85"/>
      <c r="S17" s="96"/>
      <c r="T17" s="90"/>
      <c r="U17" s="90"/>
      <c r="V17" s="202" t="s">
        <v>275</v>
      </c>
      <c r="W17" s="206"/>
      <c r="X17" s="203"/>
      <c r="Y17" s="202" t="s">
        <v>276</v>
      </c>
      <c r="Z17" s="206"/>
      <c r="AA17" s="203"/>
      <c r="AB17" s="90"/>
      <c r="AC17" s="90"/>
      <c r="AD17" s="90"/>
      <c r="AE17" s="90"/>
      <c r="AF17" s="90"/>
    </row>
    <row r="18" spans="2:37" ht="73.5" customHeight="1">
      <c r="B18" s="87"/>
      <c r="C18" s="88"/>
      <c r="D18" s="90"/>
      <c r="E18" s="709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7"/>
      <c r="T18" s="90"/>
      <c r="U18" s="90"/>
      <c r="V18" s="85"/>
      <c r="W18" s="85"/>
      <c r="X18" s="85"/>
      <c r="Y18" s="85"/>
      <c r="Z18" s="85"/>
      <c r="AA18" s="85"/>
      <c r="AB18" s="90"/>
      <c r="AC18" s="90"/>
      <c r="AD18" s="90"/>
      <c r="AE18" s="90"/>
      <c r="AF18" s="90"/>
    </row>
    <row r="19" spans="2:37">
      <c r="B19" s="91"/>
      <c r="C19" s="92"/>
      <c r="D19" s="26" t="s">
        <v>4</v>
      </c>
      <c r="E19" s="26" t="s">
        <v>5</v>
      </c>
      <c r="F19" s="26" t="s">
        <v>6</v>
      </c>
      <c r="G19" s="26" t="s">
        <v>7</v>
      </c>
      <c r="H19" s="26" t="s">
        <v>8</v>
      </c>
      <c r="I19" s="26" t="s">
        <v>9</v>
      </c>
      <c r="J19" s="26" t="s">
        <v>10</v>
      </c>
      <c r="K19" s="26" t="s">
        <v>11</v>
      </c>
      <c r="L19" s="26" t="s">
        <v>12</v>
      </c>
      <c r="M19" s="26" t="s">
        <v>13</v>
      </c>
      <c r="N19" s="26" t="s">
        <v>14</v>
      </c>
      <c r="O19" s="26" t="s">
        <v>15</v>
      </c>
      <c r="P19" s="26" t="s">
        <v>16</v>
      </c>
      <c r="Q19" s="26" t="s">
        <v>17</v>
      </c>
      <c r="R19" s="26" t="s">
        <v>18</v>
      </c>
      <c r="S19" s="26" t="s">
        <v>19</v>
      </c>
      <c r="T19" s="26" t="s">
        <v>20</v>
      </c>
      <c r="U19" s="26" t="s">
        <v>21</v>
      </c>
      <c r="V19" s="26" t="s">
        <v>22</v>
      </c>
      <c r="W19" s="26" t="s">
        <v>77</v>
      </c>
      <c r="X19" s="26" t="s">
        <v>78</v>
      </c>
      <c r="Y19" s="26" t="s">
        <v>79</v>
      </c>
      <c r="Z19" s="26" t="s">
        <v>80</v>
      </c>
      <c r="AA19" s="26" t="s">
        <v>81</v>
      </c>
      <c r="AB19" s="26" t="s">
        <v>82</v>
      </c>
      <c r="AC19" s="26" t="s">
        <v>83</v>
      </c>
      <c r="AD19" s="26" t="s">
        <v>84</v>
      </c>
      <c r="AE19" s="26" t="s">
        <v>85</v>
      </c>
      <c r="AF19" s="26" t="s">
        <v>86</v>
      </c>
    </row>
    <row r="20" spans="2:37" ht="22.5" customHeight="1">
      <c r="B20" s="170" t="s">
        <v>99</v>
      </c>
      <c r="C20" s="49" t="s">
        <v>26</v>
      </c>
      <c r="D20" s="212">
        <v>0</v>
      </c>
      <c r="E20" s="212">
        <v>0</v>
      </c>
      <c r="F20" s="212">
        <v>0</v>
      </c>
      <c r="G20" s="212">
        <v>0</v>
      </c>
      <c r="H20" s="212">
        <v>0</v>
      </c>
      <c r="I20" s="212">
        <v>0</v>
      </c>
      <c r="J20" s="212">
        <v>0</v>
      </c>
      <c r="K20" s="212">
        <v>0</v>
      </c>
      <c r="L20" s="212">
        <v>0</v>
      </c>
      <c r="M20" s="212">
        <v>0</v>
      </c>
      <c r="N20" s="212">
        <v>0</v>
      </c>
      <c r="O20" s="212">
        <v>0</v>
      </c>
      <c r="P20" s="212">
        <v>0</v>
      </c>
      <c r="Q20" s="212">
        <v>0</v>
      </c>
      <c r="R20" s="212">
        <v>0</v>
      </c>
      <c r="S20" s="212">
        <v>0</v>
      </c>
      <c r="T20" s="212">
        <v>0</v>
      </c>
      <c r="U20" s="212">
        <v>0</v>
      </c>
      <c r="V20" s="212">
        <v>0</v>
      </c>
      <c r="W20" s="212">
        <v>0</v>
      </c>
      <c r="X20" s="212">
        <v>0</v>
      </c>
      <c r="Y20" s="212">
        <v>0</v>
      </c>
      <c r="Z20" s="212">
        <v>0</v>
      </c>
      <c r="AA20" s="212">
        <v>0</v>
      </c>
      <c r="AB20" s="212">
        <v>0</v>
      </c>
      <c r="AC20" s="212">
        <v>0</v>
      </c>
      <c r="AD20" s="212">
        <v>0</v>
      </c>
      <c r="AE20" s="212">
        <v>0</v>
      </c>
      <c r="AF20" s="213">
        <f>SUM(D20:AE20)</f>
        <v>0</v>
      </c>
      <c r="AG20" s="273" t="str">
        <f>IF(AND(AF20=SUM(N31:O31),AF20=SUM(D63:E63)),"","審査要領２を確認してください。")</f>
        <v/>
      </c>
    </row>
    <row r="21" spans="2:37" ht="22.5" customHeight="1">
      <c r="B21" s="169" t="s">
        <v>100</v>
      </c>
      <c r="C21" s="49" t="s">
        <v>27</v>
      </c>
      <c r="D21" s="212">
        <v>0</v>
      </c>
      <c r="E21" s="212">
        <v>0</v>
      </c>
      <c r="F21" s="212">
        <v>0</v>
      </c>
      <c r="G21" s="212">
        <v>0</v>
      </c>
      <c r="H21" s="212">
        <v>0</v>
      </c>
      <c r="I21" s="212">
        <v>0</v>
      </c>
      <c r="J21" s="212">
        <v>0</v>
      </c>
      <c r="K21" s="212">
        <v>0</v>
      </c>
      <c r="L21" s="212">
        <v>0</v>
      </c>
      <c r="M21" s="212">
        <v>0</v>
      </c>
      <c r="N21" s="212">
        <v>0</v>
      </c>
      <c r="O21" s="212">
        <v>0</v>
      </c>
      <c r="P21" s="212">
        <v>0</v>
      </c>
      <c r="Q21" s="212">
        <v>0</v>
      </c>
      <c r="R21" s="212">
        <v>0</v>
      </c>
      <c r="S21" s="212">
        <v>0</v>
      </c>
      <c r="T21" s="212">
        <v>0</v>
      </c>
      <c r="U21" s="212">
        <v>0</v>
      </c>
      <c r="V21" s="212">
        <v>0</v>
      </c>
      <c r="W21" s="212">
        <v>0</v>
      </c>
      <c r="X21" s="212">
        <v>0</v>
      </c>
      <c r="Y21" s="212">
        <v>0</v>
      </c>
      <c r="Z21" s="212">
        <v>0</v>
      </c>
      <c r="AA21" s="212">
        <v>0</v>
      </c>
      <c r="AB21" s="212">
        <v>0</v>
      </c>
      <c r="AC21" s="212">
        <v>0</v>
      </c>
      <c r="AD21" s="212">
        <v>0</v>
      </c>
      <c r="AE21" s="212">
        <v>0</v>
      </c>
      <c r="AF21" s="213">
        <f>SUM(D21:AE21)</f>
        <v>0</v>
      </c>
      <c r="AG21" s="273" t="str">
        <f>IF(AND(AF21=SUM(N32:O32),AF21=SUM(F63:G63)),"","審査要領３を確認してください。")</f>
        <v/>
      </c>
    </row>
    <row r="22" spans="2:37" ht="22.5" customHeight="1">
      <c r="B22" s="169" t="s">
        <v>101</v>
      </c>
      <c r="C22" s="49" t="s">
        <v>28</v>
      </c>
      <c r="D22" s="212">
        <v>0</v>
      </c>
      <c r="E22" s="212">
        <v>0</v>
      </c>
      <c r="F22" s="212">
        <v>0</v>
      </c>
      <c r="G22" s="212">
        <v>0</v>
      </c>
      <c r="H22" s="212">
        <v>0</v>
      </c>
      <c r="I22" s="212">
        <v>0</v>
      </c>
      <c r="J22" s="212">
        <v>0</v>
      </c>
      <c r="K22" s="212">
        <v>0</v>
      </c>
      <c r="L22" s="212">
        <v>0</v>
      </c>
      <c r="M22" s="212">
        <v>0</v>
      </c>
      <c r="N22" s="212">
        <v>0</v>
      </c>
      <c r="O22" s="212">
        <v>0</v>
      </c>
      <c r="P22" s="212">
        <v>0</v>
      </c>
      <c r="Q22" s="212">
        <v>0</v>
      </c>
      <c r="R22" s="212">
        <v>0</v>
      </c>
      <c r="S22" s="212">
        <v>0</v>
      </c>
      <c r="T22" s="212">
        <v>0</v>
      </c>
      <c r="U22" s="212">
        <v>0</v>
      </c>
      <c r="V22" s="212">
        <v>0</v>
      </c>
      <c r="W22" s="212">
        <v>0</v>
      </c>
      <c r="X22" s="212">
        <v>0</v>
      </c>
      <c r="Y22" s="212">
        <v>0</v>
      </c>
      <c r="Z22" s="212">
        <v>0</v>
      </c>
      <c r="AA22" s="212">
        <v>0</v>
      </c>
      <c r="AB22" s="212">
        <v>0</v>
      </c>
      <c r="AC22" s="212">
        <v>0</v>
      </c>
      <c r="AD22" s="212">
        <v>0</v>
      </c>
      <c r="AE22" s="212">
        <v>0</v>
      </c>
      <c r="AF22" s="213">
        <f>SUM(D22:AE22)</f>
        <v>0</v>
      </c>
      <c r="AG22" s="273" t="str">
        <f>IF(AND(AF22=SUM(N33:O33),AF22=SUM(H63:I63)),"","審査要領４を確認してください。")</f>
        <v/>
      </c>
    </row>
    <row r="23" spans="2:37" ht="22.5" customHeight="1">
      <c r="B23" s="204" t="s">
        <v>97</v>
      </c>
      <c r="C23" s="49" t="s">
        <v>29</v>
      </c>
      <c r="D23" s="212">
        <v>0</v>
      </c>
      <c r="E23" s="212">
        <v>0</v>
      </c>
      <c r="F23" s="212">
        <v>0</v>
      </c>
      <c r="G23" s="212">
        <v>0</v>
      </c>
      <c r="H23" s="212">
        <v>0</v>
      </c>
      <c r="I23" s="212">
        <v>0</v>
      </c>
      <c r="J23" s="212">
        <v>0</v>
      </c>
      <c r="K23" s="212">
        <v>0</v>
      </c>
      <c r="L23" s="212">
        <v>0</v>
      </c>
      <c r="M23" s="212">
        <v>0</v>
      </c>
      <c r="N23" s="212">
        <v>0</v>
      </c>
      <c r="O23" s="212">
        <v>0</v>
      </c>
      <c r="P23" s="212">
        <v>0</v>
      </c>
      <c r="Q23" s="212">
        <v>0</v>
      </c>
      <c r="R23" s="212">
        <v>0</v>
      </c>
      <c r="S23" s="212">
        <v>0</v>
      </c>
      <c r="T23" s="212">
        <v>0</v>
      </c>
      <c r="U23" s="212">
        <v>0</v>
      </c>
      <c r="V23" s="212">
        <v>0</v>
      </c>
      <c r="W23" s="212">
        <v>0</v>
      </c>
      <c r="X23" s="212">
        <v>0</v>
      </c>
      <c r="Y23" s="212">
        <v>0</v>
      </c>
      <c r="Z23" s="212">
        <v>0</v>
      </c>
      <c r="AA23" s="212">
        <v>0</v>
      </c>
      <c r="AB23" s="212">
        <v>0</v>
      </c>
      <c r="AC23" s="212">
        <v>0</v>
      </c>
      <c r="AD23" s="212">
        <v>0</v>
      </c>
      <c r="AE23" s="212">
        <v>0</v>
      </c>
      <c r="AF23" s="213">
        <f>SUM(D23:AE23)</f>
        <v>0</v>
      </c>
      <c r="AG23" s="273" t="str">
        <f>IF(AND(AF23=SUM(N34:O34),AF23=SUM(L63:M63)),"","審査要領５を確認してください。")</f>
        <v/>
      </c>
    </row>
    <row r="24" spans="2:37" ht="22.5" customHeight="1">
      <c r="B24" s="169" t="s">
        <v>98</v>
      </c>
      <c r="C24" s="49" t="s">
        <v>30</v>
      </c>
      <c r="D24" s="213">
        <f t="shared" ref="D24:AE24" si="0">SUM(D20:D23)</f>
        <v>0</v>
      </c>
      <c r="E24" s="213">
        <f t="shared" si="0"/>
        <v>0</v>
      </c>
      <c r="F24" s="213">
        <f t="shared" si="0"/>
        <v>0</v>
      </c>
      <c r="G24" s="213">
        <f t="shared" si="0"/>
        <v>0</v>
      </c>
      <c r="H24" s="213">
        <f t="shared" si="0"/>
        <v>0</v>
      </c>
      <c r="I24" s="213">
        <f t="shared" si="0"/>
        <v>0</v>
      </c>
      <c r="J24" s="213">
        <f t="shared" si="0"/>
        <v>0</v>
      </c>
      <c r="K24" s="213">
        <f t="shared" si="0"/>
        <v>0</v>
      </c>
      <c r="L24" s="213">
        <f t="shared" si="0"/>
        <v>0</v>
      </c>
      <c r="M24" s="213">
        <f t="shared" si="0"/>
        <v>0</v>
      </c>
      <c r="N24" s="213">
        <f t="shared" si="0"/>
        <v>0</v>
      </c>
      <c r="O24" s="213">
        <f t="shared" si="0"/>
        <v>0</v>
      </c>
      <c r="P24" s="213">
        <f t="shared" si="0"/>
        <v>0</v>
      </c>
      <c r="Q24" s="213">
        <f t="shared" si="0"/>
        <v>0</v>
      </c>
      <c r="R24" s="213">
        <f t="shared" si="0"/>
        <v>0</v>
      </c>
      <c r="S24" s="213">
        <f t="shared" si="0"/>
        <v>0</v>
      </c>
      <c r="T24" s="213">
        <f t="shared" si="0"/>
        <v>0</v>
      </c>
      <c r="U24" s="213">
        <f t="shared" si="0"/>
        <v>0</v>
      </c>
      <c r="V24" s="213">
        <f t="shared" si="0"/>
        <v>0</v>
      </c>
      <c r="W24" s="213">
        <f t="shared" si="0"/>
        <v>0</v>
      </c>
      <c r="X24" s="213">
        <f t="shared" si="0"/>
        <v>0</v>
      </c>
      <c r="Y24" s="213">
        <f t="shared" si="0"/>
        <v>0</v>
      </c>
      <c r="Z24" s="213">
        <f t="shared" si="0"/>
        <v>0</v>
      </c>
      <c r="AA24" s="213">
        <f t="shared" si="0"/>
        <v>0</v>
      </c>
      <c r="AB24" s="213">
        <f t="shared" si="0"/>
        <v>0</v>
      </c>
      <c r="AC24" s="213">
        <f t="shared" si="0"/>
        <v>0</v>
      </c>
      <c r="AD24" s="213">
        <f t="shared" si="0"/>
        <v>0</v>
      </c>
      <c r="AE24" s="213">
        <f t="shared" si="0"/>
        <v>0</v>
      </c>
      <c r="AF24" s="213">
        <f>SUM(D24:AE24)</f>
        <v>0</v>
      </c>
      <c r="AG24" s="94" t="str">
        <f>IF(SUM(G10:G11)=AF24,"","審査要領１を確認してください。")</f>
        <v/>
      </c>
      <c r="AH24" s="316"/>
    </row>
    <row r="25" spans="2:37" ht="12" customHeight="1">
      <c r="AJ25" s="316"/>
      <c r="AK25" s="316"/>
    </row>
    <row r="26" spans="2:37" s="482" customFormat="1" ht="21" customHeight="1">
      <c r="B26" s="493" t="s">
        <v>354</v>
      </c>
      <c r="C26" s="490"/>
      <c r="D26" s="490"/>
      <c r="E26" s="490"/>
      <c r="F26" s="490"/>
    </row>
    <row r="27" spans="2:37" ht="21" customHeight="1">
      <c r="B27" s="71" t="s">
        <v>358</v>
      </c>
    </row>
    <row r="28" spans="2:37" ht="32.1" customHeight="1">
      <c r="B28" s="83"/>
      <c r="C28" s="84"/>
      <c r="D28" s="738" t="s">
        <v>362</v>
      </c>
      <c r="E28" s="739"/>
      <c r="F28" s="738" t="s">
        <v>365</v>
      </c>
      <c r="G28" s="739"/>
      <c r="H28" s="738" t="s">
        <v>363</v>
      </c>
      <c r="I28" s="739"/>
      <c r="J28" s="738" t="s">
        <v>366</v>
      </c>
      <c r="K28" s="739"/>
      <c r="L28" s="738" t="s">
        <v>364</v>
      </c>
      <c r="M28" s="739"/>
      <c r="N28" s="740" t="s">
        <v>247</v>
      </c>
      <c r="O28" s="741"/>
    </row>
    <row r="29" spans="2:37" ht="28.5" customHeight="1">
      <c r="B29" s="744" t="s">
        <v>359</v>
      </c>
      <c r="C29" s="84"/>
      <c r="D29" s="205" t="s">
        <v>360</v>
      </c>
      <c r="E29" s="205" t="s">
        <v>361</v>
      </c>
      <c r="F29" s="205" t="s">
        <v>360</v>
      </c>
      <c r="G29" s="205" t="s">
        <v>361</v>
      </c>
      <c r="H29" s="205" t="s">
        <v>360</v>
      </c>
      <c r="I29" s="205" t="s">
        <v>361</v>
      </c>
      <c r="J29" s="205" t="s">
        <v>360</v>
      </c>
      <c r="K29" s="205" t="s">
        <v>361</v>
      </c>
      <c r="L29" s="205" t="s">
        <v>360</v>
      </c>
      <c r="M29" s="205" t="s">
        <v>361</v>
      </c>
      <c r="N29" s="205" t="s">
        <v>360</v>
      </c>
      <c r="O29" s="205" t="s">
        <v>361</v>
      </c>
    </row>
    <row r="30" spans="2:37">
      <c r="B30" s="745"/>
      <c r="C30" s="92"/>
      <c r="D30" s="26" t="s">
        <v>4</v>
      </c>
      <c r="E30" s="26" t="s">
        <v>5</v>
      </c>
      <c r="F30" s="26" t="s">
        <v>6</v>
      </c>
      <c r="G30" s="26" t="s">
        <v>7</v>
      </c>
      <c r="H30" s="26" t="s">
        <v>8</v>
      </c>
      <c r="I30" s="26" t="s">
        <v>9</v>
      </c>
      <c r="J30" s="26" t="s">
        <v>10</v>
      </c>
      <c r="K30" s="26" t="s">
        <v>11</v>
      </c>
      <c r="L30" s="26" t="s">
        <v>12</v>
      </c>
      <c r="M30" s="26" t="s">
        <v>13</v>
      </c>
      <c r="N30" s="26" t="s">
        <v>14</v>
      </c>
      <c r="O30" s="26" t="s">
        <v>15</v>
      </c>
    </row>
    <row r="31" spans="2:37" ht="22.5" customHeight="1">
      <c r="B31" s="170" t="s">
        <v>99</v>
      </c>
      <c r="C31" s="49" t="s">
        <v>31</v>
      </c>
      <c r="D31" s="212">
        <v>0</v>
      </c>
      <c r="E31" s="212">
        <v>0</v>
      </c>
      <c r="F31" s="212">
        <v>0</v>
      </c>
      <c r="G31" s="212">
        <v>0</v>
      </c>
      <c r="H31" s="212">
        <v>0</v>
      </c>
      <c r="I31" s="212">
        <v>0</v>
      </c>
      <c r="J31" s="212">
        <v>0</v>
      </c>
      <c r="K31" s="212">
        <v>0</v>
      </c>
      <c r="L31" s="212">
        <v>0</v>
      </c>
      <c r="M31" s="212">
        <v>0</v>
      </c>
      <c r="N31" s="497">
        <f t="shared" ref="N31:O35" si="1">D31+F31+H31+J31+L31</f>
        <v>0</v>
      </c>
      <c r="O31" s="497">
        <f t="shared" si="1"/>
        <v>0</v>
      </c>
      <c r="P31" s="273" t="str">
        <f>IF(AF20=SUM(N31:O31),"","審査要領２を確認してください。")</f>
        <v/>
      </c>
    </row>
    <row r="32" spans="2:37" ht="22.5" customHeight="1">
      <c r="B32" s="169" t="s">
        <v>100</v>
      </c>
      <c r="C32" s="49" t="s">
        <v>13</v>
      </c>
      <c r="D32" s="212">
        <v>0</v>
      </c>
      <c r="E32" s="212">
        <v>0</v>
      </c>
      <c r="F32" s="212">
        <v>0</v>
      </c>
      <c r="G32" s="212">
        <v>0</v>
      </c>
      <c r="H32" s="212">
        <v>0</v>
      </c>
      <c r="I32" s="212">
        <v>0</v>
      </c>
      <c r="J32" s="212">
        <v>0</v>
      </c>
      <c r="K32" s="212">
        <v>0</v>
      </c>
      <c r="L32" s="212">
        <v>0</v>
      </c>
      <c r="M32" s="212">
        <v>0</v>
      </c>
      <c r="N32" s="497">
        <f t="shared" si="1"/>
        <v>0</v>
      </c>
      <c r="O32" s="497">
        <f t="shared" si="1"/>
        <v>0</v>
      </c>
      <c r="P32" s="273" t="str">
        <f>IF(AF21=SUM(N32:O32),"","審査要領３を確認してください。")</f>
        <v/>
      </c>
    </row>
    <row r="33" spans="2:32" ht="22.5" customHeight="1">
      <c r="B33" s="169" t="s">
        <v>101</v>
      </c>
      <c r="C33" s="49" t="s">
        <v>14</v>
      </c>
      <c r="D33" s="212">
        <v>0</v>
      </c>
      <c r="E33" s="212">
        <v>0</v>
      </c>
      <c r="F33" s="212">
        <v>0</v>
      </c>
      <c r="G33" s="212">
        <v>0</v>
      </c>
      <c r="H33" s="212">
        <v>0</v>
      </c>
      <c r="I33" s="212">
        <v>0</v>
      </c>
      <c r="J33" s="212">
        <v>0</v>
      </c>
      <c r="K33" s="212">
        <v>0</v>
      </c>
      <c r="L33" s="212">
        <v>0</v>
      </c>
      <c r="M33" s="212">
        <v>0</v>
      </c>
      <c r="N33" s="497">
        <f t="shared" si="1"/>
        <v>0</v>
      </c>
      <c r="O33" s="497">
        <f t="shared" si="1"/>
        <v>0</v>
      </c>
      <c r="P33" s="273" t="str">
        <f>IF(AF22=SUM(N33:O33),"","審査要領４を確認してください。")</f>
        <v/>
      </c>
    </row>
    <row r="34" spans="2:32" ht="22.5" customHeight="1">
      <c r="B34" s="204" t="s">
        <v>97</v>
      </c>
      <c r="C34" s="49" t="s">
        <v>15</v>
      </c>
      <c r="D34" s="212">
        <v>0</v>
      </c>
      <c r="E34" s="212">
        <v>0</v>
      </c>
      <c r="F34" s="212">
        <v>0</v>
      </c>
      <c r="G34" s="212">
        <v>0</v>
      </c>
      <c r="H34" s="212">
        <v>0</v>
      </c>
      <c r="I34" s="212">
        <v>0</v>
      </c>
      <c r="J34" s="212">
        <v>0</v>
      </c>
      <c r="K34" s="212">
        <v>0</v>
      </c>
      <c r="L34" s="212">
        <v>0</v>
      </c>
      <c r="M34" s="212">
        <v>0</v>
      </c>
      <c r="N34" s="497">
        <f t="shared" si="1"/>
        <v>0</v>
      </c>
      <c r="O34" s="497">
        <f t="shared" si="1"/>
        <v>0</v>
      </c>
      <c r="P34" s="273" t="str">
        <f>IF(AF23=SUM(N34:O34),"","審査要領５を確認してください。")</f>
        <v/>
      </c>
    </row>
    <row r="35" spans="2:32" ht="22.5" customHeight="1">
      <c r="B35" s="169" t="s">
        <v>98</v>
      </c>
      <c r="C35" s="49" t="s">
        <v>16</v>
      </c>
      <c r="D35" s="213">
        <f t="shared" ref="D35:M35" si="2">SUM(D31:D34)</f>
        <v>0</v>
      </c>
      <c r="E35" s="213">
        <f t="shared" si="2"/>
        <v>0</v>
      </c>
      <c r="F35" s="213">
        <f t="shared" si="2"/>
        <v>0</v>
      </c>
      <c r="G35" s="213">
        <f t="shared" si="2"/>
        <v>0</v>
      </c>
      <c r="H35" s="213">
        <f t="shared" si="2"/>
        <v>0</v>
      </c>
      <c r="I35" s="213">
        <f t="shared" si="2"/>
        <v>0</v>
      </c>
      <c r="J35" s="213">
        <f t="shared" si="2"/>
        <v>0</v>
      </c>
      <c r="K35" s="213">
        <f t="shared" si="2"/>
        <v>0</v>
      </c>
      <c r="L35" s="213">
        <f t="shared" si="2"/>
        <v>0</v>
      </c>
      <c r="M35" s="213">
        <f t="shared" si="2"/>
        <v>0</v>
      </c>
      <c r="N35" s="497">
        <f t="shared" si="1"/>
        <v>0</v>
      </c>
      <c r="O35" s="497">
        <f t="shared" si="1"/>
        <v>0</v>
      </c>
      <c r="P35" s="94" t="str">
        <f>IF(SUM(G10:G11)=SUM(N35:O35),"","審査要領１を確認してください。")</f>
        <v/>
      </c>
    </row>
    <row r="37" spans="2:32" s="482" customFormat="1" ht="21" customHeight="1">
      <c r="B37" s="493" t="s">
        <v>354</v>
      </c>
      <c r="C37" s="490"/>
      <c r="D37" s="490"/>
      <c r="E37" s="490"/>
      <c r="F37" s="490"/>
    </row>
    <row r="38" spans="2:32" ht="21" customHeight="1">
      <c r="B38" s="71" t="s">
        <v>400</v>
      </c>
      <c r="I38" s="76"/>
    </row>
    <row r="39" spans="2:32" ht="15.95" customHeight="1">
      <c r="B39" s="83"/>
      <c r="C39" s="84"/>
      <c r="D39" s="714" t="s">
        <v>99</v>
      </c>
      <c r="E39" s="728"/>
      <c r="F39" s="724" t="s">
        <v>367</v>
      </c>
      <c r="G39" s="736"/>
      <c r="H39" s="714" t="s">
        <v>101</v>
      </c>
      <c r="I39" s="715"/>
      <c r="J39" s="95"/>
      <c r="K39" s="86"/>
      <c r="L39" s="724" t="s">
        <v>369</v>
      </c>
      <c r="M39" s="72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86"/>
      <c r="Z39" s="730" t="s">
        <v>283</v>
      </c>
      <c r="AA39" s="731"/>
    </row>
    <row r="40" spans="2:32" ht="14.1" customHeight="1">
      <c r="B40" s="87"/>
      <c r="C40" s="88"/>
      <c r="D40" s="716"/>
      <c r="E40" s="746"/>
      <c r="F40" s="720"/>
      <c r="G40" s="721"/>
      <c r="H40" s="716"/>
      <c r="I40" s="717"/>
      <c r="J40" s="720" t="s">
        <v>368</v>
      </c>
      <c r="K40" s="721"/>
      <c r="L40" s="720"/>
      <c r="M40" s="726"/>
      <c r="N40" s="724" t="s">
        <v>370</v>
      </c>
      <c r="O40" s="728"/>
      <c r="P40" s="724" t="s">
        <v>371</v>
      </c>
      <c r="Q40" s="728"/>
      <c r="R40" s="724" t="s">
        <v>372</v>
      </c>
      <c r="S40" s="736"/>
      <c r="T40" s="734" t="s">
        <v>248</v>
      </c>
      <c r="U40" s="737"/>
      <c r="V40" s="737"/>
      <c r="W40" s="737"/>
      <c r="X40" s="737"/>
      <c r="Y40" s="735"/>
      <c r="Z40" s="732"/>
      <c r="AA40" s="733"/>
    </row>
    <row r="41" spans="2:32" ht="24" customHeight="1">
      <c r="B41" s="87"/>
      <c r="C41" s="88"/>
      <c r="D41" s="718"/>
      <c r="E41" s="729"/>
      <c r="F41" s="722"/>
      <c r="G41" s="723"/>
      <c r="H41" s="718"/>
      <c r="I41" s="719"/>
      <c r="J41" s="722"/>
      <c r="K41" s="723"/>
      <c r="L41" s="722"/>
      <c r="M41" s="727"/>
      <c r="N41" s="718"/>
      <c r="O41" s="729"/>
      <c r="P41" s="718"/>
      <c r="Q41" s="729"/>
      <c r="R41" s="722"/>
      <c r="S41" s="723"/>
      <c r="T41" s="722" t="s">
        <v>373</v>
      </c>
      <c r="U41" s="723"/>
      <c r="V41" s="722" t="s">
        <v>374</v>
      </c>
      <c r="W41" s="723"/>
      <c r="X41" s="722" t="s">
        <v>375</v>
      </c>
      <c r="Y41" s="723"/>
      <c r="Z41" s="734"/>
      <c r="AA41" s="735"/>
    </row>
    <row r="42" spans="2:32" s="330" customFormat="1" ht="17.25" customHeight="1">
      <c r="B42" s="744" t="s">
        <v>359</v>
      </c>
      <c r="C42" s="390"/>
      <c r="D42" s="89" t="s">
        <v>360</v>
      </c>
      <c r="E42" s="89" t="s">
        <v>361</v>
      </c>
      <c r="F42" s="89" t="s">
        <v>360</v>
      </c>
      <c r="G42" s="89" t="s">
        <v>361</v>
      </c>
      <c r="H42" s="89" t="s">
        <v>360</v>
      </c>
      <c r="I42" s="89" t="s">
        <v>361</v>
      </c>
      <c r="J42" s="354" t="s">
        <v>360</v>
      </c>
      <c r="K42" s="354" t="s">
        <v>361</v>
      </c>
      <c r="L42" s="389" t="s">
        <v>360</v>
      </c>
      <c r="M42" s="389" t="s">
        <v>361</v>
      </c>
      <c r="N42" s="354" t="s">
        <v>360</v>
      </c>
      <c r="O42" s="354" t="s">
        <v>361</v>
      </c>
      <c r="P42" s="354" t="s">
        <v>360</v>
      </c>
      <c r="Q42" s="354" t="s">
        <v>361</v>
      </c>
      <c r="R42" s="354" t="s">
        <v>360</v>
      </c>
      <c r="S42" s="354" t="s">
        <v>361</v>
      </c>
      <c r="T42" s="354" t="s">
        <v>360</v>
      </c>
      <c r="U42" s="354" t="s">
        <v>361</v>
      </c>
      <c r="V42" s="354" t="s">
        <v>360</v>
      </c>
      <c r="W42" s="354" t="s">
        <v>361</v>
      </c>
      <c r="X42" s="354" t="s">
        <v>360</v>
      </c>
      <c r="Y42" s="354" t="s">
        <v>361</v>
      </c>
      <c r="Z42" s="354" t="s">
        <v>360</v>
      </c>
      <c r="AA42" s="89" t="s">
        <v>361</v>
      </c>
    </row>
    <row r="43" spans="2:32" ht="14.25" customHeight="1">
      <c r="B43" s="745"/>
      <c r="C43" s="92"/>
      <c r="D43" s="26" t="s">
        <v>4</v>
      </c>
      <c r="E43" s="26" t="s">
        <v>5</v>
      </c>
      <c r="F43" s="26" t="s">
        <v>6</v>
      </c>
      <c r="G43" s="26" t="s">
        <v>7</v>
      </c>
      <c r="H43" s="26" t="s">
        <v>8</v>
      </c>
      <c r="I43" s="26" t="s">
        <v>9</v>
      </c>
      <c r="J43" s="26" t="s">
        <v>10</v>
      </c>
      <c r="K43" s="26" t="s">
        <v>11</v>
      </c>
      <c r="L43" s="26" t="s">
        <v>12</v>
      </c>
      <c r="M43" s="26" t="s">
        <v>13</v>
      </c>
      <c r="N43" s="26" t="s">
        <v>14</v>
      </c>
      <c r="O43" s="26" t="s">
        <v>15</v>
      </c>
      <c r="P43" s="26" t="s">
        <v>16</v>
      </c>
      <c r="Q43" s="26" t="s">
        <v>17</v>
      </c>
      <c r="R43" s="26" t="s">
        <v>18</v>
      </c>
      <c r="S43" s="26" t="s">
        <v>19</v>
      </c>
      <c r="T43" s="26" t="s">
        <v>20</v>
      </c>
      <c r="U43" s="26" t="s">
        <v>21</v>
      </c>
      <c r="V43" s="26" t="s">
        <v>22</v>
      </c>
      <c r="W43" s="26" t="s">
        <v>77</v>
      </c>
      <c r="X43" s="26" t="s">
        <v>78</v>
      </c>
      <c r="Y43" s="26" t="s">
        <v>79</v>
      </c>
      <c r="Z43" s="26" t="s">
        <v>80</v>
      </c>
      <c r="AA43" s="26" t="s">
        <v>81</v>
      </c>
      <c r="AD43" s="68"/>
      <c r="AE43" s="68"/>
    </row>
    <row r="44" spans="2:32" ht="20.100000000000001" customHeight="1">
      <c r="B44" s="169" t="s">
        <v>111</v>
      </c>
      <c r="C44" s="49" t="s">
        <v>17</v>
      </c>
      <c r="D44" s="212">
        <v>0</v>
      </c>
      <c r="E44" s="212">
        <v>0</v>
      </c>
      <c r="F44" s="212">
        <v>0</v>
      </c>
      <c r="G44" s="212">
        <v>0</v>
      </c>
      <c r="H44" s="212">
        <v>0</v>
      </c>
      <c r="I44" s="212">
        <v>0</v>
      </c>
      <c r="J44" s="212">
        <v>0</v>
      </c>
      <c r="K44" s="212">
        <v>0</v>
      </c>
      <c r="L44" s="212">
        <v>0</v>
      </c>
      <c r="M44" s="212">
        <v>0</v>
      </c>
      <c r="N44" s="212">
        <v>0</v>
      </c>
      <c r="O44" s="212">
        <v>0</v>
      </c>
      <c r="P44" s="212">
        <v>0</v>
      </c>
      <c r="Q44" s="212">
        <v>0</v>
      </c>
      <c r="R44" s="212">
        <v>0</v>
      </c>
      <c r="S44" s="212">
        <v>0</v>
      </c>
      <c r="T44" s="212">
        <v>0</v>
      </c>
      <c r="U44" s="212">
        <v>0</v>
      </c>
      <c r="V44" s="212">
        <v>0</v>
      </c>
      <c r="W44" s="212">
        <v>0</v>
      </c>
      <c r="X44" s="212">
        <v>0</v>
      </c>
      <c r="Y44" s="212">
        <v>0</v>
      </c>
      <c r="Z44" s="497">
        <f>D44+F44+H44+L44</f>
        <v>0</v>
      </c>
      <c r="AA44" s="497">
        <f>E44+G44+I44+M44</f>
        <v>0</v>
      </c>
      <c r="AB44" s="94" t="str">
        <f>IF(H44&gt;=J44,"","再掲エラー (5)&lt;(7)")&amp;IF(I44&gt;=K44,"","再掲エラー (6)&lt;(8)")&amp;IF(L44&gt;=N44,"","再掲エラー (9)&lt;(11)")&amp;IF(M44&gt;=O44,"","再掲エラー (10)&lt;(12)")&amp;IF(L44&gt;=P44,"","再掲エラー (9)&lt;(13)")&amp;IF(M44&gt;=Q44,"","再掲エラー (10)&lt;(14)")&amp;IF(L44&gt;=R44,"","再掲エラー (9)&lt;(15)")&amp;IF(M44&gt;=S44,"","再掲エラー (10)&lt;(16)")&amp;IF(L44&gt;=T44,"","再掲エラー (9)&lt;(17)")&amp;IF(M44&gt;=U44,"","再掲エラー (10)&lt;(18)")&amp;IF(L44&gt;=V44,"","再掲エラー (9)&lt;(19)")&amp;IF(M44&gt;=W44,"","再掲エラー (10)&lt;(20)")&amp;IF(L44&gt;=X44,"","再掲エラー (9)&lt;(21)")&amp;IF(M44&gt;=Y44,"","再掲エラー (10)&lt;(22)")&amp;IF(SUM(L44:M44)&gt;=SUM(T44:Y44),""," (17)～(22)の合計が(9)(10)の合計を超えています")</f>
        <v/>
      </c>
      <c r="AD44" s="172"/>
      <c r="AE44" s="172"/>
      <c r="AF44" s="94"/>
    </row>
    <row r="45" spans="2:32" ht="20.100000000000001" customHeight="1">
      <c r="B45" s="169" t="s">
        <v>112</v>
      </c>
      <c r="C45" s="49" t="s">
        <v>18</v>
      </c>
      <c r="D45" s="212">
        <v>0</v>
      </c>
      <c r="E45" s="212">
        <v>0</v>
      </c>
      <c r="F45" s="212">
        <v>0</v>
      </c>
      <c r="G45" s="212">
        <v>0</v>
      </c>
      <c r="H45" s="212">
        <v>0</v>
      </c>
      <c r="I45" s="212">
        <v>0</v>
      </c>
      <c r="J45" s="212">
        <v>0</v>
      </c>
      <c r="K45" s="212">
        <v>0</v>
      </c>
      <c r="L45" s="212">
        <v>0</v>
      </c>
      <c r="M45" s="212">
        <v>0</v>
      </c>
      <c r="N45" s="212">
        <v>0</v>
      </c>
      <c r="O45" s="212">
        <v>0</v>
      </c>
      <c r="P45" s="212">
        <v>0</v>
      </c>
      <c r="Q45" s="212">
        <v>0</v>
      </c>
      <c r="R45" s="212">
        <v>0</v>
      </c>
      <c r="S45" s="212">
        <v>0</v>
      </c>
      <c r="T45" s="212">
        <v>0</v>
      </c>
      <c r="U45" s="212">
        <v>0</v>
      </c>
      <c r="V45" s="212">
        <v>0</v>
      </c>
      <c r="W45" s="212">
        <v>0</v>
      </c>
      <c r="X45" s="212">
        <v>0</v>
      </c>
      <c r="Y45" s="212">
        <v>0</v>
      </c>
      <c r="Z45" s="497">
        <f t="shared" ref="Z45:Z62" si="3">D45+F45+H45+L45</f>
        <v>0</v>
      </c>
      <c r="AA45" s="497">
        <f t="shared" ref="AA45:AA62" si="4">E45+G45+I45+M45</f>
        <v>0</v>
      </c>
      <c r="AB45" s="94" t="str">
        <f t="shared" ref="AB45:AB62" si="5">IF(H45&gt;=J45,"","再掲エラー (5)&lt;(7)")&amp;IF(I45&gt;=K45,"","再掲エラー (6)&lt;(8)")&amp;IF(L45&gt;=N45,"","再掲エラー (9)&lt;(11)")&amp;IF(M45&gt;=O45,"","再掲エラー (10)&lt;(12)")&amp;IF(L45&gt;=P45,"","再掲エラー (9)&lt;(13)")&amp;IF(M45&gt;=Q45,"","再掲エラー (10)&lt;(14)")&amp;IF(L45&gt;=R45,"","再掲エラー (9)&lt;(15)")&amp;IF(M45&gt;=S45,"","再掲エラー (10)&lt;(16)")&amp;IF(L45&gt;=T45,"","再掲エラー (9)&lt;(17)")&amp;IF(M45&gt;=U45,"","再掲エラー (10)&lt;(18)")&amp;IF(L45&gt;=V45,"","再掲エラー (9)&lt;(19)")&amp;IF(M45&gt;=W45,"","再掲エラー (10)&lt;(20)")&amp;IF(L45&gt;=X45,"","再掲エラー (9)&lt;(21)")&amp;IF(M45&gt;=Y45,"","再掲エラー (10)&lt;(22)")&amp;IF(SUM(L45:M45)&gt;=SUM(T45:Y45),""," (17)～(22)の合計が(9)(10)の合計を超えています")</f>
        <v/>
      </c>
      <c r="AD45" s="172"/>
      <c r="AE45" s="172"/>
    </row>
    <row r="46" spans="2:32" ht="20.100000000000001" customHeight="1">
      <c r="B46" s="169" t="s">
        <v>113</v>
      </c>
      <c r="C46" s="49" t="s">
        <v>19</v>
      </c>
      <c r="D46" s="212">
        <v>0</v>
      </c>
      <c r="E46" s="212">
        <v>0</v>
      </c>
      <c r="F46" s="212">
        <v>0</v>
      </c>
      <c r="G46" s="212">
        <v>0</v>
      </c>
      <c r="H46" s="212">
        <v>0</v>
      </c>
      <c r="I46" s="212">
        <v>0</v>
      </c>
      <c r="J46" s="212">
        <v>0</v>
      </c>
      <c r="K46" s="212">
        <v>0</v>
      </c>
      <c r="L46" s="212">
        <v>0</v>
      </c>
      <c r="M46" s="212">
        <v>0</v>
      </c>
      <c r="N46" s="212">
        <v>0</v>
      </c>
      <c r="O46" s="212">
        <v>0</v>
      </c>
      <c r="P46" s="212">
        <v>0</v>
      </c>
      <c r="Q46" s="212">
        <v>0</v>
      </c>
      <c r="R46" s="212">
        <v>0</v>
      </c>
      <c r="S46" s="212">
        <v>0</v>
      </c>
      <c r="T46" s="212">
        <v>0</v>
      </c>
      <c r="U46" s="212">
        <v>0</v>
      </c>
      <c r="V46" s="212">
        <v>0</v>
      </c>
      <c r="W46" s="212">
        <v>0</v>
      </c>
      <c r="X46" s="212">
        <v>0</v>
      </c>
      <c r="Y46" s="212">
        <v>0</v>
      </c>
      <c r="Z46" s="497">
        <f t="shared" si="3"/>
        <v>0</v>
      </c>
      <c r="AA46" s="497">
        <f t="shared" si="4"/>
        <v>0</v>
      </c>
      <c r="AB46" s="94" t="str">
        <f t="shared" si="5"/>
        <v/>
      </c>
    </row>
    <row r="47" spans="2:32" ht="20.100000000000001" customHeight="1">
      <c r="B47" s="169" t="s">
        <v>114</v>
      </c>
      <c r="C47" s="49" t="s">
        <v>20</v>
      </c>
      <c r="D47" s="212">
        <v>0</v>
      </c>
      <c r="E47" s="212">
        <v>0</v>
      </c>
      <c r="F47" s="212">
        <v>0</v>
      </c>
      <c r="G47" s="212">
        <v>0</v>
      </c>
      <c r="H47" s="212">
        <v>0</v>
      </c>
      <c r="I47" s="212">
        <v>0</v>
      </c>
      <c r="J47" s="212">
        <v>0</v>
      </c>
      <c r="K47" s="212">
        <v>0</v>
      </c>
      <c r="L47" s="212">
        <v>0</v>
      </c>
      <c r="M47" s="212">
        <v>0</v>
      </c>
      <c r="N47" s="212">
        <v>0</v>
      </c>
      <c r="O47" s="212">
        <v>0</v>
      </c>
      <c r="P47" s="212">
        <v>0</v>
      </c>
      <c r="Q47" s="212">
        <v>0</v>
      </c>
      <c r="R47" s="212">
        <v>0</v>
      </c>
      <c r="S47" s="212">
        <v>0</v>
      </c>
      <c r="T47" s="212">
        <v>0</v>
      </c>
      <c r="U47" s="212">
        <v>0</v>
      </c>
      <c r="V47" s="212">
        <v>0</v>
      </c>
      <c r="W47" s="212">
        <v>0</v>
      </c>
      <c r="X47" s="212">
        <v>0</v>
      </c>
      <c r="Y47" s="212">
        <v>0</v>
      </c>
      <c r="Z47" s="497">
        <f t="shared" si="3"/>
        <v>0</v>
      </c>
      <c r="AA47" s="497">
        <f t="shared" si="4"/>
        <v>0</v>
      </c>
      <c r="AB47" s="94" t="str">
        <f t="shared" si="5"/>
        <v/>
      </c>
    </row>
    <row r="48" spans="2:32" ht="20.100000000000001" customHeight="1">
      <c r="B48" s="169" t="s">
        <v>115</v>
      </c>
      <c r="C48" s="49" t="s">
        <v>21</v>
      </c>
      <c r="D48" s="212">
        <v>0</v>
      </c>
      <c r="E48" s="212">
        <v>0</v>
      </c>
      <c r="F48" s="212">
        <v>0</v>
      </c>
      <c r="G48" s="212">
        <v>0</v>
      </c>
      <c r="H48" s="212">
        <v>0</v>
      </c>
      <c r="I48" s="212">
        <v>0</v>
      </c>
      <c r="J48" s="212">
        <v>0</v>
      </c>
      <c r="K48" s="212">
        <v>0</v>
      </c>
      <c r="L48" s="212">
        <v>0</v>
      </c>
      <c r="M48" s="212">
        <v>0</v>
      </c>
      <c r="N48" s="212">
        <v>0</v>
      </c>
      <c r="O48" s="212">
        <v>0</v>
      </c>
      <c r="P48" s="212">
        <v>0</v>
      </c>
      <c r="Q48" s="212">
        <v>0</v>
      </c>
      <c r="R48" s="212">
        <v>0</v>
      </c>
      <c r="S48" s="212">
        <v>0</v>
      </c>
      <c r="T48" s="212">
        <v>0</v>
      </c>
      <c r="U48" s="212">
        <v>0</v>
      </c>
      <c r="V48" s="212">
        <v>0</v>
      </c>
      <c r="W48" s="212">
        <v>0</v>
      </c>
      <c r="X48" s="212">
        <v>0</v>
      </c>
      <c r="Y48" s="212">
        <v>0</v>
      </c>
      <c r="Z48" s="497">
        <f t="shared" si="3"/>
        <v>0</v>
      </c>
      <c r="AA48" s="497">
        <f t="shared" si="4"/>
        <v>0</v>
      </c>
      <c r="AB48" s="94" t="str">
        <f t="shared" si="5"/>
        <v/>
      </c>
    </row>
    <row r="49" spans="2:28" ht="20.100000000000001" customHeight="1">
      <c r="B49" s="169" t="s">
        <v>116</v>
      </c>
      <c r="C49" s="49" t="s">
        <v>22</v>
      </c>
      <c r="D49" s="212">
        <v>0</v>
      </c>
      <c r="E49" s="212">
        <v>0</v>
      </c>
      <c r="F49" s="212">
        <v>0</v>
      </c>
      <c r="G49" s="212">
        <v>0</v>
      </c>
      <c r="H49" s="212">
        <v>0</v>
      </c>
      <c r="I49" s="212">
        <v>0</v>
      </c>
      <c r="J49" s="212">
        <v>0</v>
      </c>
      <c r="K49" s="212">
        <v>0</v>
      </c>
      <c r="L49" s="212">
        <v>0</v>
      </c>
      <c r="M49" s="212">
        <v>0</v>
      </c>
      <c r="N49" s="212">
        <v>0</v>
      </c>
      <c r="O49" s="212">
        <v>0</v>
      </c>
      <c r="P49" s="212">
        <v>0</v>
      </c>
      <c r="Q49" s="212">
        <v>0</v>
      </c>
      <c r="R49" s="212">
        <v>0</v>
      </c>
      <c r="S49" s="212">
        <v>0</v>
      </c>
      <c r="T49" s="212">
        <v>0</v>
      </c>
      <c r="U49" s="212">
        <v>0</v>
      </c>
      <c r="V49" s="212">
        <v>0</v>
      </c>
      <c r="W49" s="212">
        <v>0</v>
      </c>
      <c r="X49" s="212">
        <v>0</v>
      </c>
      <c r="Y49" s="212">
        <v>0</v>
      </c>
      <c r="Z49" s="497">
        <f t="shared" si="3"/>
        <v>0</v>
      </c>
      <c r="AA49" s="497">
        <f t="shared" si="4"/>
        <v>0</v>
      </c>
      <c r="AB49" s="94" t="str">
        <f t="shared" si="5"/>
        <v/>
      </c>
    </row>
    <row r="50" spans="2:28" ht="20.100000000000001" customHeight="1">
      <c r="B50" s="169" t="s">
        <v>117</v>
      </c>
      <c r="C50" s="49" t="s">
        <v>77</v>
      </c>
      <c r="D50" s="212">
        <v>0</v>
      </c>
      <c r="E50" s="212">
        <v>0</v>
      </c>
      <c r="F50" s="212">
        <v>0</v>
      </c>
      <c r="G50" s="212">
        <v>0</v>
      </c>
      <c r="H50" s="212">
        <v>0</v>
      </c>
      <c r="I50" s="212">
        <v>0</v>
      </c>
      <c r="J50" s="212">
        <v>0</v>
      </c>
      <c r="K50" s="212">
        <v>0</v>
      </c>
      <c r="L50" s="212">
        <v>0</v>
      </c>
      <c r="M50" s="212">
        <v>0</v>
      </c>
      <c r="N50" s="212">
        <v>0</v>
      </c>
      <c r="O50" s="212">
        <v>0</v>
      </c>
      <c r="P50" s="212">
        <v>0</v>
      </c>
      <c r="Q50" s="212">
        <v>0</v>
      </c>
      <c r="R50" s="212">
        <v>0</v>
      </c>
      <c r="S50" s="212">
        <v>0</v>
      </c>
      <c r="T50" s="212">
        <v>0</v>
      </c>
      <c r="U50" s="212">
        <v>0</v>
      </c>
      <c r="V50" s="212">
        <v>0</v>
      </c>
      <c r="W50" s="212">
        <v>0</v>
      </c>
      <c r="X50" s="212">
        <v>0</v>
      </c>
      <c r="Y50" s="212">
        <v>0</v>
      </c>
      <c r="Z50" s="497">
        <f t="shared" si="3"/>
        <v>0</v>
      </c>
      <c r="AA50" s="497">
        <f t="shared" si="4"/>
        <v>0</v>
      </c>
      <c r="AB50" s="94" t="str">
        <f t="shared" si="5"/>
        <v/>
      </c>
    </row>
    <row r="51" spans="2:28" ht="20.100000000000001" customHeight="1">
      <c r="B51" s="169" t="s">
        <v>118</v>
      </c>
      <c r="C51" s="49" t="s">
        <v>78</v>
      </c>
      <c r="D51" s="212">
        <v>0</v>
      </c>
      <c r="E51" s="212">
        <v>0</v>
      </c>
      <c r="F51" s="212">
        <v>0</v>
      </c>
      <c r="G51" s="212">
        <v>0</v>
      </c>
      <c r="H51" s="212">
        <v>0</v>
      </c>
      <c r="I51" s="212">
        <v>0</v>
      </c>
      <c r="J51" s="212">
        <v>0</v>
      </c>
      <c r="K51" s="212">
        <v>0</v>
      </c>
      <c r="L51" s="212">
        <v>0</v>
      </c>
      <c r="M51" s="212">
        <v>0</v>
      </c>
      <c r="N51" s="212">
        <v>0</v>
      </c>
      <c r="O51" s="212">
        <v>0</v>
      </c>
      <c r="P51" s="212">
        <v>0</v>
      </c>
      <c r="Q51" s="212">
        <v>0</v>
      </c>
      <c r="R51" s="212">
        <v>0</v>
      </c>
      <c r="S51" s="212">
        <v>0</v>
      </c>
      <c r="T51" s="212">
        <v>0</v>
      </c>
      <c r="U51" s="212">
        <v>0</v>
      </c>
      <c r="V51" s="212">
        <v>0</v>
      </c>
      <c r="W51" s="212">
        <v>0</v>
      </c>
      <c r="X51" s="212">
        <v>0</v>
      </c>
      <c r="Y51" s="212">
        <v>0</v>
      </c>
      <c r="Z51" s="497">
        <f t="shared" si="3"/>
        <v>0</v>
      </c>
      <c r="AA51" s="497">
        <f t="shared" si="4"/>
        <v>0</v>
      </c>
      <c r="AB51" s="94" t="str">
        <f t="shared" si="5"/>
        <v/>
      </c>
    </row>
    <row r="52" spans="2:28" ht="20.100000000000001" customHeight="1">
      <c r="B52" s="169" t="s">
        <v>119</v>
      </c>
      <c r="C52" s="49" t="s">
        <v>79</v>
      </c>
      <c r="D52" s="212">
        <v>0</v>
      </c>
      <c r="E52" s="212">
        <v>0</v>
      </c>
      <c r="F52" s="212">
        <v>0</v>
      </c>
      <c r="G52" s="212">
        <v>0</v>
      </c>
      <c r="H52" s="212">
        <v>0</v>
      </c>
      <c r="I52" s="212">
        <v>0</v>
      </c>
      <c r="J52" s="212">
        <v>0</v>
      </c>
      <c r="K52" s="212">
        <v>0</v>
      </c>
      <c r="L52" s="212">
        <v>0</v>
      </c>
      <c r="M52" s="212">
        <v>0</v>
      </c>
      <c r="N52" s="212">
        <v>0</v>
      </c>
      <c r="O52" s="212">
        <v>0</v>
      </c>
      <c r="P52" s="212">
        <v>0</v>
      </c>
      <c r="Q52" s="212">
        <v>0</v>
      </c>
      <c r="R52" s="212">
        <v>0</v>
      </c>
      <c r="S52" s="212">
        <v>0</v>
      </c>
      <c r="T52" s="212">
        <v>0</v>
      </c>
      <c r="U52" s="212">
        <v>0</v>
      </c>
      <c r="V52" s="212">
        <v>0</v>
      </c>
      <c r="W52" s="212">
        <v>0</v>
      </c>
      <c r="X52" s="212">
        <v>0</v>
      </c>
      <c r="Y52" s="212">
        <v>0</v>
      </c>
      <c r="Z52" s="497">
        <f t="shared" si="3"/>
        <v>0</v>
      </c>
      <c r="AA52" s="497">
        <f t="shared" si="4"/>
        <v>0</v>
      </c>
      <c r="AB52" s="94" t="str">
        <f t="shared" si="5"/>
        <v/>
      </c>
    </row>
    <row r="53" spans="2:28" ht="20.100000000000001" customHeight="1">
      <c r="B53" s="169" t="s">
        <v>120</v>
      </c>
      <c r="C53" s="49" t="s">
        <v>80</v>
      </c>
      <c r="D53" s="212">
        <v>0</v>
      </c>
      <c r="E53" s="212">
        <v>0</v>
      </c>
      <c r="F53" s="212">
        <v>0</v>
      </c>
      <c r="G53" s="212">
        <v>0</v>
      </c>
      <c r="H53" s="212">
        <v>0</v>
      </c>
      <c r="I53" s="212">
        <v>0</v>
      </c>
      <c r="J53" s="212">
        <v>0</v>
      </c>
      <c r="K53" s="212">
        <v>0</v>
      </c>
      <c r="L53" s="212">
        <v>0</v>
      </c>
      <c r="M53" s="212">
        <v>0</v>
      </c>
      <c r="N53" s="212">
        <v>0</v>
      </c>
      <c r="O53" s="212">
        <v>0</v>
      </c>
      <c r="P53" s="212">
        <v>0</v>
      </c>
      <c r="Q53" s="212">
        <v>0</v>
      </c>
      <c r="R53" s="212">
        <v>0</v>
      </c>
      <c r="S53" s="212">
        <v>0</v>
      </c>
      <c r="T53" s="212">
        <v>0</v>
      </c>
      <c r="U53" s="212">
        <v>0</v>
      </c>
      <c r="V53" s="212">
        <v>0</v>
      </c>
      <c r="W53" s="212">
        <v>0</v>
      </c>
      <c r="X53" s="212">
        <v>0</v>
      </c>
      <c r="Y53" s="212">
        <v>0</v>
      </c>
      <c r="Z53" s="497">
        <f t="shared" si="3"/>
        <v>0</v>
      </c>
      <c r="AA53" s="497">
        <f t="shared" si="4"/>
        <v>0</v>
      </c>
      <c r="AB53" s="94" t="str">
        <f t="shared" si="5"/>
        <v/>
      </c>
    </row>
    <row r="54" spans="2:28" ht="20.100000000000001" customHeight="1">
      <c r="B54" s="169" t="s">
        <v>121</v>
      </c>
      <c r="C54" s="49" t="s">
        <v>81</v>
      </c>
      <c r="D54" s="212">
        <v>0</v>
      </c>
      <c r="E54" s="212">
        <v>0</v>
      </c>
      <c r="F54" s="212">
        <v>0</v>
      </c>
      <c r="G54" s="212">
        <v>0</v>
      </c>
      <c r="H54" s="212">
        <v>0</v>
      </c>
      <c r="I54" s="212">
        <v>0</v>
      </c>
      <c r="J54" s="212">
        <v>0</v>
      </c>
      <c r="K54" s="212">
        <v>0</v>
      </c>
      <c r="L54" s="212">
        <v>0</v>
      </c>
      <c r="M54" s="212">
        <v>0</v>
      </c>
      <c r="N54" s="212">
        <v>0</v>
      </c>
      <c r="O54" s="212">
        <v>0</v>
      </c>
      <c r="P54" s="212">
        <v>0</v>
      </c>
      <c r="Q54" s="212">
        <v>0</v>
      </c>
      <c r="R54" s="212">
        <v>0</v>
      </c>
      <c r="S54" s="212">
        <v>0</v>
      </c>
      <c r="T54" s="212">
        <v>0</v>
      </c>
      <c r="U54" s="212">
        <v>0</v>
      </c>
      <c r="V54" s="212">
        <v>0</v>
      </c>
      <c r="W54" s="212">
        <v>0</v>
      </c>
      <c r="X54" s="212">
        <v>0</v>
      </c>
      <c r="Y54" s="212">
        <v>0</v>
      </c>
      <c r="Z54" s="497">
        <f t="shared" si="3"/>
        <v>0</v>
      </c>
      <c r="AA54" s="497">
        <f t="shared" si="4"/>
        <v>0</v>
      </c>
      <c r="AB54" s="94" t="str">
        <f t="shared" si="5"/>
        <v/>
      </c>
    </row>
    <row r="55" spans="2:28" ht="20.100000000000001" customHeight="1">
      <c r="B55" s="169" t="s">
        <v>122</v>
      </c>
      <c r="C55" s="49" t="s">
        <v>82</v>
      </c>
      <c r="D55" s="212">
        <v>0</v>
      </c>
      <c r="E55" s="212">
        <v>0</v>
      </c>
      <c r="F55" s="212">
        <v>0</v>
      </c>
      <c r="G55" s="212">
        <v>0</v>
      </c>
      <c r="H55" s="212">
        <v>0</v>
      </c>
      <c r="I55" s="212">
        <v>0</v>
      </c>
      <c r="J55" s="212">
        <v>0</v>
      </c>
      <c r="K55" s="212">
        <v>0</v>
      </c>
      <c r="L55" s="212">
        <v>0</v>
      </c>
      <c r="M55" s="212">
        <v>0</v>
      </c>
      <c r="N55" s="212">
        <v>0</v>
      </c>
      <c r="O55" s="212">
        <v>0</v>
      </c>
      <c r="P55" s="212">
        <v>0</v>
      </c>
      <c r="Q55" s="212">
        <v>0</v>
      </c>
      <c r="R55" s="212">
        <v>0</v>
      </c>
      <c r="S55" s="212">
        <v>0</v>
      </c>
      <c r="T55" s="212">
        <v>0</v>
      </c>
      <c r="U55" s="212">
        <v>0</v>
      </c>
      <c r="V55" s="212">
        <v>0</v>
      </c>
      <c r="W55" s="212">
        <v>0</v>
      </c>
      <c r="X55" s="212">
        <v>0</v>
      </c>
      <c r="Y55" s="212">
        <v>0</v>
      </c>
      <c r="Z55" s="497">
        <f t="shared" si="3"/>
        <v>0</v>
      </c>
      <c r="AA55" s="497">
        <f t="shared" si="4"/>
        <v>0</v>
      </c>
      <c r="AB55" s="94" t="str">
        <f t="shared" si="5"/>
        <v/>
      </c>
    </row>
    <row r="56" spans="2:28" ht="20.100000000000001" customHeight="1">
      <c r="B56" s="169" t="s">
        <v>123</v>
      </c>
      <c r="C56" s="49" t="s">
        <v>83</v>
      </c>
      <c r="D56" s="212">
        <v>0</v>
      </c>
      <c r="E56" s="212">
        <v>0</v>
      </c>
      <c r="F56" s="212">
        <v>0</v>
      </c>
      <c r="G56" s="212">
        <v>0</v>
      </c>
      <c r="H56" s="212">
        <v>0</v>
      </c>
      <c r="I56" s="212">
        <v>0</v>
      </c>
      <c r="J56" s="212">
        <v>0</v>
      </c>
      <c r="K56" s="212">
        <v>0</v>
      </c>
      <c r="L56" s="212">
        <v>0</v>
      </c>
      <c r="M56" s="212">
        <v>0</v>
      </c>
      <c r="N56" s="212">
        <v>0</v>
      </c>
      <c r="O56" s="212">
        <v>0</v>
      </c>
      <c r="P56" s="212">
        <v>0</v>
      </c>
      <c r="Q56" s="212">
        <v>0</v>
      </c>
      <c r="R56" s="212">
        <v>0</v>
      </c>
      <c r="S56" s="212">
        <v>0</v>
      </c>
      <c r="T56" s="212">
        <v>0</v>
      </c>
      <c r="U56" s="212">
        <v>0</v>
      </c>
      <c r="V56" s="212">
        <v>0</v>
      </c>
      <c r="W56" s="212">
        <v>0</v>
      </c>
      <c r="X56" s="212">
        <v>0</v>
      </c>
      <c r="Y56" s="212">
        <v>0</v>
      </c>
      <c r="Z56" s="497">
        <f t="shared" si="3"/>
        <v>0</v>
      </c>
      <c r="AA56" s="497">
        <f t="shared" si="4"/>
        <v>0</v>
      </c>
      <c r="AB56" s="94" t="str">
        <f t="shared" si="5"/>
        <v/>
      </c>
    </row>
    <row r="57" spans="2:28" ht="20.100000000000001" customHeight="1">
      <c r="B57" s="169" t="s">
        <v>124</v>
      </c>
      <c r="C57" s="49" t="s">
        <v>84</v>
      </c>
      <c r="D57" s="212">
        <v>0</v>
      </c>
      <c r="E57" s="212">
        <v>0</v>
      </c>
      <c r="F57" s="212">
        <v>0</v>
      </c>
      <c r="G57" s="212">
        <v>0</v>
      </c>
      <c r="H57" s="212">
        <v>0</v>
      </c>
      <c r="I57" s="212">
        <v>0</v>
      </c>
      <c r="J57" s="212">
        <v>0</v>
      </c>
      <c r="K57" s="212">
        <v>0</v>
      </c>
      <c r="L57" s="212">
        <v>0</v>
      </c>
      <c r="M57" s="212">
        <v>0</v>
      </c>
      <c r="N57" s="212">
        <v>0</v>
      </c>
      <c r="O57" s="212">
        <v>0</v>
      </c>
      <c r="P57" s="212">
        <v>0</v>
      </c>
      <c r="Q57" s="212">
        <v>0</v>
      </c>
      <c r="R57" s="212">
        <v>0</v>
      </c>
      <c r="S57" s="212">
        <v>0</v>
      </c>
      <c r="T57" s="212">
        <v>0</v>
      </c>
      <c r="U57" s="212">
        <v>0</v>
      </c>
      <c r="V57" s="212">
        <v>0</v>
      </c>
      <c r="W57" s="212">
        <v>0</v>
      </c>
      <c r="X57" s="212">
        <v>0</v>
      </c>
      <c r="Y57" s="212">
        <v>0</v>
      </c>
      <c r="Z57" s="497">
        <f t="shared" si="3"/>
        <v>0</v>
      </c>
      <c r="AA57" s="497">
        <f t="shared" si="4"/>
        <v>0</v>
      </c>
      <c r="AB57" s="94" t="str">
        <f t="shared" si="5"/>
        <v/>
      </c>
    </row>
    <row r="58" spans="2:28" ht="20.100000000000001" customHeight="1">
      <c r="B58" s="169" t="s">
        <v>125</v>
      </c>
      <c r="C58" s="49" t="s">
        <v>85</v>
      </c>
      <c r="D58" s="212">
        <v>0</v>
      </c>
      <c r="E58" s="212">
        <v>0</v>
      </c>
      <c r="F58" s="212">
        <v>0</v>
      </c>
      <c r="G58" s="212">
        <v>0</v>
      </c>
      <c r="H58" s="212">
        <v>0</v>
      </c>
      <c r="I58" s="212">
        <v>0</v>
      </c>
      <c r="J58" s="212">
        <v>0</v>
      </c>
      <c r="K58" s="212">
        <v>0</v>
      </c>
      <c r="L58" s="212">
        <v>0</v>
      </c>
      <c r="M58" s="212">
        <v>0</v>
      </c>
      <c r="N58" s="212">
        <v>0</v>
      </c>
      <c r="O58" s="212">
        <v>0</v>
      </c>
      <c r="P58" s="212">
        <v>0</v>
      </c>
      <c r="Q58" s="212">
        <v>0</v>
      </c>
      <c r="R58" s="212">
        <v>0</v>
      </c>
      <c r="S58" s="212">
        <v>0</v>
      </c>
      <c r="T58" s="212">
        <v>0</v>
      </c>
      <c r="U58" s="212">
        <v>0</v>
      </c>
      <c r="V58" s="212">
        <v>0</v>
      </c>
      <c r="W58" s="212">
        <v>0</v>
      </c>
      <c r="X58" s="212">
        <v>0</v>
      </c>
      <c r="Y58" s="212">
        <v>0</v>
      </c>
      <c r="Z58" s="497">
        <f t="shared" si="3"/>
        <v>0</v>
      </c>
      <c r="AA58" s="497">
        <f t="shared" si="4"/>
        <v>0</v>
      </c>
      <c r="AB58" s="94" t="str">
        <f t="shared" si="5"/>
        <v/>
      </c>
    </row>
    <row r="59" spans="2:28" ht="20.100000000000001" customHeight="1">
      <c r="B59" s="169" t="s">
        <v>126</v>
      </c>
      <c r="C59" s="49" t="s">
        <v>86</v>
      </c>
      <c r="D59" s="212">
        <v>0</v>
      </c>
      <c r="E59" s="212">
        <v>0</v>
      </c>
      <c r="F59" s="212">
        <v>0</v>
      </c>
      <c r="G59" s="212">
        <v>0</v>
      </c>
      <c r="H59" s="212">
        <v>0</v>
      </c>
      <c r="I59" s="212">
        <v>0</v>
      </c>
      <c r="J59" s="212">
        <v>0</v>
      </c>
      <c r="K59" s="212">
        <v>0</v>
      </c>
      <c r="L59" s="212">
        <v>0</v>
      </c>
      <c r="M59" s="212">
        <v>0</v>
      </c>
      <c r="N59" s="212">
        <v>0</v>
      </c>
      <c r="O59" s="212">
        <v>0</v>
      </c>
      <c r="P59" s="212">
        <v>0</v>
      </c>
      <c r="Q59" s="212">
        <v>0</v>
      </c>
      <c r="R59" s="212">
        <v>0</v>
      </c>
      <c r="S59" s="212">
        <v>0</v>
      </c>
      <c r="T59" s="212">
        <v>0</v>
      </c>
      <c r="U59" s="212">
        <v>0</v>
      </c>
      <c r="V59" s="212">
        <v>0</v>
      </c>
      <c r="W59" s="212">
        <v>0</v>
      </c>
      <c r="X59" s="212">
        <v>0</v>
      </c>
      <c r="Y59" s="212">
        <v>0</v>
      </c>
      <c r="Z59" s="497">
        <f t="shared" si="3"/>
        <v>0</v>
      </c>
      <c r="AA59" s="497">
        <f t="shared" si="4"/>
        <v>0</v>
      </c>
      <c r="AB59" s="94" t="str">
        <f t="shared" si="5"/>
        <v/>
      </c>
    </row>
    <row r="60" spans="2:28" ht="20.100000000000001" customHeight="1">
      <c r="B60" s="169" t="s">
        <v>127</v>
      </c>
      <c r="C60" s="49" t="s">
        <v>94</v>
      </c>
      <c r="D60" s="212">
        <v>0</v>
      </c>
      <c r="E60" s="212">
        <v>0</v>
      </c>
      <c r="F60" s="212">
        <v>0</v>
      </c>
      <c r="G60" s="212">
        <v>0</v>
      </c>
      <c r="H60" s="212">
        <v>0</v>
      </c>
      <c r="I60" s="212">
        <v>0</v>
      </c>
      <c r="J60" s="212">
        <v>0</v>
      </c>
      <c r="K60" s="212">
        <v>0</v>
      </c>
      <c r="L60" s="212">
        <v>0</v>
      </c>
      <c r="M60" s="212">
        <v>0</v>
      </c>
      <c r="N60" s="212">
        <v>0</v>
      </c>
      <c r="O60" s="212">
        <v>0</v>
      </c>
      <c r="P60" s="212">
        <v>0</v>
      </c>
      <c r="Q60" s="212">
        <v>0</v>
      </c>
      <c r="R60" s="212">
        <v>0</v>
      </c>
      <c r="S60" s="212">
        <v>0</v>
      </c>
      <c r="T60" s="212">
        <v>0</v>
      </c>
      <c r="U60" s="212">
        <v>0</v>
      </c>
      <c r="V60" s="212">
        <v>0</v>
      </c>
      <c r="W60" s="212">
        <v>0</v>
      </c>
      <c r="X60" s="212">
        <v>0</v>
      </c>
      <c r="Y60" s="212">
        <v>0</v>
      </c>
      <c r="Z60" s="497">
        <f t="shared" si="3"/>
        <v>0</v>
      </c>
      <c r="AA60" s="497">
        <f t="shared" si="4"/>
        <v>0</v>
      </c>
      <c r="AB60" s="94" t="str">
        <f t="shared" si="5"/>
        <v/>
      </c>
    </row>
    <row r="61" spans="2:28" ht="20.100000000000001" customHeight="1">
      <c r="B61" s="169" t="s">
        <v>128</v>
      </c>
      <c r="C61" s="49" t="s">
        <v>105</v>
      </c>
      <c r="D61" s="212">
        <v>0</v>
      </c>
      <c r="E61" s="212">
        <v>0</v>
      </c>
      <c r="F61" s="212">
        <v>0</v>
      </c>
      <c r="G61" s="212">
        <v>0</v>
      </c>
      <c r="H61" s="212">
        <v>0</v>
      </c>
      <c r="I61" s="212">
        <v>0</v>
      </c>
      <c r="J61" s="212">
        <v>0</v>
      </c>
      <c r="K61" s="212">
        <v>0</v>
      </c>
      <c r="L61" s="212">
        <v>0</v>
      </c>
      <c r="M61" s="212">
        <v>0</v>
      </c>
      <c r="N61" s="212">
        <v>0</v>
      </c>
      <c r="O61" s="212">
        <v>0</v>
      </c>
      <c r="P61" s="212">
        <v>0</v>
      </c>
      <c r="Q61" s="212">
        <v>0</v>
      </c>
      <c r="R61" s="212">
        <v>0</v>
      </c>
      <c r="S61" s="212">
        <v>0</v>
      </c>
      <c r="T61" s="212">
        <v>0</v>
      </c>
      <c r="U61" s="212">
        <v>0</v>
      </c>
      <c r="V61" s="212">
        <v>0</v>
      </c>
      <c r="W61" s="212">
        <v>0</v>
      </c>
      <c r="X61" s="212">
        <v>0</v>
      </c>
      <c r="Y61" s="212">
        <v>0</v>
      </c>
      <c r="Z61" s="497">
        <f t="shared" si="3"/>
        <v>0</v>
      </c>
      <c r="AA61" s="497">
        <f t="shared" si="4"/>
        <v>0</v>
      </c>
      <c r="AB61" s="94" t="str">
        <f t="shared" si="5"/>
        <v/>
      </c>
    </row>
    <row r="62" spans="2:28" ht="20.100000000000001" customHeight="1">
      <c r="B62" s="169" t="s">
        <v>418</v>
      </c>
      <c r="C62" s="49" t="s">
        <v>106</v>
      </c>
      <c r="D62" s="212">
        <v>0</v>
      </c>
      <c r="E62" s="212">
        <v>0</v>
      </c>
      <c r="F62" s="212">
        <v>0</v>
      </c>
      <c r="G62" s="212">
        <v>0</v>
      </c>
      <c r="H62" s="212">
        <v>0</v>
      </c>
      <c r="I62" s="212">
        <v>0</v>
      </c>
      <c r="J62" s="212">
        <v>0</v>
      </c>
      <c r="K62" s="212">
        <v>0</v>
      </c>
      <c r="L62" s="212">
        <v>0</v>
      </c>
      <c r="M62" s="212">
        <v>0</v>
      </c>
      <c r="N62" s="212">
        <v>0</v>
      </c>
      <c r="O62" s="212">
        <v>0</v>
      </c>
      <c r="P62" s="212">
        <v>0</v>
      </c>
      <c r="Q62" s="212">
        <v>0</v>
      </c>
      <c r="R62" s="212">
        <v>0</v>
      </c>
      <c r="S62" s="212">
        <v>0</v>
      </c>
      <c r="T62" s="212">
        <v>0</v>
      </c>
      <c r="U62" s="212">
        <v>0</v>
      </c>
      <c r="V62" s="212">
        <v>0</v>
      </c>
      <c r="W62" s="212">
        <v>0</v>
      </c>
      <c r="X62" s="212">
        <v>0</v>
      </c>
      <c r="Y62" s="212">
        <v>0</v>
      </c>
      <c r="Z62" s="497">
        <f t="shared" si="3"/>
        <v>0</v>
      </c>
      <c r="AA62" s="497">
        <f t="shared" si="4"/>
        <v>0</v>
      </c>
      <c r="AB62" s="94" t="str">
        <f t="shared" si="5"/>
        <v/>
      </c>
    </row>
    <row r="63" spans="2:28" ht="20.100000000000001" customHeight="1">
      <c r="B63" s="173" t="s">
        <v>71</v>
      </c>
      <c r="C63" s="208" t="s">
        <v>107</v>
      </c>
      <c r="D63" s="213">
        <f t="shared" ref="D63:Y63" si="6">SUM(D44:D62)</f>
        <v>0</v>
      </c>
      <c r="E63" s="213">
        <f t="shared" si="6"/>
        <v>0</v>
      </c>
      <c r="F63" s="213">
        <f t="shared" si="6"/>
        <v>0</v>
      </c>
      <c r="G63" s="213">
        <f t="shared" si="6"/>
        <v>0</v>
      </c>
      <c r="H63" s="213">
        <f t="shared" si="6"/>
        <v>0</v>
      </c>
      <c r="I63" s="213">
        <f t="shared" si="6"/>
        <v>0</v>
      </c>
      <c r="J63" s="213">
        <f t="shared" si="6"/>
        <v>0</v>
      </c>
      <c r="K63" s="213">
        <f t="shared" si="6"/>
        <v>0</v>
      </c>
      <c r="L63" s="213">
        <f t="shared" si="6"/>
        <v>0</v>
      </c>
      <c r="M63" s="213">
        <f t="shared" si="6"/>
        <v>0</v>
      </c>
      <c r="N63" s="213">
        <f t="shared" si="6"/>
        <v>0</v>
      </c>
      <c r="O63" s="213">
        <f t="shared" si="6"/>
        <v>0</v>
      </c>
      <c r="P63" s="213">
        <f t="shared" si="6"/>
        <v>0</v>
      </c>
      <c r="Q63" s="213">
        <f t="shared" si="6"/>
        <v>0</v>
      </c>
      <c r="R63" s="213">
        <f t="shared" si="6"/>
        <v>0</v>
      </c>
      <c r="S63" s="213">
        <f t="shared" si="6"/>
        <v>0</v>
      </c>
      <c r="T63" s="213">
        <f t="shared" si="6"/>
        <v>0</v>
      </c>
      <c r="U63" s="213">
        <f t="shared" si="6"/>
        <v>0</v>
      </c>
      <c r="V63" s="213">
        <f t="shared" si="6"/>
        <v>0</v>
      </c>
      <c r="W63" s="213">
        <f t="shared" si="6"/>
        <v>0</v>
      </c>
      <c r="X63" s="213">
        <f t="shared" si="6"/>
        <v>0</v>
      </c>
      <c r="Y63" s="213">
        <f t="shared" si="6"/>
        <v>0</v>
      </c>
      <c r="Z63" s="497">
        <f>D63+F63+H63+L63</f>
        <v>0</v>
      </c>
      <c r="AA63" s="497">
        <f>E63+G63+I63+M63</f>
        <v>0</v>
      </c>
      <c r="AB63" s="94" t="str">
        <f>IF(SUM(G10:G11)=SUM(Z63:AA63),"","審査要領１を確認してください。")</f>
        <v/>
      </c>
    </row>
    <row r="64" spans="2:28" ht="20.100000000000001" customHeight="1">
      <c r="B64" s="174" t="s">
        <v>277</v>
      </c>
      <c r="C64" s="50" t="s">
        <v>108</v>
      </c>
      <c r="D64" s="215">
        <v>0</v>
      </c>
      <c r="E64" s="215">
        <v>0</v>
      </c>
      <c r="F64" s="215">
        <v>0</v>
      </c>
      <c r="G64" s="215">
        <v>0</v>
      </c>
      <c r="H64" s="215">
        <v>0</v>
      </c>
      <c r="I64" s="215">
        <v>0</v>
      </c>
      <c r="J64" s="215">
        <v>0</v>
      </c>
      <c r="K64" s="215">
        <v>0</v>
      </c>
      <c r="L64" s="215">
        <v>0</v>
      </c>
      <c r="M64" s="212">
        <v>0</v>
      </c>
      <c r="N64" s="215">
        <v>0</v>
      </c>
      <c r="O64" s="215">
        <v>0</v>
      </c>
      <c r="P64" s="215">
        <v>0</v>
      </c>
      <c r="Q64" s="215">
        <v>0</v>
      </c>
      <c r="R64" s="215">
        <v>0</v>
      </c>
      <c r="S64" s="215">
        <v>0</v>
      </c>
      <c r="T64" s="215">
        <v>0</v>
      </c>
      <c r="U64" s="215">
        <v>0</v>
      </c>
      <c r="V64" s="215">
        <v>0</v>
      </c>
      <c r="W64" s="215">
        <v>0</v>
      </c>
      <c r="X64" s="215">
        <v>0</v>
      </c>
      <c r="Y64" s="212">
        <v>0</v>
      </c>
      <c r="Z64" s="497">
        <f>D64+F64+H64+L64</f>
        <v>0</v>
      </c>
      <c r="AA64" s="497">
        <f>E64+G64+I64+M64</f>
        <v>0</v>
      </c>
      <c r="AB64" s="94" t="str">
        <f>IF(H64&gt;=J64,"","再掲エラー (5)&lt;(7)")&amp;IF(I64&gt;=K64,"","再掲エラー (6)&lt;(8)")&amp;IF(L64&gt;=N64,"","再掲エラー (9)&lt;(11)")&amp;IF(M64&gt;=O64,"","再掲エラー (10)&lt;(12)")&amp;IF(L64&gt;=P64,"","再掲エラー (9)&lt;(13)")&amp;IF(M64&gt;=Q64,"","再掲エラー (10)&lt;(14)")&amp;IF(L64&gt;=R64,"","再掲エラー (9)&lt;(15)")&amp;IF(M64&gt;=S64,"","再掲エラー (10)&lt;(16)")&amp;IF(L64&gt;=T64,"","再掲エラー (9)&lt;(17)")&amp;IF(M64&gt;=U64,"","再掲エラー (10)&lt;(18)")&amp;IF(L64&gt;=V64,"","再掲エラー (9)&lt;(19)")&amp;IF(M64&gt;=W64,"","再掲エラー (10)&lt;(20)")&amp;IF(L64&gt;=X64,"","再掲エラー (9)&lt;(21)")&amp;IF(M64&gt;=Y64,"","再掲エラー (10)&lt;(22)")&amp;IF(SUM(L64:M64)&gt;=SUM(T64:Y64),""," (17)～(22)の合計が(9)(10)の合計を超えています")</f>
        <v/>
      </c>
    </row>
    <row r="65" spans="2:27" ht="33.75" customHeight="1">
      <c r="D65" s="477" t="str">
        <f>IF(AF20=SUM(D63:E63),"","審査要領２を確認してください。")&amp;IF(D63&gt;=D64,"","再掲エラー (33)&lt;(34)")</f>
        <v/>
      </c>
      <c r="E65" s="477" t="str">
        <f>IF(E63&gt;=E64,"","再掲エラー (33)&lt;(34)")</f>
        <v/>
      </c>
      <c r="F65" s="477" t="str">
        <f>IF(AF21=SUM(F63:G63),"","審査要領３を確認してください。")&amp;IF(F63&gt;=F64,"","再掲エラー (33)&lt;(34)")</f>
        <v/>
      </c>
      <c r="G65" s="477" t="str">
        <f>IF(G63&gt;=G64,"","再掲エラー (33)&lt;(34)")</f>
        <v/>
      </c>
      <c r="H65" s="477" t="str">
        <f>IF(AF22=SUM(H63:I63),"","審査要領４を確認してください。")&amp;IF(H63&gt;=H64,"","再掲エラー (33)&lt;(34)")</f>
        <v/>
      </c>
      <c r="I65" s="477" t="str">
        <f>IF(I63&gt;=I64,"","再掲エラー (33)&lt;(34)")</f>
        <v/>
      </c>
      <c r="J65" s="266" t="str">
        <f>IF(J63&gt;=J64,"","再掲エラー (33)&lt;(34)")</f>
        <v/>
      </c>
      <c r="K65" s="266" t="str">
        <f>IF(K63&gt;=K64,"","再掲エラー (33)&lt;(34)")</f>
        <v/>
      </c>
      <c r="L65" s="477" t="str">
        <f>IF(AF23=SUM(L63:M63),"","審査要領５を確認してください。")&amp;IF(L63&gt;=L64,"","再掲エラー (33)&lt;(34)")</f>
        <v/>
      </c>
      <c r="M65" s="477" t="str">
        <f t="shared" ref="M65:AA65" si="7">IF(M63&gt;=M64,"","再掲エラー (33)&lt;(34)")</f>
        <v/>
      </c>
      <c r="N65" s="266" t="str">
        <f t="shared" si="7"/>
        <v/>
      </c>
      <c r="O65" s="266" t="str">
        <f t="shared" si="7"/>
        <v/>
      </c>
      <c r="P65" s="266" t="str">
        <f t="shared" si="7"/>
        <v/>
      </c>
      <c r="Q65" s="266" t="str">
        <f t="shared" si="7"/>
        <v/>
      </c>
      <c r="R65" s="266" t="str">
        <f t="shared" si="7"/>
        <v/>
      </c>
      <c r="S65" s="266" t="str">
        <f t="shared" si="7"/>
        <v/>
      </c>
      <c r="T65" s="266" t="str">
        <f t="shared" si="7"/>
        <v/>
      </c>
      <c r="U65" s="266" t="str">
        <f t="shared" si="7"/>
        <v/>
      </c>
      <c r="V65" s="266" t="str">
        <f t="shared" si="7"/>
        <v/>
      </c>
      <c r="W65" s="266" t="str">
        <f t="shared" si="7"/>
        <v/>
      </c>
      <c r="X65" s="266" t="str">
        <f t="shared" si="7"/>
        <v/>
      </c>
      <c r="Y65" s="266" t="str">
        <f t="shared" si="7"/>
        <v/>
      </c>
      <c r="Z65" s="266" t="str">
        <f t="shared" si="7"/>
        <v/>
      </c>
      <c r="AA65" s="266" t="str">
        <f t="shared" si="7"/>
        <v/>
      </c>
    </row>
    <row r="66" spans="2:27" ht="14.25">
      <c r="N66" s="99"/>
      <c r="O66" s="99"/>
      <c r="P66" s="99"/>
      <c r="Q66" s="100"/>
      <c r="R66" s="100"/>
      <c r="S66" s="100"/>
      <c r="T66" s="100"/>
    </row>
    <row r="67" spans="2:27" ht="14.25">
      <c r="N67" s="102"/>
      <c r="O67" s="103"/>
      <c r="P67" s="103"/>
      <c r="Q67" s="104"/>
      <c r="R67" s="104"/>
      <c r="S67" s="104"/>
    </row>
    <row r="68" spans="2:27" ht="14.25">
      <c r="O68" s="103"/>
      <c r="P68" s="103"/>
      <c r="Q68" s="104"/>
      <c r="R68" s="104"/>
      <c r="S68" s="104"/>
    </row>
    <row r="69" spans="2:27" ht="14.25">
      <c r="O69" s="103"/>
      <c r="P69" s="103"/>
      <c r="Q69" s="104"/>
      <c r="R69" s="104"/>
      <c r="S69" s="104"/>
    </row>
    <row r="70" spans="2:27" ht="15" thickBot="1">
      <c r="N70" s="311" t="s">
        <v>349</v>
      </c>
      <c r="O70" s="103"/>
      <c r="P70" s="103"/>
      <c r="Q70" s="104"/>
      <c r="R70" s="104"/>
      <c r="S70" s="104"/>
    </row>
    <row r="71" spans="2:27" ht="15" thickBot="1">
      <c r="N71" s="742"/>
      <c r="O71" s="743"/>
      <c r="P71" s="103"/>
      <c r="Q71" s="104"/>
      <c r="R71" s="104"/>
      <c r="S71" s="104"/>
    </row>
    <row r="72" spans="2:27" ht="14.25">
      <c r="M72" s="102"/>
      <c r="N72" s="102"/>
      <c r="O72" s="102"/>
      <c r="R72" s="103"/>
      <c r="S72" s="103"/>
      <c r="T72" s="104"/>
      <c r="U72" s="104"/>
      <c r="V72" s="104"/>
      <c r="W72" s="104"/>
    </row>
    <row r="73" spans="2:27" ht="14.25">
      <c r="M73" s="102"/>
      <c r="N73" s="102"/>
      <c r="O73" s="102"/>
      <c r="R73" s="103"/>
      <c r="S73" s="103"/>
      <c r="T73" s="104"/>
      <c r="U73" s="104"/>
      <c r="V73" s="104"/>
      <c r="W73" s="104"/>
    </row>
    <row r="74" spans="2:27" ht="13.5">
      <c r="B74" s="511" t="s">
        <v>421</v>
      </c>
    </row>
    <row r="75" spans="2:27" ht="13.5">
      <c r="B75" s="104" t="s">
        <v>431</v>
      </c>
    </row>
    <row r="76" spans="2:27" ht="13.5">
      <c r="B76" s="104" t="s">
        <v>432</v>
      </c>
    </row>
    <row r="77" spans="2:27" ht="13.5">
      <c r="B77" s="104" t="s">
        <v>433</v>
      </c>
    </row>
    <row r="78" spans="2:27" ht="13.5">
      <c r="B78" s="104" t="s">
        <v>422</v>
      </c>
    </row>
    <row r="79" spans="2:27" ht="13.5">
      <c r="B79" s="104" t="s">
        <v>423</v>
      </c>
    </row>
    <row r="80" spans="2:27" ht="14.25">
      <c r="B80" s="104" t="s">
        <v>424</v>
      </c>
      <c r="C80" s="98"/>
      <c r="E80" s="104"/>
      <c r="J80" s="101"/>
      <c r="K80" s="102"/>
      <c r="L80" s="102"/>
      <c r="M80" s="102"/>
      <c r="N80" s="102"/>
      <c r="O80" s="102"/>
      <c r="P80" s="102"/>
      <c r="S80" s="103"/>
      <c r="T80" s="103"/>
      <c r="U80" s="104"/>
      <c r="V80" s="104"/>
      <c r="W80" s="104"/>
      <c r="X80" s="104"/>
    </row>
    <row r="81" spans="2:32" ht="15" customHeight="1">
      <c r="B81" s="104" t="s">
        <v>425</v>
      </c>
      <c r="C81" s="382"/>
      <c r="D81" s="388"/>
      <c r="E81" s="104"/>
      <c r="J81" s="101"/>
      <c r="K81" s="102"/>
      <c r="L81" s="102"/>
      <c r="M81" s="104"/>
      <c r="N81" s="102"/>
      <c r="O81" s="102"/>
      <c r="P81" s="102"/>
      <c r="S81" s="103"/>
      <c r="T81" s="103"/>
      <c r="U81" s="104"/>
      <c r="V81" s="104"/>
      <c r="W81" s="104"/>
      <c r="X81" s="104"/>
    </row>
    <row r="82" spans="2:32" ht="14.25">
      <c r="B82" s="104" t="s">
        <v>426</v>
      </c>
      <c r="C82" s="382"/>
      <c r="D82" s="388"/>
      <c r="E82" s="104"/>
      <c r="J82" s="101"/>
      <c r="K82" s="102"/>
      <c r="L82" s="102"/>
      <c r="M82" s="104"/>
      <c r="N82" s="102"/>
      <c r="O82" s="102"/>
      <c r="P82" s="102"/>
      <c r="Q82" s="382"/>
      <c r="S82" s="103"/>
      <c r="T82" s="103"/>
      <c r="U82" s="104"/>
      <c r="V82" s="104"/>
      <c r="W82" s="104"/>
      <c r="X82" s="104"/>
    </row>
    <row r="83" spans="2:32" ht="14.25">
      <c r="B83" s="104" t="s">
        <v>427</v>
      </c>
      <c r="C83" s="382"/>
      <c r="D83" s="388"/>
      <c r="E83" s="104"/>
      <c r="J83" s="101"/>
      <c r="K83" s="102"/>
      <c r="L83" s="102"/>
      <c r="M83" s="104"/>
      <c r="N83" s="102"/>
      <c r="O83" s="102"/>
      <c r="P83" s="102"/>
      <c r="Q83" s="382"/>
      <c r="S83" s="103"/>
      <c r="T83" s="103"/>
      <c r="U83" s="104"/>
      <c r="V83" s="104"/>
      <c r="W83" s="104"/>
      <c r="X83" s="104"/>
    </row>
    <row r="84" spans="2:32" ht="14.25">
      <c r="B84" s="104" t="s">
        <v>428</v>
      </c>
      <c r="C84" s="382"/>
      <c r="D84" s="388"/>
      <c r="E84" s="104"/>
      <c r="J84" s="101"/>
      <c r="K84" s="102"/>
      <c r="L84" s="102"/>
      <c r="M84" s="104"/>
      <c r="N84" s="102"/>
      <c r="O84" s="102"/>
      <c r="P84" s="102"/>
      <c r="Q84" s="382"/>
      <c r="S84" s="103"/>
      <c r="T84" s="103"/>
      <c r="U84" s="104"/>
      <c r="V84" s="104"/>
      <c r="W84" s="104"/>
      <c r="X84" s="104"/>
    </row>
    <row r="85" spans="2:32" ht="14.25">
      <c r="B85" s="104" t="s">
        <v>429</v>
      </c>
      <c r="C85" s="382"/>
      <c r="D85" s="388"/>
      <c r="E85" s="104"/>
      <c r="J85" s="101"/>
      <c r="K85" s="102"/>
      <c r="L85" s="102"/>
      <c r="M85" s="104"/>
      <c r="N85" s="102"/>
      <c r="O85" s="102"/>
      <c r="P85" s="102"/>
      <c r="Q85" s="382"/>
      <c r="S85" s="103"/>
      <c r="T85" s="103"/>
      <c r="U85" s="104"/>
      <c r="V85" s="104"/>
      <c r="W85" s="104"/>
      <c r="X85" s="104"/>
    </row>
    <row r="86" spans="2:32" ht="14.25">
      <c r="B86" s="104"/>
      <c r="C86" s="382"/>
      <c r="D86" s="388"/>
      <c r="E86" s="104"/>
      <c r="J86" s="101"/>
      <c r="K86" s="102"/>
      <c r="L86" s="102"/>
      <c r="M86" s="104"/>
      <c r="N86" s="102"/>
      <c r="O86" s="102"/>
      <c r="P86" s="102"/>
      <c r="Q86" s="382"/>
      <c r="S86" s="103"/>
      <c r="T86" s="103"/>
      <c r="U86" s="104"/>
      <c r="V86" s="104"/>
      <c r="W86" s="104"/>
      <c r="X86" s="104"/>
    </row>
    <row r="87" spans="2:32" ht="14.25">
      <c r="B87" s="104"/>
      <c r="C87" s="382"/>
      <c r="D87" s="388"/>
      <c r="E87" s="104"/>
      <c r="J87" s="101"/>
      <c r="K87" s="102"/>
      <c r="L87" s="102"/>
      <c r="M87" s="104"/>
      <c r="N87" s="102"/>
      <c r="O87" s="102"/>
      <c r="P87" s="102"/>
      <c r="Q87" s="382"/>
      <c r="S87" s="103"/>
      <c r="T87" s="103"/>
      <c r="U87" s="104"/>
      <c r="V87" s="104"/>
      <c r="W87" s="104"/>
      <c r="X87" s="104"/>
    </row>
    <row r="88" spans="2:32" ht="14.25">
      <c r="B88" s="104"/>
      <c r="C88" s="382"/>
      <c r="D88" s="388"/>
      <c r="E88" s="104"/>
      <c r="J88" s="101"/>
      <c r="K88" s="102"/>
      <c r="L88" s="102"/>
      <c r="M88" s="104"/>
      <c r="N88" s="102"/>
      <c r="O88" s="102"/>
      <c r="P88" s="102"/>
      <c r="Q88" s="382"/>
      <c r="S88" s="103"/>
      <c r="T88" s="103"/>
      <c r="U88" s="104"/>
      <c r="V88" s="104"/>
      <c r="W88" s="104"/>
      <c r="X88" s="104"/>
    </row>
    <row r="89" spans="2:32" ht="14.25">
      <c r="B89" s="104"/>
      <c r="C89" s="382"/>
      <c r="D89" s="388"/>
      <c r="E89" s="104"/>
      <c r="J89" s="101"/>
      <c r="K89" s="102"/>
      <c r="L89" s="102"/>
      <c r="M89" s="104"/>
      <c r="N89" s="102"/>
      <c r="O89" s="102"/>
      <c r="P89" s="102"/>
      <c r="Q89" s="382"/>
      <c r="S89" s="103"/>
      <c r="T89" s="103"/>
      <c r="U89" s="104"/>
      <c r="V89" s="104"/>
      <c r="W89" s="104"/>
      <c r="X89" s="104"/>
    </row>
    <row r="90" spans="2:32" ht="14.25">
      <c r="B90" s="104"/>
      <c r="C90" s="382"/>
      <c r="D90" s="388"/>
      <c r="E90" s="104"/>
      <c r="J90" s="101"/>
      <c r="K90" s="102"/>
      <c r="L90" s="102"/>
      <c r="M90" s="104"/>
      <c r="N90" s="102"/>
      <c r="O90" s="102"/>
      <c r="P90" s="102"/>
      <c r="Q90" s="382"/>
      <c r="S90" s="103"/>
      <c r="T90" s="103"/>
      <c r="U90" s="104"/>
      <c r="V90" s="104"/>
      <c r="W90" s="104"/>
      <c r="X90" s="104"/>
      <c r="AF90" s="76"/>
    </row>
    <row r="91" spans="2:32" ht="14.25">
      <c r="B91" s="71"/>
      <c r="C91" s="382"/>
      <c r="D91" s="388"/>
      <c r="E91" s="104"/>
      <c r="J91" s="101"/>
      <c r="K91" s="102"/>
      <c r="L91" s="102"/>
      <c r="M91" s="104"/>
      <c r="N91" s="102"/>
      <c r="O91" s="102"/>
      <c r="P91" s="102"/>
      <c r="Q91" s="382"/>
      <c r="S91" s="103"/>
      <c r="T91" s="103"/>
      <c r="U91" s="104"/>
      <c r="V91" s="104"/>
      <c r="W91" s="104"/>
      <c r="X91" s="104"/>
    </row>
    <row r="92" spans="2:32" ht="14.25">
      <c r="C92" s="382"/>
      <c r="D92" s="388"/>
      <c r="E92" s="104"/>
      <c r="J92" s="101"/>
      <c r="K92" s="102"/>
      <c r="L92" s="102"/>
      <c r="M92" s="104"/>
      <c r="N92" s="102"/>
      <c r="O92" s="102"/>
      <c r="P92" s="102"/>
      <c r="Q92" s="382"/>
      <c r="S92" s="103"/>
      <c r="T92" s="103"/>
      <c r="U92" s="104"/>
      <c r="V92" s="104"/>
      <c r="W92" s="104"/>
      <c r="X92" s="104"/>
      <c r="AF92" s="76"/>
    </row>
    <row r="93" spans="2:32" ht="14.25">
      <c r="C93" s="382"/>
      <c r="D93" s="388"/>
      <c r="E93" s="104"/>
      <c r="J93" s="101"/>
      <c r="K93" s="102"/>
      <c r="L93" s="102"/>
      <c r="M93" s="104"/>
      <c r="N93" s="102"/>
      <c r="O93" s="102"/>
      <c r="P93" s="102"/>
      <c r="Q93" s="382"/>
      <c r="S93" s="103"/>
      <c r="T93" s="103"/>
      <c r="U93" s="104"/>
      <c r="V93" s="104"/>
      <c r="W93" s="104"/>
      <c r="X93" s="104"/>
      <c r="AF93" s="76"/>
    </row>
    <row r="94" spans="2:32" ht="14.25">
      <c r="C94" s="382"/>
      <c r="D94" s="388"/>
      <c r="E94" s="104"/>
      <c r="J94" s="101"/>
      <c r="K94" s="102"/>
      <c r="L94" s="102"/>
      <c r="M94" s="104"/>
      <c r="N94" s="102"/>
      <c r="O94" s="102"/>
      <c r="P94" s="102"/>
      <c r="Q94" s="383"/>
      <c r="S94" s="103"/>
      <c r="T94" s="103"/>
      <c r="U94" s="104"/>
      <c r="V94" s="104"/>
      <c r="W94" s="104"/>
      <c r="X94" s="104"/>
    </row>
    <row r="95" spans="2:32" ht="14.25">
      <c r="C95" s="382"/>
      <c r="D95" s="388"/>
      <c r="E95" s="104"/>
      <c r="J95" s="101"/>
      <c r="K95" s="102"/>
      <c r="L95" s="102"/>
      <c r="M95" s="104"/>
      <c r="N95" s="102"/>
      <c r="O95" s="102"/>
      <c r="P95" s="102"/>
      <c r="Q95" s="382"/>
      <c r="S95" s="103"/>
      <c r="T95" s="103"/>
      <c r="U95" s="104"/>
      <c r="V95" s="104"/>
      <c r="W95" s="104"/>
      <c r="X95" s="104"/>
    </row>
    <row r="96" spans="2:32" ht="14.25">
      <c r="E96" s="104"/>
      <c r="J96" s="101"/>
      <c r="K96" s="102"/>
      <c r="L96" s="102"/>
      <c r="M96" s="104"/>
      <c r="N96" s="102"/>
      <c r="O96" s="102"/>
      <c r="P96" s="102"/>
      <c r="S96" s="103"/>
      <c r="T96" s="103"/>
      <c r="U96" s="104"/>
      <c r="V96" s="104"/>
      <c r="W96" s="104"/>
      <c r="X96" s="104"/>
    </row>
    <row r="97" spans="3:32" ht="14.25">
      <c r="C97" s="382"/>
      <c r="D97" s="388"/>
      <c r="E97" s="104"/>
      <c r="J97" s="101"/>
      <c r="K97" s="102"/>
      <c r="L97" s="102"/>
      <c r="M97" s="76"/>
      <c r="N97" s="102"/>
      <c r="O97" s="102"/>
      <c r="P97" s="102"/>
      <c r="Q97" s="382"/>
      <c r="S97" s="103"/>
      <c r="T97" s="103"/>
      <c r="U97" s="104"/>
      <c r="V97" s="104"/>
      <c r="W97" s="104"/>
      <c r="X97" s="104"/>
    </row>
    <row r="98" spans="3:32" ht="14.25">
      <c r="C98" s="382"/>
      <c r="D98" s="388"/>
      <c r="E98" s="104"/>
      <c r="J98" s="101"/>
      <c r="K98" s="102"/>
      <c r="L98" s="102"/>
      <c r="M98" s="102"/>
      <c r="N98" s="102"/>
      <c r="O98" s="102"/>
      <c r="P98" s="102"/>
      <c r="Q98" s="382"/>
      <c r="S98" s="103"/>
      <c r="T98" s="103"/>
      <c r="U98" s="104"/>
      <c r="V98" s="104"/>
      <c r="W98" s="104"/>
      <c r="X98" s="104"/>
      <c r="AF98" s="76"/>
    </row>
    <row r="99" spans="3:32" ht="14.25">
      <c r="J99" s="101"/>
      <c r="K99" s="102"/>
      <c r="L99" s="102"/>
      <c r="M99" s="102"/>
      <c r="N99" s="102"/>
      <c r="O99" s="102"/>
      <c r="P99" s="102"/>
      <c r="S99" s="103"/>
      <c r="T99" s="103"/>
      <c r="U99" s="104"/>
      <c r="V99" s="104"/>
      <c r="W99" s="104"/>
      <c r="X99" s="104"/>
    </row>
    <row r="100" spans="3:32" ht="14.25">
      <c r="J100" s="101"/>
      <c r="K100" s="102"/>
      <c r="L100" s="102"/>
      <c r="M100" s="102"/>
      <c r="N100" s="102"/>
      <c r="O100" s="102"/>
      <c r="P100" s="102"/>
      <c r="Q100" s="102"/>
      <c r="S100" s="103"/>
      <c r="T100" s="103"/>
      <c r="U100" s="104"/>
      <c r="V100" s="104"/>
      <c r="W100" s="104"/>
      <c r="X100" s="104"/>
    </row>
    <row r="101" spans="3:32" ht="14.25">
      <c r="C101" s="382"/>
      <c r="D101" s="388"/>
      <c r="J101" s="101"/>
      <c r="K101" s="102"/>
      <c r="L101" s="102"/>
      <c r="M101" s="76"/>
      <c r="N101" s="102"/>
      <c r="O101" s="102"/>
      <c r="P101" s="102"/>
      <c r="Q101" s="382"/>
      <c r="S101" s="103"/>
      <c r="T101" s="103"/>
      <c r="U101" s="104"/>
      <c r="V101" s="104"/>
      <c r="W101" s="104"/>
      <c r="X101" s="104"/>
    </row>
    <row r="102" spans="3:32" ht="14.25">
      <c r="J102" s="101"/>
      <c r="K102" s="102"/>
      <c r="L102" s="102"/>
      <c r="M102" s="102"/>
      <c r="N102" s="102"/>
      <c r="O102" s="102"/>
      <c r="P102" s="102"/>
      <c r="S102" s="103"/>
      <c r="T102" s="103"/>
      <c r="U102" s="104"/>
      <c r="V102" s="104"/>
      <c r="W102" s="104"/>
      <c r="X102" s="104"/>
    </row>
    <row r="103" spans="3:32" ht="14.25">
      <c r="C103" s="382"/>
      <c r="D103" s="388"/>
      <c r="J103" s="101"/>
      <c r="K103" s="102"/>
      <c r="L103" s="102"/>
      <c r="M103" s="76"/>
      <c r="N103" s="102"/>
      <c r="O103" s="102"/>
      <c r="P103" s="102"/>
      <c r="Q103" s="382"/>
      <c r="S103" s="103"/>
      <c r="T103" s="103"/>
      <c r="U103" s="104"/>
      <c r="V103" s="104"/>
      <c r="W103" s="104"/>
      <c r="X103" s="104"/>
    </row>
    <row r="104" spans="3:32" ht="14.25">
      <c r="C104" s="382"/>
      <c r="D104" s="388"/>
      <c r="J104" s="101"/>
      <c r="K104" s="102"/>
      <c r="L104" s="102"/>
      <c r="M104" s="102"/>
      <c r="N104" s="102"/>
      <c r="O104" s="102"/>
      <c r="P104" s="102"/>
      <c r="Q104" s="382"/>
      <c r="S104" s="103"/>
      <c r="T104" s="103"/>
      <c r="U104" s="104"/>
      <c r="V104" s="104"/>
      <c r="W104" s="104"/>
      <c r="X104" s="104"/>
      <c r="AF104" s="76"/>
    </row>
    <row r="105" spans="3:32" ht="14.25">
      <c r="J105" s="101"/>
      <c r="K105" s="102"/>
      <c r="L105" s="102"/>
      <c r="M105" s="102"/>
      <c r="N105" s="102"/>
      <c r="O105" s="102"/>
      <c r="P105" s="102"/>
      <c r="Q105" s="102"/>
      <c r="S105" s="103"/>
      <c r="T105" s="103"/>
      <c r="U105" s="104"/>
      <c r="V105" s="104"/>
      <c r="W105" s="104"/>
      <c r="X105" s="104"/>
    </row>
    <row r="106" spans="3:32" ht="14.25">
      <c r="J106" s="101"/>
      <c r="K106" s="102"/>
      <c r="L106" s="102"/>
      <c r="M106" s="102"/>
      <c r="N106" s="102"/>
      <c r="O106" s="102"/>
      <c r="P106" s="102"/>
      <c r="Q106" s="102"/>
      <c r="R106" s="102"/>
      <c r="S106" s="103"/>
      <c r="T106" s="103"/>
      <c r="U106" s="104"/>
      <c r="V106" s="104"/>
      <c r="W106" s="104"/>
      <c r="X106" s="104"/>
    </row>
    <row r="107" spans="3:32" ht="14.25">
      <c r="C107" s="382"/>
      <c r="D107" s="388"/>
      <c r="J107" s="101"/>
      <c r="K107" s="102"/>
      <c r="L107" s="102"/>
      <c r="M107" s="76"/>
      <c r="N107" s="102"/>
      <c r="O107" s="102"/>
      <c r="P107" s="102"/>
      <c r="Q107" s="382"/>
      <c r="S107" s="103"/>
      <c r="T107" s="103"/>
      <c r="U107" s="104"/>
      <c r="V107" s="104"/>
      <c r="W107" s="104"/>
      <c r="X107" s="104"/>
    </row>
    <row r="108" spans="3:32" ht="14.25">
      <c r="J108" s="101"/>
      <c r="K108" s="102"/>
      <c r="L108" s="102"/>
      <c r="M108" s="102"/>
      <c r="N108" s="102"/>
      <c r="O108" s="102"/>
      <c r="P108" s="102"/>
      <c r="S108" s="103"/>
      <c r="T108" s="103"/>
      <c r="U108" s="104"/>
      <c r="V108" s="104"/>
      <c r="W108" s="104"/>
      <c r="X108" s="104"/>
    </row>
    <row r="109" spans="3:32" ht="14.25">
      <c r="C109" s="382"/>
      <c r="D109" s="388"/>
      <c r="J109" s="101"/>
      <c r="K109" s="102"/>
      <c r="L109" s="102"/>
      <c r="M109" s="76"/>
      <c r="N109" s="102"/>
      <c r="O109" s="102"/>
      <c r="P109" s="102"/>
      <c r="Q109" s="382"/>
      <c r="S109" s="103"/>
      <c r="T109" s="103"/>
      <c r="U109" s="104"/>
      <c r="V109" s="104"/>
      <c r="W109" s="104"/>
      <c r="X109" s="104"/>
    </row>
    <row r="110" spans="3:32" ht="14.25">
      <c r="C110" s="382"/>
      <c r="D110" s="388"/>
      <c r="J110" s="101"/>
      <c r="K110" s="102"/>
      <c r="L110" s="102"/>
      <c r="M110" s="102"/>
      <c r="N110" s="102"/>
      <c r="O110" s="102"/>
      <c r="P110" s="102"/>
      <c r="Q110" s="382"/>
      <c r="S110" s="103"/>
      <c r="T110" s="103"/>
      <c r="U110" s="104"/>
      <c r="V110" s="104"/>
      <c r="W110" s="104"/>
      <c r="X110" s="104"/>
      <c r="AF110" s="76"/>
    </row>
    <row r="111" spans="3:32" ht="14.25">
      <c r="J111" s="105"/>
      <c r="K111" s="106"/>
      <c r="L111" s="106"/>
      <c r="M111" s="106"/>
      <c r="N111" s="106"/>
      <c r="O111" s="106"/>
      <c r="P111" s="106"/>
      <c r="Q111" s="106"/>
      <c r="R111" s="106"/>
      <c r="S111" s="99"/>
      <c r="T111" s="99"/>
      <c r="U111" s="100"/>
      <c r="V111" s="100"/>
      <c r="W111" s="100"/>
      <c r="X111" s="100"/>
    </row>
    <row r="112" spans="3:32" ht="13.5">
      <c r="J112" s="102"/>
      <c r="K112" s="102"/>
      <c r="L112" s="102"/>
      <c r="M112" s="102"/>
      <c r="N112" s="102"/>
      <c r="O112" s="102"/>
      <c r="P112" s="102"/>
      <c r="Q112" s="102"/>
      <c r="R112" s="102"/>
      <c r="S112" s="107"/>
      <c r="T112" s="107"/>
    </row>
    <row r="113" spans="9:18" ht="13.5">
      <c r="J113" s="76"/>
      <c r="K113" s="76"/>
      <c r="L113" s="76"/>
      <c r="M113" s="76"/>
      <c r="N113" s="76"/>
      <c r="O113" s="76"/>
      <c r="P113" s="76"/>
      <c r="Q113" s="76"/>
      <c r="R113" s="76"/>
    </row>
    <row r="114" spans="9:18" ht="13.5">
      <c r="J114" s="76"/>
      <c r="K114" s="76"/>
      <c r="L114" s="76"/>
      <c r="M114" s="76"/>
      <c r="N114" s="76"/>
      <c r="O114" s="76"/>
      <c r="P114" s="76"/>
      <c r="Q114" s="76"/>
      <c r="R114" s="76"/>
    </row>
    <row r="115" spans="9:18" ht="13.5">
      <c r="I115" s="76"/>
    </row>
    <row r="116" spans="9:18" ht="13.5">
      <c r="I116" s="76"/>
    </row>
    <row r="117" spans="9:18" ht="13.5">
      <c r="I117" s="76"/>
    </row>
    <row r="118" spans="9:18" ht="13.5">
      <c r="I118" s="76"/>
    </row>
    <row r="119" spans="9:18" ht="13.5">
      <c r="I119" s="76"/>
    </row>
    <row r="120" spans="9:18" ht="13.5">
      <c r="I120" s="76"/>
    </row>
    <row r="121" spans="9:18" ht="13.5">
      <c r="I121" s="76"/>
    </row>
    <row r="122" spans="9:18" ht="13.5">
      <c r="I122" s="76"/>
    </row>
    <row r="123" spans="9:18" ht="13.5">
      <c r="I123" s="76"/>
    </row>
    <row r="124" spans="9:18" ht="13.5">
      <c r="I124" s="76"/>
    </row>
    <row r="125" spans="9:18" ht="13.5">
      <c r="I125" s="76"/>
    </row>
    <row r="126" spans="9:18" ht="13.5">
      <c r="I126" s="76"/>
    </row>
    <row r="127" spans="9:18" ht="13.5">
      <c r="I127" s="76"/>
    </row>
  </sheetData>
  <sheetProtection selectLockedCells="1"/>
  <mergeCells count="32">
    <mergeCell ref="N71:O71"/>
    <mergeCell ref="B42:B43"/>
    <mergeCell ref="D39:E41"/>
    <mergeCell ref="F39:G41"/>
    <mergeCell ref="AE3:AE6"/>
    <mergeCell ref="B10:F10"/>
    <mergeCell ref="T10:W10"/>
    <mergeCell ref="B29:B30"/>
    <mergeCell ref="D28:E28"/>
    <mergeCell ref="F28:G28"/>
    <mergeCell ref="H28:I28"/>
    <mergeCell ref="J28:K28"/>
    <mergeCell ref="B11:F11"/>
    <mergeCell ref="T11:W11"/>
    <mergeCell ref="B12:F12"/>
    <mergeCell ref="T12:W12"/>
    <mergeCell ref="E17:E18"/>
    <mergeCell ref="F16:G16"/>
    <mergeCell ref="AF3:AG6"/>
    <mergeCell ref="H39:I41"/>
    <mergeCell ref="J40:K41"/>
    <mergeCell ref="L39:M41"/>
    <mergeCell ref="N40:O41"/>
    <mergeCell ref="Z39:AA41"/>
    <mergeCell ref="P40:Q41"/>
    <mergeCell ref="R40:S41"/>
    <mergeCell ref="T41:U41"/>
    <mergeCell ref="V41:W41"/>
    <mergeCell ref="X41:Y41"/>
    <mergeCell ref="T40:Y40"/>
    <mergeCell ref="L28:M28"/>
    <mergeCell ref="N28:O28"/>
  </mergeCells>
  <phoneticPr fontId="1"/>
  <conditionalFormatting sqref="G10:G12 D20:AF24 D31:O35 D44:AA64">
    <cfRule type="expression" dxfId="30" priority="10">
      <formula>MOD(D10,1)&lt;&gt;0</formula>
    </cfRule>
    <cfRule type="expression" dxfId="29" priority="13">
      <formula>D10&lt;0</formula>
    </cfRule>
  </conditionalFormatting>
  <dataValidations count="4">
    <dataValidation type="whole" allowBlank="1" showInputMessage="1" showErrorMessage="1" errorTitle="入力エラー" error="入力欄には整数で入力して下さい！" sqref="D35:M35" xr:uid="{00000000-0002-0000-0400-000000000000}">
      <formula1>0</formula1>
      <formula2>9999999999</formula2>
    </dataValidation>
    <dataValidation type="whole" imeMode="off" allowBlank="1" showInputMessage="1" showErrorMessage="1" errorTitle="入力エラー" error="入力欄には整数で入力して下さい。" sqref="D44:Y62 D31:M34 D20:AE23 D64:Y64 G10:G12" xr:uid="{00000000-0002-0000-0400-000002000000}">
      <formula1>0</formula1>
      <formula2>9999999999</formula2>
    </dataValidation>
    <dataValidation type="textLength" imeMode="off" operator="equal" allowBlank="1" showInputMessage="1" showErrorMessage="1" errorTitle="入力エラー" error="半角４桁で入力して下さい！" sqref="C7" xr:uid="{00000000-0002-0000-0100-000001000000}">
      <formula1>4</formula1>
    </dataValidation>
    <dataValidation imeMode="off" allowBlank="1" showInputMessage="1" showErrorMessage="1" errorTitle="入力エラー" error="入力欄には整数で入力して下さい！" sqref="E13:M13 N12:Q13 N31:O35 Z44:AA64" xr:uid="{3BF69EFB-4F21-4B80-89D7-2EA2F0387335}"/>
  </dataValidations>
  <printOptions horizontalCentered="1"/>
  <pageMargins left="0.35433070866141736" right="0.19685039370078741" top="0.47244094488188981" bottom="0.47244094488188981" header="0.27559055118110237" footer="0.27559055118110237"/>
  <pageSetup paperSize="8" scale="44" orientation="landscape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" stopIfTrue="1" id="{BE93979F-036E-4675-BC8D-6CB63DD20971}">
            <xm:f>前回値チェック設定!C16=TRUE</xm:f>
            <x14:dxf>
              <font>
                <color rgb="FFFF0000"/>
              </font>
            </x14:dxf>
          </x14:cfRule>
          <x14:cfRule type="expression" priority="17" stopIfTrue="1" id="{3615B8B7-48B6-4893-90D3-A0190A83E36B}">
            <xm:f>前回値チェック設定!C21=TRUE</xm:f>
            <x14:dxf>
              <font>
                <color rgb="FFFF00FF"/>
              </font>
            </x14:dxf>
          </x14:cfRule>
          <xm:sqref>D31:O35</xm:sqref>
        </x14:conditionalFormatting>
        <x14:conditionalFormatting xmlns:xm="http://schemas.microsoft.com/office/excel/2006/main">
          <x14:cfRule type="expression" priority="18" stopIfTrue="1" id="{E31FA601-C804-4BFC-8DCC-D4FABCAEF38A}">
            <xm:f>前回値チェック設定!C29=TRUE</xm:f>
            <x14:dxf>
              <font>
                <color rgb="FFFF0000"/>
              </font>
            </x14:dxf>
          </x14:cfRule>
          <x14:cfRule type="expression" priority="19" stopIfTrue="1" id="{3049FC2D-95BC-4B9D-93BE-5F177C24B2DC}">
            <xm:f>前回値チェック設定!C50=TRUE</xm:f>
            <x14:dxf>
              <font>
                <color rgb="FFFF00FF"/>
              </font>
            </x14:dxf>
          </x14:cfRule>
          <xm:sqref>D44:AA64</xm:sqref>
        </x14:conditionalFormatting>
        <x14:conditionalFormatting xmlns:xm="http://schemas.microsoft.com/office/excel/2006/main">
          <x14:cfRule type="expression" priority="14" stopIfTrue="1" id="{B793392D-2703-44E8-818C-EB3B5B4012A0}">
            <xm:f>前回値チェック設定!C3=TRUE</xm:f>
            <x14:dxf>
              <font>
                <color rgb="FFFF0000"/>
              </font>
            </x14:dxf>
          </x14:cfRule>
          <x14:cfRule type="expression" priority="15" stopIfTrue="1" id="{F9BA4378-33CC-48BA-A1DA-4FA6C47AB229}">
            <xm:f>前回値チェック設定!C8=TRUE</xm:f>
            <x14:dxf>
              <font>
                <color rgb="FFFF00FF"/>
              </font>
            </x14:dxf>
          </x14:cfRule>
          <xm:sqref>D20:AF24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DCBB3CE-1F0B-483F-96B7-8A4A4EA7BD97}">
          <x14:formula1>
            <xm:f>LastVal050!$VQ$1:$VQ$29</xm:f>
          </x14:formula1>
          <xm:sqref>AE2</xm:sqref>
        </x14:dataValidation>
        <x14:dataValidation type="list" allowBlank="1" showInputMessage="1" showErrorMessage="1" xr:uid="{59FEC58E-11F0-46B8-A89B-AC64081A1FFA}">
          <x14:formula1>
            <xm:f>LastVal050!$VR$1:$VR$2</xm:f>
          </x14:formula1>
          <xm:sqref>N71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/>
  <dimension ref="A1:D143"/>
  <sheetViews>
    <sheetView zoomScale="90" zoomScaleNormal="90" workbookViewId="0"/>
  </sheetViews>
  <sheetFormatPr defaultColWidth="8" defaultRowHeight="13.5"/>
  <cols>
    <col min="1" max="1" width="5.5" style="100" bestFit="1" customWidth="1"/>
    <col min="2" max="2" width="12.75" style="100" customWidth="1"/>
    <col min="3" max="3" width="5.375" style="100" customWidth="1"/>
    <col min="4" max="16384" width="8" style="100"/>
  </cols>
  <sheetData>
    <row r="1" spans="1:4" ht="14.25">
      <c r="A1" s="180" t="s">
        <v>132</v>
      </c>
      <c r="B1" s="181" t="s">
        <v>36</v>
      </c>
      <c r="D1" s="100" t="s">
        <v>202</v>
      </c>
    </row>
    <row r="2" spans="1:4" ht="14.25">
      <c r="A2" s="180" t="s">
        <v>133</v>
      </c>
      <c r="B2" s="181" t="s">
        <v>203</v>
      </c>
      <c r="D2" s="100">
        <f ca="1">COUNTA(KENSHI_CD)</f>
        <v>80</v>
      </c>
    </row>
    <row r="3" spans="1:4" ht="14.25">
      <c r="A3" s="180" t="s">
        <v>134</v>
      </c>
      <c r="B3" s="181" t="s">
        <v>204</v>
      </c>
      <c r="D3" s="182"/>
    </row>
    <row r="4" spans="1:4" ht="14.25">
      <c r="A4" s="180" t="s">
        <v>135</v>
      </c>
      <c r="B4" s="181" t="s">
        <v>205</v>
      </c>
      <c r="D4" s="182"/>
    </row>
    <row r="5" spans="1:4" ht="14.25">
      <c r="A5" s="180" t="s">
        <v>136</v>
      </c>
      <c r="B5" s="181" t="s">
        <v>37</v>
      </c>
    </row>
    <row r="6" spans="1:4" ht="14.25">
      <c r="A6" s="180" t="s">
        <v>137</v>
      </c>
      <c r="B6" s="181" t="s">
        <v>206</v>
      </c>
    </row>
    <row r="7" spans="1:4" ht="14.25">
      <c r="A7" s="180" t="s">
        <v>138</v>
      </c>
      <c r="B7" s="181" t="s">
        <v>38</v>
      </c>
    </row>
    <row r="8" spans="1:4" ht="14.25">
      <c r="A8" s="180" t="s">
        <v>139</v>
      </c>
      <c r="B8" s="181" t="s">
        <v>207</v>
      </c>
    </row>
    <row r="9" spans="1:4" ht="14.25">
      <c r="A9" s="180" t="s">
        <v>140</v>
      </c>
      <c r="B9" s="181" t="s">
        <v>39</v>
      </c>
    </row>
    <row r="10" spans="1:4" ht="14.25">
      <c r="A10" s="180" t="s">
        <v>141</v>
      </c>
      <c r="B10" s="181" t="s">
        <v>208</v>
      </c>
    </row>
    <row r="11" spans="1:4" ht="14.25">
      <c r="A11" s="180" t="s">
        <v>142</v>
      </c>
      <c r="B11" s="181" t="s">
        <v>40</v>
      </c>
    </row>
    <row r="12" spans="1:4" ht="14.25">
      <c r="A12" s="180" t="s">
        <v>143</v>
      </c>
      <c r="B12" s="181" t="s">
        <v>209</v>
      </c>
    </row>
    <row r="13" spans="1:4" ht="14.25">
      <c r="A13" s="180" t="s">
        <v>144</v>
      </c>
      <c r="B13" s="181" t="s">
        <v>210</v>
      </c>
    </row>
    <row r="14" spans="1:4" ht="14.25">
      <c r="A14" s="180" t="s">
        <v>145</v>
      </c>
      <c r="B14" s="181" t="s">
        <v>211</v>
      </c>
    </row>
    <row r="15" spans="1:4" ht="14.25">
      <c r="A15" s="180" t="s">
        <v>146</v>
      </c>
      <c r="B15" s="181" t="s">
        <v>41</v>
      </c>
    </row>
    <row r="16" spans="1:4" ht="14.25">
      <c r="A16" s="180" t="s">
        <v>147</v>
      </c>
      <c r="B16" s="181" t="s">
        <v>212</v>
      </c>
    </row>
    <row r="17" spans="1:2" ht="14.25">
      <c r="A17" s="180" t="s">
        <v>148</v>
      </c>
      <c r="B17" s="181" t="s">
        <v>213</v>
      </c>
    </row>
    <row r="18" spans="1:2" ht="14.25">
      <c r="A18" s="180" t="s">
        <v>284</v>
      </c>
      <c r="B18" s="181" t="s">
        <v>285</v>
      </c>
    </row>
    <row r="19" spans="1:2" ht="14.25">
      <c r="A19" s="180" t="s">
        <v>286</v>
      </c>
      <c r="B19" s="181" t="s">
        <v>287</v>
      </c>
    </row>
    <row r="20" spans="1:2" ht="14.25">
      <c r="A20" s="180" t="s">
        <v>288</v>
      </c>
      <c r="B20" s="181" t="s">
        <v>289</v>
      </c>
    </row>
    <row r="21" spans="1:2" ht="14.25">
      <c r="A21" s="180" t="s">
        <v>290</v>
      </c>
      <c r="B21" s="181" t="s">
        <v>291</v>
      </c>
    </row>
    <row r="22" spans="1:2" ht="14.25">
      <c r="A22" s="180" t="s">
        <v>577</v>
      </c>
      <c r="B22" s="181" t="s">
        <v>576</v>
      </c>
    </row>
    <row r="23" spans="1:2" ht="14.25">
      <c r="A23" s="180" t="s">
        <v>292</v>
      </c>
      <c r="B23" s="181" t="s">
        <v>293</v>
      </c>
    </row>
    <row r="24" spans="1:2" ht="14.25">
      <c r="A24" s="180" t="s">
        <v>294</v>
      </c>
      <c r="B24" s="181" t="s">
        <v>295</v>
      </c>
    </row>
    <row r="25" spans="1:2" ht="14.25">
      <c r="A25" s="180" t="s">
        <v>313</v>
      </c>
      <c r="B25" s="181" t="s">
        <v>314</v>
      </c>
    </row>
    <row r="26" spans="1:2" ht="14.25">
      <c r="A26" s="180" t="s">
        <v>296</v>
      </c>
      <c r="B26" s="181" t="s">
        <v>297</v>
      </c>
    </row>
    <row r="27" spans="1:2" ht="14.25">
      <c r="A27" s="180" t="s">
        <v>149</v>
      </c>
      <c r="B27" s="181" t="s">
        <v>42</v>
      </c>
    </row>
    <row r="28" spans="1:2" ht="14.25">
      <c r="A28" s="180" t="s">
        <v>150</v>
      </c>
      <c r="B28" s="181" t="s">
        <v>214</v>
      </c>
    </row>
    <row r="29" spans="1:2" ht="14.25">
      <c r="A29" s="180" t="s">
        <v>151</v>
      </c>
      <c r="B29" s="181" t="s">
        <v>215</v>
      </c>
    </row>
    <row r="30" spans="1:2" ht="14.25">
      <c r="A30" s="180" t="s">
        <v>152</v>
      </c>
      <c r="B30" s="181" t="s">
        <v>216</v>
      </c>
    </row>
    <row r="31" spans="1:2" ht="14.25">
      <c r="A31" s="180" t="s">
        <v>153</v>
      </c>
      <c r="B31" s="181" t="s">
        <v>217</v>
      </c>
    </row>
    <row r="32" spans="1:2" ht="14.25">
      <c r="A32" s="180" t="s">
        <v>154</v>
      </c>
      <c r="B32" s="181" t="s">
        <v>43</v>
      </c>
    </row>
    <row r="33" spans="1:2" ht="14.25">
      <c r="A33" s="180" t="s">
        <v>155</v>
      </c>
      <c r="B33" s="183" t="s">
        <v>218</v>
      </c>
    </row>
    <row r="34" spans="1:2" ht="14.25">
      <c r="A34" s="180" t="s">
        <v>156</v>
      </c>
      <c r="B34" s="181" t="s">
        <v>44</v>
      </c>
    </row>
    <row r="35" spans="1:2" ht="14.25">
      <c r="A35" s="180" t="s">
        <v>157</v>
      </c>
      <c r="B35" s="184" t="s">
        <v>45</v>
      </c>
    </row>
    <row r="36" spans="1:2" ht="14.25">
      <c r="A36" s="180" t="s">
        <v>158</v>
      </c>
      <c r="B36" s="184" t="s">
        <v>219</v>
      </c>
    </row>
    <row r="37" spans="1:2" ht="14.25">
      <c r="A37" s="180" t="s">
        <v>159</v>
      </c>
      <c r="B37" s="181" t="s">
        <v>220</v>
      </c>
    </row>
    <row r="38" spans="1:2" ht="14.25">
      <c r="A38" s="180" t="s">
        <v>160</v>
      </c>
      <c r="B38" s="181" t="s">
        <v>221</v>
      </c>
    </row>
    <row r="39" spans="1:2" ht="14.25">
      <c r="A39" s="180" t="s">
        <v>161</v>
      </c>
      <c r="B39" s="181" t="s">
        <v>46</v>
      </c>
    </row>
    <row r="40" spans="1:2" ht="14.25">
      <c r="A40" s="180" t="s">
        <v>162</v>
      </c>
      <c r="B40" s="181" t="s">
        <v>47</v>
      </c>
    </row>
    <row r="41" spans="1:2" ht="14.25">
      <c r="A41" s="180" t="s">
        <v>163</v>
      </c>
      <c r="B41" s="181" t="s">
        <v>48</v>
      </c>
    </row>
    <row r="42" spans="1:2" ht="14.25">
      <c r="A42" s="180" t="s">
        <v>164</v>
      </c>
      <c r="B42" s="181" t="s">
        <v>222</v>
      </c>
    </row>
    <row r="43" spans="1:2" ht="14.25">
      <c r="A43" s="180" t="s">
        <v>165</v>
      </c>
      <c r="B43" s="181" t="s">
        <v>223</v>
      </c>
    </row>
    <row r="44" spans="1:2" ht="14.25">
      <c r="A44" s="180" t="s">
        <v>166</v>
      </c>
      <c r="B44" s="181" t="s">
        <v>49</v>
      </c>
    </row>
    <row r="45" spans="1:2" ht="14.25">
      <c r="A45" s="180" t="s">
        <v>167</v>
      </c>
      <c r="B45" s="181" t="s">
        <v>224</v>
      </c>
    </row>
    <row r="46" spans="1:2" ht="14.25">
      <c r="A46" s="180" t="s">
        <v>168</v>
      </c>
      <c r="B46" s="181" t="s">
        <v>225</v>
      </c>
    </row>
    <row r="47" spans="1:2" ht="14.25">
      <c r="A47" s="180" t="s">
        <v>169</v>
      </c>
      <c r="B47" s="181" t="s">
        <v>226</v>
      </c>
    </row>
    <row r="48" spans="1:2" ht="14.25">
      <c r="A48" s="180" t="s">
        <v>170</v>
      </c>
      <c r="B48" s="181" t="s">
        <v>50</v>
      </c>
    </row>
    <row r="49" spans="1:2" ht="14.25">
      <c r="A49" s="180" t="s">
        <v>171</v>
      </c>
      <c r="B49" s="181" t="s">
        <v>227</v>
      </c>
    </row>
    <row r="50" spans="1:2" ht="14.25">
      <c r="A50" s="180" t="s">
        <v>172</v>
      </c>
      <c r="B50" s="181" t="s">
        <v>51</v>
      </c>
    </row>
    <row r="51" spans="1:2" ht="14.25">
      <c r="A51" s="180" t="s">
        <v>173</v>
      </c>
      <c r="B51" s="181" t="s">
        <v>228</v>
      </c>
    </row>
    <row r="52" spans="1:2" ht="14.25">
      <c r="A52" s="180" t="s">
        <v>174</v>
      </c>
      <c r="B52" s="181" t="s">
        <v>229</v>
      </c>
    </row>
    <row r="53" spans="1:2" ht="14.25">
      <c r="A53" s="180" t="s">
        <v>175</v>
      </c>
      <c r="B53" s="181" t="s">
        <v>52</v>
      </c>
    </row>
    <row r="54" spans="1:2" ht="14.25">
      <c r="A54" s="180" t="s">
        <v>176</v>
      </c>
      <c r="B54" s="181" t="s">
        <v>230</v>
      </c>
    </row>
    <row r="55" spans="1:2" ht="14.25">
      <c r="A55" s="180" t="s">
        <v>177</v>
      </c>
      <c r="B55" s="181" t="s">
        <v>231</v>
      </c>
    </row>
    <row r="56" spans="1:2" ht="14.25">
      <c r="A56" s="180" t="s">
        <v>178</v>
      </c>
      <c r="B56" s="181" t="s">
        <v>53</v>
      </c>
    </row>
    <row r="57" spans="1:2" ht="14.25">
      <c r="A57" s="180" t="s">
        <v>298</v>
      </c>
      <c r="B57" s="181" t="s">
        <v>299</v>
      </c>
    </row>
    <row r="58" spans="1:2" ht="14.25">
      <c r="A58" s="180" t="s">
        <v>179</v>
      </c>
      <c r="B58" s="181" t="s">
        <v>54</v>
      </c>
    </row>
    <row r="59" spans="1:2" ht="14.25">
      <c r="A59" s="180" t="s">
        <v>180</v>
      </c>
      <c r="B59" s="181" t="s">
        <v>232</v>
      </c>
    </row>
    <row r="60" spans="1:2" ht="14.25">
      <c r="A60" s="180" t="s">
        <v>181</v>
      </c>
      <c r="B60" s="181" t="s">
        <v>233</v>
      </c>
    </row>
    <row r="61" spans="1:2" ht="14.25">
      <c r="A61" s="180" t="s">
        <v>182</v>
      </c>
      <c r="B61" s="181" t="s">
        <v>55</v>
      </c>
    </row>
    <row r="62" spans="1:2" ht="14.25">
      <c r="A62" s="180" t="s">
        <v>183</v>
      </c>
      <c r="B62" s="181" t="s">
        <v>234</v>
      </c>
    </row>
    <row r="63" spans="1:2" ht="14.25">
      <c r="A63" s="180" t="s">
        <v>184</v>
      </c>
      <c r="B63" s="181" t="s">
        <v>56</v>
      </c>
    </row>
    <row r="64" spans="1:2" ht="14.25">
      <c r="A64" s="180" t="s">
        <v>185</v>
      </c>
      <c r="B64" s="181" t="s">
        <v>235</v>
      </c>
    </row>
    <row r="65" spans="1:2" ht="14.25">
      <c r="A65" s="180" t="s">
        <v>186</v>
      </c>
      <c r="B65" s="181" t="s">
        <v>236</v>
      </c>
    </row>
    <row r="66" spans="1:2" ht="14.25">
      <c r="A66" s="180" t="s">
        <v>187</v>
      </c>
      <c r="B66" s="181" t="s">
        <v>237</v>
      </c>
    </row>
    <row r="67" spans="1:2" ht="14.25">
      <c r="A67" s="180" t="s">
        <v>188</v>
      </c>
      <c r="B67" s="181" t="s">
        <v>57</v>
      </c>
    </row>
    <row r="68" spans="1:2" ht="14.25">
      <c r="A68" s="180" t="s">
        <v>189</v>
      </c>
      <c r="B68" s="181" t="s">
        <v>58</v>
      </c>
    </row>
    <row r="69" spans="1:2" ht="14.25">
      <c r="A69" s="180" t="s">
        <v>190</v>
      </c>
      <c r="B69" s="181" t="s">
        <v>59</v>
      </c>
    </row>
    <row r="70" spans="1:2" ht="14.25">
      <c r="A70" s="180" t="s">
        <v>191</v>
      </c>
      <c r="B70" s="181" t="s">
        <v>60</v>
      </c>
    </row>
    <row r="71" spans="1:2" ht="14.25">
      <c r="A71" s="180" t="s">
        <v>192</v>
      </c>
      <c r="B71" s="181" t="s">
        <v>238</v>
      </c>
    </row>
    <row r="72" spans="1:2" ht="14.25">
      <c r="A72" s="180" t="s">
        <v>193</v>
      </c>
      <c r="B72" s="181" t="s">
        <v>239</v>
      </c>
    </row>
    <row r="73" spans="1:2" ht="14.25">
      <c r="A73" s="180" t="s">
        <v>194</v>
      </c>
      <c r="B73" s="181" t="s">
        <v>240</v>
      </c>
    </row>
    <row r="74" spans="1:2" ht="14.25">
      <c r="A74" s="180" t="s">
        <v>195</v>
      </c>
      <c r="B74" s="181" t="s">
        <v>61</v>
      </c>
    </row>
    <row r="75" spans="1:2" ht="14.25">
      <c r="A75" s="180" t="s">
        <v>196</v>
      </c>
      <c r="B75" s="181" t="s">
        <v>62</v>
      </c>
    </row>
    <row r="76" spans="1:2" ht="14.25">
      <c r="A76" s="180" t="s">
        <v>197</v>
      </c>
      <c r="B76" s="181" t="s">
        <v>241</v>
      </c>
    </row>
    <row r="77" spans="1:2" ht="14.25">
      <c r="A77" s="180" t="s">
        <v>198</v>
      </c>
      <c r="B77" s="181" t="s">
        <v>63</v>
      </c>
    </row>
    <row r="78" spans="1:2" ht="14.25">
      <c r="A78" s="180" t="s">
        <v>199</v>
      </c>
      <c r="B78" s="181" t="s">
        <v>64</v>
      </c>
    </row>
    <row r="79" spans="1:2" ht="14.25">
      <c r="A79" s="180" t="s">
        <v>200</v>
      </c>
      <c r="B79" s="181" t="s">
        <v>65</v>
      </c>
    </row>
    <row r="80" spans="1:2" ht="14.25">
      <c r="A80" s="180" t="s">
        <v>201</v>
      </c>
      <c r="B80" s="181" t="s">
        <v>242</v>
      </c>
    </row>
    <row r="81" spans="1:1">
      <c r="A81" s="185"/>
    </row>
    <row r="82" spans="1:1">
      <c r="A82" s="185"/>
    </row>
    <row r="83" spans="1:1">
      <c r="A83" s="185"/>
    </row>
    <row r="84" spans="1:1">
      <c r="A84" s="185"/>
    </row>
    <row r="85" spans="1:1">
      <c r="A85" s="185"/>
    </row>
    <row r="86" spans="1:1">
      <c r="A86" s="185"/>
    </row>
    <row r="87" spans="1:1">
      <c r="A87" s="185"/>
    </row>
    <row r="88" spans="1:1">
      <c r="A88" s="185"/>
    </row>
    <row r="89" spans="1:1">
      <c r="A89" s="185"/>
    </row>
    <row r="90" spans="1:1">
      <c r="A90" s="185"/>
    </row>
    <row r="91" spans="1:1">
      <c r="A91" s="185"/>
    </row>
    <row r="92" spans="1:1">
      <c r="A92" s="185"/>
    </row>
    <row r="93" spans="1:1">
      <c r="A93" s="185"/>
    </row>
    <row r="94" spans="1:1">
      <c r="A94" s="185"/>
    </row>
    <row r="95" spans="1:1">
      <c r="A95" s="185"/>
    </row>
    <row r="96" spans="1:1">
      <c r="A96" s="185"/>
    </row>
    <row r="97" spans="1:1">
      <c r="A97" s="185"/>
    </row>
    <row r="98" spans="1:1">
      <c r="A98" s="185"/>
    </row>
    <row r="99" spans="1:1">
      <c r="A99" s="185"/>
    </row>
    <row r="100" spans="1:1">
      <c r="A100" s="185"/>
    </row>
    <row r="101" spans="1:1">
      <c r="A101" s="185"/>
    </row>
    <row r="102" spans="1:1">
      <c r="A102" s="185"/>
    </row>
    <row r="103" spans="1:1">
      <c r="A103" s="185"/>
    </row>
    <row r="104" spans="1:1">
      <c r="A104" s="185"/>
    </row>
    <row r="105" spans="1:1">
      <c r="A105" s="185"/>
    </row>
    <row r="106" spans="1:1">
      <c r="A106" s="185"/>
    </row>
    <row r="107" spans="1:1">
      <c r="A107" s="185"/>
    </row>
    <row r="108" spans="1:1">
      <c r="A108" s="185"/>
    </row>
    <row r="109" spans="1:1">
      <c r="A109" s="185"/>
    </row>
    <row r="110" spans="1:1">
      <c r="A110" s="185"/>
    </row>
    <row r="111" spans="1:1">
      <c r="A111" s="185"/>
    </row>
    <row r="112" spans="1:1">
      <c r="A112" s="185"/>
    </row>
    <row r="113" spans="1:1">
      <c r="A113" s="185"/>
    </row>
    <row r="114" spans="1:1">
      <c r="A114" s="185"/>
    </row>
    <row r="115" spans="1:1">
      <c r="A115" s="185"/>
    </row>
    <row r="116" spans="1:1">
      <c r="A116" s="185"/>
    </row>
    <row r="117" spans="1:1">
      <c r="A117" s="185"/>
    </row>
    <row r="118" spans="1:1">
      <c r="A118" s="185"/>
    </row>
    <row r="119" spans="1:1">
      <c r="A119" s="185"/>
    </row>
    <row r="120" spans="1:1">
      <c r="A120" s="185"/>
    </row>
    <row r="121" spans="1:1">
      <c r="A121" s="185"/>
    </row>
    <row r="122" spans="1:1">
      <c r="A122" s="185"/>
    </row>
    <row r="123" spans="1:1">
      <c r="A123" s="185"/>
    </row>
    <row r="124" spans="1:1">
      <c r="A124" s="185"/>
    </row>
    <row r="125" spans="1:1">
      <c r="A125" s="185"/>
    </row>
    <row r="126" spans="1:1">
      <c r="A126" s="185"/>
    </row>
    <row r="127" spans="1:1">
      <c r="A127" s="185"/>
    </row>
    <row r="128" spans="1:1">
      <c r="A128" s="185"/>
    </row>
    <row r="129" spans="1:1">
      <c r="A129" s="185"/>
    </row>
    <row r="130" spans="1:1">
      <c r="A130" s="185"/>
    </row>
    <row r="131" spans="1:1">
      <c r="A131" s="185"/>
    </row>
    <row r="132" spans="1:1">
      <c r="A132" s="185"/>
    </row>
    <row r="133" spans="1:1">
      <c r="A133" s="185"/>
    </row>
    <row r="134" spans="1:1">
      <c r="A134" s="185"/>
    </row>
    <row r="135" spans="1:1">
      <c r="A135" s="185"/>
    </row>
    <row r="136" spans="1:1">
      <c r="A136" s="185"/>
    </row>
    <row r="137" spans="1:1">
      <c r="A137" s="185"/>
    </row>
    <row r="138" spans="1:1">
      <c r="A138" s="185"/>
    </row>
    <row r="139" spans="1:1">
      <c r="A139" s="185"/>
    </row>
    <row r="140" spans="1:1">
      <c r="A140" s="185"/>
    </row>
    <row r="141" spans="1:1">
      <c r="A141" s="185"/>
    </row>
    <row r="142" spans="1:1">
      <c r="A142" s="185"/>
    </row>
    <row r="143" spans="1:1">
      <c r="A143" s="185"/>
    </row>
  </sheetData>
  <sheetProtection selectLockedCells="1"/>
  <phoneticPr fontId="11"/>
  <pageMargins left="0.78700000000000003" right="0.78700000000000003" top="0.98399999999999999" bottom="0.98399999999999999" header="0.51200000000000001" footer="0.51200000000000001"/>
  <pageSetup paperSize="9" scale="85" orientation="portrait" r:id="rId1"/>
  <headerFooter alignWithMargins="0"/>
  <rowBreaks count="1" manualBreakCount="1">
    <brk id="60" max="1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08DA6-E46C-43A9-A217-CCCFCA9FF660}">
  <sheetPr codeName="Sheet15">
    <pageSetUpPr autoPageBreaks="0" fitToPage="1"/>
  </sheetPr>
  <dimension ref="A1:AL103"/>
  <sheetViews>
    <sheetView showGridLines="0" view="pageBreakPreview" zoomScale="85" zoomScaleNormal="85" zoomScaleSheetLayoutView="85" workbookViewId="0"/>
  </sheetViews>
  <sheetFormatPr defaultColWidth="9" defaultRowHeight="12"/>
  <cols>
    <col min="1" max="1" width="2.125" style="7" customWidth="1"/>
    <col min="2" max="2" width="18" style="7" customWidth="1"/>
    <col min="3" max="3" width="4.625" style="7" customWidth="1"/>
    <col min="4" max="36" width="12.625" style="7" customWidth="1"/>
    <col min="37" max="16384" width="9" style="7"/>
  </cols>
  <sheetData>
    <row r="1" spans="1:38" ht="9" customHeight="1">
      <c r="A1" s="235"/>
      <c r="B1" s="235"/>
      <c r="C1" s="236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</row>
    <row r="2" spans="1:38" ht="21.75" customHeight="1">
      <c r="A2" s="238"/>
      <c r="B2" s="238"/>
      <c r="C2" s="238"/>
      <c r="D2" s="238"/>
      <c r="E2" s="239" t="s">
        <v>456</v>
      </c>
      <c r="F2" s="237"/>
      <c r="G2" s="240"/>
      <c r="H2" s="235"/>
      <c r="I2" s="235"/>
      <c r="J2" s="237"/>
      <c r="K2" s="237"/>
      <c r="L2" s="234" t="s">
        <v>0</v>
      </c>
      <c r="M2" s="235"/>
      <c r="N2" s="235"/>
      <c r="O2" s="235"/>
      <c r="P2" s="235"/>
      <c r="Q2" s="235"/>
      <c r="R2" s="235"/>
      <c r="S2" s="240"/>
      <c r="T2" s="237"/>
      <c r="U2" s="240"/>
      <c r="V2" s="241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</row>
    <row r="3" spans="1:38" ht="14.25">
      <c r="A3" s="235"/>
      <c r="B3" s="242"/>
      <c r="C3" s="242"/>
      <c r="D3" s="242"/>
      <c r="E3" s="236" t="s">
        <v>457</v>
      </c>
      <c r="F3" s="237"/>
      <c r="G3" s="235"/>
      <c r="H3" s="235"/>
      <c r="I3" s="240"/>
      <c r="J3" s="237"/>
      <c r="K3" s="237"/>
      <c r="L3" s="240"/>
      <c r="M3" s="235"/>
      <c r="N3" s="235"/>
      <c r="O3" s="235"/>
      <c r="P3" s="235"/>
      <c r="Q3" s="235"/>
      <c r="R3" s="235"/>
      <c r="S3" s="240"/>
      <c r="T3" s="240"/>
      <c r="U3" s="240"/>
      <c r="V3" s="240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</row>
    <row r="4" spans="1:38" ht="14.25">
      <c r="A4" s="235"/>
      <c r="B4" s="235"/>
      <c r="C4" s="236"/>
      <c r="D4" s="235"/>
      <c r="E4" s="237"/>
      <c r="F4" s="237"/>
      <c r="G4" s="235"/>
      <c r="H4" s="235"/>
      <c r="I4" s="235"/>
      <c r="J4" s="237"/>
      <c r="K4" s="237"/>
      <c r="L4" s="759" t="s">
        <v>244</v>
      </c>
      <c r="M4" s="240"/>
      <c r="N4" s="241"/>
      <c r="O4" s="241"/>
      <c r="P4" s="235"/>
      <c r="Q4" s="235"/>
      <c r="R4" s="235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</row>
    <row r="5" spans="1:38" ht="14.25">
      <c r="A5" s="236"/>
      <c r="B5" s="236"/>
      <c r="C5" s="236"/>
      <c r="D5" s="236"/>
      <c r="E5" s="240"/>
      <c r="F5" s="240"/>
      <c r="G5" s="225"/>
      <c r="H5" s="240"/>
      <c r="I5" s="240"/>
      <c r="J5" s="237"/>
      <c r="K5" s="237"/>
      <c r="L5" s="759"/>
      <c r="M5" s="892"/>
      <c r="N5" s="892"/>
      <c r="O5" s="892"/>
      <c r="P5" s="240"/>
      <c r="Q5" s="240"/>
      <c r="R5" s="240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</row>
    <row r="6" spans="1:38" ht="14.25">
      <c r="A6" s="236"/>
      <c r="B6" s="236"/>
      <c r="C6" s="236"/>
      <c r="D6" s="236"/>
      <c r="E6" s="240"/>
      <c r="F6" s="240"/>
      <c r="G6" s="225"/>
      <c r="H6" s="240"/>
      <c r="I6" s="240"/>
      <c r="J6" s="237"/>
      <c r="K6" s="237"/>
      <c r="L6" s="760"/>
      <c r="M6" s="243"/>
      <c r="N6" s="244"/>
      <c r="O6" s="243"/>
      <c r="P6" s="240"/>
      <c r="Q6" s="240"/>
      <c r="R6" s="240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</row>
    <row r="7" spans="1:38" ht="14.25">
      <c r="A7" s="235"/>
      <c r="B7" s="265" t="s">
        <v>507</v>
      </c>
      <c r="C7" s="245"/>
      <c r="D7" s="228"/>
      <c r="E7" s="237"/>
      <c r="F7" s="237"/>
      <c r="G7" s="225"/>
      <c r="H7" s="240"/>
      <c r="I7" s="240"/>
      <c r="J7" s="237"/>
      <c r="K7" s="237"/>
      <c r="L7" s="229" t="str">
        <f>"令和      "&amp;DBCS(LEFTB(B7,2))&amp;"     年度分報告"</f>
        <v>令和      ０７     年度分報告</v>
      </c>
      <c r="M7" s="230"/>
      <c r="N7" s="230"/>
      <c r="O7" s="229"/>
      <c r="P7" s="240"/>
      <c r="Q7" s="240"/>
      <c r="R7" s="240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</row>
    <row r="8" spans="1:38" ht="14.25">
      <c r="A8" s="241"/>
      <c r="B8" s="231" t="s">
        <v>279</v>
      </c>
      <c r="C8" s="240"/>
      <c r="D8" s="240"/>
      <c r="E8" s="246"/>
      <c r="F8" s="240"/>
      <c r="G8" s="225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1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</row>
    <row r="9" spans="1:38">
      <c r="A9" s="237"/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</row>
    <row r="10" spans="1:38" ht="13.5">
      <c r="A10" s="237"/>
      <c r="B10" s="241" t="s">
        <v>458</v>
      </c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</row>
    <row r="11" spans="1:38" ht="18" customHeight="1">
      <c r="A11" s="237"/>
      <c r="B11" s="247"/>
      <c r="C11" s="262"/>
      <c r="D11" s="257" t="s">
        <v>459</v>
      </c>
      <c r="E11" s="258"/>
      <c r="F11" s="258"/>
      <c r="G11" s="250"/>
      <c r="H11" s="257" t="s">
        <v>460</v>
      </c>
      <c r="I11" s="258"/>
      <c r="J11" s="258"/>
      <c r="K11" s="250"/>
      <c r="L11" s="249" t="s">
        <v>249</v>
      </c>
      <c r="M11" s="258"/>
      <c r="N11" s="250"/>
      <c r="O11" s="259"/>
      <c r="P11" s="259"/>
      <c r="Q11" s="259"/>
      <c r="R11" s="259"/>
      <c r="S11" s="257" t="s">
        <v>272</v>
      </c>
      <c r="T11" s="250"/>
      <c r="U11" s="257" t="s">
        <v>273</v>
      </c>
      <c r="V11" s="258"/>
      <c r="W11" s="250"/>
      <c r="X11" s="259"/>
      <c r="Y11" s="259"/>
      <c r="Z11" s="249" t="s">
        <v>274</v>
      </c>
      <c r="AA11" s="258"/>
      <c r="AB11" s="258"/>
      <c r="AC11" s="258"/>
      <c r="AD11" s="258"/>
      <c r="AE11" s="250"/>
      <c r="AF11" s="259"/>
      <c r="AG11" s="259"/>
      <c r="AH11" s="259"/>
      <c r="AI11" s="259"/>
      <c r="AJ11" s="259"/>
      <c r="AK11" s="237"/>
      <c r="AL11" s="237"/>
    </row>
    <row r="12" spans="1:38" ht="18" customHeight="1">
      <c r="A12" s="237"/>
      <c r="B12" s="251"/>
      <c r="C12" s="252"/>
      <c r="D12" s="260"/>
      <c r="E12" s="260"/>
      <c r="F12" s="260"/>
      <c r="G12" s="260"/>
      <c r="H12" s="259"/>
      <c r="I12" s="259"/>
      <c r="J12" s="259"/>
      <c r="K12" s="259"/>
      <c r="L12" s="259"/>
      <c r="M12" s="259"/>
      <c r="N12" s="247"/>
      <c r="O12" s="260"/>
      <c r="P12" s="260"/>
      <c r="Q12" s="260"/>
      <c r="R12" s="260"/>
      <c r="S12" s="259"/>
      <c r="T12" s="259"/>
      <c r="U12" s="259"/>
      <c r="V12" s="259"/>
      <c r="W12" s="247"/>
      <c r="X12" s="260"/>
      <c r="Y12" s="260"/>
      <c r="Z12" s="249" t="s">
        <v>275</v>
      </c>
      <c r="AA12" s="258"/>
      <c r="AB12" s="250"/>
      <c r="AC12" s="249" t="s">
        <v>276</v>
      </c>
      <c r="AD12" s="258"/>
      <c r="AE12" s="250"/>
      <c r="AF12" s="260"/>
      <c r="AG12" s="260"/>
      <c r="AH12" s="260"/>
      <c r="AI12" s="260"/>
      <c r="AJ12" s="260"/>
      <c r="AK12" s="237"/>
      <c r="AL12" s="237"/>
    </row>
    <row r="13" spans="1:38" ht="73.5" customHeight="1">
      <c r="A13" s="237"/>
      <c r="B13" s="251"/>
      <c r="C13" s="252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51"/>
      <c r="O13" s="260"/>
      <c r="P13" s="260"/>
      <c r="Q13" s="260"/>
      <c r="R13" s="260"/>
      <c r="S13" s="260"/>
      <c r="T13" s="260"/>
      <c r="U13" s="260"/>
      <c r="V13" s="260"/>
      <c r="W13" s="251"/>
      <c r="X13" s="260"/>
      <c r="Y13" s="260"/>
      <c r="Z13" s="259"/>
      <c r="AA13" s="259"/>
      <c r="AB13" s="259"/>
      <c r="AC13" s="259"/>
      <c r="AD13" s="259"/>
      <c r="AE13" s="259"/>
      <c r="AF13" s="260"/>
      <c r="AG13" s="260"/>
      <c r="AH13" s="260"/>
      <c r="AI13" s="260"/>
      <c r="AJ13" s="260"/>
      <c r="AK13" s="237"/>
      <c r="AL13" s="237"/>
    </row>
    <row r="14" spans="1:38">
      <c r="A14" s="237"/>
      <c r="B14" s="253"/>
      <c r="C14" s="254"/>
      <c r="D14" s="232" t="s">
        <v>87</v>
      </c>
      <c r="E14" s="232" t="s">
        <v>5</v>
      </c>
      <c r="F14" s="232" t="s">
        <v>6</v>
      </c>
      <c r="G14" s="232" t="s">
        <v>7</v>
      </c>
      <c r="H14" s="232" t="s">
        <v>8</v>
      </c>
      <c r="I14" s="232" t="s">
        <v>9</v>
      </c>
      <c r="J14" s="232" t="s">
        <v>10</v>
      </c>
      <c r="K14" s="232" t="s">
        <v>11</v>
      </c>
      <c r="L14" s="232" t="s">
        <v>12</v>
      </c>
      <c r="M14" s="232" t="s">
        <v>13</v>
      </c>
      <c r="N14" s="232" t="s">
        <v>14</v>
      </c>
      <c r="O14" s="232" t="s">
        <v>15</v>
      </c>
      <c r="P14" s="232" t="s">
        <v>16</v>
      </c>
      <c r="Q14" s="232" t="s">
        <v>17</v>
      </c>
      <c r="R14" s="232" t="s">
        <v>18</v>
      </c>
      <c r="S14" s="232" t="s">
        <v>19</v>
      </c>
      <c r="T14" s="232" t="s">
        <v>20</v>
      </c>
      <c r="U14" s="232" t="s">
        <v>21</v>
      </c>
      <c r="V14" s="232" t="s">
        <v>22</v>
      </c>
      <c r="W14" s="232" t="s">
        <v>77</v>
      </c>
      <c r="X14" s="232" t="s">
        <v>78</v>
      </c>
      <c r="Y14" s="232" t="s">
        <v>79</v>
      </c>
      <c r="Z14" s="232" t="s">
        <v>80</v>
      </c>
      <c r="AA14" s="232" t="s">
        <v>81</v>
      </c>
      <c r="AB14" s="232" t="s">
        <v>82</v>
      </c>
      <c r="AC14" s="232" t="s">
        <v>83</v>
      </c>
      <c r="AD14" s="232" t="s">
        <v>84</v>
      </c>
      <c r="AE14" s="232" t="s">
        <v>85</v>
      </c>
      <c r="AF14" s="232" t="s">
        <v>86</v>
      </c>
      <c r="AG14" s="232" t="s">
        <v>94</v>
      </c>
      <c r="AH14" s="232" t="s">
        <v>105</v>
      </c>
      <c r="AI14" s="232" t="s">
        <v>106</v>
      </c>
      <c r="AJ14" s="232" t="s">
        <v>107</v>
      </c>
      <c r="AK14" s="237"/>
      <c r="AL14" s="237"/>
    </row>
    <row r="15" spans="1:38" ht="22.5" customHeight="1">
      <c r="A15" s="237"/>
      <c r="B15" s="256" t="s">
        <v>99</v>
      </c>
      <c r="C15" s="233" t="s">
        <v>28</v>
      </c>
      <c r="D15" s="263">
        <v>1</v>
      </c>
      <c r="E15" s="263">
        <v>2</v>
      </c>
      <c r="F15" s="263">
        <v>3</v>
      </c>
      <c r="G15" s="263">
        <v>4</v>
      </c>
      <c r="H15" s="263">
        <v>5</v>
      </c>
      <c r="I15" s="263">
        <v>6</v>
      </c>
      <c r="J15" s="263">
        <v>7</v>
      </c>
      <c r="K15" s="263">
        <v>8</v>
      </c>
      <c r="L15" s="263">
        <v>9</v>
      </c>
      <c r="M15" s="263">
        <v>10</v>
      </c>
      <c r="N15" s="263">
        <v>11</v>
      </c>
      <c r="O15" s="263">
        <v>12</v>
      </c>
      <c r="P15" s="263">
        <v>13</v>
      </c>
      <c r="Q15" s="263">
        <v>14</v>
      </c>
      <c r="R15" s="263">
        <v>15</v>
      </c>
      <c r="S15" s="263">
        <v>16</v>
      </c>
      <c r="T15" s="263">
        <v>17</v>
      </c>
      <c r="U15" s="263">
        <v>18</v>
      </c>
      <c r="V15" s="263">
        <v>19</v>
      </c>
      <c r="W15" s="263">
        <v>20</v>
      </c>
      <c r="X15" s="263">
        <v>21</v>
      </c>
      <c r="Y15" s="263">
        <v>22</v>
      </c>
      <c r="Z15" s="263">
        <v>23</v>
      </c>
      <c r="AA15" s="263">
        <v>24</v>
      </c>
      <c r="AB15" s="263">
        <v>25</v>
      </c>
      <c r="AC15" s="263">
        <v>26</v>
      </c>
      <c r="AD15" s="263">
        <v>27</v>
      </c>
      <c r="AE15" s="263">
        <v>28</v>
      </c>
      <c r="AF15" s="263">
        <v>29</v>
      </c>
      <c r="AG15" s="263">
        <v>30</v>
      </c>
      <c r="AH15" s="263">
        <v>31</v>
      </c>
      <c r="AI15" s="263">
        <v>32</v>
      </c>
      <c r="AJ15" s="263">
        <v>33</v>
      </c>
      <c r="AK15" s="237"/>
      <c r="AL15" s="237"/>
    </row>
    <row r="16" spans="1:38" ht="22.5" customHeight="1">
      <c r="A16" s="237"/>
      <c r="B16" s="255" t="s">
        <v>100</v>
      </c>
      <c r="C16" s="233" t="s">
        <v>29</v>
      </c>
      <c r="D16" s="263">
        <v>34</v>
      </c>
      <c r="E16" s="263">
        <v>35</v>
      </c>
      <c r="F16" s="263">
        <v>36</v>
      </c>
      <c r="G16" s="263">
        <v>37</v>
      </c>
      <c r="H16" s="263">
        <v>38</v>
      </c>
      <c r="I16" s="263">
        <v>39</v>
      </c>
      <c r="J16" s="263">
        <v>40</v>
      </c>
      <c r="K16" s="263">
        <v>41</v>
      </c>
      <c r="L16" s="263">
        <v>42</v>
      </c>
      <c r="M16" s="263">
        <v>43</v>
      </c>
      <c r="N16" s="263">
        <v>44</v>
      </c>
      <c r="O16" s="263">
        <v>45</v>
      </c>
      <c r="P16" s="263">
        <v>46</v>
      </c>
      <c r="Q16" s="263">
        <v>47</v>
      </c>
      <c r="R16" s="263">
        <v>48</v>
      </c>
      <c r="S16" s="263">
        <v>49</v>
      </c>
      <c r="T16" s="263">
        <v>50</v>
      </c>
      <c r="U16" s="263">
        <v>51</v>
      </c>
      <c r="V16" s="263">
        <v>52</v>
      </c>
      <c r="W16" s="263">
        <v>53</v>
      </c>
      <c r="X16" s="263">
        <v>54</v>
      </c>
      <c r="Y16" s="263">
        <v>55</v>
      </c>
      <c r="Z16" s="263">
        <v>56</v>
      </c>
      <c r="AA16" s="263">
        <v>57</v>
      </c>
      <c r="AB16" s="263">
        <v>58</v>
      </c>
      <c r="AC16" s="263">
        <v>59</v>
      </c>
      <c r="AD16" s="263">
        <v>60</v>
      </c>
      <c r="AE16" s="263">
        <v>61</v>
      </c>
      <c r="AF16" s="263">
        <v>62</v>
      </c>
      <c r="AG16" s="263">
        <v>63</v>
      </c>
      <c r="AH16" s="263">
        <v>64</v>
      </c>
      <c r="AI16" s="263">
        <v>65</v>
      </c>
      <c r="AJ16" s="263">
        <v>66</v>
      </c>
      <c r="AK16" s="237"/>
      <c r="AL16" s="237"/>
    </row>
    <row r="17" spans="1:38" ht="22.5" customHeight="1">
      <c r="A17" s="237"/>
      <c r="B17" s="255" t="s">
        <v>101</v>
      </c>
      <c r="C17" s="233" t="s">
        <v>30</v>
      </c>
      <c r="D17" s="263">
        <v>67</v>
      </c>
      <c r="E17" s="263">
        <v>68</v>
      </c>
      <c r="F17" s="263">
        <v>69</v>
      </c>
      <c r="G17" s="263">
        <v>70</v>
      </c>
      <c r="H17" s="263">
        <v>71</v>
      </c>
      <c r="I17" s="263">
        <v>72</v>
      </c>
      <c r="J17" s="263">
        <v>73</v>
      </c>
      <c r="K17" s="263">
        <v>74</v>
      </c>
      <c r="L17" s="263">
        <v>75</v>
      </c>
      <c r="M17" s="263">
        <v>76</v>
      </c>
      <c r="N17" s="263">
        <v>77</v>
      </c>
      <c r="O17" s="263">
        <v>78</v>
      </c>
      <c r="P17" s="263">
        <v>79</v>
      </c>
      <c r="Q17" s="263">
        <v>80</v>
      </c>
      <c r="R17" s="263">
        <v>81</v>
      </c>
      <c r="S17" s="263">
        <v>82</v>
      </c>
      <c r="T17" s="263">
        <v>83</v>
      </c>
      <c r="U17" s="263">
        <v>84</v>
      </c>
      <c r="V17" s="263">
        <v>85</v>
      </c>
      <c r="W17" s="263">
        <v>86</v>
      </c>
      <c r="X17" s="263">
        <v>87</v>
      </c>
      <c r="Y17" s="263">
        <v>88</v>
      </c>
      <c r="Z17" s="263">
        <v>89</v>
      </c>
      <c r="AA17" s="263">
        <v>90</v>
      </c>
      <c r="AB17" s="263">
        <v>91</v>
      </c>
      <c r="AC17" s="263">
        <v>92</v>
      </c>
      <c r="AD17" s="263">
        <v>93</v>
      </c>
      <c r="AE17" s="263">
        <v>94</v>
      </c>
      <c r="AF17" s="263">
        <v>95</v>
      </c>
      <c r="AG17" s="263">
        <v>96</v>
      </c>
      <c r="AH17" s="263">
        <v>97</v>
      </c>
      <c r="AI17" s="263">
        <v>98</v>
      </c>
      <c r="AJ17" s="263">
        <v>99</v>
      </c>
      <c r="AK17" s="237"/>
      <c r="AL17" s="237"/>
    </row>
    <row r="18" spans="1:38" ht="22.5" customHeight="1">
      <c r="A18" s="237"/>
      <c r="B18" s="261" t="s">
        <v>97</v>
      </c>
      <c r="C18" s="233" t="s">
        <v>31</v>
      </c>
      <c r="D18" s="263">
        <v>100</v>
      </c>
      <c r="E18" s="263">
        <v>101</v>
      </c>
      <c r="F18" s="263">
        <v>102</v>
      </c>
      <c r="G18" s="263">
        <v>103</v>
      </c>
      <c r="H18" s="263">
        <v>104</v>
      </c>
      <c r="I18" s="263">
        <v>105</v>
      </c>
      <c r="J18" s="263">
        <v>106</v>
      </c>
      <c r="K18" s="263">
        <v>107</v>
      </c>
      <c r="L18" s="263">
        <v>108</v>
      </c>
      <c r="M18" s="263">
        <v>109</v>
      </c>
      <c r="N18" s="263">
        <v>110</v>
      </c>
      <c r="O18" s="263">
        <v>111</v>
      </c>
      <c r="P18" s="263">
        <v>112</v>
      </c>
      <c r="Q18" s="263">
        <v>113</v>
      </c>
      <c r="R18" s="263">
        <v>114</v>
      </c>
      <c r="S18" s="263">
        <v>115</v>
      </c>
      <c r="T18" s="263">
        <v>116</v>
      </c>
      <c r="U18" s="263">
        <v>117</v>
      </c>
      <c r="V18" s="263">
        <v>118</v>
      </c>
      <c r="W18" s="263">
        <v>119</v>
      </c>
      <c r="X18" s="263">
        <v>120</v>
      </c>
      <c r="Y18" s="263">
        <v>121</v>
      </c>
      <c r="Z18" s="263">
        <v>122</v>
      </c>
      <c r="AA18" s="263">
        <v>123</v>
      </c>
      <c r="AB18" s="263">
        <v>124</v>
      </c>
      <c r="AC18" s="263">
        <v>125</v>
      </c>
      <c r="AD18" s="263">
        <v>126</v>
      </c>
      <c r="AE18" s="263">
        <v>127</v>
      </c>
      <c r="AF18" s="263">
        <v>128</v>
      </c>
      <c r="AG18" s="263">
        <v>129</v>
      </c>
      <c r="AH18" s="263">
        <v>130</v>
      </c>
      <c r="AI18" s="263">
        <v>131</v>
      </c>
      <c r="AJ18" s="263">
        <v>132</v>
      </c>
      <c r="AK18" s="237"/>
      <c r="AL18" s="237"/>
    </row>
    <row r="19" spans="1:38" ht="22.5" customHeight="1">
      <c r="A19" s="237"/>
      <c r="B19" s="255" t="s">
        <v>98</v>
      </c>
      <c r="C19" s="233" t="s">
        <v>13</v>
      </c>
      <c r="D19" s="263">
        <v>133</v>
      </c>
      <c r="E19" s="263">
        <v>134</v>
      </c>
      <c r="F19" s="263">
        <v>135</v>
      </c>
      <c r="G19" s="263">
        <v>136</v>
      </c>
      <c r="H19" s="263">
        <v>137</v>
      </c>
      <c r="I19" s="263">
        <v>138</v>
      </c>
      <c r="J19" s="263">
        <v>139</v>
      </c>
      <c r="K19" s="263">
        <v>140</v>
      </c>
      <c r="L19" s="263">
        <v>141</v>
      </c>
      <c r="M19" s="263">
        <v>142</v>
      </c>
      <c r="N19" s="263">
        <v>143</v>
      </c>
      <c r="O19" s="263">
        <v>144</v>
      </c>
      <c r="P19" s="263">
        <v>145</v>
      </c>
      <c r="Q19" s="263">
        <v>146</v>
      </c>
      <c r="R19" s="263">
        <v>147</v>
      </c>
      <c r="S19" s="263">
        <v>148</v>
      </c>
      <c r="T19" s="263">
        <v>149</v>
      </c>
      <c r="U19" s="263">
        <v>150</v>
      </c>
      <c r="V19" s="263">
        <v>151</v>
      </c>
      <c r="W19" s="263">
        <v>152</v>
      </c>
      <c r="X19" s="263">
        <v>153</v>
      </c>
      <c r="Y19" s="263">
        <v>154</v>
      </c>
      <c r="Z19" s="263">
        <v>155</v>
      </c>
      <c r="AA19" s="263">
        <v>156</v>
      </c>
      <c r="AB19" s="263">
        <v>157</v>
      </c>
      <c r="AC19" s="263">
        <v>158</v>
      </c>
      <c r="AD19" s="263">
        <v>159</v>
      </c>
      <c r="AE19" s="263">
        <v>160</v>
      </c>
      <c r="AF19" s="263">
        <v>161</v>
      </c>
      <c r="AG19" s="263">
        <v>162</v>
      </c>
      <c r="AH19" s="263">
        <v>163</v>
      </c>
      <c r="AI19" s="263">
        <v>164</v>
      </c>
      <c r="AJ19" s="263">
        <v>165</v>
      </c>
      <c r="AK19" s="915"/>
      <c r="AL19" s="916"/>
    </row>
    <row r="20" spans="1:38">
      <c r="A20" s="237"/>
      <c r="B20" s="237"/>
      <c r="C20" s="237"/>
      <c r="D20" s="237"/>
      <c r="E20" s="237"/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62"/>
      <c r="AK20" s="916"/>
      <c r="AL20" s="916"/>
    </row>
    <row r="21" spans="1:38" ht="13.5">
      <c r="A21" s="237"/>
      <c r="B21" s="241" t="s">
        <v>461</v>
      </c>
      <c r="C21" s="237"/>
      <c r="D21" s="237"/>
      <c r="E21" s="237"/>
      <c r="F21" s="237"/>
      <c r="G21" s="237"/>
      <c r="H21" s="237"/>
      <c r="I21" s="237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</row>
    <row r="22" spans="1:38" ht="32.1" customHeight="1">
      <c r="A22" s="237"/>
      <c r="B22" s="247"/>
      <c r="C22" s="248"/>
      <c r="D22" s="536" t="s">
        <v>462</v>
      </c>
      <c r="E22" s="536" t="s">
        <v>463</v>
      </c>
      <c r="F22" s="536" t="s">
        <v>464</v>
      </c>
      <c r="G22" s="536" t="s">
        <v>465</v>
      </c>
      <c r="H22" s="536" t="s">
        <v>466</v>
      </c>
      <c r="I22" s="536" t="s">
        <v>98</v>
      </c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</row>
    <row r="23" spans="1:38">
      <c r="A23" s="237"/>
      <c r="B23" s="253"/>
      <c r="C23" s="254"/>
      <c r="D23" s="232" t="s">
        <v>87</v>
      </c>
      <c r="E23" s="232" t="s">
        <v>5</v>
      </c>
      <c r="F23" s="232" t="s">
        <v>6</v>
      </c>
      <c r="G23" s="232" t="s">
        <v>7</v>
      </c>
      <c r="H23" s="232" t="s">
        <v>8</v>
      </c>
      <c r="I23" s="232" t="s">
        <v>9</v>
      </c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</row>
    <row r="24" spans="1:38" ht="22.5" customHeight="1">
      <c r="A24" s="237"/>
      <c r="B24" s="256" t="s">
        <v>99</v>
      </c>
      <c r="C24" s="233" t="s">
        <v>467</v>
      </c>
      <c r="D24" s="263">
        <v>166</v>
      </c>
      <c r="E24" s="263">
        <v>167</v>
      </c>
      <c r="F24" s="263">
        <v>168</v>
      </c>
      <c r="G24" s="263">
        <v>169</v>
      </c>
      <c r="H24" s="263">
        <v>170</v>
      </c>
      <c r="I24" s="263">
        <v>171</v>
      </c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</row>
    <row r="25" spans="1:38" ht="22.5" customHeight="1">
      <c r="A25" s="237"/>
      <c r="B25" s="255" t="s">
        <v>100</v>
      </c>
      <c r="C25" s="233" t="s">
        <v>468</v>
      </c>
      <c r="D25" s="263">
        <v>172</v>
      </c>
      <c r="E25" s="263">
        <v>173</v>
      </c>
      <c r="F25" s="263">
        <v>174</v>
      </c>
      <c r="G25" s="263">
        <v>175</v>
      </c>
      <c r="H25" s="263">
        <v>176</v>
      </c>
      <c r="I25" s="263">
        <v>177</v>
      </c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</row>
    <row r="26" spans="1:38" ht="22.5" customHeight="1">
      <c r="A26" s="237"/>
      <c r="B26" s="255" t="s">
        <v>101</v>
      </c>
      <c r="C26" s="233" t="s">
        <v>16</v>
      </c>
      <c r="D26" s="263">
        <v>178</v>
      </c>
      <c r="E26" s="263">
        <v>179</v>
      </c>
      <c r="F26" s="263">
        <v>180</v>
      </c>
      <c r="G26" s="263">
        <v>181</v>
      </c>
      <c r="H26" s="263">
        <v>182</v>
      </c>
      <c r="I26" s="263">
        <v>183</v>
      </c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</row>
    <row r="27" spans="1:38" ht="22.5" customHeight="1">
      <c r="A27" s="237"/>
      <c r="B27" s="261" t="s">
        <v>97</v>
      </c>
      <c r="C27" s="233" t="s">
        <v>17</v>
      </c>
      <c r="D27" s="263">
        <v>184</v>
      </c>
      <c r="E27" s="263">
        <v>185</v>
      </c>
      <c r="F27" s="263">
        <v>186</v>
      </c>
      <c r="G27" s="263">
        <v>187</v>
      </c>
      <c r="H27" s="263">
        <v>188</v>
      </c>
      <c r="I27" s="263">
        <v>189</v>
      </c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</row>
    <row r="28" spans="1:38" ht="22.5" customHeight="1">
      <c r="A28" s="237"/>
      <c r="B28" s="255" t="s">
        <v>98</v>
      </c>
      <c r="C28" s="233" t="s">
        <v>18</v>
      </c>
      <c r="D28" s="263">
        <v>190</v>
      </c>
      <c r="E28" s="263">
        <v>191</v>
      </c>
      <c r="F28" s="263">
        <v>192</v>
      </c>
      <c r="G28" s="263">
        <v>193</v>
      </c>
      <c r="H28" s="263">
        <v>194</v>
      </c>
      <c r="I28" s="263">
        <v>195</v>
      </c>
      <c r="J28" s="5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</row>
    <row r="29" spans="1:38">
      <c r="A29" s="237"/>
      <c r="B29" s="237"/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</row>
    <row r="30" spans="1:38" ht="13.5">
      <c r="A30" s="237"/>
      <c r="B30" s="241" t="s">
        <v>469</v>
      </c>
      <c r="C30" s="237"/>
      <c r="D30" s="237"/>
      <c r="E30" s="237"/>
      <c r="F30" s="237"/>
      <c r="G30" s="237"/>
      <c r="H30" s="237"/>
      <c r="I30" s="241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</row>
    <row r="31" spans="1:38" ht="15.95" customHeight="1">
      <c r="A31" s="237"/>
      <c r="B31" s="247"/>
      <c r="C31" s="248"/>
      <c r="D31" s="259"/>
      <c r="E31" s="259"/>
      <c r="F31" s="247"/>
      <c r="G31" s="538"/>
      <c r="H31" s="539" t="s">
        <v>470</v>
      </c>
      <c r="I31" s="540"/>
      <c r="J31" s="540"/>
      <c r="K31" s="540"/>
      <c r="L31" s="540"/>
      <c r="M31" s="540"/>
      <c r="N31" s="538"/>
      <c r="O31" s="259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</row>
    <row r="32" spans="1:38" ht="14.1" customHeight="1">
      <c r="A32" s="237"/>
      <c r="B32" s="251"/>
      <c r="C32" s="252"/>
      <c r="D32" s="541" t="s">
        <v>471</v>
      </c>
      <c r="E32" s="542" t="s">
        <v>472</v>
      </c>
      <c r="F32" s="541" t="s">
        <v>473</v>
      </c>
      <c r="G32" s="543" t="s">
        <v>474</v>
      </c>
      <c r="H32" s="544" t="s">
        <v>475</v>
      </c>
      <c r="I32" s="543" t="s">
        <v>476</v>
      </c>
      <c r="J32" s="543" t="s">
        <v>477</v>
      </c>
      <c r="K32" s="545" t="s">
        <v>478</v>
      </c>
      <c r="L32" s="249" t="s">
        <v>248</v>
      </c>
      <c r="M32" s="258"/>
      <c r="N32" s="250"/>
      <c r="O32" s="546" t="s">
        <v>71</v>
      </c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</row>
    <row r="33" spans="1:38" ht="24">
      <c r="A33" s="237"/>
      <c r="B33" s="251"/>
      <c r="C33" s="252"/>
      <c r="D33" s="260"/>
      <c r="E33" s="260"/>
      <c r="F33" s="260"/>
      <c r="G33" s="547" t="s">
        <v>479</v>
      </c>
      <c r="H33" s="548" t="s">
        <v>480</v>
      </c>
      <c r="I33" s="547" t="s">
        <v>481</v>
      </c>
      <c r="J33" s="547" t="s">
        <v>481</v>
      </c>
      <c r="K33" s="547" t="s">
        <v>482</v>
      </c>
      <c r="L33" s="542" t="s">
        <v>483</v>
      </c>
      <c r="M33" s="542" t="s">
        <v>484</v>
      </c>
      <c r="N33" s="542" t="s">
        <v>485</v>
      </c>
      <c r="O33" s="260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</row>
    <row r="34" spans="1:38">
      <c r="A34" s="237"/>
      <c r="B34" s="253"/>
      <c r="C34" s="254"/>
      <c r="D34" s="232" t="s">
        <v>87</v>
      </c>
      <c r="E34" s="232" t="s">
        <v>5</v>
      </c>
      <c r="F34" s="232" t="s">
        <v>6</v>
      </c>
      <c r="G34" s="232" t="s">
        <v>7</v>
      </c>
      <c r="H34" s="232" t="s">
        <v>8</v>
      </c>
      <c r="I34" s="232" t="s">
        <v>9</v>
      </c>
      <c r="J34" s="232" t="s">
        <v>10</v>
      </c>
      <c r="K34" s="232" t="s">
        <v>11</v>
      </c>
      <c r="L34" s="232" t="s">
        <v>12</v>
      </c>
      <c r="M34" s="232" t="s">
        <v>13</v>
      </c>
      <c r="N34" s="232" t="s">
        <v>14</v>
      </c>
      <c r="O34" s="232" t="s">
        <v>15</v>
      </c>
      <c r="P34" s="237"/>
      <c r="Q34" s="237"/>
      <c r="R34" s="549"/>
      <c r="S34" s="549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</row>
    <row r="35" spans="1:38" ht="20.100000000000001" customHeight="1">
      <c r="A35" s="237"/>
      <c r="B35" s="255" t="s">
        <v>111</v>
      </c>
      <c r="C35" s="233" t="s">
        <v>19</v>
      </c>
      <c r="D35" s="263">
        <v>196</v>
      </c>
      <c r="E35" s="263">
        <v>197</v>
      </c>
      <c r="F35" s="263">
        <v>198</v>
      </c>
      <c r="G35" s="263">
        <v>199</v>
      </c>
      <c r="H35" s="263">
        <v>200</v>
      </c>
      <c r="I35" s="263">
        <v>201</v>
      </c>
      <c r="J35" s="263">
        <v>202</v>
      </c>
      <c r="K35" s="263">
        <v>203</v>
      </c>
      <c r="L35" s="263">
        <v>204</v>
      </c>
      <c r="M35" s="263">
        <v>205</v>
      </c>
      <c r="N35" s="263">
        <v>206</v>
      </c>
      <c r="O35" s="263">
        <v>207</v>
      </c>
      <c r="P35" s="537"/>
      <c r="Q35" s="237"/>
      <c r="R35" s="550"/>
      <c r="S35" s="550"/>
      <c r="T35" s="5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</row>
    <row r="36" spans="1:38" ht="20.100000000000001" customHeight="1">
      <c r="A36" s="237"/>
      <c r="B36" s="255" t="s">
        <v>112</v>
      </c>
      <c r="C36" s="233" t="s">
        <v>20</v>
      </c>
      <c r="D36" s="263">
        <v>208</v>
      </c>
      <c r="E36" s="263">
        <v>209</v>
      </c>
      <c r="F36" s="263">
        <v>210</v>
      </c>
      <c r="G36" s="263">
        <v>211</v>
      </c>
      <c r="H36" s="263">
        <v>212</v>
      </c>
      <c r="I36" s="263">
        <v>213</v>
      </c>
      <c r="J36" s="263">
        <v>214</v>
      </c>
      <c r="K36" s="263">
        <v>215</v>
      </c>
      <c r="L36" s="263">
        <v>216</v>
      </c>
      <c r="M36" s="263">
        <v>217</v>
      </c>
      <c r="N36" s="263">
        <v>218</v>
      </c>
      <c r="O36" s="263">
        <v>219</v>
      </c>
      <c r="P36" s="537"/>
      <c r="Q36" s="237"/>
      <c r="R36" s="550"/>
      <c r="S36" s="550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</row>
    <row r="37" spans="1:38" ht="20.100000000000001" customHeight="1">
      <c r="A37" s="237"/>
      <c r="B37" s="255" t="s">
        <v>113</v>
      </c>
      <c r="C37" s="233" t="s">
        <v>21</v>
      </c>
      <c r="D37" s="263">
        <v>220</v>
      </c>
      <c r="E37" s="263">
        <v>221</v>
      </c>
      <c r="F37" s="263">
        <v>222</v>
      </c>
      <c r="G37" s="263">
        <v>223</v>
      </c>
      <c r="H37" s="263">
        <v>224</v>
      </c>
      <c r="I37" s="263">
        <v>225</v>
      </c>
      <c r="J37" s="263">
        <v>226</v>
      </c>
      <c r="K37" s="263">
        <v>227</v>
      </c>
      <c r="L37" s="263">
        <v>228</v>
      </c>
      <c r="M37" s="263">
        <v>229</v>
      </c>
      <c r="N37" s="263">
        <v>230</v>
      </c>
      <c r="O37" s="263">
        <v>231</v>
      </c>
      <c r="P37" s="537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</row>
    <row r="38" spans="1:38" ht="20.100000000000001" customHeight="1">
      <c r="A38" s="237"/>
      <c r="B38" s="255" t="s">
        <v>114</v>
      </c>
      <c r="C38" s="233" t="s">
        <v>22</v>
      </c>
      <c r="D38" s="263">
        <v>232</v>
      </c>
      <c r="E38" s="263">
        <v>233</v>
      </c>
      <c r="F38" s="263">
        <v>234</v>
      </c>
      <c r="G38" s="263">
        <v>235</v>
      </c>
      <c r="H38" s="263">
        <v>236</v>
      </c>
      <c r="I38" s="263">
        <v>237</v>
      </c>
      <c r="J38" s="263">
        <v>238</v>
      </c>
      <c r="K38" s="263">
        <v>239</v>
      </c>
      <c r="L38" s="263">
        <v>240</v>
      </c>
      <c r="M38" s="263">
        <v>241</v>
      </c>
      <c r="N38" s="263">
        <v>242</v>
      </c>
      <c r="O38" s="263">
        <v>243</v>
      </c>
      <c r="P38" s="5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</row>
    <row r="39" spans="1:38" ht="20.100000000000001" customHeight="1">
      <c r="A39" s="237"/>
      <c r="B39" s="255" t="s">
        <v>115</v>
      </c>
      <c r="C39" s="233" t="s">
        <v>77</v>
      </c>
      <c r="D39" s="263">
        <v>244</v>
      </c>
      <c r="E39" s="263">
        <v>245</v>
      </c>
      <c r="F39" s="263">
        <v>246</v>
      </c>
      <c r="G39" s="263">
        <v>247</v>
      </c>
      <c r="H39" s="263">
        <v>248</v>
      </c>
      <c r="I39" s="263">
        <v>249</v>
      </c>
      <c r="J39" s="263">
        <v>250</v>
      </c>
      <c r="K39" s="263">
        <v>251</v>
      </c>
      <c r="L39" s="263">
        <v>252</v>
      </c>
      <c r="M39" s="263">
        <v>253</v>
      </c>
      <c r="N39" s="263">
        <v>254</v>
      </c>
      <c r="O39" s="263">
        <v>255</v>
      </c>
      <c r="P39" s="5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</row>
    <row r="40" spans="1:38" ht="20.100000000000001" customHeight="1">
      <c r="A40" s="237"/>
      <c r="B40" s="255" t="s">
        <v>116</v>
      </c>
      <c r="C40" s="233" t="s">
        <v>78</v>
      </c>
      <c r="D40" s="263">
        <v>256</v>
      </c>
      <c r="E40" s="263">
        <v>257</v>
      </c>
      <c r="F40" s="263">
        <v>258</v>
      </c>
      <c r="G40" s="263">
        <v>259</v>
      </c>
      <c r="H40" s="263">
        <v>260</v>
      </c>
      <c r="I40" s="263">
        <v>261</v>
      </c>
      <c r="J40" s="263">
        <v>262</v>
      </c>
      <c r="K40" s="263">
        <v>263</v>
      </c>
      <c r="L40" s="263">
        <v>264</v>
      </c>
      <c r="M40" s="263">
        <v>265</v>
      </c>
      <c r="N40" s="263">
        <v>266</v>
      </c>
      <c r="O40" s="263">
        <v>267</v>
      </c>
      <c r="P40" s="5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7"/>
    </row>
    <row r="41" spans="1:38" ht="20.100000000000001" customHeight="1">
      <c r="A41" s="237"/>
      <c r="B41" s="255" t="s">
        <v>117</v>
      </c>
      <c r="C41" s="233" t="s">
        <v>79</v>
      </c>
      <c r="D41" s="263">
        <v>268</v>
      </c>
      <c r="E41" s="263">
        <v>269</v>
      </c>
      <c r="F41" s="263">
        <v>270</v>
      </c>
      <c r="G41" s="263">
        <v>271</v>
      </c>
      <c r="H41" s="263">
        <v>272</v>
      </c>
      <c r="I41" s="263">
        <v>273</v>
      </c>
      <c r="J41" s="263">
        <v>274</v>
      </c>
      <c r="K41" s="263">
        <v>275</v>
      </c>
      <c r="L41" s="263">
        <v>276</v>
      </c>
      <c r="M41" s="263">
        <v>277</v>
      </c>
      <c r="N41" s="263">
        <v>278</v>
      </c>
      <c r="O41" s="263">
        <v>279</v>
      </c>
      <c r="P41" s="5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</row>
    <row r="42" spans="1:38" ht="20.100000000000001" customHeight="1">
      <c r="A42" s="237"/>
      <c r="B42" s="255" t="s">
        <v>118</v>
      </c>
      <c r="C42" s="233" t="s">
        <v>80</v>
      </c>
      <c r="D42" s="263">
        <v>280</v>
      </c>
      <c r="E42" s="263">
        <v>281</v>
      </c>
      <c r="F42" s="263">
        <v>282</v>
      </c>
      <c r="G42" s="263">
        <v>283</v>
      </c>
      <c r="H42" s="263">
        <v>284</v>
      </c>
      <c r="I42" s="263">
        <v>285</v>
      </c>
      <c r="J42" s="263">
        <v>286</v>
      </c>
      <c r="K42" s="263">
        <v>287</v>
      </c>
      <c r="L42" s="263">
        <v>288</v>
      </c>
      <c r="M42" s="263">
        <v>289</v>
      </c>
      <c r="N42" s="263">
        <v>290</v>
      </c>
      <c r="O42" s="263">
        <v>291</v>
      </c>
      <c r="P42" s="5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</row>
    <row r="43" spans="1:38" ht="20.100000000000001" customHeight="1">
      <c r="A43" s="237"/>
      <c r="B43" s="255" t="s">
        <v>119</v>
      </c>
      <c r="C43" s="233" t="s">
        <v>81</v>
      </c>
      <c r="D43" s="263">
        <v>292</v>
      </c>
      <c r="E43" s="263">
        <v>293</v>
      </c>
      <c r="F43" s="263">
        <v>294</v>
      </c>
      <c r="G43" s="263">
        <v>295</v>
      </c>
      <c r="H43" s="263">
        <v>296</v>
      </c>
      <c r="I43" s="263">
        <v>297</v>
      </c>
      <c r="J43" s="263">
        <v>298</v>
      </c>
      <c r="K43" s="263">
        <v>299</v>
      </c>
      <c r="L43" s="263">
        <v>300</v>
      </c>
      <c r="M43" s="263">
        <v>301</v>
      </c>
      <c r="N43" s="263">
        <v>302</v>
      </c>
      <c r="O43" s="263">
        <v>303</v>
      </c>
      <c r="P43" s="5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</row>
    <row r="44" spans="1:38" ht="20.100000000000001" customHeight="1">
      <c r="A44" s="237"/>
      <c r="B44" s="255" t="s">
        <v>120</v>
      </c>
      <c r="C44" s="233" t="s">
        <v>82</v>
      </c>
      <c r="D44" s="263">
        <v>304</v>
      </c>
      <c r="E44" s="263">
        <v>305</v>
      </c>
      <c r="F44" s="263">
        <v>306</v>
      </c>
      <c r="G44" s="263">
        <v>307</v>
      </c>
      <c r="H44" s="263">
        <v>308</v>
      </c>
      <c r="I44" s="263">
        <v>309</v>
      </c>
      <c r="J44" s="263">
        <v>310</v>
      </c>
      <c r="K44" s="263">
        <v>311</v>
      </c>
      <c r="L44" s="263">
        <v>312</v>
      </c>
      <c r="M44" s="263">
        <v>313</v>
      </c>
      <c r="N44" s="263">
        <v>314</v>
      </c>
      <c r="O44" s="263">
        <v>315</v>
      </c>
      <c r="P44" s="5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</row>
    <row r="45" spans="1:38" ht="20.100000000000001" customHeight="1">
      <c r="A45" s="237"/>
      <c r="B45" s="255" t="s">
        <v>121</v>
      </c>
      <c r="C45" s="233" t="s">
        <v>83</v>
      </c>
      <c r="D45" s="263">
        <v>316</v>
      </c>
      <c r="E45" s="263">
        <v>317</v>
      </c>
      <c r="F45" s="263">
        <v>318</v>
      </c>
      <c r="G45" s="263">
        <v>319</v>
      </c>
      <c r="H45" s="263">
        <v>320</v>
      </c>
      <c r="I45" s="263">
        <v>321</v>
      </c>
      <c r="J45" s="263">
        <v>322</v>
      </c>
      <c r="K45" s="263">
        <v>323</v>
      </c>
      <c r="L45" s="263">
        <v>324</v>
      </c>
      <c r="M45" s="263">
        <v>325</v>
      </c>
      <c r="N45" s="263">
        <v>326</v>
      </c>
      <c r="O45" s="263">
        <v>327</v>
      </c>
      <c r="P45" s="5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A45" s="237"/>
      <c r="AB45" s="237"/>
      <c r="AC45" s="237"/>
      <c r="AD45" s="237"/>
      <c r="AE45" s="237"/>
      <c r="AF45" s="237"/>
      <c r="AG45" s="237"/>
      <c r="AH45" s="237"/>
      <c r="AI45" s="237"/>
      <c r="AJ45" s="237"/>
      <c r="AK45" s="237"/>
      <c r="AL45" s="237"/>
    </row>
    <row r="46" spans="1:38" ht="20.100000000000001" customHeight="1">
      <c r="A46" s="237"/>
      <c r="B46" s="255" t="s">
        <v>122</v>
      </c>
      <c r="C46" s="233" t="s">
        <v>84</v>
      </c>
      <c r="D46" s="263">
        <v>328</v>
      </c>
      <c r="E46" s="263">
        <v>329</v>
      </c>
      <c r="F46" s="263">
        <v>330</v>
      </c>
      <c r="G46" s="263">
        <v>331</v>
      </c>
      <c r="H46" s="263">
        <v>332</v>
      </c>
      <c r="I46" s="263">
        <v>333</v>
      </c>
      <c r="J46" s="263">
        <v>334</v>
      </c>
      <c r="K46" s="263">
        <v>335</v>
      </c>
      <c r="L46" s="263">
        <v>336</v>
      </c>
      <c r="M46" s="263">
        <v>337</v>
      </c>
      <c r="N46" s="263">
        <v>338</v>
      </c>
      <c r="O46" s="263">
        <v>339</v>
      </c>
      <c r="P46" s="5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</row>
    <row r="47" spans="1:38" ht="20.100000000000001" customHeight="1">
      <c r="A47" s="237"/>
      <c r="B47" s="255" t="s">
        <v>123</v>
      </c>
      <c r="C47" s="233" t="s">
        <v>85</v>
      </c>
      <c r="D47" s="263">
        <v>340</v>
      </c>
      <c r="E47" s="263">
        <v>341</v>
      </c>
      <c r="F47" s="263">
        <v>342</v>
      </c>
      <c r="G47" s="263">
        <v>343</v>
      </c>
      <c r="H47" s="263">
        <v>344</v>
      </c>
      <c r="I47" s="263">
        <v>345</v>
      </c>
      <c r="J47" s="263">
        <v>346</v>
      </c>
      <c r="K47" s="263">
        <v>347</v>
      </c>
      <c r="L47" s="263">
        <v>348</v>
      </c>
      <c r="M47" s="263">
        <v>349</v>
      </c>
      <c r="N47" s="263">
        <v>350</v>
      </c>
      <c r="O47" s="263">
        <v>351</v>
      </c>
      <c r="P47" s="5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</row>
    <row r="48" spans="1:38" ht="20.100000000000001" customHeight="1">
      <c r="A48" s="237"/>
      <c r="B48" s="255" t="s">
        <v>124</v>
      </c>
      <c r="C48" s="233" t="s">
        <v>86</v>
      </c>
      <c r="D48" s="263">
        <v>352</v>
      </c>
      <c r="E48" s="263">
        <v>353</v>
      </c>
      <c r="F48" s="263">
        <v>354</v>
      </c>
      <c r="G48" s="263">
        <v>355</v>
      </c>
      <c r="H48" s="263">
        <v>356</v>
      </c>
      <c r="I48" s="263">
        <v>357</v>
      </c>
      <c r="J48" s="263">
        <v>358</v>
      </c>
      <c r="K48" s="263">
        <v>359</v>
      </c>
      <c r="L48" s="263">
        <v>360</v>
      </c>
      <c r="M48" s="263">
        <v>361</v>
      </c>
      <c r="N48" s="263">
        <v>362</v>
      </c>
      <c r="O48" s="263">
        <v>363</v>
      </c>
      <c r="P48" s="5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B48" s="237"/>
      <c r="AC48" s="237"/>
      <c r="AD48" s="237"/>
      <c r="AE48" s="237"/>
      <c r="AF48" s="237"/>
      <c r="AG48" s="237"/>
      <c r="AH48" s="237"/>
      <c r="AI48" s="237"/>
      <c r="AJ48" s="237"/>
      <c r="AK48" s="237"/>
      <c r="AL48" s="237"/>
    </row>
    <row r="49" spans="1:38" ht="20.100000000000001" customHeight="1">
      <c r="A49" s="237"/>
      <c r="B49" s="255" t="s">
        <v>125</v>
      </c>
      <c r="C49" s="233" t="s">
        <v>94</v>
      </c>
      <c r="D49" s="263">
        <v>364</v>
      </c>
      <c r="E49" s="263">
        <v>365</v>
      </c>
      <c r="F49" s="263">
        <v>366</v>
      </c>
      <c r="G49" s="263">
        <v>367</v>
      </c>
      <c r="H49" s="263">
        <v>368</v>
      </c>
      <c r="I49" s="263">
        <v>369</v>
      </c>
      <c r="J49" s="263">
        <v>370</v>
      </c>
      <c r="K49" s="263">
        <v>371</v>
      </c>
      <c r="L49" s="263">
        <v>372</v>
      </c>
      <c r="M49" s="263">
        <v>373</v>
      </c>
      <c r="N49" s="263">
        <v>374</v>
      </c>
      <c r="O49" s="263">
        <v>375</v>
      </c>
      <c r="P49" s="5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</row>
    <row r="50" spans="1:38" ht="20.100000000000001" customHeight="1">
      <c r="A50" s="237"/>
      <c r="B50" s="255" t="s">
        <v>126</v>
      </c>
      <c r="C50" s="233" t="s">
        <v>105</v>
      </c>
      <c r="D50" s="263">
        <v>376</v>
      </c>
      <c r="E50" s="263">
        <v>377</v>
      </c>
      <c r="F50" s="263">
        <v>378</v>
      </c>
      <c r="G50" s="263">
        <v>379</v>
      </c>
      <c r="H50" s="263">
        <v>380</v>
      </c>
      <c r="I50" s="263">
        <v>381</v>
      </c>
      <c r="J50" s="263">
        <v>382</v>
      </c>
      <c r="K50" s="263">
        <v>383</v>
      </c>
      <c r="L50" s="263">
        <v>384</v>
      </c>
      <c r="M50" s="263">
        <v>385</v>
      </c>
      <c r="N50" s="263">
        <v>386</v>
      </c>
      <c r="O50" s="263">
        <v>387</v>
      </c>
      <c r="P50" s="5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</row>
    <row r="51" spans="1:38" ht="20.100000000000001" customHeight="1">
      <c r="A51" s="237"/>
      <c r="B51" s="255" t="s">
        <v>127</v>
      </c>
      <c r="C51" s="233" t="s">
        <v>106</v>
      </c>
      <c r="D51" s="263">
        <v>388</v>
      </c>
      <c r="E51" s="263">
        <v>389</v>
      </c>
      <c r="F51" s="263">
        <v>390</v>
      </c>
      <c r="G51" s="263">
        <v>391</v>
      </c>
      <c r="H51" s="263">
        <v>392</v>
      </c>
      <c r="I51" s="263">
        <v>393</v>
      </c>
      <c r="J51" s="263">
        <v>394</v>
      </c>
      <c r="K51" s="263">
        <v>395</v>
      </c>
      <c r="L51" s="263">
        <v>396</v>
      </c>
      <c r="M51" s="263">
        <v>397</v>
      </c>
      <c r="N51" s="263">
        <v>398</v>
      </c>
      <c r="O51" s="263">
        <v>399</v>
      </c>
      <c r="P51" s="5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  <c r="AG51" s="237"/>
      <c r="AH51" s="237"/>
      <c r="AI51" s="237"/>
      <c r="AJ51" s="237"/>
      <c r="AK51" s="237"/>
      <c r="AL51" s="237"/>
    </row>
    <row r="52" spans="1:38" ht="20.100000000000001" customHeight="1">
      <c r="A52" s="237"/>
      <c r="B52" s="255" t="s">
        <v>128</v>
      </c>
      <c r="C52" s="233" t="s">
        <v>107</v>
      </c>
      <c r="D52" s="263">
        <v>400</v>
      </c>
      <c r="E52" s="263">
        <v>401</v>
      </c>
      <c r="F52" s="263">
        <v>402</v>
      </c>
      <c r="G52" s="263">
        <v>403</v>
      </c>
      <c r="H52" s="263">
        <v>404</v>
      </c>
      <c r="I52" s="263">
        <v>405</v>
      </c>
      <c r="J52" s="263">
        <v>406</v>
      </c>
      <c r="K52" s="263">
        <v>407</v>
      </c>
      <c r="L52" s="263">
        <v>408</v>
      </c>
      <c r="M52" s="263">
        <v>409</v>
      </c>
      <c r="N52" s="263">
        <v>410</v>
      </c>
      <c r="O52" s="263">
        <v>411</v>
      </c>
      <c r="P52" s="5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</row>
    <row r="53" spans="1:38" ht="20.100000000000001" customHeight="1">
      <c r="A53" s="237"/>
      <c r="B53" s="255" t="s">
        <v>129</v>
      </c>
      <c r="C53" s="233" t="s">
        <v>108</v>
      </c>
      <c r="D53" s="263">
        <v>412</v>
      </c>
      <c r="E53" s="263">
        <v>413</v>
      </c>
      <c r="F53" s="263">
        <v>414</v>
      </c>
      <c r="G53" s="263">
        <v>415</v>
      </c>
      <c r="H53" s="263">
        <v>416</v>
      </c>
      <c r="I53" s="263">
        <v>417</v>
      </c>
      <c r="J53" s="263">
        <v>418</v>
      </c>
      <c r="K53" s="263">
        <v>419</v>
      </c>
      <c r="L53" s="263">
        <v>420</v>
      </c>
      <c r="M53" s="263">
        <v>421</v>
      </c>
      <c r="N53" s="263">
        <v>422</v>
      </c>
      <c r="O53" s="263">
        <v>423</v>
      </c>
      <c r="P53" s="5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</row>
    <row r="54" spans="1:38" ht="20.100000000000001" customHeight="1">
      <c r="A54" s="237"/>
      <c r="B54" s="520" t="s">
        <v>71</v>
      </c>
      <c r="C54" s="551" t="s">
        <v>109</v>
      </c>
      <c r="D54" s="263">
        <v>424</v>
      </c>
      <c r="E54" s="263">
        <v>425</v>
      </c>
      <c r="F54" s="263">
        <v>426</v>
      </c>
      <c r="G54" s="263">
        <v>427</v>
      </c>
      <c r="H54" s="263">
        <v>428</v>
      </c>
      <c r="I54" s="263">
        <v>429</v>
      </c>
      <c r="J54" s="263">
        <v>430</v>
      </c>
      <c r="K54" s="263">
        <v>431</v>
      </c>
      <c r="L54" s="263">
        <v>432</v>
      </c>
      <c r="M54" s="263">
        <v>433</v>
      </c>
      <c r="N54" s="263">
        <v>434</v>
      </c>
      <c r="O54" s="263">
        <v>435</v>
      </c>
      <c r="P54" s="5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7"/>
      <c r="AH54" s="237"/>
      <c r="AI54" s="237"/>
      <c r="AJ54" s="237"/>
      <c r="AK54" s="237"/>
      <c r="AL54" s="237"/>
    </row>
    <row r="55" spans="1:38" ht="20.100000000000001" customHeight="1">
      <c r="A55" s="237"/>
      <c r="B55" s="552" t="s">
        <v>508</v>
      </c>
      <c r="C55" s="553" t="s">
        <v>110</v>
      </c>
      <c r="D55" s="263">
        <v>436</v>
      </c>
      <c r="E55" s="263">
        <v>437</v>
      </c>
      <c r="F55" s="263">
        <v>438</v>
      </c>
      <c r="G55" s="263">
        <v>439</v>
      </c>
      <c r="H55" s="263">
        <v>440</v>
      </c>
      <c r="I55" s="263">
        <v>441</v>
      </c>
      <c r="J55" s="263">
        <v>442</v>
      </c>
      <c r="K55" s="263">
        <v>443</v>
      </c>
      <c r="L55" s="263">
        <v>444</v>
      </c>
      <c r="M55" s="263">
        <v>445</v>
      </c>
      <c r="N55" s="263">
        <v>446</v>
      </c>
      <c r="O55" s="263">
        <v>447</v>
      </c>
      <c r="P55" s="554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  <c r="AL55" s="237"/>
    </row>
    <row r="56" spans="1:38">
      <c r="A56" s="237"/>
      <c r="B56" s="237"/>
      <c r="C56" s="237"/>
      <c r="D56" s="555"/>
      <c r="E56" s="555"/>
      <c r="F56" s="555"/>
      <c r="G56" s="555"/>
      <c r="H56" s="555"/>
      <c r="I56" s="555"/>
      <c r="J56" s="555"/>
      <c r="K56" s="555"/>
      <c r="L56" s="555"/>
      <c r="M56" s="555"/>
      <c r="N56" s="555"/>
      <c r="O56" s="555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7"/>
      <c r="AH56" s="237"/>
      <c r="AI56" s="237"/>
      <c r="AJ56" s="237"/>
      <c r="AK56" s="237"/>
      <c r="AL56" s="237"/>
    </row>
    <row r="69" spans="1:38" ht="14.25">
      <c r="A69" s="237"/>
      <c r="B69" s="537"/>
      <c r="C69" s="237"/>
      <c r="D69" s="237"/>
      <c r="E69" s="237"/>
      <c r="F69" s="237"/>
      <c r="G69" s="237"/>
      <c r="H69" s="237"/>
      <c r="I69" s="237"/>
      <c r="J69" s="556"/>
      <c r="K69" s="557"/>
      <c r="L69" s="557"/>
      <c r="M69" s="557"/>
      <c r="N69" s="557"/>
      <c r="O69" s="557"/>
      <c r="P69" s="557"/>
      <c r="Q69" s="237"/>
      <c r="R69" s="237"/>
      <c r="S69" s="558"/>
      <c r="T69" s="558"/>
      <c r="U69" s="241"/>
      <c r="V69" s="241"/>
      <c r="W69" s="241"/>
      <c r="X69" s="241"/>
      <c r="Y69" s="237"/>
      <c r="Z69" s="237"/>
      <c r="AA69" s="237"/>
      <c r="AB69" s="237"/>
      <c r="AC69" s="237"/>
      <c r="AD69" s="237"/>
      <c r="AE69" s="237"/>
      <c r="AF69" s="237"/>
      <c r="AG69" s="237"/>
      <c r="AH69" s="237"/>
      <c r="AI69" s="237"/>
      <c r="AJ69" s="237"/>
      <c r="AK69" s="237"/>
      <c r="AL69" s="237"/>
    </row>
    <row r="70" spans="1:38" ht="14.25">
      <c r="A70" s="237"/>
      <c r="B70" s="237"/>
      <c r="C70" s="237"/>
      <c r="D70" s="237"/>
      <c r="E70" s="237"/>
      <c r="F70" s="237"/>
      <c r="G70" s="237"/>
      <c r="H70" s="237"/>
      <c r="I70" s="237"/>
      <c r="J70" s="556"/>
      <c r="K70" s="557"/>
      <c r="L70" s="557"/>
      <c r="M70" s="557"/>
      <c r="N70" s="557"/>
      <c r="O70" s="557"/>
      <c r="P70" s="557"/>
      <c r="Q70" s="237"/>
      <c r="R70" s="237"/>
      <c r="S70" s="558"/>
      <c r="T70" s="558"/>
      <c r="U70" s="241"/>
      <c r="V70" s="241"/>
      <c r="W70" s="241"/>
      <c r="X70" s="241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7"/>
    </row>
    <row r="71" spans="1:38" ht="14.25">
      <c r="A71" s="237"/>
      <c r="B71" s="237"/>
      <c r="C71" s="237"/>
      <c r="D71" s="237"/>
      <c r="E71" s="237"/>
      <c r="F71" s="237"/>
      <c r="G71" s="237"/>
      <c r="H71" s="559"/>
      <c r="I71" s="237"/>
      <c r="J71" s="556"/>
      <c r="K71" s="557"/>
      <c r="L71" s="557"/>
      <c r="M71" s="557"/>
      <c r="N71" s="557"/>
      <c r="O71" s="557"/>
      <c r="P71" s="557"/>
      <c r="Q71" s="237"/>
      <c r="R71" s="237"/>
      <c r="S71" s="558"/>
      <c r="T71" s="558"/>
      <c r="U71" s="241"/>
      <c r="V71" s="241"/>
      <c r="W71" s="241"/>
      <c r="X71" s="241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</row>
    <row r="72" spans="1:38" ht="15" customHeight="1">
      <c r="A72" s="237"/>
      <c r="B72" s="237"/>
      <c r="C72" s="237"/>
      <c r="D72" s="237"/>
      <c r="E72" s="549"/>
      <c r="F72" s="237"/>
      <c r="G72" s="237"/>
      <c r="H72" s="241"/>
      <c r="I72" s="237"/>
      <c r="J72" s="556"/>
      <c r="K72" s="557"/>
      <c r="L72" s="557"/>
      <c r="M72" s="557"/>
      <c r="N72" s="557"/>
      <c r="O72" s="557"/>
      <c r="P72" s="557"/>
      <c r="Q72" s="237"/>
      <c r="R72" s="237"/>
      <c r="S72" s="558"/>
      <c r="T72" s="558"/>
      <c r="U72" s="241"/>
      <c r="V72" s="241"/>
      <c r="W72" s="241"/>
      <c r="X72" s="241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</row>
    <row r="73" spans="1:38" ht="14.25">
      <c r="A73" s="237"/>
      <c r="B73" s="237"/>
      <c r="C73" s="237"/>
      <c r="D73" s="237"/>
      <c r="E73" s="550"/>
      <c r="F73" s="237"/>
      <c r="G73" s="237"/>
      <c r="H73" s="241"/>
      <c r="I73" s="237"/>
      <c r="J73" s="556"/>
      <c r="K73" s="557"/>
      <c r="L73" s="557"/>
      <c r="M73" s="557"/>
      <c r="N73" s="557"/>
      <c r="O73" s="557"/>
      <c r="P73" s="557"/>
      <c r="Q73" s="241"/>
      <c r="R73" s="237"/>
      <c r="S73" s="558"/>
      <c r="T73" s="558"/>
      <c r="U73" s="241"/>
      <c r="V73" s="241"/>
      <c r="W73" s="241"/>
      <c r="X73" s="241"/>
      <c r="Y73" s="241" t="s">
        <v>486</v>
      </c>
      <c r="Z73" s="237"/>
      <c r="AA73" s="237"/>
      <c r="AB73" s="237"/>
      <c r="AC73" s="237"/>
      <c r="AD73" s="237"/>
      <c r="AE73" s="237"/>
      <c r="AF73" s="241" t="s">
        <v>487</v>
      </c>
      <c r="AG73" s="237"/>
      <c r="AH73" s="237"/>
      <c r="AI73" s="237"/>
      <c r="AJ73" s="237"/>
      <c r="AK73" s="237"/>
      <c r="AL73" s="237"/>
    </row>
    <row r="74" spans="1:38" ht="14.25">
      <c r="A74" s="237"/>
      <c r="B74" s="237"/>
      <c r="C74" s="237"/>
      <c r="D74" s="237"/>
      <c r="E74" s="237"/>
      <c r="F74" s="237"/>
      <c r="G74" s="237"/>
      <c r="H74" s="241"/>
      <c r="I74" s="237"/>
      <c r="J74" s="556"/>
      <c r="K74" s="557"/>
      <c r="L74" s="557"/>
      <c r="M74" s="557"/>
      <c r="N74" s="557"/>
      <c r="O74" s="557"/>
      <c r="P74" s="557"/>
      <c r="Q74" s="241"/>
      <c r="R74" s="237"/>
      <c r="S74" s="558"/>
      <c r="T74" s="558"/>
      <c r="U74" s="241"/>
      <c r="V74" s="241"/>
      <c r="W74" s="241"/>
      <c r="X74" s="241"/>
      <c r="Y74" s="241" t="s">
        <v>488</v>
      </c>
      <c r="Z74" s="237"/>
      <c r="AA74" s="237"/>
      <c r="AB74" s="237"/>
      <c r="AC74" s="237"/>
      <c r="AD74" s="237"/>
      <c r="AE74" s="237"/>
      <c r="AF74" s="241" t="s">
        <v>489</v>
      </c>
      <c r="AG74" s="237"/>
      <c r="AH74" s="237"/>
      <c r="AI74" s="237"/>
      <c r="AJ74" s="237"/>
      <c r="AK74" s="237"/>
      <c r="AL74" s="237"/>
    </row>
    <row r="75" spans="1:38" ht="14.25">
      <c r="A75" s="237"/>
      <c r="B75" s="237"/>
      <c r="C75" s="237"/>
      <c r="D75" s="237"/>
      <c r="E75" s="237"/>
      <c r="F75" s="237"/>
      <c r="G75" s="237"/>
      <c r="H75" s="241"/>
      <c r="I75" s="237"/>
      <c r="J75" s="556"/>
      <c r="K75" s="557"/>
      <c r="L75" s="557"/>
      <c r="M75" s="557"/>
      <c r="N75" s="557"/>
      <c r="O75" s="557"/>
      <c r="P75" s="557"/>
      <c r="Q75" s="241"/>
      <c r="R75" s="237"/>
      <c r="S75" s="558"/>
      <c r="T75" s="558"/>
      <c r="U75" s="241"/>
      <c r="V75" s="241"/>
      <c r="W75" s="241"/>
      <c r="X75" s="241"/>
      <c r="Y75" s="241" t="s">
        <v>490</v>
      </c>
      <c r="Z75" s="237"/>
      <c r="AA75" s="237"/>
      <c r="AB75" s="237"/>
      <c r="AC75" s="237"/>
      <c r="AD75" s="237"/>
      <c r="AE75" s="237"/>
      <c r="AF75" s="241" t="s">
        <v>491</v>
      </c>
      <c r="AG75" s="237"/>
      <c r="AH75" s="237"/>
      <c r="AI75" s="237"/>
      <c r="AJ75" s="237"/>
      <c r="AK75" s="237"/>
      <c r="AL75" s="237"/>
    </row>
    <row r="76" spans="1:38" ht="14.25">
      <c r="A76" s="237"/>
      <c r="B76" s="237"/>
      <c r="C76" s="237"/>
      <c r="D76" s="237"/>
      <c r="E76" s="237"/>
      <c r="F76" s="237"/>
      <c r="G76" s="237"/>
      <c r="H76" s="241"/>
      <c r="I76" s="237"/>
      <c r="J76" s="556"/>
      <c r="K76" s="557"/>
      <c r="L76" s="557"/>
      <c r="M76" s="557"/>
      <c r="N76" s="557"/>
      <c r="O76" s="557"/>
      <c r="P76" s="557"/>
      <c r="Q76" s="241"/>
      <c r="R76" s="237"/>
      <c r="S76" s="558"/>
      <c r="T76" s="558"/>
      <c r="U76" s="241"/>
      <c r="V76" s="241"/>
      <c r="W76" s="241"/>
      <c r="X76" s="241"/>
      <c r="Y76" s="241" t="s">
        <v>492</v>
      </c>
      <c r="Z76" s="237"/>
      <c r="AA76" s="237"/>
      <c r="AB76" s="237"/>
      <c r="AC76" s="237"/>
      <c r="AD76" s="237"/>
      <c r="AE76" s="237"/>
      <c r="AF76" s="241" t="s">
        <v>493</v>
      </c>
      <c r="AG76" s="237"/>
      <c r="AH76" s="237"/>
      <c r="AI76" s="237"/>
      <c r="AJ76" s="237"/>
      <c r="AK76" s="237"/>
      <c r="AL76" s="237"/>
    </row>
    <row r="77" spans="1:38" ht="14.25">
      <c r="A77" s="237"/>
      <c r="B77" s="237"/>
      <c r="C77" s="237"/>
      <c r="D77" s="237"/>
      <c r="E77" s="237"/>
      <c r="F77" s="237"/>
      <c r="G77" s="237"/>
      <c r="H77" s="241"/>
      <c r="I77" s="237"/>
      <c r="J77" s="556"/>
      <c r="K77" s="557"/>
      <c r="L77" s="557"/>
      <c r="M77" s="557"/>
      <c r="N77" s="557"/>
      <c r="O77" s="557"/>
      <c r="P77" s="557"/>
      <c r="Q77" s="241"/>
      <c r="R77" s="237"/>
      <c r="S77" s="558"/>
      <c r="T77" s="558"/>
      <c r="U77" s="241"/>
      <c r="V77" s="241"/>
      <c r="W77" s="241"/>
      <c r="X77" s="241"/>
      <c r="Y77" s="241" t="s">
        <v>494</v>
      </c>
      <c r="Z77" s="237"/>
      <c r="AA77" s="237"/>
      <c r="AB77" s="237"/>
      <c r="AC77" s="237"/>
      <c r="AD77" s="237"/>
      <c r="AE77" s="237"/>
      <c r="AF77" s="241"/>
      <c r="AG77" s="237"/>
      <c r="AH77" s="237"/>
      <c r="AI77" s="237"/>
      <c r="AJ77" s="237"/>
      <c r="AK77" s="237"/>
      <c r="AL77" s="237"/>
    </row>
    <row r="78" spans="1:38" ht="14.25">
      <c r="A78" s="237"/>
      <c r="B78" s="237"/>
      <c r="C78" s="237"/>
      <c r="D78" s="237"/>
      <c r="E78" s="237"/>
      <c r="F78" s="237"/>
      <c r="G78" s="237"/>
      <c r="H78" s="241"/>
      <c r="I78" s="237"/>
      <c r="J78" s="556"/>
      <c r="K78" s="557"/>
      <c r="L78" s="557"/>
      <c r="M78" s="557"/>
      <c r="N78" s="557"/>
      <c r="O78" s="557"/>
      <c r="P78" s="557"/>
      <c r="Q78" s="241"/>
      <c r="R78" s="237"/>
      <c r="S78" s="558"/>
      <c r="T78" s="558"/>
      <c r="U78" s="241"/>
      <c r="V78" s="241"/>
      <c r="W78" s="241"/>
      <c r="X78" s="241"/>
      <c r="Y78" s="241" t="s">
        <v>495</v>
      </c>
      <c r="Z78" s="237"/>
      <c r="AA78" s="237"/>
      <c r="AB78" s="237"/>
      <c r="AC78" s="237"/>
      <c r="AD78" s="237"/>
      <c r="AE78" s="237"/>
      <c r="AF78" s="241"/>
      <c r="AG78" s="237"/>
      <c r="AH78" s="237"/>
      <c r="AI78" s="237"/>
      <c r="AJ78" s="237"/>
      <c r="AK78" s="237"/>
      <c r="AL78" s="237"/>
    </row>
    <row r="79" spans="1:38" ht="14.25">
      <c r="A79" s="237"/>
      <c r="B79" s="237"/>
      <c r="C79" s="237"/>
      <c r="D79" s="237"/>
      <c r="E79" s="237"/>
      <c r="F79" s="237"/>
      <c r="G79" s="237"/>
      <c r="H79" s="241"/>
      <c r="I79" s="237"/>
      <c r="J79" s="556"/>
      <c r="K79" s="557"/>
      <c r="L79" s="557"/>
      <c r="M79" s="557"/>
      <c r="N79" s="557"/>
      <c r="O79" s="557"/>
      <c r="P79" s="557"/>
      <c r="Q79" s="460"/>
      <c r="R79" s="237"/>
      <c r="S79" s="558"/>
      <c r="T79" s="558"/>
      <c r="U79" s="241"/>
      <c r="V79" s="241"/>
      <c r="W79" s="241"/>
      <c r="X79" s="241"/>
      <c r="Y79" s="241" t="s">
        <v>496</v>
      </c>
      <c r="Z79" s="237"/>
      <c r="AA79" s="237"/>
      <c r="AB79" s="237"/>
      <c r="AC79" s="237"/>
      <c r="AD79" s="237"/>
      <c r="AE79" s="237"/>
      <c r="AF79" s="237"/>
      <c r="AG79" s="237"/>
      <c r="AH79" s="237"/>
      <c r="AI79" s="237"/>
      <c r="AJ79" s="237"/>
      <c r="AK79" s="237"/>
      <c r="AL79" s="237"/>
    </row>
    <row r="80" spans="1:38" ht="14.25">
      <c r="A80" s="237"/>
      <c r="B80" s="237"/>
      <c r="C80" s="237"/>
      <c r="D80" s="237"/>
      <c r="E80" s="237"/>
      <c r="F80" s="237"/>
      <c r="G80" s="237"/>
      <c r="H80" s="241"/>
      <c r="I80" s="237"/>
      <c r="J80" s="556"/>
      <c r="K80" s="557"/>
      <c r="L80" s="557"/>
      <c r="M80" s="557"/>
      <c r="N80" s="557"/>
      <c r="O80" s="557"/>
      <c r="P80" s="557"/>
      <c r="Q80" s="237"/>
      <c r="R80" s="237"/>
      <c r="S80" s="558"/>
      <c r="T80" s="558"/>
      <c r="U80" s="241"/>
      <c r="V80" s="241"/>
      <c r="W80" s="241"/>
      <c r="X80" s="241"/>
      <c r="Y80" s="241" t="s">
        <v>497</v>
      </c>
      <c r="Z80" s="237"/>
      <c r="AA80" s="237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7"/>
    </row>
    <row r="81" spans="1:38" ht="14.25">
      <c r="A81" s="237"/>
      <c r="B81" s="237"/>
      <c r="C81" s="237"/>
      <c r="D81" s="237"/>
      <c r="E81" s="237"/>
      <c r="F81" s="237"/>
      <c r="G81" s="237"/>
      <c r="H81" s="237"/>
      <c r="I81" s="237"/>
      <c r="J81" s="556"/>
      <c r="K81" s="557"/>
      <c r="L81" s="557"/>
      <c r="M81" s="557"/>
      <c r="N81" s="557"/>
      <c r="O81" s="557"/>
      <c r="P81" s="557"/>
      <c r="Q81" s="237"/>
      <c r="R81" s="237"/>
      <c r="S81" s="558"/>
      <c r="T81" s="558"/>
      <c r="U81" s="241"/>
      <c r="V81" s="241"/>
      <c r="W81" s="241"/>
      <c r="X81" s="241"/>
      <c r="Y81" s="241" t="s">
        <v>498</v>
      </c>
      <c r="Z81" s="237"/>
      <c r="AA81" s="237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</row>
    <row r="82" spans="1:38" ht="14.25">
      <c r="A82" s="237"/>
      <c r="B82" s="237"/>
      <c r="C82" s="237"/>
      <c r="D82" s="237"/>
      <c r="E82" s="237"/>
      <c r="F82" s="237"/>
      <c r="G82" s="237"/>
      <c r="H82" s="237"/>
      <c r="I82" s="237"/>
      <c r="J82" s="556"/>
      <c r="K82" s="557"/>
      <c r="L82" s="557"/>
      <c r="M82" s="557"/>
      <c r="N82" s="557"/>
      <c r="O82" s="557"/>
      <c r="P82" s="557"/>
      <c r="Q82" s="557"/>
      <c r="R82" s="237"/>
      <c r="S82" s="558"/>
      <c r="T82" s="558"/>
      <c r="U82" s="241"/>
      <c r="V82" s="241"/>
      <c r="W82" s="241"/>
      <c r="X82" s="241"/>
      <c r="Y82" s="241" t="s">
        <v>499</v>
      </c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</row>
    <row r="83" spans="1:38" ht="14.25">
      <c r="A83" s="237"/>
      <c r="B83" s="237"/>
      <c r="C83" s="237"/>
      <c r="D83" s="237"/>
      <c r="E83" s="237"/>
      <c r="F83" s="237"/>
      <c r="G83" s="237"/>
      <c r="H83" s="237"/>
      <c r="I83" s="237"/>
      <c r="J83" s="556"/>
      <c r="K83" s="557"/>
      <c r="L83" s="557"/>
      <c r="M83" s="557"/>
      <c r="N83" s="557"/>
      <c r="O83" s="557"/>
      <c r="P83" s="557"/>
      <c r="Q83" s="557"/>
      <c r="R83" s="237"/>
      <c r="S83" s="558"/>
      <c r="T83" s="558"/>
      <c r="U83" s="241"/>
      <c r="V83" s="241"/>
      <c r="W83" s="241"/>
      <c r="X83" s="241"/>
      <c r="Y83" s="241" t="s">
        <v>500</v>
      </c>
      <c r="Z83" s="237"/>
      <c r="AA83" s="237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7"/>
    </row>
    <row r="84" spans="1:38" ht="14.25">
      <c r="A84" s="237"/>
      <c r="B84" s="237"/>
      <c r="C84" s="237"/>
      <c r="D84" s="237"/>
      <c r="E84" s="237"/>
      <c r="F84" s="237"/>
      <c r="G84" s="237"/>
      <c r="H84" s="237"/>
      <c r="I84" s="237"/>
      <c r="J84" s="556"/>
      <c r="K84" s="557"/>
      <c r="L84" s="557"/>
      <c r="M84" s="557"/>
      <c r="N84" s="557"/>
      <c r="O84" s="557"/>
      <c r="P84" s="557"/>
      <c r="Q84" s="557"/>
      <c r="R84" s="237"/>
      <c r="S84" s="558"/>
      <c r="T84" s="558"/>
      <c r="U84" s="241"/>
      <c r="V84" s="241"/>
      <c r="W84" s="241"/>
      <c r="X84" s="241"/>
      <c r="Y84" s="241" t="s">
        <v>501</v>
      </c>
      <c r="Z84" s="237"/>
      <c r="AA84" s="237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7"/>
    </row>
    <row r="85" spans="1:38" ht="14.25">
      <c r="A85" s="237"/>
      <c r="B85" s="237"/>
      <c r="C85" s="237"/>
      <c r="D85" s="237"/>
      <c r="E85" s="237"/>
      <c r="F85" s="237"/>
      <c r="G85" s="237"/>
      <c r="H85" s="237"/>
      <c r="I85" s="237"/>
      <c r="J85" s="556"/>
      <c r="K85" s="557"/>
      <c r="L85" s="557"/>
      <c r="M85" s="557"/>
      <c r="N85" s="557"/>
      <c r="O85" s="557"/>
      <c r="P85" s="557"/>
      <c r="Q85" s="557"/>
      <c r="R85" s="557"/>
      <c r="S85" s="558"/>
      <c r="T85" s="558"/>
      <c r="U85" s="241"/>
      <c r="V85" s="241"/>
      <c r="W85" s="241"/>
      <c r="X85" s="241"/>
      <c r="Y85" s="241" t="s">
        <v>502</v>
      </c>
      <c r="Z85" s="237"/>
      <c r="AA85" s="237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7"/>
    </row>
    <row r="86" spans="1:38" ht="14.25">
      <c r="A86" s="237"/>
      <c r="B86" s="237"/>
      <c r="C86" s="237"/>
      <c r="D86" s="237"/>
      <c r="E86" s="237"/>
      <c r="F86" s="237"/>
      <c r="G86" s="237"/>
      <c r="H86" s="237"/>
      <c r="I86" s="237"/>
      <c r="J86" s="560"/>
      <c r="K86" s="561"/>
      <c r="L86" s="561"/>
      <c r="M86" s="561"/>
      <c r="N86" s="561"/>
      <c r="O86" s="561"/>
      <c r="P86" s="561"/>
      <c r="Q86" s="561"/>
      <c r="R86" s="561"/>
      <c r="S86" s="562"/>
      <c r="T86" s="562"/>
      <c r="U86" s="460"/>
      <c r="V86" s="460"/>
      <c r="W86" s="460"/>
      <c r="X86" s="460"/>
      <c r="Y86" s="241" t="s">
        <v>503</v>
      </c>
      <c r="Z86" s="237"/>
      <c r="AA86" s="237"/>
      <c r="AB86" s="237"/>
      <c r="AC86" s="237"/>
      <c r="AD86" s="237"/>
      <c r="AE86" s="237"/>
      <c r="AF86" s="237"/>
      <c r="AG86" s="237"/>
      <c r="AH86" s="237"/>
      <c r="AI86" s="237"/>
      <c r="AJ86" s="237"/>
      <c r="AK86" s="237"/>
      <c r="AL86" s="237"/>
    </row>
    <row r="87" spans="1:38" ht="14.25">
      <c r="A87" s="237"/>
      <c r="B87" s="237"/>
      <c r="C87" s="237"/>
      <c r="D87" s="237"/>
      <c r="E87" s="237"/>
      <c r="F87" s="237"/>
      <c r="G87" s="237"/>
      <c r="H87" s="237"/>
      <c r="I87" s="237"/>
      <c r="J87" s="560"/>
      <c r="K87" s="561"/>
      <c r="L87" s="561"/>
      <c r="M87" s="561"/>
      <c r="N87" s="561"/>
      <c r="O87" s="561"/>
      <c r="P87" s="561"/>
      <c r="Q87" s="561"/>
      <c r="R87" s="561"/>
      <c r="S87" s="562"/>
      <c r="T87" s="562"/>
      <c r="U87" s="460"/>
      <c r="V87" s="460"/>
      <c r="W87" s="460"/>
      <c r="X87" s="460"/>
      <c r="Y87" s="241" t="s">
        <v>504</v>
      </c>
      <c r="Z87" s="237"/>
      <c r="AA87" s="237"/>
      <c r="AB87" s="237"/>
      <c r="AC87" s="237"/>
      <c r="AD87" s="237"/>
      <c r="AE87" s="237"/>
      <c r="AF87" s="237"/>
      <c r="AG87" s="237"/>
      <c r="AH87" s="237"/>
      <c r="AI87" s="237"/>
      <c r="AJ87" s="237"/>
      <c r="AK87" s="237"/>
      <c r="AL87" s="237"/>
    </row>
    <row r="88" spans="1:38" ht="13.5">
      <c r="A88" s="237"/>
      <c r="B88" s="237"/>
      <c r="C88" s="237"/>
      <c r="D88" s="237"/>
      <c r="E88" s="237"/>
      <c r="F88" s="237"/>
      <c r="G88" s="237"/>
      <c r="H88" s="237"/>
      <c r="I88" s="237"/>
      <c r="J88" s="557"/>
      <c r="K88" s="557"/>
      <c r="L88" s="557"/>
      <c r="M88" s="557"/>
      <c r="N88" s="557"/>
      <c r="O88" s="557"/>
      <c r="P88" s="557"/>
      <c r="Q88" s="557"/>
      <c r="R88" s="557"/>
      <c r="S88" s="563"/>
      <c r="T88" s="563"/>
      <c r="U88" s="237"/>
      <c r="V88" s="237"/>
      <c r="W88" s="237"/>
      <c r="X88" s="237"/>
      <c r="Y88" s="241" t="s">
        <v>505</v>
      </c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/>
    </row>
    <row r="89" spans="1:38" ht="13.5">
      <c r="A89" s="237"/>
      <c r="B89" s="237"/>
      <c r="C89" s="237"/>
      <c r="D89" s="237"/>
      <c r="E89" s="237"/>
      <c r="F89" s="237"/>
      <c r="G89" s="237"/>
      <c r="H89" s="237"/>
      <c r="I89" s="237"/>
      <c r="J89" s="241"/>
      <c r="K89" s="241"/>
      <c r="L89" s="241"/>
      <c r="M89" s="241"/>
      <c r="N89" s="241"/>
      <c r="O89" s="241"/>
      <c r="P89" s="241"/>
      <c r="Q89" s="241"/>
      <c r="R89" s="241"/>
      <c r="S89" s="237"/>
      <c r="T89" s="237"/>
      <c r="U89" s="237"/>
      <c r="V89" s="237"/>
      <c r="W89" s="237"/>
      <c r="X89" s="237"/>
      <c r="Y89" s="241" t="s">
        <v>506</v>
      </c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/>
    </row>
    <row r="90" spans="1:38" ht="13.5">
      <c r="A90" s="237"/>
      <c r="B90" s="237"/>
      <c r="C90" s="237"/>
      <c r="D90" s="237"/>
      <c r="E90" s="237"/>
      <c r="F90" s="237"/>
      <c r="G90" s="237"/>
      <c r="H90" s="237"/>
      <c r="I90" s="237"/>
      <c r="J90" s="241"/>
      <c r="K90" s="241"/>
      <c r="L90" s="241"/>
      <c r="M90" s="241"/>
      <c r="N90" s="241"/>
      <c r="O90" s="241"/>
      <c r="P90" s="241"/>
      <c r="Q90" s="241"/>
      <c r="R90" s="241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</row>
    <row r="91" spans="1:38" ht="13.5">
      <c r="A91" s="237"/>
      <c r="B91" s="237"/>
      <c r="C91" s="237"/>
      <c r="D91" s="237"/>
      <c r="E91" s="237"/>
      <c r="F91" s="237"/>
      <c r="G91" s="237"/>
      <c r="H91" s="237"/>
      <c r="I91" s="241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</row>
    <row r="92" spans="1:38" ht="13.5">
      <c r="A92" s="237"/>
      <c r="B92" s="237"/>
      <c r="C92" s="237"/>
      <c r="D92" s="237"/>
      <c r="E92" s="237"/>
      <c r="F92" s="237"/>
      <c r="G92" s="237"/>
      <c r="H92" s="237"/>
      <c r="I92" s="241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</row>
    <row r="93" spans="1:38" ht="13.5">
      <c r="A93" s="237"/>
      <c r="B93" s="237"/>
      <c r="C93" s="237"/>
      <c r="D93" s="237"/>
      <c r="E93" s="237"/>
      <c r="F93" s="237"/>
      <c r="G93" s="237"/>
      <c r="H93" s="237"/>
      <c r="I93" s="241"/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  <c r="AA93" s="237"/>
      <c r="AB93" s="237"/>
      <c r="AC93" s="237"/>
      <c r="AD93" s="237"/>
      <c r="AE93" s="237"/>
      <c r="AF93" s="237"/>
      <c r="AG93" s="237"/>
      <c r="AH93" s="237"/>
      <c r="AI93" s="237"/>
      <c r="AJ93" s="237"/>
      <c r="AK93" s="237"/>
      <c r="AL93" s="237"/>
    </row>
    <row r="94" spans="1:38" ht="13.5">
      <c r="A94" s="237"/>
      <c r="B94" s="237"/>
      <c r="C94" s="237"/>
      <c r="D94" s="237"/>
      <c r="E94" s="237"/>
      <c r="F94" s="237"/>
      <c r="G94" s="237"/>
      <c r="H94" s="237"/>
      <c r="I94" s="241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</row>
    <row r="95" spans="1:38" ht="13.5">
      <c r="A95" s="237"/>
      <c r="B95" s="237"/>
      <c r="C95" s="237"/>
      <c r="D95" s="237"/>
      <c r="E95" s="237"/>
      <c r="F95" s="237"/>
      <c r="G95" s="237"/>
      <c r="H95" s="237"/>
      <c r="I95" s="241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7"/>
    </row>
    <row r="96" spans="1:38" ht="13.5">
      <c r="A96" s="237"/>
      <c r="B96" s="237"/>
      <c r="C96" s="237"/>
      <c r="D96" s="237"/>
      <c r="E96" s="237"/>
      <c r="F96" s="237"/>
      <c r="G96" s="237"/>
      <c r="H96" s="237"/>
      <c r="I96" s="241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7"/>
    </row>
    <row r="97" spans="1:38" ht="13.5">
      <c r="A97" s="237"/>
      <c r="B97" s="237"/>
      <c r="C97" s="237"/>
      <c r="D97" s="237"/>
      <c r="E97" s="237"/>
      <c r="F97" s="237"/>
      <c r="G97" s="237"/>
      <c r="H97" s="237"/>
      <c r="I97" s="241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7"/>
    </row>
    <row r="98" spans="1:38" ht="13.5">
      <c r="A98" s="237"/>
      <c r="B98" s="237"/>
      <c r="C98" s="237"/>
      <c r="D98" s="237"/>
      <c r="E98" s="237"/>
      <c r="F98" s="237"/>
      <c r="G98" s="237"/>
      <c r="H98" s="237"/>
      <c r="I98" s="241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  <c r="AH98" s="237"/>
      <c r="AI98" s="237"/>
      <c r="AJ98" s="237"/>
      <c r="AK98" s="237"/>
      <c r="AL98" s="237"/>
    </row>
    <row r="99" spans="1:38" ht="13.5">
      <c r="A99" s="237"/>
      <c r="B99" s="237"/>
      <c r="C99" s="237"/>
      <c r="D99" s="237"/>
      <c r="E99" s="237"/>
      <c r="F99" s="237"/>
      <c r="G99" s="237"/>
      <c r="H99" s="237"/>
      <c r="I99" s="241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  <c r="AL99" s="237"/>
    </row>
    <row r="100" spans="1:38" ht="13.5">
      <c r="A100" s="237"/>
      <c r="B100" s="237"/>
      <c r="C100" s="237"/>
      <c r="D100" s="237"/>
      <c r="E100" s="237"/>
      <c r="F100" s="237"/>
      <c r="G100" s="237"/>
      <c r="H100" s="237"/>
      <c r="I100" s="241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7"/>
    </row>
    <row r="101" spans="1:38" ht="13.5">
      <c r="A101" s="237"/>
      <c r="B101" s="237"/>
      <c r="C101" s="237"/>
      <c r="D101" s="237"/>
      <c r="E101" s="237"/>
      <c r="F101" s="237"/>
      <c r="G101" s="237"/>
      <c r="H101" s="237"/>
      <c r="I101" s="241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7"/>
    </row>
    <row r="102" spans="1:38" ht="13.5">
      <c r="A102" s="237"/>
      <c r="B102" s="237"/>
      <c r="C102" s="237"/>
      <c r="D102" s="237"/>
      <c r="E102" s="237"/>
      <c r="F102" s="237"/>
      <c r="G102" s="237"/>
      <c r="H102" s="237"/>
      <c r="I102" s="241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</row>
    <row r="103" spans="1:38" ht="13.5">
      <c r="A103" s="237"/>
      <c r="B103" s="237"/>
      <c r="C103" s="237"/>
      <c r="D103" s="237"/>
      <c r="E103" s="237"/>
      <c r="F103" s="237"/>
      <c r="G103" s="237"/>
      <c r="H103" s="237"/>
      <c r="I103" s="241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</row>
  </sheetData>
  <sheetProtection selectLockedCells="1"/>
  <mergeCells count="3">
    <mergeCell ref="L4:L6"/>
    <mergeCell ref="M5:O5"/>
    <mergeCell ref="AK19:AL20"/>
  </mergeCells>
  <phoneticPr fontId="11"/>
  <printOptions horizontalCentered="1"/>
  <pageMargins left="0.35433070866141736" right="0.19685039370078741" top="0.47244094488188981" bottom="0.47244094488188981" header="0.27559055118110237" footer="0.27559055118110237"/>
  <pageSetup paperSize="8" scale="47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3DDC2-BF79-4608-AF7B-6E0993248BC5}">
  <sheetPr codeName="Sheet16"/>
  <dimension ref="A1:QG128"/>
  <sheetViews>
    <sheetView zoomScale="60" zoomScaleNormal="60" workbookViewId="0">
      <pane xSplit="1" ySplit="1" topLeftCell="B82" activePane="bottomRight" state="frozen"/>
      <selection pane="topRight"/>
      <selection pane="bottomLeft"/>
      <selection pane="bottomRight" activeCell="B82" sqref="B82"/>
    </sheetView>
  </sheetViews>
  <sheetFormatPr defaultColWidth="9" defaultRowHeight="13.5"/>
  <cols>
    <col min="1" max="1" width="6.625" bestFit="1" customWidth="1"/>
    <col min="2" max="2" width="5.5" bestFit="1" customWidth="1"/>
    <col min="3" max="3" width="4.5" bestFit="1" customWidth="1"/>
    <col min="4" max="6" width="5.5" bestFit="1" customWidth="1"/>
    <col min="7" max="7" width="3.5" bestFit="1" customWidth="1"/>
    <col min="8" max="8" width="4.5" bestFit="1" customWidth="1"/>
    <col min="9" max="9" width="5.5" bestFit="1" customWidth="1"/>
    <col min="10" max="14" width="4.5" bestFit="1" customWidth="1"/>
    <col min="15" max="15" width="6.625" bestFit="1" customWidth="1"/>
    <col min="16" max="19" width="4.5" bestFit="1" customWidth="1"/>
    <col min="20" max="20" width="5.5" bestFit="1" customWidth="1"/>
    <col min="21" max="24" width="4.5" bestFit="1" customWidth="1"/>
    <col min="25" max="25" width="5.5" bestFit="1" customWidth="1"/>
    <col min="26" max="26" width="4.5" bestFit="1" customWidth="1"/>
    <col min="27" max="28" width="5.5" bestFit="1" customWidth="1"/>
    <col min="29" max="30" width="4.5" bestFit="1" customWidth="1"/>
    <col min="31" max="33" width="5.5" bestFit="1" customWidth="1"/>
    <col min="34" max="34" width="6.625" bestFit="1" customWidth="1"/>
    <col min="35" max="66" width="4.5" bestFit="1" customWidth="1"/>
    <col min="67" max="68" width="5.5" bestFit="1" customWidth="1"/>
    <col min="69" max="70" width="4.5" bestFit="1" customWidth="1"/>
    <col min="71" max="72" width="5.5" bestFit="1" customWidth="1"/>
    <col min="73" max="74" width="4.5" bestFit="1" customWidth="1"/>
    <col min="75" max="75" width="5.5" bestFit="1" customWidth="1"/>
    <col min="76" max="80" width="4.5" bestFit="1" customWidth="1"/>
    <col min="81" max="81" width="6.625" bestFit="1" customWidth="1"/>
    <col min="82" max="83" width="4.5" bestFit="1" customWidth="1"/>
    <col min="84" max="84" width="5.5" bestFit="1" customWidth="1"/>
    <col min="85" max="85" width="4.5" bestFit="1" customWidth="1"/>
    <col min="86" max="86" width="5.5" bestFit="1" customWidth="1"/>
    <col min="87" max="90" width="4.5" bestFit="1" customWidth="1"/>
    <col min="91" max="91" width="5.5" bestFit="1" customWidth="1"/>
    <col min="92" max="92" width="4.5" bestFit="1" customWidth="1"/>
    <col min="93" max="95" width="5.5" bestFit="1" customWidth="1"/>
    <col min="96" max="96" width="4.5" bestFit="1" customWidth="1"/>
    <col min="97" max="97" width="6.625" bestFit="1" customWidth="1"/>
    <col min="98" max="98" width="4.5" bestFit="1" customWidth="1"/>
    <col min="99" max="99" width="6.625" bestFit="1" customWidth="1"/>
    <col min="100" max="100" width="7.625" bestFit="1" customWidth="1"/>
    <col min="101" max="132" width="5.5" bestFit="1" customWidth="1"/>
    <col min="133" max="133" width="6.625" bestFit="1" customWidth="1"/>
    <col min="134" max="137" width="5.5" bestFit="1" customWidth="1"/>
    <col min="138" max="138" width="6.625" bestFit="1" customWidth="1"/>
    <col min="139" max="146" width="5.5" bestFit="1" customWidth="1"/>
    <col min="147" max="147" width="6.625" bestFit="1" customWidth="1"/>
    <col min="148" max="151" width="5.5" bestFit="1" customWidth="1"/>
    <col min="152" max="152" width="6.625" bestFit="1" customWidth="1"/>
    <col min="153" max="162" width="5.5" bestFit="1" customWidth="1"/>
    <col min="163" max="163" width="6.625" bestFit="1" customWidth="1"/>
    <col min="164" max="164" width="5.5" bestFit="1" customWidth="1"/>
    <col min="165" max="165" width="6.625" bestFit="1" customWidth="1"/>
    <col min="166" max="166" width="7.625" bestFit="1" customWidth="1"/>
    <col min="167" max="167" width="6.625" bestFit="1" customWidth="1"/>
    <col min="168" max="168" width="5.5" bestFit="1" customWidth="1"/>
    <col min="169" max="169" width="6.625" bestFit="1" customWidth="1"/>
    <col min="170" max="171" width="5.5" bestFit="1" customWidth="1"/>
    <col min="172" max="172" width="6.625" bestFit="1" customWidth="1"/>
    <col min="173" max="178" width="5.5" bestFit="1" customWidth="1"/>
    <col min="179" max="179" width="6.625" bestFit="1" customWidth="1"/>
    <col min="180" max="180" width="5.5" bestFit="1" customWidth="1"/>
    <col min="181" max="181" width="6.625" bestFit="1" customWidth="1"/>
    <col min="182" max="183" width="5.5" bestFit="1" customWidth="1"/>
    <col min="184" max="184" width="7.625" bestFit="1" customWidth="1"/>
    <col min="185" max="186" width="5.5" bestFit="1" customWidth="1"/>
    <col min="187" max="187" width="6.625" bestFit="1" customWidth="1"/>
    <col min="188" max="189" width="5.5" bestFit="1" customWidth="1"/>
    <col min="190" max="191" width="6.625" bestFit="1" customWidth="1"/>
    <col min="192" max="192" width="5.5" bestFit="1" customWidth="1"/>
    <col min="193" max="193" width="6.625" bestFit="1" customWidth="1"/>
    <col min="194" max="195" width="5.5" bestFit="1" customWidth="1"/>
    <col min="196" max="196" width="7.625" bestFit="1" customWidth="1"/>
    <col min="197" max="207" width="5.5" bestFit="1" customWidth="1"/>
    <col min="208" max="208" width="6.625" bestFit="1" customWidth="1"/>
    <col min="209" max="219" width="5.5" bestFit="1" customWidth="1"/>
    <col min="220" max="220" width="6.625" bestFit="1" customWidth="1"/>
    <col min="221" max="231" width="5.5" bestFit="1" customWidth="1"/>
    <col min="232" max="232" width="6.625" bestFit="1" customWidth="1"/>
    <col min="233" max="243" width="5.5" bestFit="1" customWidth="1"/>
    <col min="244" max="244" width="6.625" bestFit="1" customWidth="1"/>
    <col min="245" max="255" width="5.5" bestFit="1" customWidth="1"/>
    <col min="256" max="256" width="6.625" bestFit="1" customWidth="1"/>
    <col min="257" max="267" width="5.5" bestFit="1" customWidth="1"/>
    <col min="268" max="268" width="6.625" bestFit="1" customWidth="1"/>
    <col min="269" max="279" width="5.5" bestFit="1" customWidth="1"/>
    <col min="280" max="280" width="6.625" bestFit="1" customWidth="1"/>
    <col min="281" max="291" width="5.5" bestFit="1" customWidth="1"/>
    <col min="292" max="292" width="6.625" bestFit="1" customWidth="1"/>
    <col min="293" max="303" width="5.5" bestFit="1" customWidth="1"/>
    <col min="304" max="304" width="6.625" bestFit="1" customWidth="1"/>
    <col min="305" max="315" width="5.5" bestFit="1" customWidth="1"/>
    <col min="316" max="316" width="6.625" bestFit="1" customWidth="1"/>
    <col min="317" max="327" width="5.5" bestFit="1" customWidth="1"/>
    <col min="328" max="328" width="6.625" bestFit="1" customWidth="1"/>
    <col min="329" max="339" width="5.5" bestFit="1" customWidth="1"/>
    <col min="340" max="340" width="6.625" bestFit="1" customWidth="1"/>
    <col min="341" max="351" width="5.5" bestFit="1" customWidth="1"/>
    <col min="352" max="352" width="6.625" bestFit="1" customWidth="1"/>
    <col min="353" max="424" width="5.5" bestFit="1" customWidth="1"/>
    <col min="425" max="425" width="6.625" bestFit="1" customWidth="1"/>
    <col min="426" max="426" width="5.5" bestFit="1" customWidth="1"/>
    <col min="427" max="427" width="7.625" bestFit="1" customWidth="1"/>
    <col min="428" max="429" width="6.625" bestFit="1" customWidth="1"/>
    <col min="430" max="435" width="5.5" bestFit="1" customWidth="1"/>
    <col min="436" max="436" width="7.625" bestFit="1" customWidth="1"/>
    <col min="437" max="437" width="6.625" bestFit="1" customWidth="1"/>
    <col min="438" max="438" width="5.5" bestFit="1" customWidth="1"/>
    <col min="439" max="440" width="6.625" bestFit="1" customWidth="1"/>
    <col min="441" max="446" width="5.5" bestFit="1" customWidth="1"/>
    <col min="447" max="447" width="5.5" customWidth="1"/>
    <col min="448" max="448" width="6.625" bestFit="1" customWidth="1"/>
    <col min="449" max="449" width="5.5" bestFit="1" customWidth="1"/>
  </cols>
  <sheetData>
    <row r="1" spans="1:449" hidden="1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 s="179">
        <v>448</v>
      </c>
    </row>
    <row r="2" spans="1:449" hidden="1">
      <c r="A2" s="178" t="s">
        <v>132</v>
      </c>
      <c r="B2">
        <v>3</v>
      </c>
      <c r="C2">
        <v>0</v>
      </c>
      <c r="D2">
        <v>0</v>
      </c>
      <c r="E2">
        <v>91</v>
      </c>
      <c r="F2">
        <v>89</v>
      </c>
      <c r="G2">
        <v>0</v>
      </c>
      <c r="H2">
        <v>0</v>
      </c>
      <c r="I2">
        <v>37</v>
      </c>
      <c r="J2">
        <v>5</v>
      </c>
      <c r="K2">
        <v>5</v>
      </c>
      <c r="L2">
        <v>0</v>
      </c>
      <c r="M2">
        <v>3</v>
      </c>
      <c r="N2">
        <v>2</v>
      </c>
      <c r="O2">
        <v>286</v>
      </c>
      <c r="P2">
        <v>0</v>
      </c>
      <c r="Q2">
        <v>0</v>
      </c>
      <c r="R2">
        <v>16</v>
      </c>
      <c r="S2">
        <v>4</v>
      </c>
      <c r="T2">
        <v>77</v>
      </c>
      <c r="U2">
        <v>1</v>
      </c>
      <c r="V2">
        <v>2</v>
      </c>
      <c r="W2">
        <v>0</v>
      </c>
      <c r="X2">
        <v>1</v>
      </c>
      <c r="Y2">
        <v>12</v>
      </c>
      <c r="Z2">
        <v>0</v>
      </c>
      <c r="AA2">
        <v>1</v>
      </c>
      <c r="AB2">
        <v>21</v>
      </c>
      <c r="AC2">
        <v>4</v>
      </c>
      <c r="AD2">
        <v>15</v>
      </c>
      <c r="AE2">
        <v>37</v>
      </c>
      <c r="AF2">
        <v>17</v>
      </c>
      <c r="AG2">
        <v>15</v>
      </c>
      <c r="AH2">
        <v>744</v>
      </c>
      <c r="AI2">
        <v>1</v>
      </c>
      <c r="AJ2">
        <v>0</v>
      </c>
      <c r="AK2">
        <v>0</v>
      </c>
      <c r="AL2">
        <v>10</v>
      </c>
      <c r="AM2">
        <v>12</v>
      </c>
      <c r="AN2">
        <v>0</v>
      </c>
      <c r="AO2">
        <v>0</v>
      </c>
      <c r="AP2">
        <v>1</v>
      </c>
      <c r="AQ2">
        <v>0</v>
      </c>
      <c r="AR2">
        <v>0</v>
      </c>
      <c r="AS2">
        <v>0</v>
      </c>
      <c r="AT2">
        <v>0</v>
      </c>
      <c r="AU2">
        <v>2</v>
      </c>
      <c r="AV2">
        <v>11</v>
      </c>
      <c r="AW2">
        <v>0</v>
      </c>
      <c r="AX2">
        <v>0</v>
      </c>
      <c r="AY2">
        <v>2</v>
      </c>
      <c r="AZ2">
        <v>0</v>
      </c>
      <c r="BA2">
        <v>2</v>
      </c>
      <c r="BB2">
        <v>2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1</v>
      </c>
      <c r="BL2">
        <v>2</v>
      </c>
      <c r="BM2">
        <v>0</v>
      </c>
      <c r="BN2">
        <v>1</v>
      </c>
      <c r="BO2">
        <v>47</v>
      </c>
      <c r="BP2">
        <v>4</v>
      </c>
      <c r="BQ2">
        <v>0</v>
      </c>
      <c r="BR2">
        <v>0</v>
      </c>
      <c r="BS2">
        <v>617</v>
      </c>
      <c r="BT2">
        <v>52</v>
      </c>
      <c r="BU2">
        <v>0</v>
      </c>
      <c r="BV2">
        <v>0</v>
      </c>
      <c r="BW2">
        <v>25</v>
      </c>
      <c r="BX2">
        <v>3</v>
      </c>
      <c r="BY2">
        <v>4</v>
      </c>
      <c r="BZ2">
        <v>0</v>
      </c>
      <c r="CA2">
        <v>5</v>
      </c>
      <c r="CB2">
        <v>2</v>
      </c>
      <c r="CC2">
        <v>1384</v>
      </c>
      <c r="CD2">
        <v>0</v>
      </c>
      <c r="CE2">
        <v>0</v>
      </c>
      <c r="CF2">
        <v>5</v>
      </c>
      <c r="CG2">
        <v>0</v>
      </c>
      <c r="CH2">
        <v>45</v>
      </c>
      <c r="CI2">
        <v>8</v>
      </c>
      <c r="CJ2">
        <v>0</v>
      </c>
      <c r="CK2">
        <v>0</v>
      </c>
      <c r="CL2">
        <v>4</v>
      </c>
      <c r="CM2">
        <v>17</v>
      </c>
      <c r="CN2">
        <v>0</v>
      </c>
      <c r="CO2">
        <v>11</v>
      </c>
      <c r="CP2">
        <v>15</v>
      </c>
      <c r="CQ2">
        <v>9</v>
      </c>
      <c r="CR2">
        <v>18</v>
      </c>
      <c r="CS2">
        <v>135</v>
      </c>
      <c r="CT2">
        <v>19</v>
      </c>
      <c r="CU2">
        <v>8</v>
      </c>
      <c r="CV2">
        <v>2390</v>
      </c>
      <c r="CW2">
        <v>32</v>
      </c>
      <c r="CX2">
        <v>0</v>
      </c>
      <c r="CY2">
        <v>0</v>
      </c>
      <c r="CZ2">
        <v>89</v>
      </c>
      <c r="DA2">
        <v>66</v>
      </c>
      <c r="DB2">
        <v>0</v>
      </c>
      <c r="DC2">
        <v>0</v>
      </c>
      <c r="DD2">
        <v>28</v>
      </c>
      <c r="DE2">
        <v>12</v>
      </c>
      <c r="DF2">
        <v>3</v>
      </c>
      <c r="DG2">
        <v>0</v>
      </c>
      <c r="DH2">
        <v>0</v>
      </c>
      <c r="DI2">
        <v>4</v>
      </c>
      <c r="DJ2">
        <v>163</v>
      </c>
      <c r="DK2">
        <v>0</v>
      </c>
      <c r="DL2">
        <v>0</v>
      </c>
      <c r="DM2">
        <v>17</v>
      </c>
      <c r="DN2">
        <v>0</v>
      </c>
      <c r="DO2">
        <v>33</v>
      </c>
      <c r="DP2">
        <v>0</v>
      </c>
      <c r="DQ2">
        <v>0</v>
      </c>
      <c r="DR2">
        <v>0</v>
      </c>
      <c r="DS2">
        <v>0</v>
      </c>
      <c r="DT2">
        <v>1</v>
      </c>
      <c r="DU2">
        <v>0</v>
      </c>
      <c r="DV2">
        <v>1</v>
      </c>
      <c r="DW2">
        <v>0</v>
      </c>
      <c r="DX2">
        <v>11</v>
      </c>
      <c r="DY2">
        <v>22</v>
      </c>
      <c r="DZ2">
        <v>160</v>
      </c>
      <c r="EA2">
        <v>3</v>
      </c>
      <c r="EB2">
        <v>18</v>
      </c>
      <c r="EC2">
        <v>663</v>
      </c>
      <c r="ED2">
        <v>40</v>
      </c>
      <c r="EE2">
        <v>0</v>
      </c>
      <c r="EF2">
        <v>0</v>
      </c>
      <c r="EG2">
        <v>807</v>
      </c>
      <c r="EH2">
        <v>219</v>
      </c>
      <c r="EI2">
        <v>0</v>
      </c>
      <c r="EJ2">
        <v>0</v>
      </c>
      <c r="EK2">
        <v>91</v>
      </c>
      <c r="EL2">
        <v>20</v>
      </c>
      <c r="EM2">
        <v>12</v>
      </c>
      <c r="EN2">
        <v>0</v>
      </c>
      <c r="EO2">
        <v>8</v>
      </c>
      <c r="EP2">
        <v>10</v>
      </c>
      <c r="EQ2">
        <v>1844</v>
      </c>
      <c r="ER2">
        <v>0</v>
      </c>
      <c r="ES2">
        <v>0</v>
      </c>
      <c r="ET2">
        <v>40</v>
      </c>
      <c r="EU2">
        <v>4</v>
      </c>
      <c r="EV2">
        <v>157</v>
      </c>
      <c r="EW2">
        <v>11</v>
      </c>
      <c r="EX2">
        <v>2</v>
      </c>
      <c r="EY2">
        <v>0</v>
      </c>
      <c r="EZ2">
        <v>5</v>
      </c>
      <c r="FA2">
        <v>30</v>
      </c>
      <c r="FB2">
        <v>0</v>
      </c>
      <c r="FC2">
        <v>13</v>
      </c>
      <c r="FD2">
        <v>36</v>
      </c>
      <c r="FE2">
        <v>24</v>
      </c>
      <c r="FF2">
        <v>56</v>
      </c>
      <c r="FG2">
        <v>334</v>
      </c>
      <c r="FH2">
        <v>39</v>
      </c>
      <c r="FI2">
        <v>42</v>
      </c>
      <c r="FJ2">
        <v>3844</v>
      </c>
      <c r="FK2">
        <v>315</v>
      </c>
      <c r="FL2">
        <v>89</v>
      </c>
      <c r="FM2">
        <v>299</v>
      </c>
      <c r="FN2">
        <v>6</v>
      </c>
      <c r="FO2">
        <v>35</v>
      </c>
      <c r="FP2">
        <v>744</v>
      </c>
      <c r="FQ2">
        <v>18</v>
      </c>
      <c r="FR2">
        <v>24</v>
      </c>
      <c r="FS2">
        <v>2</v>
      </c>
      <c r="FT2">
        <v>0</v>
      </c>
      <c r="FU2">
        <v>3</v>
      </c>
      <c r="FV2">
        <v>47</v>
      </c>
      <c r="FW2">
        <v>1178</v>
      </c>
      <c r="FX2">
        <v>274</v>
      </c>
      <c r="FY2">
        <v>858</v>
      </c>
      <c r="FZ2">
        <v>23</v>
      </c>
      <c r="GA2">
        <v>57</v>
      </c>
      <c r="GB2">
        <v>2390</v>
      </c>
      <c r="GC2">
        <v>131</v>
      </c>
      <c r="GD2">
        <v>9</v>
      </c>
      <c r="GE2">
        <v>507</v>
      </c>
      <c r="GF2">
        <v>2</v>
      </c>
      <c r="GG2">
        <v>14</v>
      </c>
      <c r="GH2">
        <v>663</v>
      </c>
      <c r="GI2">
        <v>1642</v>
      </c>
      <c r="GJ2">
        <v>396</v>
      </c>
      <c r="GK2">
        <v>1666</v>
      </c>
      <c r="GL2">
        <v>31</v>
      </c>
      <c r="GM2">
        <v>109</v>
      </c>
      <c r="GN2">
        <v>3844</v>
      </c>
      <c r="GO2">
        <v>9</v>
      </c>
      <c r="GP2">
        <v>0</v>
      </c>
      <c r="GQ2">
        <v>146</v>
      </c>
      <c r="GR2">
        <v>87</v>
      </c>
      <c r="GS2">
        <v>41</v>
      </c>
      <c r="GT2">
        <v>1</v>
      </c>
      <c r="GU2">
        <v>4</v>
      </c>
      <c r="GV2">
        <v>0</v>
      </c>
      <c r="GW2">
        <v>0</v>
      </c>
      <c r="GX2">
        <v>0</v>
      </c>
      <c r="GY2">
        <v>0</v>
      </c>
      <c r="GZ2">
        <v>196</v>
      </c>
      <c r="HA2">
        <v>8</v>
      </c>
      <c r="HB2">
        <v>1</v>
      </c>
      <c r="HC2">
        <v>173</v>
      </c>
      <c r="HD2">
        <v>101</v>
      </c>
      <c r="HE2">
        <v>29</v>
      </c>
      <c r="HF2">
        <v>0</v>
      </c>
      <c r="HG2">
        <v>1</v>
      </c>
      <c r="HH2">
        <v>0</v>
      </c>
      <c r="HI2">
        <v>0</v>
      </c>
      <c r="HJ2">
        <v>0</v>
      </c>
      <c r="HK2">
        <v>2</v>
      </c>
      <c r="HL2">
        <v>211</v>
      </c>
      <c r="HM2">
        <v>28</v>
      </c>
      <c r="HN2">
        <v>2</v>
      </c>
      <c r="HO2">
        <v>160</v>
      </c>
      <c r="HP2">
        <v>89</v>
      </c>
      <c r="HQ2">
        <v>48</v>
      </c>
      <c r="HR2">
        <v>1</v>
      </c>
      <c r="HS2">
        <v>6</v>
      </c>
      <c r="HT2">
        <v>0</v>
      </c>
      <c r="HU2">
        <v>2</v>
      </c>
      <c r="HV2">
        <v>0</v>
      </c>
      <c r="HW2">
        <v>2</v>
      </c>
      <c r="HX2">
        <v>238</v>
      </c>
      <c r="HY2">
        <v>22</v>
      </c>
      <c r="HZ2">
        <v>1</v>
      </c>
      <c r="IA2">
        <v>182</v>
      </c>
      <c r="IB2">
        <v>92</v>
      </c>
      <c r="IC2">
        <v>49</v>
      </c>
      <c r="ID2">
        <v>0</v>
      </c>
      <c r="IE2">
        <v>6</v>
      </c>
      <c r="IF2">
        <v>0</v>
      </c>
      <c r="IG2">
        <v>0</v>
      </c>
      <c r="IH2">
        <v>0</v>
      </c>
      <c r="II2">
        <v>1</v>
      </c>
      <c r="IJ2">
        <v>254</v>
      </c>
      <c r="IK2">
        <v>35</v>
      </c>
      <c r="IL2">
        <v>1</v>
      </c>
      <c r="IM2">
        <v>136</v>
      </c>
      <c r="IN2">
        <v>77</v>
      </c>
      <c r="IO2">
        <v>45</v>
      </c>
      <c r="IP2">
        <v>0</v>
      </c>
      <c r="IQ2">
        <v>10</v>
      </c>
      <c r="IR2">
        <v>0</v>
      </c>
      <c r="IS2">
        <v>1</v>
      </c>
      <c r="IT2">
        <v>0</v>
      </c>
      <c r="IU2">
        <v>0</v>
      </c>
      <c r="IV2">
        <v>217</v>
      </c>
      <c r="IW2">
        <v>39</v>
      </c>
      <c r="IX2">
        <v>3</v>
      </c>
      <c r="IY2">
        <v>132</v>
      </c>
      <c r="IZ2">
        <v>67</v>
      </c>
      <c r="JA2">
        <v>52</v>
      </c>
      <c r="JB2">
        <v>0</v>
      </c>
      <c r="JC2">
        <v>9</v>
      </c>
      <c r="JD2">
        <v>0</v>
      </c>
      <c r="JE2">
        <v>1</v>
      </c>
      <c r="JF2">
        <v>0</v>
      </c>
      <c r="JG2">
        <v>0</v>
      </c>
      <c r="JH2">
        <v>226</v>
      </c>
      <c r="JI2">
        <v>54</v>
      </c>
      <c r="JJ2">
        <v>2</v>
      </c>
      <c r="JK2">
        <v>144</v>
      </c>
      <c r="JL2">
        <v>77</v>
      </c>
      <c r="JM2">
        <v>47</v>
      </c>
      <c r="JN2">
        <v>0</v>
      </c>
      <c r="JO2">
        <v>7</v>
      </c>
      <c r="JP2">
        <v>0</v>
      </c>
      <c r="JQ2">
        <v>0</v>
      </c>
      <c r="JR2">
        <v>1</v>
      </c>
      <c r="JS2">
        <v>2</v>
      </c>
      <c r="JT2">
        <v>247</v>
      </c>
      <c r="JU2">
        <v>43</v>
      </c>
      <c r="JV2">
        <v>0</v>
      </c>
      <c r="JW2">
        <v>133</v>
      </c>
      <c r="JX2">
        <v>63</v>
      </c>
      <c r="JY2">
        <v>41</v>
      </c>
      <c r="JZ2">
        <v>0</v>
      </c>
      <c r="KA2">
        <v>4</v>
      </c>
      <c r="KB2">
        <v>0</v>
      </c>
      <c r="KC2">
        <v>0</v>
      </c>
      <c r="KD2">
        <v>0</v>
      </c>
      <c r="KE2">
        <v>3</v>
      </c>
      <c r="KF2">
        <v>217</v>
      </c>
      <c r="KG2">
        <v>57</v>
      </c>
      <c r="KH2">
        <v>2</v>
      </c>
      <c r="KI2">
        <v>137</v>
      </c>
      <c r="KJ2">
        <v>71</v>
      </c>
      <c r="KK2">
        <v>33</v>
      </c>
      <c r="KL2">
        <v>0</v>
      </c>
      <c r="KM2">
        <v>3</v>
      </c>
      <c r="KN2">
        <v>0</v>
      </c>
      <c r="KO2">
        <v>0</v>
      </c>
      <c r="KP2">
        <v>0</v>
      </c>
      <c r="KQ2">
        <v>2</v>
      </c>
      <c r="KR2">
        <v>229</v>
      </c>
      <c r="KS2">
        <v>68</v>
      </c>
      <c r="KT2">
        <v>2</v>
      </c>
      <c r="KU2">
        <v>134</v>
      </c>
      <c r="KV2">
        <v>55</v>
      </c>
      <c r="KW2">
        <v>36</v>
      </c>
      <c r="KX2">
        <v>0</v>
      </c>
      <c r="KY2">
        <v>4</v>
      </c>
      <c r="KZ2">
        <v>0</v>
      </c>
      <c r="LA2">
        <v>0</v>
      </c>
      <c r="LB2">
        <v>0</v>
      </c>
      <c r="LC2">
        <v>2</v>
      </c>
      <c r="LD2">
        <v>240</v>
      </c>
      <c r="LE2">
        <v>83</v>
      </c>
      <c r="LF2">
        <v>2</v>
      </c>
      <c r="LG2">
        <v>133</v>
      </c>
      <c r="LH2">
        <v>61</v>
      </c>
      <c r="LI2">
        <v>41</v>
      </c>
      <c r="LJ2">
        <v>0</v>
      </c>
      <c r="LK2">
        <v>1</v>
      </c>
      <c r="LL2">
        <v>0</v>
      </c>
      <c r="LM2">
        <v>2</v>
      </c>
      <c r="LN2">
        <v>0</v>
      </c>
      <c r="LO2">
        <v>0</v>
      </c>
      <c r="LP2">
        <v>259</v>
      </c>
      <c r="LQ2">
        <v>45</v>
      </c>
      <c r="LR2">
        <v>5</v>
      </c>
      <c r="LS2">
        <v>123</v>
      </c>
      <c r="LT2">
        <v>49</v>
      </c>
      <c r="LU2">
        <v>35</v>
      </c>
      <c r="LV2">
        <v>0</v>
      </c>
      <c r="LW2">
        <v>3</v>
      </c>
      <c r="LX2">
        <v>0</v>
      </c>
      <c r="LY2">
        <v>1</v>
      </c>
      <c r="LZ2">
        <v>1</v>
      </c>
      <c r="MA2">
        <v>0</v>
      </c>
      <c r="MB2">
        <v>208</v>
      </c>
      <c r="MC2">
        <v>53</v>
      </c>
      <c r="MD2">
        <v>2</v>
      </c>
      <c r="ME2">
        <v>135</v>
      </c>
      <c r="MF2">
        <v>56</v>
      </c>
      <c r="MG2">
        <v>37</v>
      </c>
      <c r="MH2">
        <v>0</v>
      </c>
      <c r="MI2">
        <v>5</v>
      </c>
      <c r="MJ2">
        <v>0</v>
      </c>
      <c r="MK2">
        <v>0</v>
      </c>
      <c r="ML2">
        <v>0</v>
      </c>
      <c r="MM2">
        <v>1</v>
      </c>
      <c r="MN2">
        <v>227</v>
      </c>
      <c r="MO2">
        <v>49</v>
      </c>
      <c r="MP2">
        <v>5</v>
      </c>
      <c r="MQ2">
        <v>123</v>
      </c>
      <c r="MR2">
        <v>58</v>
      </c>
      <c r="MS2">
        <v>28</v>
      </c>
      <c r="MT2">
        <v>0</v>
      </c>
      <c r="MU2">
        <v>0</v>
      </c>
      <c r="MV2">
        <v>0</v>
      </c>
      <c r="MW2">
        <v>1</v>
      </c>
      <c r="MX2">
        <v>0</v>
      </c>
      <c r="MY2">
        <v>1</v>
      </c>
      <c r="MZ2">
        <v>205</v>
      </c>
      <c r="NA2">
        <v>56</v>
      </c>
      <c r="NB2">
        <v>8</v>
      </c>
      <c r="NC2">
        <v>111</v>
      </c>
      <c r="ND2">
        <v>47</v>
      </c>
      <c r="NE2">
        <v>31</v>
      </c>
      <c r="NF2">
        <v>0</v>
      </c>
      <c r="NG2">
        <v>3</v>
      </c>
      <c r="NH2">
        <v>0</v>
      </c>
      <c r="NI2">
        <v>1</v>
      </c>
      <c r="NJ2">
        <v>0</v>
      </c>
      <c r="NK2">
        <v>0</v>
      </c>
      <c r="NL2">
        <v>206</v>
      </c>
      <c r="NM2">
        <v>21</v>
      </c>
      <c r="NN2">
        <v>3</v>
      </c>
      <c r="NO2">
        <v>110</v>
      </c>
      <c r="NP2">
        <v>50</v>
      </c>
      <c r="NQ2">
        <v>23</v>
      </c>
      <c r="NR2">
        <v>0</v>
      </c>
      <c r="NS2">
        <v>1</v>
      </c>
      <c r="NT2">
        <v>0</v>
      </c>
      <c r="NU2">
        <v>0</v>
      </c>
      <c r="NV2">
        <v>1</v>
      </c>
      <c r="NW2">
        <v>2</v>
      </c>
      <c r="NX2">
        <v>157</v>
      </c>
      <c r="NY2">
        <v>32</v>
      </c>
      <c r="NZ2">
        <v>4</v>
      </c>
      <c r="OA2">
        <v>95</v>
      </c>
      <c r="OB2">
        <v>36</v>
      </c>
      <c r="OC2">
        <v>25</v>
      </c>
      <c r="OD2">
        <v>0</v>
      </c>
      <c r="OE2">
        <v>1</v>
      </c>
      <c r="OF2">
        <v>0</v>
      </c>
      <c r="OG2">
        <v>0</v>
      </c>
      <c r="OH2">
        <v>0</v>
      </c>
      <c r="OI2">
        <v>0</v>
      </c>
      <c r="OJ2">
        <v>156</v>
      </c>
      <c r="OK2">
        <v>40</v>
      </c>
      <c r="OL2">
        <v>4</v>
      </c>
      <c r="OM2">
        <v>77</v>
      </c>
      <c r="ON2">
        <v>31</v>
      </c>
      <c r="OO2">
        <v>17</v>
      </c>
      <c r="OP2">
        <v>0</v>
      </c>
      <c r="OQ2">
        <v>1</v>
      </c>
      <c r="OR2">
        <v>0</v>
      </c>
      <c r="OS2">
        <v>0</v>
      </c>
      <c r="OT2">
        <v>2</v>
      </c>
      <c r="OU2">
        <v>1</v>
      </c>
      <c r="OV2">
        <v>138</v>
      </c>
      <c r="OW2">
        <v>2</v>
      </c>
      <c r="OX2">
        <v>0</v>
      </c>
      <c r="OY2">
        <v>6</v>
      </c>
      <c r="OZ2">
        <v>3</v>
      </c>
      <c r="PA2">
        <v>5</v>
      </c>
      <c r="PB2">
        <v>0</v>
      </c>
      <c r="PC2">
        <v>0</v>
      </c>
      <c r="PD2">
        <v>0</v>
      </c>
      <c r="PE2">
        <v>0</v>
      </c>
      <c r="PF2">
        <v>0</v>
      </c>
      <c r="PG2">
        <v>0</v>
      </c>
      <c r="PH2">
        <v>13</v>
      </c>
      <c r="PI2">
        <v>744</v>
      </c>
      <c r="PJ2">
        <v>47</v>
      </c>
      <c r="PK2">
        <v>2390</v>
      </c>
      <c r="PL2">
        <v>1170</v>
      </c>
      <c r="PM2">
        <v>663</v>
      </c>
      <c r="PN2">
        <v>2</v>
      </c>
      <c r="PO2">
        <v>69</v>
      </c>
      <c r="PP2">
        <v>0</v>
      </c>
      <c r="PQ2">
        <v>9</v>
      </c>
      <c r="PR2">
        <v>5</v>
      </c>
      <c r="PS2">
        <v>19</v>
      </c>
      <c r="PT2">
        <v>3844</v>
      </c>
      <c r="PU2">
        <v>275</v>
      </c>
      <c r="PV2">
        <v>15</v>
      </c>
      <c r="PW2">
        <v>799</v>
      </c>
      <c r="PX2">
        <v>220</v>
      </c>
      <c r="PY2">
        <v>239</v>
      </c>
      <c r="PZ2">
        <v>2</v>
      </c>
      <c r="QA2">
        <v>23</v>
      </c>
      <c r="QB2">
        <v>0</v>
      </c>
      <c r="QC2">
        <v>0</v>
      </c>
      <c r="QD2">
        <v>3</v>
      </c>
      <c r="QE2">
        <v>0</v>
      </c>
      <c r="QF2">
        <v>1328</v>
      </c>
    </row>
    <row r="3" spans="1:449" hidden="1">
      <c r="A3" s="178" t="s">
        <v>133</v>
      </c>
      <c r="B3" s="125">
        <v>12</v>
      </c>
      <c r="C3" s="125">
        <v>38</v>
      </c>
      <c r="D3" s="125">
        <v>17</v>
      </c>
      <c r="E3" s="125">
        <v>1</v>
      </c>
      <c r="F3" s="125">
        <v>0</v>
      </c>
      <c r="G3" s="125">
        <v>0</v>
      </c>
      <c r="H3" s="125">
        <v>0</v>
      </c>
      <c r="I3" s="125">
        <v>0</v>
      </c>
      <c r="J3" s="125">
        <v>19</v>
      </c>
      <c r="K3" s="125">
        <v>25</v>
      </c>
      <c r="L3" s="125">
        <v>0</v>
      </c>
      <c r="M3" s="125">
        <v>1</v>
      </c>
      <c r="N3" s="125">
        <v>1</v>
      </c>
      <c r="O3" s="125">
        <v>235</v>
      </c>
      <c r="P3" s="125">
        <v>0</v>
      </c>
      <c r="Q3" s="125">
        <v>0</v>
      </c>
      <c r="R3" s="125">
        <v>15</v>
      </c>
      <c r="S3" s="125">
        <v>4</v>
      </c>
      <c r="T3" s="125">
        <v>143</v>
      </c>
      <c r="U3" s="125">
        <v>0</v>
      </c>
      <c r="V3" s="125">
        <v>1</v>
      </c>
      <c r="W3" s="125">
        <v>0</v>
      </c>
      <c r="X3" s="125">
        <v>12</v>
      </c>
      <c r="Y3" s="125">
        <v>26</v>
      </c>
      <c r="Z3" s="125">
        <v>0</v>
      </c>
      <c r="AA3" s="125">
        <v>8</v>
      </c>
      <c r="AB3" s="125">
        <v>12</v>
      </c>
      <c r="AC3" s="125">
        <v>9</v>
      </c>
      <c r="AD3" s="125">
        <v>13</v>
      </c>
      <c r="AE3" s="125">
        <v>30</v>
      </c>
      <c r="AF3" s="125">
        <v>4</v>
      </c>
      <c r="AG3" s="125">
        <v>19</v>
      </c>
      <c r="AH3" s="125">
        <v>645</v>
      </c>
      <c r="AI3" s="125">
        <v>3</v>
      </c>
      <c r="AJ3" s="125">
        <v>0</v>
      </c>
      <c r="AK3" s="125">
        <v>1</v>
      </c>
      <c r="AL3" s="125">
        <v>0</v>
      </c>
      <c r="AM3" s="125">
        <v>0</v>
      </c>
      <c r="AN3" s="125">
        <v>0</v>
      </c>
      <c r="AO3" s="125">
        <v>0</v>
      </c>
      <c r="AP3" s="125">
        <v>0</v>
      </c>
      <c r="AQ3" s="125">
        <v>1</v>
      </c>
      <c r="AR3" s="125">
        <v>2</v>
      </c>
      <c r="AS3" s="125">
        <v>0</v>
      </c>
      <c r="AT3" s="125">
        <v>0</v>
      </c>
      <c r="AU3" s="125">
        <v>0</v>
      </c>
      <c r="AV3" s="125">
        <v>10</v>
      </c>
      <c r="AW3" s="125">
        <v>0</v>
      </c>
      <c r="AX3" s="125">
        <v>0</v>
      </c>
      <c r="AY3" s="125">
        <v>2</v>
      </c>
      <c r="AZ3" s="125">
        <v>0</v>
      </c>
      <c r="BA3" s="125">
        <v>16</v>
      </c>
      <c r="BB3" s="125">
        <v>0</v>
      </c>
      <c r="BC3" s="125">
        <v>0</v>
      </c>
      <c r="BD3" s="125">
        <v>0</v>
      </c>
      <c r="BE3" s="125">
        <v>1</v>
      </c>
      <c r="BF3" s="125">
        <v>1</v>
      </c>
      <c r="BG3" s="125">
        <v>0</v>
      </c>
      <c r="BH3" s="125">
        <v>0</v>
      </c>
      <c r="BI3" s="125">
        <v>2</v>
      </c>
      <c r="BJ3" s="125">
        <v>0</v>
      </c>
      <c r="BK3" s="125">
        <v>0</v>
      </c>
      <c r="BL3" s="125">
        <v>0</v>
      </c>
      <c r="BM3" s="125">
        <v>1</v>
      </c>
      <c r="BN3" s="125">
        <v>0</v>
      </c>
      <c r="BO3" s="125">
        <v>40</v>
      </c>
      <c r="BP3" s="125">
        <v>9</v>
      </c>
      <c r="BQ3" s="125">
        <v>13</v>
      </c>
      <c r="BR3" s="125">
        <v>8</v>
      </c>
      <c r="BS3" s="125">
        <v>0</v>
      </c>
      <c r="BT3" s="125">
        <v>1</v>
      </c>
      <c r="BU3" s="125">
        <v>0</v>
      </c>
      <c r="BV3" s="125">
        <v>0</v>
      </c>
      <c r="BW3" s="125">
        <v>4</v>
      </c>
      <c r="BX3" s="125">
        <v>13</v>
      </c>
      <c r="BY3" s="125">
        <v>18</v>
      </c>
      <c r="BZ3" s="125">
        <v>0</v>
      </c>
      <c r="CA3" s="125">
        <v>1</v>
      </c>
      <c r="CB3" s="125">
        <v>4</v>
      </c>
      <c r="CC3" s="125">
        <v>974</v>
      </c>
      <c r="CD3" s="125">
        <v>0</v>
      </c>
      <c r="CE3" s="125">
        <v>0</v>
      </c>
      <c r="CF3" s="125">
        <v>11</v>
      </c>
      <c r="CG3" s="125">
        <v>6</v>
      </c>
      <c r="CH3" s="125">
        <v>91</v>
      </c>
      <c r="CI3" s="125">
        <v>0</v>
      </c>
      <c r="CJ3" s="125">
        <v>0</v>
      </c>
      <c r="CK3" s="125">
        <v>0</v>
      </c>
      <c r="CL3" s="125">
        <v>8</v>
      </c>
      <c r="CM3" s="125">
        <v>27</v>
      </c>
      <c r="CN3" s="125">
        <v>0</v>
      </c>
      <c r="CO3" s="125">
        <v>4</v>
      </c>
      <c r="CP3" s="125">
        <v>8</v>
      </c>
      <c r="CQ3" s="125">
        <v>3</v>
      </c>
      <c r="CR3" s="125">
        <v>10</v>
      </c>
      <c r="CS3" s="125">
        <v>53</v>
      </c>
      <c r="CT3" s="125">
        <v>10</v>
      </c>
      <c r="CU3" s="125">
        <v>11</v>
      </c>
      <c r="CV3" s="125">
        <v>1287</v>
      </c>
      <c r="CW3" s="125">
        <v>18</v>
      </c>
      <c r="CX3" s="125">
        <v>45</v>
      </c>
      <c r="CY3" s="125">
        <v>16</v>
      </c>
      <c r="CZ3" s="125">
        <v>1</v>
      </c>
      <c r="DA3" s="125">
        <v>1</v>
      </c>
      <c r="DB3" s="125">
        <v>0</v>
      </c>
      <c r="DC3" s="125">
        <v>0</v>
      </c>
      <c r="DD3" s="125">
        <v>0</v>
      </c>
      <c r="DE3" s="125">
        <v>9</v>
      </c>
      <c r="DF3" s="125">
        <v>12</v>
      </c>
      <c r="DG3" s="125">
        <v>0</v>
      </c>
      <c r="DH3" s="125">
        <v>0</v>
      </c>
      <c r="DI3" s="125">
        <v>6</v>
      </c>
      <c r="DJ3" s="125">
        <v>147</v>
      </c>
      <c r="DK3" s="125">
        <v>0</v>
      </c>
      <c r="DL3" s="125">
        <v>0</v>
      </c>
      <c r="DM3" s="125">
        <v>17</v>
      </c>
      <c r="DN3" s="125">
        <v>3</v>
      </c>
      <c r="DO3" s="125">
        <v>31</v>
      </c>
      <c r="DP3" s="125">
        <v>0</v>
      </c>
      <c r="DQ3" s="125">
        <v>0</v>
      </c>
      <c r="DR3" s="125">
        <v>0</v>
      </c>
      <c r="DS3" s="125">
        <v>5</v>
      </c>
      <c r="DT3" s="125">
        <v>79</v>
      </c>
      <c r="DU3" s="125">
        <v>0</v>
      </c>
      <c r="DV3" s="125">
        <v>6</v>
      </c>
      <c r="DW3" s="125">
        <v>2</v>
      </c>
      <c r="DX3" s="125">
        <v>7</v>
      </c>
      <c r="DY3" s="125">
        <v>16</v>
      </c>
      <c r="DZ3" s="125">
        <v>52</v>
      </c>
      <c r="EA3" s="125">
        <v>10</v>
      </c>
      <c r="EB3" s="125">
        <v>15</v>
      </c>
      <c r="EC3" s="125">
        <v>498</v>
      </c>
      <c r="ED3" s="125">
        <v>42</v>
      </c>
      <c r="EE3" s="125">
        <v>96</v>
      </c>
      <c r="EF3" s="125">
        <v>42</v>
      </c>
      <c r="EG3" s="125">
        <v>2</v>
      </c>
      <c r="EH3" s="125">
        <v>2</v>
      </c>
      <c r="EI3" s="125">
        <v>0</v>
      </c>
      <c r="EJ3" s="125">
        <v>0</v>
      </c>
      <c r="EK3" s="125">
        <v>4</v>
      </c>
      <c r="EL3" s="125">
        <v>42</v>
      </c>
      <c r="EM3" s="125">
        <v>57</v>
      </c>
      <c r="EN3" s="125">
        <v>0</v>
      </c>
      <c r="EO3" s="125">
        <v>2</v>
      </c>
      <c r="EP3" s="125">
        <v>11</v>
      </c>
      <c r="EQ3" s="125">
        <v>1366</v>
      </c>
      <c r="ER3" s="125">
        <v>0</v>
      </c>
      <c r="ES3" s="125">
        <v>0</v>
      </c>
      <c r="ET3" s="125">
        <v>45</v>
      </c>
      <c r="EU3" s="125">
        <v>13</v>
      </c>
      <c r="EV3" s="125">
        <v>281</v>
      </c>
      <c r="EW3" s="125">
        <v>0</v>
      </c>
      <c r="EX3" s="125">
        <v>1</v>
      </c>
      <c r="EY3" s="125">
        <v>0</v>
      </c>
      <c r="EZ3" s="125">
        <v>26</v>
      </c>
      <c r="FA3" s="125">
        <v>133</v>
      </c>
      <c r="FB3" s="125">
        <v>0</v>
      </c>
      <c r="FC3" s="125">
        <v>18</v>
      </c>
      <c r="FD3" s="125">
        <v>24</v>
      </c>
      <c r="FE3" s="125">
        <v>19</v>
      </c>
      <c r="FF3" s="125">
        <v>39</v>
      </c>
      <c r="FG3" s="125">
        <v>135</v>
      </c>
      <c r="FH3" s="125">
        <v>25</v>
      </c>
      <c r="FI3" s="125">
        <v>45</v>
      </c>
      <c r="FJ3" s="125">
        <v>2470</v>
      </c>
      <c r="FK3" s="125">
        <v>244</v>
      </c>
      <c r="FL3" s="125">
        <v>50</v>
      </c>
      <c r="FM3" s="125">
        <v>307</v>
      </c>
      <c r="FN3" s="125">
        <v>11</v>
      </c>
      <c r="FO3" s="125">
        <v>33</v>
      </c>
      <c r="FP3" s="125">
        <v>645</v>
      </c>
      <c r="FQ3" s="125">
        <v>21</v>
      </c>
      <c r="FR3" s="125">
        <v>9</v>
      </c>
      <c r="FS3" s="125">
        <v>5</v>
      </c>
      <c r="FT3" s="125">
        <v>0</v>
      </c>
      <c r="FU3" s="125">
        <v>5</v>
      </c>
      <c r="FV3" s="125">
        <v>40</v>
      </c>
      <c r="FW3" s="125">
        <v>738</v>
      </c>
      <c r="FX3" s="125">
        <v>84</v>
      </c>
      <c r="FY3" s="125">
        <v>437</v>
      </c>
      <c r="FZ3" s="125">
        <v>3</v>
      </c>
      <c r="GA3" s="125">
        <v>25</v>
      </c>
      <c r="GB3" s="125">
        <v>1287</v>
      </c>
      <c r="GC3" s="125">
        <v>65</v>
      </c>
      <c r="GD3" s="125">
        <v>10</v>
      </c>
      <c r="GE3" s="125">
        <v>405</v>
      </c>
      <c r="GF3" s="125">
        <v>5</v>
      </c>
      <c r="GG3" s="125">
        <v>13</v>
      </c>
      <c r="GH3" s="125">
        <v>498</v>
      </c>
      <c r="GI3" s="125">
        <v>1068</v>
      </c>
      <c r="GJ3" s="125">
        <v>153</v>
      </c>
      <c r="GK3" s="125">
        <v>1154</v>
      </c>
      <c r="GL3" s="125">
        <v>19</v>
      </c>
      <c r="GM3" s="125">
        <v>76</v>
      </c>
      <c r="GN3" s="125">
        <v>2470</v>
      </c>
      <c r="GO3" s="125">
        <v>10</v>
      </c>
      <c r="GP3" s="125">
        <v>0</v>
      </c>
      <c r="GQ3" s="125">
        <v>113</v>
      </c>
      <c r="GR3" s="125">
        <v>101</v>
      </c>
      <c r="GS3" s="125">
        <v>32</v>
      </c>
      <c r="GT3" s="125">
        <v>0</v>
      </c>
      <c r="GU3" s="125">
        <v>4</v>
      </c>
      <c r="GV3" s="125">
        <v>0</v>
      </c>
      <c r="GW3" s="125">
        <v>0</v>
      </c>
      <c r="GX3" s="125">
        <v>0</v>
      </c>
      <c r="GY3" s="125">
        <v>1</v>
      </c>
      <c r="GZ3" s="125">
        <v>155</v>
      </c>
      <c r="HA3" s="125">
        <v>18</v>
      </c>
      <c r="HB3" s="125">
        <v>0</v>
      </c>
      <c r="HC3" s="125">
        <v>87</v>
      </c>
      <c r="HD3" s="125">
        <v>72</v>
      </c>
      <c r="HE3" s="125">
        <v>20</v>
      </c>
      <c r="HF3" s="125">
        <v>0</v>
      </c>
      <c r="HG3" s="125">
        <v>0</v>
      </c>
      <c r="HH3" s="125">
        <v>0</v>
      </c>
      <c r="HI3" s="125">
        <v>1</v>
      </c>
      <c r="HJ3" s="125">
        <v>0</v>
      </c>
      <c r="HK3" s="125">
        <v>1</v>
      </c>
      <c r="HL3" s="125">
        <v>125</v>
      </c>
      <c r="HM3" s="125">
        <v>11</v>
      </c>
      <c r="HN3" s="125">
        <v>0</v>
      </c>
      <c r="HO3" s="125">
        <v>101</v>
      </c>
      <c r="HP3" s="125">
        <v>82</v>
      </c>
      <c r="HQ3" s="125">
        <v>26</v>
      </c>
      <c r="HR3" s="125">
        <v>0</v>
      </c>
      <c r="HS3" s="125">
        <v>0</v>
      </c>
      <c r="HT3" s="125">
        <v>0</v>
      </c>
      <c r="HU3" s="125">
        <v>1</v>
      </c>
      <c r="HV3" s="125">
        <v>0</v>
      </c>
      <c r="HW3" s="125">
        <v>3</v>
      </c>
      <c r="HX3" s="125">
        <v>138</v>
      </c>
      <c r="HY3" s="125">
        <v>28</v>
      </c>
      <c r="HZ3" s="125">
        <v>1</v>
      </c>
      <c r="IA3" s="125">
        <v>73</v>
      </c>
      <c r="IB3" s="125">
        <v>57</v>
      </c>
      <c r="IC3" s="125">
        <v>28</v>
      </c>
      <c r="ID3" s="125">
        <v>0</v>
      </c>
      <c r="IE3" s="125">
        <v>0</v>
      </c>
      <c r="IF3" s="125">
        <v>0</v>
      </c>
      <c r="IG3" s="125">
        <v>2</v>
      </c>
      <c r="IH3" s="125">
        <v>0</v>
      </c>
      <c r="II3" s="125">
        <v>0</v>
      </c>
      <c r="IJ3" s="125">
        <v>130</v>
      </c>
      <c r="IK3" s="125">
        <v>31</v>
      </c>
      <c r="IL3" s="125">
        <v>2</v>
      </c>
      <c r="IM3" s="125">
        <v>90</v>
      </c>
      <c r="IN3" s="125">
        <v>57</v>
      </c>
      <c r="IO3" s="125">
        <v>37</v>
      </c>
      <c r="IP3" s="125">
        <v>0</v>
      </c>
      <c r="IQ3" s="125">
        <v>0</v>
      </c>
      <c r="IR3" s="125">
        <v>0</v>
      </c>
      <c r="IS3" s="125">
        <v>1</v>
      </c>
      <c r="IT3" s="125">
        <v>1</v>
      </c>
      <c r="IU3" s="125">
        <v>1</v>
      </c>
      <c r="IV3" s="125">
        <v>160</v>
      </c>
      <c r="IW3" s="125">
        <v>30</v>
      </c>
      <c r="IX3" s="125">
        <v>0</v>
      </c>
      <c r="IY3" s="125">
        <v>81</v>
      </c>
      <c r="IZ3" s="125">
        <v>54</v>
      </c>
      <c r="JA3" s="125">
        <v>39</v>
      </c>
      <c r="JB3" s="125">
        <v>0</v>
      </c>
      <c r="JC3" s="125">
        <v>0</v>
      </c>
      <c r="JD3" s="125">
        <v>0</v>
      </c>
      <c r="JE3" s="125">
        <v>0</v>
      </c>
      <c r="JF3" s="125">
        <v>0</v>
      </c>
      <c r="JG3" s="125">
        <v>3</v>
      </c>
      <c r="JH3" s="125">
        <v>150</v>
      </c>
      <c r="JI3" s="125">
        <v>46</v>
      </c>
      <c r="JJ3" s="125">
        <v>2</v>
      </c>
      <c r="JK3" s="125">
        <v>74</v>
      </c>
      <c r="JL3" s="125">
        <v>47</v>
      </c>
      <c r="JM3" s="125">
        <v>37</v>
      </c>
      <c r="JN3" s="125">
        <v>0</v>
      </c>
      <c r="JO3" s="125">
        <v>0</v>
      </c>
      <c r="JP3" s="125">
        <v>0</v>
      </c>
      <c r="JQ3" s="125">
        <v>4</v>
      </c>
      <c r="JR3" s="125">
        <v>0</v>
      </c>
      <c r="JS3" s="125">
        <v>2</v>
      </c>
      <c r="JT3" s="125">
        <v>159</v>
      </c>
      <c r="JU3" s="125">
        <v>56</v>
      </c>
      <c r="JV3" s="125">
        <v>0</v>
      </c>
      <c r="JW3" s="125">
        <v>75</v>
      </c>
      <c r="JX3" s="125">
        <v>54</v>
      </c>
      <c r="JY3" s="125">
        <v>31</v>
      </c>
      <c r="JZ3" s="125">
        <v>0</v>
      </c>
      <c r="KA3" s="125">
        <v>0</v>
      </c>
      <c r="KB3" s="125">
        <v>0</v>
      </c>
      <c r="KC3" s="125">
        <v>5</v>
      </c>
      <c r="KD3" s="125">
        <v>0</v>
      </c>
      <c r="KE3" s="125">
        <v>1</v>
      </c>
      <c r="KF3" s="125">
        <v>162</v>
      </c>
      <c r="KG3" s="125">
        <v>43</v>
      </c>
      <c r="KH3" s="125">
        <v>2</v>
      </c>
      <c r="KI3" s="125">
        <v>80</v>
      </c>
      <c r="KJ3" s="125">
        <v>52</v>
      </c>
      <c r="KK3" s="125">
        <v>27</v>
      </c>
      <c r="KL3" s="125">
        <v>0</v>
      </c>
      <c r="KM3" s="125">
        <v>0</v>
      </c>
      <c r="KN3" s="125">
        <v>0</v>
      </c>
      <c r="KO3" s="125">
        <v>1</v>
      </c>
      <c r="KP3" s="125">
        <v>0</v>
      </c>
      <c r="KQ3" s="125">
        <v>2</v>
      </c>
      <c r="KR3" s="125">
        <v>152</v>
      </c>
      <c r="KS3" s="125">
        <v>55</v>
      </c>
      <c r="KT3" s="125">
        <v>3</v>
      </c>
      <c r="KU3" s="125">
        <v>87</v>
      </c>
      <c r="KV3" s="125">
        <v>51</v>
      </c>
      <c r="KW3" s="125">
        <v>43</v>
      </c>
      <c r="KX3" s="125">
        <v>0</v>
      </c>
      <c r="KY3" s="125">
        <v>0</v>
      </c>
      <c r="KZ3" s="125">
        <v>0</v>
      </c>
      <c r="LA3" s="125">
        <v>3</v>
      </c>
      <c r="LB3" s="125">
        <v>1</v>
      </c>
      <c r="LC3" s="125">
        <v>4</v>
      </c>
      <c r="LD3" s="125">
        <v>188</v>
      </c>
      <c r="LE3" s="125">
        <v>54</v>
      </c>
      <c r="LF3" s="125">
        <v>5</v>
      </c>
      <c r="LG3" s="125">
        <v>83</v>
      </c>
      <c r="LH3" s="125">
        <v>49</v>
      </c>
      <c r="LI3" s="125">
        <v>33</v>
      </c>
      <c r="LJ3" s="125">
        <v>0</v>
      </c>
      <c r="LK3" s="125">
        <v>0</v>
      </c>
      <c r="LL3" s="125">
        <v>0</v>
      </c>
      <c r="LM3" s="125">
        <v>2</v>
      </c>
      <c r="LN3" s="125">
        <v>0</v>
      </c>
      <c r="LO3" s="125">
        <v>0</v>
      </c>
      <c r="LP3" s="125">
        <v>175</v>
      </c>
      <c r="LQ3" s="125">
        <v>45</v>
      </c>
      <c r="LR3" s="125">
        <v>5</v>
      </c>
      <c r="LS3" s="125">
        <v>72</v>
      </c>
      <c r="LT3" s="125">
        <v>36</v>
      </c>
      <c r="LU3" s="125">
        <v>22</v>
      </c>
      <c r="LV3" s="125">
        <v>0</v>
      </c>
      <c r="LW3" s="125">
        <v>0</v>
      </c>
      <c r="LX3" s="125">
        <v>0</v>
      </c>
      <c r="LY3" s="125">
        <v>2</v>
      </c>
      <c r="LZ3" s="125">
        <v>0</v>
      </c>
      <c r="MA3" s="125">
        <v>0</v>
      </c>
      <c r="MB3" s="125">
        <v>144</v>
      </c>
      <c r="MC3" s="125">
        <v>37</v>
      </c>
      <c r="MD3" s="125">
        <v>1</v>
      </c>
      <c r="ME3" s="125">
        <v>56</v>
      </c>
      <c r="MF3" s="125">
        <v>34</v>
      </c>
      <c r="MG3" s="125">
        <v>40</v>
      </c>
      <c r="MH3" s="125">
        <v>0</v>
      </c>
      <c r="MI3" s="125">
        <v>1</v>
      </c>
      <c r="MJ3" s="125">
        <v>0</v>
      </c>
      <c r="MK3" s="125">
        <v>2</v>
      </c>
      <c r="ML3" s="125">
        <v>0</v>
      </c>
      <c r="MM3" s="125">
        <v>2</v>
      </c>
      <c r="MN3" s="125">
        <v>134</v>
      </c>
      <c r="MO3" s="125">
        <v>39</v>
      </c>
      <c r="MP3" s="125">
        <v>2</v>
      </c>
      <c r="MQ3" s="125">
        <v>72</v>
      </c>
      <c r="MR3" s="125">
        <v>43</v>
      </c>
      <c r="MS3" s="125">
        <v>26</v>
      </c>
      <c r="MT3" s="125">
        <v>0</v>
      </c>
      <c r="MU3" s="125">
        <v>0</v>
      </c>
      <c r="MV3" s="125">
        <v>0</v>
      </c>
      <c r="MW3" s="125">
        <v>0</v>
      </c>
      <c r="MX3" s="125">
        <v>0</v>
      </c>
      <c r="MY3" s="125">
        <v>1</v>
      </c>
      <c r="MZ3" s="125">
        <v>139</v>
      </c>
      <c r="NA3" s="125">
        <v>38</v>
      </c>
      <c r="NB3" s="125">
        <v>3</v>
      </c>
      <c r="NC3" s="125">
        <v>42</v>
      </c>
      <c r="ND3" s="125">
        <v>27</v>
      </c>
      <c r="NE3" s="125">
        <v>18</v>
      </c>
      <c r="NF3" s="125">
        <v>0</v>
      </c>
      <c r="NG3" s="125">
        <v>0</v>
      </c>
      <c r="NH3" s="125">
        <v>0</v>
      </c>
      <c r="NI3" s="125">
        <v>2</v>
      </c>
      <c r="NJ3" s="125">
        <v>1</v>
      </c>
      <c r="NK3" s="125">
        <v>1</v>
      </c>
      <c r="NL3" s="125">
        <v>101</v>
      </c>
      <c r="NM3" s="125">
        <v>40</v>
      </c>
      <c r="NN3" s="125">
        <v>6</v>
      </c>
      <c r="NO3" s="125">
        <v>39</v>
      </c>
      <c r="NP3" s="125">
        <v>19</v>
      </c>
      <c r="NQ3" s="125">
        <v>20</v>
      </c>
      <c r="NR3" s="125">
        <v>0</v>
      </c>
      <c r="NS3" s="125">
        <v>0</v>
      </c>
      <c r="NT3" s="125">
        <v>0</v>
      </c>
      <c r="NU3" s="125">
        <v>1</v>
      </c>
      <c r="NV3" s="125">
        <v>0</v>
      </c>
      <c r="NW3" s="125">
        <v>2</v>
      </c>
      <c r="NX3" s="125">
        <v>105</v>
      </c>
      <c r="NY3" s="125">
        <v>39</v>
      </c>
      <c r="NZ3" s="125">
        <v>3</v>
      </c>
      <c r="OA3" s="125">
        <v>39</v>
      </c>
      <c r="OB3" s="125">
        <v>19</v>
      </c>
      <c r="OC3" s="125">
        <v>10</v>
      </c>
      <c r="OD3" s="125">
        <v>0</v>
      </c>
      <c r="OE3" s="125">
        <v>0</v>
      </c>
      <c r="OF3" s="125">
        <v>0</v>
      </c>
      <c r="OG3" s="125">
        <v>4</v>
      </c>
      <c r="OH3" s="125">
        <v>0</v>
      </c>
      <c r="OI3" s="125">
        <v>0</v>
      </c>
      <c r="OJ3" s="125">
        <v>91</v>
      </c>
      <c r="OK3" s="125">
        <v>24</v>
      </c>
      <c r="OL3" s="125">
        <v>5</v>
      </c>
      <c r="OM3" s="125">
        <v>23</v>
      </c>
      <c r="ON3" s="125">
        <v>11</v>
      </c>
      <c r="OO3" s="125">
        <v>7</v>
      </c>
      <c r="OP3" s="125">
        <v>0</v>
      </c>
      <c r="OQ3" s="125">
        <v>0</v>
      </c>
      <c r="OR3" s="125">
        <v>0</v>
      </c>
      <c r="OS3" s="125">
        <v>2</v>
      </c>
      <c r="OT3" s="125">
        <v>2</v>
      </c>
      <c r="OU3" s="125">
        <v>1</v>
      </c>
      <c r="OV3" s="125">
        <v>59</v>
      </c>
      <c r="OW3" s="125">
        <v>1</v>
      </c>
      <c r="OX3" s="125">
        <v>0</v>
      </c>
      <c r="OY3" s="125">
        <v>0</v>
      </c>
      <c r="OZ3" s="125">
        <v>0</v>
      </c>
      <c r="PA3" s="125">
        <v>2</v>
      </c>
      <c r="PB3" s="125">
        <v>0</v>
      </c>
      <c r="PC3" s="125">
        <v>0</v>
      </c>
      <c r="PD3" s="125">
        <v>0</v>
      </c>
      <c r="PE3" s="125">
        <v>0</v>
      </c>
      <c r="PF3" s="125">
        <v>0</v>
      </c>
      <c r="PG3" s="125">
        <v>0</v>
      </c>
      <c r="PH3" s="125">
        <v>3</v>
      </c>
      <c r="PI3" s="125">
        <v>645</v>
      </c>
      <c r="PJ3" s="125">
        <v>40</v>
      </c>
      <c r="PK3" s="125">
        <v>1287</v>
      </c>
      <c r="PL3" s="125">
        <v>865</v>
      </c>
      <c r="PM3" s="125">
        <v>498</v>
      </c>
      <c r="PN3" s="125">
        <v>0</v>
      </c>
      <c r="PO3" s="125">
        <v>5</v>
      </c>
      <c r="PP3" s="125">
        <v>0</v>
      </c>
      <c r="PQ3" s="125">
        <v>33</v>
      </c>
      <c r="PR3" s="125">
        <v>5</v>
      </c>
      <c r="PS3" s="125">
        <v>25</v>
      </c>
      <c r="PT3" s="125">
        <v>2470</v>
      </c>
      <c r="PU3" s="125">
        <v>7</v>
      </c>
      <c r="PV3" s="125">
        <v>3</v>
      </c>
      <c r="PW3" s="125">
        <v>1</v>
      </c>
      <c r="PX3" s="125">
        <v>0</v>
      </c>
      <c r="PY3" s="125">
        <v>1</v>
      </c>
      <c r="PZ3" s="125">
        <v>0</v>
      </c>
      <c r="QA3" s="125">
        <v>0</v>
      </c>
      <c r="QB3" s="125">
        <v>0</v>
      </c>
      <c r="QC3" s="125">
        <v>0</v>
      </c>
      <c r="QD3" s="125">
        <v>0</v>
      </c>
      <c r="QE3" s="125">
        <v>0</v>
      </c>
      <c r="QF3" s="125">
        <v>12</v>
      </c>
    </row>
    <row r="4" spans="1:449" hidden="1">
      <c r="A4" s="178" t="s">
        <v>134</v>
      </c>
      <c r="B4">
        <v>24</v>
      </c>
      <c r="C4">
        <v>0</v>
      </c>
      <c r="D4">
        <v>0</v>
      </c>
      <c r="E4">
        <v>5</v>
      </c>
      <c r="F4">
        <v>8</v>
      </c>
      <c r="G4">
        <v>0</v>
      </c>
      <c r="H4">
        <v>5</v>
      </c>
      <c r="I4">
        <v>8</v>
      </c>
      <c r="J4">
        <v>6</v>
      </c>
      <c r="K4">
        <v>5</v>
      </c>
      <c r="L4">
        <v>0</v>
      </c>
      <c r="M4">
        <v>0</v>
      </c>
      <c r="N4">
        <v>36</v>
      </c>
      <c r="O4">
        <v>172</v>
      </c>
      <c r="P4">
        <v>0</v>
      </c>
      <c r="Q4">
        <v>3</v>
      </c>
      <c r="R4">
        <v>6</v>
      </c>
      <c r="S4">
        <v>2</v>
      </c>
      <c r="T4">
        <v>164</v>
      </c>
      <c r="U4">
        <v>2</v>
      </c>
      <c r="V4">
        <v>0</v>
      </c>
      <c r="W4">
        <v>0</v>
      </c>
      <c r="X4">
        <v>3</v>
      </c>
      <c r="Y4">
        <v>30</v>
      </c>
      <c r="Z4">
        <v>0</v>
      </c>
      <c r="AA4">
        <v>9</v>
      </c>
      <c r="AB4">
        <v>19</v>
      </c>
      <c r="AC4">
        <v>12</v>
      </c>
      <c r="AD4">
        <v>11</v>
      </c>
      <c r="AE4">
        <v>40</v>
      </c>
      <c r="AF4">
        <v>25</v>
      </c>
      <c r="AG4">
        <v>12</v>
      </c>
      <c r="AH4">
        <v>607</v>
      </c>
      <c r="AI4">
        <v>1</v>
      </c>
      <c r="AJ4">
        <v>0</v>
      </c>
      <c r="AK4">
        <v>0</v>
      </c>
      <c r="AL4">
        <v>0</v>
      </c>
      <c r="AM4">
        <v>2</v>
      </c>
      <c r="AN4">
        <v>0</v>
      </c>
      <c r="AO4">
        <v>0</v>
      </c>
      <c r="AP4">
        <v>1</v>
      </c>
      <c r="AQ4">
        <v>0</v>
      </c>
      <c r="AR4">
        <v>10</v>
      </c>
      <c r="AS4">
        <v>0</v>
      </c>
      <c r="AT4">
        <v>0</v>
      </c>
      <c r="AU4">
        <v>0</v>
      </c>
      <c r="AV4">
        <v>4</v>
      </c>
      <c r="AW4">
        <v>0</v>
      </c>
      <c r="AX4">
        <v>0</v>
      </c>
      <c r="AY4">
        <v>0</v>
      </c>
      <c r="AZ4">
        <v>0</v>
      </c>
      <c r="BA4">
        <v>2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1</v>
      </c>
      <c r="BL4">
        <v>1</v>
      </c>
      <c r="BM4">
        <v>0</v>
      </c>
      <c r="BN4">
        <v>3</v>
      </c>
      <c r="BO4">
        <v>25</v>
      </c>
      <c r="BP4">
        <v>36</v>
      </c>
      <c r="BQ4">
        <v>1</v>
      </c>
      <c r="BR4">
        <v>0</v>
      </c>
      <c r="BS4">
        <v>1</v>
      </c>
      <c r="BT4">
        <v>6</v>
      </c>
      <c r="BU4">
        <v>0</v>
      </c>
      <c r="BV4">
        <v>8</v>
      </c>
      <c r="BW4">
        <v>17</v>
      </c>
      <c r="BX4">
        <v>9</v>
      </c>
      <c r="BY4">
        <v>6</v>
      </c>
      <c r="BZ4">
        <v>0</v>
      </c>
      <c r="CA4">
        <v>0</v>
      </c>
      <c r="CB4">
        <v>7</v>
      </c>
      <c r="CC4">
        <v>754</v>
      </c>
      <c r="CD4">
        <v>1</v>
      </c>
      <c r="CE4">
        <v>4</v>
      </c>
      <c r="CF4">
        <v>14</v>
      </c>
      <c r="CG4">
        <v>2</v>
      </c>
      <c r="CH4">
        <v>199</v>
      </c>
      <c r="CI4">
        <v>0</v>
      </c>
      <c r="CJ4">
        <v>0</v>
      </c>
      <c r="CK4">
        <v>3</v>
      </c>
      <c r="CL4">
        <v>4</v>
      </c>
      <c r="CM4">
        <v>38</v>
      </c>
      <c r="CN4">
        <v>3</v>
      </c>
      <c r="CO4">
        <v>13</v>
      </c>
      <c r="CP4">
        <v>27</v>
      </c>
      <c r="CQ4">
        <v>22</v>
      </c>
      <c r="CR4">
        <v>11</v>
      </c>
      <c r="CS4">
        <v>78</v>
      </c>
      <c r="CT4">
        <v>10</v>
      </c>
      <c r="CU4">
        <v>30</v>
      </c>
      <c r="CV4">
        <v>1304</v>
      </c>
      <c r="CW4">
        <v>20</v>
      </c>
      <c r="CX4">
        <v>0</v>
      </c>
      <c r="CY4">
        <v>1</v>
      </c>
      <c r="CZ4">
        <v>0</v>
      </c>
      <c r="DA4">
        <v>10</v>
      </c>
      <c r="DB4">
        <v>0</v>
      </c>
      <c r="DC4">
        <v>7</v>
      </c>
      <c r="DD4">
        <v>6</v>
      </c>
      <c r="DE4">
        <v>17</v>
      </c>
      <c r="DF4">
        <v>3</v>
      </c>
      <c r="DG4">
        <v>3</v>
      </c>
      <c r="DH4">
        <v>0</v>
      </c>
      <c r="DI4">
        <v>5</v>
      </c>
      <c r="DJ4">
        <v>171</v>
      </c>
      <c r="DK4">
        <v>0</v>
      </c>
      <c r="DL4">
        <v>0</v>
      </c>
      <c r="DM4">
        <v>10</v>
      </c>
      <c r="DN4">
        <v>4</v>
      </c>
      <c r="DO4">
        <v>49</v>
      </c>
      <c r="DP4">
        <v>0</v>
      </c>
      <c r="DQ4">
        <v>0</v>
      </c>
      <c r="DR4">
        <v>2</v>
      </c>
      <c r="DS4">
        <v>2</v>
      </c>
      <c r="DT4">
        <v>7</v>
      </c>
      <c r="DU4">
        <v>0</v>
      </c>
      <c r="DV4">
        <v>5</v>
      </c>
      <c r="DW4">
        <v>4</v>
      </c>
      <c r="DX4">
        <v>5</v>
      </c>
      <c r="DY4">
        <v>20</v>
      </c>
      <c r="DZ4">
        <v>71</v>
      </c>
      <c r="EA4">
        <v>5</v>
      </c>
      <c r="EB4">
        <v>17</v>
      </c>
      <c r="EC4">
        <v>444</v>
      </c>
      <c r="ED4">
        <v>81</v>
      </c>
      <c r="EE4">
        <v>1</v>
      </c>
      <c r="EF4">
        <v>1</v>
      </c>
      <c r="EG4">
        <v>6</v>
      </c>
      <c r="EH4">
        <v>26</v>
      </c>
      <c r="EI4">
        <v>0</v>
      </c>
      <c r="EJ4">
        <v>20</v>
      </c>
      <c r="EK4">
        <v>32</v>
      </c>
      <c r="EL4">
        <v>32</v>
      </c>
      <c r="EM4">
        <v>24</v>
      </c>
      <c r="EN4">
        <v>3</v>
      </c>
      <c r="EO4">
        <v>0</v>
      </c>
      <c r="EP4">
        <v>48</v>
      </c>
      <c r="EQ4">
        <v>1101</v>
      </c>
      <c r="ER4">
        <v>1</v>
      </c>
      <c r="ES4">
        <v>7</v>
      </c>
      <c r="ET4">
        <v>30</v>
      </c>
      <c r="EU4">
        <v>8</v>
      </c>
      <c r="EV4">
        <v>414</v>
      </c>
      <c r="EW4">
        <v>2</v>
      </c>
      <c r="EX4">
        <v>0</v>
      </c>
      <c r="EY4">
        <v>5</v>
      </c>
      <c r="EZ4">
        <v>9</v>
      </c>
      <c r="FA4">
        <v>75</v>
      </c>
      <c r="FB4">
        <v>3</v>
      </c>
      <c r="FC4">
        <v>27</v>
      </c>
      <c r="FD4">
        <v>50</v>
      </c>
      <c r="FE4">
        <v>39</v>
      </c>
      <c r="FF4">
        <v>43</v>
      </c>
      <c r="FG4">
        <v>190</v>
      </c>
      <c r="FH4">
        <v>40</v>
      </c>
      <c r="FI4">
        <v>62</v>
      </c>
      <c r="FJ4">
        <v>2380</v>
      </c>
      <c r="FK4">
        <v>238</v>
      </c>
      <c r="FL4">
        <v>41</v>
      </c>
      <c r="FM4">
        <v>312</v>
      </c>
      <c r="FN4">
        <v>2</v>
      </c>
      <c r="FO4">
        <v>14</v>
      </c>
      <c r="FP4">
        <v>607</v>
      </c>
      <c r="FQ4">
        <v>14</v>
      </c>
      <c r="FR4">
        <v>2</v>
      </c>
      <c r="FS4">
        <v>9</v>
      </c>
      <c r="FT4">
        <v>0</v>
      </c>
      <c r="FU4">
        <v>0</v>
      </c>
      <c r="FV4">
        <v>25</v>
      </c>
      <c r="FW4">
        <v>718</v>
      </c>
      <c r="FX4">
        <v>87</v>
      </c>
      <c r="FY4">
        <v>484</v>
      </c>
      <c r="FZ4">
        <v>2</v>
      </c>
      <c r="GA4">
        <v>13</v>
      </c>
      <c r="GB4">
        <v>1304</v>
      </c>
      <c r="GC4">
        <v>78</v>
      </c>
      <c r="GD4">
        <v>2</v>
      </c>
      <c r="GE4">
        <v>357</v>
      </c>
      <c r="GF4">
        <v>4</v>
      </c>
      <c r="GG4">
        <v>3</v>
      </c>
      <c r="GH4">
        <v>444</v>
      </c>
      <c r="GI4">
        <v>1048</v>
      </c>
      <c r="GJ4">
        <v>132</v>
      </c>
      <c r="GK4">
        <v>1162</v>
      </c>
      <c r="GL4">
        <v>8</v>
      </c>
      <c r="GM4">
        <v>30</v>
      </c>
      <c r="GN4">
        <v>2380</v>
      </c>
      <c r="GO4">
        <v>16</v>
      </c>
      <c r="GP4">
        <v>0</v>
      </c>
      <c r="GQ4">
        <v>64</v>
      </c>
      <c r="GR4">
        <v>51</v>
      </c>
      <c r="GS4">
        <v>25</v>
      </c>
      <c r="GT4">
        <v>1</v>
      </c>
      <c r="GU4">
        <v>0</v>
      </c>
      <c r="GV4">
        <v>0</v>
      </c>
      <c r="GW4">
        <v>0</v>
      </c>
      <c r="GX4">
        <v>0</v>
      </c>
      <c r="GY4">
        <v>0</v>
      </c>
      <c r="GZ4">
        <v>105</v>
      </c>
      <c r="HA4">
        <v>9</v>
      </c>
      <c r="HB4">
        <v>0</v>
      </c>
      <c r="HC4">
        <v>74</v>
      </c>
      <c r="HD4">
        <v>54</v>
      </c>
      <c r="HE4">
        <v>22</v>
      </c>
      <c r="HF4">
        <v>0</v>
      </c>
      <c r="HG4">
        <v>0</v>
      </c>
      <c r="HH4">
        <v>1</v>
      </c>
      <c r="HI4">
        <v>1</v>
      </c>
      <c r="HJ4">
        <v>0</v>
      </c>
      <c r="HK4">
        <v>1</v>
      </c>
      <c r="HL4">
        <v>105</v>
      </c>
      <c r="HM4">
        <v>23</v>
      </c>
      <c r="HN4">
        <v>0</v>
      </c>
      <c r="HO4">
        <v>86</v>
      </c>
      <c r="HP4">
        <v>53</v>
      </c>
      <c r="HQ4">
        <v>20</v>
      </c>
      <c r="HR4">
        <v>0</v>
      </c>
      <c r="HS4">
        <v>1</v>
      </c>
      <c r="HT4">
        <v>0</v>
      </c>
      <c r="HU4">
        <v>0</v>
      </c>
      <c r="HV4">
        <v>0</v>
      </c>
      <c r="HW4">
        <v>1</v>
      </c>
      <c r="HX4">
        <v>129</v>
      </c>
      <c r="HY4">
        <v>23</v>
      </c>
      <c r="HZ4">
        <v>0</v>
      </c>
      <c r="IA4">
        <v>87</v>
      </c>
      <c r="IB4">
        <v>61</v>
      </c>
      <c r="IC4">
        <v>25</v>
      </c>
      <c r="ID4">
        <v>0</v>
      </c>
      <c r="IE4">
        <v>0</v>
      </c>
      <c r="IF4">
        <v>0</v>
      </c>
      <c r="IG4">
        <v>1</v>
      </c>
      <c r="IH4">
        <v>0</v>
      </c>
      <c r="II4">
        <v>1</v>
      </c>
      <c r="IJ4">
        <v>135</v>
      </c>
      <c r="IK4">
        <v>23</v>
      </c>
      <c r="IL4">
        <v>0</v>
      </c>
      <c r="IM4">
        <v>72</v>
      </c>
      <c r="IN4">
        <v>59</v>
      </c>
      <c r="IO4">
        <v>24</v>
      </c>
      <c r="IP4">
        <v>0</v>
      </c>
      <c r="IQ4">
        <v>0</v>
      </c>
      <c r="IR4">
        <v>0</v>
      </c>
      <c r="IS4">
        <v>1</v>
      </c>
      <c r="IT4">
        <v>0</v>
      </c>
      <c r="IU4">
        <v>2</v>
      </c>
      <c r="IV4">
        <v>119</v>
      </c>
      <c r="IW4">
        <v>35</v>
      </c>
      <c r="IX4">
        <v>0</v>
      </c>
      <c r="IY4">
        <v>97</v>
      </c>
      <c r="IZ4">
        <v>68</v>
      </c>
      <c r="JA4">
        <v>34</v>
      </c>
      <c r="JB4">
        <v>0</v>
      </c>
      <c r="JC4">
        <v>0</v>
      </c>
      <c r="JD4">
        <v>1</v>
      </c>
      <c r="JE4">
        <v>0</v>
      </c>
      <c r="JF4">
        <v>0</v>
      </c>
      <c r="JG4">
        <v>0</v>
      </c>
      <c r="JH4">
        <v>166</v>
      </c>
      <c r="JI4">
        <v>35</v>
      </c>
      <c r="JJ4">
        <v>1</v>
      </c>
      <c r="JK4">
        <v>77</v>
      </c>
      <c r="JL4">
        <v>54</v>
      </c>
      <c r="JM4">
        <v>42</v>
      </c>
      <c r="JN4">
        <v>0</v>
      </c>
      <c r="JO4">
        <v>0</v>
      </c>
      <c r="JP4">
        <v>1</v>
      </c>
      <c r="JQ4">
        <v>3</v>
      </c>
      <c r="JR4">
        <v>0</v>
      </c>
      <c r="JS4">
        <v>3</v>
      </c>
      <c r="JT4">
        <v>155</v>
      </c>
      <c r="JU4">
        <v>38</v>
      </c>
      <c r="JV4">
        <v>2</v>
      </c>
      <c r="JW4">
        <v>95</v>
      </c>
      <c r="JX4">
        <v>65</v>
      </c>
      <c r="JY4">
        <v>29</v>
      </c>
      <c r="JZ4">
        <v>0</v>
      </c>
      <c r="KA4">
        <v>0</v>
      </c>
      <c r="KB4">
        <v>1</v>
      </c>
      <c r="KC4">
        <v>5</v>
      </c>
      <c r="KD4">
        <v>0</v>
      </c>
      <c r="KE4">
        <v>2</v>
      </c>
      <c r="KF4">
        <v>164</v>
      </c>
      <c r="KG4">
        <v>44</v>
      </c>
      <c r="KH4">
        <v>3</v>
      </c>
      <c r="KI4">
        <v>98</v>
      </c>
      <c r="KJ4">
        <v>49</v>
      </c>
      <c r="KK4">
        <v>33</v>
      </c>
      <c r="KL4">
        <v>0</v>
      </c>
      <c r="KM4">
        <v>0</v>
      </c>
      <c r="KN4">
        <v>0</v>
      </c>
      <c r="KO4">
        <v>0</v>
      </c>
      <c r="KP4">
        <v>0</v>
      </c>
      <c r="KQ4">
        <v>0</v>
      </c>
      <c r="KR4">
        <v>178</v>
      </c>
      <c r="KS4">
        <v>54</v>
      </c>
      <c r="KT4">
        <v>2</v>
      </c>
      <c r="KU4">
        <v>60</v>
      </c>
      <c r="KV4">
        <v>35</v>
      </c>
      <c r="KW4">
        <v>15</v>
      </c>
      <c r="KX4">
        <v>0</v>
      </c>
      <c r="KY4">
        <v>1</v>
      </c>
      <c r="KZ4">
        <v>0</v>
      </c>
      <c r="LA4">
        <v>0</v>
      </c>
      <c r="LB4">
        <v>0</v>
      </c>
      <c r="LC4">
        <v>0</v>
      </c>
      <c r="LD4">
        <v>131</v>
      </c>
      <c r="LE4">
        <v>43</v>
      </c>
      <c r="LF4">
        <v>5</v>
      </c>
      <c r="LG4">
        <v>54</v>
      </c>
      <c r="LH4">
        <v>29</v>
      </c>
      <c r="LI4">
        <v>26</v>
      </c>
      <c r="LJ4">
        <v>0</v>
      </c>
      <c r="LK4">
        <v>1</v>
      </c>
      <c r="LL4">
        <v>1</v>
      </c>
      <c r="LM4">
        <v>0</v>
      </c>
      <c r="LN4">
        <v>0</v>
      </c>
      <c r="LO4">
        <v>2</v>
      </c>
      <c r="LP4">
        <v>128</v>
      </c>
      <c r="LQ4">
        <v>53</v>
      </c>
      <c r="LR4">
        <v>1</v>
      </c>
      <c r="LS4">
        <v>67</v>
      </c>
      <c r="LT4">
        <v>45</v>
      </c>
      <c r="LU4">
        <v>29</v>
      </c>
      <c r="LV4">
        <v>0</v>
      </c>
      <c r="LW4">
        <v>0</v>
      </c>
      <c r="LX4">
        <v>0</v>
      </c>
      <c r="LY4">
        <v>2</v>
      </c>
      <c r="LZ4">
        <v>0</v>
      </c>
      <c r="MA4">
        <v>1</v>
      </c>
      <c r="MB4">
        <v>150</v>
      </c>
      <c r="MC4">
        <v>48</v>
      </c>
      <c r="MD4">
        <v>2</v>
      </c>
      <c r="ME4">
        <v>83</v>
      </c>
      <c r="MF4">
        <v>47</v>
      </c>
      <c r="MG4">
        <v>20</v>
      </c>
      <c r="MH4">
        <v>0</v>
      </c>
      <c r="MI4">
        <v>0</v>
      </c>
      <c r="MJ4">
        <v>0</v>
      </c>
      <c r="MK4">
        <v>0</v>
      </c>
      <c r="ML4">
        <v>0</v>
      </c>
      <c r="MM4">
        <v>1</v>
      </c>
      <c r="MN4">
        <v>153</v>
      </c>
      <c r="MO4">
        <v>48</v>
      </c>
      <c r="MP4">
        <v>2</v>
      </c>
      <c r="MQ4">
        <v>62</v>
      </c>
      <c r="MR4">
        <v>31</v>
      </c>
      <c r="MS4">
        <v>21</v>
      </c>
      <c r="MT4">
        <v>0</v>
      </c>
      <c r="MU4">
        <v>0</v>
      </c>
      <c r="MV4">
        <v>0</v>
      </c>
      <c r="MW4">
        <v>0</v>
      </c>
      <c r="MX4">
        <v>0</v>
      </c>
      <c r="MY4">
        <v>3</v>
      </c>
      <c r="MZ4">
        <v>133</v>
      </c>
      <c r="NA4">
        <v>38</v>
      </c>
      <c r="NB4">
        <v>1</v>
      </c>
      <c r="NC4">
        <v>52</v>
      </c>
      <c r="ND4">
        <v>27</v>
      </c>
      <c r="NE4">
        <v>18</v>
      </c>
      <c r="NF4">
        <v>0</v>
      </c>
      <c r="NG4">
        <v>0</v>
      </c>
      <c r="NH4">
        <v>0</v>
      </c>
      <c r="NI4">
        <v>1</v>
      </c>
      <c r="NJ4">
        <v>1</v>
      </c>
      <c r="NK4">
        <v>1</v>
      </c>
      <c r="NL4">
        <v>109</v>
      </c>
      <c r="NM4">
        <v>28</v>
      </c>
      <c r="NN4">
        <v>4</v>
      </c>
      <c r="NO4">
        <v>59</v>
      </c>
      <c r="NP4">
        <v>30</v>
      </c>
      <c r="NQ4">
        <v>25</v>
      </c>
      <c r="NR4">
        <v>0</v>
      </c>
      <c r="NS4">
        <v>0</v>
      </c>
      <c r="NT4">
        <v>0</v>
      </c>
      <c r="NU4">
        <v>0</v>
      </c>
      <c r="NV4">
        <v>1</v>
      </c>
      <c r="NW4">
        <v>5</v>
      </c>
      <c r="NX4">
        <v>116</v>
      </c>
      <c r="NY4">
        <v>21</v>
      </c>
      <c r="NZ4">
        <v>1</v>
      </c>
      <c r="OA4">
        <v>62</v>
      </c>
      <c r="OB4">
        <v>29</v>
      </c>
      <c r="OC4">
        <v>14</v>
      </c>
      <c r="OD4">
        <v>0</v>
      </c>
      <c r="OE4">
        <v>0</v>
      </c>
      <c r="OF4">
        <v>0</v>
      </c>
      <c r="OG4">
        <v>1</v>
      </c>
      <c r="OH4">
        <v>0</v>
      </c>
      <c r="OI4">
        <v>1</v>
      </c>
      <c r="OJ4">
        <v>98</v>
      </c>
      <c r="OK4">
        <v>24</v>
      </c>
      <c r="OL4">
        <v>1</v>
      </c>
      <c r="OM4">
        <v>44</v>
      </c>
      <c r="ON4">
        <v>22</v>
      </c>
      <c r="OO4">
        <v>21</v>
      </c>
      <c r="OP4">
        <v>0</v>
      </c>
      <c r="OQ4">
        <v>0</v>
      </c>
      <c r="OR4">
        <v>0</v>
      </c>
      <c r="OS4">
        <v>1</v>
      </c>
      <c r="OT4">
        <v>0</v>
      </c>
      <c r="OU4">
        <v>1</v>
      </c>
      <c r="OV4">
        <v>90</v>
      </c>
      <c r="OW4">
        <v>4</v>
      </c>
      <c r="OX4">
        <v>0</v>
      </c>
      <c r="OY4">
        <v>11</v>
      </c>
      <c r="OZ4">
        <v>4</v>
      </c>
      <c r="PA4">
        <v>1</v>
      </c>
      <c r="PB4">
        <v>0</v>
      </c>
      <c r="PC4">
        <v>0</v>
      </c>
      <c r="PD4">
        <v>0</v>
      </c>
      <c r="PE4">
        <v>0</v>
      </c>
      <c r="PF4">
        <v>0</v>
      </c>
      <c r="PG4">
        <v>0</v>
      </c>
      <c r="PH4">
        <v>16</v>
      </c>
      <c r="PI4">
        <v>607</v>
      </c>
      <c r="PJ4">
        <v>25</v>
      </c>
      <c r="PK4">
        <v>1304</v>
      </c>
      <c r="PL4">
        <v>813</v>
      </c>
      <c r="PM4">
        <v>444</v>
      </c>
      <c r="PN4">
        <v>1</v>
      </c>
      <c r="PO4">
        <v>3</v>
      </c>
      <c r="PP4">
        <v>5</v>
      </c>
      <c r="PQ4">
        <v>16</v>
      </c>
      <c r="PR4">
        <v>2</v>
      </c>
      <c r="PS4">
        <v>25</v>
      </c>
      <c r="PT4">
        <v>2380</v>
      </c>
      <c r="PU4">
        <v>104</v>
      </c>
      <c r="PV4">
        <v>7</v>
      </c>
      <c r="PW4">
        <v>404</v>
      </c>
      <c r="PX4">
        <v>298</v>
      </c>
      <c r="PY4">
        <v>95</v>
      </c>
      <c r="PZ4">
        <v>0</v>
      </c>
      <c r="QA4">
        <v>0</v>
      </c>
      <c r="QB4">
        <v>0</v>
      </c>
      <c r="QC4">
        <v>2</v>
      </c>
      <c r="QD4">
        <v>1</v>
      </c>
      <c r="QE4">
        <v>8</v>
      </c>
      <c r="QF4">
        <v>610</v>
      </c>
    </row>
    <row r="5" spans="1:449" hidden="1">
      <c r="A5" s="178" t="s">
        <v>135</v>
      </c>
      <c r="B5">
        <v>8</v>
      </c>
      <c r="C5">
        <v>0</v>
      </c>
      <c r="D5">
        <v>0</v>
      </c>
      <c r="E5">
        <v>1</v>
      </c>
      <c r="F5">
        <v>22</v>
      </c>
      <c r="G5">
        <v>0</v>
      </c>
      <c r="H5">
        <v>0</v>
      </c>
      <c r="I5">
        <v>15</v>
      </c>
      <c r="J5">
        <v>11</v>
      </c>
      <c r="K5">
        <v>7</v>
      </c>
      <c r="L5">
        <v>0</v>
      </c>
      <c r="M5">
        <v>1</v>
      </c>
      <c r="N5">
        <v>6</v>
      </c>
      <c r="O5">
        <v>112</v>
      </c>
      <c r="P5">
        <v>0</v>
      </c>
      <c r="Q5">
        <v>0</v>
      </c>
      <c r="R5">
        <v>6</v>
      </c>
      <c r="S5">
        <v>0</v>
      </c>
      <c r="T5">
        <v>114</v>
      </c>
      <c r="U5">
        <v>3</v>
      </c>
      <c r="V5">
        <v>0</v>
      </c>
      <c r="W5">
        <v>0</v>
      </c>
      <c r="X5">
        <v>2</v>
      </c>
      <c r="Y5">
        <v>16</v>
      </c>
      <c r="Z5">
        <v>0</v>
      </c>
      <c r="AA5">
        <v>4</v>
      </c>
      <c r="AB5">
        <v>15</v>
      </c>
      <c r="AC5">
        <v>4</v>
      </c>
      <c r="AD5">
        <v>7</v>
      </c>
      <c r="AE5">
        <v>17</v>
      </c>
      <c r="AF5">
        <v>9</v>
      </c>
      <c r="AG5">
        <v>14</v>
      </c>
      <c r="AH5">
        <v>394</v>
      </c>
      <c r="AI5">
        <v>0</v>
      </c>
      <c r="AJ5">
        <v>0</v>
      </c>
      <c r="AK5">
        <v>0</v>
      </c>
      <c r="AL5">
        <v>0</v>
      </c>
      <c r="AM5">
        <v>3</v>
      </c>
      <c r="AN5">
        <v>0</v>
      </c>
      <c r="AO5">
        <v>0</v>
      </c>
      <c r="AP5">
        <v>4</v>
      </c>
      <c r="AQ5">
        <v>0</v>
      </c>
      <c r="AR5">
        <v>0</v>
      </c>
      <c r="AS5">
        <v>0</v>
      </c>
      <c r="AT5">
        <v>0</v>
      </c>
      <c r="AU5">
        <v>0</v>
      </c>
      <c r="AV5">
        <v>1</v>
      </c>
      <c r="AW5">
        <v>0</v>
      </c>
      <c r="AX5">
        <v>0</v>
      </c>
      <c r="AY5">
        <v>0</v>
      </c>
      <c r="AZ5">
        <v>0</v>
      </c>
      <c r="BA5">
        <v>6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4</v>
      </c>
      <c r="BJ5">
        <v>0</v>
      </c>
      <c r="BK5">
        <v>0</v>
      </c>
      <c r="BL5">
        <v>1</v>
      </c>
      <c r="BM5">
        <v>2</v>
      </c>
      <c r="BN5">
        <v>0</v>
      </c>
      <c r="BO5">
        <v>21</v>
      </c>
      <c r="BP5">
        <v>15</v>
      </c>
      <c r="BQ5">
        <v>2</v>
      </c>
      <c r="BR5">
        <v>0</v>
      </c>
      <c r="BS5">
        <v>2</v>
      </c>
      <c r="BT5">
        <v>32</v>
      </c>
      <c r="BU5">
        <v>0</v>
      </c>
      <c r="BV5">
        <v>0</v>
      </c>
      <c r="BW5">
        <v>25</v>
      </c>
      <c r="BX5">
        <v>34</v>
      </c>
      <c r="BY5">
        <v>6</v>
      </c>
      <c r="BZ5">
        <v>0</v>
      </c>
      <c r="CA5">
        <v>3</v>
      </c>
      <c r="CB5">
        <v>11</v>
      </c>
      <c r="CC5">
        <v>649</v>
      </c>
      <c r="CD5">
        <v>0</v>
      </c>
      <c r="CE5">
        <v>0</v>
      </c>
      <c r="CF5">
        <v>16</v>
      </c>
      <c r="CG5">
        <v>0</v>
      </c>
      <c r="CH5">
        <v>150</v>
      </c>
      <c r="CI5">
        <v>6</v>
      </c>
      <c r="CJ5">
        <v>0</v>
      </c>
      <c r="CK5">
        <v>0</v>
      </c>
      <c r="CL5">
        <v>6</v>
      </c>
      <c r="CM5">
        <v>11</v>
      </c>
      <c r="CN5">
        <v>2</v>
      </c>
      <c r="CO5">
        <v>8</v>
      </c>
      <c r="CP5">
        <v>23</v>
      </c>
      <c r="CQ5">
        <v>21</v>
      </c>
      <c r="CR5">
        <v>26</v>
      </c>
      <c r="CS5">
        <v>94</v>
      </c>
      <c r="CT5">
        <v>8</v>
      </c>
      <c r="CU5">
        <v>18</v>
      </c>
      <c r="CV5">
        <v>1168</v>
      </c>
      <c r="CW5">
        <v>16</v>
      </c>
      <c r="CX5">
        <v>0</v>
      </c>
      <c r="CY5">
        <v>0</v>
      </c>
      <c r="CZ5">
        <v>0</v>
      </c>
      <c r="DA5">
        <v>18</v>
      </c>
      <c r="DB5">
        <v>0</v>
      </c>
      <c r="DC5">
        <v>0</v>
      </c>
      <c r="DD5">
        <v>4</v>
      </c>
      <c r="DE5">
        <v>4</v>
      </c>
      <c r="DF5">
        <v>7</v>
      </c>
      <c r="DG5">
        <v>0</v>
      </c>
      <c r="DH5">
        <v>0</v>
      </c>
      <c r="DI5">
        <v>2</v>
      </c>
      <c r="DJ5">
        <v>64</v>
      </c>
      <c r="DK5">
        <v>0</v>
      </c>
      <c r="DL5">
        <v>0</v>
      </c>
      <c r="DM5">
        <v>20</v>
      </c>
      <c r="DN5">
        <v>0</v>
      </c>
      <c r="DO5">
        <v>24</v>
      </c>
      <c r="DP5">
        <v>1</v>
      </c>
      <c r="DQ5">
        <v>0</v>
      </c>
      <c r="DR5">
        <v>0</v>
      </c>
      <c r="DS5">
        <v>2</v>
      </c>
      <c r="DT5">
        <v>3</v>
      </c>
      <c r="DU5">
        <v>0</v>
      </c>
      <c r="DV5">
        <v>3</v>
      </c>
      <c r="DW5">
        <v>0</v>
      </c>
      <c r="DX5">
        <v>2</v>
      </c>
      <c r="DY5">
        <v>8</v>
      </c>
      <c r="DZ5">
        <v>71</v>
      </c>
      <c r="EA5">
        <v>3</v>
      </c>
      <c r="EB5">
        <v>12</v>
      </c>
      <c r="EC5">
        <v>264</v>
      </c>
      <c r="ED5">
        <v>39</v>
      </c>
      <c r="EE5">
        <v>2</v>
      </c>
      <c r="EF5">
        <v>0</v>
      </c>
      <c r="EG5">
        <v>3</v>
      </c>
      <c r="EH5">
        <v>75</v>
      </c>
      <c r="EI5">
        <v>0</v>
      </c>
      <c r="EJ5">
        <v>0</v>
      </c>
      <c r="EK5">
        <v>48</v>
      </c>
      <c r="EL5">
        <v>49</v>
      </c>
      <c r="EM5">
        <v>20</v>
      </c>
      <c r="EN5">
        <v>0</v>
      </c>
      <c r="EO5">
        <v>4</v>
      </c>
      <c r="EP5">
        <v>19</v>
      </c>
      <c r="EQ5">
        <v>826</v>
      </c>
      <c r="ER5">
        <v>0</v>
      </c>
      <c r="ES5">
        <v>0</v>
      </c>
      <c r="ET5">
        <v>42</v>
      </c>
      <c r="EU5">
        <v>0</v>
      </c>
      <c r="EV5">
        <v>294</v>
      </c>
      <c r="EW5">
        <v>10</v>
      </c>
      <c r="EX5">
        <v>0</v>
      </c>
      <c r="EY5">
        <v>0</v>
      </c>
      <c r="EZ5">
        <v>10</v>
      </c>
      <c r="FA5">
        <v>30</v>
      </c>
      <c r="FB5">
        <v>2</v>
      </c>
      <c r="FC5">
        <v>15</v>
      </c>
      <c r="FD5">
        <v>42</v>
      </c>
      <c r="FE5">
        <v>27</v>
      </c>
      <c r="FF5">
        <v>41</v>
      </c>
      <c r="FG5">
        <v>183</v>
      </c>
      <c r="FH5">
        <v>22</v>
      </c>
      <c r="FI5">
        <v>44</v>
      </c>
      <c r="FJ5">
        <v>1847</v>
      </c>
      <c r="FK5">
        <v>158</v>
      </c>
      <c r="FL5">
        <v>36</v>
      </c>
      <c r="FM5">
        <v>188</v>
      </c>
      <c r="FN5">
        <v>4</v>
      </c>
      <c r="FO5">
        <v>8</v>
      </c>
      <c r="FP5">
        <v>394</v>
      </c>
      <c r="FQ5">
        <v>15</v>
      </c>
      <c r="FR5">
        <v>6</v>
      </c>
      <c r="FS5">
        <v>0</v>
      </c>
      <c r="FT5">
        <v>0</v>
      </c>
      <c r="FU5">
        <v>0</v>
      </c>
      <c r="FV5">
        <v>21</v>
      </c>
      <c r="FW5">
        <v>579</v>
      </c>
      <c r="FX5">
        <v>70</v>
      </c>
      <c r="FY5">
        <v>484</v>
      </c>
      <c r="FZ5">
        <v>5</v>
      </c>
      <c r="GA5">
        <v>30</v>
      </c>
      <c r="GB5">
        <v>1168</v>
      </c>
      <c r="GC5">
        <v>54</v>
      </c>
      <c r="GD5">
        <v>3</v>
      </c>
      <c r="GE5">
        <v>203</v>
      </c>
      <c r="GF5">
        <v>1</v>
      </c>
      <c r="GG5">
        <v>3</v>
      </c>
      <c r="GH5">
        <v>264</v>
      </c>
      <c r="GI5">
        <v>806</v>
      </c>
      <c r="GJ5">
        <v>115</v>
      </c>
      <c r="GK5">
        <v>875</v>
      </c>
      <c r="GL5">
        <v>10</v>
      </c>
      <c r="GM5">
        <v>41</v>
      </c>
      <c r="GN5">
        <v>1847</v>
      </c>
      <c r="GO5">
        <v>5</v>
      </c>
      <c r="GP5">
        <v>0</v>
      </c>
      <c r="GQ5">
        <v>53</v>
      </c>
      <c r="GR5">
        <v>50</v>
      </c>
      <c r="GS5">
        <v>12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70</v>
      </c>
      <c r="HA5">
        <v>7</v>
      </c>
      <c r="HB5">
        <v>0</v>
      </c>
      <c r="HC5">
        <v>76</v>
      </c>
      <c r="HD5">
        <v>69</v>
      </c>
      <c r="HE5">
        <v>12</v>
      </c>
      <c r="HF5">
        <v>0</v>
      </c>
      <c r="HG5">
        <v>0</v>
      </c>
      <c r="HH5">
        <v>0</v>
      </c>
      <c r="HI5">
        <v>0</v>
      </c>
      <c r="HJ5">
        <v>0</v>
      </c>
      <c r="HK5">
        <v>1</v>
      </c>
      <c r="HL5">
        <v>95</v>
      </c>
      <c r="HM5">
        <v>11</v>
      </c>
      <c r="HN5">
        <v>0</v>
      </c>
      <c r="HO5">
        <v>86</v>
      </c>
      <c r="HP5">
        <v>79</v>
      </c>
      <c r="HQ5">
        <v>15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112</v>
      </c>
      <c r="HY5">
        <v>20</v>
      </c>
      <c r="HZ5">
        <v>1</v>
      </c>
      <c r="IA5">
        <v>73</v>
      </c>
      <c r="IB5">
        <v>66</v>
      </c>
      <c r="IC5">
        <v>15</v>
      </c>
      <c r="ID5">
        <v>0</v>
      </c>
      <c r="IE5">
        <v>0</v>
      </c>
      <c r="IF5">
        <v>0</v>
      </c>
      <c r="IG5">
        <v>2</v>
      </c>
      <c r="IH5">
        <v>0</v>
      </c>
      <c r="II5">
        <v>0</v>
      </c>
      <c r="IJ5">
        <v>109</v>
      </c>
      <c r="IK5">
        <v>17</v>
      </c>
      <c r="IL5">
        <v>0</v>
      </c>
      <c r="IM5">
        <v>76</v>
      </c>
      <c r="IN5">
        <v>66</v>
      </c>
      <c r="IO5">
        <v>15</v>
      </c>
      <c r="IP5">
        <v>0</v>
      </c>
      <c r="IQ5">
        <v>0</v>
      </c>
      <c r="IR5">
        <v>0</v>
      </c>
      <c r="IS5">
        <v>0</v>
      </c>
      <c r="IT5">
        <v>0</v>
      </c>
      <c r="IU5">
        <v>1</v>
      </c>
      <c r="IV5">
        <v>108</v>
      </c>
      <c r="IW5">
        <v>16</v>
      </c>
      <c r="IX5">
        <v>1</v>
      </c>
      <c r="IY5">
        <v>79</v>
      </c>
      <c r="IZ5">
        <v>74</v>
      </c>
      <c r="JA5">
        <v>20</v>
      </c>
      <c r="JB5">
        <v>0</v>
      </c>
      <c r="JC5">
        <v>0</v>
      </c>
      <c r="JD5">
        <v>0</v>
      </c>
      <c r="JE5">
        <v>0</v>
      </c>
      <c r="JF5">
        <v>1</v>
      </c>
      <c r="JG5">
        <v>1</v>
      </c>
      <c r="JH5">
        <v>116</v>
      </c>
      <c r="JI5">
        <v>14</v>
      </c>
      <c r="JJ5">
        <v>1</v>
      </c>
      <c r="JK5">
        <v>63</v>
      </c>
      <c r="JL5">
        <v>57</v>
      </c>
      <c r="JM5">
        <v>13</v>
      </c>
      <c r="JN5">
        <v>0</v>
      </c>
      <c r="JO5">
        <v>0</v>
      </c>
      <c r="JP5">
        <v>0</v>
      </c>
      <c r="JQ5">
        <v>0</v>
      </c>
      <c r="JR5">
        <v>0</v>
      </c>
      <c r="JS5">
        <v>0</v>
      </c>
      <c r="JT5">
        <v>91</v>
      </c>
      <c r="JU5">
        <v>28</v>
      </c>
      <c r="JV5">
        <v>0</v>
      </c>
      <c r="JW5">
        <v>71</v>
      </c>
      <c r="JX5">
        <v>56</v>
      </c>
      <c r="JY5">
        <v>12</v>
      </c>
      <c r="JZ5">
        <v>0</v>
      </c>
      <c r="KA5">
        <v>0</v>
      </c>
      <c r="KB5">
        <v>0</v>
      </c>
      <c r="KC5">
        <v>0</v>
      </c>
      <c r="KD5">
        <v>1</v>
      </c>
      <c r="KE5">
        <v>0</v>
      </c>
      <c r="KF5">
        <v>111</v>
      </c>
      <c r="KG5">
        <v>27</v>
      </c>
      <c r="KH5">
        <v>2</v>
      </c>
      <c r="KI5">
        <v>66</v>
      </c>
      <c r="KJ5">
        <v>56</v>
      </c>
      <c r="KK5">
        <v>22</v>
      </c>
      <c r="KL5">
        <v>0</v>
      </c>
      <c r="KM5">
        <v>0</v>
      </c>
      <c r="KN5">
        <v>0</v>
      </c>
      <c r="KO5">
        <v>0</v>
      </c>
      <c r="KP5">
        <v>2</v>
      </c>
      <c r="KQ5">
        <v>1</v>
      </c>
      <c r="KR5">
        <v>117</v>
      </c>
      <c r="KS5">
        <v>28</v>
      </c>
      <c r="KT5">
        <v>0</v>
      </c>
      <c r="KU5">
        <v>59</v>
      </c>
      <c r="KV5">
        <v>43</v>
      </c>
      <c r="KW5">
        <v>22</v>
      </c>
      <c r="KX5">
        <v>0</v>
      </c>
      <c r="KY5">
        <v>0</v>
      </c>
      <c r="KZ5">
        <v>0</v>
      </c>
      <c r="LA5">
        <v>0</v>
      </c>
      <c r="LB5">
        <v>2</v>
      </c>
      <c r="LC5">
        <v>2</v>
      </c>
      <c r="LD5">
        <v>109</v>
      </c>
      <c r="LE5">
        <v>29</v>
      </c>
      <c r="LF5">
        <v>0</v>
      </c>
      <c r="LG5">
        <v>66</v>
      </c>
      <c r="LH5">
        <v>55</v>
      </c>
      <c r="LI5">
        <v>21</v>
      </c>
      <c r="LJ5">
        <v>0</v>
      </c>
      <c r="LK5">
        <v>0</v>
      </c>
      <c r="LL5">
        <v>0</v>
      </c>
      <c r="LM5">
        <v>3</v>
      </c>
      <c r="LN5">
        <v>0</v>
      </c>
      <c r="LO5">
        <v>1</v>
      </c>
      <c r="LP5">
        <v>116</v>
      </c>
      <c r="LQ5">
        <v>29</v>
      </c>
      <c r="LR5">
        <v>4</v>
      </c>
      <c r="LS5">
        <v>62</v>
      </c>
      <c r="LT5">
        <v>50</v>
      </c>
      <c r="LU5">
        <v>9</v>
      </c>
      <c r="LV5">
        <v>0</v>
      </c>
      <c r="LW5">
        <v>0</v>
      </c>
      <c r="LX5">
        <v>0</v>
      </c>
      <c r="LY5">
        <v>0</v>
      </c>
      <c r="LZ5">
        <v>0</v>
      </c>
      <c r="MA5">
        <v>0</v>
      </c>
      <c r="MB5">
        <v>104</v>
      </c>
      <c r="MC5">
        <v>42</v>
      </c>
      <c r="MD5">
        <v>0</v>
      </c>
      <c r="ME5">
        <v>64</v>
      </c>
      <c r="MF5">
        <v>55</v>
      </c>
      <c r="MG5">
        <v>17</v>
      </c>
      <c r="MH5">
        <v>0</v>
      </c>
      <c r="MI5">
        <v>0</v>
      </c>
      <c r="MJ5">
        <v>0</v>
      </c>
      <c r="MK5">
        <v>2</v>
      </c>
      <c r="ML5">
        <v>2</v>
      </c>
      <c r="MM5">
        <v>3</v>
      </c>
      <c r="MN5">
        <v>123</v>
      </c>
      <c r="MO5">
        <v>30</v>
      </c>
      <c r="MP5">
        <v>1</v>
      </c>
      <c r="MQ5">
        <v>53</v>
      </c>
      <c r="MR5">
        <v>44</v>
      </c>
      <c r="MS5">
        <v>11</v>
      </c>
      <c r="MT5">
        <v>0</v>
      </c>
      <c r="MU5">
        <v>0</v>
      </c>
      <c r="MV5">
        <v>0</v>
      </c>
      <c r="MW5">
        <v>2</v>
      </c>
      <c r="MX5">
        <v>2</v>
      </c>
      <c r="MY5">
        <v>0</v>
      </c>
      <c r="MZ5">
        <v>95</v>
      </c>
      <c r="NA5">
        <v>33</v>
      </c>
      <c r="NB5">
        <v>4</v>
      </c>
      <c r="NC5">
        <v>70</v>
      </c>
      <c r="ND5">
        <v>56</v>
      </c>
      <c r="NE5">
        <v>11</v>
      </c>
      <c r="NF5">
        <v>0</v>
      </c>
      <c r="NG5">
        <v>0</v>
      </c>
      <c r="NH5">
        <v>0</v>
      </c>
      <c r="NI5">
        <v>0</v>
      </c>
      <c r="NJ5">
        <v>1</v>
      </c>
      <c r="NK5">
        <v>1</v>
      </c>
      <c r="NL5">
        <v>118</v>
      </c>
      <c r="NM5">
        <v>24</v>
      </c>
      <c r="NN5">
        <v>1</v>
      </c>
      <c r="NO5">
        <v>60</v>
      </c>
      <c r="NP5">
        <v>50</v>
      </c>
      <c r="NQ5">
        <v>14</v>
      </c>
      <c r="NR5">
        <v>0</v>
      </c>
      <c r="NS5">
        <v>0</v>
      </c>
      <c r="NT5">
        <v>0</v>
      </c>
      <c r="NU5">
        <v>1</v>
      </c>
      <c r="NV5">
        <v>1</v>
      </c>
      <c r="NW5">
        <v>0</v>
      </c>
      <c r="NX5">
        <v>99</v>
      </c>
      <c r="NY5">
        <v>20</v>
      </c>
      <c r="NZ5">
        <v>3</v>
      </c>
      <c r="OA5">
        <v>47</v>
      </c>
      <c r="OB5">
        <v>40</v>
      </c>
      <c r="OC5">
        <v>14</v>
      </c>
      <c r="OD5">
        <v>0</v>
      </c>
      <c r="OE5">
        <v>0</v>
      </c>
      <c r="OF5">
        <v>0</v>
      </c>
      <c r="OG5">
        <v>2</v>
      </c>
      <c r="OH5">
        <v>0</v>
      </c>
      <c r="OI5">
        <v>1</v>
      </c>
      <c r="OJ5">
        <v>84</v>
      </c>
      <c r="OK5">
        <v>13</v>
      </c>
      <c r="OL5">
        <v>3</v>
      </c>
      <c r="OM5">
        <v>38</v>
      </c>
      <c r="ON5">
        <v>31</v>
      </c>
      <c r="OO5">
        <v>8</v>
      </c>
      <c r="OP5">
        <v>0</v>
      </c>
      <c r="OQ5">
        <v>0</v>
      </c>
      <c r="OR5">
        <v>0</v>
      </c>
      <c r="OS5">
        <v>1</v>
      </c>
      <c r="OT5">
        <v>0</v>
      </c>
      <c r="OU5">
        <v>1</v>
      </c>
      <c r="OV5">
        <v>62</v>
      </c>
      <c r="OW5">
        <v>1</v>
      </c>
      <c r="OX5">
        <v>0</v>
      </c>
      <c r="OY5">
        <v>6</v>
      </c>
      <c r="OZ5">
        <v>6</v>
      </c>
      <c r="PA5">
        <v>1</v>
      </c>
      <c r="PB5">
        <v>0</v>
      </c>
      <c r="PC5">
        <v>0</v>
      </c>
      <c r="PD5">
        <v>0</v>
      </c>
      <c r="PE5">
        <v>0</v>
      </c>
      <c r="PF5">
        <v>0</v>
      </c>
      <c r="PG5">
        <v>0</v>
      </c>
      <c r="PH5">
        <v>8</v>
      </c>
      <c r="PI5">
        <v>394</v>
      </c>
      <c r="PJ5">
        <v>21</v>
      </c>
      <c r="PK5">
        <v>1168</v>
      </c>
      <c r="PL5">
        <v>1003</v>
      </c>
      <c r="PM5">
        <v>264</v>
      </c>
      <c r="PN5">
        <v>0</v>
      </c>
      <c r="PO5">
        <v>0</v>
      </c>
      <c r="PP5">
        <v>0</v>
      </c>
      <c r="PQ5">
        <v>13</v>
      </c>
      <c r="PR5">
        <v>12</v>
      </c>
      <c r="PS5">
        <v>13</v>
      </c>
      <c r="PT5">
        <v>1847</v>
      </c>
      <c r="PU5">
        <v>67</v>
      </c>
      <c r="PV5">
        <v>7</v>
      </c>
      <c r="PW5">
        <v>105</v>
      </c>
      <c r="PX5">
        <v>89</v>
      </c>
      <c r="PY5">
        <v>44</v>
      </c>
      <c r="PZ5">
        <v>0</v>
      </c>
      <c r="QA5">
        <v>0</v>
      </c>
      <c r="QB5">
        <v>0</v>
      </c>
      <c r="QC5">
        <v>0</v>
      </c>
      <c r="QD5">
        <v>4</v>
      </c>
      <c r="QE5">
        <v>0</v>
      </c>
      <c r="QF5">
        <v>223</v>
      </c>
    </row>
    <row r="6" spans="1:449" hidden="1">
      <c r="A6" s="178" t="s">
        <v>136</v>
      </c>
      <c r="B6">
        <v>14</v>
      </c>
      <c r="C6">
        <v>3</v>
      </c>
      <c r="D6">
        <v>0</v>
      </c>
      <c r="E6">
        <v>0</v>
      </c>
      <c r="F6">
        <v>43</v>
      </c>
      <c r="G6">
        <v>0</v>
      </c>
      <c r="H6">
        <v>0</v>
      </c>
      <c r="I6">
        <v>28</v>
      </c>
      <c r="J6">
        <v>2</v>
      </c>
      <c r="K6">
        <v>4</v>
      </c>
      <c r="L6">
        <v>0</v>
      </c>
      <c r="M6">
        <v>0</v>
      </c>
      <c r="N6">
        <v>0</v>
      </c>
      <c r="O6">
        <v>270</v>
      </c>
      <c r="P6">
        <v>0</v>
      </c>
      <c r="Q6">
        <v>0</v>
      </c>
      <c r="R6">
        <v>21</v>
      </c>
      <c r="S6">
        <v>0</v>
      </c>
      <c r="T6">
        <v>95</v>
      </c>
      <c r="U6">
        <v>0</v>
      </c>
      <c r="V6">
        <v>0</v>
      </c>
      <c r="W6">
        <v>0</v>
      </c>
      <c r="X6">
        <v>1</v>
      </c>
      <c r="Y6">
        <v>27</v>
      </c>
      <c r="Z6">
        <v>0</v>
      </c>
      <c r="AA6">
        <v>0</v>
      </c>
      <c r="AB6">
        <v>18</v>
      </c>
      <c r="AC6">
        <v>15</v>
      </c>
      <c r="AD6">
        <v>8</v>
      </c>
      <c r="AE6">
        <v>29</v>
      </c>
      <c r="AF6">
        <v>13</v>
      </c>
      <c r="AG6">
        <v>11</v>
      </c>
      <c r="AH6">
        <v>602</v>
      </c>
      <c r="AI6">
        <v>4</v>
      </c>
      <c r="AJ6">
        <v>0</v>
      </c>
      <c r="AK6">
        <v>0</v>
      </c>
      <c r="AL6">
        <v>0</v>
      </c>
      <c r="AM6">
        <v>1</v>
      </c>
      <c r="AN6">
        <v>0</v>
      </c>
      <c r="AO6">
        <v>0</v>
      </c>
      <c r="AP6">
        <v>1</v>
      </c>
      <c r="AQ6">
        <v>0</v>
      </c>
      <c r="AR6">
        <v>0</v>
      </c>
      <c r="AS6">
        <v>0</v>
      </c>
      <c r="AT6">
        <v>0</v>
      </c>
      <c r="AU6">
        <v>0</v>
      </c>
      <c r="AV6">
        <v>9</v>
      </c>
      <c r="AW6">
        <v>0</v>
      </c>
      <c r="AX6">
        <v>0</v>
      </c>
      <c r="AY6">
        <v>0</v>
      </c>
      <c r="AZ6">
        <v>0</v>
      </c>
      <c r="BA6">
        <v>17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4</v>
      </c>
      <c r="BJ6">
        <v>0</v>
      </c>
      <c r="BK6">
        <v>0</v>
      </c>
      <c r="BL6">
        <v>4</v>
      </c>
      <c r="BM6">
        <v>0</v>
      </c>
      <c r="BN6">
        <v>0</v>
      </c>
      <c r="BO6">
        <v>40</v>
      </c>
      <c r="BP6">
        <v>9</v>
      </c>
      <c r="BQ6">
        <v>4</v>
      </c>
      <c r="BR6">
        <v>0</v>
      </c>
      <c r="BS6">
        <v>0</v>
      </c>
      <c r="BT6">
        <v>10</v>
      </c>
      <c r="BU6">
        <v>0</v>
      </c>
      <c r="BV6">
        <v>0</v>
      </c>
      <c r="BW6">
        <v>13</v>
      </c>
      <c r="BX6">
        <v>3</v>
      </c>
      <c r="BY6">
        <v>8</v>
      </c>
      <c r="BZ6">
        <v>0</v>
      </c>
      <c r="CA6">
        <v>0</v>
      </c>
      <c r="CB6">
        <v>0</v>
      </c>
      <c r="CC6">
        <v>983</v>
      </c>
      <c r="CD6">
        <v>0</v>
      </c>
      <c r="CE6">
        <v>0</v>
      </c>
      <c r="CF6">
        <v>9</v>
      </c>
      <c r="CG6">
        <v>0</v>
      </c>
      <c r="CH6">
        <v>37</v>
      </c>
      <c r="CI6">
        <v>0</v>
      </c>
      <c r="CJ6">
        <v>1</v>
      </c>
      <c r="CK6">
        <v>0</v>
      </c>
      <c r="CL6">
        <v>4</v>
      </c>
      <c r="CM6">
        <v>21</v>
      </c>
      <c r="CN6">
        <v>0</v>
      </c>
      <c r="CO6">
        <v>10</v>
      </c>
      <c r="CP6">
        <v>22</v>
      </c>
      <c r="CQ6">
        <v>7</v>
      </c>
      <c r="CR6">
        <v>9</v>
      </c>
      <c r="CS6">
        <v>53</v>
      </c>
      <c r="CT6">
        <v>8</v>
      </c>
      <c r="CU6">
        <v>7</v>
      </c>
      <c r="CV6">
        <v>1218</v>
      </c>
      <c r="CW6">
        <v>25</v>
      </c>
      <c r="CX6">
        <v>0</v>
      </c>
      <c r="CY6">
        <v>0</v>
      </c>
      <c r="CZ6">
        <v>0</v>
      </c>
      <c r="DA6">
        <v>19</v>
      </c>
      <c r="DB6">
        <v>0</v>
      </c>
      <c r="DC6">
        <v>0</v>
      </c>
      <c r="DD6">
        <v>10</v>
      </c>
      <c r="DE6">
        <v>0</v>
      </c>
      <c r="DF6">
        <v>3</v>
      </c>
      <c r="DG6">
        <v>0</v>
      </c>
      <c r="DH6">
        <v>0</v>
      </c>
      <c r="DI6">
        <v>2</v>
      </c>
      <c r="DJ6">
        <v>73</v>
      </c>
      <c r="DK6">
        <v>0</v>
      </c>
      <c r="DL6">
        <v>0</v>
      </c>
      <c r="DM6">
        <v>20</v>
      </c>
      <c r="DN6">
        <v>0</v>
      </c>
      <c r="DO6">
        <v>27</v>
      </c>
      <c r="DP6">
        <v>0</v>
      </c>
      <c r="DQ6">
        <v>9</v>
      </c>
      <c r="DR6">
        <v>0</v>
      </c>
      <c r="DS6">
        <v>0</v>
      </c>
      <c r="DT6">
        <v>7</v>
      </c>
      <c r="DU6">
        <v>0</v>
      </c>
      <c r="DV6">
        <v>3</v>
      </c>
      <c r="DW6">
        <v>2</v>
      </c>
      <c r="DX6">
        <v>1</v>
      </c>
      <c r="DY6">
        <v>15</v>
      </c>
      <c r="DZ6">
        <v>37</v>
      </c>
      <c r="EA6">
        <v>1</v>
      </c>
      <c r="EB6">
        <v>0</v>
      </c>
      <c r="EC6">
        <v>254</v>
      </c>
      <c r="ED6">
        <v>52</v>
      </c>
      <c r="EE6">
        <v>7</v>
      </c>
      <c r="EF6">
        <v>0</v>
      </c>
      <c r="EG6">
        <v>0</v>
      </c>
      <c r="EH6">
        <v>73</v>
      </c>
      <c r="EI6">
        <v>0</v>
      </c>
      <c r="EJ6">
        <v>0</v>
      </c>
      <c r="EK6">
        <v>52</v>
      </c>
      <c r="EL6">
        <v>5</v>
      </c>
      <c r="EM6">
        <v>15</v>
      </c>
      <c r="EN6">
        <v>0</v>
      </c>
      <c r="EO6">
        <v>0</v>
      </c>
      <c r="EP6">
        <v>2</v>
      </c>
      <c r="EQ6">
        <v>1335</v>
      </c>
      <c r="ER6">
        <v>0</v>
      </c>
      <c r="ES6">
        <v>0</v>
      </c>
      <c r="ET6">
        <v>50</v>
      </c>
      <c r="EU6">
        <v>0</v>
      </c>
      <c r="EV6">
        <v>176</v>
      </c>
      <c r="EW6">
        <v>0</v>
      </c>
      <c r="EX6">
        <v>10</v>
      </c>
      <c r="EY6">
        <v>0</v>
      </c>
      <c r="EZ6">
        <v>5</v>
      </c>
      <c r="FA6">
        <v>55</v>
      </c>
      <c r="FB6">
        <v>0</v>
      </c>
      <c r="FC6">
        <v>13</v>
      </c>
      <c r="FD6">
        <v>46</v>
      </c>
      <c r="FE6">
        <v>23</v>
      </c>
      <c r="FF6">
        <v>32</v>
      </c>
      <c r="FG6">
        <v>123</v>
      </c>
      <c r="FH6">
        <v>22</v>
      </c>
      <c r="FI6">
        <v>18</v>
      </c>
      <c r="FJ6">
        <v>2114</v>
      </c>
      <c r="FK6">
        <v>294</v>
      </c>
      <c r="FL6">
        <v>50</v>
      </c>
      <c r="FM6">
        <v>232</v>
      </c>
      <c r="FN6">
        <v>7</v>
      </c>
      <c r="FO6">
        <v>19</v>
      </c>
      <c r="FP6">
        <v>602</v>
      </c>
      <c r="FQ6">
        <v>23</v>
      </c>
      <c r="FR6">
        <v>8</v>
      </c>
      <c r="FS6">
        <v>6</v>
      </c>
      <c r="FT6">
        <v>0</v>
      </c>
      <c r="FU6">
        <v>3</v>
      </c>
      <c r="FV6">
        <v>40</v>
      </c>
      <c r="FW6">
        <v>701</v>
      </c>
      <c r="FX6">
        <v>77</v>
      </c>
      <c r="FY6">
        <v>367</v>
      </c>
      <c r="FZ6">
        <v>2</v>
      </c>
      <c r="GA6">
        <v>71</v>
      </c>
      <c r="GB6">
        <v>1218</v>
      </c>
      <c r="GC6">
        <v>31</v>
      </c>
      <c r="GD6">
        <v>5</v>
      </c>
      <c r="GE6">
        <v>210</v>
      </c>
      <c r="GF6">
        <v>3</v>
      </c>
      <c r="GG6">
        <v>5</v>
      </c>
      <c r="GH6">
        <v>254</v>
      </c>
      <c r="GI6">
        <v>1049</v>
      </c>
      <c r="GJ6">
        <v>140</v>
      </c>
      <c r="GK6">
        <v>815</v>
      </c>
      <c r="GL6">
        <v>12</v>
      </c>
      <c r="GM6">
        <v>98</v>
      </c>
      <c r="GN6">
        <v>2114</v>
      </c>
      <c r="GO6">
        <v>12</v>
      </c>
      <c r="GP6">
        <v>0</v>
      </c>
      <c r="GQ6">
        <v>76</v>
      </c>
      <c r="GR6">
        <v>64</v>
      </c>
      <c r="GS6">
        <v>23</v>
      </c>
      <c r="GT6">
        <v>0</v>
      </c>
      <c r="GU6">
        <v>2</v>
      </c>
      <c r="GV6">
        <v>0</v>
      </c>
      <c r="GW6">
        <v>0</v>
      </c>
      <c r="GX6">
        <v>0</v>
      </c>
      <c r="GY6">
        <v>0</v>
      </c>
      <c r="GZ6">
        <v>111</v>
      </c>
      <c r="HA6">
        <v>23</v>
      </c>
      <c r="HB6">
        <v>0</v>
      </c>
      <c r="HC6">
        <v>71</v>
      </c>
      <c r="HD6">
        <v>60</v>
      </c>
      <c r="HE6">
        <v>9</v>
      </c>
      <c r="HF6">
        <v>0</v>
      </c>
      <c r="HG6">
        <v>1</v>
      </c>
      <c r="HH6">
        <v>0</v>
      </c>
      <c r="HI6">
        <v>1</v>
      </c>
      <c r="HJ6">
        <v>0</v>
      </c>
      <c r="HK6">
        <v>1</v>
      </c>
      <c r="HL6">
        <v>103</v>
      </c>
      <c r="HM6">
        <v>19</v>
      </c>
      <c r="HN6">
        <v>0</v>
      </c>
      <c r="HO6">
        <v>70</v>
      </c>
      <c r="HP6">
        <v>58</v>
      </c>
      <c r="HQ6">
        <v>12</v>
      </c>
      <c r="HR6">
        <v>0</v>
      </c>
      <c r="HS6">
        <v>2</v>
      </c>
      <c r="HT6">
        <v>0</v>
      </c>
      <c r="HU6">
        <v>1</v>
      </c>
      <c r="HV6">
        <v>0</v>
      </c>
      <c r="HW6">
        <v>0</v>
      </c>
      <c r="HX6">
        <v>101</v>
      </c>
      <c r="HY6">
        <v>21</v>
      </c>
      <c r="HZ6">
        <v>0</v>
      </c>
      <c r="IA6">
        <v>83</v>
      </c>
      <c r="IB6">
        <v>60</v>
      </c>
      <c r="IC6">
        <v>15</v>
      </c>
      <c r="ID6">
        <v>0</v>
      </c>
      <c r="IE6">
        <v>1</v>
      </c>
      <c r="IF6">
        <v>0</v>
      </c>
      <c r="IG6">
        <v>1</v>
      </c>
      <c r="IH6">
        <v>1</v>
      </c>
      <c r="II6">
        <v>0</v>
      </c>
      <c r="IJ6">
        <v>119</v>
      </c>
      <c r="IK6">
        <v>32</v>
      </c>
      <c r="IL6">
        <v>2</v>
      </c>
      <c r="IM6">
        <v>74</v>
      </c>
      <c r="IN6">
        <v>59</v>
      </c>
      <c r="IO6">
        <v>17</v>
      </c>
      <c r="IP6">
        <v>0</v>
      </c>
      <c r="IQ6">
        <v>3</v>
      </c>
      <c r="IR6">
        <v>0</v>
      </c>
      <c r="IS6">
        <v>2</v>
      </c>
      <c r="IT6">
        <v>0</v>
      </c>
      <c r="IU6">
        <v>0</v>
      </c>
      <c r="IV6">
        <v>125</v>
      </c>
      <c r="IW6">
        <v>31</v>
      </c>
      <c r="IX6">
        <v>5</v>
      </c>
      <c r="IY6">
        <v>77</v>
      </c>
      <c r="IZ6">
        <v>62</v>
      </c>
      <c r="JA6">
        <v>14</v>
      </c>
      <c r="JB6">
        <v>0</v>
      </c>
      <c r="JC6">
        <v>3</v>
      </c>
      <c r="JD6">
        <v>0</v>
      </c>
      <c r="JE6">
        <v>3</v>
      </c>
      <c r="JF6">
        <v>1</v>
      </c>
      <c r="JG6">
        <v>0</v>
      </c>
      <c r="JH6">
        <v>127</v>
      </c>
      <c r="JI6">
        <v>32</v>
      </c>
      <c r="JJ6">
        <v>1</v>
      </c>
      <c r="JK6">
        <v>68</v>
      </c>
      <c r="JL6">
        <v>48</v>
      </c>
      <c r="JM6">
        <v>14</v>
      </c>
      <c r="JN6">
        <v>0</v>
      </c>
      <c r="JO6">
        <v>0</v>
      </c>
      <c r="JP6">
        <v>0</v>
      </c>
      <c r="JQ6">
        <v>0</v>
      </c>
      <c r="JR6">
        <v>1</v>
      </c>
      <c r="JS6">
        <v>0</v>
      </c>
      <c r="JT6">
        <v>115</v>
      </c>
      <c r="JU6">
        <v>42</v>
      </c>
      <c r="JV6">
        <v>0</v>
      </c>
      <c r="JW6">
        <v>66</v>
      </c>
      <c r="JX6">
        <v>47</v>
      </c>
      <c r="JY6">
        <v>12</v>
      </c>
      <c r="JZ6">
        <v>0</v>
      </c>
      <c r="KA6">
        <v>2</v>
      </c>
      <c r="KB6">
        <v>0</v>
      </c>
      <c r="KC6">
        <v>0</v>
      </c>
      <c r="KD6">
        <v>0</v>
      </c>
      <c r="KE6">
        <v>0</v>
      </c>
      <c r="KF6">
        <v>120</v>
      </c>
      <c r="KG6">
        <v>39</v>
      </c>
      <c r="KH6">
        <v>3</v>
      </c>
      <c r="KI6">
        <v>74</v>
      </c>
      <c r="KJ6">
        <v>55</v>
      </c>
      <c r="KK6">
        <v>18</v>
      </c>
      <c r="KL6">
        <v>0</v>
      </c>
      <c r="KM6">
        <v>2</v>
      </c>
      <c r="KN6">
        <v>1</v>
      </c>
      <c r="KO6">
        <v>3</v>
      </c>
      <c r="KP6">
        <v>1</v>
      </c>
      <c r="KQ6">
        <v>2</v>
      </c>
      <c r="KR6">
        <v>134</v>
      </c>
      <c r="KS6">
        <v>35</v>
      </c>
      <c r="KT6">
        <v>2</v>
      </c>
      <c r="KU6">
        <v>66</v>
      </c>
      <c r="KV6">
        <v>51</v>
      </c>
      <c r="KW6">
        <v>15</v>
      </c>
      <c r="KX6">
        <v>0</v>
      </c>
      <c r="KY6">
        <v>3</v>
      </c>
      <c r="KZ6">
        <v>0</v>
      </c>
      <c r="LA6">
        <v>1</v>
      </c>
      <c r="LB6">
        <v>0</v>
      </c>
      <c r="LC6">
        <v>1</v>
      </c>
      <c r="LD6">
        <v>118</v>
      </c>
      <c r="LE6">
        <v>34</v>
      </c>
      <c r="LF6">
        <v>1</v>
      </c>
      <c r="LG6">
        <v>66</v>
      </c>
      <c r="LH6">
        <v>48</v>
      </c>
      <c r="LI6">
        <v>16</v>
      </c>
      <c r="LJ6">
        <v>0</v>
      </c>
      <c r="LK6">
        <v>0</v>
      </c>
      <c r="LL6">
        <v>0</v>
      </c>
      <c r="LM6">
        <v>2</v>
      </c>
      <c r="LN6">
        <v>4</v>
      </c>
      <c r="LO6">
        <v>0</v>
      </c>
      <c r="LP6">
        <v>117</v>
      </c>
      <c r="LQ6">
        <v>45</v>
      </c>
      <c r="LR6">
        <v>4</v>
      </c>
      <c r="LS6">
        <v>63</v>
      </c>
      <c r="LT6">
        <v>52</v>
      </c>
      <c r="LU6">
        <v>14</v>
      </c>
      <c r="LV6">
        <v>0</v>
      </c>
      <c r="LW6">
        <v>0</v>
      </c>
      <c r="LX6">
        <v>0</v>
      </c>
      <c r="LY6">
        <v>1</v>
      </c>
      <c r="LZ6">
        <v>1</v>
      </c>
      <c r="MA6">
        <v>1</v>
      </c>
      <c r="MB6">
        <v>126</v>
      </c>
      <c r="MC6">
        <v>41</v>
      </c>
      <c r="MD6">
        <v>5</v>
      </c>
      <c r="ME6">
        <v>75</v>
      </c>
      <c r="MF6">
        <v>63</v>
      </c>
      <c r="MG6">
        <v>14</v>
      </c>
      <c r="MH6">
        <v>0</v>
      </c>
      <c r="MI6">
        <v>1</v>
      </c>
      <c r="MJ6">
        <v>0</v>
      </c>
      <c r="MK6">
        <v>0</v>
      </c>
      <c r="ML6">
        <v>1</v>
      </c>
      <c r="MM6">
        <v>0</v>
      </c>
      <c r="MN6">
        <v>135</v>
      </c>
      <c r="MO6">
        <v>50</v>
      </c>
      <c r="MP6">
        <v>2</v>
      </c>
      <c r="MQ6">
        <v>69</v>
      </c>
      <c r="MR6">
        <v>47</v>
      </c>
      <c r="MS6">
        <v>20</v>
      </c>
      <c r="MT6">
        <v>0</v>
      </c>
      <c r="MU6">
        <v>0</v>
      </c>
      <c r="MV6">
        <v>0</v>
      </c>
      <c r="MW6">
        <v>1</v>
      </c>
      <c r="MX6">
        <v>4</v>
      </c>
      <c r="MY6">
        <v>1</v>
      </c>
      <c r="MZ6">
        <v>141</v>
      </c>
      <c r="NA6">
        <v>47</v>
      </c>
      <c r="NB6">
        <v>4</v>
      </c>
      <c r="NC6">
        <v>64</v>
      </c>
      <c r="ND6">
        <v>48</v>
      </c>
      <c r="NE6">
        <v>10</v>
      </c>
      <c r="NF6">
        <v>0</v>
      </c>
      <c r="NG6">
        <v>1</v>
      </c>
      <c r="NH6">
        <v>0</v>
      </c>
      <c r="NI6">
        <v>0</v>
      </c>
      <c r="NJ6">
        <v>1</v>
      </c>
      <c r="NK6">
        <v>2</v>
      </c>
      <c r="NL6">
        <v>125</v>
      </c>
      <c r="NM6">
        <v>31</v>
      </c>
      <c r="NN6">
        <v>3</v>
      </c>
      <c r="NO6">
        <v>56</v>
      </c>
      <c r="NP6">
        <v>40</v>
      </c>
      <c r="NQ6">
        <v>9</v>
      </c>
      <c r="NR6">
        <v>0</v>
      </c>
      <c r="NS6">
        <v>0</v>
      </c>
      <c r="NT6">
        <v>0</v>
      </c>
      <c r="NU6">
        <v>0</v>
      </c>
      <c r="NV6">
        <v>1</v>
      </c>
      <c r="NW6">
        <v>0</v>
      </c>
      <c r="NX6">
        <v>99</v>
      </c>
      <c r="NY6">
        <v>27</v>
      </c>
      <c r="NZ6">
        <v>5</v>
      </c>
      <c r="OA6">
        <v>57</v>
      </c>
      <c r="OB6">
        <v>35</v>
      </c>
      <c r="OC6">
        <v>13</v>
      </c>
      <c r="OD6">
        <v>0</v>
      </c>
      <c r="OE6">
        <v>2</v>
      </c>
      <c r="OF6">
        <v>0</v>
      </c>
      <c r="OG6">
        <v>1</v>
      </c>
      <c r="OH6">
        <v>0</v>
      </c>
      <c r="OI6">
        <v>0</v>
      </c>
      <c r="OJ6">
        <v>102</v>
      </c>
      <c r="OK6">
        <v>40</v>
      </c>
      <c r="OL6">
        <v>3</v>
      </c>
      <c r="OM6">
        <v>43</v>
      </c>
      <c r="ON6">
        <v>32</v>
      </c>
      <c r="OO6">
        <v>4</v>
      </c>
      <c r="OP6">
        <v>0</v>
      </c>
      <c r="OQ6">
        <v>1</v>
      </c>
      <c r="OR6">
        <v>0</v>
      </c>
      <c r="OS6">
        <v>0</v>
      </c>
      <c r="OT6">
        <v>0</v>
      </c>
      <c r="OU6">
        <v>0</v>
      </c>
      <c r="OV6">
        <v>90</v>
      </c>
      <c r="OW6">
        <v>1</v>
      </c>
      <c r="OX6">
        <v>0</v>
      </c>
      <c r="OY6">
        <v>0</v>
      </c>
      <c r="OZ6">
        <v>0</v>
      </c>
      <c r="PA6">
        <v>5</v>
      </c>
      <c r="PB6">
        <v>0</v>
      </c>
      <c r="PC6">
        <v>4</v>
      </c>
      <c r="PD6">
        <v>0</v>
      </c>
      <c r="PE6">
        <v>0</v>
      </c>
      <c r="PF6">
        <v>0</v>
      </c>
      <c r="PG6">
        <v>0</v>
      </c>
      <c r="PH6">
        <v>6</v>
      </c>
      <c r="PI6">
        <v>602</v>
      </c>
      <c r="PJ6">
        <v>40</v>
      </c>
      <c r="PK6">
        <v>1218</v>
      </c>
      <c r="PL6">
        <v>929</v>
      </c>
      <c r="PM6">
        <v>254</v>
      </c>
      <c r="PN6">
        <v>0</v>
      </c>
      <c r="PO6">
        <v>28</v>
      </c>
      <c r="PP6">
        <v>1</v>
      </c>
      <c r="PQ6">
        <v>17</v>
      </c>
      <c r="PR6">
        <v>16</v>
      </c>
      <c r="PS6">
        <v>8</v>
      </c>
      <c r="PT6">
        <v>2114</v>
      </c>
      <c r="PU6">
        <v>229</v>
      </c>
      <c r="PV6">
        <v>9</v>
      </c>
      <c r="PW6">
        <v>365</v>
      </c>
      <c r="PX6">
        <v>310</v>
      </c>
      <c r="PY6">
        <v>101</v>
      </c>
      <c r="PZ6">
        <v>0</v>
      </c>
      <c r="QA6">
        <v>6</v>
      </c>
      <c r="QB6">
        <v>0</v>
      </c>
      <c r="QC6">
        <v>4</v>
      </c>
      <c r="QD6">
        <v>6</v>
      </c>
      <c r="QE6">
        <v>2</v>
      </c>
      <c r="QF6">
        <v>704</v>
      </c>
    </row>
    <row r="7" spans="1:449" hidden="1">
      <c r="A7" s="178" t="s">
        <v>137</v>
      </c>
      <c r="B7">
        <v>8</v>
      </c>
      <c r="C7">
        <v>2</v>
      </c>
      <c r="D7">
        <v>0</v>
      </c>
      <c r="E7">
        <v>1</v>
      </c>
      <c r="F7">
        <v>2</v>
      </c>
      <c r="G7">
        <v>0</v>
      </c>
      <c r="H7">
        <v>0</v>
      </c>
      <c r="I7">
        <v>1</v>
      </c>
      <c r="J7">
        <v>18</v>
      </c>
      <c r="K7">
        <v>8</v>
      </c>
      <c r="L7">
        <v>0</v>
      </c>
      <c r="M7">
        <v>0</v>
      </c>
      <c r="N7">
        <v>6</v>
      </c>
      <c r="O7">
        <v>182</v>
      </c>
      <c r="P7">
        <v>2</v>
      </c>
      <c r="Q7">
        <v>1</v>
      </c>
      <c r="R7">
        <v>6</v>
      </c>
      <c r="S7">
        <v>10</v>
      </c>
      <c r="T7">
        <v>147</v>
      </c>
      <c r="U7">
        <v>0</v>
      </c>
      <c r="V7">
        <v>0</v>
      </c>
      <c r="W7">
        <v>0</v>
      </c>
      <c r="X7">
        <v>4</v>
      </c>
      <c r="Y7">
        <v>26</v>
      </c>
      <c r="Z7">
        <v>0</v>
      </c>
      <c r="AA7">
        <v>12</v>
      </c>
      <c r="AB7">
        <v>12</v>
      </c>
      <c r="AC7">
        <v>5</v>
      </c>
      <c r="AD7">
        <v>10</v>
      </c>
      <c r="AE7">
        <v>21</v>
      </c>
      <c r="AF7">
        <v>4</v>
      </c>
      <c r="AG7">
        <v>26</v>
      </c>
      <c r="AH7">
        <v>514</v>
      </c>
      <c r="AI7">
        <v>4</v>
      </c>
      <c r="AJ7">
        <v>0</v>
      </c>
      <c r="AK7">
        <v>0</v>
      </c>
      <c r="AL7">
        <v>0</v>
      </c>
      <c r="AM7">
        <v>0</v>
      </c>
      <c r="AN7">
        <v>0</v>
      </c>
      <c r="AO7">
        <v>1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1</v>
      </c>
      <c r="AZ7">
        <v>0</v>
      </c>
      <c r="BA7">
        <v>12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</v>
      </c>
      <c r="BK7">
        <v>0</v>
      </c>
      <c r="BL7">
        <v>0</v>
      </c>
      <c r="BM7">
        <v>0</v>
      </c>
      <c r="BN7">
        <v>6</v>
      </c>
      <c r="BO7">
        <v>26</v>
      </c>
      <c r="BP7">
        <v>35</v>
      </c>
      <c r="BQ7">
        <v>1</v>
      </c>
      <c r="BR7">
        <v>0</v>
      </c>
      <c r="BS7">
        <v>4</v>
      </c>
      <c r="BT7">
        <v>0</v>
      </c>
      <c r="BU7">
        <v>0</v>
      </c>
      <c r="BV7">
        <v>0</v>
      </c>
      <c r="BW7">
        <v>1</v>
      </c>
      <c r="BX7">
        <v>9</v>
      </c>
      <c r="BY7">
        <v>1</v>
      </c>
      <c r="BZ7">
        <v>0</v>
      </c>
      <c r="CA7">
        <v>0</v>
      </c>
      <c r="CB7">
        <v>0</v>
      </c>
      <c r="CC7">
        <v>923</v>
      </c>
      <c r="CD7">
        <v>0</v>
      </c>
      <c r="CE7">
        <v>0</v>
      </c>
      <c r="CF7">
        <v>6</v>
      </c>
      <c r="CG7">
        <v>4</v>
      </c>
      <c r="CH7">
        <v>42</v>
      </c>
      <c r="CI7">
        <v>1</v>
      </c>
      <c r="CJ7">
        <v>0</v>
      </c>
      <c r="CK7">
        <v>0</v>
      </c>
      <c r="CL7">
        <v>7</v>
      </c>
      <c r="CM7">
        <v>16</v>
      </c>
      <c r="CN7">
        <v>0</v>
      </c>
      <c r="CO7">
        <v>11</v>
      </c>
      <c r="CP7">
        <v>21</v>
      </c>
      <c r="CQ7">
        <v>2</v>
      </c>
      <c r="CR7">
        <v>5</v>
      </c>
      <c r="CS7">
        <v>101</v>
      </c>
      <c r="CT7">
        <v>7</v>
      </c>
      <c r="CU7">
        <v>13</v>
      </c>
      <c r="CV7">
        <v>1210</v>
      </c>
      <c r="CW7">
        <v>9</v>
      </c>
      <c r="CX7">
        <v>13</v>
      </c>
      <c r="CY7">
        <v>2</v>
      </c>
      <c r="CZ7">
        <v>3</v>
      </c>
      <c r="DA7">
        <v>0</v>
      </c>
      <c r="DB7">
        <v>0</v>
      </c>
      <c r="DC7">
        <v>0</v>
      </c>
      <c r="DD7">
        <v>1</v>
      </c>
      <c r="DE7">
        <v>5</v>
      </c>
      <c r="DF7">
        <v>0</v>
      </c>
      <c r="DG7">
        <v>0</v>
      </c>
      <c r="DH7">
        <v>0</v>
      </c>
      <c r="DI7">
        <v>3</v>
      </c>
      <c r="DJ7">
        <v>57</v>
      </c>
      <c r="DK7">
        <v>0</v>
      </c>
      <c r="DL7">
        <v>0</v>
      </c>
      <c r="DM7">
        <v>13</v>
      </c>
      <c r="DN7">
        <v>4</v>
      </c>
      <c r="DO7">
        <v>90</v>
      </c>
      <c r="DP7">
        <v>0</v>
      </c>
      <c r="DQ7">
        <v>0</v>
      </c>
      <c r="DR7">
        <v>0</v>
      </c>
      <c r="DS7">
        <v>0</v>
      </c>
      <c r="DT7">
        <v>1</v>
      </c>
      <c r="DU7">
        <v>0</v>
      </c>
      <c r="DV7">
        <v>3</v>
      </c>
      <c r="DW7">
        <v>0</v>
      </c>
      <c r="DX7">
        <v>0</v>
      </c>
      <c r="DY7">
        <v>6</v>
      </c>
      <c r="DZ7">
        <v>38</v>
      </c>
      <c r="EA7">
        <v>3</v>
      </c>
      <c r="EB7">
        <v>11</v>
      </c>
      <c r="EC7">
        <v>262</v>
      </c>
      <c r="ED7">
        <v>56</v>
      </c>
      <c r="EE7">
        <v>16</v>
      </c>
      <c r="EF7">
        <v>2</v>
      </c>
      <c r="EG7">
        <v>8</v>
      </c>
      <c r="EH7">
        <v>2</v>
      </c>
      <c r="EI7">
        <v>0</v>
      </c>
      <c r="EJ7">
        <v>1</v>
      </c>
      <c r="EK7">
        <v>3</v>
      </c>
      <c r="EL7">
        <v>32</v>
      </c>
      <c r="EM7">
        <v>9</v>
      </c>
      <c r="EN7">
        <v>0</v>
      </c>
      <c r="EO7">
        <v>0</v>
      </c>
      <c r="EP7">
        <v>9</v>
      </c>
      <c r="EQ7">
        <v>1162</v>
      </c>
      <c r="ER7">
        <v>2</v>
      </c>
      <c r="ES7">
        <v>1</v>
      </c>
      <c r="ET7">
        <v>26</v>
      </c>
      <c r="EU7">
        <v>18</v>
      </c>
      <c r="EV7">
        <v>291</v>
      </c>
      <c r="EW7">
        <v>1</v>
      </c>
      <c r="EX7">
        <v>0</v>
      </c>
      <c r="EY7">
        <v>0</v>
      </c>
      <c r="EZ7">
        <v>11</v>
      </c>
      <c r="FA7">
        <v>43</v>
      </c>
      <c r="FB7">
        <v>0</v>
      </c>
      <c r="FC7">
        <v>27</v>
      </c>
      <c r="FD7">
        <v>34</v>
      </c>
      <c r="FE7">
        <v>7</v>
      </c>
      <c r="FF7">
        <v>21</v>
      </c>
      <c r="FG7">
        <v>160</v>
      </c>
      <c r="FH7">
        <v>14</v>
      </c>
      <c r="FI7">
        <v>56</v>
      </c>
      <c r="FJ7">
        <v>2012</v>
      </c>
      <c r="FK7">
        <v>206</v>
      </c>
      <c r="FL7">
        <v>25</v>
      </c>
      <c r="FM7">
        <v>263</v>
      </c>
      <c r="FN7">
        <v>1</v>
      </c>
      <c r="FO7">
        <v>19</v>
      </c>
      <c r="FP7">
        <v>514</v>
      </c>
      <c r="FQ7">
        <v>21</v>
      </c>
      <c r="FR7">
        <v>1</v>
      </c>
      <c r="FS7">
        <v>3</v>
      </c>
      <c r="FT7">
        <v>0</v>
      </c>
      <c r="FU7">
        <v>1</v>
      </c>
      <c r="FV7">
        <v>26</v>
      </c>
      <c r="FW7">
        <v>722</v>
      </c>
      <c r="FX7">
        <v>64</v>
      </c>
      <c r="FY7">
        <v>379</v>
      </c>
      <c r="FZ7">
        <v>3</v>
      </c>
      <c r="GA7">
        <v>42</v>
      </c>
      <c r="GB7">
        <v>1210</v>
      </c>
      <c r="GC7">
        <v>56</v>
      </c>
      <c r="GD7">
        <v>4</v>
      </c>
      <c r="GE7">
        <v>199</v>
      </c>
      <c r="GF7">
        <v>1</v>
      </c>
      <c r="GG7">
        <v>2</v>
      </c>
      <c r="GH7">
        <v>262</v>
      </c>
      <c r="GI7">
        <v>1005</v>
      </c>
      <c r="GJ7">
        <v>94</v>
      </c>
      <c r="GK7">
        <v>844</v>
      </c>
      <c r="GL7">
        <v>5</v>
      </c>
      <c r="GM7">
        <v>64</v>
      </c>
      <c r="GN7">
        <v>2012</v>
      </c>
      <c r="GO7">
        <v>6</v>
      </c>
      <c r="GP7">
        <v>0</v>
      </c>
      <c r="GQ7">
        <v>76</v>
      </c>
      <c r="GR7">
        <v>60</v>
      </c>
      <c r="GS7">
        <v>20</v>
      </c>
      <c r="GT7">
        <v>0</v>
      </c>
      <c r="GU7">
        <v>4</v>
      </c>
      <c r="GV7">
        <v>0</v>
      </c>
      <c r="GW7">
        <v>0</v>
      </c>
      <c r="GX7">
        <v>0</v>
      </c>
      <c r="GY7">
        <v>0</v>
      </c>
      <c r="GZ7">
        <v>102</v>
      </c>
      <c r="HA7">
        <v>11</v>
      </c>
      <c r="HB7">
        <v>0</v>
      </c>
      <c r="HC7">
        <v>74</v>
      </c>
      <c r="HD7">
        <v>51</v>
      </c>
      <c r="HE7">
        <v>9</v>
      </c>
      <c r="HF7">
        <v>0</v>
      </c>
      <c r="HG7">
        <v>2</v>
      </c>
      <c r="HH7">
        <v>0</v>
      </c>
      <c r="HI7">
        <v>0</v>
      </c>
      <c r="HJ7">
        <v>0</v>
      </c>
      <c r="HK7">
        <v>0</v>
      </c>
      <c r="HL7">
        <v>94</v>
      </c>
      <c r="HM7">
        <v>13</v>
      </c>
      <c r="HN7">
        <v>0</v>
      </c>
      <c r="HO7">
        <v>97</v>
      </c>
      <c r="HP7">
        <v>58</v>
      </c>
      <c r="HQ7">
        <v>8</v>
      </c>
      <c r="HR7">
        <v>0</v>
      </c>
      <c r="HS7">
        <v>0</v>
      </c>
      <c r="HT7">
        <v>0</v>
      </c>
      <c r="HU7">
        <v>0</v>
      </c>
      <c r="HV7">
        <v>1</v>
      </c>
      <c r="HW7">
        <v>0</v>
      </c>
      <c r="HX7">
        <v>118</v>
      </c>
      <c r="HY7">
        <v>18</v>
      </c>
      <c r="HZ7">
        <v>1</v>
      </c>
      <c r="IA7">
        <v>79</v>
      </c>
      <c r="IB7">
        <v>45</v>
      </c>
      <c r="IC7">
        <v>9</v>
      </c>
      <c r="ID7">
        <v>0</v>
      </c>
      <c r="IE7">
        <v>2</v>
      </c>
      <c r="IF7">
        <v>0</v>
      </c>
      <c r="IG7">
        <v>0</v>
      </c>
      <c r="IH7">
        <v>0</v>
      </c>
      <c r="II7">
        <v>0</v>
      </c>
      <c r="IJ7">
        <v>107</v>
      </c>
      <c r="IK7">
        <v>29</v>
      </c>
      <c r="IL7">
        <v>0</v>
      </c>
      <c r="IM7">
        <v>91</v>
      </c>
      <c r="IN7">
        <v>59</v>
      </c>
      <c r="IO7">
        <v>11</v>
      </c>
      <c r="IP7">
        <v>0</v>
      </c>
      <c r="IQ7">
        <v>0</v>
      </c>
      <c r="IR7">
        <v>1</v>
      </c>
      <c r="IS7">
        <v>0</v>
      </c>
      <c r="IT7">
        <v>0</v>
      </c>
      <c r="IU7">
        <v>0</v>
      </c>
      <c r="IV7">
        <v>131</v>
      </c>
      <c r="IW7">
        <v>24</v>
      </c>
      <c r="IX7">
        <v>1</v>
      </c>
      <c r="IY7">
        <v>73</v>
      </c>
      <c r="IZ7">
        <v>40</v>
      </c>
      <c r="JA7">
        <v>7</v>
      </c>
      <c r="JB7">
        <v>0</v>
      </c>
      <c r="JC7">
        <v>0</v>
      </c>
      <c r="JD7">
        <v>0</v>
      </c>
      <c r="JE7">
        <v>0</v>
      </c>
      <c r="JF7">
        <v>0</v>
      </c>
      <c r="JG7">
        <v>0</v>
      </c>
      <c r="JH7">
        <v>105</v>
      </c>
      <c r="JI7">
        <v>29</v>
      </c>
      <c r="JJ7">
        <v>0</v>
      </c>
      <c r="JK7">
        <v>85</v>
      </c>
      <c r="JL7">
        <v>44</v>
      </c>
      <c r="JM7">
        <v>19</v>
      </c>
      <c r="JN7">
        <v>0</v>
      </c>
      <c r="JO7">
        <v>1</v>
      </c>
      <c r="JP7">
        <v>0</v>
      </c>
      <c r="JQ7">
        <v>0</v>
      </c>
      <c r="JR7">
        <v>0</v>
      </c>
      <c r="JS7">
        <v>0</v>
      </c>
      <c r="JT7">
        <v>133</v>
      </c>
      <c r="JU7">
        <v>22</v>
      </c>
      <c r="JV7">
        <v>0</v>
      </c>
      <c r="JW7">
        <v>73</v>
      </c>
      <c r="JX7">
        <v>36</v>
      </c>
      <c r="JY7">
        <v>26</v>
      </c>
      <c r="JZ7">
        <v>0</v>
      </c>
      <c r="KA7">
        <v>3</v>
      </c>
      <c r="KB7">
        <v>2</v>
      </c>
      <c r="KC7">
        <v>1</v>
      </c>
      <c r="KD7">
        <v>0</v>
      </c>
      <c r="KE7">
        <v>0</v>
      </c>
      <c r="KF7">
        <v>121</v>
      </c>
      <c r="KG7">
        <v>53</v>
      </c>
      <c r="KH7">
        <v>2</v>
      </c>
      <c r="KI7">
        <v>76</v>
      </c>
      <c r="KJ7">
        <v>38</v>
      </c>
      <c r="KK7">
        <v>25</v>
      </c>
      <c r="KL7">
        <v>0</v>
      </c>
      <c r="KM7">
        <v>5</v>
      </c>
      <c r="KN7">
        <v>1</v>
      </c>
      <c r="KO7">
        <v>2</v>
      </c>
      <c r="KP7">
        <v>0</v>
      </c>
      <c r="KQ7">
        <v>0</v>
      </c>
      <c r="KR7">
        <v>156</v>
      </c>
      <c r="KS7">
        <v>40</v>
      </c>
      <c r="KT7">
        <v>0</v>
      </c>
      <c r="KU7">
        <v>54</v>
      </c>
      <c r="KV7">
        <v>30</v>
      </c>
      <c r="KW7">
        <v>11</v>
      </c>
      <c r="KX7">
        <v>0</v>
      </c>
      <c r="KY7">
        <v>2</v>
      </c>
      <c r="KZ7">
        <v>1</v>
      </c>
      <c r="LA7">
        <v>0</v>
      </c>
      <c r="LB7">
        <v>0</v>
      </c>
      <c r="LC7">
        <v>0</v>
      </c>
      <c r="LD7">
        <v>105</v>
      </c>
      <c r="LE7">
        <v>39</v>
      </c>
      <c r="LF7">
        <v>3</v>
      </c>
      <c r="LG7">
        <v>76</v>
      </c>
      <c r="LH7">
        <v>42</v>
      </c>
      <c r="LI7">
        <v>30</v>
      </c>
      <c r="LJ7">
        <v>0</v>
      </c>
      <c r="LK7">
        <v>5</v>
      </c>
      <c r="LL7">
        <v>0</v>
      </c>
      <c r="LM7">
        <v>0</v>
      </c>
      <c r="LN7">
        <v>0</v>
      </c>
      <c r="LO7">
        <v>0</v>
      </c>
      <c r="LP7">
        <v>148</v>
      </c>
      <c r="LQ7">
        <v>28</v>
      </c>
      <c r="LR7">
        <v>4</v>
      </c>
      <c r="LS7">
        <v>61</v>
      </c>
      <c r="LT7">
        <v>32</v>
      </c>
      <c r="LU7">
        <v>12</v>
      </c>
      <c r="LV7">
        <v>0</v>
      </c>
      <c r="LW7">
        <v>3</v>
      </c>
      <c r="LX7">
        <v>0</v>
      </c>
      <c r="LY7">
        <v>1</v>
      </c>
      <c r="LZ7">
        <v>1</v>
      </c>
      <c r="MA7">
        <v>0</v>
      </c>
      <c r="MB7">
        <v>105</v>
      </c>
      <c r="MC7">
        <v>35</v>
      </c>
      <c r="MD7">
        <v>4</v>
      </c>
      <c r="ME7">
        <v>68</v>
      </c>
      <c r="MF7">
        <v>39</v>
      </c>
      <c r="MG7">
        <v>16</v>
      </c>
      <c r="MH7">
        <v>0</v>
      </c>
      <c r="MI7">
        <v>3</v>
      </c>
      <c r="MJ7">
        <v>0</v>
      </c>
      <c r="MK7">
        <v>3</v>
      </c>
      <c r="ML7">
        <v>2</v>
      </c>
      <c r="MM7">
        <v>0</v>
      </c>
      <c r="MN7">
        <v>123</v>
      </c>
      <c r="MO7">
        <v>43</v>
      </c>
      <c r="MP7">
        <v>3</v>
      </c>
      <c r="MQ7">
        <v>61</v>
      </c>
      <c r="MR7">
        <v>37</v>
      </c>
      <c r="MS7">
        <v>20</v>
      </c>
      <c r="MT7">
        <v>0</v>
      </c>
      <c r="MU7">
        <v>4</v>
      </c>
      <c r="MV7">
        <v>0</v>
      </c>
      <c r="MW7">
        <v>0</v>
      </c>
      <c r="MX7">
        <v>1</v>
      </c>
      <c r="MY7">
        <v>0</v>
      </c>
      <c r="MZ7">
        <v>127</v>
      </c>
      <c r="NA7">
        <v>30</v>
      </c>
      <c r="NB7">
        <v>1</v>
      </c>
      <c r="NC7">
        <v>39</v>
      </c>
      <c r="ND7">
        <v>16</v>
      </c>
      <c r="NE7">
        <v>12</v>
      </c>
      <c r="NF7">
        <v>0</v>
      </c>
      <c r="NG7">
        <v>0</v>
      </c>
      <c r="NH7">
        <v>0</v>
      </c>
      <c r="NI7">
        <v>0</v>
      </c>
      <c r="NJ7">
        <v>1</v>
      </c>
      <c r="NK7">
        <v>0</v>
      </c>
      <c r="NL7">
        <v>82</v>
      </c>
      <c r="NM7">
        <v>41</v>
      </c>
      <c r="NN7">
        <v>3</v>
      </c>
      <c r="NO7">
        <v>50</v>
      </c>
      <c r="NP7">
        <v>30</v>
      </c>
      <c r="NQ7">
        <v>12</v>
      </c>
      <c r="NR7">
        <v>0</v>
      </c>
      <c r="NS7">
        <v>1</v>
      </c>
      <c r="NT7">
        <v>0</v>
      </c>
      <c r="NU7">
        <v>0</v>
      </c>
      <c r="NV7">
        <v>0</v>
      </c>
      <c r="NW7">
        <v>0</v>
      </c>
      <c r="NX7">
        <v>106</v>
      </c>
      <c r="NY7">
        <v>24</v>
      </c>
      <c r="NZ7">
        <v>2</v>
      </c>
      <c r="OA7">
        <v>37</v>
      </c>
      <c r="OB7">
        <v>23</v>
      </c>
      <c r="OC7">
        <v>7</v>
      </c>
      <c r="OD7">
        <v>0</v>
      </c>
      <c r="OE7">
        <v>0</v>
      </c>
      <c r="OF7">
        <v>0</v>
      </c>
      <c r="OG7">
        <v>0</v>
      </c>
      <c r="OH7">
        <v>0</v>
      </c>
      <c r="OI7">
        <v>0</v>
      </c>
      <c r="OJ7">
        <v>70</v>
      </c>
      <c r="OK7">
        <v>23</v>
      </c>
      <c r="OL7">
        <v>2</v>
      </c>
      <c r="OM7">
        <v>34</v>
      </c>
      <c r="ON7">
        <v>18</v>
      </c>
      <c r="OO7">
        <v>6</v>
      </c>
      <c r="OP7">
        <v>0</v>
      </c>
      <c r="OQ7">
        <v>0</v>
      </c>
      <c r="OR7">
        <v>0</v>
      </c>
      <c r="OS7">
        <v>0</v>
      </c>
      <c r="OT7">
        <v>0</v>
      </c>
      <c r="OU7">
        <v>0</v>
      </c>
      <c r="OV7">
        <v>65</v>
      </c>
      <c r="OW7">
        <v>6</v>
      </c>
      <c r="OX7">
        <v>0</v>
      </c>
      <c r="OY7">
        <v>6</v>
      </c>
      <c r="OZ7">
        <v>5</v>
      </c>
      <c r="PA7">
        <v>2</v>
      </c>
      <c r="PB7">
        <v>0</v>
      </c>
      <c r="PC7">
        <v>0</v>
      </c>
      <c r="PD7">
        <v>0</v>
      </c>
      <c r="PE7">
        <v>0</v>
      </c>
      <c r="PF7">
        <v>0</v>
      </c>
      <c r="PG7">
        <v>0</v>
      </c>
      <c r="PH7">
        <v>14</v>
      </c>
      <c r="PI7">
        <v>514</v>
      </c>
      <c r="PJ7">
        <v>26</v>
      </c>
      <c r="PK7">
        <v>1210</v>
      </c>
      <c r="PL7">
        <v>703</v>
      </c>
      <c r="PM7">
        <v>262</v>
      </c>
      <c r="PN7">
        <v>0</v>
      </c>
      <c r="PO7">
        <v>35</v>
      </c>
      <c r="PP7">
        <v>5</v>
      </c>
      <c r="PQ7">
        <v>7</v>
      </c>
      <c r="PR7">
        <v>6</v>
      </c>
      <c r="PS7">
        <v>0</v>
      </c>
      <c r="PT7">
        <v>2012</v>
      </c>
      <c r="PU7">
        <v>3</v>
      </c>
      <c r="PV7">
        <v>0</v>
      </c>
      <c r="PW7">
        <v>6</v>
      </c>
      <c r="PX7">
        <v>5</v>
      </c>
      <c r="PY7">
        <v>6</v>
      </c>
      <c r="PZ7">
        <v>0</v>
      </c>
      <c r="QA7">
        <v>0</v>
      </c>
      <c r="QB7">
        <v>0</v>
      </c>
      <c r="QC7">
        <v>0</v>
      </c>
      <c r="QD7">
        <v>0</v>
      </c>
      <c r="QE7">
        <v>0</v>
      </c>
      <c r="QF7">
        <v>15</v>
      </c>
    </row>
    <row r="8" spans="1:449" hidden="1">
      <c r="A8" s="178" t="s">
        <v>138</v>
      </c>
      <c r="B8">
        <v>2</v>
      </c>
      <c r="C8">
        <v>0</v>
      </c>
      <c r="D8">
        <v>0</v>
      </c>
      <c r="E8">
        <v>1</v>
      </c>
      <c r="F8">
        <v>19</v>
      </c>
      <c r="G8">
        <v>0</v>
      </c>
      <c r="H8">
        <v>0</v>
      </c>
      <c r="I8">
        <v>3</v>
      </c>
      <c r="J8">
        <v>2</v>
      </c>
      <c r="K8">
        <v>4</v>
      </c>
      <c r="L8">
        <v>0</v>
      </c>
      <c r="M8">
        <v>11</v>
      </c>
      <c r="N8">
        <v>0</v>
      </c>
      <c r="O8">
        <v>69</v>
      </c>
      <c r="P8">
        <v>0</v>
      </c>
      <c r="Q8">
        <v>0</v>
      </c>
      <c r="R8">
        <v>7</v>
      </c>
      <c r="S8">
        <v>0</v>
      </c>
      <c r="T8">
        <v>27</v>
      </c>
      <c r="U8">
        <v>0</v>
      </c>
      <c r="V8">
        <v>1</v>
      </c>
      <c r="W8">
        <v>0</v>
      </c>
      <c r="X8">
        <v>0</v>
      </c>
      <c r="Y8">
        <v>9</v>
      </c>
      <c r="Z8">
        <v>0</v>
      </c>
      <c r="AA8">
        <v>4</v>
      </c>
      <c r="AB8">
        <v>3</v>
      </c>
      <c r="AC8">
        <v>3</v>
      </c>
      <c r="AD8">
        <v>9</v>
      </c>
      <c r="AE8">
        <v>14</v>
      </c>
      <c r="AF8">
        <v>9</v>
      </c>
      <c r="AG8">
        <v>12</v>
      </c>
      <c r="AH8">
        <v>209</v>
      </c>
      <c r="AI8">
        <v>3</v>
      </c>
      <c r="AJ8">
        <v>0</v>
      </c>
      <c r="AK8">
        <v>0</v>
      </c>
      <c r="AL8">
        <v>0</v>
      </c>
      <c r="AM8">
        <v>2</v>
      </c>
      <c r="AN8">
        <v>0</v>
      </c>
      <c r="AO8">
        <v>1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</v>
      </c>
      <c r="AW8">
        <v>0</v>
      </c>
      <c r="AX8">
        <v>0</v>
      </c>
      <c r="AY8">
        <v>0</v>
      </c>
      <c r="AZ8">
        <v>0</v>
      </c>
      <c r="BA8">
        <v>2</v>
      </c>
      <c r="BB8">
        <v>0</v>
      </c>
      <c r="BC8">
        <v>0</v>
      </c>
      <c r="BD8">
        <v>0</v>
      </c>
      <c r="BE8">
        <v>1</v>
      </c>
      <c r="BF8">
        <v>0</v>
      </c>
      <c r="BG8">
        <v>0</v>
      </c>
      <c r="BH8">
        <v>0</v>
      </c>
      <c r="BI8">
        <v>0</v>
      </c>
      <c r="BJ8">
        <v>0</v>
      </c>
      <c r="BK8">
        <v>1</v>
      </c>
      <c r="BL8">
        <v>0</v>
      </c>
      <c r="BM8">
        <v>2</v>
      </c>
      <c r="BN8">
        <v>0</v>
      </c>
      <c r="BO8">
        <v>15</v>
      </c>
      <c r="BP8">
        <v>10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2</v>
      </c>
      <c r="BY8">
        <v>0</v>
      </c>
      <c r="BZ8">
        <v>0</v>
      </c>
      <c r="CA8">
        <v>3</v>
      </c>
      <c r="CB8">
        <v>0</v>
      </c>
      <c r="CC8">
        <v>194</v>
      </c>
      <c r="CD8">
        <v>0</v>
      </c>
      <c r="CE8">
        <v>0</v>
      </c>
      <c r="CF8">
        <v>2</v>
      </c>
      <c r="CG8">
        <v>0</v>
      </c>
      <c r="CH8">
        <v>8</v>
      </c>
      <c r="CI8">
        <v>0</v>
      </c>
      <c r="CJ8">
        <v>0</v>
      </c>
      <c r="CK8">
        <v>0</v>
      </c>
      <c r="CL8">
        <v>0</v>
      </c>
      <c r="CM8">
        <v>1</v>
      </c>
      <c r="CN8">
        <v>0</v>
      </c>
      <c r="CO8">
        <v>3</v>
      </c>
      <c r="CP8">
        <v>17</v>
      </c>
      <c r="CQ8">
        <v>4</v>
      </c>
      <c r="CR8">
        <v>0</v>
      </c>
      <c r="CS8">
        <v>41</v>
      </c>
      <c r="CT8">
        <v>6</v>
      </c>
      <c r="CU8">
        <v>2</v>
      </c>
      <c r="CV8">
        <v>293</v>
      </c>
      <c r="CW8">
        <v>0</v>
      </c>
      <c r="CX8">
        <v>0</v>
      </c>
      <c r="CY8">
        <v>0</v>
      </c>
      <c r="CZ8">
        <v>0</v>
      </c>
      <c r="DA8">
        <v>16</v>
      </c>
      <c r="DB8">
        <v>0</v>
      </c>
      <c r="DC8">
        <v>0</v>
      </c>
      <c r="DD8">
        <v>0</v>
      </c>
      <c r="DE8">
        <v>2</v>
      </c>
      <c r="DF8">
        <v>1</v>
      </c>
      <c r="DG8">
        <v>0</v>
      </c>
      <c r="DH8">
        <v>1</v>
      </c>
      <c r="DI8">
        <v>0</v>
      </c>
      <c r="DJ8">
        <v>20</v>
      </c>
      <c r="DK8">
        <v>0</v>
      </c>
      <c r="DL8">
        <v>0</v>
      </c>
      <c r="DM8">
        <v>5</v>
      </c>
      <c r="DN8">
        <v>0</v>
      </c>
      <c r="DO8">
        <v>8</v>
      </c>
      <c r="DP8">
        <v>0</v>
      </c>
      <c r="DQ8">
        <v>0</v>
      </c>
      <c r="DR8">
        <v>0</v>
      </c>
      <c r="DS8">
        <v>0</v>
      </c>
      <c r="DT8">
        <v>1</v>
      </c>
      <c r="DU8">
        <v>0</v>
      </c>
      <c r="DV8">
        <v>3</v>
      </c>
      <c r="DW8">
        <v>0</v>
      </c>
      <c r="DX8">
        <v>2</v>
      </c>
      <c r="DY8">
        <v>3</v>
      </c>
      <c r="DZ8">
        <v>26</v>
      </c>
      <c r="EA8">
        <v>0</v>
      </c>
      <c r="EB8">
        <v>5</v>
      </c>
      <c r="EC8">
        <v>93</v>
      </c>
      <c r="ED8">
        <v>15</v>
      </c>
      <c r="EE8">
        <v>0</v>
      </c>
      <c r="EF8">
        <v>0</v>
      </c>
      <c r="EG8">
        <v>1</v>
      </c>
      <c r="EH8">
        <v>37</v>
      </c>
      <c r="EI8">
        <v>0</v>
      </c>
      <c r="EJ8">
        <v>1</v>
      </c>
      <c r="EK8">
        <v>3</v>
      </c>
      <c r="EL8">
        <v>6</v>
      </c>
      <c r="EM8">
        <v>5</v>
      </c>
      <c r="EN8">
        <v>0</v>
      </c>
      <c r="EO8">
        <v>15</v>
      </c>
      <c r="EP8">
        <v>0</v>
      </c>
      <c r="EQ8">
        <v>286</v>
      </c>
      <c r="ER8">
        <v>0</v>
      </c>
      <c r="ES8">
        <v>0</v>
      </c>
      <c r="ET8">
        <v>14</v>
      </c>
      <c r="EU8">
        <v>0</v>
      </c>
      <c r="EV8">
        <v>45</v>
      </c>
      <c r="EW8">
        <v>0</v>
      </c>
      <c r="EX8">
        <v>1</v>
      </c>
      <c r="EY8">
        <v>0</v>
      </c>
      <c r="EZ8">
        <v>1</v>
      </c>
      <c r="FA8">
        <v>11</v>
      </c>
      <c r="FB8">
        <v>0</v>
      </c>
      <c r="FC8">
        <v>10</v>
      </c>
      <c r="FD8">
        <v>20</v>
      </c>
      <c r="FE8">
        <v>9</v>
      </c>
      <c r="FF8">
        <v>13</v>
      </c>
      <c r="FG8">
        <v>81</v>
      </c>
      <c r="FH8">
        <v>17</v>
      </c>
      <c r="FI8">
        <v>19</v>
      </c>
      <c r="FJ8">
        <v>610</v>
      </c>
      <c r="FK8">
        <v>73</v>
      </c>
      <c r="FL8">
        <v>18</v>
      </c>
      <c r="FM8">
        <v>110</v>
      </c>
      <c r="FN8">
        <v>2</v>
      </c>
      <c r="FO8">
        <v>6</v>
      </c>
      <c r="FP8">
        <v>209</v>
      </c>
      <c r="FQ8">
        <v>7</v>
      </c>
      <c r="FR8">
        <v>4</v>
      </c>
      <c r="FS8">
        <v>3</v>
      </c>
      <c r="FT8">
        <v>0</v>
      </c>
      <c r="FU8">
        <v>1</v>
      </c>
      <c r="FV8">
        <v>15</v>
      </c>
      <c r="FW8">
        <v>161</v>
      </c>
      <c r="FX8">
        <v>14</v>
      </c>
      <c r="FY8">
        <v>112</v>
      </c>
      <c r="FZ8">
        <v>0</v>
      </c>
      <c r="GA8">
        <v>6</v>
      </c>
      <c r="GB8">
        <v>293</v>
      </c>
      <c r="GC8">
        <v>7</v>
      </c>
      <c r="GD8">
        <v>0</v>
      </c>
      <c r="GE8">
        <v>86</v>
      </c>
      <c r="GF8">
        <v>0</v>
      </c>
      <c r="GG8">
        <v>0</v>
      </c>
      <c r="GH8">
        <v>93</v>
      </c>
      <c r="GI8">
        <v>248</v>
      </c>
      <c r="GJ8">
        <v>36</v>
      </c>
      <c r="GK8">
        <v>311</v>
      </c>
      <c r="GL8">
        <v>2</v>
      </c>
      <c r="GM8">
        <v>13</v>
      </c>
      <c r="GN8">
        <v>610</v>
      </c>
      <c r="GO8">
        <v>3</v>
      </c>
      <c r="GP8">
        <v>0</v>
      </c>
      <c r="GQ8">
        <v>18</v>
      </c>
      <c r="GR8">
        <v>15</v>
      </c>
      <c r="GS8">
        <v>3</v>
      </c>
      <c r="GT8">
        <v>1</v>
      </c>
      <c r="GU8">
        <v>0</v>
      </c>
      <c r="GV8">
        <v>0</v>
      </c>
      <c r="GW8">
        <v>0</v>
      </c>
      <c r="GX8">
        <v>0</v>
      </c>
      <c r="GY8">
        <v>0</v>
      </c>
      <c r="GZ8">
        <v>24</v>
      </c>
      <c r="HA8">
        <v>5</v>
      </c>
      <c r="HB8">
        <v>0</v>
      </c>
      <c r="HC8">
        <v>18</v>
      </c>
      <c r="HD8">
        <v>15</v>
      </c>
      <c r="HE8">
        <v>8</v>
      </c>
      <c r="HF8">
        <v>0</v>
      </c>
      <c r="HG8">
        <v>1</v>
      </c>
      <c r="HH8">
        <v>0</v>
      </c>
      <c r="HI8">
        <v>0</v>
      </c>
      <c r="HJ8">
        <v>0</v>
      </c>
      <c r="HK8">
        <v>0</v>
      </c>
      <c r="HL8">
        <v>31</v>
      </c>
      <c r="HM8">
        <v>4</v>
      </c>
      <c r="HN8">
        <v>0</v>
      </c>
      <c r="HO8">
        <v>17</v>
      </c>
      <c r="HP8">
        <v>15</v>
      </c>
      <c r="HQ8">
        <v>3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24</v>
      </c>
      <c r="HY8">
        <v>8</v>
      </c>
      <c r="HZ8">
        <v>0</v>
      </c>
      <c r="IA8">
        <v>21</v>
      </c>
      <c r="IB8">
        <v>12</v>
      </c>
      <c r="IC8">
        <v>7</v>
      </c>
      <c r="ID8">
        <v>0</v>
      </c>
      <c r="IE8">
        <v>2</v>
      </c>
      <c r="IF8">
        <v>0</v>
      </c>
      <c r="IG8">
        <v>0</v>
      </c>
      <c r="IH8">
        <v>0</v>
      </c>
      <c r="II8">
        <v>0</v>
      </c>
      <c r="IJ8">
        <v>36</v>
      </c>
      <c r="IK8">
        <v>3</v>
      </c>
      <c r="IL8">
        <v>0</v>
      </c>
      <c r="IM8">
        <v>18</v>
      </c>
      <c r="IN8">
        <v>11</v>
      </c>
      <c r="IO8">
        <v>6</v>
      </c>
      <c r="IP8">
        <v>1</v>
      </c>
      <c r="IQ8">
        <v>0</v>
      </c>
      <c r="IR8">
        <v>0</v>
      </c>
      <c r="IS8">
        <v>1</v>
      </c>
      <c r="IT8">
        <v>0</v>
      </c>
      <c r="IU8">
        <v>0</v>
      </c>
      <c r="IV8">
        <v>27</v>
      </c>
      <c r="IW8">
        <v>15</v>
      </c>
      <c r="IX8">
        <v>0</v>
      </c>
      <c r="IY8">
        <v>8</v>
      </c>
      <c r="IZ8">
        <v>5</v>
      </c>
      <c r="JA8">
        <v>5</v>
      </c>
      <c r="JB8">
        <v>0</v>
      </c>
      <c r="JC8">
        <v>2</v>
      </c>
      <c r="JD8">
        <v>0</v>
      </c>
      <c r="JE8">
        <v>0</v>
      </c>
      <c r="JF8">
        <v>0</v>
      </c>
      <c r="JG8">
        <v>0</v>
      </c>
      <c r="JH8">
        <v>28</v>
      </c>
      <c r="JI8">
        <v>9</v>
      </c>
      <c r="JJ8">
        <v>0</v>
      </c>
      <c r="JK8">
        <v>16</v>
      </c>
      <c r="JL8">
        <v>10</v>
      </c>
      <c r="JM8">
        <v>8</v>
      </c>
      <c r="JN8">
        <v>0</v>
      </c>
      <c r="JO8">
        <v>0</v>
      </c>
      <c r="JP8">
        <v>1</v>
      </c>
      <c r="JQ8">
        <v>0</v>
      </c>
      <c r="JR8">
        <v>1</v>
      </c>
      <c r="JS8">
        <v>0</v>
      </c>
      <c r="JT8">
        <v>33</v>
      </c>
      <c r="JU8">
        <v>16</v>
      </c>
      <c r="JV8">
        <v>1</v>
      </c>
      <c r="JW8">
        <v>21</v>
      </c>
      <c r="JX8">
        <v>10</v>
      </c>
      <c r="JY8">
        <v>7</v>
      </c>
      <c r="JZ8">
        <v>0</v>
      </c>
      <c r="KA8">
        <v>2</v>
      </c>
      <c r="KB8">
        <v>0</v>
      </c>
      <c r="KC8">
        <v>0</v>
      </c>
      <c r="KD8">
        <v>0</v>
      </c>
      <c r="KE8">
        <v>0</v>
      </c>
      <c r="KF8">
        <v>45</v>
      </c>
      <c r="KG8">
        <v>20</v>
      </c>
      <c r="KH8">
        <v>1</v>
      </c>
      <c r="KI8">
        <v>20</v>
      </c>
      <c r="KJ8">
        <v>14</v>
      </c>
      <c r="KK8">
        <v>6</v>
      </c>
      <c r="KL8">
        <v>0</v>
      </c>
      <c r="KM8">
        <v>1</v>
      </c>
      <c r="KN8">
        <v>0</v>
      </c>
      <c r="KO8">
        <v>0</v>
      </c>
      <c r="KP8">
        <v>1</v>
      </c>
      <c r="KQ8">
        <v>0</v>
      </c>
      <c r="KR8">
        <v>47</v>
      </c>
      <c r="KS8">
        <v>10</v>
      </c>
      <c r="KT8">
        <v>3</v>
      </c>
      <c r="KU8">
        <v>15</v>
      </c>
      <c r="KV8">
        <v>11</v>
      </c>
      <c r="KW8">
        <v>8</v>
      </c>
      <c r="KX8">
        <v>0</v>
      </c>
      <c r="KY8">
        <v>0</v>
      </c>
      <c r="KZ8">
        <v>0</v>
      </c>
      <c r="LA8">
        <v>2</v>
      </c>
      <c r="LB8">
        <v>0</v>
      </c>
      <c r="LC8">
        <v>0</v>
      </c>
      <c r="LD8">
        <v>36</v>
      </c>
      <c r="LE8">
        <v>15</v>
      </c>
      <c r="LF8">
        <v>1</v>
      </c>
      <c r="LG8">
        <v>13</v>
      </c>
      <c r="LH8">
        <v>10</v>
      </c>
      <c r="LI8">
        <v>5</v>
      </c>
      <c r="LJ8">
        <v>0</v>
      </c>
      <c r="LK8">
        <v>0</v>
      </c>
      <c r="LL8">
        <v>0</v>
      </c>
      <c r="LM8">
        <v>1</v>
      </c>
      <c r="LN8">
        <v>0</v>
      </c>
      <c r="LO8">
        <v>0</v>
      </c>
      <c r="LP8">
        <v>34</v>
      </c>
      <c r="LQ8">
        <v>19</v>
      </c>
      <c r="LR8">
        <v>0</v>
      </c>
      <c r="LS8">
        <v>14</v>
      </c>
      <c r="LT8">
        <v>9</v>
      </c>
      <c r="LU8">
        <v>8</v>
      </c>
      <c r="LV8">
        <v>0</v>
      </c>
      <c r="LW8">
        <v>0</v>
      </c>
      <c r="LX8">
        <v>1</v>
      </c>
      <c r="LY8">
        <v>0</v>
      </c>
      <c r="LZ8">
        <v>0</v>
      </c>
      <c r="MA8">
        <v>1</v>
      </c>
      <c r="MB8">
        <v>41</v>
      </c>
      <c r="MC8">
        <v>19</v>
      </c>
      <c r="MD8">
        <v>2</v>
      </c>
      <c r="ME8">
        <v>15</v>
      </c>
      <c r="MF8">
        <v>10</v>
      </c>
      <c r="MG8">
        <v>5</v>
      </c>
      <c r="MH8">
        <v>0</v>
      </c>
      <c r="MI8">
        <v>0</v>
      </c>
      <c r="MJ8">
        <v>0</v>
      </c>
      <c r="MK8">
        <v>1</v>
      </c>
      <c r="ML8">
        <v>0</v>
      </c>
      <c r="MM8">
        <v>0</v>
      </c>
      <c r="MN8">
        <v>41</v>
      </c>
      <c r="MO8">
        <v>13</v>
      </c>
      <c r="MP8">
        <v>2</v>
      </c>
      <c r="MQ8">
        <v>19</v>
      </c>
      <c r="MR8">
        <v>10</v>
      </c>
      <c r="MS8">
        <v>4</v>
      </c>
      <c r="MT8">
        <v>0</v>
      </c>
      <c r="MU8">
        <v>0</v>
      </c>
      <c r="MV8">
        <v>0</v>
      </c>
      <c r="MW8">
        <v>0</v>
      </c>
      <c r="MX8">
        <v>1</v>
      </c>
      <c r="MY8">
        <v>0</v>
      </c>
      <c r="MZ8">
        <v>38</v>
      </c>
      <c r="NA8">
        <v>17</v>
      </c>
      <c r="NB8">
        <v>3</v>
      </c>
      <c r="NC8">
        <v>14</v>
      </c>
      <c r="ND8">
        <v>7</v>
      </c>
      <c r="NE8">
        <v>3</v>
      </c>
      <c r="NF8">
        <v>0</v>
      </c>
      <c r="NG8">
        <v>0</v>
      </c>
      <c r="NH8">
        <v>0</v>
      </c>
      <c r="NI8">
        <v>0</v>
      </c>
      <c r="NJ8">
        <v>1</v>
      </c>
      <c r="NK8">
        <v>0</v>
      </c>
      <c r="NL8">
        <v>37</v>
      </c>
      <c r="NM8">
        <v>9</v>
      </c>
      <c r="NN8">
        <v>1</v>
      </c>
      <c r="NO8">
        <v>18</v>
      </c>
      <c r="NP8">
        <v>10</v>
      </c>
      <c r="NQ8">
        <v>2</v>
      </c>
      <c r="NR8">
        <v>0</v>
      </c>
      <c r="NS8">
        <v>0</v>
      </c>
      <c r="NT8">
        <v>0</v>
      </c>
      <c r="NU8">
        <v>0</v>
      </c>
      <c r="NV8">
        <v>1</v>
      </c>
      <c r="NW8">
        <v>0</v>
      </c>
      <c r="NX8">
        <v>30</v>
      </c>
      <c r="NY8">
        <v>12</v>
      </c>
      <c r="NZ8">
        <v>1</v>
      </c>
      <c r="OA8">
        <v>17</v>
      </c>
      <c r="OB8">
        <v>9</v>
      </c>
      <c r="OC8">
        <v>1</v>
      </c>
      <c r="OD8">
        <v>0</v>
      </c>
      <c r="OE8">
        <v>0</v>
      </c>
      <c r="OF8">
        <v>0</v>
      </c>
      <c r="OG8">
        <v>0</v>
      </c>
      <c r="OH8">
        <v>0</v>
      </c>
      <c r="OI8">
        <v>0</v>
      </c>
      <c r="OJ8">
        <v>31</v>
      </c>
      <c r="OK8">
        <v>12</v>
      </c>
      <c r="OL8">
        <v>0</v>
      </c>
      <c r="OM8">
        <v>11</v>
      </c>
      <c r="ON8">
        <v>6</v>
      </c>
      <c r="OO8">
        <v>4</v>
      </c>
      <c r="OP8">
        <v>0</v>
      </c>
      <c r="OQ8">
        <v>0</v>
      </c>
      <c r="OR8">
        <v>0</v>
      </c>
      <c r="OS8">
        <v>0</v>
      </c>
      <c r="OT8">
        <v>1</v>
      </c>
      <c r="OU8">
        <v>0</v>
      </c>
      <c r="OV8">
        <v>27</v>
      </c>
      <c r="OW8">
        <v>0</v>
      </c>
      <c r="OX8">
        <v>0</v>
      </c>
      <c r="OY8">
        <v>0</v>
      </c>
      <c r="OZ8">
        <v>0</v>
      </c>
      <c r="PA8">
        <v>0</v>
      </c>
      <c r="PB8">
        <v>0</v>
      </c>
      <c r="PC8">
        <v>0</v>
      </c>
      <c r="PD8">
        <v>0</v>
      </c>
      <c r="PE8">
        <v>0</v>
      </c>
      <c r="PF8">
        <v>0</v>
      </c>
      <c r="PG8">
        <v>0</v>
      </c>
      <c r="PH8">
        <v>0</v>
      </c>
      <c r="PI8">
        <v>209</v>
      </c>
      <c r="PJ8">
        <v>15</v>
      </c>
      <c r="PK8">
        <v>293</v>
      </c>
      <c r="PL8">
        <v>189</v>
      </c>
      <c r="PM8">
        <v>93</v>
      </c>
      <c r="PN8">
        <v>2</v>
      </c>
      <c r="PO8">
        <v>8</v>
      </c>
      <c r="PP8">
        <v>2</v>
      </c>
      <c r="PQ8">
        <v>5</v>
      </c>
      <c r="PR8">
        <v>6</v>
      </c>
      <c r="PS8">
        <v>1</v>
      </c>
      <c r="PT8">
        <v>610</v>
      </c>
      <c r="PU8">
        <v>52</v>
      </c>
      <c r="PV8">
        <v>2</v>
      </c>
      <c r="PW8">
        <v>154</v>
      </c>
      <c r="PX8">
        <v>133</v>
      </c>
      <c r="PY8">
        <v>15</v>
      </c>
      <c r="PZ8">
        <v>0</v>
      </c>
      <c r="QA8">
        <v>0</v>
      </c>
      <c r="QB8">
        <v>0</v>
      </c>
      <c r="QC8">
        <v>2</v>
      </c>
      <c r="QD8">
        <v>0</v>
      </c>
      <c r="QE8">
        <v>0</v>
      </c>
      <c r="QF8">
        <v>223</v>
      </c>
    </row>
    <row r="9" spans="1:449" hidden="1">
      <c r="A9" s="178" t="s">
        <v>139</v>
      </c>
      <c r="B9">
        <v>7</v>
      </c>
      <c r="C9">
        <v>0</v>
      </c>
      <c r="D9">
        <v>0</v>
      </c>
      <c r="E9">
        <v>0</v>
      </c>
      <c r="F9">
        <v>24</v>
      </c>
      <c r="G9">
        <v>0</v>
      </c>
      <c r="H9">
        <v>0</v>
      </c>
      <c r="I9">
        <v>1</v>
      </c>
      <c r="J9">
        <v>0</v>
      </c>
      <c r="K9">
        <v>0</v>
      </c>
      <c r="L9">
        <v>0</v>
      </c>
      <c r="M9">
        <v>0</v>
      </c>
      <c r="N9">
        <v>0</v>
      </c>
      <c r="O9">
        <v>82</v>
      </c>
      <c r="P9">
        <v>0</v>
      </c>
      <c r="Q9">
        <v>0</v>
      </c>
      <c r="R9">
        <v>2</v>
      </c>
      <c r="S9">
        <v>0</v>
      </c>
      <c r="T9">
        <v>13</v>
      </c>
      <c r="U9">
        <v>1</v>
      </c>
      <c r="V9">
        <v>0</v>
      </c>
      <c r="W9">
        <v>0</v>
      </c>
      <c r="X9">
        <v>3</v>
      </c>
      <c r="Y9">
        <v>1</v>
      </c>
      <c r="Z9">
        <v>0</v>
      </c>
      <c r="AA9">
        <v>1</v>
      </c>
      <c r="AB9">
        <v>3</v>
      </c>
      <c r="AC9">
        <v>2</v>
      </c>
      <c r="AD9">
        <v>0</v>
      </c>
      <c r="AE9">
        <v>10</v>
      </c>
      <c r="AF9">
        <v>3</v>
      </c>
      <c r="AG9">
        <v>4</v>
      </c>
      <c r="AH9">
        <v>157</v>
      </c>
      <c r="AI9">
        <v>0</v>
      </c>
      <c r="AJ9">
        <v>0</v>
      </c>
      <c r="AK9">
        <v>0</v>
      </c>
      <c r="AL9">
        <v>0</v>
      </c>
      <c r="AM9">
        <v>2</v>
      </c>
      <c r="AN9">
        <v>0</v>
      </c>
      <c r="AO9">
        <v>0</v>
      </c>
      <c r="AP9">
        <v>1</v>
      </c>
      <c r="AQ9">
        <v>0</v>
      </c>
      <c r="AR9">
        <v>1</v>
      </c>
      <c r="AS9">
        <v>0</v>
      </c>
      <c r="AT9">
        <v>0</v>
      </c>
      <c r="AU9">
        <v>0</v>
      </c>
      <c r="AV9">
        <v>2</v>
      </c>
      <c r="AW9">
        <v>0</v>
      </c>
      <c r="AX9">
        <v>0</v>
      </c>
      <c r="AY9">
        <v>0</v>
      </c>
      <c r="AZ9">
        <v>0</v>
      </c>
      <c r="BA9">
        <v>2</v>
      </c>
      <c r="BB9">
        <v>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9</v>
      </c>
      <c r="BP9">
        <v>18</v>
      </c>
      <c r="BQ9">
        <v>0</v>
      </c>
      <c r="BR9">
        <v>0</v>
      </c>
      <c r="BS9">
        <v>0</v>
      </c>
      <c r="BT9">
        <v>11</v>
      </c>
      <c r="BU9">
        <v>0</v>
      </c>
      <c r="BV9">
        <v>0</v>
      </c>
      <c r="BW9">
        <v>1</v>
      </c>
      <c r="BX9">
        <v>0</v>
      </c>
      <c r="BY9">
        <v>0</v>
      </c>
      <c r="BZ9">
        <v>0</v>
      </c>
      <c r="CA9">
        <v>0</v>
      </c>
      <c r="CB9">
        <v>0</v>
      </c>
      <c r="CC9">
        <v>291</v>
      </c>
      <c r="CD9">
        <v>0</v>
      </c>
      <c r="CE9">
        <v>0</v>
      </c>
      <c r="CF9">
        <v>3</v>
      </c>
      <c r="CG9">
        <v>0</v>
      </c>
      <c r="CH9">
        <v>5</v>
      </c>
      <c r="CI9">
        <v>2</v>
      </c>
      <c r="CJ9">
        <v>0</v>
      </c>
      <c r="CK9">
        <v>0</v>
      </c>
      <c r="CL9">
        <v>4</v>
      </c>
      <c r="CM9">
        <v>2</v>
      </c>
      <c r="CN9">
        <v>0</v>
      </c>
      <c r="CO9">
        <v>0</v>
      </c>
      <c r="CP9">
        <v>1</v>
      </c>
      <c r="CQ9">
        <v>7</v>
      </c>
      <c r="CR9">
        <v>6</v>
      </c>
      <c r="CS9">
        <v>16</v>
      </c>
      <c r="CT9">
        <v>2</v>
      </c>
      <c r="CU9">
        <v>1</v>
      </c>
      <c r="CV9">
        <v>370</v>
      </c>
      <c r="CW9">
        <v>8</v>
      </c>
      <c r="CX9">
        <v>2</v>
      </c>
      <c r="CY9">
        <v>0</v>
      </c>
      <c r="CZ9">
        <v>0</v>
      </c>
      <c r="DA9">
        <v>21</v>
      </c>
      <c r="DB9">
        <v>0</v>
      </c>
      <c r="DC9">
        <v>0</v>
      </c>
      <c r="DD9">
        <v>3</v>
      </c>
      <c r="DE9">
        <v>0</v>
      </c>
      <c r="DF9">
        <v>16</v>
      </c>
      <c r="DG9">
        <v>0</v>
      </c>
      <c r="DH9">
        <v>0</v>
      </c>
      <c r="DI9">
        <v>0</v>
      </c>
      <c r="DJ9">
        <v>27</v>
      </c>
      <c r="DK9">
        <v>0</v>
      </c>
      <c r="DL9">
        <v>0</v>
      </c>
      <c r="DM9">
        <v>5</v>
      </c>
      <c r="DN9">
        <v>0</v>
      </c>
      <c r="DO9">
        <v>2</v>
      </c>
      <c r="DP9">
        <v>0</v>
      </c>
      <c r="DQ9">
        <v>2</v>
      </c>
      <c r="DR9">
        <v>0</v>
      </c>
      <c r="DS9">
        <v>0</v>
      </c>
      <c r="DT9">
        <v>2</v>
      </c>
      <c r="DU9">
        <v>0</v>
      </c>
      <c r="DV9">
        <v>0</v>
      </c>
      <c r="DW9">
        <v>0</v>
      </c>
      <c r="DX9">
        <v>0</v>
      </c>
      <c r="DY9">
        <v>1</v>
      </c>
      <c r="DZ9">
        <v>15</v>
      </c>
      <c r="EA9">
        <v>3</v>
      </c>
      <c r="EB9">
        <v>0</v>
      </c>
      <c r="EC9">
        <v>107</v>
      </c>
      <c r="ED9">
        <v>33</v>
      </c>
      <c r="EE9">
        <v>2</v>
      </c>
      <c r="EF9">
        <v>0</v>
      </c>
      <c r="EG9">
        <v>0</v>
      </c>
      <c r="EH9">
        <v>58</v>
      </c>
      <c r="EI9">
        <v>0</v>
      </c>
      <c r="EJ9">
        <v>0</v>
      </c>
      <c r="EK9">
        <v>6</v>
      </c>
      <c r="EL9">
        <v>0</v>
      </c>
      <c r="EM9">
        <v>17</v>
      </c>
      <c r="EN9">
        <v>0</v>
      </c>
      <c r="EO9">
        <v>0</v>
      </c>
      <c r="EP9">
        <v>0</v>
      </c>
      <c r="EQ9">
        <v>402</v>
      </c>
      <c r="ER9">
        <v>0</v>
      </c>
      <c r="ES9">
        <v>0</v>
      </c>
      <c r="ET9">
        <v>10</v>
      </c>
      <c r="EU9">
        <v>0</v>
      </c>
      <c r="EV9">
        <v>22</v>
      </c>
      <c r="EW9">
        <v>4</v>
      </c>
      <c r="EX9">
        <v>2</v>
      </c>
      <c r="EY9">
        <v>0</v>
      </c>
      <c r="EZ9">
        <v>7</v>
      </c>
      <c r="FA9">
        <v>5</v>
      </c>
      <c r="FB9">
        <v>0</v>
      </c>
      <c r="FC9">
        <v>1</v>
      </c>
      <c r="FD9">
        <v>4</v>
      </c>
      <c r="FE9">
        <v>9</v>
      </c>
      <c r="FF9">
        <v>7</v>
      </c>
      <c r="FG9">
        <v>41</v>
      </c>
      <c r="FH9">
        <v>8</v>
      </c>
      <c r="FI9">
        <v>5</v>
      </c>
      <c r="FJ9">
        <v>643</v>
      </c>
      <c r="FK9">
        <v>75</v>
      </c>
      <c r="FL9">
        <v>25</v>
      </c>
      <c r="FM9">
        <v>48</v>
      </c>
      <c r="FN9">
        <v>1</v>
      </c>
      <c r="FO9">
        <v>8</v>
      </c>
      <c r="FP9">
        <v>157</v>
      </c>
      <c r="FQ9">
        <v>5</v>
      </c>
      <c r="FR9">
        <v>1</v>
      </c>
      <c r="FS9">
        <v>2</v>
      </c>
      <c r="FT9">
        <v>0</v>
      </c>
      <c r="FU9">
        <v>1</v>
      </c>
      <c r="FV9">
        <v>9</v>
      </c>
      <c r="FW9">
        <v>215</v>
      </c>
      <c r="FX9">
        <v>44</v>
      </c>
      <c r="FY9">
        <v>84</v>
      </c>
      <c r="FZ9">
        <v>1</v>
      </c>
      <c r="GA9">
        <v>26</v>
      </c>
      <c r="GB9">
        <v>370</v>
      </c>
      <c r="GC9">
        <v>11</v>
      </c>
      <c r="GD9">
        <v>14</v>
      </c>
      <c r="GE9">
        <v>82</v>
      </c>
      <c r="GF9">
        <v>0</v>
      </c>
      <c r="GG9">
        <v>0</v>
      </c>
      <c r="GH9">
        <v>107</v>
      </c>
      <c r="GI9">
        <v>306</v>
      </c>
      <c r="GJ9">
        <v>84</v>
      </c>
      <c r="GK9">
        <v>216</v>
      </c>
      <c r="GL9">
        <v>2</v>
      </c>
      <c r="GM9">
        <v>35</v>
      </c>
      <c r="GN9">
        <v>643</v>
      </c>
      <c r="GO9">
        <v>1</v>
      </c>
      <c r="GP9">
        <v>0</v>
      </c>
      <c r="GQ9">
        <v>23</v>
      </c>
      <c r="GR9">
        <v>21</v>
      </c>
      <c r="GS9">
        <v>7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31</v>
      </c>
      <c r="HA9">
        <v>4</v>
      </c>
      <c r="HB9">
        <v>0</v>
      </c>
      <c r="HC9">
        <v>39</v>
      </c>
      <c r="HD9">
        <v>31</v>
      </c>
      <c r="HE9">
        <v>2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45</v>
      </c>
      <c r="HM9">
        <v>3</v>
      </c>
      <c r="HN9">
        <v>0</v>
      </c>
      <c r="HO9">
        <v>24</v>
      </c>
      <c r="HP9">
        <v>16</v>
      </c>
      <c r="HQ9">
        <v>5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32</v>
      </c>
      <c r="HY9">
        <v>5</v>
      </c>
      <c r="HZ9">
        <v>0</v>
      </c>
      <c r="IA9">
        <v>23</v>
      </c>
      <c r="IB9">
        <v>20</v>
      </c>
      <c r="IC9">
        <v>6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34</v>
      </c>
      <c r="IK9">
        <v>11</v>
      </c>
      <c r="IL9">
        <v>0</v>
      </c>
      <c r="IM9">
        <v>18</v>
      </c>
      <c r="IN9">
        <v>16</v>
      </c>
      <c r="IO9">
        <v>8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37</v>
      </c>
      <c r="IW9">
        <v>11</v>
      </c>
      <c r="IX9">
        <v>0</v>
      </c>
      <c r="IY9">
        <v>25</v>
      </c>
      <c r="IZ9">
        <v>18</v>
      </c>
      <c r="JA9">
        <v>4</v>
      </c>
      <c r="JB9">
        <v>0</v>
      </c>
      <c r="JC9">
        <v>0</v>
      </c>
      <c r="JD9">
        <v>0</v>
      </c>
      <c r="JE9">
        <v>0</v>
      </c>
      <c r="JF9">
        <v>0</v>
      </c>
      <c r="JG9">
        <v>0</v>
      </c>
      <c r="JH9">
        <v>40</v>
      </c>
      <c r="JI9">
        <v>10</v>
      </c>
      <c r="JJ9">
        <v>0</v>
      </c>
      <c r="JK9">
        <v>14</v>
      </c>
      <c r="JL9">
        <v>12</v>
      </c>
      <c r="JM9">
        <v>7</v>
      </c>
      <c r="JN9">
        <v>0</v>
      </c>
      <c r="JO9">
        <v>0</v>
      </c>
      <c r="JP9">
        <v>0</v>
      </c>
      <c r="JQ9">
        <v>0</v>
      </c>
      <c r="JR9">
        <v>0</v>
      </c>
      <c r="JS9">
        <v>1</v>
      </c>
      <c r="JT9">
        <v>31</v>
      </c>
      <c r="JU9">
        <v>12</v>
      </c>
      <c r="JV9">
        <v>0</v>
      </c>
      <c r="JW9">
        <v>30</v>
      </c>
      <c r="JX9">
        <v>20</v>
      </c>
      <c r="JY9">
        <v>6</v>
      </c>
      <c r="JZ9">
        <v>0</v>
      </c>
      <c r="KA9">
        <v>0</v>
      </c>
      <c r="KB9">
        <v>0</v>
      </c>
      <c r="KC9">
        <v>0</v>
      </c>
      <c r="KD9">
        <v>0</v>
      </c>
      <c r="KE9">
        <v>0</v>
      </c>
      <c r="KF9">
        <v>48</v>
      </c>
      <c r="KG9">
        <v>8</v>
      </c>
      <c r="KH9">
        <v>1</v>
      </c>
      <c r="KI9">
        <v>25</v>
      </c>
      <c r="KJ9">
        <v>23</v>
      </c>
      <c r="KK9">
        <v>7</v>
      </c>
      <c r="KL9">
        <v>0</v>
      </c>
      <c r="KM9">
        <v>0</v>
      </c>
      <c r="KN9">
        <v>0</v>
      </c>
      <c r="KO9">
        <v>0</v>
      </c>
      <c r="KP9">
        <v>0</v>
      </c>
      <c r="KQ9">
        <v>0</v>
      </c>
      <c r="KR9">
        <v>41</v>
      </c>
      <c r="KS9">
        <v>13</v>
      </c>
      <c r="KT9">
        <v>0</v>
      </c>
      <c r="KU9">
        <v>17</v>
      </c>
      <c r="KV9">
        <v>11</v>
      </c>
      <c r="KW9">
        <v>5</v>
      </c>
      <c r="KX9">
        <v>0</v>
      </c>
      <c r="KY9">
        <v>0</v>
      </c>
      <c r="KZ9">
        <v>0</v>
      </c>
      <c r="LA9">
        <v>0</v>
      </c>
      <c r="LB9">
        <v>0</v>
      </c>
      <c r="LC9">
        <v>0</v>
      </c>
      <c r="LD9">
        <v>35</v>
      </c>
      <c r="LE9">
        <v>8</v>
      </c>
      <c r="LF9">
        <v>0</v>
      </c>
      <c r="LG9">
        <v>16</v>
      </c>
      <c r="LH9">
        <v>14</v>
      </c>
      <c r="LI9">
        <v>7</v>
      </c>
      <c r="LJ9">
        <v>0</v>
      </c>
      <c r="LK9">
        <v>0</v>
      </c>
      <c r="LL9">
        <v>0</v>
      </c>
      <c r="LM9">
        <v>0</v>
      </c>
      <c r="LN9">
        <v>0</v>
      </c>
      <c r="LO9">
        <v>0</v>
      </c>
      <c r="LP9">
        <v>31</v>
      </c>
      <c r="LQ9">
        <v>17</v>
      </c>
      <c r="LR9">
        <v>1</v>
      </c>
      <c r="LS9">
        <v>17</v>
      </c>
      <c r="LT9">
        <v>11</v>
      </c>
      <c r="LU9">
        <v>8</v>
      </c>
      <c r="LV9">
        <v>0</v>
      </c>
      <c r="LW9">
        <v>0</v>
      </c>
      <c r="LX9">
        <v>0</v>
      </c>
      <c r="LY9">
        <v>1</v>
      </c>
      <c r="LZ9">
        <v>0</v>
      </c>
      <c r="MA9">
        <v>0</v>
      </c>
      <c r="MB9">
        <v>43</v>
      </c>
      <c r="MC9">
        <v>10</v>
      </c>
      <c r="MD9">
        <v>0</v>
      </c>
      <c r="ME9">
        <v>24</v>
      </c>
      <c r="MF9">
        <v>19</v>
      </c>
      <c r="MG9">
        <v>7</v>
      </c>
      <c r="MH9">
        <v>0</v>
      </c>
      <c r="MI9">
        <v>0</v>
      </c>
      <c r="MJ9">
        <v>0</v>
      </c>
      <c r="MK9">
        <v>1</v>
      </c>
      <c r="ML9">
        <v>1</v>
      </c>
      <c r="MM9">
        <v>0</v>
      </c>
      <c r="MN9">
        <v>41</v>
      </c>
      <c r="MO9">
        <v>14</v>
      </c>
      <c r="MP9">
        <v>0</v>
      </c>
      <c r="MQ9">
        <v>21</v>
      </c>
      <c r="MR9">
        <v>19</v>
      </c>
      <c r="MS9">
        <v>3</v>
      </c>
      <c r="MT9">
        <v>0</v>
      </c>
      <c r="MU9">
        <v>0</v>
      </c>
      <c r="MV9">
        <v>0</v>
      </c>
      <c r="MW9">
        <v>0</v>
      </c>
      <c r="MX9">
        <v>0</v>
      </c>
      <c r="MY9">
        <v>1</v>
      </c>
      <c r="MZ9">
        <v>38</v>
      </c>
      <c r="NA9">
        <v>7</v>
      </c>
      <c r="NB9">
        <v>3</v>
      </c>
      <c r="NC9">
        <v>15</v>
      </c>
      <c r="ND9">
        <v>9</v>
      </c>
      <c r="NE9">
        <v>3</v>
      </c>
      <c r="NF9">
        <v>0</v>
      </c>
      <c r="NG9">
        <v>0</v>
      </c>
      <c r="NH9">
        <v>0</v>
      </c>
      <c r="NI9">
        <v>0</v>
      </c>
      <c r="NJ9">
        <v>0</v>
      </c>
      <c r="NK9">
        <v>0</v>
      </c>
      <c r="NL9">
        <v>28</v>
      </c>
      <c r="NM9">
        <v>8</v>
      </c>
      <c r="NN9">
        <v>2</v>
      </c>
      <c r="NO9">
        <v>11</v>
      </c>
      <c r="NP9">
        <v>6</v>
      </c>
      <c r="NQ9">
        <v>2</v>
      </c>
      <c r="NR9">
        <v>0</v>
      </c>
      <c r="NS9">
        <v>0</v>
      </c>
      <c r="NT9">
        <v>0</v>
      </c>
      <c r="NU9">
        <v>0</v>
      </c>
      <c r="NV9">
        <v>0</v>
      </c>
      <c r="NW9">
        <v>0</v>
      </c>
      <c r="NX9">
        <v>23</v>
      </c>
      <c r="NY9">
        <v>8</v>
      </c>
      <c r="NZ9">
        <v>0</v>
      </c>
      <c r="OA9">
        <v>14</v>
      </c>
      <c r="OB9">
        <v>12</v>
      </c>
      <c r="OC9">
        <v>2</v>
      </c>
      <c r="OD9">
        <v>0</v>
      </c>
      <c r="OE9">
        <v>0</v>
      </c>
      <c r="OF9">
        <v>0</v>
      </c>
      <c r="OG9">
        <v>0</v>
      </c>
      <c r="OH9">
        <v>0</v>
      </c>
      <c r="OI9">
        <v>0</v>
      </c>
      <c r="OJ9">
        <v>24</v>
      </c>
      <c r="OK9">
        <v>5</v>
      </c>
      <c r="OL9">
        <v>0</v>
      </c>
      <c r="OM9">
        <v>14</v>
      </c>
      <c r="ON9">
        <v>7</v>
      </c>
      <c r="OO9">
        <v>2</v>
      </c>
      <c r="OP9">
        <v>0</v>
      </c>
      <c r="OQ9">
        <v>0</v>
      </c>
      <c r="OR9">
        <v>0</v>
      </c>
      <c r="OS9">
        <v>0</v>
      </c>
      <c r="OT9">
        <v>0</v>
      </c>
      <c r="OU9">
        <v>0</v>
      </c>
      <c r="OV9">
        <v>21</v>
      </c>
      <c r="OW9">
        <v>2</v>
      </c>
      <c r="OX9">
        <v>2</v>
      </c>
      <c r="OY9">
        <v>0</v>
      </c>
      <c r="OZ9">
        <v>0</v>
      </c>
      <c r="PA9">
        <v>16</v>
      </c>
      <c r="PB9">
        <v>0</v>
      </c>
      <c r="PC9">
        <v>0</v>
      </c>
      <c r="PD9">
        <v>0</v>
      </c>
      <c r="PE9">
        <v>0</v>
      </c>
      <c r="PF9">
        <v>0</v>
      </c>
      <c r="PG9">
        <v>0</v>
      </c>
      <c r="PH9">
        <v>20</v>
      </c>
      <c r="PI9">
        <v>157</v>
      </c>
      <c r="PJ9">
        <v>9</v>
      </c>
      <c r="PK9">
        <v>370</v>
      </c>
      <c r="PL9">
        <v>285</v>
      </c>
      <c r="PM9">
        <v>107</v>
      </c>
      <c r="PN9">
        <v>0</v>
      </c>
      <c r="PO9">
        <v>0</v>
      </c>
      <c r="PP9">
        <v>0</v>
      </c>
      <c r="PQ9">
        <v>2</v>
      </c>
      <c r="PR9">
        <v>1</v>
      </c>
      <c r="PS9">
        <v>2</v>
      </c>
      <c r="PT9">
        <v>643</v>
      </c>
      <c r="PU9">
        <v>43</v>
      </c>
      <c r="PV9">
        <v>4</v>
      </c>
      <c r="PW9">
        <v>44</v>
      </c>
      <c r="PX9">
        <v>27</v>
      </c>
      <c r="PY9">
        <v>13</v>
      </c>
      <c r="PZ9">
        <v>0</v>
      </c>
      <c r="QA9">
        <v>0</v>
      </c>
      <c r="QB9">
        <v>0</v>
      </c>
      <c r="QC9">
        <v>1</v>
      </c>
      <c r="QD9">
        <v>1</v>
      </c>
      <c r="QE9">
        <v>0</v>
      </c>
      <c r="QF9">
        <v>104</v>
      </c>
    </row>
    <row r="10" spans="1:449" hidden="1">
      <c r="A10" s="178" t="s">
        <v>140</v>
      </c>
      <c r="B10">
        <v>11</v>
      </c>
      <c r="C10">
        <v>0</v>
      </c>
      <c r="D10">
        <v>0</v>
      </c>
      <c r="E10">
        <v>1</v>
      </c>
      <c r="F10">
        <v>13</v>
      </c>
      <c r="G10">
        <v>0</v>
      </c>
      <c r="H10">
        <v>1</v>
      </c>
      <c r="I10">
        <v>7</v>
      </c>
      <c r="J10">
        <v>10</v>
      </c>
      <c r="K10">
        <v>3</v>
      </c>
      <c r="L10">
        <v>0</v>
      </c>
      <c r="M10">
        <v>0</v>
      </c>
      <c r="N10">
        <v>0</v>
      </c>
      <c r="O10">
        <v>164</v>
      </c>
      <c r="P10">
        <v>0</v>
      </c>
      <c r="Q10">
        <v>0</v>
      </c>
      <c r="R10">
        <v>14</v>
      </c>
      <c r="S10">
        <v>7</v>
      </c>
      <c r="T10">
        <v>83</v>
      </c>
      <c r="U10">
        <v>0</v>
      </c>
      <c r="V10">
        <v>0</v>
      </c>
      <c r="W10">
        <v>0</v>
      </c>
      <c r="X10">
        <v>1</v>
      </c>
      <c r="Y10">
        <v>10</v>
      </c>
      <c r="Z10">
        <v>0</v>
      </c>
      <c r="AA10">
        <v>2</v>
      </c>
      <c r="AB10">
        <v>4</v>
      </c>
      <c r="AC10">
        <v>4</v>
      </c>
      <c r="AD10">
        <v>8</v>
      </c>
      <c r="AE10">
        <v>12</v>
      </c>
      <c r="AF10">
        <v>12</v>
      </c>
      <c r="AG10">
        <v>10</v>
      </c>
      <c r="AH10">
        <v>377</v>
      </c>
      <c r="AI10">
        <v>1</v>
      </c>
      <c r="AJ10">
        <v>0</v>
      </c>
      <c r="AK10">
        <v>0</v>
      </c>
      <c r="AL10">
        <v>0</v>
      </c>
      <c r="AM10">
        <v>5</v>
      </c>
      <c r="AN10">
        <v>0</v>
      </c>
      <c r="AO10">
        <v>0</v>
      </c>
      <c r="AP10">
        <v>3</v>
      </c>
      <c r="AQ10">
        <v>1</v>
      </c>
      <c r="AR10">
        <v>0</v>
      </c>
      <c r="AS10">
        <v>0</v>
      </c>
      <c r="AT10">
        <v>0</v>
      </c>
      <c r="AU10">
        <v>0</v>
      </c>
      <c r="AV10">
        <v>3</v>
      </c>
      <c r="AW10">
        <v>0</v>
      </c>
      <c r="AX10">
        <v>0</v>
      </c>
      <c r="AY10">
        <v>1</v>
      </c>
      <c r="AZ10">
        <v>0</v>
      </c>
      <c r="BA10">
        <v>10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2</v>
      </c>
      <c r="BJ10">
        <v>0</v>
      </c>
      <c r="BK10">
        <v>0</v>
      </c>
      <c r="BL10">
        <v>0</v>
      </c>
      <c r="BM10">
        <v>1</v>
      </c>
      <c r="BN10">
        <v>0</v>
      </c>
      <c r="BO10">
        <v>27</v>
      </c>
      <c r="BP10">
        <v>16</v>
      </c>
      <c r="BQ10">
        <v>0</v>
      </c>
      <c r="BR10">
        <v>0</v>
      </c>
      <c r="BS10">
        <v>2</v>
      </c>
      <c r="BT10">
        <v>30</v>
      </c>
      <c r="BU10">
        <v>0</v>
      </c>
      <c r="BV10">
        <v>3</v>
      </c>
      <c r="BW10">
        <v>14</v>
      </c>
      <c r="BX10">
        <v>20</v>
      </c>
      <c r="BY10">
        <v>3</v>
      </c>
      <c r="BZ10">
        <v>0</v>
      </c>
      <c r="CA10">
        <v>0</v>
      </c>
      <c r="CB10">
        <v>0</v>
      </c>
      <c r="CC10">
        <v>942</v>
      </c>
      <c r="CD10">
        <v>0</v>
      </c>
      <c r="CE10">
        <v>0</v>
      </c>
      <c r="CF10">
        <v>15</v>
      </c>
      <c r="CG10">
        <v>7</v>
      </c>
      <c r="CH10">
        <v>76</v>
      </c>
      <c r="CI10">
        <v>1</v>
      </c>
      <c r="CJ10">
        <v>0</v>
      </c>
      <c r="CK10">
        <v>0</v>
      </c>
      <c r="CL10">
        <v>3</v>
      </c>
      <c r="CM10">
        <v>19</v>
      </c>
      <c r="CN10">
        <v>0</v>
      </c>
      <c r="CO10">
        <v>4</v>
      </c>
      <c r="CP10">
        <v>12</v>
      </c>
      <c r="CQ10">
        <v>13</v>
      </c>
      <c r="CR10">
        <v>10</v>
      </c>
      <c r="CS10">
        <v>56</v>
      </c>
      <c r="CT10">
        <v>4</v>
      </c>
      <c r="CU10">
        <v>4</v>
      </c>
      <c r="CV10">
        <v>1254</v>
      </c>
      <c r="CW10">
        <v>5</v>
      </c>
      <c r="CX10">
        <v>0</v>
      </c>
      <c r="CY10">
        <v>0</v>
      </c>
      <c r="CZ10">
        <v>0</v>
      </c>
      <c r="DA10">
        <v>14</v>
      </c>
      <c r="DB10">
        <v>0</v>
      </c>
      <c r="DC10">
        <v>1</v>
      </c>
      <c r="DD10">
        <v>0</v>
      </c>
      <c r="DE10">
        <v>5</v>
      </c>
      <c r="DF10">
        <v>4</v>
      </c>
      <c r="DG10">
        <v>0</v>
      </c>
      <c r="DH10">
        <v>0</v>
      </c>
      <c r="DI10">
        <v>0</v>
      </c>
      <c r="DJ10">
        <v>91</v>
      </c>
      <c r="DK10">
        <v>0</v>
      </c>
      <c r="DL10">
        <v>0</v>
      </c>
      <c r="DM10">
        <v>15</v>
      </c>
      <c r="DN10">
        <v>2</v>
      </c>
      <c r="DO10">
        <v>23</v>
      </c>
      <c r="DP10">
        <v>2</v>
      </c>
      <c r="DQ10">
        <v>0</v>
      </c>
      <c r="DR10">
        <v>0</v>
      </c>
      <c r="DS10">
        <v>0</v>
      </c>
      <c r="DT10">
        <v>6</v>
      </c>
      <c r="DU10">
        <v>0</v>
      </c>
      <c r="DV10">
        <v>2</v>
      </c>
      <c r="DW10">
        <v>0</v>
      </c>
      <c r="DX10">
        <v>1</v>
      </c>
      <c r="DY10">
        <v>0</v>
      </c>
      <c r="DZ10">
        <v>35</v>
      </c>
      <c r="EA10">
        <v>1</v>
      </c>
      <c r="EB10">
        <v>3</v>
      </c>
      <c r="EC10">
        <v>210</v>
      </c>
      <c r="ED10">
        <v>33</v>
      </c>
      <c r="EE10">
        <v>0</v>
      </c>
      <c r="EF10">
        <v>0</v>
      </c>
      <c r="EG10">
        <v>3</v>
      </c>
      <c r="EH10">
        <v>62</v>
      </c>
      <c r="EI10">
        <v>0</v>
      </c>
      <c r="EJ10">
        <v>5</v>
      </c>
      <c r="EK10">
        <v>24</v>
      </c>
      <c r="EL10">
        <v>36</v>
      </c>
      <c r="EM10">
        <v>10</v>
      </c>
      <c r="EN10">
        <v>0</v>
      </c>
      <c r="EO10">
        <v>0</v>
      </c>
      <c r="EP10">
        <v>0</v>
      </c>
      <c r="EQ10">
        <v>1200</v>
      </c>
      <c r="ER10">
        <v>0</v>
      </c>
      <c r="ES10">
        <v>0</v>
      </c>
      <c r="ET10">
        <v>45</v>
      </c>
      <c r="EU10">
        <v>16</v>
      </c>
      <c r="EV10">
        <v>192</v>
      </c>
      <c r="EW10">
        <v>3</v>
      </c>
      <c r="EX10">
        <v>0</v>
      </c>
      <c r="EY10">
        <v>0</v>
      </c>
      <c r="EZ10">
        <v>4</v>
      </c>
      <c r="FA10">
        <v>35</v>
      </c>
      <c r="FB10">
        <v>0</v>
      </c>
      <c r="FC10">
        <v>8</v>
      </c>
      <c r="FD10">
        <v>18</v>
      </c>
      <c r="FE10">
        <v>18</v>
      </c>
      <c r="FF10">
        <v>18</v>
      </c>
      <c r="FG10">
        <v>103</v>
      </c>
      <c r="FH10">
        <v>18</v>
      </c>
      <c r="FI10">
        <v>17</v>
      </c>
      <c r="FJ10">
        <v>1868</v>
      </c>
      <c r="FK10">
        <v>160</v>
      </c>
      <c r="FL10">
        <v>38</v>
      </c>
      <c r="FM10">
        <v>155</v>
      </c>
      <c r="FN10">
        <v>2</v>
      </c>
      <c r="FO10">
        <v>22</v>
      </c>
      <c r="FP10">
        <v>377</v>
      </c>
      <c r="FQ10">
        <v>14</v>
      </c>
      <c r="FR10">
        <v>4</v>
      </c>
      <c r="FS10">
        <v>4</v>
      </c>
      <c r="FT10">
        <v>0</v>
      </c>
      <c r="FU10">
        <v>5</v>
      </c>
      <c r="FV10">
        <v>27</v>
      </c>
      <c r="FW10">
        <v>666</v>
      </c>
      <c r="FX10">
        <v>70</v>
      </c>
      <c r="FY10">
        <v>465</v>
      </c>
      <c r="FZ10">
        <v>5</v>
      </c>
      <c r="GA10">
        <v>48</v>
      </c>
      <c r="GB10">
        <v>1254</v>
      </c>
      <c r="GC10">
        <v>27</v>
      </c>
      <c r="GD10">
        <v>4</v>
      </c>
      <c r="GE10">
        <v>169</v>
      </c>
      <c r="GF10">
        <v>0</v>
      </c>
      <c r="GG10">
        <v>10</v>
      </c>
      <c r="GH10">
        <v>210</v>
      </c>
      <c r="GI10">
        <v>867</v>
      </c>
      <c r="GJ10">
        <v>116</v>
      </c>
      <c r="GK10">
        <v>793</v>
      </c>
      <c r="GL10">
        <v>7</v>
      </c>
      <c r="GM10">
        <v>85</v>
      </c>
      <c r="GN10">
        <v>1868</v>
      </c>
      <c r="GO10">
        <v>6</v>
      </c>
      <c r="GP10">
        <v>0</v>
      </c>
      <c r="GQ10">
        <v>69</v>
      </c>
      <c r="GR10">
        <v>65</v>
      </c>
      <c r="GS10">
        <v>7</v>
      </c>
      <c r="GT10">
        <v>0</v>
      </c>
      <c r="GU10">
        <v>1</v>
      </c>
      <c r="GV10">
        <v>0</v>
      </c>
      <c r="GW10">
        <v>0</v>
      </c>
      <c r="GX10">
        <v>0</v>
      </c>
      <c r="GY10">
        <v>0</v>
      </c>
      <c r="GZ10">
        <v>82</v>
      </c>
      <c r="HA10">
        <v>10</v>
      </c>
      <c r="HB10">
        <v>0</v>
      </c>
      <c r="HC10">
        <v>108</v>
      </c>
      <c r="HD10">
        <v>102</v>
      </c>
      <c r="HE10">
        <v>6</v>
      </c>
      <c r="HF10">
        <v>0</v>
      </c>
      <c r="HG10">
        <v>1</v>
      </c>
      <c r="HH10">
        <v>0</v>
      </c>
      <c r="HI10">
        <v>0</v>
      </c>
      <c r="HJ10">
        <v>0</v>
      </c>
      <c r="HK10">
        <v>0</v>
      </c>
      <c r="HL10">
        <v>124</v>
      </c>
      <c r="HM10">
        <v>13</v>
      </c>
      <c r="HN10">
        <v>0</v>
      </c>
      <c r="HO10">
        <v>85</v>
      </c>
      <c r="HP10">
        <v>82</v>
      </c>
      <c r="HQ10">
        <v>17</v>
      </c>
      <c r="HR10">
        <v>0</v>
      </c>
      <c r="HS10">
        <v>1</v>
      </c>
      <c r="HT10">
        <v>0</v>
      </c>
      <c r="HU10">
        <v>1</v>
      </c>
      <c r="HV10">
        <v>0</v>
      </c>
      <c r="HW10">
        <v>0</v>
      </c>
      <c r="HX10">
        <v>115</v>
      </c>
      <c r="HY10">
        <v>9</v>
      </c>
      <c r="HZ10">
        <v>0</v>
      </c>
      <c r="IA10">
        <v>72</v>
      </c>
      <c r="IB10">
        <v>62</v>
      </c>
      <c r="IC10">
        <v>8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89</v>
      </c>
      <c r="IK10">
        <v>19</v>
      </c>
      <c r="IL10">
        <v>1</v>
      </c>
      <c r="IM10">
        <v>85</v>
      </c>
      <c r="IN10">
        <v>79</v>
      </c>
      <c r="IO10">
        <v>22</v>
      </c>
      <c r="IP10">
        <v>0</v>
      </c>
      <c r="IQ10">
        <v>5</v>
      </c>
      <c r="IR10">
        <v>1</v>
      </c>
      <c r="IS10">
        <v>1</v>
      </c>
      <c r="IT10">
        <v>0</v>
      </c>
      <c r="IU10">
        <v>0</v>
      </c>
      <c r="IV10">
        <v>127</v>
      </c>
      <c r="IW10">
        <v>15</v>
      </c>
      <c r="IX10">
        <v>0</v>
      </c>
      <c r="IY10">
        <v>91</v>
      </c>
      <c r="IZ10">
        <v>81</v>
      </c>
      <c r="JA10">
        <v>21</v>
      </c>
      <c r="JB10">
        <v>0</v>
      </c>
      <c r="JC10">
        <v>4</v>
      </c>
      <c r="JD10">
        <v>0</v>
      </c>
      <c r="JE10">
        <v>1</v>
      </c>
      <c r="JF10">
        <v>0</v>
      </c>
      <c r="JG10">
        <v>0</v>
      </c>
      <c r="JH10">
        <v>127</v>
      </c>
      <c r="JI10">
        <v>25</v>
      </c>
      <c r="JJ10">
        <v>2</v>
      </c>
      <c r="JK10">
        <v>74</v>
      </c>
      <c r="JL10">
        <v>63</v>
      </c>
      <c r="JM10">
        <v>12</v>
      </c>
      <c r="JN10">
        <v>0</v>
      </c>
      <c r="JO10">
        <v>4</v>
      </c>
      <c r="JP10">
        <v>1</v>
      </c>
      <c r="JQ10">
        <v>0</v>
      </c>
      <c r="JR10">
        <v>0</v>
      </c>
      <c r="JS10">
        <v>0</v>
      </c>
      <c r="JT10">
        <v>113</v>
      </c>
      <c r="JU10">
        <v>23</v>
      </c>
      <c r="JV10">
        <v>0</v>
      </c>
      <c r="JW10">
        <v>76</v>
      </c>
      <c r="JX10">
        <v>69</v>
      </c>
      <c r="JY10">
        <v>16</v>
      </c>
      <c r="JZ10">
        <v>0</v>
      </c>
      <c r="KA10">
        <v>2</v>
      </c>
      <c r="KB10">
        <v>0</v>
      </c>
      <c r="KC10">
        <v>2</v>
      </c>
      <c r="KD10">
        <v>0</v>
      </c>
      <c r="KE10">
        <v>0</v>
      </c>
      <c r="KF10">
        <v>115</v>
      </c>
      <c r="KG10">
        <v>32</v>
      </c>
      <c r="KH10">
        <v>2</v>
      </c>
      <c r="KI10">
        <v>70</v>
      </c>
      <c r="KJ10">
        <v>63</v>
      </c>
      <c r="KK10">
        <v>19</v>
      </c>
      <c r="KL10">
        <v>0</v>
      </c>
      <c r="KM10">
        <v>3</v>
      </c>
      <c r="KN10">
        <v>0</v>
      </c>
      <c r="KO10">
        <v>0</v>
      </c>
      <c r="KP10">
        <v>0</v>
      </c>
      <c r="KQ10">
        <v>1</v>
      </c>
      <c r="KR10">
        <v>123</v>
      </c>
      <c r="KS10">
        <v>28</v>
      </c>
      <c r="KT10">
        <v>0</v>
      </c>
      <c r="KU10">
        <v>76</v>
      </c>
      <c r="KV10">
        <v>64</v>
      </c>
      <c r="KW10">
        <v>15</v>
      </c>
      <c r="KX10">
        <v>0</v>
      </c>
      <c r="KY10">
        <v>3</v>
      </c>
      <c r="KZ10">
        <v>0</v>
      </c>
      <c r="LA10">
        <v>1</v>
      </c>
      <c r="LB10">
        <v>0</v>
      </c>
      <c r="LC10">
        <v>0</v>
      </c>
      <c r="LD10">
        <v>119</v>
      </c>
      <c r="LE10">
        <v>20</v>
      </c>
      <c r="LF10">
        <v>2</v>
      </c>
      <c r="LG10">
        <v>79</v>
      </c>
      <c r="LH10">
        <v>70</v>
      </c>
      <c r="LI10">
        <v>14</v>
      </c>
      <c r="LJ10">
        <v>1</v>
      </c>
      <c r="LK10">
        <v>2</v>
      </c>
      <c r="LL10">
        <v>0</v>
      </c>
      <c r="LM10">
        <v>3</v>
      </c>
      <c r="LN10">
        <v>1</v>
      </c>
      <c r="LO10">
        <v>0</v>
      </c>
      <c r="LP10">
        <v>115</v>
      </c>
      <c r="LQ10">
        <v>33</v>
      </c>
      <c r="LR10">
        <v>2</v>
      </c>
      <c r="LS10">
        <v>67</v>
      </c>
      <c r="LT10">
        <v>58</v>
      </c>
      <c r="LU10">
        <v>13</v>
      </c>
      <c r="LV10">
        <v>0</v>
      </c>
      <c r="LW10">
        <v>1</v>
      </c>
      <c r="LX10">
        <v>0</v>
      </c>
      <c r="LY10">
        <v>2</v>
      </c>
      <c r="LZ10">
        <v>1</v>
      </c>
      <c r="MA10">
        <v>0</v>
      </c>
      <c r="MB10">
        <v>115</v>
      </c>
      <c r="MC10">
        <v>16</v>
      </c>
      <c r="MD10">
        <v>1</v>
      </c>
      <c r="ME10">
        <v>59</v>
      </c>
      <c r="MF10">
        <v>49</v>
      </c>
      <c r="MG10">
        <v>5</v>
      </c>
      <c r="MH10">
        <v>0</v>
      </c>
      <c r="MI10">
        <v>2</v>
      </c>
      <c r="MJ10">
        <v>0</v>
      </c>
      <c r="MK10">
        <v>0</v>
      </c>
      <c r="ML10">
        <v>0</v>
      </c>
      <c r="MM10">
        <v>0</v>
      </c>
      <c r="MN10">
        <v>81</v>
      </c>
      <c r="MO10">
        <v>28</v>
      </c>
      <c r="MP10">
        <v>5</v>
      </c>
      <c r="MQ10">
        <v>41</v>
      </c>
      <c r="MR10">
        <v>31</v>
      </c>
      <c r="MS10">
        <v>7</v>
      </c>
      <c r="MT10">
        <v>0</v>
      </c>
      <c r="MU10">
        <v>1</v>
      </c>
      <c r="MV10">
        <v>0</v>
      </c>
      <c r="MW10">
        <v>0</v>
      </c>
      <c r="MX10">
        <v>0</v>
      </c>
      <c r="MY10">
        <v>0</v>
      </c>
      <c r="MZ10">
        <v>81</v>
      </c>
      <c r="NA10">
        <v>31</v>
      </c>
      <c r="NB10">
        <v>4</v>
      </c>
      <c r="NC10">
        <v>63</v>
      </c>
      <c r="ND10">
        <v>51</v>
      </c>
      <c r="NE10">
        <v>7</v>
      </c>
      <c r="NF10">
        <v>0</v>
      </c>
      <c r="NG10">
        <v>0</v>
      </c>
      <c r="NH10">
        <v>0</v>
      </c>
      <c r="NI10">
        <v>1</v>
      </c>
      <c r="NJ10">
        <v>0</v>
      </c>
      <c r="NK10">
        <v>0</v>
      </c>
      <c r="NL10">
        <v>105</v>
      </c>
      <c r="NM10">
        <v>21</v>
      </c>
      <c r="NN10">
        <v>3</v>
      </c>
      <c r="NO10">
        <v>56</v>
      </c>
      <c r="NP10">
        <v>46</v>
      </c>
      <c r="NQ10">
        <v>9</v>
      </c>
      <c r="NR10">
        <v>0</v>
      </c>
      <c r="NS10">
        <v>2</v>
      </c>
      <c r="NT10">
        <v>0</v>
      </c>
      <c r="NU10">
        <v>0</v>
      </c>
      <c r="NV10">
        <v>1</v>
      </c>
      <c r="NW10">
        <v>0</v>
      </c>
      <c r="NX10">
        <v>89</v>
      </c>
      <c r="NY10">
        <v>30</v>
      </c>
      <c r="NZ10">
        <v>4</v>
      </c>
      <c r="OA10">
        <v>47</v>
      </c>
      <c r="OB10">
        <v>38</v>
      </c>
      <c r="OC10">
        <v>6</v>
      </c>
      <c r="OD10">
        <v>0</v>
      </c>
      <c r="OE10">
        <v>2</v>
      </c>
      <c r="OF10">
        <v>0</v>
      </c>
      <c r="OG10">
        <v>0</v>
      </c>
      <c r="OH10">
        <v>0</v>
      </c>
      <c r="OI10">
        <v>0</v>
      </c>
      <c r="OJ10">
        <v>87</v>
      </c>
      <c r="OK10">
        <v>16</v>
      </c>
      <c r="OL10">
        <v>1</v>
      </c>
      <c r="OM10">
        <v>35</v>
      </c>
      <c r="ON10">
        <v>28</v>
      </c>
      <c r="OO10">
        <v>6</v>
      </c>
      <c r="OP10">
        <v>0</v>
      </c>
      <c r="OQ10">
        <v>1</v>
      </c>
      <c r="OR10">
        <v>0</v>
      </c>
      <c r="OS10">
        <v>0</v>
      </c>
      <c r="OT10">
        <v>1</v>
      </c>
      <c r="OU10">
        <v>0</v>
      </c>
      <c r="OV10">
        <v>58</v>
      </c>
      <c r="OW10">
        <v>2</v>
      </c>
      <c r="OX10">
        <v>0</v>
      </c>
      <c r="OY10">
        <v>1</v>
      </c>
      <c r="OZ10">
        <v>1</v>
      </c>
      <c r="PA10">
        <v>0</v>
      </c>
      <c r="PB10">
        <v>0</v>
      </c>
      <c r="PC10">
        <v>0</v>
      </c>
      <c r="PD10">
        <v>0</v>
      </c>
      <c r="PE10">
        <v>0</v>
      </c>
      <c r="PF10">
        <v>0</v>
      </c>
      <c r="PG10">
        <v>0</v>
      </c>
      <c r="PH10">
        <v>3</v>
      </c>
      <c r="PI10">
        <v>377</v>
      </c>
      <c r="PJ10">
        <v>27</v>
      </c>
      <c r="PK10">
        <v>1254</v>
      </c>
      <c r="PL10">
        <v>1102</v>
      </c>
      <c r="PM10">
        <v>210</v>
      </c>
      <c r="PN10">
        <v>1</v>
      </c>
      <c r="PO10">
        <v>35</v>
      </c>
      <c r="PP10">
        <v>2</v>
      </c>
      <c r="PQ10">
        <v>12</v>
      </c>
      <c r="PR10">
        <v>4</v>
      </c>
      <c r="PS10">
        <v>1</v>
      </c>
      <c r="PT10">
        <v>1868</v>
      </c>
      <c r="PU10">
        <v>12</v>
      </c>
      <c r="PV10">
        <v>5</v>
      </c>
      <c r="PW10">
        <v>32</v>
      </c>
      <c r="PX10">
        <v>29</v>
      </c>
      <c r="PY10">
        <v>4</v>
      </c>
      <c r="PZ10">
        <v>0</v>
      </c>
      <c r="QA10">
        <v>0</v>
      </c>
      <c r="QB10">
        <v>0</v>
      </c>
      <c r="QC10">
        <v>0</v>
      </c>
      <c r="QD10">
        <v>1</v>
      </c>
      <c r="QE10">
        <v>0</v>
      </c>
      <c r="QF10">
        <v>53</v>
      </c>
    </row>
    <row r="11" spans="1:449" hidden="1">
      <c r="A11" s="178" t="s">
        <v>141</v>
      </c>
      <c r="B11">
        <v>41</v>
      </c>
      <c r="C11">
        <v>1</v>
      </c>
      <c r="D11">
        <v>0</v>
      </c>
      <c r="E11">
        <v>2</v>
      </c>
      <c r="F11">
        <v>65</v>
      </c>
      <c r="G11">
        <v>0</v>
      </c>
      <c r="H11">
        <v>0</v>
      </c>
      <c r="I11">
        <v>2</v>
      </c>
      <c r="J11">
        <v>15</v>
      </c>
      <c r="K11">
        <v>9</v>
      </c>
      <c r="L11">
        <v>0</v>
      </c>
      <c r="M11">
        <v>0</v>
      </c>
      <c r="N11">
        <v>2</v>
      </c>
      <c r="O11">
        <v>314</v>
      </c>
      <c r="P11">
        <v>0</v>
      </c>
      <c r="Q11">
        <v>0</v>
      </c>
      <c r="R11">
        <v>40</v>
      </c>
      <c r="S11">
        <v>6</v>
      </c>
      <c r="T11">
        <v>176</v>
      </c>
      <c r="U11">
        <v>0</v>
      </c>
      <c r="V11">
        <v>0</v>
      </c>
      <c r="W11">
        <v>0</v>
      </c>
      <c r="X11">
        <v>13</v>
      </c>
      <c r="Y11">
        <v>77</v>
      </c>
      <c r="Z11">
        <v>1</v>
      </c>
      <c r="AA11">
        <v>20</v>
      </c>
      <c r="AB11">
        <v>35</v>
      </c>
      <c r="AC11">
        <v>7</v>
      </c>
      <c r="AD11">
        <v>18</v>
      </c>
      <c r="AE11">
        <v>73</v>
      </c>
      <c r="AF11">
        <v>32</v>
      </c>
      <c r="AG11">
        <v>25</v>
      </c>
      <c r="AH11">
        <v>974</v>
      </c>
      <c r="AI11">
        <v>2</v>
      </c>
      <c r="AJ11">
        <v>0</v>
      </c>
      <c r="AK11">
        <v>0</v>
      </c>
      <c r="AL11">
        <v>0</v>
      </c>
      <c r="AM11">
        <v>11</v>
      </c>
      <c r="AN11">
        <v>0</v>
      </c>
      <c r="AO11">
        <v>0</v>
      </c>
      <c r="AP11">
        <v>0</v>
      </c>
      <c r="AQ11">
        <v>0</v>
      </c>
      <c r="AR11">
        <v>1</v>
      </c>
      <c r="AS11">
        <v>0</v>
      </c>
      <c r="AT11">
        <v>0</v>
      </c>
      <c r="AU11">
        <v>0</v>
      </c>
      <c r="AV11">
        <v>3</v>
      </c>
      <c r="AW11">
        <v>0</v>
      </c>
      <c r="AX11">
        <v>0</v>
      </c>
      <c r="AY11">
        <v>1</v>
      </c>
      <c r="AZ11">
        <v>0</v>
      </c>
      <c r="BA11">
        <v>11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11</v>
      </c>
      <c r="BJ11">
        <v>1</v>
      </c>
      <c r="BK11">
        <v>2</v>
      </c>
      <c r="BL11">
        <v>3</v>
      </c>
      <c r="BM11">
        <v>2</v>
      </c>
      <c r="BN11">
        <v>1</v>
      </c>
      <c r="BO11">
        <v>49</v>
      </c>
      <c r="BP11">
        <v>47</v>
      </c>
      <c r="BQ11">
        <v>1</v>
      </c>
      <c r="BR11">
        <v>0</v>
      </c>
      <c r="BS11">
        <v>0</v>
      </c>
      <c r="BT11">
        <v>25</v>
      </c>
      <c r="BU11">
        <v>0</v>
      </c>
      <c r="BV11">
        <v>0</v>
      </c>
      <c r="BW11">
        <v>0</v>
      </c>
      <c r="BX11">
        <v>2</v>
      </c>
      <c r="BY11">
        <v>4</v>
      </c>
      <c r="BZ11">
        <v>0</v>
      </c>
      <c r="CA11">
        <v>0</v>
      </c>
      <c r="CB11">
        <v>3</v>
      </c>
      <c r="CC11">
        <v>1058</v>
      </c>
      <c r="CD11">
        <v>0</v>
      </c>
      <c r="CE11">
        <v>0</v>
      </c>
      <c r="CF11">
        <v>6</v>
      </c>
      <c r="CG11">
        <v>3</v>
      </c>
      <c r="CH11">
        <v>66</v>
      </c>
      <c r="CI11">
        <v>0</v>
      </c>
      <c r="CJ11">
        <v>0</v>
      </c>
      <c r="CK11">
        <v>0</v>
      </c>
      <c r="CL11">
        <v>16</v>
      </c>
      <c r="CM11">
        <v>46</v>
      </c>
      <c r="CN11">
        <v>0</v>
      </c>
      <c r="CO11">
        <v>30</v>
      </c>
      <c r="CP11">
        <v>54</v>
      </c>
      <c r="CQ11">
        <v>13</v>
      </c>
      <c r="CR11">
        <v>26</v>
      </c>
      <c r="CS11">
        <v>155</v>
      </c>
      <c r="CT11">
        <v>19</v>
      </c>
      <c r="CU11">
        <v>1042</v>
      </c>
      <c r="CV11">
        <v>2616</v>
      </c>
      <c r="CW11">
        <v>51</v>
      </c>
      <c r="CX11">
        <v>0</v>
      </c>
      <c r="CY11">
        <v>0</v>
      </c>
      <c r="CZ11">
        <v>0</v>
      </c>
      <c r="DA11">
        <v>30</v>
      </c>
      <c r="DB11">
        <v>0</v>
      </c>
      <c r="DC11">
        <v>0</v>
      </c>
      <c r="DD11">
        <v>1</v>
      </c>
      <c r="DE11">
        <v>11</v>
      </c>
      <c r="DF11">
        <v>11</v>
      </c>
      <c r="DG11">
        <v>0</v>
      </c>
      <c r="DH11">
        <v>0</v>
      </c>
      <c r="DI11">
        <v>6</v>
      </c>
      <c r="DJ11">
        <v>118</v>
      </c>
      <c r="DK11">
        <v>0</v>
      </c>
      <c r="DL11">
        <v>0</v>
      </c>
      <c r="DM11">
        <v>28</v>
      </c>
      <c r="DN11">
        <v>1</v>
      </c>
      <c r="DO11">
        <v>40</v>
      </c>
      <c r="DP11">
        <v>1</v>
      </c>
      <c r="DQ11">
        <v>0</v>
      </c>
      <c r="DR11">
        <v>0</v>
      </c>
      <c r="DS11">
        <v>3</v>
      </c>
      <c r="DT11">
        <v>12</v>
      </c>
      <c r="DU11">
        <v>0</v>
      </c>
      <c r="DV11">
        <v>10</v>
      </c>
      <c r="DW11">
        <v>5</v>
      </c>
      <c r="DX11">
        <v>5</v>
      </c>
      <c r="DY11">
        <v>32</v>
      </c>
      <c r="DZ11">
        <v>103</v>
      </c>
      <c r="EA11">
        <v>6</v>
      </c>
      <c r="EB11">
        <v>120</v>
      </c>
      <c r="EC11">
        <v>594</v>
      </c>
      <c r="ED11">
        <v>141</v>
      </c>
      <c r="EE11">
        <v>2</v>
      </c>
      <c r="EF11">
        <v>0</v>
      </c>
      <c r="EG11">
        <v>2</v>
      </c>
      <c r="EH11">
        <v>131</v>
      </c>
      <c r="EI11">
        <v>0</v>
      </c>
      <c r="EJ11">
        <v>0</v>
      </c>
      <c r="EK11">
        <v>3</v>
      </c>
      <c r="EL11">
        <v>28</v>
      </c>
      <c r="EM11">
        <v>25</v>
      </c>
      <c r="EN11">
        <v>0</v>
      </c>
      <c r="EO11">
        <v>0</v>
      </c>
      <c r="EP11">
        <v>11</v>
      </c>
      <c r="EQ11">
        <v>1493</v>
      </c>
      <c r="ER11">
        <v>0</v>
      </c>
      <c r="ES11">
        <v>0</v>
      </c>
      <c r="ET11">
        <v>75</v>
      </c>
      <c r="EU11">
        <v>10</v>
      </c>
      <c r="EV11">
        <v>293</v>
      </c>
      <c r="EW11">
        <v>1</v>
      </c>
      <c r="EX11">
        <v>0</v>
      </c>
      <c r="EY11">
        <v>0</v>
      </c>
      <c r="EZ11">
        <v>32</v>
      </c>
      <c r="FA11">
        <v>135</v>
      </c>
      <c r="FB11">
        <v>1</v>
      </c>
      <c r="FC11">
        <v>60</v>
      </c>
      <c r="FD11">
        <v>105</v>
      </c>
      <c r="FE11">
        <v>26</v>
      </c>
      <c r="FF11">
        <v>78</v>
      </c>
      <c r="FG11">
        <v>334</v>
      </c>
      <c r="FH11">
        <v>59</v>
      </c>
      <c r="FI11">
        <v>1188</v>
      </c>
      <c r="FJ11">
        <v>4233</v>
      </c>
      <c r="FK11">
        <v>412</v>
      </c>
      <c r="FL11">
        <v>43</v>
      </c>
      <c r="FM11">
        <v>488</v>
      </c>
      <c r="FN11">
        <v>8</v>
      </c>
      <c r="FO11">
        <v>23</v>
      </c>
      <c r="FP11">
        <v>974</v>
      </c>
      <c r="FQ11">
        <v>30</v>
      </c>
      <c r="FR11">
        <v>11</v>
      </c>
      <c r="FS11">
        <v>7</v>
      </c>
      <c r="FT11">
        <v>0</v>
      </c>
      <c r="FU11">
        <v>1</v>
      </c>
      <c r="FV11">
        <v>49</v>
      </c>
      <c r="FW11">
        <v>1410</v>
      </c>
      <c r="FX11">
        <v>91</v>
      </c>
      <c r="FY11">
        <v>1069</v>
      </c>
      <c r="FZ11">
        <v>5</v>
      </c>
      <c r="GA11">
        <v>41</v>
      </c>
      <c r="GB11">
        <v>2616</v>
      </c>
      <c r="GC11">
        <v>128</v>
      </c>
      <c r="GD11">
        <v>6</v>
      </c>
      <c r="GE11">
        <v>446</v>
      </c>
      <c r="GF11">
        <v>9</v>
      </c>
      <c r="GG11">
        <v>5</v>
      </c>
      <c r="GH11">
        <v>594</v>
      </c>
      <c r="GI11">
        <v>1980</v>
      </c>
      <c r="GJ11">
        <v>151</v>
      </c>
      <c r="GK11">
        <v>2010</v>
      </c>
      <c r="GL11">
        <v>22</v>
      </c>
      <c r="GM11">
        <v>70</v>
      </c>
      <c r="GN11">
        <v>4233</v>
      </c>
      <c r="GO11">
        <v>28</v>
      </c>
      <c r="GP11">
        <v>0</v>
      </c>
      <c r="GQ11">
        <v>189</v>
      </c>
      <c r="GR11">
        <v>137</v>
      </c>
      <c r="GS11">
        <v>40</v>
      </c>
      <c r="GT11">
        <v>0</v>
      </c>
      <c r="GU11">
        <v>3</v>
      </c>
      <c r="GV11">
        <v>0</v>
      </c>
      <c r="GW11">
        <v>0</v>
      </c>
      <c r="GX11">
        <v>0</v>
      </c>
      <c r="GY11">
        <v>0</v>
      </c>
      <c r="GZ11">
        <v>257</v>
      </c>
      <c r="HA11">
        <v>30</v>
      </c>
      <c r="HB11">
        <v>1</v>
      </c>
      <c r="HC11">
        <v>169</v>
      </c>
      <c r="HD11">
        <v>111</v>
      </c>
      <c r="HE11">
        <v>26</v>
      </c>
      <c r="HF11">
        <v>0</v>
      </c>
      <c r="HG11">
        <v>2</v>
      </c>
      <c r="HH11">
        <v>0</v>
      </c>
      <c r="HI11">
        <v>0</v>
      </c>
      <c r="HJ11">
        <v>0</v>
      </c>
      <c r="HK11">
        <v>0</v>
      </c>
      <c r="HL11">
        <v>226</v>
      </c>
      <c r="HM11">
        <v>37</v>
      </c>
      <c r="HN11">
        <v>1</v>
      </c>
      <c r="HO11">
        <v>179</v>
      </c>
      <c r="HP11">
        <v>111</v>
      </c>
      <c r="HQ11">
        <v>42</v>
      </c>
      <c r="HR11">
        <v>0</v>
      </c>
      <c r="HS11">
        <v>3</v>
      </c>
      <c r="HT11">
        <v>0</v>
      </c>
      <c r="HU11">
        <v>0</v>
      </c>
      <c r="HV11">
        <v>0</v>
      </c>
      <c r="HW11">
        <v>0</v>
      </c>
      <c r="HX11">
        <v>259</v>
      </c>
      <c r="HY11">
        <v>51</v>
      </c>
      <c r="HZ11">
        <v>2</v>
      </c>
      <c r="IA11">
        <v>163</v>
      </c>
      <c r="IB11">
        <v>94</v>
      </c>
      <c r="IC11">
        <v>34</v>
      </c>
      <c r="ID11">
        <v>0</v>
      </c>
      <c r="IE11">
        <v>0</v>
      </c>
      <c r="IF11">
        <v>0</v>
      </c>
      <c r="IG11">
        <v>1</v>
      </c>
      <c r="IH11">
        <v>0</v>
      </c>
      <c r="II11">
        <v>1</v>
      </c>
      <c r="IJ11">
        <v>250</v>
      </c>
      <c r="IK11">
        <v>40</v>
      </c>
      <c r="IL11">
        <v>4</v>
      </c>
      <c r="IM11">
        <v>136</v>
      </c>
      <c r="IN11">
        <v>82</v>
      </c>
      <c r="IO11">
        <v>35</v>
      </c>
      <c r="IP11">
        <v>0</v>
      </c>
      <c r="IQ11">
        <v>0</v>
      </c>
      <c r="IR11">
        <v>0</v>
      </c>
      <c r="IS11">
        <v>0</v>
      </c>
      <c r="IT11">
        <v>1</v>
      </c>
      <c r="IU11">
        <v>0</v>
      </c>
      <c r="IV11">
        <v>215</v>
      </c>
      <c r="IW11">
        <v>42</v>
      </c>
      <c r="IX11">
        <v>1</v>
      </c>
      <c r="IY11">
        <v>142</v>
      </c>
      <c r="IZ11">
        <v>82</v>
      </c>
      <c r="JA11">
        <v>41</v>
      </c>
      <c r="JB11">
        <v>0</v>
      </c>
      <c r="JC11">
        <v>4</v>
      </c>
      <c r="JD11">
        <v>0</v>
      </c>
      <c r="JE11">
        <v>1</v>
      </c>
      <c r="JF11">
        <v>0</v>
      </c>
      <c r="JG11">
        <v>0</v>
      </c>
      <c r="JH11">
        <v>226</v>
      </c>
      <c r="JI11">
        <v>43</v>
      </c>
      <c r="JJ11">
        <v>1</v>
      </c>
      <c r="JK11">
        <v>160</v>
      </c>
      <c r="JL11">
        <v>90</v>
      </c>
      <c r="JM11">
        <v>31</v>
      </c>
      <c r="JN11">
        <v>0</v>
      </c>
      <c r="JO11">
        <v>2</v>
      </c>
      <c r="JP11">
        <v>0</v>
      </c>
      <c r="JQ11">
        <v>2</v>
      </c>
      <c r="JR11">
        <v>1</v>
      </c>
      <c r="JS11">
        <v>0</v>
      </c>
      <c r="JT11">
        <v>235</v>
      </c>
      <c r="JU11">
        <v>54</v>
      </c>
      <c r="JV11">
        <v>3</v>
      </c>
      <c r="JW11">
        <v>148</v>
      </c>
      <c r="JX11">
        <v>92</v>
      </c>
      <c r="JY11">
        <v>40</v>
      </c>
      <c r="JZ11">
        <v>0</v>
      </c>
      <c r="KA11">
        <v>4</v>
      </c>
      <c r="KB11">
        <v>0</v>
      </c>
      <c r="KC11">
        <v>0</v>
      </c>
      <c r="KD11">
        <v>2</v>
      </c>
      <c r="KE11">
        <v>0</v>
      </c>
      <c r="KF11">
        <v>245</v>
      </c>
      <c r="KG11">
        <v>58</v>
      </c>
      <c r="KH11">
        <v>3</v>
      </c>
      <c r="KI11">
        <v>134</v>
      </c>
      <c r="KJ11">
        <v>68</v>
      </c>
      <c r="KK11">
        <v>36</v>
      </c>
      <c r="KL11">
        <v>0</v>
      </c>
      <c r="KM11">
        <v>4</v>
      </c>
      <c r="KN11">
        <v>0</v>
      </c>
      <c r="KO11">
        <v>2</v>
      </c>
      <c r="KP11">
        <v>0</v>
      </c>
      <c r="KQ11">
        <v>0</v>
      </c>
      <c r="KR11">
        <v>231</v>
      </c>
      <c r="KS11">
        <v>56</v>
      </c>
      <c r="KT11">
        <v>4</v>
      </c>
      <c r="KU11">
        <v>165</v>
      </c>
      <c r="KV11">
        <v>74</v>
      </c>
      <c r="KW11">
        <v>32</v>
      </c>
      <c r="KX11">
        <v>0</v>
      </c>
      <c r="KY11">
        <v>3</v>
      </c>
      <c r="KZ11">
        <v>0</v>
      </c>
      <c r="LA11">
        <v>1</v>
      </c>
      <c r="LB11">
        <v>0</v>
      </c>
      <c r="LC11">
        <v>0</v>
      </c>
      <c r="LD11">
        <v>257</v>
      </c>
      <c r="LE11">
        <v>60</v>
      </c>
      <c r="LF11">
        <v>4</v>
      </c>
      <c r="LG11">
        <v>145</v>
      </c>
      <c r="LH11">
        <v>90</v>
      </c>
      <c r="LI11">
        <v>31</v>
      </c>
      <c r="LJ11">
        <v>0</v>
      </c>
      <c r="LK11">
        <v>3</v>
      </c>
      <c r="LL11">
        <v>0</v>
      </c>
      <c r="LM11">
        <v>1</v>
      </c>
      <c r="LN11">
        <v>2</v>
      </c>
      <c r="LO11">
        <v>0</v>
      </c>
      <c r="LP11">
        <v>240</v>
      </c>
      <c r="LQ11">
        <v>72</v>
      </c>
      <c r="LR11">
        <v>3</v>
      </c>
      <c r="LS11">
        <v>172</v>
      </c>
      <c r="LT11">
        <v>88</v>
      </c>
      <c r="LU11">
        <v>26</v>
      </c>
      <c r="LV11">
        <v>0</v>
      </c>
      <c r="LW11">
        <v>0</v>
      </c>
      <c r="LX11">
        <v>0</v>
      </c>
      <c r="LY11">
        <v>0</v>
      </c>
      <c r="LZ11">
        <v>1</v>
      </c>
      <c r="MA11">
        <v>0</v>
      </c>
      <c r="MB11">
        <v>273</v>
      </c>
      <c r="MC11">
        <v>73</v>
      </c>
      <c r="MD11">
        <v>3</v>
      </c>
      <c r="ME11">
        <v>146</v>
      </c>
      <c r="MF11">
        <v>81</v>
      </c>
      <c r="MG11">
        <v>32</v>
      </c>
      <c r="MH11">
        <v>0</v>
      </c>
      <c r="MI11">
        <v>1</v>
      </c>
      <c r="MJ11">
        <v>0</v>
      </c>
      <c r="MK11">
        <v>1</v>
      </c>
      <c r="ML11">
        <v>0</v>
      </c>
      <c r="MM11">
        <v>1</v>
      </c>
      <c r="MN11">
        <v>254</v>
      </c>
      <c r="MO11">
        <v>60</v>
      </c>
      <c r="MP11">
        <v>4</v>
      </c>
      <c r="MQ11">
        <v>123</v>
      </c>
      <c r="MR11">
        <v>54</v>
      </c>
      <c r="MS11">
        <v>27</v>
      </c>
      <c r="MT11">
        <v>0</v>
      </c>
      <c r="MU11">
        <v>1</v>
      </c>
      <c r="MV11">
        <v>0</v>
      </c>
      <c r="MW11">
        <v>2</v>
      </c>
      <c r="MX11">
        <v>2</v>
      </c>
      <c r="MY11">
        <v>0</v>
      </c>
      <c r="MZ11">
        <v>214</v>
      </c>
      <c r="NA11">
        <v>67</v>
      </c>
      <c r="NB11">
        <v>4</v>
      </c>
      <c r="NC11">
        <v>131</v>
      </c>
      <c r="ND11">
        <v>57</v>
      </c>
      <c r="NE11">
        <v>32</v>
      </c>
      <c r="NF11">
        <v>0</v>
      </c>
      <c r="NG11">
        <v>1</v>
      </c>
      <c r="NH11">
        <v>0</v>
      </c>
      <c r="NI11">
        <v>0</v>
      </c>
      <c r="NJ11">
        <v>1</v>
      </c>
      <c r="NK11">
        <v>0</v>
      </c>
      <c r="NL11">
        <v>234</v>
      </c>
      <c r="NM11">
        <v>68</v>
      </c>
      <c r="NN11">
        <v>3</v>
      </c>
      <c r="NO11">
        <v>110</v>
      </c>
      <c r="NP11">
        <v>40</v>
      </c>
      <c r="NQ11">
        <v>26</v>
      </c>
      <c r="NR11">
        <v>0</v>
      </c>
      <c r="NS11">
        <v>1</v>
      </c>
      <c r="NT11">
        <v>0</v>
      </c>
      <c r="NU11">
        <v>1</v>
      </c>
      <c r="NV11">
        <v>2</v>
      </c>
      <c r="NW11">
        <v>0</v>
      </c>
      <c r="NX11">
        <v>207</v>
      </c>
      <c r="NY11">
        <v>64</v>
      </c>
      <c r="NZ11">
        <v>2</v>
      </c>
      <c r="OA11">
        <v>113</v>
      </c>
      <c r="OB11">
        <v>50</v>
      </c>
      <c r="OC11">
        <v>35</v>
      </c>
      <c r="OD11">
        <v>0</v>
      </c>
      <c r="OE11">
        <v>1</v>
      </c>
      <c r="OF11">
        <v>0</v>
      </c>
      <c r="OG11">
        <v>0</v>
      </c>
      <c r="OH11">
        <v>2</v>
      </c>
      <c r="OI11">
        <v>0</v>
      </c>
      <c r="OJ11">
        <v>214</v>
      </c>
      <c r="OK11">
        <v>54</v>
      </c>
      <c r="OL11">
        <v>5</v>
      </c>
      <c r="OM11">
        <v>87</v>
      </c>
      <c r="ON11">
        <v>34</v>
      </c>
      <c r="OO11">
        <v>20</v>
      </c>
      <c r="OP11">
        <v>0</v>
      </c>
      <c r="OQ11">
        <v>1</v>
      </c>
      <c r="OR11">
        <v>0</v>
      </c>
      <c r="OS11">
        <v>0</v>
      </c>
      <c r="OT11">
        <v>0</v>
      </c>
      <c r="OU11">
        <v>0</v>
      </c>
      <c r="OV11">
        <v>166</v>
      </c>
      <c r="OW11">
        <v>17</v>
      </c>
      <c r="OX11">
        <v>1</v>
      </c>
      <c r="OY11">
        <v>4</v>
      </c>
      <c r="OZ11">
        <v>0</v>
      </c>
      <c r="PA11">
        <v>8</v>
      </c>
      <c r="PB11">
        <v>0</v>
      </c>
      <c r="PC11">
        <v>0</v>
      </c>
      <c r="PD11">
        <v>0</v>
      </c>
      <c r="PE11">
        <v>1</v>
      </c>
      <c r="PF11">
        <v>0</v>
      </c>
      <c r="PG11">
        <v>0</v>
      </c>
      <c r="PH11">
        <v>30</v>
      </c>
      <c r="PI11">
        <v>974</v>
      </c>
      <c r="PJ11">
        <v>49</v>
      </c>
      <c r="PK11">
        <v>2616</v>
      </c>
      <c r="PL11">
        <v>1435</v>
      </c>
      <c r="PM11">
        <v>594</v>
      </c>
      <c r="PN11">
        <v>0</v>
      </c>
      <c r="PO11">
        <v>34</v>
      </c>
      <c r="PP11">
        <v>0</v>
      </c>
      <c r="PQ11">
        <v>13</v>
      </c>
      <c r="PR11">
        <v>14</v>
      </c>
      <c r="PS11">
        <v>2</v>
      </c>
      <c r="PT11">
        <v>4233</v>
      </c>
      <c r="PU11">
        <v>14</v>
      </c>
      <c r="PV11">
        <v>1</v>
      </c>
      <c r="PW11">
        <v>41</v>
      </c>
      <c r="PX11">
        <v>0</v>
      </c>
      <c r="PY11">
        <v>11</v>
      </c>
      <c r="PZ11">
        <v>0</v>
      </c>
      <c r="QA11">
        <v>0</v>
      </c>
      <c r="QB11">
        <v>0</v>
      </c>
      <c r="QC11">
        <v>0</v>
      </c>
      <c r="QD11">
        <v>0</v>
      </c>
      <c r="QE11">
        <v>0</v>
      </c>
      <c r="QF11">
        <v>67</v>
      </c>
    </row>
    <row r="12" spans="1:449" hidden="1">
      <c r="A12" s="178" t="s">
        <v>142</v>
      </c>
      <c r="B12">
        <v>20</v>
      </c>
      <c r="C12">
        <v>2</v>
      </c>
      <c r="D12">
        <v>0</v>
      </c>
      <c r="E12">
        <v>0</v>
      </c>
      <c r="F12">
        <v>16</v>
      </c>
      <c r="G12">
        <v>0</v>
      </c>
      <c r="H12">
        <v>0</v>
      </c>
      <c r="I12">
        <v>0</v>
      </c>
      <c r="J12">
        <v>6</v>
      </c>
      <c r="K12">
        <v>1</v>
      </c>
      <c r="L12">
        <v>0</v>
      </c>
      <c r="M12">
        <v>0</v>
      </c>
      <c r="N12">
        <v>2</v>
      </c>
      <c r="O12">
        <v>144</v>
      </c>
      <c r="P12">
        <v>0</v>
      </c>
      <c r="Q12">
        <v>0</v>
      </c>
      <c r="R12">
        <v>23</v>
      </c>
      <c r="S12">
        <v>2</v>
      </c>
      <c r="T12">
        <v>37</v>
      </c>
      <c r="U12">
        <v>0</v>
      </c>
      <c r="V12">
        <v>0</v>
      </c>
      <c r="W12">
        <v>0</v>
      </c>
      <c r="X12">
        <v>1</v>
      </c>
      <c r="Y12">
        <v>25</v>
      </c>
      <c r="Z12">
        <v>0</v>
      </c>
      <c r="AA12">
        <v>9</v>
      </c>
      <c r="AB12">
        <v>22</v>
      </c>
      <c r="AC12">
        <v>4</v>
      </c>
      <c r="AD12">
        <v>10</v>
      </c>
      <c r="AE12">
        <v>37</v>
      </c>
      <c r="AF12">
        <v>10</v>
      </c>
      <c r="AG12">
        <v>9</v>
      </c>
      <c r="AH12">
        <v>380</v>
      </c>
      <c r="AI12">
        <v>2</v>
      </c>
      <c r="AJ12">
        <v>0</v>
      </c>
      <c r="AK12">
        <v>0</v>
      </c>
      <c r="AL12">
        <v>0</v>
      </c>
      <c r="AM12">
        <v>10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1</v>
      </c>
      <c r="AW12">
        <v>0</v>
      </c>
      <c r="AX12">
        <v>0</v>
      </c>
      <c r="AY12">
        <v>4</v>
      </c>
      <c r="AZ12">
        <v>0</v>
      </c>
      <c r="BA12">
        <v>3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2</v>
      </c>
      <c r="BI12">
        <v>1</v>
      </c>
      <c r="BJ12">
        <v>2</v>
      </c>
      <c r="BK12">
        <v>0</v>
      </c>
      <c r="BL12">
        <v>9</v>
      </c>
      <c r="BM12">
        <v>2</v>
      </c>
      <c r="BN12">
        <v>1</v>
      </c>
      <c r="BO12">
        <v>37</v>
      </c>
      <c r="BP12">
        <v>49</v>
      </c>
      <c r="BQ12">
        <v>0</v>
      </c>
      <c r="BR12">
        <v>0</v>
      </c>
      <c r="BS12">
        <v>1</v>
      </c>
      <c r="BT12">
        <v>6</v>
      </c>
      <c r="BU12">
        <v>0</v>
      </c>
      <c r="BV12">
        <v>0</v>
      </c>
      <c r="BW12">
        <v>0</v>
      </c>
      <c r="BX12">
        <v>1</v>
      </c>
      <c r="BY12">
        <v>3</v>
      </c>
      <c r="BZ12">
        <v>0</v>
      </c>
      <c r="CA12">
        <v>0</v>
      </c>
      <c r="CB12">
        <v>0</v>
      </c>
      <c r="CC12">
        <v>551</v>
      </c>
      <c r="CD12">
        <v>0</v>
      </c>
      <c r="CE12">
        <v>0</v>
      </c>
      <c r="CF12">
        <v>10</v>
      </c>
      <c r="CG12">
        <v>0</v>
      </c>
      <c r="CH12">
        <v>28</v>
      </c>
      <c r="CI12">
        <v>1</v>
      </c>
      <c r="CJ12">
        <v>0</v>
      </c>
      <c r="CK12">
        <v>0</v>
      </c>
      <c r="CL12">
        <v>1</v>
      </c>
      <c r="CM12">
        <v>25</v>
      </c>
      <c r="CN12">
        <v>0</v>
      </c>
      <c r="CO12">
        <v>14</v>
      </c>
      <c r="CP12">
        <v>34</v>
      </c>
      <c r="CQ12">
        <v>5</v>
      </c>
      <c r="CR12">
        <v>12</v>
      </c>
      <c r="CS12">
        <v>210</v>
      </c>
      <c r="CT12">
        <v>17</v>
      </c>
      <c r="CU12">
        <v>9</v>
      </c>
      <c r="CV12">
        <v>977</v>
      </c>
      <c r="CW12">
        <v>31</v>
      </c>
      <c r="CX12">
        <v>0</v>
      </c>
      <c r="CY12">
        <v>0</v>
      </c>
      <c r="CZ12">
        <v>0</v>
      </c>
      <c r="DA12">
        <v>43</v>
      </c>
      <c r="DB12">
        <v>0</v>
      </c>
      <c r="DC12">
        <v>0</v>
      </c>
      <c r="DD12">
        <v>2</v>
      </c>
      <c r="DE12">
        <v>4</v>
      </c>
      <c r="DF12">
        <v>2</v>
      </c>
      <c r="DG12">
        <v>0</v>
      </c>
      <c r="DH12">
        <v>1</v>
      </c>
      <c r="DI12">
        <v>0</v>
      </c>
      <c r="DJ12">
        <v>114</v>
      </c>
      <c r="DK12">
        <v>0</v>
      </c>
      <c r="DL12">
        <v>0</v>
      </c>
      <c r="DM12">
        <v>30</v>
      </c>
      <c r="DN12">
        <v>0</v>
      </c>
      <c r="DO12">
        <v>20</v>
      </c>
      <c r="DP12">
        <v>1</v>
      </c>
      <c r="DQ12">
        <v>0</v>
      </c>
      <c r="DR12">
        <v>0</v>
      </c>
      <c r="DS12">
        <v>1</v>
      </c>
      <c r="DT12">
        <v>5</v>
      </c>
      <c r="DU12">
        <v>0</v>
      </c>
      <c r="DV12">
        <v>30</v>
      </c>
      <c r="DW12">
        <v>9</v>
      </c>
      <c r="DX12">
        <v>13</v>
      </c>
      <c r="DY12">
        <v>15</v>
      </c>
      <c r="DZ12">
        <v>127</v>
      </c>
      <c r="EA12">
        <v>3</v>
      </c>
      <c r="EB12">
        <v>7</v>
      </c>
      <c r="EC12">
        <v>458</v>
      </c>
      <c r="ED12">
        <v>102</v>
      </c>
      <c r="EE12">
        <v>2</v>
      </c>
      <c r="EF12">
        <v>0</v>
      </c>
      <c r="EG12">
        <v>1</v>
      </c>
      <c r="EH12">
        <v>75</v>
      </c>
      <c r="EI12">
        <v>0</v>
      </c>
      <c r="EJ12">
        <v>0</v>
      </c>
      <c r="EK12">
        <v>2</v>
      </c>
      <c r="EL12">
        <v>11</v>
      </c>
      <c r="EM12">
        <v>6</v>
      </c>
      <c r="EN12">
        <v>0</v>
      </c>
      <c r="EO12">
        <v>1</v>
      </c>
      <c r="EP12">
        <v>2</v>
      </c>
      <c r="EQ12">
        <v>810</v>
      </c>
      <c r="ER12">
        <v>0</v>
      </c>
      <c r="ES12">
        <v>0</v>
      </c>
      <c r="ET12">
        <v>67</v>
      </c>
      <c r="EU12">
        <v>2</v>
      </c>
      <c r="EV12">
        <v>88</v>
      </c>
      <c r="EW12">
        <v>2</v>
      </c>
      <c r="EX12">
        <v>0</v>
      </c>
      <c r="EY12">
        <v>0</v>
      </c>
      <c r="EZ12">
        <v>3</v>
      </c>
      <c r="FA12">
        <v>55</v>
      </c>
      <c r="FB12">
        <v>0</v>
      </c>
      <c r="FC12">
        <v>55</v>
      </c>
      <c r="FD12">
        <v>66</v>
      </c>
      <c r="FE12">
        <v>24</v>
      </c>
      <c r="FF12">
        <v>37</v>
      </c>
      <c r="FG12">
        <v>383</v>
      </c>
      <c r="FH12">
        <v>32</v>
      </c>
      <c r="FI12">
        <v>26</v>
      </c>
      <c r="FJ12">
        <v>1852</v>
      </c>
      <c r="FK12">
        <v>147</v>
      </c>
      <c r="FL12">
        <v>15</v>
      </c>
      <c r="FM12">
        <v>193</v>
      </c>
      <c r="FN12">
        <v>2</v>
      </c>
      <c r="FO12">
        <v>23</v>
      </c>
      <c r="FP12">
        <v>380</v>
      </c>
      <c r="FQ12">
        <v>12</v>
      </c>
      <c r="FR12">
        <v>8</v>
      </c>
      <c r="FS12">
        <v>15</v>
      </c>
      <c r="FT12">
        <v>0</v>
      </c>
      <c r="FU12">
        <v>2</v>
      </c>
      <c r="FV12">
        <v>37</v>
      </c>
      <c r="FW12">
        <v>441</v>
      </c>
      <c r="FX12">
        <v>32</v>
      </c>
      <c r="FY12">
        <v>440</v>
      </c>
      <c r="FZ12">
        <v>4</v>
      </c>
      <c r="GA12">
        <v>60</v>
      </c>
      <c r="GB12">
        <v>977</v>
      </c>
      <c r="GC12">
        <v>81</v>
      </c>
      <c r="GD12">
        <v>3</v>
      </c>
      <c r="GE12">
        <v>356</v>
      </c>
      <c r="GF12">
        <v>6</v>
      </c>
      <c r="GG12">
        <v>12</v>
      </c>
      <c r="GH12">
        <v>458</v>
      </c>
      <c r="GI12">
        <v>681</v>
      </c>
      <c r="GJ12">
        <v>58</v>
      </c>
      <c r="GK12">
        <v>1004</v>
      </c>
      <c r="GL12">
        <v>12</v>
      </c>
      <c r="GM12">
        <v>97</v>
      </c>
      <c r="GN12">
        <v>1852</v>
      </c>
      <c r="GO12">
        <v>7</v>
      </c>
      <c r="GP12">
        <v>1</v>
      </c>
      <c r="GQ12">
        <v>54</v>
      </c>
      <c r="GR12">
        <v>44</v>
      </c>
      <c r="GS12">
        <v>49</v>
      </c>
      <c r="GT12">
        <v>0</v>
      </c>
      <c r="GU12">
        <v>1</v>
      </c>
      <c r="GV12">
        <v>0</v>
      </c>
      <c r="GW12">
        <v>0</v>
      </c>
      <c r="GX12">
        <v>0</v>
      </c>
      <c r="GY12">
        <v>0</v>
      </c>
      <c r="GZ12">
        <v>111</v>
      </c>
      <c r="HA12">
        <v>8</v>
      </c>
      <c r="HB12">
        <v>2</v>
      </c>
      <c r="HC12">
        <v>77</v>
      </c>
      <c r="HD12">
        <v>57</v>
      </c>
      <c r="HE12">
        <v>15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102</v>
      </c>
      <c r="HM12">
        <v>21</v>
      </c>
      <c r="HN12">
        <v>0</v>
      </c>
      <c r="HO12">
        <v>91</v>
      </c>
      <c r="HP12">
        <v>67</v>
      </c>
      <c r="HQ12">
        <v>23</v>
      </c>
      <c r="HR12">
        <v>0</v>
      </c>
      <c r="HS12">
        <v>1</v>
      </c>
      <c r="HT12">
        <v>0</v>
      </c>
      <c r="HU12">
        <v>0</v>
      </c>
      <c r="HV12">
        <v>0</v>
      </c>
      <c r="HW12">
        <v>0</v>
      </c>
      <c r="HX12">
        <v>135</v>
      </c>
      <c r="HY12">
        <v>17</v>
      </c>
      <c r="HZ12">
        <v>3</v>
      </c>
      <c r="IA12">
        <v>83</v>
      </c>
      <c r="IB12">
        <v>59</v>
      </c>
      <c r="IC12">
        <v>40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143</v>
      </c>
      <c r="IK12">
        <v>17</v>
      </c>
      <c r="IL12">
        <v>0</v>
      </c>
      <c r="IM12">
        <v>58</v>
      </c>
      <c r="IN12">
        <v>38</v>
      </c>
      <c r="IO12">
        <v>34</v>
      </c>
      <c r="IP12">
        <v>0</v>
      </c>
      <c r="IQ12">
        <v>1</v>
      </c>
      <c r="IR12">
        <v>0</v>
      </c>
      <c r="IS12">
        <v>0</v>
      </c>
      <c r="IT12">
        <v>0</v>
      </c>
      <c r="IU12">
        <v>0</v>
      </c>
      <c r="IV12">
        <v>109</v>
      </c>
      <c r="IW12">
        <v>17</v>
      </c>
      <c r="IX12">
        <v>2</v>
      </c>
      <c r="IY12">
        <v>65</v>
      </c>
      <c r="IZ12">
        <v>49</v>
      </c>
      <c r="JA12">
        <v>22</v>
      </c>
      <c r="JB12">
        <v>0</v>
      </c>
      <c r="JC12">
        <v>1</v>
      </c>
      <c r="JD12">
        <v>0</v>
      </c>
      <c r="JE12">
        <v>0</v>
      </c>
      <c r="JF12">
        <v>1</v>
      </c>
      <c r="JG12">
        <v>0</v>
      </c>
      <c r="JH12">
        <v>106</v>
      </c>
      <c r="JI12">
        <v>11</v>
      </c>
      <c r="JJ12">
        <v>2</v>
      </c>
      <c r="JK12">
        <v>81</v>
      </c>
      <c r="JL12">
        <v>57</v>
      </c>
      <c r="JM12">
        <v>39</v>
      </c>
      <c r="JN12">
        <v>0</v>
      </c>
      <c r="JO12">
        <v>4</v>
      </c>
      <c r="JP12">
        <v>0</v>
      </c>
      <c r="JQ12">
        <v>1</v>
      </c>
      <c r="JR12">
        <v>0</v>
      </c>
      <c r="JS12">
        <v>0</v>
      </c>
      <c r="JT12">
        <v>133</v>
      </c>
      <c r="JU12">
        <v>16</v>
      </c>
      <c r="JV12">
        <v>3</v>
      </c>
      <c r="JW12">
        <v>56</v>
      </c>
      <c r="JX12">
        <v>36</v>
      </c>
      <c r="JY12">
        <v>28</v>
      </c>
      <c r="JZ12">
        <v>0</v>
      </c>
      <c r="KA12">
        <v>4</v>
      </c>
      <c r="KB12">
        <v>0</v>
      </c>
      <c r="KC12">
        <v>0</v>
      </c>
      <c r="KD12">
        <v>2</v>
      </c>
      <c r="KE12">
        <v>0</v>
      </c>
      <c r="KF12">
        <v>103</v>
      </c>
      <c r="KG12">
        <v>33</v>
      </c>
      <c r="KH12">
        <v>2</v>
      </c>
      <c r="KI12">
        <v>30</v>
      </c>
      <c r="KJ12">
        <v>25</v>
      </c>
      <c r="KK12">
        <v>21</v>
      </c>
      <c r="KL12">
        <v>0</v>
      </c>
      <c r="KM12">
        <v>1</v>
      </c>
      <c r="KN12">
        <v>0</v>
      </c>
      <c r="KO12">
        <v>0</v>
      </c>
      <c r="KP12">
        <v>0</v>
      </c>
      <c r="KQ12">
        <v>0</v>
      </c>
      <c r="KR12">
        <v>86</v>
      </c>
      <c r="KS12">
        <v>12</v>
      </c>
      <c r="KT12">
        <v>2</v>
      </c>
      <c r="KU12">
        <v>57</v>
      </c>
      <c r="KV12">
        <v>35</v>
      </c>
      <c r="KW12">
        <v>27</v>
      </c>
      <c r="KX12">
        <v>0</v>
      </c>
      <c r="KY12">
        <v>3</v>
      </c>
      <c r="KZ12">
        <v>0</v>
      </c>
      <c r="LA12">
        <v>0</v>
      </c>
      <c r="LB12">
        <v>1</v>
      </c>
      <c r="LC12">
        <v>0</v>
      </c>
      <c r="LD12">
        <v>98</v>
      </c>
      <c r="LE12">
        <v>29</v>
      </c>
      <c r="LF12">
        <v>5</v>
      </c>
      <c r="LG12">
        <v>45</v>
      </c>
      <c r="LH12">
        <v>38</v>
      </c>
      <c r="LI12">
        <v>36</v>
      </c>
      <c r="LJ12">
        <v>0</v>
      </c>
      <c r="LK12">
        <v>3</v>
      </c>
      <c r="LL12">
        <v>0</v>
      </c>
      <c r="LM12">
        <v>1</v>
      </c>
      <c r="LN12">
        <v>0</v>
      </c>
      <c r="LO12">
        <v>0</v>
      </c>
      <c r="LP12">
        <v>115</v>
      </c>
      <c r="LQ12">
        <v>35</v>
      </c>
      <c r="LR12">
        <v>2</v>
      </c>
      <c r="LS12">
        <v>41</v>
      </c>
      <c r="LT12">
        <v>25</v>
      </c>
      <c r="LU12">
        <v>20</v>
      </c>
      <c r="LV12">
        <v>0</v>
      </c>
      <c r="LW12">
        <v>2</v>
      </c>
      <c r="LX12">
        <v>0</v>
      </c>
      <c r="LY12">
        <v>0</v>
      </c>
      <c r="LZ12">
        <v>0</v>
      </c>
      <c r="MA12">
        <v>0</v>
      </c>
      <c r="MB12">
        <v>98</v>
      </c>
      <c r="MC12">
        <v>27</v>
      </c>
      <c r="MD12">
        <v>3</v>
      </c>
      <c r="ME12">
        <v>50</v>
      </c>
      <c r="MF12">
        <v>36</v>
      </c>
      <c r="MG12">
        <v>24</v>
      </c>
      <c r="MH12">
        <v>0</v>
      </c>
      <c r="MI12">
        <v>2</v>
      </c>
      <c r="MJ12">
        <v>0</v>
      </c>
      <c r="MK12">
        <v>0</v>
      </c>
      <c r="ML12">
        <v>0</v>
      </c>
      <c r="MM12">
        <v>0</v>
      </c>
      <c r="MN12">
        <v>104</v>
      </c>
      <c r="MO12">
        <v>29</v>
      </c>
      <c r="MP12">
        <v>2</v>
      </c>
      <c r="MQ12">
        <v>40</v>
      </c>
      <c r="MR12">
        <v>26</v>
      </c>
      <c r="MS12">
        <v>28</v>
      </c>
      <c r="MT12">
        <v>0</v>
      </c>
      <c r="MU12">
        <v>0</v>
      </c>
      <c r="MV12">
        <v>0</v>
      </c>
      <c r="MW12">
        <v>1</v>
      </c>
      <c r="MX12">
        <v>0</v>
      </c>
      <c r="MY12">
        <v>0</v>
      </c>
      <c r="MZ12">
        <v>99</v>
      </c>
      <c r="NA12">
        <v>24</v>
      </c>
      <c r="NB12">
        <v>2</v>
      </c>
      <c r="NC12">
        <v>37</v>
      </c>
      <c r="ND12">
        <v>20</v>
      </c>
      <c r="NE12">
        <v>19</v>
      </c>
      <c r="NF12">
        <v>0</v>
      </c>
      <c r="NG12">
        <v>4</v>
      </c>
      <c r="NH12">
        <v>0</v>
      </c>
      <c r="NI12">
        <v>0</v>
      </c>
      <c r="NJ12">
        <v>0</v>
      </c>
      <c r="NK12">
        <v>0</v>
      </c>
      <c r="NL12">
        <v>82</v>
      </c>
      <c r="NM12">
        <v>28</v>
      </c>
      <c r="NN12">
        <v>3</v>
      </c>
      <c r="NO12">
        <v>48</v>
      </c>
      <c r="NP12">
        <v>31</v>
      </c>
      <c r="NQ12">
        <v>13</v>
      </c>
      <c r="NR12">
        <v>0</v>
      </c>
      <c r="NS12">
        <v>1</v>
      </c>
      <c r="NT12">
        <v>0</v>
      </c>
      <c r="NU12">
        <v>0</v>
      </c>
      <c r="NV12">
        <v>1</v>
      </c>
      <c r="NW12">
        <v>0</v>
      </c>
      <c r="NX12">
        <v>92</v>
      </c>
      <c r="NY12">
        <v>29</v>
      </c>
      <c r="NZ12">
        <v>3</v>
      </c>
      <c r="OA12">
        <v>28</v>
      </c>
      <c r="OB12">
        <v>15</v>
      </c>
      <c r="OC12">
        <v>11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71</v>
      </c>
      <c r="OK12">
        <v>20</v>
      </c>
      <c r="OL12">
        <v>0</v>
      </c>
      <c r="OM12">
        <v>36</v>
      </c>
      <c r="ON12">
        <v>26</v>
      </c>
      <c r="OO12">
        <v>9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0</v>
      </c>
      <c r="OV12">
        <v>65</v>
      </c>
      <c r="OW12">
        <v>0</v>
      </c>
      <c r="OX12">
        <v>0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0</v>
      </c>
      <c r="PG12">
        <v>0</v>
      </c>
      <c r="PH12">
        <v>0</v>
      </c>
      <c r="PI12">
        <v>380</v>
      </c>
      <c r="PJ12">
        <v>37</v>
      </c>
      <c r="PK12">
        <v>977</v>
      </c>
      <c r="PL12">
        <v>684</v>
      </c>
      <c r="PM12">
        <v>458</v>
      </c>
      <c r="PN12">
        <v>0</v>
      </c>
      <c r="PO12">
        <v>28</v>
      </c>
      <c r="PP12">
        <v>0</v>
      </c>
      <c r="PQ12">
        <v>3</v>
      </c>
      <c r="PR12">
        <v>5</v>
      </c>
      <c r="PS12">
        <v>0</v>
      </c>
      <c r="PT12">
        <v>1852</v>
      </c>
      <c r="PU12">
        <v>106</v>
      </c>
      <c r="PV12">
        <v>15</v>
      </c>
      <c r="PW12">
        <v>559</v>
      </c>
      <c r="PX12">
        <v>445</v>
      </c>
      <c r="PY12">
        <v>167</v>
      </c>
      <c r="PZ12">
        <v>0</v>
      </c>
      <c r="QA12">
        <v>2</v>
      </c>
      <c r="QB12">
        <v>0</v>
      </c>
      <c r="QC12">
        <v>2</v>
      </c>
      <c r="QD12">
        <v>2</v>
      </c>
      <c r="QE12">
        <v>0</v>
      </c>
      <c r="QF12">
        <v>847</v>
      </c>
    </row>
    <row r="13" spans="1:449" hidden="1">
      <c r="A13" s="178" t="s">
        <v>143</v>
      </c>
      <c r="B13">
        <v>36</v>
      </c>
      <c r="C13">
        <v>7</v>
      </c>
      <c r="D13">
        <v>0</v>
      </c>
      <c r="E13">
        <v>0</v>
      </c>
      <c r="F13">
        <v>49</v>
      </c>
      <c r="G13">
        <v>0</v>
      </c>
      <c r="H13">
        <v>1</v>
      </c>
      <c r="I13">
        <v>8</v>
      </c>
      <c r="J13">
        <v>17</v>
      </c>
      <c r="K13">
        <v>1</v>
      </c>
      <c r="L13">
        <v>0</v>
      </c>
      <c r="M13">
        <v>0</v>
      </c>
      <c r="N13">
        <v>4</v>
      </c>
      <c r="O13">
        <v>112</v>
      </c>
      <c r="P13">
        <v>1</v>
      </c>
      <c r="Q13">
        <v>0</v>
      </c>
      <c r="R13">
        <v>27</v>
      </c>
      <c r="S13">
        <v>6</v>
      </c>
      <c r="T13">
        <v>112</v>
      </c>
      <c r="U13">
        <v>1</v>
      </c>
      <c r="V13">
        <v>0</v>
      </c>
      <c r="W13">
        <v>0</v>
      </c>
      <c r="X13">
        <v>0</v>
      </c>
      <c r="Y13">
        <v>4</v>
      </c>
      <c r="Z13">
        <v>0</v>
      </c>
      <c r="AA13">
        <v>4</v>
      </c>
      <c r="AB13">
        <v>13</v>
      </c>
      <c r="AC13">
        <v>7</v>
      </c>
      <c r="AD13">
        <v>6</v>
      </c>
      <c r="AE13">
        <v>19</v>
      </c>
      <c r="AF13">
        <v>15</v>
      </c>
      <c r="AG13">
        <v>11</v>
      </c>
      <c r="AH13">
        <v>461</v>
      </c>
      <c r="AI13">
        <v>1</v>
      </c>
      <c r="AJ13">
        <v>0</v>
      </c>
      <c r="AK13">
        <v>0</v>
      </c>
      <c r="AL13">
        <v>0</v>
      </c>
      <c r="AM13">
        <v>3</v>
      </c>
      <c r="AN13">
        <v>0</v>
      </c>
      <c r="AO13">
        <v>0</v>
      </c>
      <c r="AP13">
        <v>1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1</v>
      </c>
      <c r="AW13">
        <v>0</v>
      </c>
      <c r="AX13">
        <v>0</v>
      </c>
      <c r="AY13">
        <v>0</v>
      </c>
      <c r="AZ13">
        <v>1</v>
      </c>
      <c r="BA13">
        <v>5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1</v>
      </c>
      <c r="BJ13">
        <v>0</v>
      </c>
      <c r="BK13">
        <v>0</v>
      </c>
      <c r="BL13">
        <v>4</v>
      </c>
      <c r="BM13">
        <v>0</v>
      </c>
      <c r="BN13">
        <v>0</v>
      </c>
      <c r="BO13">
        <v>17</v>
      </c>
      <c r="BP13">
        <v>64</v>
      </c>
      <c r="BQ13">
        <v>4</v>
      </c>
      <c r="BR13">
        <v>0</v>
      </c>
      <c r="BS13">
        <v>2</v>
      </c>
      <c r="BT13">
        <v>68</v>
      </c>
      <c r="BU13">
        <v>0</v>
      </c>
      <c r="BV13">
        <v>1</v>
      </c>
      <c r="BW13">
        <v>11</v>
      </c>
      <c r="BX13">
        <v>11</v>
      </c>
      <c r="BY13">
        <v>3</v>
      </c>
      <c r="BZ13">
        <v>0</v>
      </c>
      <c r="CA13">
        <v>0</v>
      </c>
      <c r="CB13">
        <v>0</v>
      </c>
      <c r="CC13">
        <v>578</v>
      </c>
      <c r="CD13">
        <v>0</v>
      </c>
      <c r="CE13">
        <v>0</v>
      </c>
      <c r="CF13">
        <v>24</v>
      </c>
      <c r="CG13">
        <v>10</v>
      </c>
      <c r="CH13">
        <v>78</v>
      </c>
      <c r="CI13">
        <v>3</v>
      </c>
      <c r="CJ13">
        <v>0</v>
      </c>
      <c r="CK13">
        <v>0</v>
      </c>
      <c r="CL13">
        <v>1</v>
      </c>
      <c r="CM13">
        <v>14</v>
      </c>
      <c r="CN13">
        <v>0</v>
      </c>
      <c r="CO13">
        <v>1</v>
      </c>
      <c r="CP13">
        <v>9</v>
      </c>
      <c r="CQ13">
        <v>10</v>
      </c>
      <c r="CR13">
        <v>1</v>
      </c>
      <c r="CS13">
        <v>62</v>
      </c>
      <c r="CT13">
        <v>30</v>
      </c>
      <c r="CU13">
        <v>21</v>
      </c>
      <c r="CV13">
        <v>1006</v>
      </c>
      <c r="CW13">
        <v>50</v>
      </c>
      <c r="CX13">
        <v>2</v>
      </c>
      <c r="CY13">
        <v>0</v>
      </c>
      <c r="CZ13">
        <v>0</v>
      </c>
      <c r="DA13">
        <v>42</v>
      </c>
      <c r="DB13">
        <v>0</v>
      </c>
      <c r="DC13">
        <v>5</v>
      </c>
      <c r="DD13">
        <v>7</v>
      </c>
      <c r="DE13">
        <v>0</v>
      </c>
      <c r="DF13">
        <v>0</v>
      </c>
      <c r="DG13">
        <v>0</v>
      </c>
      <c r="DH13">
        <v>0</v>
      </c>
      <c r="DI13">
        <v>2</v>
      </c>
      <c r="DJ13">
        <v>33</v>
      </c>
      <c r="DK13">
        <v>0</v>
      </c>
      <c r="DL13">
        <v>0</v>
      </c>
      <c r="DM13">
        <v>28</v>
      </c>
      <c r="DN13">
        <v>1</v>
      </c>
      <c r="DO13">
        <v>23</v>
      </c>
      <c r="DP13">
        <v>0</v>
      </c>
      <c r="DQ13">
        <v>0</v>
      </c>
      <c r="DR13">
        <v>0</v>
      </c>
      <c r="DS13">
        <v>1</v>
      </c>
      <c r="DT13">
        <v>4</v>
      </c>
      <c r="DU13">
        <v>0</v>
      </c>
      <c r="DV13">
        <v>4</v>
      </c>
      <c r="DW13">
        <v>1</v>
      </c>
      <c r="DX13">
        <v>6</v>
      </c>
      <c r="DY13">
        <v>7</v>
      </c>
      <c r="DZ13">
        <v>35</v>
      </c>
      <c r="EA13">
        <v>0</v>
      </c>
      <c r="EB13">
        <v>13</v>
      </c>
      <c r="EC13">
        <v>264</v>
      </c>
      <c r="ED13">
        <v>151</v>
      </c>
      <c r="EE13">
        <v>13</v>
      </c>
      <c r="EF13">
        <v>0</v>
      </c>
      <c r="EG13">
        <v>2</v>
      </c>
      <c r="EH13">
        <v>162</v>
      </c>
      <c r="EI13">
        <v>0</v>
      </c>
      <c r="EJ13">
        <v>7</v>
      </c>
      <c r="EK13">
        <v>27</v>
      </c>
      <c r="EL13">
        <v>28</v>
      </c>
      <c r="EM13">
        <v>4</v>
      </c>
      <c r="EN13">
        <v>0</v>
      </c>
      <c r="EO13">
        <v>0</v>
      </c>
      <c r="EP13">
        <v>6</v>
      </c>
      <c r="EQ13">
        <v>724</v>
      </c>
      <c r="ER13">
        <v>1</v>
      </c>
      <c r="ES13">
        <v>0</v>
      </c>
      <c r="ET13">
        <v>79</v>
      </c>
      <c r="EU13">
        <v>18</v>
      </c>
      <c r="EV13">
        <v>218</v>
      </c>
      <c r="EW13">
        <v>4</v>
      </c>
      <c r="EX13">
        <v>0</v>
      </c>
      <c r="EY13">
        <v>0</v>
      </c>
      <c r="EZ13">
        <v>2</v>
      </c>
      <c r="FA13">
        <v>22</v>
      </c>
      <c r="FB13">
        <v>0</v>
      </c>
      <c r="FC13">
        <v>9</v>
      </c>
      <c r="FD13">
        <v>24</v>
      </c>
      <c r="FE13">
        <v>23</v>
      </c>
      <c r="FF13">
        <v>14</v>
      </c>
      <c r="FG13">
        <v>120</v>
      </c>
      <c r="FH13">
        <v>45</v>
      </c>
      <c r="FI13">
        <v>45</v>
      </c>
      <c r="FJ13">
        <v>1748</v>
      </c>
      <c r="FK13">
        <v>184</v>
      </c>
      <c r="FL13">
        <v>51</v>
      </c>
      <c r="FM13">
        <v>206</v>
      </c>
      <c r="FN13">
        <v>6</v>
      </c>
      <c r="FO13">
        <v>14</v>
      </c>
      <c r="FP13">
        <v>461</v>
      </c>
      <c r="FQ13">
        <v>13</v>
      </c>
      <c r="FR13">
        <v>2</v>
      </c>
      <c r="FS13">
        <v>0</v>
      </c>
      <c r="FT13">
        <v>0</v>
      </c>
      <c r="FU13">
        <v>2</v>
      </c>
      <c r="FV13">
        <v>17</v>
      </c>
      <c r="FW13">
        <v>518</v>
      </c>
      <c r="FX13">
        <v>43</v>
      </c>
      <c r="FY13">
        <v>373</v>
      </c>
      <c r="FZ13">
        <v>3</v>
      </c>
      <c r="GA13">
        <v>69</v>
      </c>
      <c r="GB13">
        <v>1006</v>
      </c>
      <c r="GC13">
        <v>40</v>
      </c>
      <c r="GD13">
        <v>6</v>
      </c>
      <c r="GE13">
        <v>194</v>
      </c>
      <c r="GF13">
        <v>2</v>
      </c>
      <c r="GG13">
        <v>22</v>
      </c>
      <c r="GH13">
        <v>264</v>
      </c>
      <c r="GI13">
        <v>755</v>
      </c>
      <c r="GJ13">
        <v>102</v>
      </c>
      <c r="GK13">
        <v>773</v>
      </c>
      <c r="GL13">
        <v>11</v>
      </c>
      <c r="GM13">
        <v>107</v>
      </c>
      <c r="GN13">
        <v>1748</v>
      </c>
      <c r="GO13">
        <v>12</v>
      </c>
      <c r="GP13">
        <v>0</v>
      </c>
      <c r="GQ13">
        <v>53</v>
      </c>
      <c r="GR13">
        <v>34</v>
      </c>
      <c r="GS13">
        <v>23</v>
      </c>
      <c r="GT13">
        <v>5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88</v>
      </c>
      <c r="HA13">
        <v>15</v>
      </c>
      <c r="HB13">
        <v>0</v>
      </c>
      <c r="HC13">
        <v>106</v>
      </c>
      <c r="HD13">
        <v>64</v>
      </c>
      <c r="HE13">
        <v>7</v>
      </c>
      <c r="HF13">
        <v>1</v>
      </c>
      <c r="HG13">
        <v>2</v>
      </c>
      <c r="HH13">
        <v>0</v>
      </c>
      <c r="HI13">
        <v>0</v>
      </c>
      <c r="HJ13">
        <v>0</v>
      </c>
      <c r="HK13">
        <v>0</v>
      </c>
      <c r="HL13">
        <v>128</v>
      </c>
      <c r="HM13">
        <v>11</v>
      </c>
      <c r="HN13">
        <v>0</v>
      </c>
      <c r="HO13">
        <v>59</v>
      </c>
      <c r="HP13">
        <v>34</v>
      </c>
      <c r="HQ13">
        <v>17</v>
      </c>
      <c r="HR13">
        <v>1</v>
      </c>
      <c r="HS13">
        <v>1</v>
      </c>
      <c r="HT13">
        <v>0</v>
      </c>
      <c r="HU13">
        <v>0</v>
      </c>
      <c r="HV13">
        <v>0</v>
      </c>
      <c r="HW13">
        <v>0</v>
      </c>
      <c r="HX13">
        <v>87</v>
      </c>
      <c r="HY13">
        <v>29</v>
      </c>
      <c r="HZ13">
        <v>0</v>
      </c>
      <c r="IA13">
        <v>63</v>
      </c>
      <c r="IB13">
        <v>36</v>
      </c>
      <c r="IC13">
        <v>12</v>
      </c>
      <c r="ID13">
        <v>1</v>
      </c>
      <c r="IE13">
        <v>2</v>
      </c>
      <c r="IF13">
        <v>1</v>
      </c>
      <c r="IG13">
        <v>0</v>
      </c>
      <c r="IH13">
        <v>0</v>
      </c>
      <c r="II13">
        <v>0</v>
      </c>
      <c r="IJ13">
        <v>104</v>
      </c>
      <c r="IK13">
        <v>23</v>
      </c>
      <c r="IL13">
        <v>0</v>
      </c>
      <c r="IM13">
        <v>67</v>
      </c>
      <c r="IN13">
        <v>38</v>
      </c>
      <c r="IO13">
        <v>21</v>
      </c>
      <c r="IP13">
        <v>0</v>
      </c>
      <c r="IQ13">
        <v>3</v>
      </c>
      <c r="IR13">
        <v>0</v>
      </c>
      <c r="IS13">
        <v>0</v>
      </c>
      <c r="IT13">
        <v>0</v>
      </c>
      <c r="IU13">
        <v>1</v>
      </c>
      <c r="IV13">
        <v>111</v>
      </c>
      <c r="IW13">
        <v>24</v>
      </c>
      <c r="IX13">
        <v>1</v>
      </c>
      <c r="IY13">
        <v>77</v>
      </c>
      <c r="IZ13">
        <v>31</v>
      </c>
      <c r="JA13">
        <v>12</v>
      </c>
      <c r="JB13">
        <v>1</v>
      </c>
      <c r="JC13">
        <v>2</v>
      </c>
      <c r="JD13">
        <v>0</v>
      </c>
      <c r="JE13">
        <v>0</v>
      </c>
      <c r="JF13">
        <v>0</v>
      </c>
      <c r="JG13">
        <v>0</v>
      </c>
      <c r="JH13">
        <v>114</v>
      </c>
      <c r="JI13">
        <v>36</v>
      </c>
      <c r="JJ13">
        <v>0</v>
      </c>
      <c r="JK13">
        <v>72</v>
      </c>
      <c r="JL13">
        <v>36</v>
      </c>
      <c r="JM13">
        <v>29</v>
      </c>
      <c r="JN13">
        <v>2</v>
      </c>
      <c r="JO13">
        <v>3</v>
      </c>
      <c r="JP13">
        <v>2</v>
      </c>
      <c r="JQ13">
        <v>1</v>
      </c>
      <c r="JR13">
        <v>1</v>
      </c>
      <c r="JS13">
        <v>1</v>
      </c>
      <c r="JT13">
        <v>137</v>
      </c>
      <c r="JU13">
        <v>25</v>
      </c>
      <c r="JV13">
        <v>0</v>
      </c>
      <c r="JW13">
        <v>55</v>
      </c>
      <c r="JX13">
        <v>28</v>
      </c>
      <c r="JY13">
        <v>9</v>
      </c>
      <c r="JZ13">
        <v>0</v>
      </c>
      <c r="KA13">
        <v>0</v>
      </c>
      <c r="KB13">
        <v>1</v>
      </c>
      <c r="KC13">
        <v>0</v>
      </c>
      <c r="KD13">
        <v>0</v>
      </c>
      <c r="KE13">
        <v>0</v>
      </c>
      <c r="KF13">
        <v>89</v>
      </c>
      <c r="KG13">
        <v>26</v>
      </c>
      <c r="KH13">
        <v>2</v>
      </c>
      <c r="KI13">
        <v>58</v>
      </c>
      <c r="KJ13">
        <v>29</v>
      </c>
      <c r="KK13">
        <v>19</v>
      </c>
      <c r="KL13">
        <v>0</v>
      </c>
      <c r="KM13">
        <v>3</v>
      </c>
      <c r="KN13">
        <v>0</v>
      </c>
      <c r="KO13">
        <v>0</v>
      </c>
      <c r="KP13">
        <v>0</v>
      </c>
      <c r="KQ13">
        <v>0</v>
      </c>
      <c r="KR13">
        <v>105</v>
      </c>
      <c r="KS13">
        <v>30</v>
      </c>
      <c r="KT13">
        <v>2</v>
      </c>
      <c r="KU13">
        <v>50</v>
      </c>
      <c r="KV13">
        <v>26</v>
      </c>
      <c r="KW13">
        <v>25</v>
      </c>
      <c r="KX13">
        <v>0</v>
      </c>
      <c r="KY13">
        <v>3</v>
      </c>
      <c r="KZ13">
        <v>0</v>
      </c>
      <c r="LA13">
        <v>1</v>
      </c>
      <c r="LB13">
        <v>2</v>
      </c>
      <c r="LC13">
        <v>0</v>
      </c>
      <c r="LD13">
        <v>107</v>
      </c>
      <c r="LE13">
        <v>24</v>
      </c>
      <c r="LF13">
        <v>0</v>
      </c>
      <c r="LG13">
        <v>52</v>
      </c>
      <c r="LH13">
        <v>24</v>
      </c>
      <c r="LI13">
        <v>21</v>
      </c>
      <c r="LJ13">
        <v>0</v>
      </c>
      <c r="LK13">
        <v>2</v>
      </c>
      <c r="LL13">
        <v>0</v>
      </c>
      <c r="LM13">
        <v>0</v>
      </c>
      <c r="LN13">
        <v>0</v>
      </c>
      <c r="LO13">
        <v>0</v>
      </c>
      <c r="LP13">
        <v>97</v>
      </c>
      <c r="LQ13">
        <v>35</v>
      </c>
      <c r="LR13">
        <v>1</v>
      </c>
      <c r="LS13">
        <v>57</v>
      </c>
      <c r="LT13">
        <v>28</v>
      </c>
      <c r="LU13">
        <v>12</v>
      </c>
      <c r="LV13">
        <v>0</v>
      </c>
      <c r="LW13">
        <v>1</v>
      </c>
      <c r="LX13">
        <v>0</v>
      </c>
      <c r="LY13">
        <v>0</v>
      </c>
      <c r="LZ13">
        <v>1</v>
      </c>
      <c r="MA13">
        <v>0</v>
      </c>
      <c r="MB13">
        <v>105</v>
      </c>
      <c r="MC13">
        <v>33</v>
      </c>
      <c r="MD13">
        <v>4</v>
      </c>
      <c r="ME13">
        <v>54</v>
      </c>
      <c r="MF13">
        <v>20</v>
      </c>
      <c r="MG13">
        <v>14</v>
      </c>
      <c r="MH13">
        <v>0</v>
      </c>
      <c r="MI13">
        <v>1</v>
      </c>
      <c r="MJ13">
        <v>0</v>
      </c>
      <c r="MK13">
        <v>0</v>
      </c>
      <c r="ML13">
        <v>0</v>
      </c>
      <c r="MM13">
        <v>0</v>
      </c>
      <c r="MN13">
        <v>105</v>
      </c>
      <c r="MO13">
        <v>30</v>
      </c>
      <c r="MP13">
        <v>2</v>
      </c>
      <c r="MQ13">
        <v>38</v>
      </c>
      <c r="MR13">
        <v>17</v>
      </c>
      <c r="MS13">
        <v>11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81</v>
      </c>
      <c r="NA13">
        <v>37</v>
      </c>
      <c r="NB13">
        <v>2</v>
      </c>
      <c r="NC13">
        <v>42</v>
      </c>
      <c r="ND13">
        <v>17</v>
      </c>
      <c r="NE13">
        <v>8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89</v>
      </c>
      <c r="NM13">
        <v>20</v>
      </c>
      <c r="NN13">
        <v>1</v>
      </c>
      <c r="NO13">
        <v>37</v>
      </c>
      <c r="NP13">
        <v>16</v>
      </c>
      <c r="NQ13">
        <v>9</v>
      </c>
      <c r="NR13">
        <v>0</v>
      </c>
      <c r="NS13">
        <v>1</v>
      </c>
      <c r="NT13">
        <v>0</v>
      </c>
      <c r="NU13">
        <v>0</v>
      </c>
      <c r="NV13">
        <v>0</v>
      </c>
      <c r="NW13">
        <v>0</v>
      </c>
      <c r="NX13">
        <v>67</v>
      </c>
      <c r="NY13">
        <v>25</v>
      </c>
      <c r="NZ13">
        <v>1</v>
      </c>
      <c r="OA13">
        <v>31</v>
      </c>
      <c r="OB13">
        <v>9</v>
      </c>
      <c r="OC13">
        <v>5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62</v>
      </c>
      <c r="OK13">
        <v>26</v>
      </c>
      <c r="OL13">
        <v>1</v>
      </c>
      <c r="OM13">
        <v>31</v>
      </c>
      <c r="ON13">
        <v>9</v>
      </c>
      <c r="OO13">
        <v>10</v>
      </c>
      <c r="OP13">
        <v>0</v>
      </c>
      <c r="OQ13">
        <v>0</v>
      </c>
      <c r="OR13">
        <v>0</v>
      </c>
      <c r="OS13">
        <v>1</v>
      </c>
      <c r="OT13">
        <v>0</v>
      </c>
      <c r="OU13">
        <v>0</v>
      </c>
      <c r="OV13">
        <v>68</v>
      </c>
      <c r="OW13">
        <v>0</v>
      </c>
      <c r="OX13">
        <v>0</v>
      </c>
      <c r="OY13">
        <v>4</v>
      </c>
      <c r="OZ13">
        <v>2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0</v>
      </c>
      <c r="PH13">
        <v>4</v>
      </c>
      <c r="PI13">
        <v>461</v>
      </c>
      <c r="PJ13">
        <v>17</v>
      </c>
      <c r="PK13">
        <v>1006</v>
      </c>
      <c r="PL13">
        <v>498</v>
      </c>
      <c r="PM13">
        <v>264</v>
      </c>
      <c r="PN13">
        <v>11</v>
      </c>
      <c r="PO13">
        <v>24</v>
      </c>
      <c r="PP13">
        <v>4</v>
      </c>
      <c r="PQ13">
        <v>3</v>
      </c>
      <c r="PR13">
        <v>4</v>
      </c>
      <c r="PS13">
        <v>2</v>
      </c>
      <c r="PT13">
        <v>1748</v>
      </c>
      <c r="PU13">
        <v>33</v>
      </c>
      <c r="PV13">
        <v>0</v>
      </c>
      <c r="PW13">
        <v>377</v>
      </c>
      <c r="PX13">
        <v>102</v>
      </c>
      <c r="PY13">
        <v>88</v>
      </c>
      <c r="PZ13">
        <v>0</v>
      </c>
      <c r="QA13">
        <v>2</v>
      </c>
      <c r="QB13">
        <v>0</v>
      </c>
      <c r="QC13">
        <v>0</v>
      </c>
      <c r="QD13">
        <v>0</v>
      </c>
      <c r="QE13">
        <v>0</v>
      </c>
      <c r="QF13">
        <v>498</v>
      </c>
    </row>
    <row r="14" spans="1:449" hidden="1">
      <c r="A14" s="178" t="s">
        <v>144</v>
      </c>
      <c r="B14">
        <v>111</v>
      </c>
      <c r="C14">
        <v>1</v>
      </c>
      <c r="D14">
        <v>0</v>
      </c>
      <c r="E14">
        <v>4</v>
      </c>
      <c r="F14">
        <v>402</v>
      </c>
      <c r="G14">
        <v>1</v>
      </c>
      <c r="H14">
        <v>5</v>
      </c>
      <c r="I14">
        <v>11</v>
      </c>
      <c r="J14">
        <v>26</v>
      </c>
      <c r="K14">
        <v>13</v>
      </c>
      <c r="L14">
        <v>0</v>
      </c>
      <c r="M14">
        <v>0</v>
      </c>
      <c r="N14">
        <v>2</v>
      </c>
      <c r="O14">
        <v>1249</v>
      </c>
      <c r="P14">
        <v>2</v>
      </c>
      <c r="Q14">
        <v>1</v>
      </c>
      <c r="R14">
        <v>80</v>
      </c>
      <c r="S14">
        <v>18</v>
      </c>
      <c r="T14">
        <v>341</v>
      </c>
      <c r="U14">
        <v>6</v>
      </c>
      <c r="V14">
        <v>0</v>
      </c>
      <c r="W14">
        <v>0</v>
      </c>
      <c r="X14">
        <v>1</v>
      </c>
      <c r="Y14">
        <v>10</v>
      </c>
      <c r="Z14">
        <v>0</v>
      </c>
      <c r="AA14">
        <v>81</v>
      </c>
      <c r="AB14">
        <v>250</v>
      </c>
      <c r="AC14">
        <v>40</v>
      </c>
      <c r="AD14">
        <v>37</v>
      </c>
      <c r="AE14">
        <v>217</v>
      </c>
      <c r="AF14">
        <v>75</v>
      </c>
      <c r="AG14">
        <v>35</v>
      </c>
      <c r="AH14">
        <v>3019</v>
      </c>
      <c r="AI14">
        <v>27</v>
      </c>
      <c r="AJ14">
        <v>0</v>
      </c>
      <c r="AK14">
        <v>0</v>
      </c>
      <c r="AL14">
        <v>1</v>
      </c>
      <c r="AM14">
        <v>36</v>
      </c>
      <c r="AN14">
        <v>0</v>
      </c>
      <c r="AO14">
        <v>0</v>
      </c>
      <c r="AP14">
        <v>4</v>
      </c>
      <c r="AQ14">
        <v>0</v>
      </c>
      <c r="AR14">
        <v>1</v>
      </c>
      <c r="AS14">
        <v>0</v>
      </c>
      <c r="AT14">
        <v>0</v>
      </c>
      <c r="AU14">
        <v>0</v>
      </c>
      <c r="AV14">
        <v>23</v>
      </c>
      <c r="AW14">
        <v>0</v>
      </c>
      <c r="AX14">
        <v>0</v>
      </c>
      <c r="AY14">
        <v>7</v>
      </c>
      <c r="AZ14">
        <v>0</v>
      </c>
      <c r="BA14">
        <v>23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10</v>
      </c>
      <c r="BJ14">
        <v>2</v>
      </c>
      <c r="BK14">
        <v>3</v>
      </c>
      <c r="BL14">
        <v>6</v>
      </c>
      <c r="BM14">
        <v>7</v>
      </c>
      <c r="BN14">
        <v>1</v>
      </c>
      <c r="BO14">
        <v>151</v>
      </c>
      <c r="BP14">
        <v>258</v>
      </c>
      <c r="BQ14">
        <v>1</v>
      </c>
      <c r="BR14">
        <v>0</v>
      </c>
      <c r="BS14">
        <v>7</v>
      </c>
      <c r="BT14">
        <v>118</v>
      </c>
      <c r="BU14">
        <v>0</v>
      </c>
      <c r="BV14">
        <v>2</v>
      </c>
      <c r="BW14">
        <v>2</v>
      </c>
      <c r="BX14">
        <v>9</v>
      </c>
      <c r="BY14">
        <v>7</v>
      </c>
      <c r="BZ14">
        <v>0</v>
      </c>
      <c r="CA14">
        <v>2</v>
      </c>
      <c r="CB14">
        <v>3</v>
      </c>
      <c r="CC14">
        <v>6360</v>
      </c>
      <c r="CD14">
        <v>0</v>
      </c>
      <c r="CE14">
        <v>0</v>
      </c>
      <c r="CF14">
        <v>25</v>
      </c>
      <c r="CG14">
        <v>8</v>
      </c>
      <c r="CH14">
        <v>117</v>
      </c>
      <c r="CI14">
        <v>7</v>
      </c>
      <c r="CJ14">
        <v>0</v>
      </c>
      <c r="CK14">
        <v>0</v>
      </c>
      <c r="CL14">
        <v>0</v>
      </c>
      <c r="CM14">
        <v>7</v>
      </c>
      <c r="CN14">
        <v>0</v>
      </c>
      <c r="CO14">
        <v>83</v>
      </c>
      <c r="CP14">
        <v>246</v>
      </c>
      <c r="CQ14">
        <v>52</v>
      </c>
      <c r="CR14">
        <v>49</v>
      </c>
      <c r="CS14">
        <v>684</v>
      </c>
      <c r="CT14">
        <v>49</v>
      </c>
      <c r="CU14">
        <v>26</v>
      </c>
      <c r="CV14">
        <v>8122</v>
      </c>
      <c r="CW14">
        <v>168</v>
      </c>
      <c r="CX14">
        <v>6</v>
      </c>
      <c r="CY14">
        <v>0</v>
      </c>
      <c r="CZ14">
        <v>0</v>
      </c>
      <c r="DA14">
        <v>175</v>
      </c>
      <c r="DB14">
        <v>0</v>
      </c>
      <c r="DC14">
        <v>5</v>
      </c>
      <c r="DD14">
        <v>7</v>
      </c>
      <c r="DE14">
        <v>23</v>
      </c>
      <c r="DF14">
        <v>9</v>
      </c>
      <c r="DG14">
        <v>0</v>
      </c>
      <c r="DH14">
        <v>0</v>
      </c>
      <c r="DI14">
        <v>0</v>
      </c>
      <c r="DJ14">
        <v>661</v>
      </c>
      <c r="DK14">
        <v>0</v>
      </c>
      <c r="DL14">
        <v>0</v>
      </c>
      <c r="DM14">
        <v>66</v>
      </c>
      <c r="DN14">
        <v>5</v>
      </c>
      <c r="DO14">
        <v>98</v>
      </c>
      <c r="DP14">
        <v>7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45</v>
      </c>
      <c r="DW14">
        <v>58</v>
      </c>
      <c r="DX14">
        <v>28</v>
      </c>
      <c r="DY14">
        <v>53</v>
      </c>
      <c r="DZ14">
        <v>319</v>
      </c>
      <c r="EA14">
        <v>10</v>
      </c>
      <c r="EB14">
        <v>14</v>
      </c>
      <c r="EC14">
        <v>1757</v>
      </c>
      <c r="ED14">
        <v>564</v>
      </c>
      <c r="EE14">
        <v>8</v>
      </c>
      <c r="EF14">
        <v>0</v>
      </c>
      <c r="EG14">
        <v>12</v>
      </c>
      <c r="EH14">
        <v>731</v>
      </c>
      <c r="EI14">
        <v>1</v>
      </c>
      <c r="EJ14">
        <v>12</v>
      </c>
      <c r="EK14">
        <v>24</v>
      </c>
      <c r="EL14">
        <v>58</v>
      </c>
      <c r="EM14">
        <v>30</v>
      </c>
      <c r="EN14">
        <v>0</v>
      </c>
      <c r="EO14">
        <v>2</v>
      </c>
      <c r="EP14">
        <v>5</v>
      </c>
      <c r="EQ14">
        <v>8293</v>
      </c>
      <c r="ER14">
        <v>2</v>
      </c>
      <c r="ES14">
        <v>1</v>
      </c>
      <c r="ET14">
        <v>178</v>
      </c>
      <c r="EU14">
        <v>31</v>
      </c>
      <c r="EV14">
        <v>579</v>
      </c>
      <c r="EW14">
        <v>20</v>
      </c>
      <c r="EX14">
        <v>0</v>
      </c>
      <c r="EY14">
        <v>0</v>
      </c>
      <c r="EZ14">
        <v>1</v>
      </c>
      <c r="FA14">
        <v>17</v>
      </c>
      <c r="FB14">
        <v>0</v>
      </c>
      <c r="FC14">
        <v>209</v>
      </c>
      <c r="FD14">
        <v>564</v>
      </c>
      <c r="FE14">
        <v>122</v>
      </c>
      <c r="FF14">
        <v>142</v>
      </c>
      <c r="FG14">
        <v>1226</v>
      </c>
      <c r="FH14">
        <v>141</v>
      </c>
      <c r="FI14">
        <v>76</v>
      </c>
      <c r="FJ14">
        <v>13049</v>
      </c>
      <c r="FK14">
        <v>1201</v>
      </c>
      <c r="FL14">
        <v>184</v>
      </c>
      <c r="FM14">
        <v>1461</v>
      </c>
      <c r="FN14">
        <v>25</v>
      </c>
      <c r="FO14">
        <v>148</v>
      </c>
      <c r="FP14">
        <v>3019</v>
      </c>
      <c r="FQ14">
        <v>82</v>
      </c>
      <c r="FR14">
        <v>37</v>
      </c>
      <c r="FS14">
        <v>16</v>
      </c>
      <c r="FT14">
        <v>0</v>
      </c>
      <c r="FU14">
        <v>16</v>
      </c>
      <c r="FV14">
        <v>151</v>
      </c>
      <c r="FW14">
        <v>3960</v>
      </c>
      <c r="FX14">
        <v>346</v>
      </c>
      <c r="FY14">
        <v>3441</v>
      </c>
      <c r="FZ14">
        <v>22</v>
      </c>
      <c r="GA14">
        <v>353</v>
      </c>
      <c r="GB14">
        <v>8122</v>
      </c>
      <c r="GC14">
        <v>326</v>
      </c>
      <c r="GD14">
        <v>31</v>
      </c>
      <c r="GE14">
        <v>1336</v>
      </c>
      <c r="GF14">
        <v>9</v>
      </c>
      <c r="GG14">
        <v>55</v>
      </c>
      <c r="GH14">
        <v>1757</v>
      </c>
      <c r="GI14">
        <v>5569</v>
      </c>
      <c r="GJ14">
        <v>598</v>
      </c>
      <c r="GK14">
        <v>6254</v>
      </c>
      <c r="GL14">
        <v>56</v>
      </c>
      <c r="GM14">
        <v>572</v>
      </c>
      <c r="GN14">
        <v>13049</v>
      </c>
      <c r="GO14">
        <v>71</v>
      </c>
      <c r="GP14">
        <v>1</v>
      </c>
      <c r="GQ14">
        <v>523</v>
      </c>
      <c r="GR14">
        <v>246</v>
      </c>
      <c r="GS14">
        <v>66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661</v>
      </c>
      <c r="HA14">
        <v>72</v>
      </c>
      <c r="HB14">
        <v>1</v>
      </c>
      <c r="HC14">
        <v>615</v>
      </c>
      <c r="HD14">
        <v>273</v>
      </c>
      <c r="HE14">
        <v>82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770</v>
      </c>
      <c r="HM14">
        <v>102</v>
      </c>
      <c r="HN14">
        <v>2</v>
      </c>
      <c r="HO14">
        <v>532</v>
      </c>
      <c r="HP14">
        <v>227</v>
      </c>
      <c r="HQ14">
        <v>103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739</v>
      </c>
      <c r="HY14">
        <v>128</v>
      </c>
      <c r="HZ14">
        <v>6</v>
      </c>
      <c r="IA14">
        <v>537</v>
      </c>
      <c r="IB14">
        <v>205</v>
      </c>
      <c r="IC14">
        <v>127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798</v>
      </c>
      <c r="IK14">
        <v>151</v>
      </c>
      <c r="IL14">
        <v>5</v>
      </c>
      <c r="IM14">
        <v>551</v>
      </c>
      <c r="IN14">
        <v>224</v>
      </c>
      <c r="IO14">
        <v>140</v>
      </c>
      <c r="IP14">
        <v>0</v>
      </c>
      <c r="IQ14">
        <v>0</v>
      </c>
      <c r="IR14">
        <v>0</v>
      </c>
      <c r="IS14">
        <v>1</v>
      </c>
      <c r="IT14">
        <v>0</v>
      </c>
      <c r="IU14">
        <v>0</v>
      </c>
      <c r="IV14">
        <v>847</v>
      </c>
      <c r="IW14">
        <v>128</v>
      </c>
      <c r="IX14">
        <v>5</v>
      </c>
      <c r="IY14">
        <v>469</v>
      </c>
      <c r="IZ14">
        <v>168</v>
      </c>
      <c r="JA14">
        <v>141</v>
      </c>
      <c r="JB14">
        <v>0</v>
      </c>
      <c r="JC14">
        <v>1</v>
      </c>
      <c r="JD14">
        <v>0</v>
      </c>
      <c r="JE14">
        <v>0</v>
      </c>
      <c r="JF14">
        <v>0</v>
      </c>
      <c r="JG14">
        <v>0</v>
      </c>
      <c r="JH14">
        <v>743</v>
      </c>
      <c r="JI14">
        <v>155</v>
      </c>
      <c r="JJ14">
        <v>6</v>
      </c>
      <c r="JK14">
        <v>472</v>
      </c>
      <c r="JL14">
        <v>196</v>
      </c>
      <c r="JM14">
        <v>122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755</v>
      </c>
      <c r="JU14">
        <v>171</v>
      </c>
      <c r="JV14">
        <v>2</v>
      </c>
      <c r="JW14">
        <v>542</v>
      </c>
      <c r="JX14">
        <v>213</v>
      </c>
      <c r="JY14">
        <v>106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1</v>
      </c>
      <c r="KF14">
        <v>821</v>
      </c>
      <c r="KG14">
        <v>192</v>
      </c>
      <c r="KH14">
        <v>7</v>
      </c>
      <c r="KI14">
        <v>473</v>
      </c>
      <c r="KJ14">
        <v>190</v>
      </c>
      <c r="KK14">
        <v>108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780</v>
      </c>
      <c r="KS14">
        <v>201</v>
      </c>
      <c r="KT14">
        <v>12</v>
      </c>
      <c r="KU14">
        <v>453</v>
      </c>
      <c r="KV14">
        <v>182</v>
      </c>
      <c r="KW14">
        <v>114</v>
      </c>
      <c r="KX14">
        <v>0</v>
      </c>
      <c r="KY14">
        <v>1</v>
      </c>
      <c r="KZ14">
        <v>0</v>
      </c>
      <c r="LA14">
        <v>0</v>
      </c>
      <c r="LB14">
        <v>0</v>
      </c>
      <c r="LC14">
        <v>0</v>
      </c>
      <c r="LD14">
        <v>780</v>
      </c>
      <c r="LE14">
        <v>220</v>
      </c>
      <c r="LF14">
        <v>9</v>
      </c>
      <c r="LG14">
        <v>451</v>
      </c>
      <c r="LH14">
        <v>168</v>
      </c>
      <c r="LI14">
        <v>103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1</v>
      </c>
      <c r="LP14">
        <v>783</v>
      </c>
      <c r="LQ14">
        <v>213</v>
      </c>
      <c r="LR14">
        <v>14</v>
      </c>
      <c r="LS14">
        <v>413</v>
      </c>
      <c r="LT14">
        <v>153</v>
      </c>
      <c r="LU14">
        <v>101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741</v>
      </c>
      <c r="MC14">
        <v>249</v>
      </c>
      <c r="MD14">
        <v>13</v>
      </c>
      <c r="ME14">
        <v>428</v>
      </c>
      <c r="MF14">
        <v>141</v>
      </c>
      <c r="MG14">
        <v>93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1</v>
      </c>
      <c r="MN14">
        <v>783</v>
      </c>
      <c r="MO14">
        <v>248</v>
      </c>
      <c r="MP14">
        <v>22</v>
      </c>
      <c r="MQ14">
        <v>377</v>
      </c>
      <c r="MR14">
        <v>141</v>
      </c>
      <c r="MS14">
        <v>100</v>
      </c>
      <c r="MT14">
        <v>0</v>
      </c>
      <c r="MU14">
        <v>1</v>
      </c>
      <c r="MV14">
        <v>0</v>
      </c>
      <c r="MW14">
        <v>0</v>
      </c>
      <c r="MX14">
        <v>0</v>
      </c>
      <c r="MY14">
        <v>0</v>
      </c>
      <c r="MZ14">
        <v>747</v>
      </c>
      <c r="NA14">
        <v>202</v>
      </c>
      <c r="NB14">
        <v>11</v>
      </c>
      <c r="NC14">
        <v>398</v>
      </c>
      <c r="ND14">
        <v>158</v>
      </c>
      <c r="NE14">
        <v>72</v>
      </c>
      <c r="NF14">
        <v>0</v>
      </c>
      <c r="NG14">
        <v>1</v>
      </c>
      <c r="NH14">
        <v>0</v>
      </c>
      <c r="NI14">
        <v>0</v>
      </c>
      <c r="NJ14">
        <v>0</v>
      </c>
      <c r="NK14">
        <v>0</v>
      </c>
      <c r="NL14">
        <v>683</v>
      </c>
      <c r="NM14">
        <v>181</v>
      </c>
      <c r="NN14">
        <v>9</v>
      </c>
      <c r="NO14">
        <v>320</v>
      </c>
      <c r="NP14">
        <v>120</v>
      </c>
      <c r="NQ14">
        <v>77</v>
      </c>
      <c r="NR14">
        <v>0</v>
      </c>
      <c r="NS14">
        <v>1</v>
      </c>
      <c r="NT14">
        <v>0</v>
      </c>
      <c r="NU14">
        <v>1</v>
      </c>
      <c r="NV14">
        <v>1</v>
      </c>
      <c r="NW14">
        <v>0</v>
      </c>
      <c r="NX14">
        <v>587</v>
      </c>
      <c r="NY14">
        <v>167</v>
      </c>
      <c r="NZ14">
        <v>13</v>
      </c>
      <c r="OA14">
        <v>323</v>
      </c>
      <c r="OB14">
        <v>104</v>
      </c>
      <c r="OC14">
        <v>53</v>
      </c>
      <c r="OD14">
        <v>0</v>
      </c>
      <c r="OE14">
        <v>1</v>
      </c>
      <c r="OF14">
        <v>0</v>
      </c>
      <c r="OG14">
        <v>0</v>
      </c>
      <c r="OH14">
        <v>0</v>
      </c>
      <c r="OI14">
        <v>0</v>
      </c>
      <c r="OJ14">
        <v>556</v>
      </c>
      <c r="OK14">
        <v>163</v>
      </c>
      <c r="OL14">
        <v>12</v>
      </c>
      <c r="OM14">
        <v>236</v>
      </c>
      <c r="ON14">
        <v>85</v>
      </c>
      <c r="OO14">
        <v>42</v>
      </c>
      <c r="OP14">
        <v>0</v>
      </c>
      <c r="OQ14">
        <v>0</v>
      </c>
      <c r="OR14">
        <v>0</v>
      </c>
      <c r="OS14">
        <v>0</v>
      </c>
      <c r="OT14">
        <v>1</v>
      </c>
      <c r="OU14">
        <v>0</v>
      </c>
      <c r="OV14">
        <v>453</v>
      </c>
      <c r="OW14">
        <v>5</v>
      </c>
      <c r="OX14">
        <v>1</v>
      </c>
      <c r="OY14">
        <v>9</v>
      </c>
      <c r="OZ14">
        <v>1</v>
      </c>
      <c r="PA14">
        <v>7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22</v>
      </c>
      <c r="PI14">
        <v>3019</v>
      </c>
      <c r="PJ14">
        <v>151</v>
      </c>
      <c r="PK14">
        <v>8122</v>
      </c>
      <c r="PL14">
        <v>3195</v>
      </c>
      <c r="PM14">
        <v>1757</v>
      </c>
      <c r="PN14">
        <v>0</v>
      </c>
      <c r="PO14">
        <v>6</v>
      </c>
      <c r="PP14">
        <v>0</v>
      </c>
      <c r="PQ14">
        <v>2</v>
      </c>
      <c r="PR14">
        <v>2</v>
      </c>
      <c r="PS14">
        <v>3</v>
      </c>
      <c r="PT14">
        <v>13049</v>
      </c>
      <c r="PU14">
        <v>1122</v>
      </c>
      <c r="PV14">
        <v>59</v>
      </c>
      <c r="PW14">
        <v>2752</v>
      </c>
      <c r="PX14">
        <v>1126</v>
      </c>
      <c r="PY14">
        <v>695</v>
      </c>
      <c r="PZ14">
        <v>0</v>
      </c>
      <c r="QA14">
        <v>0</v>
      </c>
      <c r="QB14">
        <v>0</v>
      </c>
      <c r="QC14">
        <v>2</v>
      </c>
      <c r="QD14">
        <v>0</v>
      </c>
      <c r="QE14">
        <v>3</v>
      </c>
      <c r="QF14">
        <v>4628</v>
      </c>
    </row>
    <row r="15" spans="1:449" hidden="1">
      <c r="A15" s="178" t="s">
        <v>145</v>
      </c>
      <c r="B15">
        <v>18</v>
      </c>
      <c r="C15">
        <v>17</v>
      </c>
      <c r="D15">
        <v>8</v>
      </c>
      <c r="E15">
        <v>20</v>
      </c>
      <c r="F15">
        <v>0</v>
      </c>
      <c r="G15">
        <v>0</v>
      </c>
      <c r="H15">
        <v>0</v>
      </c>
      <c r="I15">
        <v>3</v>
      </c>
      <c r="J15">
        <v>23</v>
      </c>
      <c r="K15">
        <v>9</v>
      </c>
      <c r="L15">
        <v>0</v>
      </c>
      <c r="M15">
        <v>0</v>
      </c>
      <c r="N15">
        <v>1</v>
      </c>
      <c r="O15">
        <v>285</v>
      </c>
      <c r="P15">
        <v>0</v>
      </c>
      <c r="Q15">
        <v>0</v>
      </c>
      <c r="R15">
        <v>11</v>
      </c>
      <c r="S15">
        <v>2</v>
      </c>
      <c r="T15">
        <v>116</v>
      </c>
      <c r="U15">
        <v>1</v>
      </c>
      <c r="V15">
        <v>0</v>
      </c>
      <c r="W15">
        <v>0</v>
      </c>
      <c r="X15">
        <v>2</v>
      </c>
      <c r="Y15">
        <v>5</v>
      </c>
      <c r="Z15">
        <v>0</v>
      </c>
      <c r="AA15">
        <v>6</v>
      </c>
      <c r="AB15">
        <v>21</v>
      </c>
      <c r="AC15">
        <v>2</v>
      </c>
      <c r="AD15">
        <v>6</v>
      </c>
      <c r="AE15">
        <v>28</v>
      </c>
      <c r="AF15">
        <v>12</v>
      </c>
      <c r="AG15">
        <v>16</v>
      </c>
      <c r="AH15">
        <v>612</v>
      </c>
      <c r="AI15">
        <v>5</v>
      </c>
      <c r="AJ15">
        <v>1</v>
      </c>
      <c r="AK15">
        <v>1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2</v>
      </c>
      <c r="AS15">
        <v>0</v>
      </c>
      <c r="AT15">
        <v>0</v>
      </c>
      <c r="AU15">
        <v>0</v>
      </c>
      <c r="AV15">
        <v>5</v>
      </c>
      <c r="AW15">
        <v>0</v>
      </c>
      <c r="AX15">
        <v>0</v>
      </c>
      <c r="AY15">
        <v>3</v>
      </c>
      <c r="AZ15">
        <v>0</v>
      </c>
      <c r="BA15">
        <v>5</v>
      </c>
      <c r="BB15">
        <v>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2</v>
      </c>
      <c r="BJ15">
        <v>0</v>
      </c>
      <c r="BK15">
        <v>1</v>
      </c>
      <c r="BL15">
        <v>4</v>
      </c>
      <c r="BM15">
        <v>1</v>
      </c>
      <c r="BN15">
        <v>2</v>
      </c>
      <c r="BO15">
        <v>33</v>
      </c>
      <c r="BP15">
        <v>88</v>
      </c>
      <c r="BQ15">
        <v>6</v>
      </c>
      <c r="BR15">
        <v>0</v>
      </c>
      <c r="BS15">
        <v>24</v>
      </c>
      <c r="BT15">
        <v>0</v>
      </c>
      <c r="BU15">
        <v>0</v>
      </c>
      <c r="BV15">
        <v>0</v>
      </c>
      <c r="BW15">
        <v>0</v>
      </c>
      <c r="BX15">
        <v>3</v>
      </c>
      <c r="BY15">
        <v>2</v>
      </c>
      <c r="BZ15">
        <v>0</v>
      </c>
      <c r="CA15">
        <v>0</v>
      </c>
      <c r="CB15">
        <v>0</v>
      </c>
      <c r="CC15">
        <v>1331</v>
      </c>
      <c r="CD15">
        <v>0</v>
      </c>
      <c r="CE15">
        <v>0</v>
      </c>
      <c r="CF15">
        <v>6</v>
      </c>
      <c r="CG15">
        <v>2</v>
      </c>
      <c r="CH15">
        <v>48</v>
      </c>
      <c r="CI15">
        <v>0</v>
      </c>
      <c r="CJ15">
        <v>0</v>
      </c>
      <c r="CK15">
        <v>1</v>
      </c>
      <c r="CL15">
        <v>5</v>
      </c>
      <c r="CM15">
        <v>2</v>
      </c>
      <c r="CN15">
        <v>0</v>
      </c>
      <c r="CO15">
        <v>15</v>
      </c>
      <c r="CP15">
        <v>19</v>
      </c>
      <c r="CQ15">
        <v>1</v>
      </c>
      <c r="CR15">
        <v>17</v>
      </c>
      <c r="CS15">
        <v>148</v>
      </c>
      <c r="CT15">
        <v>10</v>
      </c>
      <c r="CU15">
        <v>2</v>
      </c>
      <c r="CV15">
        <v>1730</v>
      </c>
      <c r="CW15">
        <v>24</v>
      </c>
      <c r="CX15">
        <v>17</v>
      </c>
      <c r="CY15">
        <v>11</v>
      </c>
      <c r="CZ15">
        <v>2</v>
      </c>
      <c r="DA15">
        <v>0</v>
      </c>
      <c r="DB15">
        <v>0</v>
      </c>
      <c r="DC15">
        <v>0</v>
      </c>
      <c r="DD15">
        <v>0</v>
      </c>
      <c r="DE15">
        <v>8</v>
      </c>
      <c r="DF15">
        <v>2</v>
      </c>
      <c r="DG15">
        <v>0</v>
      </c>
      <c r="DH15">
        <v>0</v>
      </c>
      <c r="DI15">
        <v>0</v>
      </c>
      <c r="DJ15">
        <v>151</v>
      </c>
      <c r="DK15">
        <v>0</v>
      </c>
      <c r="DL15">
        <v>1</v>
      </c>
      <c r="DM15">
        <v>16</v>
      </c>
      <c r="DN15">
        <v>2</v>
      </c>
      <c r="DO15">
        <v>30</v>
      </c>
      <c r="DP15">
        <v>2</v>
      </c>
      <c r="DQ15">
        <v>0</v>
      </c>
      <c r="DR15">
        <v>0</v>
      </c>
      <c r="DS15">
        <v>0</v>
      </c>
      <c r="DT15">
        <v>6</v>
      </c>
      <c r="DU15">
        <v>0</v>
      </c>
      <c r="DV15">
        <v>6</v>
      </c>
      <c r="DW15">
        <v>8</v>
      </c>
      <c r="DX15">
        <v>6</v>
      </c>
      <c r="DY15">
        <v>3</v>
      </c>
      <c r="DZ15">
        <v>48</v>
      </c>
      <c r="EA15">
        <v>4</v>
      </c>
      <c r="EB15">
        <v>10</v>
      </c>
      <c r="EC15">
        <v>357</v>
      </c>
      <c r="ED15">
        <v>135</v>
      </c>
      <c r="EE15">
        <v>41</v>
      </c>
      <c r="EF15">
        <v>20</v>
      </c>
      <c r="EG15">
        <v>46</v>
      </c>
      <c r="EH15">
        <v>0</v>
      </c>
      <c r="EI15">
        <v>0</v>
      </c>
      <c r="EJ15">
        <v>0</v>
      </c>
      <c r="EK15">
        <v>3</v>
      </c>
      <c r="EL15">
        <v>34</v>
      </c>
      <c r="EM15">
        <v>15</v>
      </c>
      <c r="EN15">
        <v>0</v>
      </c>
      <c r="EO15">
        <v>0</v>
      </c>
      <c r="EP15">
        <v>1</v>
      </c>
      <c r="EQ15">
        <v>1772</v>
      </c>
      <c r="ER15">
        <v>0</v>
      </c>
      <c r="ES15">
        <v>1</v>
      </c>
      <c r="ET15">
        <v>36</v>
      </c>
      <c r="EU15">
        <v>6</v>
      </c>
      <c r="EV15">
        <v>199</v>
      </c>
      <c r="EW15">
        <v>4</v>
      </c>
      <c r="EX15">
        <v>0</v>
      </c>
      <c r="EY15">
        <v>1</v>
      </c>
      <c r="EZ15">
        <v>7</v>
      </c>
      <c r="FA15">
        <v>13</v>
      </c>
      <c r="FB15">
        <v>0</v>
      </c>
      <c r="FC15">
        <v>27</v>
      </c>
      <c r="FD15">
        <v>50</v>
      </c>
      <c r="FE15">
        <v>9</v>
      </c>
      <c r="FF15">
        <v>27</v>
      </c>
      <c r="FG15">
        <v>228</v>
      </c>
      <c r="FH15">
        <v>27</v>
      </c>
      <c r="FI15">
        <v>30</v>
      </c>
      <c r="FJ15">
        <v>2732</v>
      </c>
      <c r="FK15">
        <v>277</v>
      </c>
      <c r="FL15">
        <v>23</v>
      </c>
      <c r="FM15">
        <v>289</v>
      </c>
      <c r="FN15">
        <v>4</v>
      </c>
      <c r="FO15">
        <v>19</v>
      </c>
      <c r="FP15">
        <v>612</v>
      </c>
      <c r="FQ15">
        <v>23</v>
      </c>
      <c r="FR15">
        <v>5</v>
      </c>
      <c r="FS15">
        <v>2</v>
      </c>
      <c r="FT15">
        <v>0</v>
      </c>
      <c r="FU15">
        <v>3</v>
      </c>
      <c r="FV15">
        <v>33</v>
      </c>
      <c r="FW15">
        <v>923</v>
      </c>
      <c r="FX15">
        <v>46</v>
      </c>
      <c r="FY15">
        <v>726</v>
      </c>
      <c r="FZ15">
        <v>6</v>
      </c>
      <c r="GA15">
        <v>29</v>
      </c>
      <c r="GB15">
        <v>1730</v>
      </c>
      <c r="GC15">
        <v>95</v>
      </c>
      <c r="GD15">
        <v>7</v>
      </c>
      <c r="GE15">
        <v>244</v>
      </c>
      <c r="GF15">
        <v>2</v>
      </c>
      <c r="GG15">
        <v>9</v>
      </c>
      <c r="GH15">
        <v>357</v>
      </c>
      <c r="GI15">
        <v>1318</v>
      </c>
      <c r="GJ15">
        <v>81</v>
      </c>
      <c r="GK15">
        <v>1261</v>
      </c>
      <c r="GL15">
        <v>12</v>
      </c>
      <c r="GM15">
        <v>60</v>
      </c>
      <c r="GN15">
        <v>2732</v>
      </c>
      <c r="GO15">
        <v>13</v>
      </c>
      <c r="GP15">
        <v>0</v>
      </c>
      <c r="GQ15">
        <v>107</v>
      </c>
      <c r="GR15">
        <v>75</v>
      </c>
      <c r="GS15">
        <v>26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146</v>
      </c>
      <c r="HA15">
        <v>13</v>
      </c>
      <c r="HB15">
        <v>0</v>
      </c>
      <c r="HC15">
        <v>115</v>
      </c>
      <c r="HD15">
        <v>72</v>
      </c>
      <c r="HE15">
        <v>17</v>
      </c>
      <c r="HF15">
        <v>0</v>
      </c>
      <c r="HG15">
        <v>0</v>
      </c>
      <c r="HH15">
        <v>0</v>
      </c>
      <c r="HI15">
        <v>3</v>
      </c>
      <c r="HJ15">
        <v>0</v>
      </c>
      <c r="HK15">
        <v>0</v>
      </c>
      <c r="HL15">
        <v>145</v>
      </c>
      <c r="HM15">
        <v>17</v>
      </c>
      <c r="HN15">
        <v>2</v>
      </c>
      <c r="HO15">
        <v>100</v>
      </c>
      <c r="HP15">
        <v>53</v>
      </c>
      <c r="HQ15">
        <v>23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142</v>
      </c>
      <c r="HY15">
        <v>16</v>
      </c>
      <c r="HZ15">
        <v>0</v>
      </c>
      <c r="IA15">
        <v>120</v>
      </c>
      <c r="IB15">
        <v>70</v>
      </c>
      <c r="IC15">
        <v>32</v>
      </c>
      <c r="ID15">
        <v>0</v>
      </c>
      <c r="IE15">
        <v>0</v>
      </c>
      <c r="IF15">
        <v>0</v>
      </c>
      <c r="IG15">
        <v>1</v>
      </c>
      <c r="IH15">
        <v>0</v>
      </c>
      <c r="II15">
        <v>0</v>
      </c>
      <c r="IJ15">
        <v>168</v>
      </c>
      <c r="IK15">
        <v>25</v>
      </c>
      <c r="IL15">
        <v>2</v>
      </c>
      <c r="IM15">
        <v>128</v>
      </c>
      <c r="IN15">
        <v>69</v>
      </c>
      <c r="IO15">
        <v>33</v>
      </c>
      <c r="IP15">
        <v>0</v>
      </c>
      <c r="IQ15">
        <v>1</v>
      </c>
      <c r="IR15">
        <v>1</v>
      </c>
      <c r="IS15">
        <v>0</v>
      </c>
      <c r="IT15">
        <v>0</v>
      </c>
      <c r="IU15">
        <v>0</v>
      </c>
      <c r="IV15">
        <v>188</v>
      </c>
      <c r="IW15">
        <v>27</v>
      </c>
      <c r="IX15">
        <v>4</v>
      </c>
      <c r="IY15">
        <v>104</v>
      </c>
      <c r="IZ15">
        <v>51</v>
      </c>
      <c r="JA15">
        <v>29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164</v>
      </c>
      <c r="JI15">
        <v>26</v>
      </c>
      <c r="JJ15">
        <v>2</v>
      </c>
      <c r="JK15">
        <v>114</v>
      </c>
      <c r="JL15">
        <v>56</v>
      </c>
      <c r="JM15">
        <v>28</v>
      </c>
      <c r="JN15">
        <v>0</v>
      </c>
      <c r="JO15">
        <v>0</v>
      </c>
      <c r="JP15">
        <v>1</v>
      </c>
      <c r="JQ15">
        <v>0</v>
      </c>
      <c r="JR15">
        <v>0</v>
      </c>
      <c r="JS15">
        <v>0</v>
      </c>
      <c r="JT15">
        <v>170</v>
      </c>
      <c r="JU15">
        <v>40</v>
      </c>
      <c r="JV15">
        <v>2</v>
      </c>
      <c r="JW15">
        <v>112</v>
      </c>
      <c r="JX15">
        <v>60</v>
      </c>
      <c r="JY15">
        <v>18</v>
      </c>
      <c r="JZ15">
        <v>0</v>
      </c>
      <c r="KA15">
        <v>1</v>
      </c>
      <c r="KB15">
        <v>0</v>
      </c>
      <c r="KC15">
        <v>0</v>
      </c>
      <c r="KD15">
        <v>0</v>
      </c>
      <c r="KE15">
        <v>0</v>
      </c>
      <c r="KF15">
        <v>172</v>
      </c>
      <c r="KG15">
        <v>44</v>
      </c>
      <c r="KH15">
        <v>0</v>
      </c>
      <c r="KI15">
        <v>99</v>
      </c>
      <c r="KJ15">
        <v>44</v>
      </c>
      <c r="KK15">
        <v>19</v>
      </c>
      <c r="KL15">
        <v>0</v>
      </c>
      <c r="KM15">
        <v>1</v>
      </c>
      <c r="KN15">
        <v>0</v>
      </c>
      <c r="KO15">
        <v>1</v>
      </c>
      <c r="KP15">
        <v>0</v>
      </c>
      <c r="KQ15">
        <v>0</v>
      </c>
      <c r="KR15">
        <v>162</v>
      </c>
      <c r="KS15">
        <v>53</v>
      </c>
      <c r="KT15">
        <v>0</v>
      </c>
      <c r="KU15">
        <v>107</v>
      </c>
      <c r="KV15">
        <v>40</v>
      </c>
      <c r="KW15">
        <v>21</v>
      </c>
      <c r="KX15">
        <v>0</v>
      </c>
      <c r="KY15">
        <v>0</v>
      </c>
      <c r="KZ15">
        <v>0</v>
      </c>
      <c r="LA15">
        <v>1</v>
      </c>
      <c r="LB15">
        <v>0</v>
      </c>
      <c r="LC15">
        <v>0</v>
      </c>
      <c r="LD15">
        <v>181</v>
      </c>
      <c r="LE15">
        <v>49</v>
      </c>
      <c r="LF15">
        <v>1</v>
      </c>
      <c r="LG15">
        <v>92</v>
      </c>
      <c r="LH15">
        <v>44</v>
      </c>
      <c r="LI15">
        <v>18</v>
      </c>
      <c r="LJ15">
        <v>0</v>
      </c>
      <c r="LK15">
        <v>0</v>
      </c>
      <c r="LL15">
        <v>0</v>
      </c>
      <c r="LM15">
        <v>3</v>
      </c>
      <c r="LN15">
        <v>0</v>
      </c>
      <c r="LO15">
        <v>0</v>
      </c>
      <c r="LP15">
        <v>160</v>
      </c>
      <c r="LQ15">
        <v>48</v>
      </c>
      <c r="LR15">
        <v>1</v>
      </c>
      <c r="LS15">
        <v>85</v>
      </c>
      <c r="LT15">
        <v>37</v>
      </c>
      <c r="LU15">
        <v>20</v>
      </c>
      <c r="LV15">
        <v>0</v>
      </c>
      <c r="LW15">
        <v>1</v>
      </c>
      <c r="LX15">
        <v>0</v>
      </c>
      <c r="LY15">
        <v>1</v>
      </c>
      <c r="LZ15">
        <v>2</v>
      </c>
      <c r="MA15">
        <v>0</v>
      </c>
      <c r="MB15">
        <v>154</v>
      </c>
      <c r="MC15">
        <v>50</v>
      </c>
      <c r="MD15">
        <v>0</v>
      </c>
      <c r="ME15">
        <v>93</v>
      </c>
      <c r="MF15">
        <v>40</v>
      </c>
      <c r="MG15">
        <v>16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1</v>
      </c>
      <c r="MN15">
        <v>159</v>
      </c>
      <c r="MO15">
        <v>47</v>
      </c>
      <c r="MP15">
        <v>4</v>
      </c>
      <c r="MQ15">
        <v>86</v>
      </c>
      <c r="MR15">
        <v>27</v>
      </c>
      <c r="MS15">
        <v>13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150</v>
      </c>
      <c r="NA15">
        <v>49</v>
      </c>
      <c r="NB15">
        <v>4</v>
      </c>
      <c r="NC15">
        <v>80</v>
      </c>
      <c r="ND15">
        <v>32</v>
      </c>
      <c r="NE15">
        <v>16</v>
      </c>
      <c r="NF15">
        <v>0</v>
      </c>
      <c r="NG15">
        <v>0</v>
      </c>
      <c r="NH15">
        <v>0</v>
      </c>
      <c r="NI15">
        <v>2</v>
      </c>
      <c r="NJ15">
        <v>2</v>
      </c>
      <c r="NK15">
        <v>0</v>
      </c>
      <c r="NL15">
        <v>149</v>
      </c>
      <c r="NM15">
        <v>46</v>
      </c>
      <c r="NN15">
        <v>5</v>
      </c>
      <c r="NO15">
        <v>75</v>
      </c>
      <c r="NP15">
        <v>38</v>
      </c>
      <c r="NQ15">
        <v>14</v>
      </c>
      <c r="NR15">
        <v>0</v>
      </c>
      <c r="NS15">
        <v>0</v>
      </c>
      <c r="NT15">
        <v>0</v>
      </c>
      <c r="NU15">
        <v>0</v>
      </c>
      <c r="NV15">
        <v>2</v>
      </c>
      <c r="NW15">
        <v>0</v>
      </c>
      <c r="NX15">
        <v>140</v>
      </c>
      <c r="NY15">
        <v>26</v>
      </c>
      <c r="NZ15">
        <v>0</v>
      </c>
      <c r="OA15">
        <v>56</v>
      </c>
      <c r="OB15">
        <v>22</v>
      </c>
      <c r="OC15">
        <v>5</v>
      </c>
      <c r="OD15">
        <v>0</v>
      </c>
      <c r="OE15">
        <v>0</v>
      </c>
      <c r="OF15">
        <v>0</v>
      </c>
      <c r="OG15">
        <v>0</v>
      </c>
      <c r="OH15">
        <v>1</v>
      </c>
      <c r="OI15">
        <v>0</v>
      </c>
      <c r="OJ15">
        <v>87</v>
      </c>
      <c r="OK15">
        <v>22</v>
      </c>
      <c r="OL15">
        <v>5</v>
      </c>
      <c r="OM15">
        <v>57</v>
      </c>
      <c r="ON15">
        <v>18</v>
      </c>
      <c r="OO15">
        <v>9</v>
      </c>
      <c r="OP15">
        <v>0</v>
      </c>
      <c r="OQ15">
        <v>0</v>
      </c>
      <c r="OR15">
        <v>0</v>
      </c>
      <c r="OS15">
        <v>1</v>
      </c>
      <c r="OT15">
        <v>1</v>
      </c>
      <c r="OU15">
        <v>0</v>
      </c>
      <c r="OV15">
        <v>93</v>
      </c>
      <c r="OW15">
        <v>1</v>
      </c>
      <c r="OX15">
        <v>1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0</v>
      </c>
      <c r="PH15">
        <v>2</v>
      </c>
      <c r="PI15">
        <v>612</v>
      </c>
      <c r="PJ15">
        <v>33</v>
      </c>
      <c r="PK15">
        <v>1730</v>
      </c>
      <c r="PL15">
        <v>848</v>
      </c>
      <c r="PM15">
        <v>357</v>
      </c>
      <c r="PN15">
        <v>0</v>
      </c>
      <c r="PO15">
        <v>4</v>
      </c>
      <c r="PP15">
        <v>2</v>
      </c>
      <c r="PQ15">
        <v>13</v>
      </c>
      <c r="PR15">
        <v>8</v>
      </c>
      <c r="PS15">
        <v>1</v>
      </c>
      <c r="PT15">
        <v>2732</v>
      </c>
      <c r="PU15">
        <v>7</v>
      </c>
      <c r="PV15">
        <v>0</v>
      </c>
      <c r="PW15">
        <v>560</v>
      </c>
      <c r="PX15">
        <v>506</v>
      </c>
      <c r="PY15">
        <v>19</v>
      </c>
      <c r="PZ15">
        <v>0</v>
      </c>
      <c r="QA15">
        <v>0</v>
      </c>
      <c r="QB15">
        <v>0</v>
      </c>
      <c r="QC15">
        <v>0</v>
      </c>
      <c r="QD15">
        <v>0</v>
      </c>
      <c r="QE15">
        <v>0</v>
      </c>
      <c r="QF15">
        <v>586</v>
      </c>
    </row>
    <row r="16" spans="1:449" hidden="1">
      <c r="A16" s="178" t="s">
        <v>146</v>
      </c>
      <c r="B16">
        <v>147</v>
      </c>
      <c r="C16">
        <v>4</v>
      </c>
      <c r="D16">
        <v>0</v>
      </c>
      <c r="E16">
        <v>102</v>
      </c>
      <c r="F16">
        <v>265</v>
      </c>
      <c r="G16">
        <v>2</v>
      </c>
      <c r="H16">
        <v>3</v>
      </c>
      <c r="I16">
        <v>10</v>
      </c>
      <c r="J16">
        <v>32</v>
      </c>
      <c r="K16">
        <v>25</v>
      </c>
      <c r="L16">
        <v>0</v>
      </c>
      <c r="M16">
        <v>1</v>
      </c>
      <c r="N16">
        <v>5</v>
      </c>
      <c r="O16">
        <v>968</v>
      </c>
      <c r="P16">
        <v>0</v>
      </c>
      <c r="Q16">
        <v>1</v>
      </c>
      <c r="R16">
        <v>70</v>
      </c>
      <c r="S16">
        <v>15</v>
      </c>
      <c r="T16">
        <v>249</v>
      </c>
      <c r="U16">
        <v>2</v>
      </c>
      <c r="V16">
        <v>0</v>
      </c>
      <c r="W16">
        <v>0</v>
      </c>
      <c r="X16">
        <v>21</v>
      </c>
      <c r="Y16">
        <v>103</v>
      </c>
      <c r="Z16">
        <v>2</v>
      </c>
      <c r="AA16">
        <v>59</v>
      </c>
      <c r="AB16">
        <v>121</v>
      </c>
      <c r="AC16">
        <v>34</v>
      </c>
      <c r="AD16">
        <v>47</v>
      </c>
      <c r="AE16">
        <v>257</v>
      </c>
      <c r="AF16">
        <v>94</v>
      </c>
      <c r="AG16">
        <v>65</v>
      </c>
      <c r="AH16">
        <v>2704</v>
      </c>
      <c r="AI16">
        <v>20</v>
      </c>
      <c r="AJ16">
        <v>1</v>
      </c>
      <c r="AK16">
        <v>0</v>
      </c>
      <c r="AL16">
        <v>33</v>
      </c>
      <c r="AM16">
        <v>66</v>
      </c>
      <c r="AN16">
        <v>0</v>
      </c>
      <c r="AO16">
        <v>1</v>
      </c>
      <c r="AP16">
        <v>0</v>
      </c>
      <c r="AQ16">
        <v>2</v>
      </c>
      <c r="AR16">
        <v>3</v>
      </c>
      <c r="AS16">
        <v>0</v>
      </c>
      <c r="AT16">
        <v>0</v>
      </c>
      <c r="AU16">
        <v>0</v>
      </c>
      <c r="AV16">
        <v>13</v>
      </c>
      <c r="AW16">
        <v>0</v>
      </c>
      <c r="AX16">
        <v>0</v>
      </c>
      <c r="AY16">
        <v>12</v>
      </c>
      <c r="AZ16">
        <v>0</v>
      </c>
      <c r="BA16">
        <v>40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2</v>
      </c>
      <c r="BH16">
        <v>1</v>
      </c>
      <c r="BI16">
        <v>18</v>
      </c>
      <c r="BJ16">
        <v>2</v>
      </c>
      <c r="BK16">
        <v>0</v>
      </c>
      <c r="BL16">
        <v>7</v>
      </c>
      <c r="BM16">
        <v>6</v>
      </c>
      <c r="BN16">
        <v>4</v>
      </c>
      <c r="BO16">
        <v>231</v>
      </c>
      <c r="BP16">
        <v>232</v>
      </c>
      <c r="BQ16">
        <v>5</v>
      </c>
      <c r="BR16">
        <v>1</v>
      </c>
      <c r="BS16">
        <v>84</v>
      </c>
      <c r="BT16">
        <v>71</v>
      </c>
      <c r="BU16">
        <v>1</v>
      </c>
      <c r="BV16">
        <v>1</v>
      </c>
      <c r="BW16">
        <v>1</v>
      </c>
      <c r="BX16">
        <v>6</v>
      </c>
      <c r="BY16">
        <v>4</v>
      </c>
      <c r="BZ16">
        <v>0</v>
      </c>
      <c r="CA16">
        <v>1</v>
      </c>
      <c r="CB16">
        <v>2</v>
      </c>
      <c r="CC16">
        <v>2896</v>
      </c>
      <c r="CD16">
        <v>3</v>
      </c>
      <c r="CE16">
        <v>1</v>
      </c>
      <c r="CF16">
        <v>55</v>
      </c>
      <c r="CG16">
        <v>8</v>
      </c>
      <c r="CH16">
        <v>85</v>
      </c>
      <c r="CI16">
        <v>0</v>
      </c>
      <c r="CJ16">
        <v>0</v>
      </c>
      <c r="CK16">
        <v>2</v>
      </c>
      <c r="CL16">
        <v>1</v>
      </c>
      <c r="CM16">
        <v>63</v>
      </c>
      <c r="CN16">
        <v>0</v>
      </c>
      <c r="CO16">
        <v>101</v>
      </c>
      <c r="CP16">
        <v>152</v>
      </c>
      <c r="CQ16">
        <v>38</v>
      </c>
      <c r="CR16">
        <v>50</v>
      </c>
      <c r="CS16">
        <v>455</v>
      </c>
      <c r="CT16">
        <v>52</v>
      </c>
      <c r="CU16">
        <v>50</v>
      </c>
      <c r="CV16">
        <v>4421</v>
      </c>
      <c r="CW16">
        <v>182</v>
      </c>
      <c r="CX16">
        <v>0</v>
      </c>
      <c r="CY16">
        <v>3</v>
      </c>
      <c r="CZ16">
        <v>158</v>
      </c>
      <c r="DA16">
        <v>215</v>
      </c>
      <c r="DB16">
        <v>1</v>
      </c>
      <c r="DC16">
        <v>1</v>
      </c>
      <c r="DD16">
        <v>2</v>
      </c>
      <c r="DE16">
        <v>7</v>
      </c>
      <c r="DF16">
        <v>4</v>
      </c>
      <c r="DG16">
        <v>0</v>
      </c>
      <c r="DH16">
        <v>2</v>
      </c>
      <c r="DI16">
        <v>2</v>
      </c>
      <c r="DJ16">
        <v>655</v>
      </c>
      <c r="DK16">
        <v>0</v>
      </c>
      <c r="DL16">
        <v>0</v>
      </c>
      <c r="DM16">
        <v>130</v>
      </c>
      <c r="DN16">
        <v>9</v>
      </c>
      <c r="DO16">
        <v>83</v>
      </c>
      <c r="DP16">
        <v>0</v>
      </c>
      <c r="DQ16">
        <v>0</v>
      </c>
      <c r="DR16">
        <v>1</v>
      </c>
      <c r="DS16">
        <v>8</v>
      </c>
      <c r="DT16">
        <v>29</v>
      </c>
      <c r="DU16">
        <v>0</v>
      </c>
      <c r="DV16">
        <v>49</v>
      </c>
      <c r="DW16">
        <v>24</v>
      </c>
      <c r="DX16">
        <v>24</v>
      </c>
      <c r="DY16">
        <v>54</v>
      </c>
      <c r="DZ16">
        <v>335</v>
      </c>
      <c r="EA16">
        <v>14</v>
      </c>
      <c r="EB16">
        <v>63</v>
      </c>
      <c r="EC16">
        <v>2055</v>
      </c>
      <c r="ED16">
        <v>581</v>
      </c>
      <c r="EE16">
        <v>10</v>
      </c>
      <c r="EF16">
        <v>4</v>
      </c>
      <c r="EG16">
        <v>377</v>
      </c>
      <c r="EH16">
        <v>617</v>
      </c>
      <c r="EI16">
        <v>4</v>
      </c>
      <c r="EJ16">
        <v>6</v>
      </c>
      <c r="EK16">
        <v>13</v>
      </c>
      <c r="EL16">
        <v>47</v>
      </c>
      <c r="EM16">
        <v>36</v>
      </c>
      <c r="EN16">
        <v>0</v>
      </c>
      <c r="EO16">
        <v>4</v>
      </c>
      <c r="EP16">
        <v>9</v>
      </c>
      <c r="EQ16">
        <v>4532</v>
      </c>
      <c r="ER16">
        <v>3</v>
      </c>
      <c r="ES16">
        <v>2</v>
      </c>
      <c r="ET16">
        <v>267</v>
      </c>
      <c r="EU16">
        <v>32</v>
      </c>
      <c r="EV16">
        <v>457</v>
      </c>
      <c r="EW16">
        <v>2</v>
      </c>
      <c r="EX16">
        <v>0</v>
      </c>
      <c r="EY16">
        <v>3</v>
      </c>
      <c r="EZ16">
        <v>30</v>
      </c>
      <c r="FA16">
        <v>195</v>
      </c>
      <c r="FB16">
        <v>4</v>
      </c>
      <c r="FC16">
        <v>210</v>
      </c>
      <c r="FD16">
        <v>315</v>
      </c>
      <c r="FE16">
        <v>98</v>
      </c>
      <c r="FF16">
        <v>151</v>
      </c>
      <c r="FG16">
        <v>1054</v>
      </c>
      <c r="FH16">
        <v>166</v>
      </c>
      <c r="FI16">
        <v>182</v>
      </c>
      <c r="FJ16">
        <v>9411</v>
      </c>
      <c r="FK16">
        <v>1096</v>
      </c>
      <c r="FL16">
        <v>192</v>
      </c>
      <c r="FM16">
        <v>1301</v>
      </c>
      <c r="FN16">
        <v>23</v>
      </c>
      <c r="FO16">
        <v>92</v>
      </c>
      <c r="FP16">
        <v>2704</v>
      </c>
      <c r="FQ16">
        <v>158</v>
      </c>
      <c r="FR16">
        <v>40</v>
      </c>
      <c r="FS16">
        <v>14</v>
      </c>
      <c r="FT16">
        <v>0</v>
      </c>
      <c r="FU16">
        <v>19</v>
      </c>
      <c r="FV16">
        <v>231</v>
      </c>
      <c r="FW16">
        <v>2160</v>
      </c>
      <c r="FX16">
        <v>247</v>
      </c>
      <c r="FY16">
        <v>1878</v>
      </c>
      <c r="FZ16">
        <v>13</v>
      </c>
      <c r="GA16">
        <v>123</v>
      </c>
      <c r="GB16">
        <v>4421</v>
      </c>
      <c r="GC16">
        <v>345</v>
      </c>
      <c r="GD16">
        <v>29</v>
      </c>
      <c r="GE16">
        <v>1629</v>
      </c>
      <c r="GF16">
        <v>14</v>
      </c>
      <c r="GG16">
        <v>38</v>
      </c>
      <c r="GH16">
        <v>2055</v>
      </c>
      <c r="GI16">
        <v>3759</v>
      </c>
      <c r="GJ16">
        <v>508</v>
      </c>
      <c r="GK16">
        <v>4822</v>
      </c>
      <c r="GL16">
        <v>50</v>
      </c>
      <c r="GM16">
        <v>272</v>
      </c>
      <c r="GN16">
        <v>9411</v>
      </c>
      <c r="GO16">
        <v>32</v>
      </c>
      <c r="GP16">
        <v>2</v>
      </c>
      <c r="GQ16">
        <v>268</v>
      </c>
      <c r="GR16">
        <v>205</v>
      </c>
      <c r="GS16">
        <v>180</v>
      </c>
      <c r="GT16">
        <v>1</v>
      </c>
      <c r="GU16">
        <v>9</v>
      </c>
      <c r="GV16">
        <v>0</v>
      </c>
      <c r="GW16">
        <v>0</v>
      </c>
      <c r="GX16">
        <v>0</v>
      </c>
      <c r="GY16">
        <v>0</v>
      </c>
      <c r="GZ16">
        <v>482</v>
      </c>
      <c r="HA16">
        <v>54</v>
      </c>
      <c r="HB16">
        <v>4</v>
      </c>
      <c r="HC16">
        <v>339</v>
      </c>
      <c r="HD16">
        <v>247</v>
      </c>
      <c r="HE16">
        <v>90</v>
      </c>
      <c r="HF16">
        <v>0</v>
      </c>
      <c r="HG16">
        <v>8</v>
      </c>
      <c r="HH16">
        <v>0</v>
      </c>
      <c r="HI16">
        <v>0</v>
      </c>
      <c r="HJ16">
        <v>1</v>
      </c>
      <c r="HK16">
        <v>0</v>
      </c>
      <c r="HL16">
        <v>487</v>
      </c>
      <c r="HM16">
        <v>88</v>
      </c>
      <c r="HN16">
        <v>4</v>
      </c>
      <c r="HO16">
        <v>340</v>
      </c>
      <c r="HP16">
        <v>232</v>
      </c>
      <c r="HQ16">
        <v>117</v>
      </c>
      <c r="HR16">
        <v>0</v>
      </c>
      <c r="HS16">
        <v>16</v>
      </c>
      <c r="HT16">
        <v>0</v>
      </c>
      <c r="HU16">
        <v>0</v>
      </c>
      <c r="HV16">
        <v>0</v>
      </c>
      <c r="HW16">
        <v>0</v>
      </c>
      <c r="HX16">
        <v>549</v>
      </c>
      <c r="HY16">
        <v>144</v>
      </c>
      <c r="HZ16">
        <v>5</v>
      </c>
      <c r="IA16">
        <v>367</v>
      </c>
      <c r="IB16">
        <v>224</v>
      </c>
      <c r="IC16">
        <v>121</v>
      </c>
      <c r="ID16">
        <v>0</v>
      </c>
      <c r="IE16">
        <v>10</v>
      </c>
      <c r="IF16">
        <v>0</v>
      </c>
      <c r="IG16">
        <v>0</v>
      </c>
      <c r="IH16">
        <v>2</v>
      </c>
      <c r="II16">
        <v>0</v>
      </c>
      <c r="IJ16">
        <v>637</v>
      </c>
      <c r="IK16">
        <v>141</v>
      </c>
      <c r="IL16">
        <v>9</v>
      </c>
      <c r="IM16">
        <v>307</v>
      </c>
      <c r="IN16">
        <v>196</v>
      </c>
      <c r="IO16">
        <v>128</v>
      </c>
      <c r="IP16">
        <v>0</v>
      </c>
      <c r="IQ16">
        <v>20</v>
      </c>
      <c r="IR16">
        <v>0</v>
      </c>
      <c r="IS16">
        <v>0</v>
      </c>
      <c r="IT16">
        <v>3</v>
      </c>
      <c r="IU16">
        <v>0</v>
      </c>
      <c r="IV16">
        <v>585</v>
      </c>
      <c r="IW16">
        <v>130</v>
      </c>
      <c r="IX16">
        <v>18</v>
      </c>
      <c r="IY16">
        <v>294</v>
      </c>
      <c r="IZ16">
        <v>168</v>
      </c>
      <c r="JA16">
        <v>150</v>
      </c>
      <c r="JB16">
        <v>1</v>
      </c>
      <c r="JC16">
        <v>28</v>
      </c>
      <c r="JD16">
        <v>0</v>
      </c>
      <c r="JE16">
        <v>5</v>
      </c>
      <c r="JF16">
        <v>2</v>
      </c>
      <c r="JG16">
        <v>0</v>
      </c>
      <c r="JH16">
        <v>592</v>
      </c>
      <c r="JI16">
        <v>155</v>
      </c>
      <c r="JJ16">
        <v>8</v>
      </c>
      <c r="JK16">
        <v>282</v>
      </c>
      <c r="JL16">
        <v>173</v>
      </c>
      <c r="JM16">
        <v>122</v>
      </c>
      <c r="JN16">
        <v>2</v>
      </c>
      <c r="JO16">
        <v>13</v>
      </c>
      <c r="JP16">
        <v>0</v>
      </c>
      <c r="JQ16">
        <v>1</v>
      </c>
      <c r="JR16">
        <v>4</v>
      </c>
      <c r="JS16">
        <v>0</v>
      </c>
      <c r="JT16">
        <v>567</v>
      </c>
      <c r="JU16">
        <v>152</v>
      </c>
      <c r="JV16">
        <v>18</v>
      </c>
      <c r="JW16">
        <v>268</v>
      </c>
      <c r="JX16">
        <v>171</v>
      </c>
      <c r="JY16">
        <v>130</v>
      </c>
      <c r="JZ16">
        <v>1</v>
      </c>
      <c r="KA16">
        <v>13</v>
      </c>
      <c r="KB16">
        <v>0</v>
      </c>
      <c r="KC16">
        <v>4</v>
      </c>
      <c r="KD16">
        <v>1</v>
      </c>
      <c r="KE16">
        <v>0</v>
      </c>
      <c r="KF16">
        <v>568</v>
      </c>
      <c r="KG16">
        <v>184</v>
      </c>
      <c r="KH16">
        <v>8</v>
      </c>
      <c r="KI16">
        <v>265</v>
      </c>
      <c r="KJ16">
        <v>158</v>
      </c>
      <c r="KK16">
        <v>107</v>
      </c>
      <c r="KL16">
        <v>0</v>
      </c>
      <c r="KM16">
        <v>16</v>
      </c>
      <c r="KN16">
        <v>3</v>
      </c>
      <c r="KO16">
        <v>4</v>
      </c>
      <c r="KP16">
        <v>2</v>
      </c>
      <c r="KQ16">
        <v>0</v>
      </c>
      <c r="KR16">
        <v>564</v>
      </c>
      <c r="KS16">
        <v>189</v>
      </c>
      <c r="KT16">
        <v>9</v>
      </c>
      <c r="KU16">
        <v>230</v>
      </c>
      <c r="KV16">
        <v>139</v>
      </c>
      <c r="KW16">
        <v>126</v>
      </c>
      <c r="KX16">
        <v>2</v>
      </c>
      <c r="KY16">
        <v>17</v>
      </c>
      <c r="KZ16">
        <v>1</v>
      </c>
      <c r="LA16">
        <v>1</v>
      </c>
      <c r="LB16">
        <v>14</v>
      </c>
      <c r="LC16">
        <v>1</v>
      </c>
      <c r="LD16">
        <v>554</v>
      </c>
      <c r="LE16">
        <v>164</v>
      </c>
      <c r="LF16">
        <v>23</v>
      </c>
      <c r="LG16">
        <v>194</v>
      </c>
      <c r="LH16">
        <v>111</v>
      </c>
      <c r="LI16">
        <v>113</v>
      </c>
      <c r="LJ16">
        <v>0</v>
      </c>
      <c r="LK16">
        <v>18</v>
      </c>
      <c r="LL16">
        <v>1</v>
      </c>
      <c r="LM16">
        <v>2</v>
      </c>
      <c r="LN16">
        <v>11</v>
      </c>
      <c r="LO16">
        <v>0</v>
      </c>
      <c r="LP16">
        <v>494</v>
      </c>
      <c r="LQ16">
        <v>179</v>
      </c>
      <c r="LR16">
        <v>25</v>
      </c>
      <c r="LS16">
        <v>215</v>
      </c>
      <c r="LT16">
        <v>125</v>
      </c>
      <c r="LU16">
        <v>116</v>
      </c>
      <c r="LV16">
        <v>0</v>
      </c>
      <c r="LW16">
        <v>11</v>
      </c>
      <c r="LX16">
        <v>2</v>
      </c>
      <c r="LY16">
        <v>1</v>
      </c>
      <c r="LZ16">
        <v>11</v>
      </c>
      <c r="MA16">
        <v>0</v>
      </c>
      <c r="MB16">
        <v>535</v>
      </c>
      <c r="MC16">
        <v>206</v>
      </c>
      <c r="MD16">
        <v>12</v>
      </c>
      <c r="ME16">
        <v>197</v>
      </c>
      <c r="MF16">
        <v>102</v>
      </c>
      <c r="MG16">
        <v>90</v>
      </c>
      <c r="MH16">
        <v>0</v>
      </c>
      <c r="MI16">
        <v>5</v>
      </c>
      <c r="MJ16">
        <v>1</v>
      </c>
      <c r="MK16">
        <v>3</v>
      </c>
      <c r="ML16">
        <v>4</v>
      </c>
      <c r="MM16">
        <v>2</v>
      </c>
      <c r="MN16">
        <v>505</v>
      </c>
      <c r="MO16">
        <v>216</v>
      </c>
      <c r="MP16">
        <v>16</v>
      </c>
      <c r="MQ16">
        <v>193</v>
      </c>
      <c r="MR16">
        <v>100</v>
      </c>
      <c r="MS16">
        <v>100</v>
      </c>
      <c r="MT16">
        <v>1</v>
      </c>
      <c r="MU16">
        <v>6</v>
      </c>
      <c r="MV16">
        <v>0</v>
      </c>
      <c r="MW16">
        <v>1</v>
      </c>
      <c r="MX16">
        <v>6</v>
      </c>
      <c r="MY16">
        <v>0</v>
      </c>
      <c r="MZ16">
        <v>525</v>
      </c>
      <c r="NA16">
        <v>204</v>
      </c>
      <c r="NB16">
        <v>19</v>
      </c>
      <c r="NC16">
        <v>165</v>
      </c>
      <c r="ND16">
        <v>87</v>
      </c>
      <c r="NE16">
        <v>101</v>
      </c>
      <c r="NF16">
        <v>1</v>
      </c>
      <c r="NG16">
        <v>7</v>
      </c>
      <c r="NH16">
        <v>0</v>
      </c>
      <c r="NI16">
        <v>0</v>
      </c>
      <c r="NJ16">
        <v>9</v>
      </c>
      <c r="NK16">
        <v>0</v>
      </c>
      <c r="NL16">
        <v>489</v>
      </c>
      <c r="NM16">
        <v>160</v>
      </c>
      <c r="NN16">
        <v>18</v>
      </c>
      <c r="NO16">
        <v>164</v>
      </c>
      <c r="NP16">
        <v>85</v>
      </c>
      <c r="NQ16">
        <v>99</v>
      </c>
      <c r="NR16">
        <v>0</v>
      </c>
      <c r="NS16">
        <v>3</v>
      </c>
      <c r="NT16">
        <v>2</v>
      </c>
      <c r="NU16">
        <v>1</v>
      </c>
      <c r="NV16">
        <v>5</v>
      </c>
      <c r="NW16">
        <v>0</v>
      </c>
      <c r="NX16">
        <v>441</v>
      </c>
      <c r="NY16">
        <v>143</v>
      </c>
      <c r="NZ16">
        <v>13</v>
      </c>
      <c r="OA16">
        <v>163</v>
      </c>
      <c r="OB16">
        <v>85</v>
      </c>
      <c r="OC16">
        <v>83</v>
      </c>
      <c r="OD16">
        <v>1</v>
      </c>
      <c r="OE16">
        <v>4</v>
      </c>
      <c r="OF16">
        <v>0</v>
      </c>
      <c r="OG16">
        <v>2</v>
      </c>
      <c r="OH16">
        <v>3</v>
      </c>
      <c r="OI16">
        <v>0</v>
      </c>
      <c r="OJ16">
        <v>402</v>
      </c>
      <c r="OK16">
        <v>152</v>
      </c>
      <c r="OL16">
        <v>18</v>
      </c>
      <c r="OM16">
        <v>154</v>
      </c>
      <c r="ON16">
        <v>72</v>
      </c>
      <c r="OO16">
        <v>69</v>
      </c>
      <c r="OP16">
        <v>0</v>
      </c>
      <c r="OQ16">
        <v>7</v>
      </c>
      <c r="OR16">
        <v>0</v>
      </c>
      <c r="OS16">
        <v>1</v>
      </c>
      <c r="OT16">
        <v>7</v>
      </c>
      <c r="OU16">
        <v>0</v>
      </c>
      <c r="OV16">
        <v>393</v>
      </c>
      <c r="OW16">
        <v>11</v>
      </c>
      <c r="OX16">
        <v>2</v>
      </c>
      <c r="OY16">
        <v>16</v>
      </c>
      <c r="OZ16">
        <v>8</v>
      </c>
      <c r="PA16">
        <v>13</v>
      </c>
      <c r="PB16">
        <v>0</v>
      </c>
      <c r="PC16">
        <v>0</v>
      </c>
      <c r="PD16">
        <v>0</v>
      </c>
      <c r="PE16">
        <v>0</v>
      </c>
      <c r="PF16">
        <v>1</v>
      </c>
      <c r="PG16">
        <v>0</v>
      </c>
      <c r="PH16">
        <v>42</v>
      </c>
      <c r="PI16">
        <v>2704</v>
      </c>
      <c r="PJ16">
        <v>231</v>
      </c>
      <c r="PK16">
        <v>4421</v>
      </c>
      <c r="PL16">
        <v>2688</v>
      </c>
      <c r="PM16">
        <v>2055</v>
      </c>
      <c r="PN16">
        <v>10</v>
      </c>
      <c r="PO16">
        <v>211</v>
      </c>
      <c r="PP16">
        <v>10</v>
      </c>
      <c r="PQ16">
        <v>26</v>
      </c>
      <c r="PR16">
        <v>86</v>
      </c>
      <c r="PS16">
        <v>3</v>
      </c>
      <c r="PT16">
        <v>9411</v>
      </c>
      <c r="PU16">
        <v>942</v>
      </c>
      <c r="PV16">
        <v>97</v>
      </c>
      <c r="PW16">
        <v>1475</v>
      </c>
      <c r="PX16">
        <v>1177</v>
      </c>
      <c r="PY16">
        <v>743</v>
      </c>
      <c r="PZ16">
        <v>9</v>
      </c>
      <c r="QA16">
        <v>115</v>
      </c>
      <c r="QB16">
        <v>4</v>
      </c>
      <c r="QC16">
        <v>14</v>
      </c>
      <c r="QD16">
        <v>49</v>
      </c>
      <c r="QE16">
        <v>0</v>
      </c>
      <c r="QF16">
        <v>3257</v>
      </c>
    </row>
    <row r="17" spans="1:448" hidden="1">
      <c r="A17" s="178" t="s">
        <v>147</v>
      </c>
      <c r="B17">
        <v>6</v>
      </c>
      <c r="C17">
        <v>33</v>
      </c>
      <c r="D17">
        <v>4</v>
      </c>
      <c r="E17">
        <v>3</v>
      </c>
      <c r="F17">
        <v>0</v>
      </c>
      <c r="G17">
        <v>0</v>
      </c>
      <c r="H17">
        <v>0</v>
      </c>
      <c r="I17">
        <v>0</v>
      </c>
      <c r="J17">
        <v>38</v>
      </c>
      <c r="K17">
        <v>1</v>
      </c>
      <c r="L17">
        <v>0</v>
      </c>
      <c r="M17">
        <v>4</v>
      </c>
      <c r="N17">
        <v>5</v>
      </c>
      <c r="O17">
        <v>160</v>
      </c>
      <c r="P17">
        <v>0</v>
      </c>
      <c r="Q17">
        <v>0</v>
      </c>
      <c r="R17">
        <v>37</v>
      </c>
      <c r="S17">
        <v>4</v>
      </c>
      <c r="T17">
        <v>172</v>
      </c>
      <c r="U17">
        <v>2</v>
      </c>
      <c r="V17">
        <v>0</v>
      </c>
      <c r="W17">
        <v>1</v>
      </c>
      <c r="X17">
        <v>3</v>
      </c>
      <c r="Y17">
        <v>22</v>
      </c>
      <c r="Z17">
        <v>0</v>
      </c>
      <c r="AA17">
        <v>4</v>
      </c>
      <c r="AB17">
        <v>18</v>
      </c>
      <c r="AC17">
        <v>0</v>
      </c>
      <c r="AD17">
        <v>6</v>
      </c>
      <c r="AE17">
        <v>49</v>
      </c>
      <c r="AF17">
        <v>20</v>
      </c>
      <c r="AG17">
        <v>36</v>
      </c>
      <c r="AH17">
        <v>628</v>
      </c>
      <c r="AI17">
        <v>0</v>
      </c>
      <c r="AJ17">
        <v>1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</v>
      </c>
      <c r="AU17">
        <v>0</v>
      </c>
      <c r="AV17">
        <v>6</v>
      </c>
      <c r="AW17">
        <v>0</v>
      </c>
      <c r="AX17">
        <v>0</v>
      </c>
      <c r="AY17">
        <v>1</v>
      </c>
      <c r="AZ17">
        <v>0</v>
      </c>
      <c r="BA17">
        <v>4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13</v>
      </c>
      <c r="BP17">
        <v>17</v>
      </c>
      <c r="BQ17">
        <v>38</v>
      </c>
      <c r="BR17">
        <v>1</v>
      </c>
      <c r="BS17">
        <v>2</v>
      </c>
      <c r="BT17">
        <v>0</v>
      </c>
      <c r="BU17">
        <v>0</v>
      </c>
      <c r="BV17">
        <v>0</v>
      </c>
      <c r="BW17">
        <v>0</v>
      </c>
      <c r="BX17">
        <v>36</v>
      </c>
      <c r="BY17">
        <v>3</v>
      </c>
      <c r="BZ17">
        <v>0</v>
      </c>
      <c r="CA17">
        <v>2</v>
      </c>
      <c r="CB17">
        <v>3</v>
      </c>
      <c r="CC17">
        <v>775</v>
      </c>
      <c r="CD17">
        <v>0</v>
      </c>
      <c r="CE17">
        <v>0</v>
      </c>
      <c r="CF17">
        <v>71</v>
      </c>
      <c r="CG17">
        <v>9</v>
      </c>
      <c r="CH17">
        <v>221</v>
      </c>
      <c r="CI17">
        <v>7</v>
      </c>
      <c r="CJ17">
        <v>0</v>
      </c>
      <c r="CK17">
        <v>5</v>
      </c>
      <c r="CL17">
        <v>10</v>
      </c>
      <c r="CM17">
        <v>21</v>
      </c>
      <c r="CN17">
        <v>0</v>
      </c>
      <c r="CO17">
        <v>23</v>
      </c>
      <c r="CP17">
        <v>29</v>
      </c>
      <c r="CQ17">
        <v>1</v>
      </c>
      <c r="CR17">
        <v>28</v>
      </c>
      <c r="CS17">
        <v>177</v>
      </c>
      <c r="CT17">
        <v>34</v>
      </c>
      <c r="CU17">
        <v>78</v>
      </c>
      <c r="CV17">
        <v>1591</v>
      </c>
      <c r="CW17">
        <v>9</v>
      </c>
      <c r="CX17">
        <v>43</v>
      </c>
      <c r="CY17">
        <v>2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34</v>
      </c>
      <c r="DF17">
        <v>0</v>
      </c>
      <c r="DG17">
        <v>0</v>
      </c>
      <c r="DH17">
        <v>0</v>
      </c>
      <c r="DI17">
        <v>3</v>
      </c>
      <c r="DJ17">
        <v>104</v>
      </c>
      <c r="DK17">
        <v>0</v>
      </c>
      <c r="DL17">
        <v>0</v>
      </c>
      <c r="DM17">
        <v>46</v>
      </c>
      <c r="DN17">
        <v>5</v>
      </c>
      <c r="DO17">
        <v>73</v>
      </c>
      <c r="DP17">
        <v>1</v>
      </c>
      <c r="DQ17">
        <v>0</v>
      </c>
      <c r="DR17">
        <v>3</v>
      </c>
      <c r="DS17">
        <v>0</v>
      </c>
      <c r="DT17">
        <v>7</v>
      </c>
      <c r="DU17">
        <v>0</v>
      </c>
      <c r="DV17">
        <v>6</v>
      </c>
      <c r="DW17">
        <v>2</v>
      </c>
      <c r="DX17">
        <v>1</v>
      </c>
      <c r="DY17">
        <v>2</v>
      </c>
      <c r="DZ17">
        <v>44</v>
      </c>
      <c r="EA17">
        <v>11</v>
      </c>
      <c r="EB17">
        <v>24</v>
      </c>
      <c r="EC17">
        <v>420</v>
      </c>
      <c r="ED17">
        <v>32</v>
      </c>
      <c r="EE17">
        <v>115</v>
      </c>
      <c r="EF17">
        <v>7</v>
      </c>
      <c r="EG17">
        <v>5</v>
      </c>
      <c r="EH17">
        <v>0</v>
      </c>
      <c r="EI17">
        <v>0</v>
      </c>
      <c r="EJ17">
        <v>0</v>
      </c>
      <c r="EK17">
        <v>0</v>
      </c>
      <c r="EL17">
        <v>108</v>
      </c>
      <c r="EM17">
        <v>4</v>
      </c>
      <c r="EN17">
        <v>0</v>
      </c>
      <c r="EO17">
        <v>7</v>
      </c>
      <c r="EP17">
        <v>11</v>
      </c>
      <c r="EQ17">
        <v>1045</v>
      </c>
      <c r="ER17">
        <v>0</v>
      </c>
      <c r="ES17">
        <v>0</v>
      </c>
      <c r="ET17">
        <v>155</v>
      </c>
      <c r="EU17">
        <v>18</v>
      </c>
      <c r="EV17">
        <v>470</v>
      </c>
      <c r="EW17">
        <v>10</v>
      </c>
      <c r="EX17">
        <v>0</v>
      </c>
      <c r="EY17">
        <v>9</v>
      </c>
      <c r="EZ17">
        <v>13</v>
      </c>
      <c r="FA17">
        <v>50</v>
      </c>
      <c r="FB17">
        <v>0</v>
      </c>
      <c r="FC17">
        <v>33</v>
      </c>
      <c r="FD17">
        <v>49</v>
      </c>
      <c r="FE17">
        <v>2</v>
      </c>
      <c r="FF17">
        <v>36</v>
      </c>
      <c r="FG17">
        <v>270</v>
      </c>
      <c r="FH17">
        <v>65</v>
      </c>
      <c r="FI17">
        <v>138</v>
      </c>
      <c r="FJ17">
        <v>2652</v>
      </c>
      <c r="FK17">
        <v>292</v>
      </c>
      <c r="FL17">
        <v>40</v>
      </c>
      <c r="FM17">
        <v>286</v>
      </c>
      <c r="FN17">
        <v>2</v>
      </c>
      <c r="FO17">
        <v>8</v>
      </c>
      <c r="FP17">
        <v>628</v>
      </c>
      <c r="FQ17">
        <v>8</v>
      </c>
      <c r="FR17">
        <v>5</v>
      </c>
      <c r="FS17">
        <v>0</v>
      </c>
      <c r="FT17">
        <v>0</v>
      </c>
      <c r="FU17">
        <v>0</v>
      </c>
      <c r="FV17">
        <v>13</v>
      </c>
      <c r="FW17">
        <v>925</v>
      </c>
      <c r="FX17">
        <v>40</v>
      </c>
      <c r="FY17">
        <v>602</v>
      </c>
      <c r="FZ17">
        <v>2</v>
      </c>
      <c r="GA17">
        <v>22</v>
      </c>
      <c r="GB17">
        <v>1591</v>
      </c>
      <c r="GC17">
        <v>110</v>
      </c>
      <c r="GD17">
        <v>7</v>
      </c>
      <c r="GE17">
        <v>294</v>
      </c>
      <c r="GF17">
        <v>1</v>
      </c>
      <c r="GG17">
        <v>8</v>
      </c>
      <c r="GH17">
        <v>420</v>
      </c>
      <c r="GI17">
        <v>1335</v>
      </c>
      <c r="GJ17">
        <v>92</v>
      </c>
      <c r="GK17">
        <v>1182</v>
      </c>
      <c r="GL17">
        <v>5</v>
      </c>
      <c r="GM17">
        <v>38</v>
      </c>
      <c r="GN17">
        <v>2652</v>
      </c>
      <c r="GO17">
        <v>12</v>
      </c>
      <c r="GP17">
        <v>0</v>
      </c>
      <c r="GQ17">
        <v>106</v>
      </c>
      <c r="GR17">
        <v>66</v>
      </c>
      <c r="GS17">
        <v>33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151</v>
      </c>
      <c r="HA17">
        <v>12</v>
      </c>
      <c r="HB17">
        <v>0</v>
      </c>
      <c r="HC17">
        <v>112</v>
      </c>
      <c r="HD17">
        <v>65</v>
      </c>
      <c r="HE17">
        <v>16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140</v>
      </c>
      <c r="HM17">
        <v>15</v>
      </c>
      <c r="HN17">
        <v>0</v>
      </c>
      <c r="HO17">
        <v>100</v>
      </c>
      <c r="HP17">
        <v>56</v>
      </c>
      <c r="HQ17">
        <v>25</v>
      </c>
      <c r="HR17">
        <v>0</v>
      </c>
      <c r="HS17">
        <v>0</v>
      </c>
      <c r="HT17">
        <v>0</v>
      </c>
      <c r="HU17">
        <v>1</v>
      </c>
      <c r="HV17">
        <v>0</v>
      </c>
      <c r="HW17">
        <v>0</v>
      </c>
      <c r="HX17">
        <v>140</v>
      </c>
      <c r="HY17">
        <v>31</v>
      </c>
      <c r="HZ17">
        <v>0</v>
      </c>
      <c r="IA17">
        <v>104</v>
      </c>
      <c r="IB17">
        <v>42</v>
      </c>
      <c r="IC17">
        <v>24</v>
      </c>
      <c r="ID17">
        <v>0</v>
      </c>
      <c r="IE17">
        <v>0</v>
      </c>
      <c r="IF17">
        <v>0</v>
      </c>
      <c r="IG17">
        <v>1</v>
      </c>
      <c r="IH17">
        <v>0</v>
      </c>
      <c r="II17">
        <v>0</v>
      </c>
      <c r="IJ17">
        <v>159</v>
      </c>
      <c r="IK17">
        <v>30</v>
      </c>
      <c r="IL17">
        <v>1</v>
      </c>
      <c r="IM17">
        <v>86</v>
      </c>
      <c r="IN17">
        <v>46</v>
      </c>
      <c r="IO17">
        <v>31</v>
      </c>
      <c r="IP17">
        <v>0</v>
      </c>
      <c r="IQ17">
        <v>0</v>
      </c>
      <c r="IR17">
        <v>0</v>
      </c>
      <c r="IS17">
        <v>1</v>
      </c>
      <c r="IT17">
        <v>0</v>
      </c>
      <c r="IU17">
        <v>0</v>
      </c>
      <c r="IV17">
        <v>148</v>
      </c>
      <c r="IW17">
        <v>51</v>
      </c>
      <c r="IX17">
        <v>0</v>
      </c>
      <c r="IY17">
        <v>85</v>
      </c>
      <c r="IZ17">
        <v>42</v>
      </c>
      <c r="JA17">
        <v>37</v>
      </c>
      <c r="JB17">
        <v>0</v>
      </c>
      <c r="JC17">
        <v>0</v>
      </c>
      <c r="JD17">
        <v>0</v>
      </c>
      <c r="JE17">
        <v>2</v>
      </c>
      <c r="JF17">
        <v>1</v>
      </c>
      <c r="JG17">
        <v>0</v>
      </c>
      <c r="JH17">
        <v>173</v>
      </c>
      <c r="JI17">
        <v>42</v>
      </c>
      <c r="JJ17">
        <v>1</v>
      </c>
      <c r="JK17">
        <v>92</v>
      </c>
      <c r="JL17">
        <v>36</v>
      </c>
      <c r="JM17">
        <v>30</v>
      </c>
      <c r="JN17">
        <v>0</v>
      </c>
      <c r="JO17">
        <v>0</v>
      </c>
      <c r="JP17">
        <v>2</v>
      </c>
      <c r="JQ17">
        <v>1</v>
      </c>
      <c r="JR17">
        <v>0</v>
      </c>
      <c r="JS17">
        <v>0</v>
      </c>
      <c r="JT17">
        <v>165</v>
      </c>
      <c r="JU17">
        <v>36</v>
      </c>
      <c r="JV17">
        <v>0</v>
      </c>
      <c r="JW17">
        <v>111</v>
      </c>
      <c r="JX17">
        <v>61</v>
      </c>
      <c r="JY17">
        <v>23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170</v>
      </c>
      <c r="KG17">
        <v>53</v>
      </c>
      <c r="KH17">
        <v>1</v>
      </c>
      <c r="KI17">
        <v>89</v>
      </c>
      <c r="KJ17">
        <v>35</v>
      </c>
      <c r="KK17">
        <v>23</v>
      </c>
      <c r="KL17">
        <v>0</v>
      </c>
      <c r="KM17">
        <v>0</v>
      </c>
      <c r="KN17">
        <v>1</v>
      </c>
      <c r="KO17">
        <v>0</v>
      </c>
      <c r="KP17">
        <v>0</v>
      </c>
      <c r="KQ17">
        <v>0</v>
      </c>
      <c r="KR17">
        <v>166</v>
      </c>
      <c r="KS17">
        <v>57</v>
      </c>
      <c r="KT17">
        <v>0</v>
      </c>
      <c r="KU17">
        <v>83</v>
      </c>
      <c r="KV17">
        <v>34</v>
      </c>
      <c r="KW17">
        <v>20</v>
      </c>
      <c r="KX17">
        <v>0</v>
      </c>
      <c r="KY17">
        <v>0</v>
      </c>
      <c r="KZ17">
        <v>2</v>
      </c>
      <c r="LA17">
        <v>1</v>
      </c>
      <c r="LB17">
        <v>0</v>
      </c>
      <c r="LC17">
        <v>0</v>
      </c>
      <c r="LD17">
        <v>160</v>
      </c>
      <c r="LE17">
        <v>45</v>
      </c>
      <c r="LF17">
        <v>0</v>
      </c>
      <c r="LG17">
        <v>90</v>
      </c>
      <c r="LH17">
        <v>28</v>
      </c>
      <c r="LI17">
        <v>22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157</v>
      </c>
      <c r="LQ17">
        <v>50</v>
      </c>
      <c r="LR17">
        <v>0</v>
      </c>
      <c r="LS17">
        <v>92</v>
      </c>
      <c r="LT17">
        <v>34</v>
      </c>
      <c r="LU17">
        <v>25</v>
      </c>
      <c r="LV17">
        <v>0</v>
      </c>
      <c r="LW17">
        <v>0</v>
      </c>
      <c r="LX17">
        <v>0</v>
      </c>
      <c r="LY17">
        <v>1</v>
      </c>
      <c r="LZ17">
        <v>0</v>
      </c>
      <c r="MA17">
        <v>0</v>
      </c>
      <c r="MB17">
        <v>167</v>
      </c>
      <c r="MC17">
        <v>38</v>
      </c>
      <c r="MD17">
        <v>1</v>
      </c>
      <c r="ME17">
        <v>92</v>
      </c>
      <c r="MF17">
        <v>38</v>
      </c>
      <c r="MG17">
        <v>12</v>
      </c>
      <c r="MH17">
        <v>0</v>
      </c>
      <c r="MI17">
        <v>0</v>
      </c>
      <c r="MJ17">
        <v>0</v>
      </c>
      <c r="MK17">
        <v>2</v>
      </c>
      <c r="ML17">
        <v>0</v>
      </c>
      <c r="MM17">
        <v>0</v>
      </c>
      <c r="MN17">
        <v>143</v>
      </c>
      <c r="MO17">
        <v>54</v>
      </c>
      <c r="MP17">
        <v>4</v>
      </c>
      <c r="MQ17">
        <v>100</v>
      </c>
      <c r="MR17">
        <v>30</v>
      </c>
      <c r="MS17">
        <v>26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184</v>
      </c>
      <c r="NA17">
        <v>31</v>
      </c>
      <c r="NB17">
        <v>3</v>
      </c>
      <c r="NC17">
        <v>76</v>
      </c>
      <c r="ND17">
        <v>23</v>
      </c>
      <c r="NE17">
        <v>24</v>
      </c>
      <c r="NF17">
        <v>0</v>
      </c>
      <c r="NG17">
        <v>0</v>
      </c>
      <c r="NH17">
        <v>0</v>
      </c>
      <c r="NI17">
        <v>1</v>
      </c>
      <c r="NJ17">
        <v>2</v>
      </c>
      <c r="NK17">
        <v>1</v>
      </c>
      <c r="NL17">
        <v>134</v>
      </c>
      <c r="NM17">
        <v>32</v>
      </c>
      <c r="NN17">
        <v>1</v>
      </c>
      <c r="NO17">
        <v>60</v>
      </c>
      <c r="NP17">
        <v>17</v>
      </c>
      <c r="NQ17">
        <v>13</v>
      </c>
      <c r="NR17">
        <v>0</v>
      </c>
      <c r="NS17">
        <v>0</v>
      </c>
      <c r="NT17">
        <v>0</v>
      </c>
      <c r="NU17">
        <v>2</v>
      </c>
      <c r="NV17">
        <v>0</v>
      </c>
      <c r="NW17">
        <v>0</v>
      </c>
      <c r="NX17">
        <v>106</v>
      </c>
      <c r="NY17">
        <v>26</v>
      </c>
      <c r="NZ17">
        <v>0</v>
      </c>
      <c r="OA17">
        <v>64</v>
      </c>
      <c r="OB17">
        <v>22</v>
      </c>
      <c r="OC17">
        <v>27</v>
      </c>
      <c r="OD17">
        <v>0</v>
      </c>
      <c r="OE17">
        <v>0</v>
      </c>
      <c r="OF17">
        <v>0</v>
      </c>
      <c r="OG17">
        <v>0</v>
      </c>
      <c r="OH17">
        <v>1</v>
      </c>
      <c r="OI17">
        <v>0</v>
      </c>
      <c r="OJ17">
        <v>117</v>
      </c>
      <c r="OK17">
        <v>12</v>
      </c>
      <c r="OL17">
        <v>1</v>
      </c>
      <c r="OM17">
        <v>49</v>
      </c>
      <c r="ON17">
        <v>27</v>
      </c>
      <c r="OO17">
        <v>9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71</v>
      </c>
      <c r="OW17">
        <v>1</v>
      </c>
      <c r="OX17">
        <v>0</v>
      </c>
      <c r="OY17">
        <v>0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0</v>
      </c>
      <c r="PH17">
        <v>1</v>
      </c>
      <c r="PI17">
        <v>628</v>
      </c>
      <c r="PJ17">
        <v>13</v>
      </c>
      <c r="PK17">
        <v>1591</v>
      </c>
      <c r="PL17">
        <v>702</v>
      </c>
      <c r="PM17">
        <v>420</v>
      </c>
      <c r="PN17">
        <v>0</v>
      </c>
      <c r="PO17">
        <v>0</v>
      </c>
      <c r="PP17">
        <v>5</v>
      </c>
      <c r="PQ17">
        <v>13</v>
      </c>
      <c r="PR17">
        <v>4</v>
      </c>
      <c r="PS17">
        <v>1</v>
      </c>
      <c r="PT17">
        <v>2652</v>
      </c>
      <c r="PU17">
        <v>64</v>
      </c>
      <c r="PV17">
        <v>2</v>
      </c>
      <c r="PW17">
        <v>498</v>
      </c>
      <c r="PX17">
        <v>494</v>
      </c>
      <c r="PY17">
        <v>65</v>
      </c>
      <c r="PZ17">
        <v>0</v>
      </c>
      <c r="QA17">
        <v>0</v>
      </c>
      <c r="QB17">
        <v>0</v>
      </c>
      <c r="QC17">
        <v>3</v>
      </c>
      <c r="QD17">
        <v>0</v>
      </c>
      <c r="QE17">
        <v>0</v>
      </c>
      <c r="QF17">
        <v>629</v>
      </c>
    </row>
    <row r="18" spans="1:448" hidden="1">
      <c r="A18" s="178" t="s">
        <v>148</v>
      </c>
      <c r="B18">
        <v>129</v>
      </c>
      <c r="C18">
        <v>0</v>
      </c>
      <c r="D18">
        <v>0</v>
      </c>
      <c r="E18">
        <v>40</v>
      </c>
      <c r="F18">
        <v>4</v>
      </c>
      <c r="G18">
        <v>0</v>
      </c>
      <c r="H18">
        <v>5</v>
      </c>
      <c r="I18">
        <v>235</v>
      </c>
      <c r="J18">
        <v>15</v>
      </c>
      <c r="K18">
        <v>10</v>
      </c>
      <c r="L18">
        <v>3</v>
      </c>
      <c r="M18">
        <v>0</v>
      </c>
      <c r="N18">
        <v>0</v>
      </c>
      <c r="O18">
        <v>1835</v>
      </c>
      <c r="P18">
        <v>0</v>
      </c>
      <c r="Q18">
        <v>2</v>
      </c>
      <c r="R18">
        <v>72</v>
      </c>
      <c r="S18">
        <v>13</v>
      </c>
      <c r="T18">
        <v>246</v>
      </c>
      <c r="U18">
        <v>0</v>
      </c>
      <c r="V18">
        <v>0</v>
      </c>
      <c r="W18">
        <v>0</v>
      </c>
      <c r="X18">
        <v>5</v>
      </c>
      <c r="Y18">
        <v>16</v>
      </c>
      <c r="Z18">
        <v>0</v>
      </c>
      <c r="AA18">
        <v>113</v>
      </c>
      <c r="AB18">
        <v>316</v>
      </c>
      <c r="AC18">
        <v>27</v>
      </c>
      <c r="AD18">
        <v>17</v>
      </c>
      <c r="AE18">
        <v>341</v>
      </c>
      <c r="AF18">
        <v>136</v>
      </c>
      <c r="AG18">
        <v>334</v>
      </c>
      <c r="AH18">
        <v>3914</v>
      </c>
      <c r="AI18">
        <v>8</v>
      </c>
      <c r="AJ18">
        <v>0</v>
      </c>
      <c r="AK18">
        <v>0</v>
      </c>
      <c r="AL18">
        <v>4</v>
      </c>
      <c r="AM18">
        <v>0</v>
      </c>
      <c r="AN18">
        <v>0</v>
      </c>
      <c r="AO18">
        <v>0</v>
      </c>
      <c r="AP18">
        <v>33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18</v>
      </c>
      <c r="AW18">
        <v>0</v>
      </c>
      <c r="AX18">
        <v>0</v>
      </c>
      <c r="AY18">
        <v>3</v>
      </c>
      <c r="AZ18">
        <v>0</v>
      </c>
      <c r="BA18">
        <v>12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9</v>
      </c>
      <c r="BJ18">
        <v>3</v>
      </c>
      <c r="BK18">
        <v>0</v>
      </c>
      <c r="BL18">
        <v>7</v>
      </c>
      <c r="BM18">
        <v>4</v>
      </c>
      <c r="BN18">
        <v>19</v>
      </c>
      <c r="BO18">
        <v>121</v>
      </c>
      <c r="BP18">
        <v>304</v>
      </c>
      <c r="BQ18">
        <v>0</v>
      </c>
      <c r="BR18">
        <v>0</v>
      </c>
      <c r="BS18">
        <v>31</v>
      </c>
      <c r="BT18">
        <v>7</v>
      </c>
      <c r="BU18">
        <v>0</v>
      </c>
      <c r="BV18">
        <v>0</v>
      </c>
      <c r="BW18">
        <v>143</v>
      </c>
      <c r="BX18">
        <v>19</v>
      </c>
      <c r="BY18">
        <v>3</v>
      </c>
      <c r="BZ18">
        <v>1</v>
      </c>
      <c r="CA18">
        <v>0</v>
      </c>
      <c r="CB18">
        <v>0</v>
      </c>
      <c r="CC18">
        <v>7314</v>
      </c>
      <c r="CD18">
        <v>0</v>
      </c>
      <c r="CE18">
        <v>4</v>
      </c>
      <c r="CF18">
        <v>62</v>
      </c>
      <c r="CG18">
        <v>8</v>
      </c>
      <c r="CH18">
        <v>114</v>
      </c>
      <c r="CI18">
        <v>0</v>
      </c>
      <c r="CJ18">
        <v>0</v>
      </c>
      <c r="CK18">
        <v>1</v>
      </c>
      <c r="CL18">
        <v>1</v>
      </c>
      <c r="CM18">
        <v>6</v>
      </c>
      <c r="CN18">
        <v>0</v>
      </c>
      <c r="CO18">
        <v>182</v>
      </c>
      <c r="CP18">
        <v>376</v>
      </c>
      <c r="CQ18">
        <v>59</v>
      </c>
      <c r="CR18">
        <v>30</v>
      </c>
      <c r="CS18">
        <v>1343</v>
      </c>
      <c r="CT18">
        <v>82</v>
      </c>
      <c r="CU18">
        <v>1610</v>
      </c>
      <c r="CV18">
        <v>11700</v>
      </c>
      <c r="CW18">
        <v>134</v>
      </c>
      <c r="CX18">
        <v>0</v>
      </c>
      <c r="CY18">
        <v>0</v>
      </c>
      <c r="CZ18">
        <v>2</v>
      </c>
      <c r="DA18">
        <v>2</v>
      </c>
      <c r="DB18">
        <v>0</v>
      </c>
      <c r="DC18">
        <v>1</v>
      </c>
      <c r="DD18">
        <v>188</v>
      </c>
      <c r="DE18">
        <v>28</v>
      </c>
      <c r="DF18">
        <v>4</v>
      </c>
      <c r="DG18">
        <v>0</v>
      </c>
      <c r="DH18">
        <v>0</v>
      </c>
      <c r="DI18">
        <v>0</v>
      </c>
      <c r="DJ18">
        <v>646</v>
      </c>
      <c r="DK18">
        <v>0</v>
      </c>
      <c r="DL18">
        <v>2</v>
      </c>
      <c r="DM18">
        <v>109</v>
      </c>
      <c r="DN18">
        <v>6</v>
      </c>
      <c r="DO18">
        <v>73</v>
      </c>
      <c r="DP18">
        <v>1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62</v>
      </c>
      <c r="DW18">
        <v>34</v>
      </c>
      <c r="DX18">
        <v>26</v>
      </c>
      <c r="DY18">
        <v>28</v>
      </c>
      <c r="DZ18">
        <v>323</v>
      </c>
      <c r="EA18">
        <v>13</v>
      </c>
      <c r="EB18">
        <v>382</v>
      </c>
      <c r="EC18">
        <v>2064</v>
      </c>
      <c r="ED18">
        <v>575</v>
      </c>
      <c r="EE18">
        <v>0</v>
      </c>
      <c r="EF18">
        <v>0</v>
      </c>
      <c r="EG18">
        <v>77</v>
      </c>
      <c r="EH18">
        <v>13</v>
      </c>
      <c r="EI18">
        <v>0</v>
      </c>
      <c r="EJ18">
        <v>6</v>
      </c>
      <c r="EK18">
        <v>599</v>
      </c>
      <c r="EL18">
        <v>62</v>
      </c>
      <c r="EM18">
        <v>17</v>
      </c>
      <c r="EN18">
        <v>4</v>
      </c>
      <c r="EO18">
        <v>0</v>
      </c>
      <c r="EP18">
        <v>0</v>
      </c>
      <c r="EQ18">
        <v>9813</v>
      </c>
      <c r="ER18">
        <v>0</v>
      </c>
      <c r="ES18">
        <v>8</v>
      </c>
      <c r="ET18">
        <v>246</v>
      </c>
      <c r="EU18">
        <v>27</v>
      </c>
      <c r="EV18">
        <v>445</v>
      </c>
      <c r="EW18">
        <v>1</v>
      </c>
      <c r="EX18">
        <v>0</v>
      </c>
      <c r="EY18">
        <v>1</v>
      </c>
      <c r="EZ18">
        <v>6</v>
      </c>
      <c r="FA18">
        <v>22</v>
      </c>
      <c r="FB18">
        <v>0</v>
      </c>
      <c r="FC18">
        <v>358</v>
      </c>
      <c r="FD18">
        <v>735</v>
      </c>
      <c r="FE18">
        <v>115</v>
      </c>
      <c r="FF18">
        <v>75</v>
      </c>
      <c r="FG18">
        <v>2014</v>
      </c>
      <c r="FH18">
        <v>235</v>
      </c>
      <c r="FI18">
        <v>2345</v>
      </c>
      <c r="FJ18">
        <v>17799</v>
      </c>
      <c r="FK18">
        <v>1629</v>
      </c>
      <c r="FL18">
        <v>152</v>
      </c>
      <c r="FM18">
        <v>2036</v>
      </c>
      <c r="FN18">
        <v>18</v>
      </c>
      <c r="FO18">
        <v>79</v>
      </c>
      <c r="FP18">
        <v>3914</v>
      </c>
      <c r="FQ18">
        <v>85</v>
      </c>
      <c r="FR18">
        <v>20</v>
      </c>
      <c r="FS18">
        <v>14</v>
      </c>
      <c r="FT18">
        <v>0</v>
      </c>
      <c r="FU18">
        <v>2</v>
      </c>
      <c r="FV18">
        <v>121</v>
      </c>
      <c r="FW18">
        <v>5640</v>
      </c>
      <c r="FX18">
        <v>362</v>
      </c>
      <c r="FY18">
        <v>5150</v>
      </c>
      <c r="FZ18">
        <v>31</v>
      </c>
      <c r="GA18">
        <v>517</v>
      </c>
      <c r="GB18">
        <v>11700</v>
      </c>
      <c r="GC18">
        <v>333</v>
      </c>
      <c r="GD18">
        <v>13</v>
      </c>
      <c r="GE18">
        <v>1659</v>
      </c>
      <c r="GF18">
        <v>9</v>
      </c>
      <c r="GG18">
        <v>50</v>
      </c>
      <c r="GH18">
        <v>2064</v>
      </c>
      <c r="GI18">
        <v>7687</v>
      </c>
      <c r="GJ18">
        <v>547</v>
      </c>
      <c r="GK18">
        <v>8859</v>
      </c>
      <c r="GL18">
        <v>58</v>
      </c>
      <c r="GM18">
        <v>648</v>
      </c>
      <c r="GN18">
        <v>17799</v>
      </c>
      <c r="GO18">
        <v>58</v>
      </c>
      <c r="GP18">
        <v>1</v>
      </c>
      <c r="GQ18">
        <v>948</v>
      </c>
      <c r="GR18">
        <v>808</v>
      </c>
      <c r="GS18">
        <v>219</v>
      </c>
      <c r="GT18">
        <v>3</v>
      </c>
      <c r="GU18">
        <v>3</v>
      </c>
      <c r="GV18">
        <v>0</v>
      </c>
      <c r="GW18">
        <v>4</v>
      </c>
      <c r="GX18">
        <v>1</v>
      </c>
      <c r="GY18">
        <v>4</v>
      </c>
      <c r="GZ18">
        <v>1226</v>
      </c>
      <c r="HA18">
        <v>61</v>
      </c>
      <c r="HB18">
        <v>3</v>
      </c>
      <c r="HC18">
        <v>867</v>
      </c>
      <c r="HD18">
        <v>736</v>
      </c>
      <c r="HE18">
        <v>103</v>
      </c>
      <c r="HF18">
        <v>0</v>
      </c>
      <c r="HG18">
        <v>4</v>
      </c>
      <c r="HH18">
        <v>0</v>
      </c>
      <c r="HI18">
        <v>3</v>
      </c>
      <c r="HJ18">
        <v>1</v>
      </c>
      <c r="HK18">
        <v>2</v>
      </c>
      <c r="HL18">
        <v>1034</v>
      </c>
      <c r="HM18">
        <v>89</v>
      </c>
      <c r="HN18">
        <v>1</v>
      </c>
      <c r="HO18">
        <v>834</v>
      </c>
      <c r="HP18">
        <v>645</v>
      </c>
      <c r="HQ18">
        <v>133</v>
      </c>
      <c r="HR18">
        <v>0</v>
      </c>
      <c r="HS18">
        <v>0</v>
      </c>
      <c r="HT18">
        <v>0</v>
      </c>
      <c r="HU18">
        <v>3</v>
      </c>
      <c r="HV18">
        <v>2</v>
      </c>
      <c r="HW18">
        <v>3</v>
      </c>
      <c r="HX18">
        <v>1057</v>
      </c>
      <c r="HY18">
        <v>142</v>
      </c>
      <c r="HZ18">
        <v>2</v>
      </c>
      <c r="IA18">
        <v>778</v>
      </c>
      <c r="IB18">
        <v>563</v>
      </c>
      <c r="IC18">
        <v>116</v>
      </c>
      <c r="ID18">
        <v>0</v>
      </c>
      <c r="IE18">
        <v>1</v>
      </c>
      <c r="IF18">
        <v>0</v>
      </c>
      <c r="IG18">
        <v>5</v>
      </c>
      <c r="IH18">
        <v>2</v>
      </c>
      <c r="II18">
        <v>0</v>
      </c>
      <c r="IJ18">
        <v>1038</v>
      </c>
      <c r="IK18">
        <v>184</v>
      </c>
      <c r="IL18">
        <v>6</v>
      </c>
      <c r="IM18">
        <v>757</v>
      </c>
      <c r="IN18">
        <v>555</v>
      </c>
      <c r="IO18">
        <v>142</v>
      </c>
      <c r="IP18">
        <v>0</v>
      </c>
      <c r="IQ18">
        <v>0</v>
      </c>
      <c r="IR18">
        <v>0</v>
      </c>
      <c r="IS18">
        <v>2</v>
      </c>
      <c r="IT18">
        <v>6</v>
      </c>
      <c r="IU18">
        <v>0</v>
      </c>
      <c r="IV18">
        <v>1089</v>
      </c>
      <c r="IW18">
        <v>147</v>
      </c>
      <c r="IX18">
        <v>6</v>
      </c>
      <c r="IY18">
        <v>760</v>
      </c>
      <c r="IZ18">
        <v>555</v>
      </c>
      <c r="JA18">
        <v>111</v>
      </c>
      <c r="JB18">
        <v>0</v>
      </c>
      <c r="JC18">
        <v>1</v>
      </c>
      <c r="JD18">
        <v>0</v>
      </c>
      <c r="JE18">
        <v>4</v>
      </c>
      <c r="JF18">
        <v>3</v>
      </c>
      <c r="JG18">
        <v>1</v>
      </c>
      <c r="JH18">
        <v>1024</v>
      </c>
      <c r="JI18">
        <v>183</v>
      </c>
      <c r="JJ18">
        <v>4</v>
      </c>
      <c r="JK18">
        <v>727</v>
      </c>
      <c r="JL18">
        <v>540</v>
      </c>
      <c r="JM18">
        <v>130</v>
      </c>
      <c r="JN18">
        <v>0</v>
      </c>
      <c r="JO18">
        <v>0</v>
      </c>
      <c r="JP18">
        <v>1</v>
      </c>
      <c r="JQ18">
        <v>7</v>
      </c>
      <c r="JR18">
        <v>9</v>
      </c>
      <c r="JS18">
        <v>2</v>
      </c>
      <c r="JT18">
        <v>1044</v>
      </c>
      <c r="JU18">
        <v>212</v>
      </c>
      <c r="JV18">
        <v>7</v>
      </c>
      <c r="JW18">
        <v>711</v>
      </c>
      <c r="JX18">
        <v>497</v>
      </c>
      <c r="JY18">
        <v>124</v>
      </c>
      <c r="JZ18">
        <v>0</v>
      </c>
      <c r="KA18">
        <v>0</v>
      </c>
      <c r="KB18">
        <v>0</v>
      </c>
      <c r="KC18">
        <v>7</v>
      </c>
      <c r="KD18">
        <v>2</v>
      </c>
      <c r="KE18">
        <v>2</v>
      </c>
      <c r="KF18">
        <v>1054</v>
      </c>
      <c r="KG18">
        <v>295</v>
      </c>
      <c r="KH18">
        <v>9</v>
      </c>
      <c r="KI18">
        <v>664</v>
      </c>
      <c r="KJ18">
        <v>473</v>
      </c>
      <c r="KK18">
        <v>126</v>
      </c>
      <c r="KL18">
        <v>0</v>
      </c>
      <c r="KM18">
        <v>0</v>
      </c>
      <c r="KN18">
        <v>0</v>
      </c>
      <c r="KO18">
        <v>4</v>
      </c>
      <c r="KP18">
        <v>9</v>
      </c>
      <c r="KQ18">
        <v>4</v>
      </c>
      <c r="KR18">
        <v>1094</v>
      </c>
      <c r="KS18">
        <v>295</v>
      </c>
      <c r="KT18">
        <v>7</v>
      </c>
      <c r="KU18">
        <v>670</v>
      </c>
      <c r="KV18">
        <v>505</v>
      </c>
      <c r="KW18">
        <v>128</v>
      </c>
      <c r="KX18">
        <v>0</v>
      </c>
      <c r="KY18">
        <v>0</v>
      </c>
      <c r="KZ18">
        <v>0</v>
      </c>
      <c r="LA18">
        <v>10</v>
      </c>
      <c r="LB18">
        <v>9</v>
      </c>
      <c r="LC18">
        <v>0</v>
      </c>
      <c r="LD18">
        <v>1100</v>
      </c>
      <c r="LE18">
        <v>335</v>
      </c>
      <c r="LF18">
        <v>5</v>
      </c>
      <c r="LG18">
        <v>650</v>
      </c>
      <c r="LH18">
        <v>467</v>
      </c>
      <c r="LI18">
        <v>101</v>
      </c>
      <c r="LJ18">
        <v>0</v>
      </c>
      <c r="LK18">
        <v>0</v>
      </c>
      <c r="LL18">
        <v>0</v>
      </c>
      <c r="LM18">
        <v>7</v>
      </c>
      <c r="LN18">
        <v>5</v>
      </c>
      <c r="LO18">
        <v>2</v>
      </c>
      <c r="LP18">
        <v>1091</v>
      </c>
      <c r="LQ18">
        <v>330</v>
      </c>
      <c r="LR18">
        <v>9</v>
      </c>
      <c r="LS18">
        <v>601</v>
      </c>
      <c r="LT18">
        <v>420</v>
      </c>
      <c r="LU18">
        <v>117</v>
      </c>
      <c r="LV18">
        <v>0</v>
      </c>
      <c r="LW18">
        <v>0</v>
      </c>
      <c r="LX18">
        <v>0</v>
      </c>
      <c r="LY18">
        <v>1</v>
      </c>
      <c r="LZ18">
        <v>14</v>
      </c>
      <c r="MA18">
        <v>6</v>
      </c>
      <c r="MB18">
        <v>1057</v>
      </c>
      <c r="MC18">
        <v>332</v>
      </c>
      <c r="MD18">
        <v>15</v>
      </c>
      <c r="ME18">
        <v>566</v>
      </c>
      <c r="MF18">
        <v>405</v>
      </c>
      <c r="MG18">
        <v>113</v>
      </c>
      <c r="MH18">
        <v>0</v>
      </c>
      <c r="MI18">
        <v>0</v>
      </c>
      <c r="MJ18">
        <v>0</v>
      </c>
      <c r="MK18">
        <v>6</v>
      </c>
      <c r="ML18">
        <v>9</v>
      </c>
      <c r="MM18">
        <v>5</v>
      </c>
      <c r="MN18">
        <v>1026</v>
      </c>
      <c r="MO18">
        <v>341</v>
      </c>
      <c r="MP18">
        <v>8</v>
      </c>
      <c r="MQ18">
        <v>542</v>
      </c>
      <c r="MR18">
        <v>381</v>
      </c>
      <c r="MS18">
        <v>97</v>
      </c>
      <c r="MT18">
        <v>0</v>
      </c>
      <c r="MU18">
        <v>0</v>
      </c>
      <c r="MV18">
        <v>0</v>
      </c>
      <c r="MW18">
        <v>5</v>
      </c>
      <c r="MX18">
        <v>12</v>
      </c>
      <c r="MY18">
        <v>1</v>
      </c>
      <c r="MZ18">
        <v>988</v>
      </c>
      <c r="NA18">
        <v>274</v>
      </c>
      <c r="NB18">
        <v>9</v>
      </c>
      <c r="NC18">
        <v>517</v>
      </c>
      <c r="ND18">
        <v>364</v>
      </c>
      <c r="NE18">
        <v>83</v>
      </c>
      <c r="NF18">
        <v>0</v>
      </c>
      <c r="NG18">
        <v>0</v>
      </c>
      <c r="NH18">
        <v>0</v>
      </c>
      <c r="NI18">
        <v>3</v>
      </c>
      <c r="NJ18">
        <v>10</v>
      </c>
      <c r="NK18">
        <v>3</v>
      </c>
      <c r="NL18">
        <v>883</v>
      </c>
      <c r="NM18">
        <v>247</v>
      </c>
      <c r="NN18">
        <v>12</v>
      </c>
      <c r="NO18">
        <v>437</v>
      </c>
      <c r="NP18">
        <v>300</v>
      </c>
      <c r="NQ18">
        <v>94</v>
      </c>
      <c r="NR18">
        <v>0</v>
      </c>
      <c r="NS18">
        <v>0</v>
      </c>
      <c r="NT18">
        <v>0</v>
      </c>
      <c r="NU18">
        <v>6</v>
      </c>
      <c r="NV18">
        <v>5</v>
      </c>
      <c r="NW18">
        <v>1</v>
      </c>
      <c r="NX18">
        <v>790</v>
      </c>
      <c r="NY18">
        <v>223</v>
      </c>
      <c r="NZ18">
        <v>10</v>
      </c>
      <c r="OA18">
        <v>346</v>
      </c>
      <c r="OB18">
        <v>234</v>
      </c>
      <c r="OC18">
        <v>74</v>
      </c>
      <c r="OD18">
        <v>0</v>
      </c>
      <c r="OE18">
        <v>1</v>
      </c>
      <c r="OF18">
        <v>1</v>
      </c>
      <c r="OG18">
        <v>3</v>
      </c>
      <c r="OH18">
        <v>1</v>
      </c>
      <c r="OI18">
        <v>1</v>
      </c>
      <c r="OJ18">
        <v>653</v>
      </c>
      <c r="OK18">
        <v>165</v>
      </c>
      <c r="OL18">
        <v>6</v>
      </c>
      <c r="OM18">
        <v>325</v>
      </c>
      <c r="ON18">
        <v>216</v>
      </c>
      <c r="OO18">
        <v>52</v>
      </c>
      <c r="OP18">
        <v>1</v>
      </c>
      <c r="OQ18">
        <v>0</v>
      </c>
      <c r="OR18">
        <v>0</v>
      </c>
      <c r="OS18">
        <v>3</v>
      </c>
      <c r="OT18">
        <v>2</v>
      </c>
      <c r="OU18">
        <v>1</v>
      </c>
      <c r="OV18">
        <v>548</v>
      </c>
      <c r="OW18">
        <v>1</v>
      </c>
      <c r="OX18">
        <v>1</v>
      </c>
      <c r="OY18">
        <v>0</v>
      </c>
      <c r="OZ18">
        <v>0</v>
      </c>
      <c r="PA18">
        <v>1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0</v>
      </c>
      <c r="PH18">
        <v>3</v>
      </c>
      <c r="PI18">
        <v>3914</v>
      </c>
      <c r="PJ18">
        <v>121</v>
      </c>
      <c r="PK18">
        <v>11700</v>
      </c>
      <c r="PL18">
        <v>8664</v>
      </c>
      <c r="PM18">
        <v>2064</v>
      </c>
      <c r="PN18">
        <v>4</v>
      </c>
      <c r="PO18">
        <v>10</v>
      </c>
      <c r="PP18">
        <v>2</v>
      </c>
      <c r="PQ18">
        <v>83</v>
      </c>
      <c r="PR18">
        <v>102</v>
      </c>
      <c r="PS18">
        <v>38</v>
      </c>
      <c r="PT18">
        <v>17799</v>
      </c>
      <c r="PU18">
        <v>469</v>
      </c>
      <c r="PV18">
        <v>37</v>
      </c>
      <c r="PW18">
        <v>5775</v>
      </c>
      <c r="PX18">
        <v>4473</v>
      </c>
      <c r="PY18">
        <v>402</v>
      </c>
      <c r="PZ18">
        <v>0</v>
      </c>
      <c r="QA18">
        <v>1</v>
      </c>
      <c r="QB18">
        <v>0</v>
      </c>
      <c r="QC18">
        <v>9</v>
      </c>
      <c r="QD18">
        <v>38</v>
      </c>
      <c r="QE18">
        <v>9</v>
      </c>
      <c r="QF18">
        <v>6683</v>
      </c>
    </row>
    <row r="19" spans="1:448" hidden="1">
      <c r="A19" s="178" t="s">
        <v>294</v>
      </c>
      <c r="B19">
        <v>11</v>
      </c>
      <c r="C19">
        <v>0</v>
      </c>
      <c r="D19">
        <v>3</v>
      </c>
      <c r="E19">
        <v>0</v>
      </c>
      <c r="F19">
        <v>0</v>
      </c>
      <c r="G19">
        <v>0</v>
      </c>
      <c r="H19">
        <v>0</v>
      </c>
      <c r="I19">
        <v>5</v>
      </c>
      <c r="J19">
        <v>23</v>
      </c>
      <c r="K19">
        <v>1</v>
      </c>
      <c r="L19">
        <v>0</v>
      </c>
      <c r="M19">
        <v>0</v>
      </c>
      <c r="N19">
        <v>0</v>
      </c>
      <c r="O19">
        <v>103</v>
      </c>
      <c r="P19">
        <v>0</v>
      </c>
      <c r="Q19">
        <v>2</v>
      </c>
      <c r="R19">
        <v>10</v>
      </c>
      <c r="S19">
        <v>2</v>
      </c>
      <c r="T19">
        <v>49</v>
      </c>
      <c r="U19">
        <v>3</v>
      </c>
      <c r="V19">
        <v>0</v>
      </c>
      <c r="W19">
        <v>0</v>
      </c>
      <c r="X19">
        <v>1</v>
      </c>
      <c r="Y19">
        <v>10</v>
      </c>
      <c r="Z19">
        <v>0</v>
      </c>
      <c r="AA19">
        <v>2</v>
      </c>
      <c r="AB19">
        <v>17</v>
      </c>
      <c r="AC19">
        <v>0</v>
      </c>
      <c r="AD19">
        <v>1</v>
      </c>
      <c r="AE19">
        <v>11</v>
      </c>
      <c r="AF19">
        <v>7</v>
      </c>
      <c r="AG19">
        <v>10</v>
      </c>
      <c r="AH19">
        <v>271</v>
      </c>
      <c r="AI19">
        <v>1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2</v>
      </c>
      <c r="AW19">
        <v>0</v>
      </c>
      <c r="AX19">
        <v>0</v>
      </c>
      <c r="AY19">
        <v>0</v>
      </c>
      <c r="AZ19">
        <v>0</v>
      </c>
      <c r="BA19">
        <v>2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5</v>
      </c>
      <c r="BP19">
        <v>20</v>
      </c>
      <c r="BQ19">
        <v>2</v>
      </c>
      <c r="BR19">
        <v>3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6</v>
      </c>
      <c r="BY19">
        <v>0</v>
      </c>
      <c r="BZ19">
        <v>0</v>
      </c>
      <c r="CA19">
        <v>0</v>
      </c>
      <c r="CB19">
        <v>0</v>
      </c>
      <c r="CC19">
        <v>489</v>
      </c>
      <c r="CD19">
        <v>0</v>
      </c>
      <c r="CE19">
        <v>0</v>
      </c>
      <c r="CF19">
        <v>2</v>
      </c>
      <c r="CG19">
        <v>0</v>
      </c>
      <c r="CH19">
        <v>18</v>
      </c>
      <c r="CI19">
        <v>1</v>
      </c>
      <c r="CJ19">
        <v>0</v>
      </c>
      <c r="CK19">
        <v>0</v>
      </c>
      <c r="CL19">
        <v>2</v>
      </c>
      <c r="CM19">
        <v>6</v>
      </c>
      <c r="CN19">
        <v>0</v>
      </c>
      <c r="CO19">
        <v>0</v>
      </c>
      <c r="CP19">
        <v>15</v>
      </c>
      <c r="CQ19">
        <v>0</v>
      </c>
      <c r="CR19">
        <v>2</v>
      </c>
      <c r="CS19">
        <v>55</v>
      </c>
      <c r="CT19">
        <v>1</v>
      </c>
      <c r="CU19">
        <v>74</v>
      </c>
      <c r="CV19">
        <v>696</v>
      </c>
      <c r="CW19">
        <v>6</v>
      </c>
      <c r="CX19">
        <v>1</v>
      </c>
      <c r="CY19">
        <v>1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9</v>
      </c>
      <c r="DF19">
        <v>0</v>
      </c>
      <c r="DG19">
        <v>0</v>
      </c>
      <c r="DH19">
        <v>0</v>
      </c>
      <c r="DI19">
        <v>0</v>
      </c>
      <c r="DJ19">
        <v>73</v>
      </c>
      <c r="DK19">
        <v>0</v>
      </c>
      <c r="DL19">
        <v>0</v>
      </c>
      <c r="DM19">
        <v>4</v>
      </c>
      <c r="DN19">
        <v>0</v>
      </c>
      <c r="DO19">
        <v>7</v>
      </c>
      <c r="DP19">
        <v>0</v>
      </c>
      <c r="DQ19">
        <v>0</v>
      </c>
      <c r="DR19">
        <v>0</v>
      </c>
      <c r="DS19">
        <v>0</v>
      </c>
      <c r="DT19">
        <v>4</v>
      </c>
      <c r="DU19">
        <v>0</v>
      </c>
      <c r="DV19">
        <v>0</v>
      </c>
      <c r="DW19">
        <v>0</v>
      </c>
      <c r="DX19">
        <v>3</v>
      </c>
      <c r="DY19">
        <v>0</v>
      </c>
      <c r="DZ19">
        <v>24</v>
      </c>
      <c r="EA19">
        <v>1</v>
      </c>
      <c r="EB19">
        <v>26</v>
      </c>
      <c r="EC19">
        <v>159</v>
      </c>
      <c r="ED19">
        <v>38</v>
      </c>
      <c r="EE19">
        <v>3</v>
      </c>
      <c r="EF19">
        <v>7</v>
      </c>
      <c r="EG19">
        <v>0</v>
      </c>
      <c r="EH19">
        <v>0</v>
      </c>
      <c r="EI19">
        <v>0</v>
      </c>
      <c r="EJ19">
        <v>0</v>
      </c>
      <c r="EK19">
        <v>5</v>
      </c>
      <c r="EL19">
        <v>38</v>
      </c>
      <c r="EM19">
        <v>1</v>
      </c>
      <c r="EN19">
        <v>0</v>
      </c>
      <c r="EO19">
        <v>0</v>
      </c>
      <c r="EP19">
        <v>0</v>
      </c>
      <c r="EQ19">
        <v>667</v>
      </c>
      <c r="ER19">
        <v>0</v>
      </c>
      <c r="ES19">
        <v>2</v>
      </c>
      <c r="ET19">
        <v>16</v>
      </c>
      <c r="EU19">
        <v>2</v>
      </c>
      <c r="EV19">
        <v>76</v>
      </c>
      <c r="EW19">
        <v>4</v>
      </c>
      <c r="EX19">
        <v>0</v>
      </c>
      <c r="EY19">
        <v>0</v>
      </c>
      <c r="EZ19">
        <v>3</v>
      </c>
      <c r="FA19">
        <v>20</v>
      </c>
      <c r="FB19">
        <v>0</v>
      </c>
      <c r="FC19">
        <v>2</v>
      </c>
      <c r="FD19">
        <v>32</v>
      </c>
      <c r="FE19">
        <v>3</v>
      </c>
      <c r="FF19">
        <v>3</v>
      </c>
      <c r="FG19">
        <v>90</v>
      </c>
      <c r="FH19">
        <v>9</v>
      </c>
      <c r="FI19">
        <v>110</v>
      </c>
      <c r="FJ19">
        <v>1131</v>
      </c>
      <c r="FK19">
        <v>126</v>
      </c>
      <c r="FL19">
        <v>11</v>
      </c>
      <c r="FM19">
        <v>129</v>
      </c>
      <c r="FN19">
        <v>0</v>
      </c>
      <c r="FO19">
        <v>5</v>
      </c>
      <c r="FP19">
        <v>271</v>
      </c>
      <c r="FQ19">
        <v>0</v>
      </c>
      <c r="FR19">
        <v>4</v>
      </c>
      <c r="FS19">
        <v>0</v>
      </c>
      <c r="FT19">
        <v>0</v>
      </c>
      <c r="FU19">
        <v>1</v>
      </c>
      <c r="FV19">
        <v>5</v>
      </c>
      <c r="FW19">
        <v>371</v>
      </c>
      <c r="FX19">
        <v>34</v>
      </c>
      <c r="FY19">
        <v>284</v>
      </c>
      <c r="FZ19">
        <v>0</v>
      </c>
      <c r="GA19">
        <v>7</v>
      </c>
      <c r="GB19">
        <v>696</v>
      </c>
      <c r="GC19">
        <v>18</v>
      </c>
      <c r="GD19">
        <v>1</v>
      </c>
      <c r="GE19">
        <v>137</v>
      </c>
      <c r="GF19">
        <v>0</v>
      </c>
      <c r="GG19">
        <v>3</v>
      </c>
      <c r="GH19">
        <v>159</v>
      </c>
      <c r="GI19">
        <v>515</v>
      </c>
      <c r="GJ19">
        <v>50</v>
      </c>
      <c r="GK19">
        <v>550</v>
      </c>
      <c r="GL19">
        <v>0</v>
      </c>
      <c r="GM19">
        <v>16</v>
      </c>
      <c r="GN19">
        <v>1131</v>
      </c>
      <c r="GO19">
        <v>5</v>
      </c>
      <c r="GP19">
        <v>0</v>
      </c>
      <c r="GQ19">
        <v>38</v>
      </c>
      <c r="GR19">
        <v>1</v>
      </c>
      <c r="GS19">
        <v>3</v>
      </c>
      <c r="GT19">
        <v>0</v>
      </c>
      <c r="GU19">
        <v>0</v>
      </c>
      <c r="GV19">
        <v>0</v>
      </c>
      <c r="GW19">
        <v>1</v>
      </c>
      <c r="GX19">
        <v>0</v>
      </c>
      <c r="GY19">
        <v>0</v>
      </c>
      <c r="GZ19">
        <v>46</v>
      </c>
      <c r="HA19">
        <v>3</v>
      </c>
      <c r="HB19">
        <v>0</v>
      </c>
      <c r="HC19">
        <v>51</v>
      </c>
      <c r="HD19">
        <v>4</v>
      </c>
      <c r="HE19">
        <v>10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64</v>
      </c>
      <c r="HM19">
        <v>7</v>
      </c>
      <c r="HN19">
        <v>0</v>
      </c>
      <c r="HO19">
        <v>45</v>
      </c>
      <c r="HP19">
        <v>1</v>
      </c>
      <c r="HQ19">
        <v>3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55</v>
      </c>
      <c r="HY19">
        <v>11</v>
      </c>
      <c r="HZ19">
        <v>0</v>
      </c>
      <c r="IA19">
        <v>53</v>
      </c>
      <c r="IB19">
        <v>1</v>
      </c>
      <c r="IC19">
        <v>16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1</v>
      </c>
      <c r="IJ19">
        <v>80</v>
      </c>
      <c r="IK19">
        <v>14</v>
      </c>
      <c r="IL19">
        <v>0</v>
      </c>
      <c r="IM19">
        <v>50</v>
      </c>
      <c r="IN19">
        <v>0</v>
      </c>
      <c r="IO19">
        <v>5</v>
      </c>
      <c r="IP19">
        <v>0</v>
      </c>
      <c r="IQ19">
        <v>0</v>
      </c>
      <c r="IR19">
        <v>0</v>
      </c>
      <c r="IS19">
        <v>1</v>
      </c>
      <c r="IT19">
        <v>0</v>
      </c>
      <c r="IU19">
        <v>0</v>
      </c>
      <c r="IV19">
        <v>69</v>
      </c>
      <c r="IW19">
        <v>12</v>
      </c>
      <c r="IX19">
        <v>0</v>
      </c>
      <c r="IY19">
        <v>36</v>
      </c>
      <c r="IZ19">
        <v>1</v>
      </c>
      <c r="JA19">
        <v>17</v>
      </c>
      <c r="JB19">
        <v>0</v>
      </c>
      <c r="JC19">
        <v>0</v>
      </c>
      <c r="JD19">
        <v>0</v>
      </c>
      <c r="JE19">
        <v>1</v>
      </c>
      <c r="JF19">
        <v>0</v>
      </c>
      <c r="JG19">
        <v>0</v>
      </c>
      <c r="JH19">
        <v>65</v>
      </c>
      <c r="JI19">
        <v>19</v>
      </c>
      <c r="JJ19">
        <v>0</v>
      </c>
      <c r="JK19">
        <v>55</v>
      </c>
      <c r="JL19">
        <v>0</v>
      </c>
      <c r="JM19">
        <v>8</v>
      </c>
      <c r="JN19">
        <v>0</v>
      </c>
      <c r="JO19">
        <v>0</v>
      </c>
      <c r="JP19">
        <v>0</v>
      </c>
      <c r="JQ19">
        <v>1</v>
      </c>
      <c r="JR19">
        <v>0</v>
      </c>
      <c r="JS19">
        <v>1</v>
      </c>
      <c r="JT19">
        <v>82</v>
      </c>
      <c r="JU19">
        <v>15</v>
      </c>
      <c r="JV19">
        <v>0</v>
      </c>
      <c r="JW19">
        <v>43</v>
      </c>
      <c r="JX19">
        <v>0</v>
      </c>
      <c r="JY19">
        <v>11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69</v>
      </c>
      <c r="KG19">
        <v>15</v>
      </c>
      <c r="KH19">
        <v>0</v>
      </c>
      <c r="KI19">
        <v>47</v>
      </c>
      <c r="KJ19">
        <v>1</v>
      </c>
      <c r="KK19">
        <v>13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2</v>
      </c>
      <c r="KR19">
        <v>75</v>
      </c>
      <c r="KS19">
        <v>22</v>
      </c>
      <c r="KT19">
        <v>1</v>
      </c>
      <c r="KU19">
        <v>43</v>
      </c>
      <c r="KV19">
        <v>1</v>
      </c>
      <c r="KW19">
        <v>15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81</v>
      </c>
      <c r="LE19">
        <v>23</v>
      </c>
      <c r="LF19">
        <v>1</v>
      </c>
      <c r="LG19">
        <v>33</v>
      </c>
      <c r="LH19">
        <v>0</v>
      </c>
      <c r="LI19">
        <v>10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1</v>
      </c>
      <c r="LP19">
        <v>67</v>
      </c>
      <c r="LQ19">
        <v>18</v>
      </c>
      <c r="LR19">
        <v>0</v>
      </c>
      <c r="LS19">
        <v>43</v>
      </c>
      <c r="LT19">
        <v>1</v>
      </c>
      <c r="LU19">
        <v>8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69</v>
      </c>
      <c r="MC19">
        <v>26</v>
      </c>
      <c r="MD19">
        <v>1</v>
      </c>
      <c r="ME19">
        <v>41</v>
      </c>
      <c r="MF19">
        <v>0</v>
      </c>
      <c r="MG19">
        <v>9</v>
      </c>
      <c r="MH19">
        <v>0</v>
      </c>
      <c r="MI19">
        <v>0</v>
      </c>
      <c r="MJ19">
        <v>0</v>
      </c>
      <c r="MK19">
        <v>0</v>
      </c>
      <c r="ML19">
        <v>1</v>
      </c>
      <c r="MM19">
        <v>0</v>
      </c>
      <c r="MN19">
        <v>77</v>
      </c>
      <c r="MO19">
        <v>20</v>
      </c>
      <c r="MP19">
        <v>0</v>
      </c>
      <c r="MQ19">
        <v>30</v>
      </c>
      <c r="MR19">
        <v>0</v>
      </c>
      <c r="MS19">
        <v>4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2</v>
      </c>
      <c r="MZ19">
        <v>54</v>
      </c>
      <c r="NA19">
        <v>15</v>
      </c>
      <c r="NB19">
        <v>1</v>
      </c>
      <c r="NC19">
        <v>28</v>
      </c>
      <c r="ND19">
        <v>0</v>
      </c>
      <c r="NE19">
        <v>9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53</v>
      </c>
      <c r="NM19">
        <v>25</v>
      </c>
      <c r="NN19">
        <v>0</v>
      </c>
      <c r="NO19">
        <v>17</v>
      </c>
      <c r="NP19">
        <v>0</v>
      </c>
      <c r="NQ19">
        <v>9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51</v>
      </c>
      <c r="NY19">
        <v>13</v>
      </c>
      <c r="NZ19">
        <v>0</v>
      </c>
      <c r="OA19">
        <v>17</v>
      </c>
      <c r="OB19">
        <v>0</v>
      </c>
      <c r="OC19">
        <v>6</v>
      </c>
      <c r="OD19">
        <v>0</v>
      </c>
      <c r="OE19">
        <v>0</v>
      </c>
      <c r="OF19">
        <v>0</v>
      </c>
      <c r="OG19">
        <v>1</v>
      </c>
      <c r="OH19">
        <v>0</v>
      </c>
      <c r="OI19">
        <v>0</v>
      </c>
      <c r="OJ19">
        <v>36</v>
      </c>
      <c r="OK19">
        <v>8</v>
      </c>
      <c r="OL19">
        <v>1</v>
      </c>
      <c r="OM19">
        <v>25</v>
      </c>
      <c r="ON19">
        <v>0</v>
      </c>
      <c r="OO19">
        <v>3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37</v>
      </c>
      <c r="OW19">
        <v>0</v>
      </c>
      <c r="OX19">
        <v>0</v>
      </c>
      <c r="OY19">
        <v>1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0</v>
      </c>
      <c r="PH19">
        <v>1</v>
      </c>
      <c r="PI19">
        <v>271</v>
      </c>
      <c r="PJ19">
        <v>5</v>
      </c>
      <c r="PK19">
        <v>696</v>
      </c>
      <c r="PL19">
        <v>11</v>
      </c>
      <c r="PM19">
        <v>159</v>
      </c>
      <c r="PN19">
        <v>0</v>
      </c>
      <c r="PO19">
        <v>0</v>
      </c>
      <c r="PP19">
        <v>0</v>
      </c>
      <c r="PQ19">
        <v>5</v>
      </c>
      <c r="PR19">
        <v>1</v>
      </c>
      <c r="PS19">
        <v>7</v>
      </c>
      <c r="PT19">
        <v>1131</v>
      </c>
      <c r="PU19">
        <v>0</v>
      </c>
      <c r="PV19">
        <v>0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</row>
    <row r="20" spans="1:448" hidden="1">
      <c r="A20" s="178" t="s">
        <v>284</v>
      </c>
      <c r="B20">
        <v>23</v>
      </c>
      <c r="C20">
        <v>0</v>
      </c>
      <c r="D20">
        <v>0</v>
      </c>
      <c r="E20">
        <v>5</v>
      </c>
      <c r="F20">
        <v>26</v>
      </c>
      <c r="G20">
        <v>0</v>
      </c>
      <c r="H20">
        <v>0</v>
      </c>
      <c r="I20">
        <v>1</v>
      </c>
      <c r="J20">
        <v>8</v>
      </c>
      <c r="K20">
        <v>14</v>
      </c>
      <c r="L20">
        <v>0</v>
      </c>
      <c r="M20">
        <v>0</v>
      </c>
      <c r="N20">
        <v>1</v>
      </c>
      <c r="O20">
        <v>62</v>
      </c>
      <c r="P20">
        <v>0</v>
      </c>
      <c r="Q20">
        <v>0</v>
      </c>
      <c r="R20">
        <v>6</v>
      </c>
      <c r="S20">
        <v>5</v>
      </c>
      <c r="T20">
        <v>44</v>
      </c>
      <c r="U20">
        <v>1</v>
      </c>
      <c r="V20">
        <v>0</v>
      </c>
      <c r="W20">
        <v>0</v>
      </c>
      <c r="X20">
        <v>0</v>
      </c>
      <c r="Y20">
        <v>10</v>
      </c>
      <c r="Z20">
        <v>0</v>
      </c>
      <c r="AA20">
        <v>9</v>
      </c>
      <c r="AB20">
        <v>4</v>
      </c>
      <c r="AC20">
        <v>5</v>
      </c>
      <c r="AD20">
        <v>1</v>
      </c>
      <c r="AE20">
        <v>37</v>
      </c>
      <c r="AF20">
        <v>11</v>
      </c>
      <c r="AG20">
        <v>4</v>
      </c>
      <c r="AH20">
        <v>277</v>
      </c>
      <c r="AI20">
        <v>2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1</v>
      </c>
      <c r="AW20">
        <v>0</v>
      </c>
      <c r="AX20">
        <v>0</v>
      </c>
      <c r="AY20">
        <v>0</v>
      </c>
      <c r="AZ20">
        <v>0</v>
      </c>
      <c r="BA20">
        <v>1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2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6</v>
      </c>
      <c r="BP20">
        <v>51</v>
      </c>
      <c r="BQ20">
        <v>5</v>
      </c>
      <c r="BR20">
        <v>0</v>
      </c>
      <c r="BS20">
        <v>17</v>
      </c>
      <c r="BT20">
        <v>12</v>
      </c>
      <c r="BU20">
        <v>0</v>
      </c>
      <c r="BV20">
        <v>0</v>
      </c>
      <c r="BW20">
        <v>0</v>
      </c>
      <c r="BX20">
        <v>4</v>
      </c>
      <c r="BY20">
        <v>14</v>
      </c>
      <c r="BZ20">
        <v>0</v>
      </c>
      <c r="CA20">
        <v>0</v>
      </c>
      <c r="CB20">
        <v>1</v>
      </c>
      <c r="CC20">
        <v>374</v>
      </c>
      <c r="CD20">
        <v>0</v>
      </c>
      <c r="CE20">
        <v>0</v>
      </c>
      <c r="CF20">
        <v>5</v>
      </c>
      <c r="CG20">
        <v>5</v>
      </c>
      <c r="CH20">
        <v>33</v>
      </c>
      <c r="CI20">
        <v>1</v>
      </c>
      <c r="CJ20">
        <v>0</v>
      </c>
      <c r="CK20">
        <v>0</v>
      </c>
      <c r="CL20">
        <v>3</v>
      </c>
      <c r="CM20">
        <v>13</v>
      </c>
      <c r="CN20">
        <v>0</v>
      </c>
      <c r="CO20">
        <v>16</v>
      </c>
      <c r="CP20">
        <v>26</v>
      </c>
      <c r="CQ20">
        <v>6</v>
      </c>
      <c r="CR20">
        <v>3</v>
      </c>
      <c r="CS20">
        <v>50</v>
      </c>
      <c r="CT20">
        <v>7</v>
      </c>
      <c r="CU20">
        <v>24</v>
      </c>
      <c r="CV20">
        <v>670</v>
      </c>
      <c r="CW20">
        <v>14</v>
      </c>
      <c r="CX20">
        <v>1</v>
      </c>
      <c r="CY20">
        <v>0</v>
      </c>
      <c r="CZ20">
        <v>4</v>
      </c>
      <c r="DA20">
        <v>3</v>
      </c>
      <c r="DB20">
        <v>0</v>
      </c>
      <c r="DC20">
        <v>1</v>
      </c>
      <c r="DD20">
        <v>2</v>
      </c>
      <c r="DE20">
        <v>9</v>
      </c>
      <c r="DF20">
        <v>3</v>
      </c>
      <c r="DG20">
        <v>0</v>
      </c>
      <c r="DH20">
        <v>0</v>
      </c>
      <c r="DI20">
        <v>0</v>
      </c>
      <c r="DJ20">
        <v>30</v>
      </c>
      <c r="DK20">
        <v>0</v>
      </c>
      <c r="DL20">
        <v>0</v>
      </c>
      <c r="DM20">
        <v>12</v>
      </c>
      <c r="DN20">
        <v>2</v>
      </c>
      <c r="DO20">
        <v>12</v>
      </c>
      <c r="DP20">
        <v>0</v>
      </c>
      <c r="DQ20">
        <v>0</v>
      </c>
      <c r="DR20">
        <v>0</v>
      </c>
      <c r="DS20">
        <v>0</v>
      </c>
      <c r="DT20">
        <v>9</v>
      </c>
      <c r="DU20">
        <v>0</v>
      </c>
      <c r="DV20">
        <v>2</v>
      </c>
      <c r="DW20">
        <v>2</v>
      </c>
      <c r="DX20">
        <v>0</v>
      </c>
      <c r="DY20">
        <v>0</v>
      </c>
      <c r="DZ20">
        <v>15</v>
      </c>
      <c r="EA20">
        <v>3</v>
      </c>
      <c r="EB20">
        <v>11</v>
      </c>
      <c r="EC20">
        <v>135</v>
      </c>
      <c r="ED20">
        <v>90</v>
      </c>
      <c r="EE20">
        <v>6</v>
      </c>
      <c r="EF20">
        <v>0</v>
      </c>
      <c r="EG20">
        <v>26</v>
      </c>
      <c r="EH20">
        <v>41</v>
      </c>
      <c r="EI20">
        <v>0</v>
      </c>
      <c r="EJ20">
        <v>1</v>
      </c>
      <c r="EK20">
        <v>3</v>
      </c>
      <c r="EL20">
        <v>21</v>
      </c>
      <c r="EM20">
        <v>31</v>
      </c>
      <c r="EN20">
        <v>0</v>
      </c>
      <c r="EO20">
        <v>0</v>
      </c>
      <c r="EP20">
        <v>2</v>
      </c>
      <c r="EQ20">
        <v>467</v>
      </c>
      <c r="ER20">
        <v>0</v>
      </c>
      <c r="ES20">
        <v>0</v>
      </c>
      <c r="ET20">
        <v>23</v>
      </c>
      <c r="EU20">
        <v>12</v>
      </c>
      <c r="EV20">
        <v>90</v>
      </c>
      <c r="EW20">
        <v>2</v>
      </c>
      <c r="EX20">
        <v>0</v>
      </c>
      <c r="EY20">
        <v>0</v>
      </c>
      <c r="EZ20">
        <v>3</v>
      </c>
      <c r="FA20">
        <v>32</v>
      </c>
      <c r="FB20">
        <v>0</v>
      </c>
      <c r="FC20">
        <v>27</v>
      </c>
      <c r="FD20">
        <v>34</v>
      </c>
      <c r="FE20">
        <v>11</v>
      </c>
      <c r="FF20">
        <v>4</v>
      </c>
      <c r="FG20">
        <v>102</v>
      </c>
      <c r="FH20">
        <v>21</v>
      </c>
      <c r="FI20">
        <v>39</v>
      </c>
      <c r="FJ20">
        <v>1088</v>
      </c>
      <c r="FK20">
        <v>112</v>
      </c>
      <c r="FL20">
        <v>9</v>
      </c>
      <c r="FM20">
        <v>150</v>
      </c>
      <c r="FN20">
        <v>3</v>
      </c>
      <c r="FO20">
        <v>3</v>
      </c>
      <c r="FP20">
        <v>277</v>
      </c>
      <c r="FQ20">
        <v>6</v>
      </c>
      <c r="FR20">
        <v>0</v>
      </c>
      <c r="FS20">
        <v>0</v>
      </c>
      <c r="FT20">
        <v>0</v>
      </c>
      <c r="FU20">
        <v>0</v>
      </c>
      <c r="FV20">
        <v>6</v>
      </c>
      <c r="FW20">
        <v>410</v>
      </c>
      <c r="FX20">
        <v>11</v>
      </c>
      <c r="FY20">
        <v>245</v>
      </c>
      <c r="FZ20">
        <v>0</v>
      </c>
      <c r="GA20">
        <v>4</v>
      </c>
      <c r="GB20">
        <v>670</v>
      </c>
      <c r="GC20">
        <v>23</v>
      </c>
      <c r="GD20">
        <v>0</v>
      </c>
      <c r="GE20">
        <v>107</v>
      </c>
      <c r="GF20">
        <v>0</v>
      </c>
      <c r="GG20">
        <v>5</v>
      </c>
      <c r="GH20">
        <v>135</v>
      </c>
      <c r="GI20">
        <v>551</v>
      </c>
      <c r="GJ20">
        <v>20</v>
      </c>
      <c r="GK20">
        <v>502</v>
      </c>
      <c r="GL20">
        <v>3</v>
      </c>
      <c r="GM20">
        <v>12</v>
      </c>
      <c r="GN20">
        <v>1088</v>
      </c>
      <c r="GO20">
        <v>3</v>
      </c>
      <c r="GP20">
        <v>1</v>
      </c>
      <c r="GQ20">
        <v>54</v>
      </c>
      <c r="GR20">
        <v>23</v>
      </c>
      <c r="GS20">
        <v>7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65</v>
      </c>
      <c r="HA20">
        <v>3</v>
      </c>
      <c r="HB20">
        <v>0</v>
      </c>
      <c r="HC20">
        <v>70</v>
      </c>
      <c r="HD20">
        <v>22</v>
      </c>
      <c r="HE20">
        <v>8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81</v>
      </c>
      <c r="HM20">
        <v>6</v>
      </c>
      <c r="HN20">
        <v>0</v>
      </c>
      <c r="HO20">
        <v>50</v>
      </c>
      <c r="HP20">
        <v>21</v>
      </c>
      <c r="HQ20">
        <v>5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61</v>
      </c>
      <c r="HY20">
        <v>12</v>
      </c>
      <c r="HZ20">
        <v>0</v>
      </c>
      <c r="IA20">
        <v>64</v>
      </c>
      <c r="IB20">
        <v>21</v>
      </c>
      <c r="IC20">
        <v>15</v>
      </c>
      <c r="ID20">
        <v>0</v>
      </c>
      <c r="IE20">
        <v>1</v>
      </c>
      <c r="IF20">
        <v>0</v>
      </c>
      <c r="IG20">
        <v>0</v>
      </c>
      <c r="IH20">
        <v>0</v>
      </c>
      <c r="II20">
        <v>0</v>
      </c>
      <c r="IJ20">
        <v>91</v>
      </c>
      <c r="IK20">
        <v>10</v>
      </c>
      <c r="IL20">
        <v>0</v>
      </c>
      <c r="IM20">
        <v>38</v>
      </c>
      <c r="IN20">
        <v>16</v>
      </c>
      <c r="IO20">
        <v>7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55</v>
      </c>
      <c r="IW20">
        <v>12</v>
      </c>
      <c r="IX20">
        <v>1</v>
      </c>
      <c r="IY20">
        <v>54</v>
      </c>
      <c r="IZ20">
        <v>19</v>
      </c>
      <c r="JA20">
        <v>9</v>
      </c>
      <c r="JB20">
        <v>0</v>
      </c>
      <c r="JC20">
        <v>0</v>
      </c>
      <c r="JD20">
        <v>0</v>
      </c>
      <c r="JE20">
        <v>0</v>
      </c>
      <c r="JF20">
        <v>1</v>
      </c>
      <c r="JG20">
        <v>0</v>
      </c>
      <c r="JH20">
        <v>76</v>
      </c>
      <c r="JI20">
        <v>15</v>
      </c>
      <c r="JJ20">
        <v>1</v>
      </c>
      <c r="JK20">
        <v>48</v>
      </c>
      <c r="JL20">
        <v>20</v>
      </c>
      <c r="JM20">
        <v>10</v>
      </c>
      <c r="JN20">
        <v>0</v>
      </c>
      <c r="JO20">
        <v>1</v>
      </c>
      <c r="JP20">
        <v>0</v>
      </c>
      <c r="JQ20">
        <v>0</v>
      </c>
      <c r="JR20">
        <v>0</v>
      </c>
      <c r="JS20">
        <v>0</v>
      </c>
      <c r="JT20">
        <v>74</v>
      </c>
      <c r="JU20">
        <v>20</v>
      </c>
      <c r="JV20">
        <v>1</v>
      </c>
      <c r="JW20">
        <v>37</v>
      </c>
      <c r="JX20">
        <v>13</v>
      </c>
      <c r="JY20">
        <v>10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68</v>
      </c>
      <c r="KG20">
        <v>25</v>
      </c>
      <c r="KH20">
        <v>0</v>
      </c>
      <c r="KI20">
        <v>52</v>
      </c>
      <c r="KJ20">
        <v>18</v>
      </c>
      <c r="KK20">
        <v>6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83</v>
      </c>
      <c r="KS20">
        <v>24</v>
      </c>
      <c r="KT20">
        <v>0</v>
      </c>
      <c r="KU20">
        <v>37</v>
      </c>
      <c r="KV20">
        <v>21</v>
      </c>
      <c r="KW20">
        <v>12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73</v>
      </c>
      <c r="LE20">
        <v>23</v>
      </c>
      <c r="LF20">
        <v>1</v>
      </c>
      <c r="LG20">
        <v>28</v>
      </c>
      <c r="LH20">
        <v>12</v>
      </c>
      <c r="LI20">
        <v>12</v>
      </c>
      <c r="LJ20">
        <v>0</v>
      </c>
      <c r="LK20">
        <v>1</v>
      </c>
      <c r="LL20">
        <v>0</v>
      </c>
      <c r="LM20">
        <v>0</v>
      </c>
      <c r="LN20">
        <v>0</v>
      </c>
      <c r="LO20">
        <v>0</v>
      </c>
      <c r="LP20">
        <v>64</v>
      </c>
      <c r="LQ20">
        <v>31</v>
      </c>
      <c r="LR20">
        <v>0</v>
      </c>
      <c r="LS20">
        <v>27</v>
      </c>
      <c r="LT20">
        <v>17</v>
      </c>
      <c r="LU20">
        <v>3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61</v>
      </c>
      <c r="MC20">
        <v>21</v>
      </c>
      <c r="MD20">
        <v>0</v>
      </c>
      <c r="ME20">
        <v>31</v>
      </c>
      <c r="MF20">
        <v>8</v>
      </c>
      <c r="MG20">
        <v>9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61</v>
      </c>
      <c r="MO20">
        <v>24</v>
      </c>
      <c r="MP20">
        <v>0</v>
      </c>
      <c r="MQ20">
        <v>22</v>
      </c>
      <c r="MR20">
        <v>10</v>
      </c>
      <c r="MS20">
        <v>8</v>
      </c>
      <c r="MT20">
        <v>0</v>
      </c>
      <c r="MU20">
        <v>0</v>
      </c>
      <c r="MV20">
        <v>1</v>
      </c>
      <c r="MW20">
        <v>0</v>
      </c>
      <c r="MX20">
        <v>0</v>
      </c>
      <c r="MY20">
        <v>0</v>
      </c>
      <c r="MZ20">
        <v>54</v>
      </c>
      <c r="NA20">
        <v>24</v>
      </c>
      <c r="NB20">
        <v>1</v>
      </c>
      <c r="NC20">
        <v>23</v>
      </c>
      <c r="ND20">
        <v>6</v>
      </c>
      <c r="NE20">
        <v>4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52</v>
      </c>
      <c r="NM20">
        <v>5</v>
      </c>
      <c r="NN20">
        <v>0</v>
      </c>
      <c r="NO20">
        <v>17</v>
      </c>
      <c r="NP20">
        <v>4</v>
      </c>
      <c r="NQ20">
        <v>3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25</v>
      </c>
      <c r="NY20">
        <v>10</v>
      </c>
      <c r="NZ20">
        <v>0</v>
      </c>
      <c r="OA20">
        <v>10</v>
      </c>
      <c r="OB20">
        <v>3</v>
      </c>
      <c r="OC20">
        <v>4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24</v>
      </c>
      <c r="OK20">
        <v>6</v>
      </c>
      <c r="OL20">
        <v>0</v>
      </c>
      <c r="OM20">
        <v>6</v>
      </c>
      <c r="ON20">
        <v>3</v>
      </c>
      <c r="OO20">
        <v>2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0</v>
      </c>
      <c r="OV20">
        <v>14</v>
      </c>
      <c r="OW20">
        <v>3</v>
      </c>
      <c r="OX20">
        <v>0</v>
      </c>
      <c r="OY20">
        <v>2</v>
      </c>
      <c r="OZ20">
        <v>0</v>
      </c>
      <c r="PA20">
        <v>1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0</v>
      </c>
      <c r="PH20">
        <v>6</v>
      </c>
      <c r="PI20">
        <v>277</v>
      </c>
      <c r="PJ20">
        <v>6</v>
      </c>
      <c r="PK20">
        <v>670</v>
      </c>
      <c r="PL20">
        <v>257</v>
      </c>
      <c r="PM20">
        <v>135</v>
      </c>
      <c r="PN20">
        <v>0</v>
      </c>
      <c r="PO20">
        <v>3</v>
      </c>
      <c r="PP20">
        <v>1</v>
      </c>
      <c r="PQ20">
        <v>0</v>
      </c>
      <c r="PR20">
        <v>1</v>
      </c>
      <c r="PS20">
        <v>0</v>
      </c>
      <c r="PT20">
        <v>1088</v>
      </c>
      <c r="PU20">
        <v>20</v>
      </c>
      <c r="PV20">
        <v>0</v>
      </c>
      <c r="PW20">
        <v>247</v>
      </c>
      <c r="PX20">
        <v>128</v>
      </c>
      <c r="PY20">
        <v>19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286</v>
      </c>
    </row>
    <row r="21" spans="1:448" hidden="1">
      <c r="A21" s="178" t="s">
        <v>286</v>
      </c>
      <c r="B21">
        <v>18</v>
      </c>
      <c r="C21">
        <v>1</v>
      </c>
      <c r="D21">
        <v>0</v>
      </c>
      <c r="E21">
        <v>38</v>
      </c>
      <c r="F21">
        <v>0</v>
      </c>
      <c r="G21">
        <v>0</v>
      </c>
      <c r="H21">
        <v>0</v>
      </c>
      <c r="I21">
        <v>0</v>
      </c>
      <c r="J21">
        <v>6</v>
      </c>
      <c r="K21">
        <v>1</v>
      </c>
      <c r="L21">
        <v>0</v>
      </c>
      <c r="M21">
        <v>0</v>
      </c>
      <c r="N21">
        <v>0</v>
      </c>
      <c r="O21">
        <v>142</v>
      </c>
      <c r="P21">
        <v>0</v>
      </c>
      <c r="Q21">
        <v>0</v>
      </c>
      <c r="R21">
        <v>11</v>
      </c>
      <c r="S21">
        <v>0</v>
      </c>
      <c r="T21">
        <v>67</v>
      </c>
      <c r="U21">
        <v>0</v>
      </c>
      <c r="V21">
        <v>0</v>
      </c>
      <c r="W21">
        <v>1</v>
      </c>
      <c r="X21">
        <v>2</v>
      </c>
      <c r="Y21">
        <v>10</v>
      </c>
      <c r="Z21">
        <v>0</v>
      </c>
      <c r="AA21">
        <v>10</v>
      </c>
      <c r="AB21">
        <v>15</v>
      </c>
      <c r="AC21">
        <v>4</v>
      </c>
      <c r="AD21">
        <v>4</v>
      </c>
      <c r="AE21">
        <v>24</v>
      </c>
      <c r="AF21">
        <v>10</v>
      </c>
      <c r="AG21">
        <v>10</v>
      </c>
      <c r="AH21">
        <v>374</v>
      </c>
      <c r="AI21">
        <v>2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1</v>
      </c>
      <c r="AW21">
        <v>0</v>
      </c>
      <c r="AX21">
        <v>0</v>
      </c>
      <c r="AY21">
        <v>2</v>
      </c>
      <c r="AZ21">
        <v>0</v>
      </c>
      <c r="BA21">
        <v>1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1</v>
      </c>
      <c r="BJ21">
        <v>0</v>
      </c>
      <c r="BK21">
        <v>0</v>
      </c>
      <c r="BL21">
        <v>1</v>
      </c>
      <c r="BM21">
        <v>0</v>
      </c>
      <c r="BN21">
        <v>0</v>
      </c>
      <c r="BO21">
        <v>8</v>
      </c>
      <c r="BP21">
        <v>69</v>
      </c>
      <c r="BQ21">
        <v>0</v>
      </c>
      <c r="BR21">
        <v>0</v>
      </c>
      <c r="BS21">
        <v>21</v>
      </c>
      <c r="BT21">
        <v>0</v>
      </c>
      <c r="BU21">
        <v>0</v>
      </c>
      <c r="BV21">
        <v>0</v>
      </c>
      <c r="BW21">
        <v>0</v>
      </c>
      <c r="BX21">
        <v>1</v>
      </c>
      <c r="BY21">
        <v>0</v>
      </c>
      <c r="BZ21">
        <v>0</v>
      </c>
      <c r="CA21">
        <v>0</v>
      </c>
      <c r="CB21">
        <v>0</v>
      </c>
      <c r="CC21">
        <v>652</v>
      </c>
      <c r="CD21">
        <v>0</v>
      </c>
      <c r="CE21">
        <v>0</v>
      </c>
      <c r="CF21">
        <v>9</v>
      </c>
      <c r="CG21">
        <v>0</v>
      </c>
      <c r="CH21">
        <v>39</v>
      </c>
      <c r="CI21">
        <v>0</v>
      </c>
      <c r="CJ21">
        <v>0</v>
      </c>
      <c r="CK21">
        <v>0</v>
      </c>
      <c r="CL21">
        <v>0</v>
      </c>
      <c r="CM21">
        <v>29</v>
      </c>
      <c r="CN21">
        <v>0</v>
      </c>
      <c r="CO21">
        <v>28</v>
      </c>
      <c r="CP21">
        <v>30</v>
      </c>
      <c r="CQ21">
        <v>6</v>
      </c>
      <c r="CR21">
        <v>8</v>
      </c>
      <c r="CS21">
        <v>181</v>
      </c>
      <c r="CT21">
        <v>9</v>
      </c>
      <c r="CU21">
        <v>104</v>
      </c>
      <c r="CV21">
        <v>1186</v>
      </c>
      <c r="CW21">
        <v>18</v>
      </c>
      <c r="CX21">
        <v>0</v>
      </c>
      <c r="CY21">
        <v>0</v>
      </c>
      <c r="CZ21">
        <v>26</v>
      </c>
      <c r="DA21">
        <v>0</v>
      </c>
      <c r="DB21">
        <v>0</v>
      </c>
      <c r="DC21">
        <v>0</v>
      </c>
      <c r="DD21">
        <v>0</v>
      </c>
      <c r="DE21">
        <v>2</v>
      </c>
      <c r="DF21">
        <v>1</v>
      </c>
      <c r="DG21">
        <v>0</v>
      </c>
      <c r="DH21">
        <v>0</v>
      </c>
      <c r="DI21">
        <v>0</v>
      </c>
      <c r="DJ21">
        <v>30</v>
      </c>
      <c r="DK21">
        <v>0</v>
      </c>
      <c r="DL21">
        <v>0</v>
      </c>
      <c r="DM21">
        <v>7</v>
      </c>
      <c r="DN21">
        <v>4</v>
      </c>
      <c r="DO21">
        <v>14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2</v>
      </c>
      <c r="DW21">
        <v>2</v>
      </c>
      <c r="DX21">
        <v>0</v>
      </c>
      <c r="DY21">
        <v>2</v>
      </c>
      <c r="DZ21">
        <v>37</v>
      </c>
      <c r="EA21">
        <v>0</v>
      </c>
      <c r="EB21">
        <v>23</v>
      </c>
      <c r="EC21">
        <v>168</v>
      </c>
      <c r="ED21">
        <v>107</v>
      </c>
      <c r="EE21">
        <v>1</v>
      </c>
      <c r="EF21">
        <v>0</v>
      </c>
      <c r="EG21">
        <v>85</v>
      </c>
      <c r="EH21">
        <v>0</v>
      </c>
      <c r="EI21">
        <v>0</v>
      </c>
      <c r="EJ21">
        <v>0</v>
      </c>
      <c r="EK21">
        <v>0</v>
      </c>
      <c r="EL21">
        <v>9</v>
      </c>
      <c r="EM21">
        <v>2</v>
      </c>
      <c r="EN21">
        <v>0</v>
      </c>
      <c r="EO21">
        <v>0</v>
      </c>
      <c r="EP21">
        <v>0</v>
      </c>
      <c r="EQ21">
        <v>825</v>
      </c>
      <c r="ER21">
        <v>0</v>
      </c>
      <c r="ES21">
        <v>0</v>
      </c>
      <c r="ET21">
        <v>29</v>
      </c>
      <c r="EU21">
        <v>4</v>
      </c>
      <c r="EV21">
        <v>121</v>
      </c>
      <c r="EW21">
        <v>0</v>
      </c>
      <c r="EX21">
        <v>0</v>
      </c>
      <c r="EY21">
        <v>1</v>
      </c>
      <c r="EZ21">
        <v>2</v>
      </c>
      <c r="FA21">
        <v>39</v>
      </c>
      <c r="FB21">
        <v>0</v>
      </c>
      <c r="FC21">
        <v>40</v>
      </c>
      <c r="FD21">
        <v>48</v>
      </c>
      <c r="FE21">
        <v>10</v>
      </c>
      <c r="FF21">
        <v>14</v>
      </c>
      <c r="FG21">
        <v>243</v>
      </c>
      <c r="FH21">
        <v>19</v>
      </c>
      <c r="FI21">
        <v>137</v>
      </c>
      <c r="FJ21">
        <v>1736</v>
      </c>
      <c r="FK21">
        <v>152</v>
      </c>
      <c r="FL21">
        <v>13</v>
      </c>
      <c r="FM21">
        <v>195</v>
      </c>
      <c r="FN21">
        <v>1</v>
      </c>
      <c r="FO21">
        <v>13</v>
      </c>
      <c r="FP21">
        <v>374</v>
      </c>
      <c r="FQ21">
        <v>5</v>
      </c>
      <c r="FR21">
        <v>1</v>
      </c>
      <c r="FS21">
        <v>2</v>
      </c>
      <c r="FT21">
        <v>0</v>
      </c>
      <c r="FU21">
        <v>0</v>
      </c>
      <c r="FV21">
        <v>8</v>
      </c>
      <c r="FW21">
        <v>559</v>
      </c>
      <c r="FX21">
        <v>33</v>
      </c>
      <c r="FY21">
        <v>569</v>
      </c>
      <c r="FZ21">
        <v>1</v>
      </c>
      <c r="GA21">
        <v>24</v>
      </c>
      <c r="GB21">
        <v>1186</v>
      </c>
      <c r="GC21">
        <v>29</v>
      </c>
      <c r="GD21">
        <v>2</v>
      </c>
      <c r="GE21">
        <v>131</v>
      </c>
      <c r="GF21">
        <v>0</v>
      </c>
      <c r="GG21">
        <v>6</v>
      </c>
      <c r="GH21">
        <v>168</v>
      </c>
      <c r="GI21">
        <v>745</v>
      </c>
      <c r="GJ21">
        <v>49</v>
      </c>
      <c r="GK21">
        <v>897</v>
      </c>
      <c r="GL21">
        <v>2</v>
      </c>
      <c r="GM21">
        <v>43</v>
      </c>
      <c r="GN21">
        <v>1736</v>
      </c>
      <c r="GO21">
        <v>3</v>
      </c>
      <c r="GP21">
        <v>0</v>
      </c>
      <c r="GQ21">
        <v>63</v>
      </c>
      <c r="GR21">
        <v>55</v>
      </c>
      <c r="GS21">
        <v>13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79</v>
      </c>
      <c r="HA21">
        <v>7</v>
      </c>
      <c r="HB21">
        <v>0</v>
      </c>
      <c r="HC21">
        <v>80</v>
      </c>
      <c r="HD21">
        <v>58</v>
      </c>
      <c r="HE21">
        <v>6</v>
      </c>
      <c r="HF21">
        <v>0</v>
      </c>
      <c r="HG21">
        <v>1</v>
      </c>
      <c r="HH21">
        <v>0</v>
      </c>
      <c r="HI21">
        <v>0</v>
      </c>
      <c r="HJ21">
        <v>0</v>
      </c>
      <c r="HK21">
        <v>0</v>
      </c>
      <c r="HL21">
        <v>93</v>
      </c>
      <c r="HM21">
        <v>1</v>
      </c>
      <c r="HN21">
        <v>0</v>
      </c>
      <c r="HO21">
        <v>57</v>
      </c>
      <c r="HP21">
        <v>49</v>
      </c>
      <c r="HQ21">
        <v>12</v>
      </c>
      <c r="HR21">
        <v>0</v>
      </c>
      <c r="HS21">
        <v>6</v>
      </c>
      <c r="HT21">
        <v>0</v>
      </c>
      <c r="HU21">
        <v>0</v>
      </c>
      <c r="HV21">
        <v>0</v>
      </c>
      <c r="HW21">
        <v>0</v>
      </c>
      <c r="HX21">
        <v>70</v>
      </c>
      <c r="HY21">
        <v>5</v>
      </c>
      <c r="HZ21">
        <v>0</v>
      </c>
      <c r="IA21">
        <v>60</v>
      </c>
      <c r="IB21">
        <v>37</v>
      </c>
      <c r="IC21">
        <v>11</v>
      </c>
      <c r="ID21">
        <v>0</v>
      </c>
      <c r="IE21">
        <v>5</v>
      </c>
      <c r="IF21">
        <v>0</v>
      </c>
      <c r="IG21">
        <v>0</v>
      </c>
      <c r="IH21">
        <v>0</v>
      </c>
      <c r="II21">
        <v>0</v>
      </c>
      <c r="IJ21">
        <v>76</v>
      </c>
      <c r="IK21">
        <v>7</v>
      </c>
      <c r="IL21">
        <v>1</v>
      </c>
      <c r="IM21">
        <v>60</v>
      </c>
      <c r="IN21">
        <v>38</v>
      </c>
      <c r="IO21">
        <v>9</v>
      </c>
      <c r="IP21">
        <v>0</v>
      </c>
      <c r="IQ21">
        <v>2</v>
      </c>
      <c r="IR21">
        <v>0</v>
      </c>
      <c r="IS21">
        <v>1</v>
      </c>
      <c r="IT21">
        <v>0</v>
      </c>
      <c r="IU21">
        <v>0</v>
      </c>
      <c r="IV21">
        <v>77</v>
      </c>
      <c r="IW21">
        <v>16</v>
      </c>
      <c r="IX21">
        <v>0</v>
      </c>
      <c r="IY21">
        <v>68</v>
      </c>
      <c r="IZ21">
        <v>44</v>
      </c>
      <c r="JA21">
        <v>10</v>
      </c>
      <c r="JB21">
        <v>0</v>
      </c>
      <c r="JC21">
        <v>3</v>
      </c>
      <c r="JD21">
        <v>0</v>
      </c>
      <c r="JE21">
        <v>0</v>
      </c>
      <c r="JF21">
        <v>0</v>
      </c>
      <c r="JG21">
        <v>0</v>
      </c>
      <c r="JH21">
        <v>94</v>
      </c>
      <c r="JI21">
        <v>21</v>
      </c>
      <c r="JJ21">
        <v>0</v>
      </c>
      <c r="JK21">
        <v>81</v>
      </c>
      <c r="JL21">
        <v>56</v>
      </c>
      <c r="JM21">
        <v>9</v>
      </c>
      <c r="JN21">
        <v>0</v>
      </c>
      <c r="JO21">
        <v>2</v>
      </c>
      <c r="JP21">
        <v>0</v>
      </c>
      <c r="JQ21">
        <v>0</v>
      </c>
      <c r="JR21">
        <v>0</v>
      </c>
      <c r="JS21">
        <v>0</v>
      </c>
      <c r="JT21">
        <v>111</v>
      </c>
      <c r="JU21">
        <v>26</v>
      </c>
      <c r="JV21">
        <v>2</v>
      </c>
      <c r="JW21">
        <v>90</v>
      </c>
      <c r="JX21">
        <v>47</v>
      </c>
      <c r="JY21">
        <v>12</v>
      </c>
      <c r="JZ21">
        <v>0</v>
      </c>
      <c r="KA21">
        <v>2</v>
      </c>
      <c r="KB21">
        <v>0</v>
      </c>
      <c r="KC21">
        <v>1</v>
      </c>
      <c r="KD21">
        <v>0</v>
      </c>
      <c r="KE21">
        <v>0</v>
      </c>
      <c r="KF21">
        <v>130</v>
      </c>
      <c r="KG21">
        <v>26</v>
      </c>
      <c r="KH21">
        <v>4</v>
      </c>
      <c r="KI21">
        <v>77</v>
      </c>
      <c r="KJ21">
        <v>55</v>
      </c>
      <c r="KK21">
        <v>8</v>
      </c>
      <c r="KL21">
        <v>0</v>
      </c>
      <c r="KM21">
        <v>2</v>
      </c>
      <c r="KN21">
        <v>0</v>
      </c>
      <c r="KO21">
        <v>0</v>
      </c>
      <c r="KP21">
        <v>0</v>
      </c>
      <c r="KQ21">
        <v>0</v>
      </c>
      <c r="KR21">
        <v>115</v>
      </c>
      <c r="KS21">
        <v>39</v>
      </c>
      <c r="KT21">
        <v>0</v>
      </c>
      <c r="KU21">
        <v>70</v>
      </c>
      <c r="KV21">
        <v>47</v>
      </c>
      <c r="KW21">
        <v>10</v>
      </c>
      <c r="KX21">
        <v>0</v>
      </c>
      <c r="KY21">
        <v>4</v>
      </c>
      <c r="KZ21">
        <v>0</v>
      </c>
      <c r="LA21">
        <v>0</v>
      </c>
      <c r="LB21">
        <v>0</v>
      </c>
      <c r="LC21">
        <v>0</v>
      </c>
      <c r="LD21">
        <v>119</v>
      </c>
      <c r="LE21">
        <v>33</v>
      </c>
      <c r="LF21">
        <v>0</v>
      </c>
      <c r="LG21">
        <v>83</v>
      </c>
      <c r="LH21">
        <v>45</v>
      </c>
      <c r="LI21">
        <v>6</v>
      </c>
      <c r="LJ21">
        <v>0</v>
      </c>
      <c r="LK21">
        <v>2</v>
      </c>
      <c r="LL21">
        <v>0</v>
      </c>
      <c r="LM21">
        <v>0</v>
      </c>
      <c r="LN21">
        <v>0</v>
      </c>
      <c r="LO21">
        <v>0</v>
      </c>
      <c r="LP21">
        <v>122</v>
      </c>
      <c r="LQ21">
        <v>29</v>
      </c>
      <c r="LR21">
        <v>1</v>
      </c>
      <c r="LS21">
        <v>84</v>
      </c>
      <c r="LT21">
        <v>52</v>
      </c>
      <c r="LU21">
        <v>10</v>
      </c>
      <c r="LV21">
        <v>0</v>
      </c>
      <c r="LW21">
        <v>1</v>
      </c>
      <c r="LX21">
        <v>0</v>
      </c>
      <c r="LY21">
        <v>0</v>
      </c>
      <c r="LZ21">
        <v>0</v>
      </c>
      <c r="MA21">
        <v>0</v>
      </c>
      <c r="MB21">
        <v>124</v>
      </c>
      <c r="MC21">
        <v>36</v>
      </c>
      <c r="MD21">
        <v>0</v>
      </c>
      <c r="ME21">
        <v>58</v>
      </c>
      <c r="MF21">
        <v>27</v>
      </c>
      <c r="MG21">
        <v>11</v>
      </c>
      <c r="MH21">
        <v>0</v>
      </c>
      <c r="MI21">
        <v>2</v>
      </c>
      <c r="MJ21">
        <v>0</v>
      </c>
      <c r="MK21">
        <v>0</v>
      </c>
      <c r="ML21">
        <v>0</v>
      </c>
      <c r="MM21">
        <v>0</v>
      </c>
      <c r="MN21">
        <v>105</v>
      </c>
      <c r="MO21">
        <v>36</v>
      </c>
      <c r="MP21">
        <v>0</v>
      </c>
      <c r="MQ21">
        <v>70</v>
      </c>
      <c r="MR21">
        <v>39</v>
      </c>
      <c r="MS21">
        <v>11</v>
      </c>
      <c r="MT21">
        <v>0</v>
      </c>
      <c r="MU21">
        <v>1</v>
      </c>
      <c r="MV21">
        <v>0</v>
      </c>
      <c r="MW21">
        <v>0</v>
      </c>
      <c r="MX21">
        <v>0</v>
      </c>
      <c r="MY21">
        <v>0</v>
      </c>
      <c r="MZ21">
        <v>117</v>
      </c>
      <c r="NA21">
        <v>23</v>
      </c>
      <c r="NB21">
        <v>0</v>
      </c>
      <c r="NC21">
        <v>57</v>
      </c>
      <c r="ND21">
        <v>27</v>
      </c>
      <c r="NE21">
        <v>10</v>
      </c>
      <c r="NF21">
        <v>0</v>
      </c>
      <c r="NG21">
        <v>1</v>
      </c>
      <c r="NH21">
        <v>0</v>
      </c>
      <c r="NI21">
        <v>0</v>
      </c>
      <c r="NJ21">
        <v>2</v>
      </c>
      <c r="NK21">
        <v>0</v>
      </c>
      <c r="NL21">
        <v>90</v>
      </c>
      <c r="NM21">
        <v>37</v>
      </c>
      <c r="NN21">
        <v>0</v>
      </c>
      <c r="NO21">
        <v>49</v>
      </c>
      <c r="NP21">
        <v>26</v>
      </c>
      <c r="NQ21">
        <v>12</v>
      </c>
      <c r="NR21">
        <v>0</v>
      </c>
      <c r="NS21">
        <v>2</v>
      </c>
      <c r="NT21">
        <v>0</v>
      </c>
      <c r="NU21">
        <v>0</v>
      </c>
      <c r="NV21">
        <v>1</v>
      </c>
      <c r="NW21">
        <v>0</v>
      </c>
      <c r="NX21">
        <v>98</v>
      </c>
      <c r="NY21">
        <v>15</v>
      </c>
      <c r="NZ21">
        <v>0</v>
      </c>
      <c r="OA21">
        <v>44</v>
      </c>
      <c r="OB21">
        <v>22</v>
      </c>
      <c r="OC21">
        <v>5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64</v>
      </c>
      <c r="OK21">
        <v>11</v>
      </c>
      <c r="OL21">
        <v>0</v>
      </c>
      <c r="OM21">
        <v>34</v>
      </c>
      <c r="ON21">
        <v>25</v>
      </c>
      <c r="OO21">
        <v>3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48</v>
      </c>
      <c r="OW21">
        <v>3</v>
      </c>
      <c r="OX21">
        <v>0</v>
      </c>
      <c r="OY21">
        <v>1</v>
      </c>
      <c r="OZ21">
        <v>1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0</v>
      </c>
      <c r="PH21">
        <v>4</v>
      </c>
      <c r="PI21">
        <v>374</v>
      </c>
      <c r="PJ21">
        <v>8</v>
      </c>
      <c r="PK21">
        <v>1186</v>
      </c>
      <c r="PL21">
        <v>750</v>
      </c>
      <c r="PM21">
        <v>168</v>
      </c>
      <c r="PN21">
        <v>0</v>
      </c>
      <c r="PO21">
        <v>36</v>
      </c>
      <c r="PP21">
        <v>0</v>
      </c>
      <c r="PQ21">
        <v>2</v>
      </c>
      <c r="PR21">
        <v>3</v>
      </c>
      <c r="PS21">
        <v>0</v>
      </c>
      <c r="PT21">
        <v>1736</v>
      </c>
      <c r="PU21">
        <v>115</v>
      </c>
      <c r="PV21">
        <v>0</v>
      </c>
      <c r="PW21">
        <v>764</v>
      </c>
      <c r="PX21">
        <v>503</v>
      </c>
      <c r="PY21">
        <v>61</v>
      </c>
      <c r="PZ21">
        <v>0</v>
      </c>
      <c r="QA21">
        <v>21</v>
      </c>
      <c r="QB21">
        <v>0</v>
      </c>
      <c r="QC21">
        <v>0</v>
      </c>
      <c r="QD21">
        <v>0</v>
      </c>
      <c r="QE21">
        <v>0</v>
      </c>
      <c r="QF21">
        <v>940</v>
      </c>
    </row>
    <row r="22" spans="1:448" hidden="1">
      <c r="A22" s="178" t="s">
        <v>509</v>
      </c>
      <c r="B22">
        <v>24</v>
      </c>
      <c r="C22">
        <v>0</v>
      </c>
      <c r="D22">
        <v>1</v>
      </c>
      <c r="E22">
        <v>20</v>
      </c>
      <c r="F22">
        <v>0</v>
      </c>
      <c r="G22">
        <v>0</v>
      </c>
      <c r="H22">
        <v>0</v>
      </c>
      <c r="I22">
        <v>0</v>
      </c>
      <c r="J22">
        <v>4</v>
      </c>
      <c r="K22">
        <v>3</v>
      </c>
      <c r="L22">
        <v>0</v>
      </c>
      <c r="M22">
        <v>0</v>
      </c>
      <c r="N22">
        <v>0</v>
      </c>
      <c r="O22">
        <v>118</v>
      </c>
      <c r="P22">
        <v>0</v>
      </c>
      <c r="Q22">
        <v>0</v>
      </c>
      <c r="R22">
        <v>3</v>
      </c>
      <c r="S22">
        <v>1</v>
      </c>
      <c r="T22">
        <v>28</v>
      </c>
      <c r="U22">
        <v>0</v>
      </c>
      <c r="V22">
        <v>0</v>
      </c>
      <c r="W22">
        <v>0</v>
      </c>
      <c r="X22">
        <v>5</v>
      </c>
      <c r="Y22">
        <v>22</v>
      </c>
      <c r="Z22">
        <v>0</v>
      </c>
      <c r="AA22">
        <v>4</v>
      </c>
      <c r="AB22">
        <v>4</v>
      </c>
      <c r="AC22">
        <v>1</v>
      </c>
      <c r="AD22">
        <v>11</v>
      </c>
      <c r="AE22">
        <v>20</v>
      </c>
      <c r="AF22">
        <v>6</v>
      </c>
      <c r="AG22">
        <v>60</v>
      </c>
      <c r="AH22">
        <v>335</v>
      </c>
      <c r="AI22">
        <v>0</v>
      </c>
      <c r="AJ22">
        <v>0</v>
      </c>
      <c r="AK22">
        <v>0</v>
      </c>
      <c r="AL22">
        <v>1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2</v>
      </c>
      <c r="BM22">
        <v>2</v>
      </c>
      <c r="BN22">
        <v>1</v>
      </c>
      <c r="BO22">
        <v>9</v>
      </c>
      <c r="BP22">
        <v>62</v>
      </c>
      <c r="BQ22">
        <v>0</v>
      </c>
      <c r="BR22">
        <v>0</v>
      </c>
      <c r="BS22">
        <v>8</v>
      </c>
      <c r="BT22">
        <v>0</v>
      </c>
      <c r="BU22">
        <v>0</v>
      </c>
      <c r="BV22">
        <v>0</v>
      </c>
      <c r="BW22">
        <v>0</v>
      </c>
      <c r="BX22">
        <v>3</v>
      </c>
      <c r="BY22">
        <v>2</v>
      </c>
      <c r="BZ22">
        <v>0</v>
      </c>
      <c r="CA22">
        <v>0</v>
      </c>
      <c r="CB22">
        <v>0</v>
      </c>
      <c r="CC22">
        <v>442</v>
      </c>
      <c r="CD22">
        <v>0</v>
      </c>
      <c r="CE22">
        <v>0</v>
      </c>
      <c r="CF22">
        <v>2</v>
      </c>
      <c r="CG22">
        <v>0</v>
      </c>
      <c r="CH22">
        <v>16</v>
      </c>
      <c r="CI22">
        <v>0</v>
      </c>
      <c r="CJ22">
        <v>0</v>
      </c>
      <c r="CK22">
        <v>0</v>
      </c>
      <c r="CL22">
        <v>1</v>
      </c>
      <c r="CM22">
        <v>15</v>
      </c>
      <c r="CN22">
        <v>0</v>
      </c>
      <c r="CO22">
        <v>8</v>
      </c>
      <c r="CP22">
        <v>9</v>
      </c>
      <c r="CQ22">
        <v>3</v>
      </c>
      <c r="CR22">
        <v>4</v>
      </c>
      <c r="CS22">
        <v>40</v>
      </c>
      <c r="CT22">
        <v>5</v>
      </c>
      <c r="CU22">
        <v>114</v>
      </c>
      <c r="CV22">
        <v>734</v>
      </c>
      <c r="CW22">
        <v>24</v>
      </c>
      <c r="CX22">
        <v>0</v>
      </c>
      <c r="CY22">
        <v>0</v>
      </c>
      <c r="CZ22">
        <v>20</v>
      </c>
      <c r="DA22">
        <v>1</v>
      </c>
      <c r="DB22">
        <v>0</v>
      </c>
      <c r="DC22">
        <v>0</v>
      </c>
      <c r="DD22">
        <v>1</v>
      </c>
      <c r="DE22">
        <v>4</v>
      </c>
      <c r="DF22">
        <v>0</v>
      </c>
      <c r="DG22">
        <v>0</v>
      </c>
      <c r="DH22">
        <v>0</v>
      </c>
      <c r="DI22">
        <v>0</v>
      </c>
      <c r="DJ22">
        <v>73</v>
      </c>
      <c r="DK22">
        <v>0</v>
      </c>
      <c r="DL22">
        <v>0</v>
      </c>
      <c r="DM22">
        <v>3</v>
      </c>
      <c r="DN22">
        <v>0</v>
      </c>
      <c r="DO22">
        <v>11</v>
      </c>
      <c r="DP22">
        <v>0</v>
      </c>
      <c r="DQ22">
        <v>0</v>
      </c>
      <c r="DR22">
        <v>0</v>
      </c>
      <c r="DS22">
        <v>1</v>
      </c>
      <c r="DT22">
        <v>0</v>
      </c>
      <c r="DU22">
        <v>0</v>
      </c>
      <c r="DV22">
        <v>0</v>
      </c>
      <c r="DW22">
        <v>2</v>
      </c>
      <c r="DX22">
        <v>4</v>
      </c>
      <c r="DY22">
        <v>6</v>
      </c>
      <c r="DZ22">
        <v>22</v>
      </c>
      <c r="EA22">
        <v>0</v>
      </c>
      <c r="EB22">
        <v>51</v>
      </c>
      <c r="EC22">
        <v>223</v>
      </c>
      <c r="ED22">
        <v>110</v>
      </c>
      <c r="EE22">
        <v>0</v>
      </c>
      <c r="EF22">
        <v>1</v>
      </c>
      <c r="EG22">
        <v>49</v>
      </c>
      <c r="EH22">
        <v>1</v>
      </c>
      <c r="EI22">
        <v>0</v>
      </c>
      <c r="EJ22">
        <v>0</v>
      </c>
      <c r="EK22">
        <v>1</v>
      </c>
      <c r="EL22">
        <v>11</v>
      </c>
      <c r="EM22">
        <v>5</v>
      </c>
      <c r="EN22">
        <v>0</v>
      </c>
      <c r="EO22">
        <v>0</v>
      </c>
      <c r="EP22">
        <v>0</v>
      </c>
      <c r="EQ22">
        <v>633</v>
      </c>
      <c r="ER22">
        <v>0</v>
      </c>
      <c r="ES22">
        <v>0</v>
      </c>
      <c r="ET22">
        <v>8</v>
      </c>
      <c r="EU22">
        <v>1</v>
      </c>
      <c r="EV22">
        <v>58</v>
      </c>
      <c r="EW22">
        <v>0</v>
      </c>
      <c r="EX22">
        <v>0</v>
      </c>
      <c r="EY22">
        <v>0</v>
      </c>
      <c r="EZ22">
        <v>7</v>
      </c>
      <c r="FA22">
        <v>37</v>
      </c>
      <c r="FB22">
        <v>0</v>
      </c>
      <c r="FC22">
        <v>12</v>
      </c>
      <c r="FD22">
        <v>15</v>
      </c>
      <c r="FE22">
        <v>8</v>
      </c>
      <c r="FF22">
        <v>21</v>
      </c>
      <c r="FG22">
        <v>84</v>
      </c>
      <c r="FH22">
        <v>13</v>
      </c>
      <c r="FI22">
        <v>226</v>
      </c>
      <c r="FJ22">
        <v>1301</v>
      </c>
      <c r="FK22">
        <v>153</v>
      </c>
      <c r="FL22">
        <v>12</v>
      </c>
      <c r="FM22">
        <v>162</v>
      </c>
      <c r="FN22">
        <v>0</v>
      </c>
      <c r="FO22">
        <v>8</v>
      </c>
      <c r="FP22">
        <v>335</v>
      </c>
      <c r="FQ22">
        <v>5</v>
      </c>
      <c r="FR22">
        <v>3</v>
      </c>
      <c r="FS22">
        <v>1</v>
      </c>
      <c r="FT22">
        <v>0</v>
      </c>
      <c r="FU22">
        <v>0</v>
      </c>
      <c r="FV22">
        <v>9</v>
      </c>
      <c r="FW22">
        <v>359</v>
      </c>
      <c r="FX22">
        <v>25</v>
      </c>
      <c r="FY22">
        <v>329</v>
      </c>
      <c r="FZ22">
        <v>4</v>
      </c>
      <c r="GA22">
        <v>17</v>
      </c>
      <c r="GB22">
        <v>734</v>
      </c>
      <c r="GC22">
        <v>42</v>
      </c>
      <c r="GD22">
        <v>1</v>
      </c>
      <c r="GE22">
        <v>165</v>
      </c>
      <c r="GF22">
        <v>1</v>
      </c>
      <c r="GG22">
        <v>14</v>
      </c>
      <c r="GH22">
        <v>223</v>
      </c>
      <c r="GI22">
        <v>559</v>
      </c>
      <c r="GJ22">
        <v>41</v>
      </c>
      <c r="GK22">
        <v>657</v>
      </c>
      <c r="GL22">
        <v>5</v>
      </c>
      <c r="GM22">
        <v>39</v>
      </c>
      <c r="GN22">
        <v>1301</v>
      </c>
      <c r="GO22">
        <v>4</v>
      </c>
      <c r="GP22">
        <v>0</v>
      </c>
      <c r="GQ22">
        <v>30</v>
      </c>
      <c r="GR22">
        <v>24</v>
      </c>
      <c r="GS22">
        <v>19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53</v>
      </c>
      <c r="HA22">
        <v>5</v>
      </c>
      <c r="HB22">
        <v>0</v>
      </c>
      <c r="HC22">
        <v>54</v>
      </c>
      <c r="HD22">
        <v>47</v>
      </c>
      <c r="HE22">
        <v>12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71</v>
      </c>
      <c r="HM22">
        <v>7</v>
      </c>
      <c r="HN22">
        <v>0</v>
      </c>
      <c r="HO22">
        <v>44</v>
      </c>
      <c r="HP22">
        <v>35</v>
      </c>
      <c r="HQ22">
        <v>12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63</v>
      </c>
      <c r="HY22">
        <v>9</v>
      </c>
      <c r="HZ22">
        <v>0</v>
      </c>
      <c r="IA22">
        <v>60</v>
      </c>
      <c r="IB22">
        <v>43</v>
      </c>
      <c r="IC22">
        <v>15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84</v>
      </c>
      <c r="IK22">
        <v>7</v>
      </c>
      <c r="IL22">
        <v>0</v>
      </c>
      <c r="IM22">
        <v>38</v>
      </c>
      <c r="IN22">
        <v>29</v>
      </c>
      <c r="IO22">
        <v>14</v>
      </c>
      <c r="IP22">
        <v>0</v>
      </c>
      <c r="IQ22">
        <v>0</v>
      </c>
      <c r="IR22">
        <v>0</v>
      </c>
      <c r="IS22">
        <v>1</v>
      </c>
      <c r="IT22">
        <v>0</v>
      </c>
      <c r="IU22">
        <v>0</v>
      </c>
      <c r="IV22">
        <v>59</v>
      </c>
      <c r="IW22">
        <v>20</v>
      </c>
      <c r="IX22">
        <v>0</v>
      </c>
      <c r="IY22">
        <v>51</v>
      </c>
      <c r="IZ22">
        <v>39</v>
      </c>
      <c r="JA22">
        <v>13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84</v>
      </c>
      <c r="JI22">
        <v>16</v>
      </c>
      <c r="JJ22">
        <v>0</v>
      </c>
      <c r="JK22">
        <v>55</v>
      </c>
      <c r="JL22">
        <v>38</v>
      </c>
      <c r="JM22">
        <v>21</v>
      </c>
      <c r="JN22">
        <v>0</v>
      </c>
      <c r="JO22">
        <v>0</v>
      </c>
      <c r="JP22">
        <v>0</v>
      </c>
      <c r="JQ22">
        <v>2</v>
      </c>
      <c r="JR22">
        <v>0</v>
      </c>
      <c r="JS22">
        <v>0</v>
      </c>
      <c r="JT22">
        <v>92</v>
      </c>
      <c r="JU22">
        <v>18</v>
      </c>
      <c r="JV22">
        <v>1</v>
      </c>
      <c r="JW22">
        <v>44</v>
      </c>
      <c r="JX22">
        <v>27</v>
      </c>
      <c r="JY22">
        <v>14</v>
      </c>
      <c r="JZ22">
        <v>0</v>
      </c>
      <c r="KA22">
        <v>0</v>
      </c>
      <c r="KB22">
        <v>0</v>
      </c>
      <c r="KC22">
        <v>1</v>
      </c>
      <c r="KD22">
        <v>0</v>
      </c>
      <c r="KE22">
        <v>0</v>
      </c>
      <c r="KF22">
        <v>77</v>
      </c>
      <c r="KG22">
        <v>22</v>
      </c>
      <c r="KH22">
        <v>0</v>
      </c>
      <c r="KI22">
        <v>31</v>
      </c>
      <c r="KJ22">
        <v>23</v>
      </c>
      <c r="KK22">
        <v>14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67</v>
      </c>
      <c r="KS22">
        <v>24</v>
      </c>
      <c r="KT22">
        <v>0</v>
      </c>
      <c r="KU22">
        <v>40</v>
      </c>
      <c r="KV22">
        <v>27</v>
      </c>
      <c r="KW22">
        <v>11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75</v>
      </c>
      <c r="LE22">
        <v>25</v>
      </c>
      <c r="LF22">
        <v>0</v>
      </c>
      <c r="LG22">
        <v>32</v>
      </c>
      <c r="LH22">
        <v>26</v>
      </c>
      <c r="LI22">
        <v>12</v>
      </c>
      <c r="LJ22">
        <v>0</v>
      </c>
      <c r="LK22">
        <v>0</v>
      </c>
      <c r="LL22">
        <v>0</v>
      </c>
      <c r="LM22">
        <v>1</v>
      </c>
      <c r="LN22">
        <v>0</v>
      </c>
      <c r="LO22">
        <v>0</v>
      </c>
      <c r="LP22">
        <v>69</v>
      </c>
      <c r="LQ22">
        <v>36</v>
      </c>
      <c r="LR22">
        <v>0</v>
      </c>
      <c r="LS22">
        <v>40</v>
      </c>
      <c r="LT22">
        <v>30</v>
      </c>
      <c r="LU22">
        <v>8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84</v>
      </c>
      <c r="MC22">
        <v>21</v>
      </c>
      <c r="MD22">
        <v>1</v>
      </c>
      <c r="ME22">
        <v>38</v>
      </c>
      <c r="MF22">
        <v>23</v>
      </c>
      <c r="MG22">
        <v>8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1</v>
      </c>
      <c r="MN22">
        <v>68</v>
      </c>
      <c r="MO22">
        <v>27</v>
      </c>
      <c r="MP22">
        <v>0</v>
      </c>
      <c r="MQ22">
        <v>42</v>
      </c>
      <c r="MR22">
        <v>31</v>
      </c>
      <c r="MS22">
        <v>11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80</v>
      </c>
      <c r="NA22">
        <v>29</v>
      </c>
      <c r="NB22">
        <v>0</v>
      </c>
      <c r="NC22">
        <v>34</v>
      </c>
      <c r="ND22">
        <v>19</v>
      </c>
      <c r="NE22">
        <v>10</v>
      </c>
      <c r="NF22">
        <v>0</v>
      </c>
      <c r="NG22">
        <v>1</v>
      </c>
      <c r="NH22">
        <v>0</v>
      </c>
      <c r="NI22">
        <v>0</v>
      </c>
      <c r="NJ22">
        <v>0</v>
      </c>
      <c r="NK22">
        <v>1</v>
      </c>
      <c r="NL22">
        <v>73</v>
      </c>
      <c r="NM22">
        <v>27</v>
      </c>
      <c r="NN22">
        <v>1</v>
      </c>
      <c r="NO22">
        <v>50</v>
      </c>
      <c r="NP22">
        <v>35</v>
      </c>
      <c r="NQ22">
        <v>15</v>
      </c>
      <c r="NR22">
        <v>0</v>
      </c>
      <c r="NS22">
        <v>0</v>
      </c>
      <c r="NT22">
        <v>0</v>
      </c>
      <c r="NU22">
        <v>0</v>
      </c>
      <c r="NV22">
        <v>1</v>
      </c>
      <c r="NW22">
        <v>0</v>
      </c>
      <c r="NX22">
        <v>93</v>
      </c>
      <c r="NY22">
        <v>19</v>
      </c>
      <c r="NZ22">
        <v>3</v>
      </c>
      <c r="OA22">
        <v>20</v>
      </c>
      <c r="OB22">
        <v>16</v>
      </c>
      <c r="OC22">
        <v>7</v>
      </c>
      <c r="OD22">
        <v>0</v>
      </c>
      <c r="OE22">
        <v>0</v>
      </c>
      <c r="OF22">
        <v>0</v>
      </c>
      <c r="OG22">
        <v>0</v>
      </c>
      <c r="OH22">
        <v>1</v>
      </c>
      <c r="OI22">
        <v>0</v>
      </c>
      <c r="OJ22">
        <v>49</v>
      </c>
      <c r="OK22">
        <v>16</v>
      </c>
      <c r="OL22">
        <v>3</v>
      </c>
      <c r="OM22">
        <v>28</v>
      </c>
      <c r="ON22">
        <v>17</v>
      </c>
      <c r="OO22">
        <v>5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52</v>
      </c>
      <c r="OW22">
        <v>3</v>
      </c>
      <c r="OX22">
        <v>0</v>
      </c>
      <c r="OY22">
        <v>3</v>
      </c>
      <c r="OZ22">
        <v>1</v>
      </c>
      <c r="PA22">
        <v>2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8</v>
      </c>
      <c r="PI22">
        <v>335</v>
      </c>
      <c r="PJ22">
        <v>9</v>
      </c>
      <c r="PK22">
        <v>734</v>
      </c>
      <c r="PL22">
        <v>530</v>
      </c>
      <c r="PM22">
        <v>223</v>
      </c>
      <c r="PN22">
        <v>0</v>
      </c>
      <c r="PO22">
        <v>1</v>
      </c>
      <c r="PP22">
        <v>0</v>
      </c>
      <c r="PQ22">
        <v>5</v>
      </c>
      <c r="PR22">
        <v>2</v>
      </c>
      <c r="PS22">
        <v>2</v>
      </c>
      <c r="PT22">
        <v>1301</v>
      </c>
      <c r="PU22">
        <v>28</v>
      </c>
      <c r="PV22">
        <v>1</v>
      </c>
      <c r="PW22">
        <v>171</v>
      </c>
      <c r="PX22">
        <v>137</v>
      </c>
      <c r="PY22">
        <v>41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241</v>
      </c>
    </row>
    <row r="23" spans="1:448" hidden="1">
      <c r="A23" s="178" t="s">
        <v>288</v>
      </c>
      <c r="B23">
        <v>9</v>
      </c>
      <c r="C23">
        <v>0</v>
      </c>
      <c r="D23">
        <v>17</v>
      </c>
      <c r="E23">
        <v>4</v>
      </c>
      <c r="F23">
        <v>0</v>
      </c>
      <c r="G23">
        <v>0</v>
      </c>
      <c r="H23">
        <v>0</v>
      </c>
      <c r="I23">
        <v>3</v>
      </c>
      <c r="J23">
        <v>21</v>
      </c>
      <c r="K23">
        <v>6</v>
      </c>
      <c r="L23">
        <v>0</v>
      </c>
      <c r="M23">
        <v>0</v>
      </c>
      <c r="N23">
        <v>0</v>
      </c>
      <c r="O23">
        <v>50</v>
      </c>
      <c r="P23">
        <v>0</v>
      </c>
      <c r="Q23">
        <v>0</v>
      </c>
      <c r="R23">
        <v>4</v>
      </c>
      <c r="S23">
        <v>0</v>
      </c>
      <c r="T23">
        <v>50</v>
      </c>
      <c r="U23">
        <v>1</v>
      </c>
      <c r="V23">
        <v>0</v>
      </c>
      <c r="W23">
        <v>0</v>
      </c>
      <c r="X23">
        <v>4</v>
      </c>
      <c r="Y23">
        <v>14</v>
      </c>
      <c r="Z23">
        <v>0</v>
      </c>
      <c r="AA23">
        <v>5</v>
      </c>
      <c r="AB23">
        <v>6</v>
      </c>
      <c r="AC23">
        <v>0</v>
      </c>
      <c r="AD23">
        <v>1</v>
      </c>
      <c r="AE23">
        <v>16</v>
      </c>
      <c r="AF23">
        <v>9</v>
      </c>
      <c r="AG23">
        <v>37</v>
      </c>
      <c r="AH23">
        <v>257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1</v>
      </c>
      <c r="BM23">
        <v>0</v>
      </c>
      <c r="BN23">
        <v>2</v>
      </c>
      <c r="BO23">
        <v>3</v>
      </c>
      <c r="BP23">
        <v>9</v>
      </c>
      <c r="BQ23">
        <v>2</v>
      </c>
      <c r="BR23">
        <v>19</v>
      </c>
      <c r="BS23">
        <v>9</v>
      </c>
      <c r="BT23">
        <v>0</v>
      </c>
      <c r="BU23">
        <v>0</v>
      </c>
      <c r="BV23">
        <v>0</v>
      </c>
      <c r="BW23">
        <v>4</v>
      </c>
      <c r="BX23">
        <v>7</v>
      </c>
      <c r="BY23">
        <v>7</v>
      </c>
      <c r="BZ23">
        <v>0</v>
      </c>
      <c r="CA23">
        <v>0</v>
      </c>
      <c r="CB23">
        <v>0</v>
      </c>
      <c r="CC23">
        <v>203</v>
      </c>
      <c r="CD23">
        <v>0</v>
      </c>
      <c r="CE23">
        <v>1</v>
      </c>
      <c r="CF23">
        <v>0</v>
      </c>
      <c r="CG23">
        <v>0</v>
      </c>
      <c r="CH23">
        <v>14</v>
      </c>
      <c r="CI23">
        <v>1</v>
      </c>
      <c r="CJ23">
        <v>0</v>
      </c>
      <c r="CK23">
        <v>0</v>
      </c>
      <c r="CL23">
        <v>8</v>
      </c>
      <c r="CM23">
        <v>12</v>
      </c>
      <c r="CN23">
        <v>0</v>
      </c>
      <c r="CO23">
        <v>0</v>
      </c>
      <c r="CP23">
        <v>17</v>
      </c>
      <c r="CQ23">
        <v>2</v>
      </c>
      <c r="CR23">
        <v>0</v>
      </c>
      <c r="CS23">
        <v>37</v>
      </c>
      <c r="CT23">
        <v>10</v>
      </c>
      <c r="CU23">
        <v>133</v>
      </c>
      <c r="CV23">
        <v>495</v>
      </c>
      <c r="CW23">
        <v>11</v>
      </c>
      <c r="CX23">
        <v>0</v>
      </c>
      <c r="CY23">
        <v>6</v>
      </c>
      <c r="CZ23">
        <v>0</v>
      </c>
      <c r="DA23">
        <v>0</v>
      </c>
      <c r="DB23">
        <v>0</v>
      </c>
      <c r="DC23">
        <v>0</v>
      </c>
      <c r="DD23">
        <v>3</v>
      </c>
      <c r="DE23">
        <v>9</v>
      </c>
      <c r="DF23">
        <v>12</v>
      </c>
      <c r="DG23">
        <v>0</v>
      </c>
      <c r="DH23">
        <v>0</v>
      </c>
      <c r="DI23">
        <v>0</v>
      </c>
      <c r="DJ23">
        <v>15</v>
      </c>
      <c r="DK23">
        <v>0</v>
      </c>
      <c r="DL23">
        <v>0</v>
      </c>
      <c r="DM23">
        <v>3</v>
      </c>
      <c r="DN23">
        <v>0</v>
      </c>
      <c r="DO23">
        <v>9</v>
      </c>
      <c r="DP23">
        <v>0</v>
      </c>
      <c r="DQ23">
        <v>0</v>
      </c>
      <c r="DR23">
        <v>0</v>
      </c>
      <c r="DS23">
        <v>0</v>
      </c>
      <c r="DT23">
        <v>1</v>
      </c>
      <c r="DU23">
        <v>0</v>
      </c>
      <c r="DV23">
        <v>2</v>
      </c>
      <c r="DW23">
        <v>0</v>
      </c>
      <c r="DX23">
        <v>0</v>
      </c>
      <c r="DY23">
        <v>2</v>
      </c>
      <c r="DZ23">
        <v>2</v>
      </c>
      <c r="EA23">
        <v>0</v>
      </c>
      <c r="EB23">
        <v>14</v>
      </c>
      <c r="EC23">
        <v>89</v>
      </c>
      <c r="ED23">
        <v>29</v>
      </c>
      <c r="EE23">
        <v>2</v>
      </c>
      <c r="EF23">
        <v>42</v>
      </c>
      <c r="EG23">
        <v>13</v>
      </c>
      <c r="EH23">
        <v>0</v>
      </c>
      <c r="EI23">
        <v>0</v>
      </c>
      <c r="EJ23">
        <v>0</v>
      </c>
      <c r="EK23">
        <v>10</v>
      </c>
      <c r="EL23">
        <v>37</v>
      </c>
      <c r="EM23">
        <v>25</v>
      </c>
      <c r="EN23">
        <v>0</v>
      </c>
      <c r="EO23">
        <v>0</v>
      </c>
      <c r="EP23">
        <v>0</v>
      </c>
      <c r="EQ23">
        <v>268</v>
      </c>
      <c r="ER23">
        <v>0</v>
      </c>
      <c r="ES23">
        <v>1</v>
      </c>
      <c r="ET23">
        <v>7</v>
      </c>
      <c r="EU23">
        <v>0</v>
      </c>
      <c r="EV23">
        <v>73</v>
      </c>
      <c r="EW23">
        <v>2</v>
      </c>
      <c r="EX23">
        <v>0</v>
      </c>
      <c r="EY23">
        <v>0</v>
      </c>
      <c r="EZ23">
        <v>12</v>
      </c>
      <c r="FA23">
        <v>27</v>
      </c>
      <c r="FB23">
        <v>0</v>
      </c>
      <c r="FC23">
        <v>7</v>
      </c>
      <c r="FD23">
        <v>23</v>
      </c>
      <c r="FE23">
        <v>2</v>
      </c>
      <c r="FF23">
        <v>3</v>
      </c>
      <c r="FG23">
        <v>56</v>
      </c>
      <c r="FH23">
        <v>19</v>
      </c>
      <c r="FI23">
        <v>186</v>
      </c>
      <c r="FJ23">
        <v>844</v>
      </c>
      <c r="FK23">
        <v>100</v>
      </c>
      <c r="FL23">
        <v>5</v>
      </c>
      <c r="FM23">
        <v>139</v>
      </c>
      <c r="FN23">
        <v>0</v>
      </c>
      <c r="FO23">
        <v>13</v>
      </c>
      <c r="FP23">
        <v>257</v>
      </c>
      <c r="FQ23">
        <v>2</v>
      </c>
      <c r="FR23">
        <v>1</v>
      </c>
      <c r="FS23">
        <v>0</v>
      </c>
      <c r="FT23">
        <v>0</v>
      </c>
      <c r="FU23">
        <v>0</v>
      </c>
      <c r="FV23">
        <v>3</v>
      </c>
      <c r="FW23">
        <v>253</v>
      </c>
      <c r="FX23">
        <v>12</v>
      </c>
      <c r="FY23">
        <v>214</v>
      </c>
      <c r="FZ23">
        <v>0</v>
      </c>
      <c r="GA23">
        <v>16</v>
      </c>
      <c r="GB23">
        <v>495</v>
      </c>
      <c r="GC23">
        <v>20</v>
      </c>
      <c r="GD23">
        <v>1</v>
      </c>
      <c r="GE23">
        <v>68</v>
      </c>
      <c r="GF23">
        <v>0</v>
      </c>
      <c r="GG23">
        <v>0</v>
      </c>
      <c r="GH23">
        <v>89</v>
      </c>
      <c r="GI23">
        <v>375</v>
      </c>
      <c r="GJ23">
        <v>19</v>
      </c>
      <c r="GK23">
        <v>421</v>
      </c>
      <c r="GL23">
        <v>0</v>
      </c>
      <c r="GM23">
        <v>29</v>
      </c>
      <c r="GN23">
        <v>844</v>
      </c>
      <c r="GO23">
        <v>13</v>
      </c>
      <c r="GP23">
        <v>0</v>
      </c>
      <c r="GQ23">
        <v>37</v>
      </c>
      <c r="GR23">
        <v>18</v>
      </c>
      <c r="GS23">
        <v>12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62</v>
      </c>
      <c r="HA23">
        <v>1</v>
      </c>
      <c r="HB23">
        <v>0</v>
      </c>
      <c r="HC23">
        <v>36</v>
      </c>
      <c r="HD23">
        <v>23</v>
      </c>
      <c r="HE23">
        <v>7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44</v>
      </c>
      <c r="HM23">
        <v>4</v>
      </c>
      <c r="HN23">
        <v>0</v>
      </c>
      <c r="HO23">
        <v>37</v>
      </c>
      <c r="HP23">
        <v>24</v>
      </c>
      <c r="HQ23">
        <v>4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45</v>
      </c>
      <c r="HY23">
        <v>15</v>
      </c>
      <c r="HZ23">
        <v>0</v>
      </c>
      <c r="IA23">
        <v>27</v>
      </c>
      <c r="IB23">
        <v>13</v>
      </c>
      <c r="IC23">
        <v>2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44</v>
      </c>
      <c r="IK23">
        <v>9</v>
      </c>
      <c r="IL23">
        <v>0</v>
      </c>
      <c r="IM23">
        <v>37</v>
      </c>
      <c r="IN23">
        <v>25</v>
      </c>
      <c r="IO23">
        <v>5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51</v>
      </c>
      <c r="IW23">
        <v>17</v>
      </c>
      <c r="IX23">
        <v>0</v>
      </c>
      <c r="IY23">
        <v>26</v>
      </c>
      <c r="IZ23">
        <v>15</v>
      </c>
      <c r="JA23">
        <v>7</v>
      </c>
      <c r="JB23">
        <v>0</v>
      </c>
      <c r="JC23">
        <v>1</v>
      </c>
      <c r="JD23">
        <v>0</v>
      </c>
      <c r="JE23">
        <v>0</v>
      </c>
      <c r="JF23">
        <v>0</v>
      </c>
      <c r="JG23">
        <v>0</v>
      </c>
      <c r="JH23">
        <v>50</v>
      </c>
      <c r="JI23">
        <v>24</v>
      </c>
      <c r="JJ23">
        <v>0</v>
      </c>
      <c r="JK23">
        <v>26</v>
      </c>
      <c r="JL23">
        <v>18</v>
      </c>
      <c r="JM23">
        <v>7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57</v>
      </c>
      <c r="JU23">
        <v>22</v>
      </c>
      <c r="JV23">
        <v>0</v>
      </c>
      <c r="JW23">
        <v>21</v>
      </c>
      <c r="JX23">
        <v>12</v>
      </c>
      <c r="JY23">
        <v>4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47</v>
      </c>
      <c r="KG23">
        <v>22</v>
      </c>
      <c r="KH23">
        <v>1</v>
      </c>
      <c r="KI23">
        <v>38</v>
      </c>
      <c r="KJ23">
        <v>27</v>
      </c>
      <c r="KK23">
        <v>7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68</v>
      </c>
      <c r="KS23">
        <v>22</v>
      </c>
      <c r="KT23">
        <v>0</v>
      </c>
      <c r="KU23">
        <v>30</v>
      </c>
      <c r="KV23">
        <v>14</v>
      </c>
      <c r="KW23">
        <v>1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53</v>
      </c>
      <c r="LE23">
        <v>16</v>
      </c>
      <c r="LF23">
        <v>0</v>
      </c>
      <c r="LG23">
        <v>29</v>
      </c>
      <c r="LH23">
        <v>15</v>
      </c>
      <c r="LI23">
        <v>5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50</v>
      </c>
      <c r="LQ23">
        <v>23</v>
      </c>
      <c r="LR23">
        <v>0</v>
      </c>
      <c r="LS23">
        <v>32</v>
      </c>
      <c r="LT23">
        <v>9</v>
      </c>
      <c r="LU23">
        <v>6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61</v>
      </c>
      <c r="MC23">
        <v>13</v>
      </c>
      <c r="MD23">
        <v>0</v>
      </c>
      <c r="ME23">
        <v>30</v>
      </c>
      <c r="MF23">
        <v>16</v>
      </c>
      <c r="MG23">
        <v>6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49</v>
      </c>
      <c r="MO23">
        <v>16</v>
      </c>
      <c r="MP23">
        <v>1</v>
      </c>
      <c r="MQ23">
        <v>24</v>
      </c>
      <c r="MR23">
        <v>10</v>
      </c>
      <c r="MS23">
        <v>2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43</v>
      </c>
      <c r="NA23">
        <v>14</v>
      </c>
      <c r="NB23">
        <v>0</v>
      </c>
      <c r="NC23">
        <v>23</v>
      </c>
      <c r="ND23">
        <v>11</v>
      </c>
      <c r="NE23">
        <v>4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41</v>
      </c>
      <c r="NM23">
        <v>10</v>
      </c>
      <c r="NN23">
        <v>1</v>
      </c>
      <c r="NO23">
        <v>11</v>
      </c>
      <c r="NP23">
        <v>6</v>
      </c>
      <c r="NQ23">
        <v>3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25</v>
      </c>
      <c r="NY23">
        <v>10</v>
      </c>
      <c r="NZ23">
        <v>0</v>
      </c>
      <c r="OA23">
        <v>14</v>
      </c>
      <c r="OB23">
        <v>8</v>
      </c>
      <c r="OC23">
        <v>1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25</v>
      </c>
      <c r="OK23">
        <v>6</v>
      </c>
      <c r="OL23">
        <v>0</v>
      </c>
      <c r="OM23">
        <v>17</v>
      </c>
      <c r="ON23">
        <v>8</v>
      </c>
      <c r="OO23">
        <v>6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29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257</v>
      </c>
      <c r="PJ23">
        <v>3</v>
      </c>
      <c r="PK23">
        <v>495</v>
      </c>
      <c r="PL23">
        <v>272</v>
      </c>
      <c r="PM23">
        <v>89</v>
      </c>
      <c r="PN23">
        <v>0</v>
      </c>
      <c r="PO23">
        <v>1</v>
      </c>
      <c r="PP23">
        <v>0</v>
      </c>
      <c r="PQ23">
        <v>0</v>
      </c>
      <c r="PR23">
        <v>0</v>
      </c>
      <c r="PS23">
        <v>0</v>
      </c>
      <c r="PT23">
        <v>844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</row>
    <row r="24" spans="1:448" hidden="1">
      <c r="A24" s="178" t="s">
        <v>296</v>
      </c>
      <c r="B24">
        <v>12</v>
      </c>
      <c r="C24">
        <v>0</v>
      </c>
      <c r="D24">
        <v>8</v>
      </c>
      <c r="E24">
        <v>17</v>
      </c>
      <c r="F24">
        <v>0</v>
      </c>
      <c r="G24">
        <v>0</v>
      </c>
      <c r="H24">
        <v>0</v>
      </c>
      <c r="I24">
        <v>10</v>
      </c>
      <c r="J24">
        <v>13</v>
      </c>
      <c r="K24">
        <v>0</v>
      </c>
      <c r="L24">
        <v>0</v>
      </c>
      <c r="M24">
        <v>0</v>
      </c>
      <c r="N24">
        <v>0</v>
      </c>
      <c r="O24">
        <v>166</v>
      </c>
      <c r="P24">
        <v>0</v>
      </c>
      <c r="Q24">
        <v>0</v>
      </c>
      <c r="R24">
        <v>17</v>
      </c>
      <c r="S24">
        <v>4</v>
      </c>
      <c r="T24">
        <v>123</v>
      </c>
      <c r="U24">
        <v>6</v>
      </c>
      <c r="V24">
        <v>0</v>
      </c>
      <c r="W24">
        <v>0</v>
      </c>
      <c r="X24">
        <v>1</v>
      </c>
      <c r="Y24">
        <v>13</v>
      </c>
      <c r="Z24">
        <v>0</v>
      </c>
      <c r="AA24">
        <v>3</v>
      </c>
      <c r="AB24">
        <v>13</v>
      </c>
      <c r="AC24">
        <v>3</v>
      </c>
      <c r="AD24">
        <v>5</v>
      </c>
      <c r="AE24">
        <v>31</v>
      </c>
      <c r="AF24">
        <v>12</v>
      </c>
      <c r="AG24">
        <v>27</v>
      </c>
      <c r="AH24">
        <v>484</v>
      </c>
      <c r="AI24">
        <v>3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1</v>
      </c>
      <c r="AR24">
        <v>0</v>
      </c>
      <c r="AS24">
        <v>0</v>
      </c>
      <c r="AT24">
        <v>0</v>
      </c>
      <c r="AU24">
        <v>0</v>
      </c>
      <c r="AV24">
        <v>7</v>
      </c>
      <c r="AW24">
        <v>0</v>
      </c>
      <c r="AX24">
        <v>0</v>
      </c>
      <c r="AY24">
        <v>0</v>
      </c>
      <c r="AZ24">
        <v>0</v>
      </c>
      <c r="BA24">
        <v>1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6</v>
      </c>
      <c r="BJ24">
        <v>0</v>
      </c>
      <c r="BK24">
        <v>0</v>
      </c>
      <c r="BL24">
        <v>0</v>
      </c>
      <c r="BM24">
        <v>0</v>
      </c>
      <c r="BN24">
        <v>1</v>
      </c>
      <c r="BO24">
        <v>20</v>
      </c>
      <c r="BP24">
        <v>37</v>
      </c>
      <c r="BQ24">
        <v>3</v>
      </c>
      <c r="BR24">
        <v>6</v>
      </c>
      <c r="BS24">
        <v>15</v>
      </c>
      <c r="BT24">
        <v>0</v>
      </c>
      <c r="BU24">
        <v>0</v>
      </c>
      <c r="BV24">
        <v>0</v>
      </c>
      <c r="BW24">
        <v>1</v>
      </c>
      <c r="BX24">
        <v>2</v>
      </c>
      <c r="BY24">
        <v>0</v>
      </c>
      <c r="BZ24">
        <v>0</v>
      </c>
      <c r="CA24">
        <v>0</v>
      </c>
      <c r="CB24">
        <v>0</v>
      </c>
      <c r="CC24">
        <v>732</v>
      </c>
      <c r="CD24">
        <v>0</v>
      </c>
      <c r="CE24">
        <v>0</v>
      </c>
      <c r="CF24">
        <v>1</v>
      </c>
      <c r="CG24">
        <v>3</v>
      </c>
      <c r="CH24">
        <v>29</v>
      </c>
      <c r="CI24">
        <v>2</v>
      </c>
      <c r="CJ24">
        <v>0</v>
      </c>
      <c r="CK24">
        <v>0</v>
      </c>
      <c r="CL24">
        <v>0</v>
      </c>
      <c r="CM24">
        <v>4</v>
      </c>
      <c r="CN24">
        <v>1</v>
      </c>
      <c r="CO24">
        <v>8</v>
      </c>
      <c r="CP24">
        <v>34</v>
      </c>
      <c r="CQ24">
        <v>3</v>
      </c>
      <c r="CR24">
        <v>5</v>
      </c>
      <c r="CS24">
        <v>110</v>
      </c>
      <c r="CT24">
        <v>9</v>
      </c>
      <c r="CU24">
        <v>270</v>
      </c>
      <c r="CV24">
        <v>1275</v>
      </c>
      <c r="CW24">
        <v>17</v>
      </c>
      <c r="CX24">
        <v>1</v>
      </c>
      <c r="CY24">
        <v>5</v>
      </c>
      <c r="CZ24">
        <v>10</v>
      </c>
      <c r="DA24">
        <v>0</v>
      </c>
      <c r="DB24">
        <v>0</v>
      </c>
      <c r="DC24">
        <v>0</v>
      </c>
      <c r="DD24">
        <v>9</v>
      </c>
      <c r="DE24">
        <v>9</v>
      </c>
      <c r="DF24">
        <v>0</v>
      </c>
      <c r="DG24">
        <v>0</v>
      </c>
      <c r="DH24">
        <v>0</v>
      </c>
      <c r="DI24">
        <v>0</v>
      </c>
      <c r="DJ24">
        <v>101</v>
      </c>
      <c r="DK24">
        <v>0</v>
      </c>
      <c r="DL24">
        <v>2</v>
      </c>
      <c r="DM24">
        <v>19</v>
      </c>
      <c r="DN24">
        <v>0</v>
      </c>
      <c r="DO24">
        <v>37</v>
      </c>
      <c r="DP24">
        <v>4</v>
      </c>
      <c r="DQ24">
        <v>0</v>
      </c>
      <c r="DR24">
        <v>0</v>
      </c>
      <c r="DS24">
        <v>1</v>
      </c>
      <c r="DT24">
        <v>7</v>
      </c>
      <c r="DU24">
        <v>0</v>
      </c>
      <c r="DV24">
        <v>3</v>
      </c>
      <c r="DW24">
        <v>2</v>
      </c>
      <c r="DX24">
        <v>8</v>
      </c>
      <c r="DY24">
        <v>6</v>
      </c>
      <c r="DZ24">
        <v>53</v>
      </c>
      <c r="EA24">
        <v>2</v>
      </c>
      <c r="EB24">
        <v>111</v>
      </c>
      <c r="EC24">
        <v>407</v>
      </c>
      <c r="ED24">
        <v>69</v>
      </c>
      <c r="EE24">
        <v>4</v>
      </c>
      <c r="EF24">
        <v>19</v>
      </c>
      <c r="EG24">
        <v>42</v>
      </c>
      <c r="EH24">
        <v>0</v>
      </c>
      <c r="EI24">
        <v>0</v>
      </c>
      <c r="EJ24">
        <v>0</v>
      </c>
      <c r="EK24">
        <v>20</v>
      </c>
      <c r="EL24">
        <v>25</v>
      </c>
      <c r="EM24">
        <v>0</v>
      </c>
      <c r="EN24">
        <v>0</v>
      </c>
      <c r="EO24">
        <v>0</v>
      </c>
      <c r="EP24">
        <v>0</v>
      </c>
      <c r="EQ24">
        <v>1006</v>
      </c>
      <c r="ER24">
        <v>0</v>
      </c>
      <c r="ES24">
        <v>2</v>
      </c>
      <c r="ET24">
        <v>37</v>
      </c>
      <c r="EU24">
        <v>7</v>
      </c>
      <c r="EV24">
        <v>190</v>
      </c>
      <c r="EW24">
        <v>12</v>
      </c>
      <c r="EX24">
        <v>0</v>
      </c>
      <c r="EY24">
        <v>0</v>
      </c>
      <c r="EZ24">
        <v>2</v>
      </c>
      <c r="FA24">
        <v>24</v>
      </c>
      <c r="FB24">
        <v>1</v>
      </c>
      <c r="FC24">
        <v>15</v>
      </c>
      <c r="FD24">
        <v>55</v>
      </c>
      <c r="FE24">
        <v>14</v>
      </c>
      <c r="FF24">
        <v>16</v>
      </c>
      <c r="FG24">
        <v>194</v>
      </c>
      <c r="FH24">
        <v>23</v>
      </c>
      <c r="FI24">
        <v>409</v>
      </c>
      <c r="FJ24">
        <v>2186</v>
      </c>
      <c r="FK24">
        <v>208</v>
      </c>
      <c r="FL24">
        <v>23</v>
      </c>
      <c r="FM24">
        <v>237</v>
      </c>
      <c r="FN24">
        <v>1</v>
      </c>
      <c r="FO24">
        <v>15</v>
      </c>
      <c r="FP24">
        <v>484</v>
      </c>
      <c r="FQ24">
        <v>6</v>
      </c>
      <c r="FR24">
        <v>10</v>
      </c>
      <c r="FS24">
        <v>0</v>
      </c>
      <c r="FT24">
        <v>0</v>
      </c>
      <c r="FU24">
        <v>4</v>
      </c>
      <c r="FV24">
        <v>20</v>
      </c>
      <c r="FW24">
        <v>676</v>
      </c>
      <c r="FX24">
        <v>73</v>
      </c>
      <c r="FY24">
        <v>493</v>
      </c>
      <c r="FZ24">
        <v>2</v>
      </c>
      <c r="GA24">
        <v>31</v>
      </c>
      <c r="GB24">
        <v>1275</v>
      </c>
      <c r="GC24">
        <v>49</v>
      </c>
      <c r="GD24">
        <v>2</v>
      </c>
      <c r="GE24">
        <v>347</v>
      </c>
      <c r="GF24">
        <v>1</v>
      </c>
      <c r="GG24">
        <v>8</v>
      </c>
      <c r="GH24">
        <v>407</v>
      </c>
      <c r="GI24">
        <v>939</v>
      </c>
      <c r="GJ24">
        <v>108</v>
      </c>
      <c r="GK24">
        <v>1077</v>
      </c>
      <c r="GL24">
        <v>4</v>
      </c>
      <c r="GM24">
        <v>58</v>
      </c>
      <c r="GN24">
        <v>2186</v>
      </c>
      <c r="GO24">
        <v>15</v>
      </c>
      <c r="GP24">
        <v>0</v>
      </c>
      <c r="GQ24">
        <v>52</v>
      </c>
      <c r="GR24">
        <v>44</v>
      </c>
      <c r="GS24">
        <v>24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91</v>
      </c>
      <c r="HA24">
        <v>6</v>
      </c>
      <c r="HB24">
        <v>0</v>
      </c>
      <c r="HC24">
        <v>97</v>
      </c>
      <c r="HD24">
        <v>75</v>
      </c>
      <c r="HE24">
        <v>17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120</v>
      </c>
      <c r="HM24">
        <v>10</v>
      </c>
      <c r="HN24">
        <v>0</v>
      </c>
      <c r="HO24">
        <v>84</v>
      </c>
      <c r="HP24">
        <v>65</v>
      </c>
      <c r="HQ24">
        <v>17</v>
      </c>
      <c r="HR24">
        <v>0</v>
      </c>
      <c r="HS24">
        <v>0</v>
      </c>
      <c r="HT24">
        <v>0</v>
      </c>
      <c r="HU24">
        <v>0</v>
      </c>
      <c r="HV24">
        <v>1</v>
      </c>
      <c r="HW24">
        <v>0</v>
      </c>
      <c r="HX24">
        <v>111</v>
      </c>
      <c r="HY24">
        <v>14</v>
      </c>
      <c r="HZ24">
        <v>0</v>
      </c>
      <c r="IA24">
        <v>84</v>
      </c>
      <c r="IB24">
        <v>59</v>
      </c>
      <c r="IC24">
        <v>30</v>
      </c>
      <c r="ID24">
        <v>0</v>
      </c>
      <c r="IE24">
        <v>4</v>
      </c>
      <c r="IF24">
        <v>0</v>
      </c>
      <c r="IG24">
        <v>0</v>
      </c>
      <c r="IH24">
        <v>0</v>
      </c>
      <c r="II24">
        <v>0</v>
      </c>
      <c r="IJ24">
        <v>128</v>
      </c>
      <c r="IK24">
        <v>18</v>
      </c>
      <c r="IL24">
        <v>0</v>
      </c>
      <c r="IM24">
        <v>68</v>
      </c>
      <c r="IN24">
        <v>51</v>
      </c>
      <c r="IO24">
        <v>15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101</v>
      </c>
      <c r="IW24">
        <v>25</v>
      </c>
      <c r="IX24">
        <v>0</v>
      </c>
      <c r="IY24">
        <v>98</v>
      </c>
      <c r="IZ24">
        <v>67</v>
      </c>
      <c r="JA24">
        <v>22</v>
      </c>
      <c r="JB24">
        <v>0</v>
      </c>
      <c r="JC24">
        <v>1</v>
      </c>
      <c r="JD24">
        <v>0</v>
      </c>
      <c r="JE24">
        <v>0</v>
      </c>
      <c r="JF24">
        <v>0</v>
      </c>
      <c r="JG24">
        <v>0</v>
      </c>
      <c r="JH24">
        <v>145</v>
      </c>
      <c r="JI24">
        <v>26</v>
      </c>
      <c r="JJ24">
        <v>1</v>
      </c>
      <c r="JK24">
        <v>87</v>
      </c>
      <c r="JL24">
        <v>65</v>
      </c>
      <c r="JM24">
        <v>29</v>
      </c>
      <c r="JN24">
        <v>0</v>
      </c>
      <c r="JO24">
        <v>1</v>
      </c>
      <c r="JP24">
        <v>0</v>
      </c>
      <c r="JQ24">
        <v>0</v>
      </c>
      <c r="JR24">
        <v>0</v>
      </c>
      <c r="JS24">
        <v>0</v>
      </c>
      <c r="JT24">
        <v>143</v>
      </c>
      <c r="JU24">
        <v>50</v>
      </c>
      <c r="JV24">
        <v>1</v>
      </c>
      <c r="JW24">
        <v>72</v>
      </c>
      <c r="JX24">
        <v>55</v>
      </c>
      <c r="JY24">
        <v>22</v>
      </c>
      <c r="JZ24">
        <v>0</v>
      </c>
      <c r="KA24">
        <v>0</v>
      </c>
      <c r="KB24">
        <v>0</v>
      </c>
      <c r="KC24">
        <v>0</v>
      </c>
      <c r="KD24">
        <v>1</v>
      </c>
      <c r="KE24">
        <v>0</v>
      </c>
      <c r="KF24">
        <v>145</v>
      </c>
      <c r="KG24">
        <v>42</v>
      </c>
      <c r="KH24">
        <v>1</v>
      </c>
      <c r="KI24">
        <v>89</v>
      </c>
      <c r="KJ24">
        <v>68</v>
      </c>
      <c r="KK24">
        <v>23</v>
      </c>
      <c r="KL24">
        <v>0</v>
      </c>
      <c r="KM24">
        <v>2</v>
      </c>
      <c r="KN24">
        <v>1</v>
      </c>
      <c r="KO24">
        <v>0</v>
      </c>
      <c r="KP24">
        <v>0</v>
      </c>
      <c r="KQ24">
        <v>0</v>
      </c>
      <c r="KR24">
        <v>155</v>
      </c>
      <c r="KS24">
        <v>38</v>
      </c>
      <c r="KT24">
        <v>1</v>
      </c>
      <c r="KU24">
        <v>81</v>
      </c>
      <c r="KV24">
        <v>59</v>
      </c>
      <c r="KW24">
        <v>31</v>
      </c>
      <c r="KX24">
        <v>0</v>
      </c>
      <c r="KY24">
        <v>1</v>
      </c>
      <c r="KZ24">
        <v>0</v>
      </c>
      <c r="LA24">
        <v>1</v>
      </c>
      <c r="LB24">
        <v>0</v>
      </c>
      <c r="LC24">
        <v>0</v>
      </c>
      <c r="LD24">
        <v>151</v>
      </c>
      <c r="LE24">
        <v>39</v>
      </c>
      <c r="LF24">
        <v>1</v>
      </c>
      <c r="LG24">
        <v>71</v>
      </c>
      <c r="LH24">
        <v>46</v>
      </c>
      <c r="LI24">
        <v>24</v>
      </c>
      <c r="LJ24">
        <v>0</v>
      </c>
      <c r="LK24">
        <v>2</v>
      </c>
      <c r="LL24">
        <v>0</v>
      </c>
      <c r="LM24">
        <v>0</v>
      </c>
      <c r="LN24">
        <v>0</v>
      </c>
      <c r="LO24">
        <v>0</v>
      </c>
      <c r="LP24">
        <v>135</v>
      </c>
      <c r="LQ24">
        <v>34</v>
      </c>
      <c r="LR24">
        <v>0</v>
      </c>
      <c r="LS24">
        <v>61</v>
      </c>
      <c r="LT24">
        <v>45</v>
      </c>
      <c r="LU24">
        <v>27</v>
      </c>
      <c r="LV24">
        <v>0</v>
      </c>
      <c r="LW24">
        <v>1</v>
      </c>
      <c r="LX24">
        <v>0</v>
      </c>
      <c r="LY24">
        <v>0</v>
      </c>
      <c r="LZ24">
        <v>0</v>
      </c>
      <c r="MA24">
        <v>0</v>
      </c>
      <c r="MB24">
        <v>122</v>
      </c>
      <c r="MC24">
        <v>36</v>
      </c>
      <c r="MD24">
        <v>6</v>
      </c>
      <c r="ME24">
        <v>66</v>
      </c>
      <c r="MF24">
        <v>42</v>
      </c>
      <c r="MG24">
        <v>28</v>
      </c>
      <c r="MH24">
        <v>0</v>
      </c>
      <c r="MI24">
        <v>0</v>
      </c>
      <c r="MJ24">
        <v>1</v>
      </c>
      <c r="MK24">
        <v>0</v>
      </c>
      <c r="ML24">
        <v>0</v>
      </c>
      <c r="MM24">
        <v>0</v>
      </c>
      <c r="MN24">
        <v>136</v>
      </c>
      <c r="MO24">
        <v>23</v>
      </c>
      <c r="MP24">
        <v>1</v>
      </c>
      <c r="MQ24">
        <v>60</v>
      </c>
      <c r="MR24">
        <v>41</v>
      </c>
      <c r="MS24">
        <v>20</v>
      </c>
      <c r="MT24">
        <v>0</v>
      </c>
      <c r="MU24">
        <v>2</v>
      </c>
      <c r="MV24">
        <v>0</v>
      </c>
      <c r="MW24">
        <v>0</v>
      </c>
      <c r="MX24">
        <v>0</v>
      </c>
      <c r="MY24">
        <v>0</v>
      </c>
      <c r="MZ24">
        <v>104</v>
      </c>
      <c r="NA24">
        <v>41</v>
      </c>
      <c r="NB24">
        <v>2</v>
      </c>
      <c r="NC24">
        <v>75</v>
      </c>
      <c r="ND24">
        <v>54</v>
      </c>
      <c r="NE24">
        <v>21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139</v>
      </c>
      <c r="NM24">
        <v>26</v>
      </c>
      <c r="NN24">
        <v>1</v>
      </c>
      <c r="NO24">
        <v>51</v>
      </c>
      <c r="NP24">
        <v>40</v>
      </c>
      <c r="NQ24">
        <v>22</v>
      </c>
      <c r="NR24">
        <v>0</v>
      </c>
      <c r="NS24">
        <v>0</v>
      </c>
      <c r="NT24">
        <v>0</v>
      </c>
      <c r="NU24">
        <v>0</v>
      </c>
      <c r="NV24">
        <v>1</v>
      </c>
      <c r="NW24">
        <v>0</v>
      </c>
      <c r="NX24">
        <v>100</v>
      </c>
      <c r="NY24">
        <v>20</v>
      </c>
      <c r="NZ24">
        <v>2</v>
      </c>
      <c r="OA24">
        <v>40</v>
      </c>
      <c r="OB24">
        <v>25</v>
      </c>
      <c r="OC24">
        <v>13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75</v>
      </c>
      <c r="OK24">
        <v>16</v>
      </c>
      <c r="OL24">
        <v>3</v>
      </c>
      <c r="OM24">
        <v>30</v>
      </c>
      <c r="ON24">
        <v>22</v>
      </c>
      <c r="OO24">
        <v>13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62</v>
      </c>
      <c r="OW24">
        <v>5</v>
      </c>
      <c r="OX24">
        <v>0</v>
      </c>
      <c r="OY24">
        <v>9</v>
      </c>
      <c r="OZ24">
        <v>7</v>
      </c>
      <c r="PA24">
        <v>9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23</v>
      </c>
      <c r="PI24">
        <v>484</v>
      </c>
      <c r="PJ24">
        <v>20</v>
      </c>
      <c r="PK24">
        <v>1275</v>
      </c>
      <c r="PL24">
        <v>930</v>
      </c>
      <c r="PM24">
        <v>407</v>
      </c>
      <c r="PN24">
        <v>0</v>
      </c>
      <c r="PO24">
        <v>14</v>
      </c>
      <c r="PP24">
        <v>2</v>
      </c>
      <c r="PQ24">
        <v>1</v>
      </c>
      <c r="PR24">
        <v>3</v>
      </c>
      <c r="PS24">
        <v>0</v>
      </c>
      <c r="PT24">
        <v>2186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</row>
    <row r="25" spans="1:448" hidden="1">
      <c r="A25" s="178" t="s">
        <v>290</v>
      </c>
      <c r="B25">
        <v>3</v>
      </c>
      <c r="C25">
        <v>30</v>
      </c>
      <c r="D25">
        <v>0</v>
      </c>
      <c r="E25">
        <v>8</v>
      </c>
      <c r="F25">
        <v>0</v>
      </c>
      <c r="G25">
        <v>0</v>
      </c>
      <c r="H25">
        <v>0</v>
      </c>
      <c r="I25">
        <v>0</v>
      </c>
      <c r="J25">
        <v>5</v>
      </c>
      <c r="K25">
        <v>2</v>
      </c>
      <c r="L25">
        <v>0</v>
      </c>
      <c r="M25">
        <v>0</v>
      </c>
      <c r="N25">
        <v>0</v>
      </c>
      <c r="O25">
        <v>45</v>
      </c>
      <c r="P25">
        <v>0</v>
      </c>
      <c r="Q25">
        <v>3</v>
      </c>
      <c r="R25">
        <v>2</v>
      </c>
      <c r="S25">
        <v>0</v>
      </c>
      <c r="T25">
        <v>32</v>
      </c>
      <c r="U25">
        <v>1</v>
      </c>
      <c r="V25">
        <v>0</v>
      </c>
      <c r="W25">
        <v>2</v>
      </c>
      <c r="X25">
        <v>0</v>
      </c>
      <c r="Y25">
        <v>9</v>
      </c>
      <c r="Z25">
        <v>0</v>
      </c>
      <c r="AA25">
        <v>3</v>
      </c>
      <c r="AB25">
        <v>4</v>
      </c>
      <c r="AC25">
        <v>1</v>
      </c>
      <c r="AD25">
        <v>3</v>
      </c>
      <c r="AE25">
        <v>20</v>
      </c>
      <c r="AF25">
        <v>8</v>
      </c>
      <c r="AG25">
        <v>8</v>
      </c>
      <c r="AH25">
        <v>189</v>
      </c>
      <c r="AI25">
        <v>0</v>
      </c>
      <c r="AJ25">
        <v>1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</v>
      </c>
      <c r="AZ25">
        <v>0</v>
      </c>
      <c r="BA25">
        <v>2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1</v>
      </c>
      <c r="BL25">
        <v>0</v>
      </c>
      <c r="BM25">
        <v>1</v>
      </c>
      <c r="BN25">
        <v>0</v>
      </c>
      <c r="BO25">
        <v>7</v>
      </c>
      <c r="BP25">
        <v>14</v>
      </c>
      <c r="BQ25">
        <v>7</v>
      </c>
      <c r="BR25">
        <v>0</v>
      </c>
      <c r="BS25">
        <v>2</v>
      </c>
      <c r="BT25">
        <v>0</v>
      </c>
      <c r="BU25">
        <v>0</v>
      </c>
      <c r="BV25">
        <v>0</v>
      </c>
      <c r="BW25">
        <v>0</v>
      </c>
      <c r="BX25">
        <v>4</v>
      </c>
      <c r="BY25">
        <v>0</v>
      </c>
      <c r="BZ25">
        <v>0</v>
      </c>
      <c r="CA25">
        <v>0</v>
      </c>
      <c r="CB25">
        <v>0</v>
      </c>
      <c r="CC25">
        <v>175</v>
      </c>
      <c r="CD25">
        <v>0</v>
      </c>
      <c r="CE25">
        <v>2</v>
      </c>
      <c r="CF25">
        <v>0</v>
      </c>
      <c r="CG25">
        <v>0</v>
      </c>
      <c r="CH25">
        <v>11</v>
      </c>
      <c r="CI25">
        <v>0</v>
      </c>
      <c r="CJ25">
        <v>0</v>
      </c>
      <c r="CK25">
        <v>0</v>
      </c>
      <c r="CL25">
        <v>0</v>
      </c>
      <c r="CM25">
        <v>4</v>
      </c>
      <c r="CN25">
        <v>0</v>
      </c>
      <c r="CO25">
        <v>3</v>
      </c>
      <c r="CP25">
        <v>15</v>
      </c>
      <c r="CQ25">
        <v>0</v>
      </c>
      <c r="CR25">
        <v>3</v>
      </c>
      <c r="CS25">
        <v>9</v>
      </c>
      <c r="CT25">
        <v>6</v>
      </c>
      <c r="CU25">
        <v>108</v>
      </c>
      <c r="CV25">
        <v>363</v>
      </c>
      <c r="CW25">
        <v>1</v>
      </c>
      <c r="CX25">
        <v>17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32</v>
      </c>
      <c r="DK25">
        <v>0</v>
      </c>
      <c r="DL25">
        <v>2</v>
      </c>
      <c r="DM25">
        <v>5</v>
      </c>
      <c r="DN25">
        <v>0</v>
      </c>
      <c r="DO25">
        <v>15</v>
      </c>
      <c r="DP25">
        <v>3</v>
      </c>
      <c r="DQ25">
        <v>0</v>
      </c>
      <c r="DR25">
        <v>1</v>
      </c>
      <c r="DS25">
        <v>0</v>
      </c>
      <c r="DT25">
        <v>2</v>
      </c>
      <c r="DU25">
        <v>0</v>
      </c>
      <c r="DV25">
        <v>0</v>
      </c>
      <c r="DW25">
        <v>0</v>
      </c>
      <c r="DX25">
        <v>1</v>
      </c>
      <c r="DY25">
        <v>0</v>
      </c>
      <c r="DZ25">
        <v>13</v>
      </c>
      <c r="EA25">
        <v>3</v>
      </c>
      <c r="EB25">
        <v>13</v>
      </c>
      <c r="EC25">
        <v>108</v>
      </c>
      <c r="ED25">
        <v>18</v>
      </c>
      <c r="EE25">
        <v>55</v>
      </c>
      <c r="EF25">
        <v>0</v>
      </c>
      <c r="EG25">
        <v>10</v>
      </c>
      <c r="EH25">
        <v>0</v>
      </c>
      <c r="EI25">
        <v>0</v>
      </c>
      <c r="EJ25">
        <v>0</v>
      </c>
      <c r="EK25">
        <v>0</v>
      </c>
      <c r="EL25">
        <v>9</v>
      </c>
      <c r="EM25">
        <v>2</v>
      </c>
      <c r="EN25">
        <v>0</v>
      </c>
      <c r="EO25">
        <v>0</v>
      </c>
      <c r="EP25">
        <v>0</v>
      </c>
      <c r="EQ25">
        <v>252</v>
      </c>
      <c r="ER25">
        <v>0</v>
      </c>
      <c r="ES25">
        <v>7</v>
      </c>
      <c r="ET25">
        <v>9</v>
      </c>
      <c r="EU25">
        <v>0</v>
      </c>
      <c r="EV25">
        <v>60</v>
      </c>
      <c r="EW25">
        <v>4</v>
      </c>
      <c r="EX25">
        <v>0</v>
      </c>
      <c r="EY25">
        <v>3</v>
      </c>
      <c r="EZ25">
        <v>0</v>
      </c>
      <c r="FA25">
        <v>15</v>
      </c>
      <c r="FB25">
        <v>0</v>
      </c>
      <c r="FC25">
        <v>6</v>
      </c>
      <c r="FD25">
        <v>19</v>
      </c>
      <c r="FE25">
        <v>2</v>
      </c>
      <c r="FF25">
        <v>7</v>
      </c>
      <c r="FG25">
        <v>42</v>
      </c>
      <c r="FH25">
        <v>18</v>
      </c>
      <c r="FI25">
        <v>129</v>
      </c>
      <c r="FJ25">
        <v>667</v>
      </c>
      <c r="FK25">
        <v>82</v>
      </c>
      <c r="FL25">
        <v>5</v>
      </c>
      <c r="FM25">
        <v>101</v>
      </c>
      <c r="FN25">
        <v>0</v>
      </c>
      <c r="FO25">
        <v>1</v>
      </c>
      <c r="FP25">
        <v>189</v>
      </c>
      <c r="FQ25">
        <v>2</v>
      </c>
      <c r="FR25">
        <v>2</v>
      </c>
      <c r="FS25">
        <v>3</v>
      </c>
      <c r="FT25">
        <v>0</v>
      </c>
      <c r="FU25">
        <v>0</v>
      </c>
      <c r="FV25">
        <v>7</v>
      </c>
      <c r="FW25">
        <v>196</v>
      </c>
      <c r="FX25">
        <v>7</v>
      </c>
      <c r="FY25">
        <v>158</v>
      </c>
      <c r="FZ25">
        <v>2</v>
      </c>
      <c r="GA25">
        <v>0</v>
      </c>
      <c r="GB25">
        <v>363</v>
      </c>
      <c r="GC25">
        <v>20</v>
      </c>
      <c r="GD25">
        <v>1</v>
      </c>
      <c r="GE25">
        <v>86</v>
      </c>
      <c r="GF25">
        <v>1</v>
      </c>
      <c r="GG25">
        <v>0</v>
      </c>
      <c r="GH25">
        <v>108</v>
      </c>
      <c r="GI25">
        <v>300</v>
      </c>
      <c r="GJ25">
        <v>15</v>
      </c>
      <c r="GK25">
        <v>348</v>
      </c>
      <c r="GL25">
        <v>3</v>
      </c>
      <c r="GM25">
        <v>1</v>
      </c>
      <c r="GN25">
        <v>667</v>
      </c>
      <c r="GO25">
        <v>1</v>
      </c>
      <c r="GP25">
        <v>0</v>
      </c>
      <c r="GQ25">
        <v>20</v>
      </c>
      <c r="GR25">
        <v>20</v>
      </c>
      <c r="GS25">
        <v>7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28</v>
      </c>
      <c r="HA25">
        <v>3</v>
      </c>
      <c r="HB25">
        <v>0</v>
      </c>
      <c r="HC25">
        <v>41</v>
      </c>
      <c r="HD25">
        <v>38</v>
      </c>
      <c r="HE25">
        <v>7</v>
      </c>
      <c r="HF25">
        <v>0</v>
      </c>
      <c r="HG25">
        <v>1</v>
      </c>
      <c r="HH25">
        <v>0</v>
      </c>
      <c r="HI25">
        <v>0</v>
      </c>
      <c r="HJ25">
        <v>0</v>
      </c>
      <c r="HK25">
        <v>0</v>
      </c>
      <c r="HL25">
        <v>51</v>
      </c>
      <c r="HM25">
        <v>6</v>
      </c>
      <c r="HN25">
        <v>0</v>
      </c>
      <c r="HO25">
        <v>19</v>
      </c>
      <c r="HP25">
        <v>16</v>
      </c>
      <c r="HQ25">
        <v>3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28</v>
      </c>
      <c r="HY25">
        <v>5</v>
      </c>
      <c r="HZ25">
        <v>2</v>
      </c>
      <c r="IA25">
        <v>26</v>
      </c>
      <c r="IB25">
        <v>19</v>
      </c>
      <c r="IC25">
        <v>3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36</v>
      </c>
      <c r="IK25">
        <v>12</v>
      </c>
      <c r="IL25">
        <v>0</v>
      </c>
      <c r="IM25">
        <v>29</v>
      </c>
      <c r="IN25">
        <v>23</v>
      </c>
      <c r="IO25">
        <v>6</v>
      </c>
      <c r="IP25">
        <v>0</v>
      </c>
      <c r="IQ25">
        <v>1</v>
      </c>
      <c r="IR25">
        <v>0</v>
      </c>
      <c r="IS25">
        <v>0</v>
      </c>
      <c r="IT25">
        <v>0</v>
      </c>
      <c r="IU25">
        <v>0</v>
      </c>
      <c r="IV25">
        <v>47</v>
      </c>
      <c r="IW25">
        <v>9</v>
      </c>
      <c r="IX25">
        <v>1</v>
      </c>
      <c r="IY25">
        <v>20</v>
      </c>
      <c r="IZ25">
        <v>13</v>
      </c>
      <c r="JA25">
        <v>8</v>
      </c>
      <c r="JB25">
        <v>0</v>
      </c>
      <c r="JC25">
        <v>1</v>
      </c>
      <c r="JD25">
        <v>0</v>
      </c>
      <c r="JE25">
        <v>1</v>
      </c>
      <c r="JF25">
        <v>0</v>
      </c>
      <c r="JG25">
        <v>0</v>
      </c>
      <c r="JH25">
        <v>38</v>
      </c>
      <c r="JI25">
        <v>8</v>
      </c>
      <c r="JJ25">
        <v>0</v>
      </c>
      <c r="JK25">
        <v>17</v>
      </c>
      <c r="JL25">
        <v>12</v>
      </c>
      <c r="JM25">
        <v>5</v>
      </c>
      <c r="JN25">
        <v>0</v>
      </c>
      <c r="JO25">
        <v>2</v>
      </c>
      <c r="JP25">
        <v>0</v>
      </c>
      <c r="JQ25">
        <v>0</v>
      </c>
      <c r="JR25">
        <v>0</v>
      </c>
      <c r="JS25">
        <v>0</v>
      </c>
      <c r="JT25">
        <v>30</v>
      </c>
      <c r="JU25">
        <v>15</v>
      </c>
      <c r="JV25">
        <v>0</v>
      </c>
      <c r="JW25">
        <v>30</v>
      </c>
      <c r="JX25">
        <v>24</v>
      </c>
      <c r="JY25">
        <v>9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54</v>
      </c>
      <c r="KG25">
        <v>23</v>
      </c>
      <c r="KH25">
        <v>0</v>
      </c>
      <c r="KI25">
        <v>21</v>
      </c>
      <c r="KJ25">
        <v>14</v>
      </c>
      <c r="KK25">
        <v>5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49</v>
      </c>
      <c r="KS25">
        <v>10</v>
      </c>
      <c r="KT25">
        <v>0</v>
      </c>
      <c r="KU25">
        <v>21</v>
      </c>
      <c r="KV25">
        <v>16</v>
      </c>
      <c r="KW25">
        <v>5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36</v>
      </c>
      <c r="LE25">
        <v>22</v>
      </c>
      <c r="LF25">
        <v>0</v>
      </c>
      <c r="LG25">
        <v>20</v>
      </c>
      <c r="LH25">
        <v>12</v>
      </c>
      <c r="LI25">
        <v>6</v>
      </c>
      <c r="LJ25">
        <v>0</v>
      </c>
      <c r="LK25">
        <v>0</v>
      </c>
      <c r="LL25">
        <v>1</v>
      </c>
      <c r="LM25">
        <v>0</v>
      </c>
      <c r="LN25">
        <v>0</v>
      </c>
      <c r="LO25">
        <v>0</v>
      </c>
      <c r="LP25">
        <v>48</v>
      </c>
      <c r="LQ25">
        <v>19</v>
      </c>
      <c r="LR25">
        <v>1</v>
      </c>
      <c r="LS25">
        <v>17</v>
      </c>
      <c r="LT25">
        <v>12</v>
      </c>
      <c r="LU25">
        <v>7</v>
      </c>
      <c r="LV25">
        <v>0</v>
      </c>
      <c r="LW25">
        <v>1</v>
      </c>
      <c r="LX25">
        <v>0</v>
      </c>
      <c r="LY25">
        <v>0</v>
      </c>
      <c r="LZ25">
        <v>0</v>
      </c>
      <c r="MA25">
        <v>0</v>
      </c>
      <c r="MB25">
        <v>44</v>
      </c>
      <c r="MC25">
        <v>18</v>
      </c>
      <c r="MD25">
        <v>0</v>
      </c>
      <c r="ME25">
        <v>21</v>
      </c>
      <c r="MF25">
        <v>12</v>
      </c>
      <c r="MG25">
        <v>9</v>
      </c>
      <c r="MH25">
        <v>0</v>
      </c>
      <c r="MI25">
        <v>1</v>
      </c>
      <c r="MJ25">
        <v>0</v>
      </c>
      <c r="MK25">
        <v>0</v>
      </c>
      <c r="ML25">
        <v>0</v>
      </c>
      <c r="MM25">
        <v>0</v>
      </c>
      <c r="MN25">
        <v>48</v>
      </c>
      <c r="MO25">
        <v>10</v>
      </c>
      <c r="MP25">
        <v>2</v>
      </c>
      <c r="MQ25">
        <v>13</v>
      </c>
      <c r="MR25">
        <v>7</v>
      </c>
      <c r="MS25">
        <v>3</v>
      </c>
      <c r="MT25">
        <v>0</v>
      </c>
      <c r="MU25">
        <v>1</v>
      </c>
      <c r="MV25">
        <v>1</v>
      </c>
      <c r="MW25">
        <v>0</v>
      </c>
      <c r="MX25">
        <v>0</v>
      </c>
      <c r="MY25">
        <v>0</v>
      </c>
      <c r="MZ25">
        <v>28</v>
      </c>
      <c r="NA25">
        <v>14</v>
      </c>
      <c r="NB25">
        <v>1</v>
      </c>
      <c r="NC25">
        <v>12</v>
      </c>
      <c r="ND25">
        <v>9</v>
      </c>
      <c r="NE25">
        <v>12</v>
      </c>
      <c r="NF25">
        <v>0</v>
      </c>
      <c r="NG25">
        <v>0</v>
      </c>
      <c r="NH25">
        <v>0</v>
      </c>
      <c r="NI25">
        <v>0</v>
      </c>
      <c r="NJ25">
        <v>0</v>
      </c>
      <c r="NK25">
        <v>0</v>
      </c>
      <c r="NL25">
        <v>39</v>
      </c>
      <c r="NM25">
        <v>6</v>
      </c>
      <c r="NN25">
        <v>0</v>
      </c>
      <c r="NO25">
        <v>15</v>
      </c>
      <c r="NP25">
        <v>10</v>
      </c>
      <c r="NQ25">
        <v>6</v>
      </c>
      <c r="NR25">
        <v>0</v>
      </c>
      <c r="NS25">
        <v>0</v>
      </c>
      <c r="NT25">
        <v>0</v>
      </c>
      <c r="NU25">
        <v>0</v>
      </c>
      <c r="NV25">
        <v>0</v>
      </c>
      <c r="NW25">
        <v>0</v>
      </c>
      <c r="NX25">
        <v>27</v>
      </c>
      <c r="NY25">
        <v>6</v>
      </c>
      <c r="NZ25">
        <v>0</v>
      </c>
      <c r="OA25">
        <v>9</v>
      </c>
      <c r="OB25">
        <v>4</v>
      </c>
      <c r="OC25">
        <v>2</v>
      </c>
      <c r="OD25">
        <v>0</v>
      </c>
      <c r="OE25">
        <v>0</v>
      </c>
      <c r="OF25">
        <v>0</v>
      </c>
      <c r="OG25">
        <v>0</v>
      </c>
      <c r="OH25">
        <v>0</v>
      </c>
      <c r="OI25">
        <v>0</v>
      </c>
      <c r="OJ25">
        <v>17</v>
      </c>
      <c r="OK25">
        <v>2</v>
      </c>
      <c r="OL25">
        <v>0</v>
      </c>
      <c r="OM25">
        <v>10</v>
      </c>
      <c r="ON25">
        <v>6</v>
      </c>
      <c r="OO25">
        <v>3</v>
      </c>
      <c r="OP25">
        <v>0</v>
      </c>
      <c r="OQ25">
        <v>0</v>
      </c>
      <c r="OR25">
        <v>0</v>
      </c>
      <c r="OS25">
        <v>0</v>
      </c>
      <c r="OT25">
        <v>0</v>
      </c>
      <c r="OU25">
        <v>0</v>
      </c>
      <c r="OV25">
        <v>15</v>
      </c>
      <c r="OW25">
        <v>0</v>
      </c>
      <c r="OX25">
        <v>0</v>
      </c>
      <c r="OY25">
        <v>2</v>
      </c>
      <c r="OZ25">
        <v>2</v>
      </c>
      <c r="PA25">
        <v>2</v>
      </c>
      <c r="PB25">
        <v>0</v>
      </c>
      <c r="PC25">
        <v>1</v>
      </c>
      <c r="PD25">
        <v>0</v>
      </c>
      <c r="PE25">
        <v>0</v>
      </c>
      <c r="PF25">
        <v>0</v>
      </c>
      <c r="PG25">
        <v>0</v>
      </c>
      <c r="PH25">
        <v>4</v>
      </c>
      <c r="PI25">
        <v>189</v>
      </c>
      <c r="PJ25">
        <v>7</v>
      </c>
      <c r="PK25">
        <v>363</v>
      </c>
      <c r="PL25">
        <v>269</v>
      </c>
      <c r="PM25">
        <v>108</v>
      </c>
      <c r="PN25">
        <v>0</v>
      </c>
      <c r="PO25">
        <v>9</v>
      </c>
      <c r="PP25">
        <v>2</v>
      </c>
      <c r="PQ25">
        <v>1</v>
      </c>
      <c r="PR25">
        <v>0</v>
      </c>
      <c r="PS25">
        <v>0</v>
      </c>
      <c r="PT25">
        <v>667</v>
      </c>
      <c r="PU25">
        <v>14</v>
      </c>
      <c r="PV25">
        <v>0</v>
      </c>
      <c r="PW25">
        <v>33</v>
      </c>
      <c r="PX25">
        <v>28</v>
      </c>
      <c r="PY25">
        <v>14</v>
      </c>
      <c r="PZ25">
        <v>0</v>
      </c>
      <c r="QA25">
        <v>0</v>
      </c>
      <c r="QB25">
        <v>0</v>
      </c>
      <c r="QC25">
        <v>0</v>
      </c>
      <c r="QD25">
        <v>0</v>
      </c>
      <c r="QE25">
        <v>0</v>
      </c>
      <c r="QF25">
        <v>61</v>
      </c>
    </row>
    <row r="26" spans="1:448" hidden="1">
      <c r="A26" s="564" t="s">
        <v>575</v>
      </c>
      <c r="B26">
        <v>11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12</v>
      </c>
      <c r="J26">
        <v>4</v>
      </c>
      <c r="K26">
        <v>7</v>
      </c>
      <c r="L26">
        <v>0</v>
      </c>
      <c r="M26">
        <v>0</v>
      </c>
      <c r="N26">
        <v>0</v>
      </c>
      <c r="O26">
        <v>33</v>
      </c>
      <c r="P26">
        <v>0</v>
      </c>
      <c r="Q26">
        <v>0</v>
      </c>
      <c r="R26">
        <v>3</v>
      </c>
      <c r="S26">
        <v>1</v>
      </c>
      <c r="T26">
        <v>28</v>
      </c>
      <c r="U26">
        <v>2</v>
      </c>
      <c r="V26">
        <v>0</v>
      </c>
      <c r="W26">
        <v>0</v>
      </c>
      <c r="X26">
        <v>0</v>
      </c>
      <c r="Y26">
        <v>1</v>
      </c>
      <c r="Z26">
        <v>0</v>
      </c>
      <c r="AA26">
        <v>1</v>
      </c>
      <c r="AB26">
        <v>7</v>
      </c>
      <c r="AC26">
        <v>6</v>
      </c>
      <c r="AD26">
        <v>0</v>
      </c>
      <c r="AE26">
        <v>7</v>
      </c>
      <c r="AF26">
        <v>10</v>
      </c>
      <c r="AG26">
        <v>2</v>
      </c>
      <c r="AH26">
        <v>135</v>
      </c>
      <c r="AI26">
        <v>1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</v>
      </c>
      <c r="BP26">
        <v>8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8</v>
      </c>
      <c r="BX26">
        <v>3</v>
      </c>
      <c r="BY26">
        <v>0</v>
      </c>
      <c r="BZ26">
        <v>0</v>
      </c>
      <c r="CA26">
        <v>0</v>
      </c>
      <c r="CB26">
        <v>0</v>
      </c>
      <c r="CC26">
        <v>132</v>
      </c>
      <c r="CD26">
        <v>0</v>
      </c>
      <c r="CE26">
        <v>0</v>
      </c>
      <c r="CF26">
        <v>1</v>
      </c>
      <c r="CG26">
        <v>0</v>
      </c>
      <c r="CH26">
        <v>17</v>
      </c>
      <c r="CI26">
        <v>5</v>
      </c>
      <c r="CJ26">
        <v>0</v>
      </c>
      <c r="CK26">
        <v>0</v>
      </c>
      <c r="CL26">
        <v>0</v>
      </c>
      <c r="CM26">
        <v>1</v>
      </c>
      <c r="CN26">
        <v>0</v>
      </c>
      <c r="CO26">
        <v>5</v>
      </c>
      <c r="CP26">
        <v>7</v>
      </c>
      <c r="CQ26">
        <v>5</v>
      </c>
      <c r="CR26">
        <v>4</v>
      </c>
      <c r="CS26">
        <v>30</v>
      </c>
      <c r="CT26">
        <v>3</v>
      </c>
      <c r="CU26">
        <v>32</v>
      </c>
      <c r="CV26">
        <v>261</v>
      </c>
      <c r="CW26">
        <v>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4</v>
      </c>
      <c r="DE26">
        <v>3</v>
      </c>
      <c r="DF26">
        <v>0</v>
      </c>
      <c r="DG26">
        <v>0</v>
      </c>
      <c r="DH26">
        <v>0</v>
      </c>
      <c r="DI26">
        <v>0</v>
      </c>
      <c r="DJ26">
        <v>10</v>
      </c>
      <c r="DK26">
        <v>0</v>
      </c>
      <c r="DL26">
        <v>0</v>
      </c>
      <c r="DM26">
        <v>7</v>
      </c>
      <c r="DN26">
        <v>2</v>
      </c>
      <c r="DO26">
        <v>4</v>
      </c>
      <c r="DP26">
        <v>0</v>
      </c>
      <c r="DQ26">
        <v>0</v>
      </c>
      <c r="DR26">
        <v>0</v>
      </c>
      <c r="DS26">
        <v>0</v>
      </c>
      <c r="DT26">
        <v>3</v>
      </c>
      <c r="DU26">
        <v>0</v>
      </c>
      <c r="DV26">
        <v>4</v>
      </c>
      <c r="DW26">
        <v>2</v>
      </c>
      <c r="DX26">
        <v>4</v>
      </c>
      <c r="DY26">
        <v>0</v>
      </c>
      <c r="DZ26">
        <v>12</v>
      </c>
      <c r="EA26">
        <v>0</v>
      </c>
      <c r="EB26">
        <v>2</v>
      </c>
      <c r="EC26">
        <v>64</v>
      </c>
      <c r="ED26">
        <v>27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24</v>
      </c>
      <c r="EL26">
        <v>10</v>
      </c>
      <c r="EM26">
        <v>7</v>
      </c>
      <c r="EN26">
        <v>0</v>
      </c>
      <c r="EO26">
        <v>0</v>
      </c>
      <c r="EP26">
        <v>0</v>
      </c>
      <c r="EQ26">
        <v>175</v>
      </c>
      <c r="ER26">
        <v>0</v>
      </c>
      <c r="ES26">
        <v>0</v>
      </c>
      <c r="ET26">
        <v>11</v>
      </c>
      <c r="EU26">
        <v>3</v>
      </c>
      <c r="EV26">
        <v>49</v>
      </c>
      <c r="EW26">
        <v>7</v>
      </c>
      <c r="EX26">
        <v>0</v>
      </c>
      <c r="EY26">
        <v>0</v>
      </c>
      <c r="EZ26">
        <v>0</v>
      </c>
      <c r="FA26">
        <v>5</v>
      </c>
      <c r="FB26">
        <v>0</v>
      </c>
      <c r="FC26">
        <v>10</v>
      </c>
      <c r="FD26">
        <v>16</v>
      </c>
      <c r="FE26">
        <v>15</v>
      </c>
      <c r="FF26">
        <v>4</v>
      </c>
      <c r="FG26">
        <v>49</v>
      </c>
      <c r="FH26">
        <v>13</v>
      </c>
      <c r="FI26">
        <v>36</v>
      </c>
      <c r="FJ26">
        <v>461</v>
      </c>
      <c r="FK26">
        <v>61</v>
      </c>
      <c r="FL26">
        <v>5</v>
      </c>
      <c r="FM26">
        <v>62</v>
      </c>
      <c r="FN26">
        <v>4</v>
      </c>
      <c r="FO26">
        <v>3</v>
      </c>
      <c r="FP26">
        <v>135</v>
      </c>
      <c r="FQ26">
        <v>0</v>
      </c>
      <c r="FR26">
        <v>1</v>
      </c>
      <c r="FS26">
        <v>0</v>
      </c>
      <c r="FT26">
        <v>0</v>
      </c>
      <c r="FU26">
        <v>0</v>
      </c>
      <c r="FV26">
        <v>1</v>
      </c>
      <c r="FW26">
        <v>148</v>
      </c>
      <c r="FX26">
        <v>8</v>
      </c>
      <c r="FY26">
        <v>95</v>
      </c>
      <c r="FZ26">
        <v>0</v>
      </c>
      <c r="GA26">
        <v>10</v>
      </c>
      <c r="GB26">
        <v>261</v>
      </c>
      <c r="GC26">
        <v>14</v>
      </c>
      <c r="GD26">
        <v>0</v>
      </c>
      <c r="GE26">
        <v>45</v>
      </c>
      <c r="GF26">
        <v>0</v>
      </c>
      <c r="GG26">
        <v>5</v>
      </c>
      <c r="GH26">
        <v>64</v>
      </c>
      <c r="GI26">
        <v>223</v>
      </c>
      <c r="GJ26">
        <v>14</v>
      </c>
      <c r="GK26">
        <v>202</v>
      </c>
      <c r="GL26">
        <v>4</v>
      </c>
      <c r="GM26">
        <v>18</v>
      </c>
      <c r="GN26">
        <v>461</v>
      </c>
      <c r="GO26">
        <v>11</v>
      </c>
      <c r="GP26">
        <v>0</v>
      </c>
      <c r="GQ26">
        <v>25</v>
      </c>
      <c r="GR26">
        <v>4</v>
      </c>
      <c r="GS26">
        <v>2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38</v>
      </c>
      <c r="HA26">
        <v>2</v>
      </c>
      <c r="HB26">
        <v>0</v>
      </c>
      <c r="HC26">
        <v>16</v>
      </c>
      <c r="HD26">
        <v>7</v>
      </c>
      <c r="HE26">
        <v>7</v>
      </c>
      <c r="HF26">
        <v>0</v>
      </c>
      <c r="HG26">
        <v>1</v>
      </c>
      <c r="HH26">
        <v>0</v>
      </c>
      <c r="HI26">
        <v>0</v>
      </c>
      <c r="HJ26">
        <v>0</v>
      </c>
      <c r="HK26">
        <v>0</v>
      </c>
      <c r="HL26">
        <v>25</v>
      </c>
      <c r="HM26">
        <v>2</v>
      </c>
      <c r="HN26">
        <v>0</v>
      </c>
      <c r="HO26">
        <v>13</v>
      </c>
      <c r="HP26">
        <v>7</v>
      </c>
      <c r="HQ26">
        <v>5</v>
      </c>
      <c r="HR26">
        <v>0</v>
      </c>
      <c r="HS26">
        <v>1</v>
      </c>
      <c r="HT26">
        <v>0</v>
      </c>
      <c r="HU26">
        <v>0</v>
      </c>
      <c r="HV26">
        <v>0</v>
      </c>
      <c r="HW26">
        <v>0</v>
      </c>
      <c r="HX26">
        <v>20</v>
      </c>
      <c r="HY26">
        <v>8</v>
      </c>
      <c r="HZ26">
        <v>0</v>
      </c>
      <c r="IA26">
        <v>26</v>
      </c>
      <c r="IB26">
        <v>9</v>
      </c>
      <c r="IC26">
        <v>3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37</v>
      </c>
      <c r="IK26">
        <v>4</v>
      </c>
      <c r="IL26">
        <v>0</v>
      </c>
      <c r="IM26">
        <v>13</v>
      </c>
      <c r="IN26">
        <v>7</v>
      </c>
      <c r="IO26">
        <v>5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22</v>
      </c>
      <c r="IW26">
        <v>7</v>
      </c>
      <c r="IX26">
        <v>0</v>
      </c>
      <c r="IY26">
        <v>14</v>
      </c>
      <c r="IZ26">
        <v>8</v>
      </c>
      <c r="JA26">
        <v>5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26</v>
      </c>
      <c r="JI26">
        <v>9</v>
      </c>
      <c r="JJ26">
        <v>0</v>
      </c>
      <c r="JK26">
        <v>15</v>
      </c>
      <c r="JL26">
        <v>4</v>
      </c>
      <c r="JM26">
        <v>2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26</v>
      </c>
      <c r="JU26">
        <v>8</v>
      </c>
      <c r="JV26">
        <v>0</v>
      </c>
      <c r="JW26">
        <v>11</v>
      </c>
      <c r="JX26">
        <v>2</v>
      </c>
      <c r="JY26">
        <v>3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22</v>
      </c>
      <c r="KG26">
        <v>11</v>
      </c>
      <c r="KH26">
        <v>0</v>
      </c>
      <c r="KI26">
        <v>20</v>
      </c>
      <c r="KJ26">
        <v>10</v>
      </c>
      <c r="KK26">
        <v>4</v>
      </c>
      <c r="KL26">
        <v>0</v>
      </c>
      <c r="KM26">
        <v>0</v>
      </c>
      <c r="KN26">
        <v>0</v>
      </c>
      <c r="KO26">
        <v>1</v>
      </c>
      <c r="KP26">
        <v>0</v>
      </c>
      <c r="KQ26">
        <v>0</v>
      </c>
      <c r="KR26">
        <v>35</v>
      </c>
      <c r="KS26">
        <v>10</v>
      </c>
      <c r="KT26">
        <v>0</v>
      </c>
      <c r="KU26">
        <v>17</v>
      </c>
      <c r="KV26">
        <v>11</v>
      </c>
      <c r="KW26">
        <v>7</v>
      </c>
      <c r="KX26">
        <v>0</v>
      </c>
      <c r="KY26">
        <v>0</v>
      </c>
      <c r="KZ26">
        <v>0</v>
      </c>
      <c r="LA26">
        <v>1</v>
      </c>
      <c r="LB26">
        <v>1</v>
      </c>
      <c r="LC26">
        <v>0</v>
      </c>
      <c r="LD26">
        <v>34</v>
      </c>
      <c r="LE26">
        <v>12</v>
      </c>
      <c r="LF26">
        <v>0</v>
      </c>
      <c r="LG26">
        <v>18</v>
      </c>
      <c r="LH26">
        <v>8</v>
      </c>
      <c r="LI26">
        <v>0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30</v>
      </c>
      <c r="LQ26">
        <v>5</v>
      </c>
      <c r="LR26">
        <v>0</v>
      </c>
      <c r="LS26">
        <v>13</v>
      </c>
      <c r="LT26">
        <v>7</v>
      </c>
      <c r="LU26">
        <v>8</v>
      </c>
      <c r="LV26">
        <v>0</v>
      </c>
      <c r="LW26">
        <v>0</v>
      </c>
      <c r="LX26">
        <v>0</v>
      </c>
      <c r="LY26">
        <v>1</v>
      </c>
      <c r="LZ26">
        <v>0</v>
      </c>
      <c r="MA26">
        <v>0</v>
      </c>
      <c r="MB26">
        <v>26</v>
      </c>
      <c r="MC26">
        <v>10</v>
      </c>
      <c r="MD26">
        <v>0</v>
      </c>
      <c r="ME26">
        <v>11</v>
      </c>
      <c r="MF26">
        <v>2</v>
      </c>
      <c r="MG26">
        <v>1</v>
      </c>
      <c r="MH26">
        <v>0</v>
      </c>
      <c r="MI26">
        <v>0</v>
      </c>
      <c r="MJ26">
        <v>0</v>
      </c>
      <c r="MK26">
        <v>0</v>
      </c>
      <c r="ML26">
        <v>1</v>
      </c>
      <c r="MM26">
        <v>0</v>
      </c>
      <c r="MN26">
        <v>22</v>
      </c>
      <c r="MO26">
        <v>6</v>
      </c>
      <c r="MP26">
        <v>0</v>
      </c>
      <c r="MQ26">
        <v>8</v>
      </c>
      <c r="MR26">
        <v>4</v>
      </c>
      <c r="MS26">
        <v>1</v>
      </c>
      <c r="MT26">
        <v>0</v>
      </c>
      <c r="MU26">
        <v>0</v>
      </c>
      <c r="MV26">
        <v>0</v>
      </c>
      <c r="MW26">
        <v>0</v>
      </c>
      <c r="MX26">
        <v>0</v>
      </c>
      <c r="MY26">
        <v>0</v>
      </c>
      <c r="MZ26">
        <v>15</v>
      </c>
      <c r="NA26">
        <v>9</v>
      </c>
      <c r="NB26">
        <v>0</v>
      </c>
      <c r="NC26">
        <v>8</v>
      </c>
      <c r="ND26">
        <v>1</v>
      </c>
      <c r="NE26">
        <v>3</v>
      </c>
      <c r="NF26">
        <v>0</v>
      </c>
      <c r="NG26">
        <v>0</v>
      </c>
      <c r="NH26">
        <v>0</v>
      </c>
      <c r="NI26">
        <v>0</v>
      </c>
      <c r="NJ26">
        <v>0</v>
      </c>
      <c r="NK26">
        <v>0</v>
      </c>
      <c r="NL26">
        <v>20</v>
      </c>
      <c r="NM26">
        <v>5</v>
      </c>
      <c r="NN26">
        <v>0</v>
      </c>
      <c r="NO26">
        <v>11</v>
      </c>
      <c r="NP26">
        <v>2</v>
      </c>
      <c r="NQ26">
        <v>4</v>
      </c>
      <c r="NR26">
        <v>0</v>
      </c>
      <c r="NS26">
        <v>0</v>
      </c>
      <c r="NT26">
        <v>0</v>
      </c>
      <c r="NU26">
        <v>0</v>
      </c>
      <c r="NV26">
        <v>1</v>
      </c>
      <c r="NW26">
        <v>0</v>
      </c>
      <c r="NX26">
        <v>20</v>
      </c>
      <c r="NY26">
        <v>8</v>
      </c>
      <c r="NZ26">
        <v>0</v>
      </c>
      <c r="OA26">
        <v>7</v>
      </c>
      <c r="OB26">
        <v>4</v>
      </c>
      <c r="OC26">
        <v>1</v>
      </c>
      <c r="OD26">
        <v>0</v>
      </c>
      <c r="OE26">
        <v>0</v>
      </c>
      <c r="OF26">
        <v>0</v>
      </c>
      <c r="OG26">
        <v>0</v>
      </c>
      <c r="OH26">
        <v>0</v>
      </c>
      <c r="OI26">
        <v>0</v>
      </c>
      <c r="OJ26">
        <v>16</v>
      </c>
      <c r="OK26">
        <v>4</v>
      </c>
      <c r="OL26">
        <v>1</v>
      </c>
      <c r="OM26">
        <v>10</v>
      </c>
      <c r="ON26">
        <v>2</v>
      </c>
      <c r="OO26">
        <v>2</v>
      </c>
      <c r="OP26">
        <v>0</v>
      </c>
      <c r="OQ26">
        <v>0</v>
      </c>
      <c r="OR26">
        <v>0</v>
      </c>
      <c r="OS26">
        <v>0</v>
      </c>
      <c r="OT26">
        <v>0</v>
      </c>
      <c r="OU26">
        <v>0</v>
      </c>
      <c r="OV26">
        <v>17</v>
      </c>
      <c r="OW26">
        <v>4</v>
      </c>
      <c r="OX26">
        <v>0</v>
      </c>
      <c r="OY26">
        <v>5</v>
      </c>
      <c r="OZ26">
        <v>2</v>
      </c>
      <c r="PA26">
        <v>1</v>
      </c>
      <c r="PB26">
        <v>0</v>
      </c>
      <c r="PC26">
        <v>0</v>
      </c>
      <c r="PD26">
        <v>0</v>
      </c>
      <c r="PE26">
        <v>0</v>
      </c>
      <c r="PF26">
        <v>0</v>
      </c>
      <c r="PG26">
        <v>0</v>
      </c>
      <c r="PH26">
        <v>10</v>
      </c>
      <c r="PI26">
        <v>135</v>
      </c>
      <c r="PJ26">
        <v>1</v>
      </c>
      <c r="PK26">
        <v>261</v>
      </c>
      <c r="PL26">
        <v>101</v>
      </c>
      <c r="PM26">
        <v>64</v>
      </c>
      <c r="PN26">
        <v>0</v>
      </c>
      <c r="PO26">
        <v>2</v>
      </c>
      <c r="PP26">
        <v>0</v>
      </c>
      <c r="PQ26">
        <v>3</v>
      </c>
      <c r="PR26">
        <v>3</v>
      </c>
      <c r="PS26">
        <v>0</v>
      </c>
      <c r="PT26">
        <v>461</v>
      </c>
      <c r="PU26">
        <v>6</v>
      </c>
      <c r="PV26">
        <v>0</v>
      </c>
      <c r="PW26">
        <v>13</v>
      </c>
      <c r="PX26">
        <v>5</v>
      </c>
      <c r="PY26">
        <v>3</v>
      </c>
      <c r="PZ26">
        <v>0</v>
      </c>
      <c r="QA26">
        <v>0</v>
      </c>
      <c r="QB26">
        <v>0</v>
      </c>
      <c r="QC26">
        <v>0</v>
      </c>
      <c r="QD26">
        <v>0</v>
      </c>
      <c r="QE26">
        <v>0</v>
      </c>
      <c r="QF26">
        <v>22</v>
      </c>
    </row>
    <row r="27" spans="1:448" hidden="1">
      <c r="A27" s="178" t="s">
        <v>292</v>
      </c>
      <c r="B27">
        <v>4</v>
      </c>
      <c r="C27">
        <v>7</v>
      </c>
      <c r="D27">
        <v>0</v>
      </c>
      <c r="E27">
        <v>14</v>
      </c>
      <c r="F27">
        <v>0</v>
      </c>
      <c r="G27">
        <v>0</v>
      </c>
      <c r="H27">
        <v>0</v>
      </c>
      <c r="I27">
        <v>6</v>
      </c>
      <c r="J27">
        <v>13</v>
      </c>
      <c r="K27">
        <v>3</v>
      </c>
      <c r="L27">
        <v>4</v>
      </c>
      <c r="M27">
        <v>0</v>
      </c>
      <c r="N27">
        <v>0</v>
      </c>
      <c r="O27">
        <v>31</v>
      </c>
      <c r="P27">
        <v>0</v>
      </c>
      <c r="Q27">
        <v>3</v>
      </c>
      <c r="R27">
        <v>0</v>
      </c>
      <c r="S27">
        <v>3</v>
      </c>
      <c r="T27">
        <v>36</v>
      </c>
      <c r="U27">
        <v>0</v>
      </c>
      <c r="V27">
        <v>0</v>
      </c>
      <c r="W27">
        <v>0</v>
      </c>
      <c r="X27">
        <v>0</v>
      </c>
      <c r="Y27">
        <v>7</v>
      </c>
      <c r="Z27">
        <v>0</v>
      </c>
      <c r="AA27">
        <v>3</v>
      </c>
      <c r="AB27">
        <v>11</v>
      </c>
      <c r="AC27">
        <v>2</v>
      </c>
      <c r="AD27">
        <v>5</v>
      </c>
      <c r="AE27">
        <v>6</v>
      </c>
      <c r="AF27">
        <v>3</v>
      </c>
      <c r="AG27">
        <v>2</v>
      </c>
      <c r="AH27">
        <v>163</v>
      </c>
      <c r="AI27">
        <v>1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1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4</v>
      </c>
      <c r="BP27">
        <v>12</v>
      </c>
      <c r="BQ27">
        <v>14</v>
      </c>
      <c r="BR27">
        <v>0</v>
      </c>
      <c r="BS27">
        <v>16</v>
      </c>
      <c r="BT27">
        <v>0</v>
      </c>
      <c r="BU27">
        <v>0</v>
      </c>
      <c r="BV27">
        <v>0</v>
      </c>
      <c r="BW27">
        <v>1</v>
      </c>
      <c r="BX27">
        <v>13</v>
      </c>
      <c r="BY27">
        <v>1</v>
      </c>
      <c r="BZ27">
        <v>0</v>
      </c>
      <c r="CA27">
        <v>0</v>
      </c>
      <c r="CB27">
        <v>0</v>
      </c>
      <c r="CC27">
        <v>189</v>
      </c>
      <c r="CD27">
        <v>0</v>
      </c>
      <c r="CE27">
        <v>4</v>
      </c>
      <c r="CF27">
        <v>2</v>
      </c>
      <c r="CG27">
        <v>0</v>
      </c>
      <c r="CH27">
        <v>31</v>
      </c>
      <c r="CI27">
        <v>1</v>
      </c>
      <c r="CJ27">
        <v>0</v>
      </c>
      <c r="CK27">
        <v>0</v>
      </c>
      <c r="CL27">
        <v>1</v>
      </c>
      <c r="CM27">
        <v>7</v>
      </c>
      <c r="CN27">
        <v>0</v>
      </c>
      <c r="CO27">
        <v>10</v>
      </c>
      <c r="CP27">
        <v>23</v>
      </c>
      <c r="CQ27">
        <v>3</v>
      </c>
      <c r="CR27">
        <v>4</v>
      </c>
      <c r="CS27">
        <v>17</v>
      </c>
      <c r="CT27">
        <v>3</v>
      </c>
      <c r="CU27">
        <v>51</v>
      </c>
      <c r="CV27">
        <v>403</v>
      </c>
      <c r="CW27">
        <v>4</v>
      </c>
      <c r="CX27">
        <v>0</v>
      </c>
      <c r="CY27">
        <v>0</v>
      </c>
      <c r="CZ27">
        <v>6</v>
      </c>
      <c r="DA27">
        <v>0</v>
      </c>
      <c r="DB27">
        <v>0</v>
      </c>
      <c r="DC27">
        <v>0</v>
      </c>
      <c r="DD27">
        <v>0</v>
      </c>
      <c r="DE27">
        <v>7</v>
      </c>
      <c r="DF27">
        <v>2</v>
      </c>
      <c r="DG27">
        <v>0</v>
      </c>
      <c r="DH27">
        <v>0</v>
      </c>
      <c r="DI27">
        <v>0</v>
      </c>
      <c r="DJ27">
        <v>10</v>
      </c>
      <c r="DK27">
        <v>0</v>
      </c>
      <c r="DL27">
        <v>2</v>
      </c>
      <c r="DM27">
        <v>9</v>
      </c>
      <c r="DN27">
        <v>0</v>
      </c>
      <c r="DO27">
        <v>16</v>
      </c>
      <c r="DP27">
        <v>0</v>
      </c>
      <c r="DQ27">
        <v>0</v>
      </c>
      <c r="DR27">
        <v>0</v>
      </c>
      <c r="DS27">
        <v>0</v>
      </c>
      <c r="DT27">
        <v>2</v>
      </c>
      <c r="DU27">
        <v>0</v>
      </c>
      <c r="DV27">
        <v>6</v>
      </c>
      <c r="DW27">
        <v>3</v>
      </c>
      <c r="DX27">
        <v>2</v>
      </c>
      <c r="DY27">
        <v>2</v>
      </c>
      <c r="DZ27">
        <v>5</v>
      </c>
      <c r="EA27">
        <v>1</v>
      </c>
      <c r="EB27">
        <v>5</v>
      </c>
      <c r="EC27">
        <v>82</v>
      </c>
      <c r="ED27">
        <v>21</v>
      </c>
      <c r="EE27">
        <v>21</v>
      </c>
      <c r="EF27">
        <v>0</v>
      </c>
      <c r="EG27">
        <v>36</v>
      </c>
      <c r="EH27">
        <v>0</v>
      </c>
      <c r="EI27">
        <v>0</v>
      </c>
      <c r="EJ27">
        <v>0</v>
      </c>
      <c r="EK27">
        <v>7</v>
      </c>
      <c r="EL27">
        <v>33</v>
      </c>
      <c r="EM27">
        <v>6</v>
      </c>
      <c r="EN27">
        <v>4</v>
      </c>
      <c r="EO27">
        <v>0</v>
      </c>
      <c r="EP27">
        <v>0</v>
      </c>
      <c r="EQ27">
        <v>230</v>
      </c>
      <c r="ER27">
        <v>0</v>
      </c>
      <c r="ES27">
        <v>9</v>
      </c>
      <c r="ET27">
        <v>11</v>
      </c>
      <c r="EU27">
        <v>3</v>
      </c>
      <c r="EV27">
        <v>85</v>
      </c>
      <c r="EW27">
        <v>1</v>
      </c>
      <c r="EX27">
        <v>0</v>
      </c>
      <c r="EY27">
        <v>0</v>
      </c>
      <c r="EZ27">
        <v>1</v>
      </c>
      <c r="FA27">
        <v>16</v>
      </c>
      <c r="FB27">
        <v>0</v>
      </c>
      <c r="FC27">
        <v>19</v>
      </c>
      <c r="FD27">
        <v>38</v>
      </c>
      <c r="FE27">
        <v>7</v>
      </c>
      <c r="FF27">
        <v>11</v>
      </c>
      <c r="FG27">
        <v>28</v>
      </c>
      <c r="FH27">
        <v>7</v>
      </c>
      <c r="FI27">
        <v>58</v>
      </c>
      <c r="FJ27">
        <v>652</v>
      </c>
      <c r="FK27">
        <v>64</v>
      </c>
      <c r="FL27">
        <v>12</v>
      </c>
      <c r="FM27">
        <v>79</v>
      </c>
      <c r="FN27">
        <v>3</v>
      </c>
      <c r="FO27">
        <v>5</v>
      </c>
      <c r="FP27">
        <v>163</v>
      </c>
      <c r="FQ27">
        <v>2</v>
      </c>
      <c r="FR27">
        <v>0</v>
      </c>
      <c r="FS27">
        <v>1</v>
      </c>
      <c r="FT27">
        <v>0</v>
      </c>
      <c r="FU27">
        <v>1</v>
      </c>
      <c r="FV27">
        <v>4</v>
      </c>
      <c r="FW27">
        <v>215</v>
      </c>
      <c r="FX27">
        <v>22</v>
      </c>
      <c r="FY27">
        <v>129</v>
      </c>
      <c r="FZ27">
        <v>1</v>
      </c>
      <c r="GA27">
        <v>36</v>
      </c>
      <c r="GB27">
        <v>403</v>
      </c>
      <c r="GC27">
        <v>13</v>
      </c>
      <c r="GD27">
        <v>1</v>
      </c>
      <c r="GE27">
        <v>60</v>
      </c>
      <c r="GF27">
        <v>0</v>
      </c>
      <c r="GG27">
        <v>8</v>
      </c>
      <c r="GH27">
        <v>82</v>
      </c>
      <c r="GI27">
        <v>294</v>
      </c>
      <c r="GJ27">
        <v>35</v>
      </c>
      <c r="GK27">
        <v>269</v>
      </c>
      <c r="GL27">
        <v>4</v>
      </c>
      <c r="GM27">
        <v>50</v>
      </c>
      <c r="GN27">
        <v>652</v>
      </c>
      <c r="GO27">
        <v>3</v>
      </c>
      <c r="GP27">
        <v>0</v>
      </c>
      <c r="GQ27">
        <v>24</v>
      </c>
      <c r="GR27">
        <v>1</v>
      </c>
      <c r="GS27">
        <v>7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34</v>
      </c>
      <c r="HA27">
        <v>1</v>
      </c>
      <c r="HB27">
        <v>0</v>
      </c>
      <c r="HC27">
        <v>31</v>
      </c>
      <c r="HD27">
        <v>0</v>
      </c>
      <c r="HE27">
        <v>4</v>
      </c>
      <c r="HF27">
        <v>0</v>
      </c>
      <c r="HG27">
        <v>1</v>
      </c>
      <c r="HH27">
        <v>0</v>
      </c>
      <c r="HI27">
        <v>0</v>
      </c>
      <c r="HJ27">
        <v>0</v>
      </c>
      <c r="HK27">
        <v>0</v>
      </c>
      <c r="HL27">
        <v>36</v>
      </c>
      <c r="HM27">
        <v>11</v>
      </c>
      <c r="HN27">
        <v>0</v>
      </c>
      <c r="HO27">
        <v>31</v>
      </c>
      <c r="HP27">
        <v>0</v>
      </c>
      <c r="HQ27">
        <v>5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47</v>
      </c>
      <c r="HY27">
        <v>6</v>
      </c>
      <c r="HZ27">
        <v>0</v>
      </c>
      <c r="IA27">
        <v>19</v>
      </c>
      <c r="IB27">
        <v>0</v>
      </c>
      <c r="IC27">
        <v>7</v>
      </c>
      <c r="ID27">
        <v>0</v>
      </c>
      <c r="IE27">
        <v>1</v>
      </c>
      <c r="IF27">
        <v>0</v>
      </c>
      <c r="IG27">
        <v>0</v>
      </c>
      <c r="IH27">
        <v>0</v>
      </c>
      <c r="II27">
        <v>0</v>
      </c>
      <c r="IJ27">
        <v>32</v>
      </c>
      <c r="IK27">
        <v>9</v>
      </c>
      <c r="IL27">
        <v>0</v>
      </c>
      <c r="IM27">
        <v>28</v>
      </c>
      <c r="IN27">
        <v>2</v>
      </c>
      <c r="IO27">
        <v>3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40</v>
      </c>
      <c r="IW27">
        <v>9</v>
      </c>
      <c r="IX27">
        <v>0</v>
      </c>
      <c r="IY27">
        <v>27</v>
      </c>
      <c r="IZ27">
        <v>0</v>
      </c>
      <c r="JA27">
        <v>5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41</v>
      </c>
      <c r="JI27">
        <v>16</v>
      </c>
      <c r="JJ27">
        <v>0</v>
      </c>
      <c r="JK27">
        <v>30</v>
      </c>
      <c r="JL27">
        <v>2</v>
      </c>
      <c r="JM27">
        <v>6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52</v>
      </c>
      <c r="JU27">
        <v>12</v>
      </c>
      <c r="JV27">
        <v>0</v>
      </c>
      <c r="JW27">
        <v>26</v>
      </c>
      <c r="JX27">
        <v>0</v>
      </c>
      <c r="JY27">
        <v>4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42</v>
      </c>
      <c r="KG27">
        <v>15</v>
      </c>
      <c r="KH27">
        <v>2</v>
      </c>
      <c r="KI27">
        <v>30</v>
      </c>
      <c r="KJ27">
        <v>2</v>
      </c>
      <c r="KK27">
        <v>11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58</v>
      </c>
      <c r="KS27">
        <v>14</v>
      </c>
      <c r="KT27">
        <v>0</v>
      </c>
      <c r="KU27">
        <v>26</v>
      </c>
      <c r="KV27">
        <v>0</v>
      </c>
      <c r="KW27">
        <v>1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41</v>
      </c>
      <c r="LE27">
        <v>17</v>
      </c>
      <c r="LF27">
        <v>1</v>
      </c>
      <c r="LG27">
        <v>17</v>
      </c>
      <c r="LH27">
        <v>0</v>
      </c>
      <c r="LI27">
        <v>3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38</v>
      </c>
      <c r="LQ27">
        <v>10</v>
      </c>
      <c r="LR27">
        <v>1</v>
      </c>
      <c r="LS27">
        <v>26</v>
      </c>
      <c r="LT27">
        <v>3</v>
      </c>
      <c r="LU27">
        <v>4</v>
      </c>
      <c r="LV27">
        <v>0</v>
      </c>
      <c r="LW27">
        <v>0</v>
      </c>
      <c r="LX27">
        <v>0</v>
      </c>
      <c r="LY27">
        <v>0</v>
      </c>
      <c r="LZ27">
        <v>0</v>
      </c>
      <c r="MA27">
        <v>0</v>
      </c>
      <c r="MB27">
        <v>41</v>
      </c>
      <c r="MC27">
        <v>12</v>
      </c>
      <c r="MD27">
        <v>0</v>
      </c>
      <c r="ME27">
        <v>8</v>
      </c>
      <c r="MF27">
        <v>0</v>
      </c>
      <c r="MG27">
        <v>5</v>
      </c>
      <c r="MH27">
        <v>0</v>
      </c>
      <c r="MI27">
        <v>0</v>
      </c>
      <c r="MJ27">
        <v>0</v>
      </c>
      <c r="MK27">
        <v>0</v>
      </c>
      <c r="ML27">
        <v>0</v>
      </c>
      <c r="MM27">
        <v>0</v>
      </c>
      <c r="MN27">
        <v>25</v>
      </c>
      <c r="MO27">
        <v>8</v>
      </c>
      <c r="MP27">
        <v>0</v>
      </c>
      <c r="MQ27">
        <v>19</v>
      </c>
      <c r="MR27">
        <v>1</v>
      </c>
      <c r="MS27">
        <v>2</v>
      </c>
      <c r="MT27">
        <v>0</v>
      </c>
      <c r="MU27">
        <v>0</v>
      </c>
      <c r="MV27">
        <v>0</v>
      </c>
      <c r="MW27">
        <v>0</v>
      </c>
      <c r="MX27">
        <v>0</v>
      </c>
      <c r="MY27">
        <v>0</v>
      </c>
      <c r="MZ27">
        <v>29</v>
      </c>
      <c r="NA27">
        <v>4</v>
      </c>
      <c r="NB27">
        <v>0</v>
      </c>
      <c r="NC27">
        <v>15</v>
      </c>
      <c r="ND27">
        <v>0</v>
      </c>
      <c r="NE27">
        <v>4</v>
      </c>
      <c r="NF27">
        <v>0</v>
      </c>
      <c r="NG27">
        <v>0</v>
      </c>
      <c r="NH27">
        <v>0</v>
      </c>
      <c r="NI27">
        <v>0</v>
      </c>
      <c r="NJ27">
        <v>0</v>
      </c>
      <c r="NK27">
        <v>0</v>
      </c>
      <c r="NL27">
        <v>23</v>
      </c>
      <c r="NM27">
        <v>6</v>
      </c>
      <c r="NN27">
        <v>0</v>
      </c>
      <c r="NO27">
        <v>18</v>
      </c>
      <c r="NP27">
        <v>0</v>
      </c>
      <c r="NQ27">
        <v>4</v>
      </c>
      <c r="NR27">
        <v>0</v>
      </c>
      <c r="NS27">
        <v>0</v>
      </c>
      <c r="NT27">
        <v>0</v>
      </c>
      <c r="NU27">
        <v>0</v>
      </c>
      <c r="NV27">
        <v>0</v>
      </c>
      <c r="NW27">
        <v>0</v>
      </c>
      <c r="NX27">
        <v>28</v>
      </c>
      <c r="NY27">
        <v>6</v>
      </c>
      <c r="NZ27">
        <v>0</v>
      </c>
      <c r="OA27">
        <v>15</v>
      </c>
      <c r="OB27">
        <v>0</v>
      </c>
      <c r="OC27">
        <v>2</v>
      </c>
      <c r="OD27">
        <v>0</v>
      </c>
      <c r="OE27">
        <v>0</v>
      </c>
      <c r="OF27">
        <v>0</v>
      </c>
      <c r="OG27">
        <v>0</v>
      </c>
      <c r="OH27">
        <v>0</v>
      </c>
      <c r="OI27">
        <v>0</v>
      </c>
      <c r="OJ27">
        <v>23</v>
      </c>
      <c r="OK27">
        <v>4</v>
      </c>
      <c r="OL27">
        <v>0</v>
      </c>
      <c r="OM27">
        <v>11</v>
      </c>
      <c r="ON27">
        <v>0</v>
      </c>
      <c r="OO27">
        <v>5</v>
      </c>
      <c r="OP27">
        <v>0</v>
      </c>
      <c r="OQ27">
        <v>0</v>
      </c>
      <c r="OR27">
        <v>0</v>
      </c>
      <c r="OS27">
        <v>0</v>
      </c>
      <c r="OT27">
        <v>0</v>
      </c>
      <c r="OU27">
        <v>0</v>
      </c>
      <c r="OV27">
        <v>20</v>
      </c>
      <c r="OW27">
        <v>0</v>
      </c>
      <c r="OX27">
        <v>0</v>
      </c>
      <c r="OY27">
        <v>2</v>
      </c>
      <c r="OZ27">
        <v>0</v>
      </c>
      <c r="PA27">
        <v>0</v>
      </c>
      <c r="PB27">
        <v>0</v>
      </c>
      <c r="PC27">
        <v>0</v>
      </c>
      <c r="PD27">
        <v>0</v>
      </c>
      <c r="PE27">
        <v>0</v>
      </c>
      <c r="PF27">
        <v>0</v>
      </c>
      <c r="PG27">
        <v>0</v>
      </c>
      <c r="PH27">
        <v>2</v>
      </c>
      <c r="PI27">
        <v>163</v>
      </c>
      <c r="PJ27">
        <v>4</v>
      </c>
      <c r="PK27">
        <v>403</v>
      </c>
      <c r="PL27">
        <v>11</v>
      </c>
      <c r="PM27">
        <v>82</v>
      </c>
      <c r="PN27">
        <v>0</v>
      </c>
      <c r="PO27">
        <v>2</v>
      </c>
      <c r="PP27">
        <v>0</v>
      </c>
      <c r="PQ27">
        <v>0</v>
      </c>
      <c r="PR27">
        <v>0</v>
      </c>
      <c r="PS27">
        <v>0</v>
      </c>
      <c r="PT27">
        <v>652</v>
      </c>
      <c r="PU27">
        <v>0</v>
      </c>
      <c r="PV27">
        <v>0</v>
      </c>
      <c r="PW27">
        <v>0</v>
      </c>
      <c r="PX27">
        <v>0</v>
      </c>
      <c r="PY27">
        <v>0</v>
      </c>
      <c r="PZ27">
        <v>0</v>
      </c>
      <c r="QA27">
        <v>0</v>
      </c>
      <c r="QB27">
        <v>0</v>
      </c>
      <c r="QC27">
        <v>0</v>
      </c>
      <c r="QD27">
        <v>0</v>
      </c>
      <c r="QE27">
        <v>0</v>
      </c>
      <c r="QF27">
        <v>0</v>
      </c>
    </row>
    <row r="28" spans="1:448" hidden="1">
      <c r="A28" s="178" t="s">
        <v>149</v>
      </c>
      <c r="B28">
        <v>61</v>
      </c>
      <c r="C28">
        <v>2</v>
      </c>
      <c r="D28">
        <v>3</v>
      </c>
      <c r="E28">
        <v>3</v>
      </c>
      <c r="F28">
        <v>93</v>
      </c>
      <c r="G28">
        <v>0</v>
      </c>
      <c r="H28">
        <v>2</v>
      </c>
      <c r="I28">
        <v>27</v>
      </c>
      <c r="J28">
        <v>24</v>
      </c>
      <c r="K28">
        <v>4</v>
      </c>
      <c r="L28">
        <v>0</v>
      </c>
      <c r="M28">
        <v>0</v>
      </c>
      <c r="N28">
        <v>4</v>
      </c>
      <c r="O28">
        <v>379</v>
      </c>
      <c r="P28">
        <v>0</v>
      </c>
      <c r="Q28">
        <v>0</v>
      </c>
      <c r="R28">
        <v>41</v>
      </c>
      <c r="S28">
        <v>13</v>
      </c>
      <c r="T28">
        <v>313</v>
      </c>
      <c r="U28">
        <v>2</v>
      </c>
      <c r="V28">
        <v>0</v>
      </c>
      <c r="W28">
        <v>1</v>
      </c>
      <c r="X28">
        <v>2</v>
      </c>
      <c r="Y28">
        <v>80</v>
      </c>
      <c r="Z28">
        <v>0</v>
      </c>
      <c r="AA28">
        <v>59</v>
      </c>
      <c r="AB28">
        <v>129</v>
      </c>
      <c r="AC28">
        <v>19</v>
      </c>
      <c r="AD28">
        <v>32</v>
      </c>
      <c r="AE28">
        <v>92</v>
      </c>
      <c r="AF28">
        <v>62</v>
      </c>
      <c r="AG28">
        <v>31</v>
      </c>
      <c r="AH28">
        <v>1478</v>
      </c>
      <c r="AI28">
        <v>6</v>
      </c>
      <c r="AJ28">
        <v>2</v>
      </c>
      <c r="AK28">
        <v>0</v>
      </c>
      <c r="AL28">
        <v>0</v>
      </c>
      <c r="AM28">
        <v>10</v>
      </c>
      <c r="AN28">
        <v>0</v>
      </c>
      <c r="AO28">
        <v>1</v>
      </c>
      <c r="AP28">
        <v>1</v>
      </c>
      <c r="AQ28">
        <v>1</v>
      </c>
      <c r="AR28">
        <v>2</v>
      </c>
      <c r="AS28">
        <v>0</v>
      </c>
      <c r="AT28">
        <v>0</v>
      </c>
      <c r="AU28">
        <v>0</v>
      </c>
      <c r="AV28">
        <v>2</v>
      </c>
      <c r="AW28">
        <v>0</v>
      </c>
      <c r="AX28">
        <v>0</v>
      </c>
      <c r="AY28">
        <v>5</v>
      </c>
      <c r="AZ28">
        <v>0</v>
      </c>
      <c r="BA28">
        <v>17</v>
      </c>
      <c r="BB28">
        <v>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11</v>
      </c>
      <c r="BJ28">
        <v>3</v>
      </c>
      <c r="BK28">
        <v>0</v>
      </c>
      <c r="BL28">
        <v>1</v>
      </c>
      <c r="BM28">
        <v>4</v>
      </c>
      <c r="BN28">
        <v>7</v>
      </c>
      <c r="BO28">
        <v>77</v>
      </c>
      <c r="BP28">
        <v>215</v>
      </c>
      <c r="BQ28">
        <v>5</v>
      </c>
      <c r="BR28">
        <v>11</v>
      </c>
      <c r="BS28">
        <v>2</v>
      </c>
      <c r="BT28">
        <v>263</v>
      </c>
      <c r="BU28">
        <v>0</v>
      </c>
      <c r="BV28">
        <v>5</v>
      </c>
      <c r="BW28">
        <v>29</v>
      </c>
      <c r="BX28">
        <v>38</v>
      </c>
      <c r="BY28">
        <v>4</v>
      </c>
      <c r="BZ28">
        <v>0</v>
      </c>
      <c r="CA28">
        <v>1</v>
      </c>
      <c r="CB28">
        <v>6</v>
      </c>
      <c r="CC28">
        <v>2730</v>
      </c>
      <c r="CD28">
        <v>0</v>
      </c>
      <c r="CE28">
        <v>0</v>
      </c>
      <c r="CF28">
        <v>71</v>
      </c>
      <c r="CG28">
        <v>17</v>
      </c>
      <c r="CH28">
        <v>399</v>
      </c>
      <c r="CI28">
        <v>3</v>
      </c>
      <c r="CJ28">
        <v>0</v>
      </c>
      <c r="CK28">
        <v>2</v>
      </c>
      <c r="CL28">
        <v>11</v>
      </c>
      <c r="CM28">
        <v>153</v>
      </c>
      <c r="CN28">
        <v>0</v>
      </c>
      <c r="CO28">
        <v>95</v>
      </c>
      <c r="CP28">
        <v>307</v>
      </c>
      <c r="CQ28">
        <v>98</v>
      </c>
      <c r="CR28">
        <v>45</v>
      </c>
      <c r="CS28">
        <v>437</v>
      </c>
      <c r="CT28">
        <v>72</v>
      </c>
      <c r="CU28">
        <v>84</v>
      </c>
      <c r="CV28">
        <v>5103</v>
      </c>
      <c r="CW28">
        <v>118</v>
      </c>
      <c r="CX28">
        <v>6</v>
      </c>
      <c r="CY28">
        <v>0</v>
      </c>
      <c r="CZ28">
        <v>2</v>
      </c>
      <c r="DA28">
        <v>305</v>
      </c>
      <c r="DB28">
        <v>0</v>
      </c>
      <c r="DC28">
        <v>7</v>
      </c>
      <c r="DD28">
        <v>39</v>
      </c>
      <c r="DE28">
        <v>54</v>
      </c>
      <c r="DF28">
        <v>4</v>
      </c>
      <c r="DG28">
        <v>0</v>
      </c>
      <c r="DH28">
        <v>0</v>
      </c>
      <c r="DI28">
        <v>0</v>
      </c>
      <c r="DJ28">
        <v>429</v>
      </c>
      <c r="DK28">
        <v>0</v>
      </c>
      <c r="DL28">
        <v>0</v>
      </c>
      <c r="DM28">
        <v>116</v>
      </c>
      <c r="DN28">
        <v>20</v>
      </c>
      <c r="DO28">
        <v>182</v>
      </c>
      <c r="DP28">
        <v>4</v>
      </c>
      <c r="DQ28">
        <v>0</v>
      </c>
      <c r="DR28">
        <v>0</v>
      </c>
      <c r="DS28">
        <v>5</v>
      </c>
      <c r="DT28">
        <v>28</v>
      </c>
      <c r="DU28">
        <v>0</v>
      </c>
      <c r="DV28">
        <v>56</v>
      </c>
      <c r="DW28">
        <v>74</v>
      </c>
      <c r="DX28">
        <v>26</v>
      </c>
      <c r="DY28">
        <v>37</v>
      </c>
      <c r="DZ28">
        <v>245</v>
      </c>
      <c r="EA28">
        <v>14</v>
      </c>
      <c r="EB28">
        <v>63</v>
      </c>
      <c r="EC28">
        <v>1834</v>
      </c>
      <c r="ED28">
        <v>400</v>
      </c>
      <c r="EE28">
        <v>15</v>
      </c>
      <c r="EF28">
        <v>14</v>
      </c>
      <c r="EG28">
        <v>7</v>
      </c>
      <c r="EH28">
        <v>671</v>
      </c>
      <c r="EI28">
        <v>0</v>
      </c>
      <c r="EJ28">
        <v>15</v>
      </c>
      <c r="EK28">
        <v>96</v>
      </c>
      <c r="EL28">
        <v>117</v>
      </c>
      <c r="EM28">
        <v>14</v>
      </c>
      <c r="EN28">
        <v>0</v>
      </c>
      <c r="EO28">
        <v>1</v>
      </c>
      <c r="EP28">
        <v>10</v>
      </c>
      <c r="EQ28">
        <v>3540</v>
      </c>
      <c r="ER28">
        <v>0</v>
      </c>
      <c r="ES28">
        <v>0</v>
      </c>
      <c r="ET28">
        <v>233</v>
      </c>
      <c r="EU28">
        <v>50</v>
      </c>
      <c r="EV28">
        <v>911</v>
      </c>
      <c r="EW28">
        <v>12</v>
      </c>
      <c r="EX28">
        <v>0</v>
      </c>
      <c r="EY28">
        <v>3</v>
      </c>
      <c r="EZ28">
        <v>18</v>
      </c>
      <c r="FA28">
        <v>261</v>
      </c>
      <c r="FB28">
        <v>0</v>
      </c>
      <c r="FC28">
        <v>211</v>
      </c>
      <c r="FD28">
        <v>521</v>
      </c>
      <c r="FE28">
        <v>146</v>
      </c>
      <c r="FF28">
        <v>114</v>
      </c>
      <c r="FG28">
        <v>775</v>
      </c>
      <c r="FH28">
        <v>152</v>
      </c>
      <c r="FI28">
        <v>185</v>
      </c>
      <c r="FJ28">
        <v>8492</v>
      </c>
      <c r="FK28">
        <v>620</v>
      </c>
      <c r="FL28">
        <v>79</v>
      </c>
      <c r="FM28">
        <v>752</v>
      </c>
      <c r="FN28">
        <v>10</v>
      </c>
      <c r="FO28">
        <v>17</v>
      </c>
      <c r="FP28">
        <v>1478</v>
      </c>
      <c r="FQ28">
        <v>45</v>
      </c>
      <c r="FR28">
        <v>20</v>
      </c>
      <c r="FS28">
        <v>4</v>
      </c>
      <c r="FT28">
        <v>0</v>
      </c>
      <c r="FU28">
        <v>8</v>
      </c>
      <c r="FV28">
        <v>77</v>
      </c>
      <c r="FW28">
        <v>2448</v>
      </c>
      <c r="FX28">
        <v>225</v>
      </c>
      <c r="FY28">
        <v>2298</v>
      </c>
      <c r="FZ28">
        <v>29</v>
      </c>
      <c r="GA28">
        <v>103</v>
      </c>
      <c r="GB28">
        <v>5103</v>
      </c>
      <c r="GC28">
        <v>414</v>
      </c>
      <c r="GD28">
        <v>21</v>
      </c>
      <c r="GE28">
        <v>1359</v>
      </c>
      <c r="GF28">
        <v>11</v>
      </c>
      <c r="GG28">
        <v>29</v>
      </c>
      <c r="GH28">
        <v>1834</v>
      </c>
      <c r="GI28">
        <v>3527</v>
      </c>
      <c r="GJ28">
        <v>345</v>
      </c>
      <c r="GK28">
        <v>4413</v>
      </c>
      <c r="GL28">
        <v>50</v>
      </c>
      <c r="GM28">
        <v>157</v>
      </c>
      <c r="GN28">
        <v>8492</v>
      </c>
      <c r="GO28">
        <v>18</v>
      </c>
      <c r="GP28">
        <v>0</v>
      </c>
      <c r="GQ28">
        <v>281</v>
      </c>
      <c r="GR28">
        <v>206</v>
      </c>
      <c r="GS28">
        <v>232</v>
      </c>
      <c r="GT28">
        <v>0</v>
      </c>
      <c r="GU28">
        <v>5</v>
      </c>
      <c r="GV28">
        <v>0</v>
      </c>
      <c r="GW28">
        <v>0</v>
      </c>
      <c r="GX28">
        <v>0</v>
      </c>
      <c r="GY28">
        <v>2</v>
      </c>
      <c r="GZ28">
        <v>531</v>
      </c>
      <c r="HA28">
        <v>34</v>
      </c>
      <c r="HB28">
        <v>1</v>
      </c>
      <c r="HC28">
        <v>381</v>
      </c>
      <c r="HD28">
        <v>266</v>
      </c>
      <c r="HE28">
        <v>84</v>
      </c>
      <c r="HF28">
        <v>0</v>
      </c>
      <c r="HG28">
        <v>1</v>
      </c>
      <c r="HH28">
        <v>0</v>
      </c>
      <c r="HI28">
        <v>0</v>
      </c>
      <c r="HJ28">
        <v>0</v>
      </c>
      <c r="HK28">
        <v>1</v>
      </c>
      <c r="HL28">
        <v>500</v>
      </c>
      <c r="HM28">
        <v>44</v>
      </c>
      <c r="HN28">
        <v>1</v>
      </c>
      <c r="HO28">
        <v>308</v>
      </c>
      <c r="HP28">
        <v>210</v>
      </c>
      <c r="HQ28">
        <v>106</v>
      </c>
      <c r="HR28">
        <v>0</v>
      </c>
      <c r="HS28">
        <v>4</v>
      </c>
      <c r="HT28">
        <v>0</v>
      </c>
      <c r="HU28">
        <v>0</v>
      </c>
      <c r="HV28">
        <v>0</v>
      </c>
      <c r="HW28">
        <v>2</v>
      </c>
      <c r="HX28">
        <v>459</v>
      </c>
      <c r="HY28">
        <v>54</v>
      </c>
      <c r="HZ28">
        <v>3</v>
      </c>
      <c r="IA28">
        <v>332</v>
      </c>
      <c r="IB28">
        <v>217</v>
      </c>
      <c r="IC28">
        <v>120</v>
      </c>
      <c r="ID28">
        <v>0</v>
      </c>
      <c r="IE28">
        <v>4</v>
      </c>
      <c r="IF28">
        <v>0</v>
      </c>
      <c r="IG28">
        <v>0</v>
      </c>
      <c r="IH28">
        <v>0</v>
      </c>
      <c r="II28">
        <v>2</v>
      </c>
      <c r="IJ28">
        <v>509</v>
      </c>
      <c r="IK28">
        <v>62</v>
      </c>
      <c r="IL28">
        <v>1</v>
      </c>
      <c r="IM28">
        <v>309</v>
      </c>
      <c r="IN28">
        <v>192</v>
      </c>
      <c r="IO28">
        <v>101</v>
      </c>
      <c r="IP28">
        <v>0</v>
      </c>
      <c r="IQ28">
        <v>1</v>
      </c>
      <c r="IR28">
        <v>0</v>
      </c>
      <c r="IS28">
        <v>0</v>
      </c>
      <c r="IT28">
        <v>0</v>
      </c>
      <c r="IU28">
        <v>1</v>
      </c>
      <c r="IV28">
        <v>473</v>
      </c>
      <c r="IW28">
        <v>70</v>
      </c>
      <c r="IX28">
        <v>1</v>
      </c>
      <c r="IY28">
        <v>325</v>
      </c>
      <c r="IZ28">
        <v>225</v>
      </c>
      <c r="JA28">
        <v>99</v>
      </c>
      <c r="JB28">
        <v>0</v>
      </c>
      <c r="JC28">
        <v>7</v>
      </c>
      <c r="JD28">
        <v>1</v>
      </c>
      <c r="JE28">
        <v>0</v>
      </c>
      <c r="JF28">
        <v>0</v>
      </c>
      <c r="JG28">
        <v>2</v>
      </c>
      <c r="JH28">
        <v>495</v>
      </c>
      <c r="JI28">
        <v>78</v>
      </c>
      <c r="JJ28">
        <v>8</v>
      </c>
      <c r="JK28">
        <v>300</v>
      </c>
      <c r="JL28">
        <v>187</v>
      </c>
      <c r="JM28">
        <v>111</v>
      </c>
      <c r="JN28">
        <v>0</v>
      </c>
      <c r="JO28">
        <v>9</v>
      </c>
      <c r="JP28">
        <v>0</v>
      </c>
      <c r="JQ28">
        <v>1</v>
      </c>
      <c r="JR28">
        <v>1</v>
      </c>
      <c r="JS28">
        <v>0</v>
      </c>
      <c r="JT28">
        <v>497</v>
      </c>
      <c r="JU28">
        <v>85</v>
      </c>
      <c r="JV28">
        <v>3</v>
      </c>
      <c r="JW28">
        <v>332</v>
      </c>
      <c r="JX28">
        <v>215</v>
      </c>
      <c r="JY28">
        <v>107</v>
      </c>
      <c r="JZ28">
        <v>0</v>
      </c>
      <c r="KA28">
        <v>10</v>
      </c>
      <c r="KB28">
        <v>1</v>
      </c>
      <c r="KC28">
        <v>2</v>
      </c>
      <c r="KD28">
        <v>0</v>
      </c>
      <c r="KE28">
        <v>1</v>
      </c>
      <c r="KF28">
        <v>527</v>
      </c>
      <c r="KG28">
        <v>95</v>
      </c>
      <c r="KH28">
        <v>2</v>
      </c>
      <c r="KI28">
        <v>268</v>
      </c>
      <c r="KJ28">
        <v>178</v>
      </c>
      <c r="KK28">
        <v>80</v>
      </c>
      <c r="KL28">
        <v>0</v>
      </c>
      <c r="KM28">
        <v>4</v>
      </c>
      <c r="KN28">
        <v>0</v>
      </c>
      <c r="KO28">
        <v>0</v>
      </c>
      <c r="KP28">
        <v>1</v>
      </c>
      <c r="KQ28">
        <v>1</v>
      </c>
      <c r="KR28">
        <v>445</v>
      </c>
      <c r="KS28">
        <v>98</v>
      </c>
      <c r="KT28">
        <v>8</v>
      </c>
      <c r="KU28">
        <v>300</v>
      </c>
      <c r="KV28">
        <v>186</v>
      </c>
      <c r="KW28">
        <v>92</v>
      </c>
      <c r="KX28">
        <v>0</v>
      </c>
      <c r="KY28">
        <v>7</v>
      </c>
      <c r="KZ28">
        <v>0</v>
      </c>
      <c r="LA28">
        <v>1</v>
      </c>
      <c r="LB28">
        <v>0</v>
      </c>
      <c r="LC28">
        <v>1</v>
      </c>
      <c r="LD28">
        <v>498</v>
      </c>
      <c r="LE28">
        <v>105</v>
      </c>
      <c r="LF28">
        <v>6</v>
      </c>
      <c r="LG28">
        <v>239</v>
      </c>
      <c r="LH28">
        <v>146</v>
      </c>
      <c r="LI28">
        <v>93</v>
      </c>
      <c r="LJ28">
        <v>0</v>
      </c>
      <c r="LK28">
        <v>3</v>
      </c>
      <c r="LL28">
        <v>0</v>
      </c>
      <c r="LM28">
        <v>1</v>
      </c>
      <c r="LN28">
        <v>0</v>
      </c>
      <c r="LO28">
        <v>2</v>
      </c>
      <c r="LP28">
        <v>443</v>
      </c>
      <c r="LQ28">
        <v>97</v>
      </c>
      <c r="LR28">
        <v>9</v>
      </c>
      <c r="LS28">
        <v>269</v>
      </c>
      <c r="LT28">
        <v>149</v>
      </c>
      <c r="LU28">
        <v>82</v>
      </c>
      <c r="LV28">
        <v>0</v>
      </c>
      <c r="LW28">
        <v>0</v>
      </c>
      <c r="LX28">
        <v>0</v>
      </c>
      <c r="LY28">
        <v>0</v>
      </c>
      <c r="LZ28">
        <v>2</v>
      </c>
      <c r="MA28">
        <v>2</v>
      </c>
      <c r="MB28">
        <v>457</v>
      </c>
      <c r="MC28">
        <v>120</v>
      </c>
      <c r="MD28">
        <v>6</v>
      </c>
      <c r="ME28">
        <v>251</v>
      </c>
      <c r="MF28">
        <v>151</v>
      </c>
      <c r="MG28">
        <v>89</v>
      </c>
      <c r="MH28">
        <v>0</v>
      </c>
      <c r="MI28">
        <v>1</v>
      </c>
      <c r="MJ28">
        <v>0</v>
      </c>
      <c r="MK28">
        <v>0</v>
      </c>
      <c r="ML28">
        <v>2</v>
      </c>
      <c r="MM28">
        <v>1</v>
      </c>
      <c r="MN28">
        <v>466</v>
      </c>
      <c r="MO28">
        <v>134</v>
      </c>
      <c r="MP28">
        <v>4</v>
      </c>
      <c r="MQ28">
        <v>261</v>
      </c>
      <c r="MR28">
        <v>162</v>
      </c>
      <c r="MS28">
        <v>86</v>
      </c>
      <c r="MT28">
        <v>0</v>
      </c>
      <c r="MU28">
        <v>1</v>
      </c>
      <c r="MV28">
        <v>0</v>
      </c>
      <c r="MW28">
        <v>0</v>
      </c>
      <c r="MX28">
        <v>0</v>
      </c>
      <c r="MY28">
        <v>0</v>
      </c>
      <c r="MZ28">
        <v>485</v>
      </c>
      <c r="NA28">
        <v>107</v>
      </c>
      <c r="NB28">
        <v>7</v>
      </c>
      <c r="NC28">
        <v>243</v>
      </c>
      <c r="ND28">
        <v>150</v>
      </c>
      <c r="NE28">
        <v>81</v>
      </c>
      <c r="NF28">
        <v>0</v>
      </c>
      <c r="NG28">
        <v>1</v>
      </c>
      <c r="NH28">
        <v>0</v>
      </c>
      <c r="NI28">
        <v>0</v>
      </c>
      <c r="NJ28">
        <v>2</v>
      </c>
      <c r="NK28">
        <v>0</v>
      </c>
      <c r="NL28">
        <v>438</v>
      </c>
      <c r="NM28">
        <v>81</v>
      </c>
      <c r="NN28">
        <v>5</v>
      </c>
      <c r="NO28">
        <v>251</v>
      </c>
      <c r="NP28">
        <v>132</v>
      </c>
      <c r="NQ28">
        <v>105</v>
      </c>
      <c r="NR28">
        <v>0</v>
      </c>
      <c r="NS28">
        <v>2</v>
      </c>
      <c r="NT28">
        <v>0</v>
      </c>
      <c r="NU28">
        <v>1</v>
      </c>
      <c r="NV28">
        <v>3</v>
      </c>
      <c r="NW28">
        <v>0</v>
      </c>
      <c r="NX28">
        <v>442</v>
      </c>
      <c r="NY28">
        <v>110</v>
      </c>
      <c r="NZ28">
        <v>3</v>
      </c>
      <c r="OA28">
        <v>212</v>
      </c>
      <c r="OB28">
        <v>121</v>
      </c>
      <c r="OC28">
        <v>84</v>
      </c>
      <c r="OD28">
        <v>0</v>
      </c>
      <c r="OE28">
        <v>0</v>
      </c>
      <c r="OF28">
        <v>0</v>
      </c>
      <c r="OG28">
        <v>4</v>
      </c>
      <c r="OH28">
        <v>0</v>
      </c>
      <c r="OI28">
        <v>2</v>
      </c>
      <c r="OJ28">
        <v>409</v>
      </c>
      <c r="OK28">
        <v>79</v>
      </c>
      <c r="OL28">
        <v>7</v>
      </c>
      <c r="OM28">
        <v>216</v>
      </c>
      <c r="ON28">
        <v>114</v>
      </c>
      <c r="OO28">
        <v>66</v>
      </c>
      <c r="OP28">
        <v>0</v>
      </c>
      <c r="OQ28">
        <v>0</v>
      </c>
      <c r="OR28">
        <v>0</v>
      </c>
      <c r="OS28">
        <v>1</v>
      </c>
      <c r="OT28">
        <v>1</v>
      </c>
      <c r="OU28">
        <v>1</v>
      </c>
      <c r="OV28">
        <v>368</v>
      </c>
      <c r="OW28">
        <v>7</v>
      </c>
      <c r="OX28">
        <v>2</v>
      </c>
      <c r="OY28">
        <v>25</v>
      </c>
      <c r="OZ28">
        <v>10</v>
      </c>
      <c r="PA28">
        <v>16</v>
      </c>
      <c r="PB28">
        <v>0</v>
      </c>
      <c r="PC28">
        <v>0</v>
      </c>
      <c r="PD28">
        <v>0</v>
      </c>
      <c r="PE28">
        <v>0</v>
      </c>
      <c r="PF28">
        <v>0</v>
      </c>
      <c r="PG28">
        <v>0</v>
      </c>
      <c r="PH28">
        <v>50</v>
      </c>
      <c r="PI28">
        <v>1478</v>
      </c>
      <c r="PJ28">
        <v>77</v>
      </c>
      <c r="PK28">
        <v>5103</v>
      </c>
      <c r="PL28">
        <v>3217</v>
      </c>
      <c r="PM28">
        <v>1834</v>
      </c>
      <c r="PN28">
        <v>0</v>
      </c>
      <c r="PO28">
        <v>60</v>
      </c>
      <c r="PP28">
        <v>2</v>
      </c>
      <c r="PQ28">
        <v>11</v>
      </c>
      <c r="PR28">
        <v>12</v>
      </c>
      <c r="PS28">
        <v>21</v>
      </c>
      <c r="PT28">
        <v>8492</v>
      </c>
      <c r="PU28">
        <v>337</v>
      </c>
      <c r="PV28">
        <v>27</v>
      </c>
      <c r="PW28">
        <v>928</v>
      </c>
      <c r="PX28">
        <v>531</v>
      </c>
      <c r="PY28">
        <v>691</v>
      </c>
      <c r="PZ28">
        <v>0</v>
      </c>
      <c r="QA28">
        <v>21</v>
      </c>
      <c r="QB28">
        <v>1</v>
      </c>
      <c r="QC28">
        <v>2</v>
      </c>
      <c r="QD28">
        <v>3</v>
      </c>
      <c r="QE28">
        <v>2</v>
      </c>
      <c r="QF28">
        <v>1983</v>
      </c>
    </row>
    <row r="29" spans="1:448" hidden="1">
      <c r="A29" s="178" t="s">
        <v>150</v>
      </c>
      <c r="B29">
        <v>159</v>
      </c>
      <c r="C29">
        <v>1</v>
      </c>
      <c r="D29">
        <v>135</v>
      </c>
      <c r="E29">
        <v>2</v>
      </c>
      <c r="F29">
        <v>0</v>
      </c>
      <c r="G29">
        <v>0</v>
      </c>
      <c r="H29">
        <v>0</v>
      </c>
      <c r="I29">
        <v>0</v>
      </c>
      <c r="J29">
        <v>34</v>
      </c>
      <c r="K29">
        <v>31</v>
      </c>
      <c r="L29">
        <v>2</v>
      </c>
      <c r="M29">
        <v>2</v>
      </c>
      <c r="N29">
        <v>0</v>
      </c>
      <c r="O29">
        <v>718</v>
      </c>
      <c r="P29">
        <v>0</v>
      </c>
      <c r="Q29">
        <v>0</v>
      </c>
      <c r="R29">
        <v>46</v>
      </c>
      <c r="S29">
        <v>22</v>
      </c>
      <c r="T29">
        <v>609</v>
      </c>
      <c r="U29">
        <v>2</v>
      </c>
      <c r="V29">
        <v>0</v>
      </c>
      <c r="W29">
        <v>1</v>
      </c>
      <c r="X29">
        <v>16</v>
      </c>
      <c r="Y29">
        <v>97</v>
      </c>
      <c r="Z29">
        <v>3</v>
      </c>
      <c r="AA29">
        <v>29</v>
      </c>
      <c r="AB29">
        <v>35</v>
      </c>
      <c r="AC29">
        <v>61</v>
      </c>
      <c r="AD29">
        <v>19</v>
      </c>
      <c r="AE29">
        <v>77</v>
      </c>
      <c r="AF29">
        <v>54</v>
      </c>
      <c r="AG29">
        <v>99</v>
      </c>
      <c r="AH29">
        <v>2254</v>
      </c>
      <c r="AI29">
        <v>21</v>
      </c>
      <c r="AJ29">
        <v>2</v>
      </c>
      <c r="AK29">
        <v>16</v>
      </c>
      <c r="AL29">
        <v>1</v>
      </c>
      <c r="AM29">
        <v>0</v>
      </c>
      <c r="AN29">
        <v>0</v>
      </c>
      <c r="AO29">
        <v>0</v>
      </c>
      <c r="AP29">
        <v>0</v>
      </c>
      <c r="AQ29">
        <v>2</v>
      </c>
      <c r="AR29">
        <v>1</v>
      </c>
      <c r="AS29">
        <v>0</v>
      </c>
      <c r="AT29">
        <v>0</v>
      </c>
      <c r="AU29">
        <v>0</v>
      </c>
      <c r="AV29">
        <v>9</v>
      </c>
      <c r="AW29">
        <v>0</v>
      </c>
      <c r="AX29">
        <v>0</v>
      </c>
      <c r="AY29">
        <v>6</v>
      </c>
      <c r="AZ29">
        <v>0</v>
      </c>
      <c r="BA29">
        <v>19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17</v>
      </c>
      <c r="BJ29">
        <v>1</v>
      </c>
      <c r="BK29">
        <v>0</v>
      </c>
      <c r="BL29">
        <v>1</v>
      </c>
      <c r="BM29">
        <v>14</v>
      </c>
      <c r="BN29">
        <v>0</v>
      </c>
      <c r="BO29">
        <v>110</v>
      </c>
      <c r="BP29">
        <v>383</v>
      </c>
      <c r="BQ29">
        <v>2</v>
      </c>
      <c r="BR29">
        <v>93</v>
      </c>
      <c r="BS29">
        <v>6</v>
      </c>
      <c r="BT29">
        <v>0</v>
      </c>
      <c r="BU29">
        <v>0</v>
      </c>
      <c r="BV29">
        <v>0</v>
      </c>
      <c r="BW29">
        <v>0</v>
      </c>
      <c r="BX29">
        <v>22</v>
      </c>
      <c r="BY29">
        <v>25</v>
      </c>
      <c r="BZ29">
        <v>1</v>
      </c>
      <c r="CA29">
        <v>4</v>
      </c>
      <c r="CB29">
        <v>0</v>
      </c>
      <c r="CC29">
        <v>3603</v>
      </c>
      <c r="CD29">
        <v>4</v>
      </c>
      <c r="CE29">
        <v>0</v>
      </c>
      <c r="CF29">
        <v>53</v>
      </c>
      <c r="CG29">
        <v>11</v>
      </c>
      <c r="CH29">
        <v>481</v>
      </c>
      <c r="CI29">
        <v>5</v>
      </c>
      <c r="CJ29">
        <v>1</v>
      </c>
      <c r="CK29">
        <v>2</v>
      </c>
      <c r="CL29">
        <v>24</v>
      </c>
      <c r="CM29">
        <v>135</v>
      </c>
      <c r="CN29">
        <v>3</v>
      </c>
      <c r="CO29">
        <v>79</v>
      </c>
      <c r="CP29">
        <v>120</v>
      </c>
      <c r="CQ29">
        <v>108</v>
      </c>
      <c r="CR29">
        <v>38</v>
      </c>
      <c r="CS29">
        <v>272</v>
      </c>
      <c r="CT29">
        <v>76</v>
      </c>
      <c r="CU29">
        <v>161</v>
      </c>
      <c r="CV29">
        <v>5712</v>
      </c>
      <c r="CW29">
        <v>183</v>
      </c>
      <c r="CX29">
        <v>9</v>
      </c>
      <c r="CY29">
        <v>128</v>
      </c>
      <c r="CZ29">
        <v>1</v>
      </c>
      <c r="DA29">
        <v>0</v>
      </c>
      <c r="DB29">
        <v>0</v>
      </c>
      <c r="DC29">
        <v>0</v>
      </c>
      <c r="DD29">
        <v>0</v>
      </c>
      <c r="DE29">
        <v>20</v>
      </c>
      <c r="DF29">
        <v>22</v>
      </c>
      <c r="DG29">
        <v>0</v>
      </c>
      <c r="DH29">
        <v>0</v>
      </c>
      <c r="DI29">
        <v>0</v>
      </c>
      <c r="DJ29">
        <v>357</v>
      </c>
      <c r="DK29">
        <v>0</v>
      </c>
      <c r="DL29">
        <v>0</v>
      </c>
      <c r="DM29">
        <v>42</v>
      </c>
      <c r="DN29">
        <v>12</v>
      </c>
      <c r="DO29">
        <v>143</v>
      </c>
      <c r="DP29">
        <v>1</v>
      </c>
      <c r="DQ29">
        <v>0</v>
      </c>
      <c r="DR29">
        <v>0</v>
      </c>
      <c r="DS29">
        <v>2</v>
      </c>
      <c r="DT29">
        <v>44</v>
      </c>
      <c r="DU29">
        <v>2</v>
      </c>
      <c r="DV29">
        <v>25</v>
      </c>
      <c r="DW29">
        <v>9</v>
      </c>
      <c r="DX29">
        <v>60</v>
      </c>
      <c r="DY29">
        <v>37</v>
      </c>
      <c r="DZ29">
        <v>137</v>
      </c>
      <c r="EA29">
        <v>13</v>
      </c>
      <c r="EB29">
        <v>42</v>
      </c>
      <c r="EC29">
        <v>1289</v>
      </c>
      <c r="ED29">
        <v>746</v>
      </c>
      <c r="EE29">
        <v>14</v>
      </c>
      <c r="EF29">
        <v>372</v>
      </c>
      <c r="EG29">
        <v>10</v>
      </c>
      <c r="EH29">
        <v>0</v>
      </c>
      <c r="EI29">
        <v>0</v>
      </c>
      <c r="EJ29">
        <v>0</v>
      </c>
      <c r="EK29">
        <v>0</v>
      </c>
      <c r="EL29">
        <v>78</v>
      </c>
      <c r="EM29">
        <v>79</v>
      </c>
      <c r="EN29">
        <v>3</v>
      </c>
      <c r="EO29">
        <v>6</v>
      </c>
      <c r="EP29">
        <v>0</v>
      </c>
      <c r="EQ29">
        <v>4687</v>
      </c>
      <c r="ER29">
        <v>4</v>
      </c>
      <c r="ES29">
        <v>0</v>
      </c>
      <c r="ET29">
        <v>147</v>
      </c>
      <c r="EU29">
        <v>45</v>
      </c>
      <c r="EV29">
        <v>1252</v>
      </c>
      <c r="EW29">
        <v>8</v>
      </c>
      <c r="EX29">
        <v>1</v>
      </c>
      <c r="EY29">
        <v>3</v>
      </c>
      <c r="EZ29">
        <v>42</v>
      </c>
      <c r="FA29">
        <v>276</v>
      </c>
      <c r="FB29">
        <v>8</v>
      </c>
      <c r="FC29">
        <v>133</v>
      </c>
      <c r="FD29">
        <v>181</v>
      </c>
      <c r="FE29">
        <v>230</v>
      </c>
      <c r="FF29">
        <v>94</v>
      </c>
      <c r="FG29">
        <v>487</v>
      </c>
      <c r="FH29">
        <v>157</v>
      </c>
      <c r="FI29">
        <v>302</v>
      </c>
      <c r="FJ29">
        <v>9365</v>
      </c>
      <c r="FK29">
        <v>1011</v>
      </c>
      <c r="FL29">
        <v>113</v>
      </c>
      <c r="FM29">
        <v>1046</v>
      </c>
      <c r="FN29">
        <v>6</v>
      </c>
      <c r="FO29">
        <v>78</v>
      </c>
      <c r="FP29">
        <v>2254</v>
      </c>
      <c r="FQ29">
        <v>76</v>
      </c>
      <c r="FR29">
        <v>17</v>
      </c>
      <c r="FS29">
        <v>9</v>
      </c>
      <c r="FT29">
        <v>0</v>
      </c>
      <c r="FU29">
        <v>8</v>
      </c>
      <c r="FV29">
        <v>110</v>
      </c>
      <c r="FW29">
        <v>2921</v>
      </c>
      <c r="FX29">
        <v>181</v>
      </c>
      <c r="FY29">
        <v>2470</v>
      </c>
      <c r="FZ29">
        <v>9</v>
      </c>
      <c r="GA29">
        <v>131</v>
      </c>
      <c r="GB29">
        <v>5712</v>
      </c>
      <c r="GC29">
        <v>240</v>
      </c>
      <c r="GD29">
        <v>8</v>
      </c>
      <c r="GE29">
        <v>1026</v>
      </c>
      <c r="GF29">
        <v>2</v>
      </c>
      <c r="GG29">
        <v>13</v>
      </c>
      <c r="GH29">
        <v>1289</v>
      </c>
      <c r="GI29">
        <v>4248</v>
      </c>
      <c r="GJ29">
        <v>319</v>
      </c>
      <c r="GK29">
        <v>4551</v>
      </c>
      <c r="GL29">
        <v>17</v>
      </c>
      <c r="GM29">
        <v>230</v>
      </c>
      <c r="GN29">
        <v>9365</v>
      </c>
      <c r="GO29">
        <v>23</v>
      </c>
      <c r="GP29">
        <v>0</v>
      </c>
      <c r="GQ29">
        <v>293</v>
      </c>
      <c r="GR29">
        <v>173</v>
      </c>
      <c r="GS29">
        <v>69</v>
      </c>
      <c r="GT29">
        <v>0</v>
      </c>
      <c r="GU29">
        <v>5</v>
      </c>
      <c r="GV29">
        <v>0</v>
      </c>
      <c r="GW29">
        <v>2</v>
      </c>
      <c r="GX29">
        <v>0</v>
      </c>
      <c r="GY29">
        <v>5</v>
      </c>
      <c r="GZ29">
        <v>385</v>
      </c>
      <c r="HA29">
        <v>32</v>
      </c>
      <c r="HB29">
        <v>4</v>
      </c>
      <c r="HC29">
        <v>381</v>
      </c>
      <c r="HD29">
        <v>235</v>
      </c>
      <c r="HE29">
        <v>65</v>
      </c>
      <c r="HF29">
        <v>0</v>
      </c>
      <c r="HG29">
        <v>4</v>
      </c>
      <c r="HH29">
        <v>0</v>
      </c>
      <c r="HI29">
        <v>1</v>
      </c>
      <c r="HJ29">
        <v>0</v>
      </c>
      <c r="HK29">
        <v>3</v>
      </c>
      <c r="HL29">
        <v>482</v>
      </c>
      <c r="HM29">
        <v>46</v>
      </c>
      <c r="HN29">
        <v>0</v>
      </c>
      <c r="HO29">
        <v>341</v>
      </c>
      <c r="HP29">
        <v>183</v>
      </c>
      <c r="HQ29">
        <v>67</v>
      </c>
      <c r="HR29">
        <v>0</v>
      </c>
      <c r="HS29">
        <v>4</v>
      </c>
      <c r="HT29">
        <v>0</v>
      </c>
      <c r="HU29">
        <v>5</v>
      </c>
      <c r="HV29">
        <v>0</v>
      </c>
      <c r="HW29">
        <v>5</v>
      </c>
      <c r="HX29">
        <v>454</v>
      </c>
      <c r="HY29">
        <v>69</v>
      </c>
      <c r="HZ29">
        <v>2</v>
      </c>
      <c r="IA29">
        <v>354</v>
      </c>
      <c r="IB29">
        <v>210</v>
      </c>
      <c r="IC29">
        <v>71</v>
      </c>
      <c r="ID29">
        <v>0</v>
      </c>
      <c r="IE29">
        <v>2</v>
      </c>
      <c r="IF29">
        <v>2</v>
      </c>
      <c r="IG29">
        <v>1</v>
      </c>
      <c r="IH29">
        <v>0</v>
      </c>
      <c r="II29">
        <v>12</v>
      </c>
      <c r="IJ29">
        <v>496</v>
      </c>
      <c r="IK29">
        <v>95</v>
      </c>
      <c r="IL29">
        <v>5</v>
      </c>
      <c r="IM29">
        <v>369</v>
      </c>
      <c r="IN29">
        <v>211</v>
      </c>
      <c r="IO29">
        <v>81</v>
      </c>
      <c r="IP29">
        <v>0</v>
      </c>
      <c r="IQ29">
        <v>10</v>
      </c>
      <c r="IR29">
        <v>0</v>
      </c>
      <c r="IS29">
        <v>3</v>
      </c>
      <c r="IT29">
        <v>0</v>
      </c>
      <c r="IU29">
        <v>6</v>
      </c>
      <c r="IV29">
        <v>550</v>
      </c>
      <c r="IW29">
        <v>105</v>
      </c>
      <c r="IX29">
        <v>6</v>
      </c>
      <c r="IY29">
        <v>353</v>
      </c>
      <c r="IZ29">
        <v>186</v>
      </c>
      <c r="JA29">
        <v>79</v>
      </c>
      <c r="JB29">
        <v>0</v>
      </c>
      <c r="JC29">
        <v>3</v>
      </c>
      <c r="JD29">
        <v>2</v>
      </c>
      <c r="JE29">
        <v>2</v>
      </c>
      <c r="JF29">
        <v>0</v>
      </c>
      <c r="JG29">
        <v>5</v>
      </c>
      <c r="JH29">
        <v>543</v>
      </c>
      <c r="JI29">
        <v>117</v>
      </c>
      <c r="JJ29">
        <v>8</v>
      </c>
      <c r="JK29">
        <v>344</v>
      </c>
      <c r="JL29">
        <v>188</v>
      </c>
      <c r="JM29">
        <v>81</v>
      </c>
      <c r="JN29">
        <v>0</v>
      </c>
      <c r="JO29">
        <v>10</v>
      </c>
      <c r="JP29">
        <v>0</v>
      </c>
      <c r="JQ29">
        <v>3</v>
      </c>
      <c r="JR29">
        <v>0</v>
      </c>
      <c r="JS29">
        <v>5</v>
      </c>
      <c r="JT29">
        <v>550</v>
      </c>
      <c r="JU29">
        <v>161</v>
      </c>
      <c r="JV29">
        <v>9</v>
      </c>
      <c r="JW29">
        <v>340</v>
      </c>
      <c r="JX29">
        <v>189</v>
      </c>
      <c r="JY29">
        <v>86</v>
      </c>
      <c r="JZ29">
        <v>0</v>
      </c>
      <c r="KA29">
        <v>10</v>
      </c>
      <c r="KB29">
        <v>2</v>
      </c>
      <c r="KC29">
        <v>1</v>
      </c>
      <c r="KD29">
        <v>0</v>
      </c>
      <c r="KE29">
        <v>4</v>
      </c>
      <c r="KF29">
        <v>596</v>
      </c>
      <c r="KG29">
        <v>156</v>
      </c>
      <c r="KH29">
        <v>6</v>
      </c>
      <c r="KI29">
        <v>311</v>
      </c>
      <c r="KJ29">
        <v>176</v>
      </c>
      <c r="KK29">
        <v>83</v>
      </c>
      <c r="KL29">
        <v>0</v>
      </c>
      <c r="KM29">
        <v>9</v>
      </c>
      <c r="KN29">
        <v>0</v>
      </c>
      <c r="KO29">
        <v>1</v>
      </c>
      <c r="KP29">
        <v>1</v>
      </c>
      <c r="KQ29">
        <v>6</v>
      </c>
      <c r="KR29">
        <v>556</v>
      </c>
      <c r="KS29">
        <v>165</v>
      </c>
      <c r="KT29">
        <v>3</v>
      </c>
      <c r="KU29">
        <v>333</v>
      </c>
      <c r="KV29">
        <v>192</v>
      </c>
      <c r="KW29">
        <v>90</v>
      </c>
      <c r="KX29">
        <v>0</v>
      </c>
      <c r="KY29">
        <v>9</v>
      </c>
      <c r="KZ29">
        <v>2</v>
      </c>
      <c r="LA29">
        <v>2</v>
      </c>
      <c r="LB29">
        <v>0</v>
      </c>
      <c r="LC29">
        <v>13</v>
      </c>
      <c r="LD29">
        <v>591</v>
      </c>
      <c r="LE29">
        <v>158</v>
      </c>
      <c r="LF29">
        <v>7</v>
      </c>
      <c r="LG29">
        <v>345</v>
      </c>
      <c r="LH29">
        <v>191</v>
      </c>
      <c r="LI29">
        <v>72</v>
      </c>
      <c r="LJ29">
        <v>0</v>
      </c>
      <c r="LK29">
        <v>8</v>
      </c>
      <c r="LL29">
        <v>1</v>
      </c>
      <c r="LM29">
        <v>0</v>
      </c>
      <c r="LN29">
        <v>0</v>
      </c>
      <c r="LO29">
        <v>5</v>
      </c>
      <c r="LP29">
        <v>582</v>
      </c>
      <c r="LQ29">
        <v>171</v>
      </c>
      <c r="LR29">
        <v>8</v>
      </c>
      <c r="LS29">
        <v>304</v>
      </c>
      <c r="LT29">
        <v>163</v>
      </c>
      <c r="LU29">
        <v>84</v>
      </c>
      <c r="LV29">
        <v>0</v>
      </c>
      <c r="LW29">
        <v>15</v>
      </c>
      <c r="LX29">
        <v>1</v>
      </c>
      <c r="LY29">
        <v>1</v>
      </c>
      <c r="LZ29">
        <v>0</v>
      </c>
      <c r="MA29">
        <v>8</v>
      </c>
      <c r="MB29">
        <v>567</v>
      </c>
      <c r="MC29">
        <v>172</v>
      </c>
      <c r="MD29">
        <v>8</v>
      </c>
      <c r="ME29">
        <v>279</v>
      </c>
      <c r="MF29">
        <v>146</v>
      </c>
      <c r="MG29">
        <v>81</v>
      </c>
      <c r="MH29">
        <v>0</v>
      </c>
      <c r="MI29">
        <v>3</v>
      </c>
      <c r="MJ29">
        <v>4</v>
      </c>
      <c r="MK29">
        <v>1</v>
      </c>
      <c r="ML29">
        <v>0</v>
      </c>
      <c r="MM29">
        <v>4</v>
      </c>
      <c r="MN29">
        <v>540</v>
      </c>
      <c r="MO29">
        <v>175</v>
      </c>
      <c r="MP29">
        <v>9</v>
      </c>
      <c r="MQ29">
        <v>325</v>
      </c>
      <c r="MR29">
        <v>147</v>
      </c>
      <c r="MS29">
        <v>53</v>
      </c>
      <c r="MT29">
        <v>0</v>
      </c>
      <c r="MU29">
        <v>3</v>
      </c>
      <c r="MV29">
        <v>0</v>
      </c>
      <c r="MW29">
        <v>0</v>
      </c>
      <c r="MX29">
        <v>1</v>
      </c>
      <c r="MY29">
        <v>4</v>
      </c>
      <c r="MZ29">
        <v>562</v>
      </c>
      <c r="NA29">
        <v>166</v>
      </c>
      <c r="NB29">
        <v>5</v>
      </c>
      <c r="NC29">
        <v>275</v>
      </c>
      <c r="ND29">
        <v>131</v>
      </c>
      <c r="NE29">
        <v>67</v>
      </c>
      <c r="NF29">
        <v>0</v>
      </c>
      <c r="NG29">
        <v>10</v>
      </c>
      <c r="NH29">
        <v>1</v>
      </c>
      <c r="NI29">
        <v>0</v>
      </c>
      <c r="NJ29">
        <v>0</v>
      </c>
      <c r="NK29">
        <v>2</v>
      </c>
      <c r="NL29">
        <v>513</v>
      </c>
      <c r="NM29">
        <v>158</v>
      </c>
      <c r="NN29">
        <v>7</v>
      </c>
      <c r="NO29">
        <v>260</v>
      </c>
      <c r="NP29">
        <v>126</v>
      </c>
      <c r="NQ29">
        <v>55</v>
      </c>
      <c r="NR29">
        <v>0</v>
      </c>
      <c r="NS29">
        <v>6</v>
      </c>
      <c r="NT29">
        <v>0</v>
      </c>
      <c r="NU29">
        <v>0</v>
      </c>
      <c r="NV29">
        <v>0</v>
      </c>
      <c r="NW29">
        <v>3</v>
      </c>
      <c r="NX29">
        <v>480</v>
      </c>
      <c r="NY29">
        <v>111</v>
      </c>
      <c r="NZ29">
        <v>7</v>
      </c>
      <c r="OA29">
        <v>245</v>
      </c>
      <c r="OB29">
        <v>107</v>
      </c>
      <c r="OC29">
        <v>45</v>
      </c>
      <c r="OD29">
        <v>0</v>
      </c>
      <c r="OE29">
        <v>3</v>
      </c>
      <c r="OF29">
        <v>0</v>
      </c>
      <c r="OG29">
        <v>0</v>
      </c>
      <c r="OH29">
        <v>0</v>
      </c>
      <c r="OI29">
        <v>4</v>
      </c>
      <c r="OJ29">
        <v>408</v>
      </c>
      <c r="OK29">
        <v>121</v>
      </c>
      <c r="OL29">
        <v>7</v>
      </c>
      <c r="OM29">
        <v>201</v>
      </c>
      <c r="ON29">
        <v>88</v>
      </c>
      <c r="OO29">
        <v>35</v>
      </c>
      <c r="OP29">
        <v>0</v>
      </c>
      <c r="OQ29">
        <v>4</v>
      </c>
      <c r="OR29">
        <v>1</v>
      </c>
      <c r="OS29">
        <v>0</v>
      </c>
      <c r="OT29">
        <v>1</v>
      </c>
      <c r="OU29">
        <v>0</v>
      </c>
      <c r="OV29">
        <v>364</v>
      </c>
      <c r="OW29">
        <v>53</v>
      </c>
      <c r="OX29">
        <v>9</v>
      </c>
      <c r="OY29">
        <v>59</v>
      </c>
      <c r="OZ29">
        <v>17</v>
      </c>
      <c r="PA29">
        <v>25</v>
      </c>
      <c r="PB29">
        <v>0</v>
      </c>
      <c r="PC29">
        <v>1</v>
      </c>
      <c r="PD29">
        <v>0</v>
      </c>
      <c r="PE29">
        <v>0</v>
      </c>
      <c r="PF29">
        <v>2</v>
      </c>
      <c r="PG29">
        <v>1</v>
      </c>
      <c r="PH29">
        <v>146</v>
      </c>
      <c r="PI29">
        <v>2254</v>
      </c>
      <c r="PJ29">
        <v>110</v>
      </c>
      <c r="PK29">
        <v>5712</v>
      </c>
      <c r="PL29">
        <v>3059</v>
      </c>
      <c r="PM29">
        <v>1289</v>
      </c>
      <c r="PN29">
        <v>0</v>
      </c>
      <c r="PO29">
        <v>119</v>
      </c>
      <c r="PP29">
        <v>16</v>
      </c>
      <c r="PQ29">
        <v>23</v>
      </c>
      <c r="PR29">
        <v>5</v>
      </c>
      <c r="PS29">
        <v>95</v>
      </c>
      <c r="PT29">
        <v>9365</v>
      </c>
      <c r="PU29">
        <v>182</v>
      </c>
      <c r="PV29">
        <v>5</v>
      </c>
      <c r="PW29">
        <v>341</v>
      </c>
      <c r="PX29">
        <v>229</v>
      </c>
      <c r="PY29">
        <v>204</v>
      </c>
      <c r="PZ29">
        <v>0</v>
      </c>
      <c r="QA29">
        <v>25</v>
      </c>
      <c r="QB29">
        <v>6</v>
      </c>
      <c r="QC29">
        <v>2</v>
      </c>
      <c r="QD29">
        <v>0</v>
      </c>
      <c r="QE29">
        <v>15</v>
      </c>
      <c r="QF29">
        <v>732</v>
      </c>
    </row>
    <row r="30" spans="1:448" hidden="1">
      <c r="A30" s="178" t="s">
        <v>151</v>
      </c>
      <c r="B30">
        <v>5</v>
      </c>
      <c r="C30">
        <v>4</v>
      </c>
      <c r="D30">
        <v>0</v>
      </c>
      <c r="E30">
        <v>2</v>
      </c>
      <c r="F30">
        <v>0</v>
      </c>
      <c r="G30">
        <v>0</v>
      </c>
      <c r="H30">
        <v>1</v>
      </c>
      <c r="I30">
        <v>0</v>
      </c>
      <c r="J30">
        <v>7</v>
      </c>
      <c r="K30">
        <v>0</v>
      </c>
      <c r="L30">
        <v>0</v>
      </c>
      <c r="M30">
        <v>0</v>
      </c>
      <c r="N30">
        <v>5</v>
      </c>
      <c r="O30">
        <v>65</v>
      </c>
      <c r="P30">
        <v>0</v>
      </c>
      <c r="Q30">
        <v>0</v>
      </c>
      <c r="R30">
        <v>11</v>
      </c>
      <c r="S30">
        <v>1</v>
      </c>
      <c r="T30">
        <v>56</v>
      </c>
      <c r="U30">
        <v>2</v>
      </c>
      <c r="V30">
        <v>0</v>
      </c>
      <c r="W30">
        <v>0</v>
      </c>
      <c r="X30">
        <v>0</v>
      </c>
      <c r="Y30">
        <v>2</v>
      </c>
      <c r="Z30">
        <v>0</v>
      </c>
      <c r="AA30">
        <v>2</v>
      </c>
      <c r="AB30">
        <v>9</v>
      </c>
      <c r="AC30">
        <v>2</v>
      </c>
      <c r="AD30">
        <v>1</v>
      </c>
      <c r="AE30">
        <v>10</v>
      </c>
      <c r="AF30">
        <v>1</v>
      </c>
      <c r="AG30">
        <v>10</v>
      </c>
      <c r="AH30">
        <v>196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1</v>
      </c>
      <c r="AW30">
        <v>0</v>
      </c>
      <c r="AX30">
        <v>0</v>
      </c>
      <c r="AY30">
        <v>0</v>
      </c>
      <c r="AZ30">
        <v>0</v>
      </c>
      <c r="BA30">
        <v>5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1</v>
      </c>
      <c r="BJ30">
        <v>0</v>
      </c>
      <c r="BK30">
        <v>0</v>
      </c>
      <c r="BL30">
        <v>1</v>
      </c>
      <c r="BM30">
        <v>1</v>
      </c>
      <c r="BN30">
        <v>1</v>
      </c>
      <c r="BO30">
        <v>10</v>
      </c>
      <c r="BP30">
        <v>26</v>
      </c>
      <c r="BQ30">
        <v>2</v>
      </c>
      <c r="BR30">
        <v>0</v>
      </c>
      <c r="BS30">
        <v>2</v>
      </c>
      <c r="BT30">
        <v>0</v>
      </c>
      <c r="BU30">
        <v>0</v>
      </c>
      <c r="BV30">
        <v>0</v>
      </c>
      <c r="BW30">
        <v>0</v>
      </c>
      <c r="BX30">
        <v>2</v>
      </c>
      <c r="BY30">
        <v>0</v>
      </c>
      <c r="BZ30">
        <v>0</v>
      </c>
      <c r="CA30">
        <v>2</v>
      </c>
      <c r="CB30">
        <v>1</v>
      </c>
      <c r="CC30">
        <v>352</v>
      </c>
      <c r="CD30">
        <v>0</v>
      </c>
      <c r="CE30">
        <v>1</v>
      </c>
      <c r="CF30">
        <v>5</v>
      </c>
      <c r="CG30">
        <v>0</v>
      </c>
      <c r="CH30">
        <v>30</v>
      </c>
      <c r="CI30">
        <v>1</v>
      </c>
      <c r="CJ30">
        <v>0</v>
      </c>
      <c r="CK30">
        <v>1</v>
      </c>
      <c r="CL30">
        <v>0</v>
      </c>
      <c r="CM30">
        <v>1</v>
      </c>
      <c r="CN30">
        <v>0</v>
      </c>
      <c r="CO30">
        <v>9</v>
      </c>
      <c r="CP30">
        <v>6</v>
      </c>
      <c r="CQ30">
        <v>4</v>
      </c>
      <c r="CR30">
        <v>0</v>
      </c>
      <c r="CS30">
        <v>47</v>
      </c>
      <c r="CT30">
        <v>21</v>
      </c>
      <c r="CU30">
        <v>7</v>
      </c>
      <c r="CV30">
        <v>520</v>
      </c>
      <c r="CW30">
        <v>29</v>
      </c>
      <c r="CX30">
        <v>3</v>
      </c>
      <c r="CY30">
        <v>4</v>
      </c>
      <c r="CZ30">
        <v>2</v>
      </c>
      <c r="DA30">
        <v>2</v>
      </c>
      <c r="DB30">
        <v>0</v>
      </c>
      <c r="DC30">
        <v>0</v>
      </c>
      <c r="DD30">
        <v>2</v>
      </c>
      <c r="DE30">
        <v>4</v>
      </c>
      <c r="DF30">
        <v>0</v>
      </c>
      <c r="DG30">
        <v>0</v>
      </c>
      <c r="DH30">
        <v>0</v>
      </c>
      <c r="DI30">
        <v>0</v>
      </c>
      <c r="DJ30">
        <v>45</v>
      </c>
      <c r="DK30">
        <v>0</v>
      </c>
      <c r="DL30">
        <v>2</v>
      </c>
      <c r="DM30">
        <v>6</v>
      </c>
      <c r="DN30">
        <v>8</v>
      </c>
      <c r="DO30">
        <v>40</v>
      </c>
      <c r="DP30">
        <v>3</v>
      </c>
      <c r="DQ30">
        <v>0</v>
      </c>
      <c r="DR30">
        <v>0</v>
      </c>
      <c r="DS30">
        <v>1</v>
      </c>
      <c r="DT30">
        <v>1</v>
      </c>
      <c r="DU30">
        <v>0</v>
      </c>
      <c r="DV30">
        <v>6</v>
      </c>
      <c r="DW30">
        <v>3</v>
      </c>
      <c r="DX30">
        <v>2</v>
      </c>
      <c r="DY30">
        <v>6</v>
      </c>
      <c r="DZ30">
        <v>40</v>
      </c>
      <c r="EA30">
        <v>0</v>
      </c>
      <c r="EB30">
        <v>5</v>
      </c>
      <c r="EC30">
        <v>214</v>
      </c>
      <c r="ED30">
        <v>60</v>
      </c>
      <c r="EE30">
        <v>9</v>
      </c>
      <c r="EF30">
        <v>4</v>
      </c>
      <c r="EG30">
        <v>6</v>
      </c>
      <c r="EH30">
        <v>2</v>
      </c>
      <c r="EI30">
        <v>0</v>
      </c>
      <c r="EJ30">
        <v>1</v>
      </c>
      <c r="EK30">
        <v>2</v>
      </c>
      <c r="EL30">
        <v>13</v>
      </c>
      <c r="EM30">
        <v>0</v>
      </c>
      <c r="EN30">
        <v>0</v>
      </c>
      <c r="EO30">
        <v>2</v>
      </c>
      <c r="EP30">
        <v>6</v>
      </c>
      <c r="EQ30">
        <v>463</v>
      </c>
      <c r="ER30">
        <v>0</v>
      </c>
      <c r="ES30">
        <v>3</v>
      </c>
      <c r="ET30">
        <v>22</v>
      </c>
      <c r="EU30">
        <v>9</v>
      </c>
      <c r="EV30">
        <v>131</v>
      </c>
      <c r="EW30">
        <v>6</v>
      </c>
      <c r="EX30">
        <v>0</v>
      </c>
      <c r="EY30">
        <v>1</v>
      </c>
      <c r="EZ30">
        <v>1</v>
      </c>
      <c r="FA30">
        <v>4</v>
      </c>
      <c r="FB30">
        <v>0</v>
      </c>
      <c r="FC30">
        <v>17</v>
      </c>
      <c r="FD30">
        <v>19</v>
      </c>
      <c r="FE30">
        <v>8</v>
      </c>
      <c r="FF30">
        <v>7</v>
      </c>
      <c r="FG30">
        <v>98</v>
      </c>
      <c r="FH30">
        <v>23</v>
      </c>
      <c r="FI30">
        <v>23</v>
      </c>
      <c r="FJ30">
        <v>940</v>
      </c>
      <c r="FK30">
        <v>82</v>
      </c>
      <c r="FL30">
        <v>15</v>
      </c>
      <c r="FM30">
        <v>89</v>
      </c>
      <c r="FN30">
        <v>0</v>
      </c>
      <c r="FO30">
        <v>10</v>
      </c>
      <c r="FP30">
        <v>196</v>
      </c>
      <c r="FQ30">
        <v>8</v>
      </c>
      <c r="FR30">
        <v>0</v>
      </c>
      <c r="FS30">
        <v>0</v>
      </c>
      <c r="FT30">
        <v>1</v>
      </c>
      <c r="FU30">
        <v>1</v>
      </c>
      <c r="FV30">
        <v>10</v>
      </c>
      <c r="FW30">
        <v>272</v>
      </c>
      <c r="FX30">
        <v>21</v>
      </c>
      <c r="FY30">
        <v>207</v>
      </c>
      <c r="FZ30">
        <v>0</v>
      </c>
      <c r="GA30">
        <v>20</v>
      </c>
      <c r="GB30">
        <v>520</v>
      </c>
      <c r="GC30">
        <v>59</v>
      </c>
      <c r="GD30">
        <v>4</v>
      </c>
      <c r="GE30">
        <v>133</v>
      </c>
      <c r="GF30">
        <v>0</v>
      </c>
      <c r="GG30">
        <v>18</v>
      </c>
      <c r="GH30">
        <v>214</v>
      </c>
      <c r="GI30">
        <v>421</v>
      </c>
      <c r="GJ30">
        <v>40</v>
      </c>
      <c r="GK30">
        <v>429</v>
      </c>
      <c r="GL30">
        <v>1</v>
      </c>
      <c r="GM30">
        <v>49</v>
      </c>
      <c r="GN30">
        <v>940</v>
      </c>
      <c r="GO30">
        <v>8</v>
      </c>
      <c r="GP30">
        <v>1</v>
      </c>
      <c r="GQ30">
        <v>30</v>
      </c>
      <c r="GR30">
        <v>19</v>
      </c>
      <c r="GS30">
        <v>24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</v>
      </c>
      <c r="GZ30">
        <v>63</v>
      </c>
      <c r="HA30">
        <v>2</v>
      </c>
      <c r="HB30">
        <v>0</v>
      </c>
      <c r="HC30">
        <v>37</v>
      </c>
      <c r="HD30">
        <v>23</v>
      </c>
      <c r="HE30">
        <v>12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1</v>
      </c>
      <c r="HL30">
        <v>51</v>
      </c>
      <c r="HM30">
        <v>5</v>
      </c>
      <c r="HN30">
        <v>0</v>
      </c>
      <c r="HO30">
        <v>21</v>
      </c>
      <c r="HP30">
        <v>11</v>
      </c>
      <c r="HQ30">
        <v>10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36</v>
      </c>
      <c r="HY30">
        <v>12</v>
      </c>
      <c r="HZ30">
        <v>0</v>
      </c>
      <c r="IA30">
        <v>30</v>
      </c>
      <c r="IB30">
        <v>19</v>
      </c>
      <c r="IC30">
        <v>17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1</v>
      </c>
      <c r="IJ30">
        <v>59</v>
      </c>
      <c r="IK30">
        <v>10</v>
      </c>
      <c r="IL30">
        <v>0</v>
      </c>
      <c r="IM30">
        <v>29</v>
      </c>
      <c r="IN30">
        <v>16</v>
      </c>
      <c r="IO30">
        <v>10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49</v>
      </c>
      <c r="IW30">
        <v>9</v>
      </c>
      <c r="IX30">
        <v>0</v>
      </c>
      <c r="IY30">
        <v>31</v>
      </c>
      <c r="IZ30">
        <v>21</v>
      </c>
      <c r="JA30">
        <v>10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1</v>
      </c>
      <c r="JH30">
        <v>50</v>
      </c>
      <c r="JI30">
        <v>11</v>
      </c>
      <c r="JJ30">
        <v>0</v>
      </c>
      <c r="JK30">
        <v>36</v>
      </c>
      <c r="JL30">
        <v>22</v>
      </c>
      <c r="JM30">
        <v>13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60</v>
      </c>
      <c r="JU30">
        <v>10</v>
      </c>
      <c r="JV30">
        <v>0</v>
      </c>
      <c r="JW30">
        <v>37</v>
      </c>
      <c r="JX30">
        <v>22</v>
      </c>
      <c r="JY30">
        <v>13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60</v>
      </c>
      <c r="KG30">
        <v>9</v>
      </c>
      <c r="KH30">
        <v>0</v>
      </c>
      <c r="KI30">
        <v>20</v>
      </c>
      <c r="KJ30">
        <v>13</v>
      </c>
      <c r="KK30">
        <v>15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44</v>
      </c>
      <c r="KS30">
        <v>12</v>
      </c>
      <c r="KT30">
        <v>0</v>
      </c>
      <c r="KU30">
        <v>26</v>
      </c>
      <c r="KV30">
        <v>15</v>
      </c>
      <c r="KW30">
        <v>9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47</v>
      </c>
      <c r="LE30">
        <v>18</v>
      </c>
      <c r="LF30">
        <v>1</v>
      </c>
      <c r="LG30">
        <v>33</v>
      </c>
      <c r="LH30">
        <v>17</v>
      </c>
      <c r="LI30">
        <v>10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62</v>
      </c>
      <c r="LQ30">
        <v>9</v>
      </c>
      <c r="LR30">
        <v>1</v>
      </c>
      <c r="LS30">
        <v>29</v>
      </c>
      <c r="LT30">
        <v>15</v>
      </c>
      <c r="LU30">
        <v>9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48</v>
      </c>
      <c r="MC30">
        <v>11</v>
      </c>
      <c r="MD30">
        <v>1</v>
      </c>
      <c r="ME30">
        <v>34</v>
      </c>
      <c r="MF30">
        <v>14</v>
      </c>
      <c r="MG30">
        <v>13</v>
      </c>
      <c r="MH30">
        <v>0</v>
      </c>
      <c r="MI30">
        <v>0</v>
      </c>
      <c r="MJ30">
        <v>0</v>
      </c>
      <c r="MK30">
        <v>1</v>
      </c>
      <c r="ML30">
        <v>0</v>
      </c>
      <c r="MM30">
        <v>0</v>
      </c>
      <c r="MN30">
        <v>59</v>
      </c>
      <c r="MO30">
        <v>17</v>
      </c>
      <c r="MP30">
        <v>1</v>
      </c>
      <c r="MQ30">
        <v>29</v>
      </c>
      <c r="MR30">
        <v>17</v>
      </c>
      <c r="MS30">
        <v>10</v>
      </c>
      <c r="MT30">
        <v>0</v>
      </c>
      <c r="MU30">
        <v>0</v>
      </c>
      <c r="MV30">
        <v>0</v>
      </c>
      <c r="MW30">
        <v>0</v>
      </c>
      <c r="MX30">
        <v>0</v>
      </c>
      <c r="MY30">
        <v>0</v>
      </c>
      <c r="MZ30">
        <v>57</v>
      </c>
      <c r="NA30">
        <v>18</v>
      </c>
      <c r="NB30">
        <v>2</v>
      </c>
      <c r="NC30">
        <v>26</v>
      </c>
      <c r="ND30">
        <v>11</v>
      </c>
      <c r="NE30">
        <v>9</v>
      </c>
      <c r="NF30">
        <v>0</v>
      </c>
      <c r="NG30">
        <v>0</v>
      </c>
      <c r="NH30">
        <v>0</v>
      </c>
      <c r="NI30">
        <v>1</v>
      </c>
      <c r="NJ30">
        <v>0</v>
      </c>
      <c r="NK30">
        <v>1</v>
      </c>
      <c r="NL30">
        <v>55</v>
      </c>
      <c r="NM30">
        <v>12</v>
      </c>
      <c r="NN30">
        <v>1</v>
      </c>
      <c r="NO30">
        <v>30</v>
      </c>
      <c r="NP30">
        <v>10</v>
      </c>
      <c r="NQ30">
        <v>12</v>
      </c>
      <c r="NR30">
        <v>0</v>
      </c>
      <c r="NS30">
        <v>0</v>
      </c>
      <c r="NT30">
        <v>0</v>
      </c>
      <c r="NU30">
        <v>1</v>
      </c>
      <c r="NV30">
        <v>2</v>
      </c>
      <c r="NW30">
        <v>0</v>
      </c>
      <c r="NX30">
        <v>55</v>
      </c>
      <c r="NY30">
        <v>11</v>
      </c>
      <c r="NZ30">
        <v>1</v>
      </c>
      <c r="OA30">
        <v>24</v>
      </c>
      <c r="OB30">
        <v>9</v>
      </c>
      <c r="OC30">
        <v>10</v>
      </c>
      <c r="OD30">
        <v>0</v>
      </c>
      <c r="OE30">
        <v>0</v>
      </c>
      <c r="OF30">
        <v>0</v>
      </c>
      <c r="OG30">
        <v>1</v>
      </c>
      <c r="OH30">
        <v>1</v>
      </c>
      <c r="OI30">
        <v>0</v>
      </c>
      <c r="OJ30">
        <v>46</v>
      </c>
      <c r="OK30">
        <v>9</v>
      </c>
      <c r="OL30">
        <v>0</v>
      </c>
      <c r="OM30">
        <v>16</v>
      </c>
      <c r="ON30">
        <v>3</v>
      </c>
      <c r="OO30">
        <v>5</v>
      </c>
      <c r="OP30">
        <v>0</v>
      </c>
      <c r="OQ30">
        <v>0</v>
      </c>
      <c r="OR30">
        <v>0</v>
      </c>
      <c r="OS30">
        <v>0</v>
      </c>
      <c r="OT30">
        <v>0</v>
      </c>
      <c r="OU30">
        <v>1</v>
      </c>
      <c r="OV30">
        <v>30</v>
      </c>
      <c r="OW30">
        <v>3</v>
      </c>
      <c r="OX30">
        <v>1</v>
      </c>
      <c r="OY30">
        <v>2</v>
      </c>
      <c r="OZ30">
        <v>0</v>
      </c>
      <c r="PA30">
        <v>3</v>
      </c>
      <c r="PB30">
        <v>0</v>
      </c>
      <c r="PC30">
        <v>0</v>
      </c>
      <c r="PD30">
        <v>0</v>
      </c>
      <c r="PE30">
        <v>0</v>
      </c>
      <c r="PF30">
        <v>0</v>
      </c>
      <c r="PG30">
        <v>2</v>
      </c>
      <c r="PH30">
        <v>9</v>
      </c>
      <c r="PI30">
        <v>196</v>
      </c>
      <c r="PJ30">
        <v>10</v>
      </c>
      <c r="PK30">
        <v>520</v>
      </c>
      <c r="PL30">
        <v>277</v>
      </c>
      <c r="PM30">
        <v>214</v>
      </c>
      <c r="PN30">
        <v>0</v>
      </c>
      <c r="PO30">
        <v>0</v>
      </c>
      <c r="PP30">
        <v>0</v>
      </c>
      <c r="PQ30">
        <v>4</v>
      </c>
      <c r="PR30">
        <v>3</v>
      </c>
      <c r="PS30">
        <v>8</v>
      </c>
      <c r="PT30">
        <v>940</v>
      </c>
      <c r="PU30">
        <v>6</v>
      </c>
      <c r="PV30">
        <v>0</v>
      </c>
      <c r="PW30">
        <v>3</v>
      </c>
      <c r="PX30">
        <v>0</v>
      </c>
      <c r="PY30">
        <v>2</v>
      </c>
      <c r="PZ30">
        <v>0</v>
      </c>
      <c r="QA30">
        <v>0</v>
      </c>
      <c r="QB30">
        <v>0</v>
      </c>
      <c r="QC30">
        <v>0</v>
      </c>
      <c r="QD30">
        <v>0</v>
      </c>
      <c r="QE30">
        <v>0</v>
      </c>
      <c r="QF30">
        <v>11</v>
      </c>
    </row>
    <row r="31" spans="1:448" hidden="1">
      <c r="A31" s="178" t="s">
        <v>152</v>
      </c>
      <c r="B31">
        <v>25</v>
      </c>
      <c r="C31">
        <v>25</v>
      </c>
      <c r="D31">
        <v>0</v>
      </c>
      <c r="E31">
        <v>20</v>
      </c>
      <c r="F31">
        <v>1</v>
      </c>
      <c r="G31">
        <v>0</v>
      </c>
      <c r="H31">
        <v>0</v>
      </c>
      <c r="I31">
        <v>0</v>
      </c>
      <c r="J31">
        <v>29</v>
      </c>
      <c r="K31">
        <v>27</v>
      </c>
      <c r="L31">
        <v>0</v>
      </c>
      <c r="M31">
        <v>8</v>
      </c>
      <c r="N31">
        <v>0</v>
      </c>
      <c r="O31">
        <v>250</v>
      </c>
      <c r="P31">
        <v>0</v>
      </c>
      <c r="Q31">
        <v>6</v>
      </c>
      <c r="R31">
        <v>38</v>
      </c>
      <c r="S31">
        <v>5</v>
      </c>
      <c r="T31">
        <v>126</v>
      </c>
      <c r="U31">
        <v>2</v>
      </c>
      <c r="V31">
        <v>0</v>
      </c>
      <c r="W31">
        <v>0</v>
      </c>
      <c r="X31">
        <v>7</v>
      </c>
      <c r="Y31">
        <v>94</v>
      </c>
      <c r="Z31">
        <v>1</v>
      </c>
      <c r="AA31">
        <v>15</v>
      </c>
      <c r="AB31">
        <v>30</v>
      </c>
      <c r="AC31">
        <v>7</v>
      </c>
      <c r="AD31">
        <v>12</v>
      </c>
      <c r="AE31">
        <v>82</v>
      </c>
      <c r="AF31">
        <v>37</v>
      </c>
      <c r="AG31">
        <v>4</v>
      </c>
      <c r="AH31">
        <v>851</v>
      </c>
      <c r="AI31">
        <v>2</v>
      </c>
      <c r="AJ31">
        <v>1</v>
      </c>
      <c r="AK31">
        <v>0</v>
      </c>
      <c r="AL31">
        <v>1</v>
      </c>
      <c r="AM31">
        <v>1</v>
      </c>
      <c r="AN31">
        <v>0</v>
      </c>
      <c r="AO31">
        <v>0</v>
      </c>
      <c r="AP31">
        <v>0</v>
      </c>
      <c r="AQ31">
        <v>0</v>
      </c>
      <c r="AR31">
        <v>2</v>
      </c>
      <c r="AS31">
        <v>0</v>
      </c>
      <c r="AT31">
        <v>2</v>
      </c>
      <c r="AU31">
        <v>0</v>
      </c>
      <c r="AV31">
        <v>5</v>
      </c>
      <c r="AW31">
        <v>0</v>
      </c>
      <c r="AX31">
        <v>0</v>
      </c>
      <c r="AY31">
        <v>3</v>
      </c>
      <c r="AZ31">
        <v>0</v>
      </c>
      <c r="BA31">
        <v>4</v>
      </c>
      <c r="BB31">
        <v>0</v>
      </c>
      <c r="BC31">
        <v>0</v>
      </c>
      <c r="BD31">
        <v>0</v>
      </c>
      <c r="BE31">
        <v>2</v>
      </c>
      <c r="BF31">
        <v>0</v>
      </c>
      <c r="BG31">
        <v>0</v>
      </c>
      <c r="BH31">
        <v>0</v>
      </c>
      <c r="BI31">
        <v>1</v>
      </c>
      <c r="BJ31">
        <v>6</v>
      </c>
      <c r="BK31">
        <v>0</v>
      </c>
      <c r="BL31">
        <v>2</v>
      </c>
      <c r="BM31">
        <v>2</v>
      </c>
      <c r="BN31">
        <v>1</v>
      </c>
      <c r="BO31">
        <v>35</v>
      </c>
      <c r="BP31">
        <v>73</v>
      </c>
      <c r="BQ31">
        <v>36</v>
      </c>
      <c r="BR31">
        <v>0</v>
      </c>
      <c r="BS31">
        <v>27</v>
      </c>
      <c r="BT31">
        <v>5</v>
      </c>
      <c r="BU31">
        <v>0</v>
      </c>
      <c r="BV31">
        <v>0</v>
      </c>
      <c r="BW31">
        <v>0</v>
      </c>
      <c r="BX31">
        <v>53</v>
      </c>
      <c r="BY31">
        <v>30</v>
      </c>
      <c r="BZ31">
        <v>0</v>
      </c>
      <c r="CA31">
        <v>15</v>
      </c>
      <c r="CB31">
        <v>0</v>
      </c>
      <c r="CC31">
        <v>1391</v>
      </c>
      <c r="CD31">
        <v>0</v>
      </c>
      <c r="CE31">
        <v>21</v>
      </c>
      <c r="CF31">
        <v>62</v>
      </c>
      <c r="CG31">
        <v>7</v>
      </c>
      <c r="CH31">
        <v>192</v>
      </c>
      <c r="CI31">
        <v>5</v>
      </c>
      <c r="CJ31">
        <v>0</v>
      </c>
      <c r="CK31">
        <v>0</v>
      </c>
      <c r="CL31">
        <v>16</v>
      </c>
      <c r="CM31">
        <v>168</v>
      </c>
      <c r="CN31">
        <v>2</v>
      </c>
      <c r="CO31">
        <v>50</v>
      </c>
      <c r="CP31">
        <v>88</v>
      </c>
      <c r="CQ31">
        <v>37</v>
      </c>
      <c r="CR31">
        <v>16</v>
      </c>
      <c r="CS31">
        <v>293</v>
      </c>
      <c r="CT31">
        <v>51</v>
      </c>
      <c r="CU31">
        <v>13</v>
      </c>
      <c r="CV31">
        <v>2651</v>
      </c>
      <c r="CW31">
        <v>53</v>
      </c>
      <c r="CX31">
        <v>66</v>
      </c>
      <c r="CY31">
        <v>4</v>
      </c>
      <c r="CZ31">
        <v>13</v>
      </c>
      <c r="DA31">
        <v>2</v>
      </c>
      <c r="DB31">
        <v>0</v>
      </c>
      <c r="DC31">
        <v>0</v>
      </c>
      <c r="DD31">
        <v>1</v>
      </c>
      <c r="DE31">
        <v>26</v>
      </c>
      <c r="DF31">
        <v>4</v>
      </c>
      <c r="DG31">
        <v>0</v>
      </c>
      <c r="DH31">
        <v>4</v>
      </c>
      <c r="DI31">
        <v>0</v>
      </c>
      <c r="DJ31">
        <v>202</v>
      </c>
      <c r="DK31">
        <v>0</v>
      </c>
      <c r="DL31">
        <v>34</v>
      </c>
      <c r="DM31">
        <v>47</v>
      </c>
      <c r="DN31">
        <v>2</v>
      </c>
      <c r="DO31">
        <v>145</v>
      </c>
      <c r="DP31">
        <v>0</v>
      </c>
      <c r="DQ31">
        <v>0</v>
      </c>
      <c r="DR31">
        <v>1</v>
      </c>
      <c r="DS31">
        <v>10</v>
      </c>
      <c r="DT31">
        <v>11</v>
      </c>
      <c r="DU31">
        <v>0</v>
      </c>
      <c r="DV31">
        <v>15</v>
      </c>
      <c r="DW31">
        <v>4</v>
      </c>
      <c r="DX31">
        <v>7</v>
      </c>
      <c r="DY31">
        <v>15</v>
      </c>
      <c r="DZ31">
        <v>101</v>
      </c>
      <c r="EA31">
        <v>12</v>
      </c>
      <c r="EB31">
        <v>0</v>
      </c>
      <c r="EC31">
        <v>779</v>
      </c>
      <c r="ED31">
        <v>153</v>
      </c>
      <c r="EE31">
        <v>128</v>
      </c>
      <c r="EF31">
        <v>4</v>
      </c>
      <c r="EG31">
        <v>61</v>
      </c>
      <c r="EH31">
        <v>9</v>
      </c>
      <c r="EI31">
        <v>0</v>
      </c>
      <c r="EJ31">
        <v>0</v>
      </c>
      <c r="EK31">
        <v>1</v>
      </c>
      <c r="EL31">
        <v>108</v>
      </c>
      <c r="EM31">
        <v>63</v>
      </c>
      <c r="EN31">
        <v>0</v>
      </c>
      <c r="EO31">
        <v>29</v>
      </c>
      <c r="EP31">
        <v>0</v>
      </c>
      <c r="EQ31">
        <v>1848</v>
      </c>
      <c r="ER31">
        <v>0</v>
      </c>
      <c r="ES31">
        <v>61</v>
      </c>
      <c r="ET31">
        <v>150</v>
      </c>
      <c r="EU31">
        <v>14</v>
      </c>
      <c r="EV31">
        <v>467</v>
      </c>
      <c r="EW31">
        <v>7</v>
      </c>
      <c r="EX31">
        <v>0</v>
      </c>
      <c r="EY31">
        <v>1</v>
      </c>
      <c r="EZ31">
        <v>35</v>
      </c>
      <c r="FA31">
        <v>273</v>
      </c>
      <c r="FB31">
        <v>3</v>
      </c>
      <c r="FC31">
        <v>80</v>
      </c>
      <c r="FD31">
        <v>123</v>
      </c>
      <c r="FE31">
        <v>57</v>
      </c>
      <c r="FF31">
        <v>43</v>
      </c>
      <c r="FG31">
        <v>478</v>
      </c>
      <c r="FH31">
        <v>102</v>
      </c>
      <c r="FI31">
        <v>18</v>
      </c>
      <c r="FJ31">
        <v>4316</v>
      </c>
      <c r="FK31">
        <v>345</v>
      </c>
      <c r="FL31">
        <v>21</v>
      </c>
      <c r="FM31">
        <v>448</v>
      </c>
      <c r="FN31">
        <v>3</v>
      </c>
      <c r="FO31">
        <v>34</v>
      </c>
      <c r="FP31">
        <v>851</v>
      </c>
      <c r="FQ31">
        <v>19</v>
      </c>
      <c r="FR31">
        <v>5</v>
      </c>
      <c r="FS31">
        <v>6</v>
      </c>
      <c r="FT31">
        <v>1</v>
      </c>
      <c r="FU31">
        <v>4</v>
      </c>
      <c r="FV31">
        <v>35</v>
      </c>
      <c r="FW31">
        <v>1364</v>
      </c>
      <c r="FX31">
        <v>56</v>
      </c>
      <c r="FY31">
        <v>1138</v>
      </c>
      <c r="FZ31">
        <v>6</v>
      </c>
      <c r="GA31">
        <v>87</v>
      </c>
      <c r="GB31">
        <v>2651</v>
      </c>
      <c r="GC31">
        <v>237</v>
      </c>
      <c r="GD31">
        <v>4</v>
      </c>
      <c r="GE31">
        <v>519</v>
      </c>
      <c r="GF31">
        <v>2</v>
      </c>
      <c r="GG31">
        <v>17</v>
      </c>
      <c r="GH31">
        <v>779</v>
      </c>
      <c r="GI31">
        <v>1965</v>
      </c>
      <c r="GJ31">
        <v>86</v>
      </c>
      <c r="GK31">
        <v>2111</v>
      </c>
      <c r="GL31">
        <v>12</v>
      </c>
      <c r="GM31">
        <v>142</v>
      </c>
      <c r="GN31">
        <v>4316</v>
      </c>
      <c r="GO31">
        <v>13</v>
      </c>
      <c r="GP31">
        <v>0</v>
      </c>
      <c r="GQ31">
        <v>144</v>
      </c>
      <c r="GR31">
        <v>80</v>
      </c>
      <c r="GS31">
        <v>80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237</v>
      </c>
      <c r="HA31">
        <v>27</v>
      </c>
      <c r="HB31">
        <v>0</v>
      </c>
      <c r="HC31">
        <v>182</v>
      </c>
      <c r="HD31">
        <v>126</v>
      </c>
      <c r="HE31">
        <v>38</v>
      </c>
      <c r="HF31">
        <v>0</v>
      </c>
      <c r="HG31">
        <v>0</v>
      </c>
      <c r="HH31">
        <v>1</v>
      </c>
      <c r="HI31">
        <v>0</v>
      </c>
      <c r="HJ31">
        <v>0</v>
      </c>
      <c r="HK31">
        <v>0</v>
      </c>
      <c r="HL31">
        <v>247</v>
      </c>
      <c r="HM31">
        <v>35</v>
      </c>
      <c r="HN31">
        <v>0</v>
      </c>
      <c r="HO31">
        <v>192</v>
      </c>
      <c r="HP31">
        <v>113</v>
      </c>
      <c r="HQ31">
        <v>34</v>
      </c>
      <c r="HR31">
        <v>0</v>
      </c>
      <c r="HS31">
        <v>0</v>
      </c>
      <c r="HT31">
        <v>1</v>
      </c>
      <c r="HU31">
        <v>0</v>
      </c>
      <c r="HV31">
        <v>0</v>
      </c>
      <c r="HW31">
        <v>0</v>
      </c>
      <c r="HX31">
        <v>261</v>
      </c>
      <c r="HY31">
        <v>41</v>
      </c>
      <c r="HZ31">
        <v>0</v>
      </c>
      <c r="IA31">
        <v>186</v>
      </c>
      <c r="IB31">
        <v>96</v>
      </c>
      <c r="IC31">
        <v>45</v>
      </c>
      <c r="ID31">
        <v>0</v>
      </c>
      <c r="IE31">
        <v>0</v>
      </c>
      <c r="IF31">
        <v>0</v>
      </c>
      <c r="IG31">
        <v>1</v>
      </c>
      <c r="IH31">
        <v>0</v>
      </c>
      <c r="II31">
        <v>0</v>
      </c>
      <c r="IJ31">
        <v>272</v>
      </c>
      <c r="IK31">
        <v>41</v>
      </c>
      <c r="IL31">
        <v>2</v>
      </c>
      <c r="IM31">
        <v>163</v>
      </c>
      <c r="IN31">
        <v>96</v>
      </c>
      <c r="IO31">
        <v>33</v>
      </c>
      <c r="IP31">
        <v>0</v>
      </c>
      <c r="IQ31">
        <v>0</v>
      </c>
      <c r="IR31">
        <v>1</v>
      </c>
      <c r="IS31">
        <v>0</v>
      </c>
      <c r="IT31">
        <v>0</v>
      </c>
      <c r="IU31">
        <v>0</v>
      </c>
      <c r="IV31">
        <v>239</v>
      </c>
      <c r="IW31">
        <v>47</v>
      </c>
      <c r="IX31">
        <v>2</v>
      </c>
      <c r="IY31">
        <v>152</v>
      </c>
      <c r="IZ31">
        <v>77</v>
      </c>
      <c r="JA31">
        <v>48</v>
      </c>
      <c r="JB31">
        <v>0</v>
      </c>
      <c r="JC31">
        <v>0</v>
      </c>
      <c r="JD31">
        <v>0</v>
      </c>
      <c r="JE31">
        <v>1</v>
      </c>
      <c r="JF31">
        <v>0</v>
      </c>
      <c r="JG31">
        <v>0</v>
      </c>
      <c r="JH31">
        <v>249</v>
      </c>
      <c r="JI31">
        <v>50</v>
      </c>
      <c r="JJ31">
        <v>1</v>
      </c>
      <c r="JK31">
        <v>157</v>
      </c>
      <c r="JL31">
        <v>92</v>
      </c>
      <c r="JM31">
        <v>31</v>
      </c>
      <c r="JN31">
        <v>0</v>
      </c>
      <c r="JO31">
        <v>0</v>
      </c>
      <c r="JP31">
        <v>0</v>
      </c>
      <c r="JQ31">
        <v>1</v>
      </c>
      <c r="JR31">
        <v>0</v>
      </c>
      <c r="JS31">
        <v>0</v>
      </c>
      <c r="JT31">
        <v>239</v>
      </c>
      <c r="JU31">
        <v>58</v>
      </c>
      <c r="JV31">
        <v>2</v>
      </c>
      <c r="JW31">
        <v>163</v>
      </c>
      <c r="JX31">
        <v>90</v>
      </c>
      <c r="JY31">
        <v>49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272</v>
      </c>
      <c r="KG31">
        <v>57</v>
      </c>
      <c r="KH31">
        <v>1</v>
      </c>
      <c r="KI31">
        <v>149</v>
      </c>
      <c r="KJ31">
        <v>76</v>
      </c>
      <c r="KK31">
        <v>46</v>
      </c>
      <c r="KL31">
        <v>0</v>
      </c>
      <c r="KM31">
        <v>0</v>
      </c>
      <c r="KN31">
        <v>0</v>
      </c>
      <c r="KO31">
        <v>0</v>
      </c>
      <c r="KP31">
        <v>0</v>
      </c>
      <c r="KQ31">
        <v>0</v>
      </c>
      <c r="KR31">
        <v>253</v>
      </c>
      <c r="KS31">
        <v>49</v>
      </c>
      <c r="KT31">
        <v>1</v>
      </c>
      <c r="KU31">
        <v>157</v>
      </c>
      <c r="KV31">
        <v>87</v>
      </c>
      <c r="KW31">
        <v>52</v>
      </c>
      <c r="KX31">
        <v>0</v>
      </c>
      <c r="KY31">
        <v>0</v>
      </c>
      <c r="KZ31">
        <v>1</v>
      </c>
      <c r="LA31">
        <v>1</v>
      </c>
      <c r="LB31">
        <v>0</v>
      </c>
      <c r="LC31">
        <v>1</v>
      </c>
      <c r="LD31">
        <v>259</v>
      </c>
      <c r="LE31">
        <v>56</v>
      </c>
      <c r="LF31">
        <v>4</v>
      </c>
      <c r="LG31">
        <v>131</v>
      </c>
      <c r="LH31">
        <v>70</v>
      </c>
      <c r="LI31">
        <v>38</v>
      </c>
      <c r="LJ31">
        <v>0</v>
      </c>
      <c r="LK31">
        <v>0</v>
      </c>
      <c r="LL31">
        <v>1</v>
      </c>
      <c r="LM31">
        <v>0</v>
      </c>
      <c r="LN31">
        <v>1</v>
      </c>
      <c r="LO31">
        <v>1</v>
      </c>
      <c r="LP31">
        <v>229</v>
      </c>
      <c r="LQ31">
        <v>62</v>
      </c>
      <c r="LR31">
        <v>3</v>
      </c>
      <c r="LS31">
        <v>157</v>
      </c>
      <c r="LT31">
        <v>82</v>
      </c>
      <c r="LU31">
        <v>51</v>
      </c>
      <c r="LV31">
        <v>0</v>
      </c>
      <c r="LW31">
        <v>0</v>
      </c>
      <c r="LX31">
        <v>0</v>
      </c>
      <c r="LY31">
        <v>0</v>
      </c>
      <c r="LZ31">
        <v>1</v>
      </c>
      <c r="MA31">
        <v>1</v>
      </c>
      <c r="MB31">
        <v>273</v>
      </c>
      <c r="MC31">
        <v>75</v>
      </c>
      <c r="MD31">
        <v>4</v>
      </c>
      <c r="ME31">
        <v>130</v>
      </c>
      <c r="MF31">
        <v>70</v>
      </c>
      <c r="MG31">
        <v>41</v>
      </c>
      <c r="MH31">
        <v>0</v>
      </c>
      <c r="MI31">
        <v>0</v>
      </c>
      <c r="MJ31">
        <v>0</v>
      </c>
      <c r="MK31">
        <v>1</v>
      </c>
      <c r="ML31">
        <v>0</v>
      </c>
      <c r="MM31">
        <v>0</v>
      </c>
      <c r="MN31">
        <v>250</v>
      </c>
      <c r="MO31">
        <v>60</v>
      </c>
      <c r="MP31">
        <v>3</v>
      </c>
      <c r="MQ31">
        <v>161</v>
      </c>
      <c r="MR31">
        <v>93</v>
      </c>
      <c r="MS31">
        <v>38</v>
      </c>
      <c r="MT31">
        <v>0</v>
      </c>
      <c r="MU31">
        <v>0</v>
      </c>
      <c r="MV31">
        <v>0</v>
      </c>
      <c r="MW31">
        <v>0</v>
      </c>
      <c r="MX31">
        <v>0</v>
      </c>
      <c r="MY31">
        <v>0</v>
      </c>
      <c r="MZ31">
        <v>262</v>
      </c>
      <c r="NA31">
        <v>37</v>
      </c>
      <c r="NB31">
        <v>1</v>
      </c>
      <c r="NC31">
        <v>121</v>
      </c>
      <c r="ND31">
        <v>53</v>
      </c>
      <c r="NE31">
        <v>48</v>
      </c>
      <c r="NF31">
        <v>0</v>
      </c>
      <c r="NG31">
        <v>0</v>
      </c>
      <c r="NH31">
        <v>0</v>
      </c>
      <c r="NI31">
        <v>0</v>
      </c>
      <c r="NJ31">
        <v>2</v>
      </c>
      <c r="NK31">
        <v>0</v>
      </c>
      <c r="NL31">
        <v>207</v>
      </c>
      <c r="NM31">
        <v>58</v>
      </c>
      <c r="NN31">
        <v>5</v>
      </c>
      <c r="NO31">
        <v>112</v>
      </c>
      <c r="NP31">
        <v>66</v>
      </c>
      <c r="NQ31">
        <v>40</v>
      </c>
      <c r="NR31">
        <v>0</v>
      </c>
      <c r="NS31">
        <v>0</v>
      </c>
      <c r="NT31">
        <v>0</v>
      </c>
      <c r="NU31">
        <v>0</v>
      </c>
      <c r="NV31">
        <v>1</v>
      </c>
      <c r="NW31">
        <v>0</v>
      </c>
      <c r="NX31">
        <v>215</v>
      </c>
      <c r="NY31">
        <v>49</v>
      </c>
      <c r="NZ31">
        <v>1</v>
      </c>
      <c r="OA31">
        <v>106</v>
      </c>
      <c r="OB31">
        <v>45</v>
      </c>
      <c r="OC31">
        <v>33</v>
      </c>
      <c r="OD31">
        <v>0</v>
      </c>
      <c r="OE31">
        <v>0</v>
      </c>
      <c r="OF31">
        <v>0</v>
      </c>
      <c r="OG31">
        <v>0</v>
      </c>
      <c r="OH31">
        <v>1</v>
      </c>
      <c r="OI31">
        <v>2</v>
      </c>
      <c r="OJ31">
        <v>189</v>
      </c>
      <c r="OK31">
        <v>36</v>
      </c>
      <c r="OL31">
        <v>5</v>
      </c>
      <c r="OM31">
        <v>82</v>
      </c>
      <c r="ON31">
        <v>38</v>
      </c>
      <c r="OO31">
        <v>33</v>
      </c>
      <c r="OP31">
        <v>0</v>
      </c>
      <c r="OQ31">
        <v>0</v>
      </c>
      <c r="OR31">
        <v>0</v>
      </c>
      <c r="OS31">
        <v>0</v>
      </c>
      <c r="OT31">
        <v>1</v>
      </c>
      <c r="OU31">
        <v>0</v>
      </c>
      <c r="OV31">
        <v>156</v>
      </c>
      <c r="OW31">
        <v>0</v>
      </c>
      <c r="OX31">
        <v>0</v>
      </c>
      <c r="OY31">
        <v>6</v>
      </c>
      <c r="OZ31">
        <v>3</v>
      </c>
      <c r="PA31">
        <v>1</v>
      </c>
      <c r="PB31">
        <v>0</v>
      </c>
      <c r="PC31">
        <v>0</v>
      </c>
      <c r="PD31">
        <v>0</v>
      </c>
      <c r="PE31">
        <v>0</v>
      </c>
      <c r="PF31">
        <v>0</v>
      </c>
      <c r="PG31">
        <v>0</v>
      </c>
      <c r="PH31">
        <v>7</v>
      </c>
      <c r="PI31">
        <v>851</v>
      </c>
      <c r="PJ31">
        <v>35</v>
      </c>
      <c r="PK31">
        <v>2651</v>
      </c>
      <c r="PL31">
        <v>1453</v>
      </c>
      <c r="PM31">
        <v>779</v>
      </c>
      <c r="PN31">
        <v>0</v>
      </c>
      <c r="PO31">
        <v>0</v>
      </c>
      <c r="PP31">
        <v>5</v>
      </c>
      <c r="PQ31">
        <v>5</v>
      </c>
      <c r="PR31">
        <v>7</v>
      </c>
      <c r="PS31">
        <v>5</v>
      </c>
      <c r="PT31">
        <v>4316</v>
      </c>
      <c r="PU31">
        <v>146</v>
      </c>
      <c r="PV31">
        <v>3</v>
      </c>
      <c r="PW31">
        <v>342</v>
      </c>
      <c r="PX31">
        <v>179</v>
      </c>
      <c r="PY31">
        <v>236</v>
      </c>
      <c r="PZ31">
        <v>0</v>
      </c>
      <c r="QA31">
        <v>0</v>
      </c>
      <c r="QB31">
        <v>2</v>
      </c>
      <c r="QC31">
        <v>1</v>
      </c>
      <c r="QD31">
        <v>2</v>
      </c>
      <c r="QE31">
        <v>2</v>
      </c>
      <c r="QF31">
        <v>727</v>
      </c>
    </row>
    <row r="32" spans="1:448" hidden="1">
      <c r="A32" s="178" t="s">
        <v>153</v>
      </c>
      <c r="B32">
        <v>7</v>
      </c>
      <c r="C32">
        <v>44</v>
      </c>
      <c r="D32">
        <v>0</v>
      </c>
      <c r="E32">
        <v>0</v>
      </c>
      <c r="F32">
        <v>6</v>
      </c>
      <c r="G32">
        <v>0</v>
      </c>
      <c r="H32">
        <v>0</v>
      </c>
      <c r="I32">
        <v>0</v>
      </c>
      <c r="J32">
        <v>6</v>
      </c>
      <c r="K32">
        <v>1</v>
      </c>
      <c r="L32">
        <v>0</v>
      </c>
      <c r="M32">
        <v>0</v>
      </c>
      <c r="N32">
        <v>0</v>
      </c>
      <c r="O32">
        <v>107</v>
      </c>
      <c r="P32">
        <v>0</v>
      </c>
      <c r="Q32">
        <v>0</v>
      </c>
      <c r="R32">
        <v>4</v>
      </c>
      <c r="S32">
        <v>3</v>
      </c>
      <c r="T32">
        <v>34</v>
      </c>
      <c r="U32">
        <v>0</v>
      </c>
      <c r="V32">
        <v>0</v>
      </c>
      <c r="W32">
        <v>0</v>
      </c>
      <c r="X32">
        <v>3</v>
      </c>
      <c r="Y32">
        <v>26</v>
      </c>
      <c r="Z32">
        <v>0</v>
      </c>
      <c r="AA32">
        <v>7</v>
      </c>
      <c r="AB32">
        <v>14</v>
      </c>
      <c r="AC32">
        <v>1</v>
      </c>
      <c r="AD32">
        <v>2</v>
      </c>
      <c r="AE32">
        <v>21</v>
      </c>
      <c r="AF32">
        <v>23</v>
      </c>
      <c r="AG32">
        <v>17</v>
      </c>
      <c r="AH32">
        <v>326</v>
      </c>
      <c r="AI32">
        <v>1</v>
      </c>
      <c r="AJ32">
        <v>7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1</v>
      </c>
      <c r="AW32">
        <v>0</v>
      </c>
      <c r="AX32">
        <v>0</v>
      </c>
      <c r="AY32">
        <v>0</v>
      </c>
      <c r="AZ32">
        <v>0</v>
      </c>
      <c r="BA32">
        <v>5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3</v>
      </c>
      <c r="BJ32">
        <v>0</v>
      </c>
      <c r="BK32">
        <v>0</v>
      </c>
      <c r="BL32">
        <v>1</v>
      </c>
      <c r="BM32">
        <v>2</v>
      </c>
      <c r="BN32">
        <v>1</v>
      </c>
      <c r="BO32">
        <v>21</v>
      </c>
      <c r="BP32">
        <v>37</v>
      </c>
      <c r="BQ32">
        <v>33</v>
      </c>
      <c r="BR32">
        <v>0</v>
      </c>
      <c r="BS32">
        <v>0</v>
      </c>
      <c r="BT32">
        <v>3</v>
      </c>
      <c r="BU32">
        <v>0</v>
      </c>
      <c r="BV32">
        <v>0</v>
      </c>
      <c r="BW32">
        <v>0</v>
      </c>
      <c r="BX32">
        <v>5</v>
      </c>
      <c r="BY32">
        <v>2</v>
      </c>
      <c r="BZ32">
        <v>0</v>
      </c>
      <c r="CA32">
        <v>0</v>
      </c>
      <c r="CB32">
        <v>0</v>
      </c>
      <c r="CC32">
        <v>540</v>
      </c>
      <c r="CD32">
        <v>0</v>
      </c>
      <c r="CE32">
        <v>1</v>
      </c>
      <c r="CF32">
        <v>5</v>
      </c>
      <c r="CG32">
        <v>0</v>
      </c>
      <c r="CH32">
        <v>40</v>
      </c>
      <c r="CI32">
        <v>0</v>
      </c>
      <c r="CJ32">
        <v>0</v>
      </c>
      <c r="CK32">
        <v>0</v>
      </c>
      <c r="CL32">
        <v>2</v>
      </c>
      <c r="CM32">
        <v>41</v>
      </c>
      <c r="CN32">
        <v>0</v>
      </c>
      <c r="CO32">
        <v>7</v>
      </c>
      <c r="CP32">
        <v>51</v>
      </c>
      <c r="CQ32">
        <v>12</v>
      </c>
      <c r="CR32">
        <v>9</v>
      </c>
      <c r="CS32">
        <v>70</v>
      </c>
      <c r="CT32">
        <v>26</v>
      </c>
      <c r="CU32">
        <v>13</v>
      </c>
      <c r="CV32">
        <v>897</v>
      </c>
      <c r="CW32">
        <v>42</v>
      </c>
      <c r="CX32">
        <v>53</v>
      </c>
      <c r="CY32">
        <v>0</v>
      </c>
      <c r="CZ32">
        <v>0</v>
      </c>
      <c r="DA32">
        <v>4</v>
      </c>
      <c r="DB32">
        <v>0</v>
      </c>
      <c r="DC32">
        <v>0</v>
      </c>
      <c r="DD32">
        <v>1</v>
      </c>
      <c r="DE32">
        <v>0</v>
      </c>
      <c r="DF32">
        <v>1</v>
      </c>
      <c r="DG32">
        <v>0</v>
      </c>
      <c r="DH32">
        <v>0</v>
      </c>
      <c r="DI32">
        <v>1</v>
      </c>
      <c r="DJ32">
        <v>135</v>
      </c>
      <c r="DK32">
        <v>0</v>
      </c>
      <c r="DL32">
        <v>0</v>
      </c>
      <c r="DM32">
        <v>3</v>
      </c>
      <c r="DN32">
        <v>8</v>
      </c>
      <c r="DO32">
        <v>21</v>
      </c>
      <c r="DP32">
        <v>0</v>
      </c>
      <c r="DQ32">
        <v>0</v>
      </c>
      <c r="DR32">
        <v>0</v>
      </c>
      <c r="DS32">
        <v>3</v>
      </c>
      <c r="DT32">
        <v>13</v>
      </c>
      <c r="DU32">
        <v>1</v>
      </c>
      <c r="DV32">
        <v>6</v>
      </c>
      <c r="DW32">
        <v>19</v>
      </c>
      <c r="DX32">
        <v>11</v>
      </c>
      <c r="DY32">
        <v>11</v>
      </c>
      <c r="DZ32">
        <v>54</v>
      </c>
      <c r="EA32">
        <v>7</v>
      </c>
      <c r="EB32">
        <v>14</v>
      </c>
      <c r="EC32">
        <v>408</v>
      </c>
      <c r="ED32">
        <v>87</v>
      </c>
      <c r="EE32">
        <v>137</v>
      </c>
      <c r="EF32">
        <v>0</v>
      </c>
      <c r="EG32">
        <v>0</v>
      </c>
      <c r="EH32">
        <v>13</v>
      </c>
      <c r="EI32">
        <v>0</v>
      </c>
      <c r="EJ32">
        <v>0</v>
      </c>
      <c r="EK32">
        <v>1</v>
      </c>
      <c r="EL32">
        <v>11</v>
      </c>
      <c r="EM32">
        <v>4</v>
      </c>
      <c r="EN32">
        <v>0</v>
      </c>
      <c r="EO32">
        <v>0</v>
      </c>
      <c r="EP32">
        <v>1</v>
      </c>
      <c r="EQ32">
        <v>783</v>
      </c>
      <c r="ER32">
        <v>0</v>
      </c>
      <c r="ES32">
        <v>1</v>
      </c>
      <c r="ET32">
        <v>12</v>
      </c>
      <c r="EU32">
        <v>11</v>
      </c>
      <c r="EV32">
        <v>100</v>
      </c>
      <c r="EW32">
        <v>0</v>
      </c>
      <c r="EX32">
        <v>0</v>
      </c>
      <c r="EY32">
        <v>0</v>
      </c>
      <c r="EZ32">
        <v>8</v>
      </c>
      <c r="FA32">
        <v>80</v>
      </c>
      <c r="FB32">
        <v>1</v>
      </c>
      <c r="FC32">
        <v>20</v>
      </c>
      <c r="FD32">
        <v>87</v>
      </c>
      <c r="FE32">
        <v>24</v>
      </c>
      <c r="FF32">
        <v>22</v>
      </c>
      <c r="FG32">
        <v>146</v>
      </c>
      <c r="FH32">
        <v>58</v>
      </c>
      <c r="FI32">
        <v>45</v>
      </c>
      <c r="FJ32">
        <v>1652</v>
      </c>
      <c r="FK32">
        <v>128</v>
      </c>
      <c r="FL32">
        <v>33</v>
      </c>
      <c r="FM32">
        <v>162</v>
      </c>
      <c r="FN32">
        <v>1</v>
      </c>
      <c r="FO32">
        <v>2</v>
      </c>
      <c r="FP32">
        <v>326</v>
      </c>
      <c r="FQ32">
        <v>11</v>
      </c>
      <c r="FR32">
        <v>7</v>
      </c>
      <c r="FS32">
        <v>3</v>
      </c>
      <c r="FT32">
        <v>0</v>
      </c>
      <c r="FU32">
        <v>0</v>
      </c>
      <c r="FV32">
        <v>21</v>
      </c>
      <c r="FW32">
        <v>430</v>
      </c>
      <c r="FX32">
        <v>40</v>
      </c>
      <c r="FY32">
        <v>412</v>
      </c>
      <c r="FZ32">
        <v>3</v>
      </c>
      <c r="GA32">
        <v>12</v>
      </c>
      <c r="GB32">
        <v>897</v>
      </c>
      <c r="GC32">
        <v>59</v>
      </c>
      <c r="GD32">
        <v>4</v>
      </c>
      <c r="GE32">
        <v>335</v>
      </c>
      <c r="GF32">
        <v>3</v>
      </c>
      <c r="GG32">
        <v>7</v>
      </c>
      <c r="GH32">
        <v>408</v>
      </c>
      <c r="GI32">
        <v>628</v>
      </c>
      <c r="GJ32">
        <v>84</v>
      </c>
      <c r="GK32">
        <v>912</v>
      </c>
      <c r="GL32">
        <v>7</v>
      </c>
      <c r="GM32">
        <v>21</v>
      </c>
      <c r="GN32">
        <v>1652</v>
      </c>
      <c r="GO32">
        <v>7</v>
      </c>
      <c r="GP32">
        <v>0</v>
      </c>
      <c r="GQ32">
        <v>63</v>
      </c>
      <c r="GR32">
        <v>45</v>
      </c>
      <c r="GS32">
        <v>33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103</v>
      </c>
      <c r="HA32">
        <v>6</v>
      </c>
      <c r="HB32">
        <v>0</v>
      </c>
      <c r="HC32">
        <v>64</v>
      </c>
      <c r="HD32">
        <v>51</v>
      </c>
      <c r="HE32">
        <v>17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1</v>
      </c>
      <c r="HL32">
        <v>87</v>
      </c>
      <c r="HM32">
        <v>6</v>
      </c>
      <c r="HN32">
        <v>0</v>
      </c>
      <c r="HO32">
        <v>64</v>
      </c>
      <c r="HP32">
        <v>45</v>
      </c>
      <c r="HQ32">
        <v>24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94</v>
      </c>
      <c r="HY32">
        <v>11</v>
      </c>
      <c r="HZ32">
        <v>0</v>
      </c>
      <c r="IA32">
        <v>58</v>
      </c>
      <c r="IB32">
        <v>34</v>
      </c>
      <c r="IC32">
        <v>21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1</v>
      </c>
      <c r="IJ32">
        <v>90</v>
      </c>
      <c r="IK32">
        <v>12</v>
      </c>
      <c r="IL32">
        <v>0</v>
      </c>
      <c r="IM32">
        <v>58</v>
      </c>
      <c r="IN32">
        <v>37</v>
      </c>
      <c r="IO32">
        <v>23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93</v>
      </c>
      <c r="IW32">
        <v>19</v>
      </c>
      <c r="IX32">
        <v>0</v>
      </c>
      <c r="IY32">
        <v>53</v>
      </c>
      <c r="IZ32">
        <v>36</v>
      </c>
      <c r="JA32">
        <v>23</v>
      </c>
      <c r="JB32">
        <v>0</v>
      </c>
      <c r="JC32">
        <v>0</v>
      </c>
      <c r="JD32">
        <v>0</v>
      </c>
      <c r="JE32">
        <v>0</v>
      </c>
      <c r="JF32">
        <v>0</v>
      </c>
      <c r="JG32">
        <v>2</v>
      </c>
      <c r="JH32">
        <v>95</v>
      </c>
      <c r="JI32">
        <v>23</v>
      </c>
      <c r="JJ32">
        <v>0</v>
      </c>
      <c r="JK32">
        <v>57</v>
      </c>
      <c r="JL32">
        <v>38</v>
      </c>
      <c r="JM32">
        <v>28</v>
      </c>
      <c r="JN32">
        <v>0</v>
      </c>
      <c r="JO32">
        <v>0</v>
      </c>
      <c r="JP32">
        <v>0</v>
      </c>
      <c r="JQ32">
        <v>1</v>
      </c>
      <c r="JR32">
        <v>0</v>
      </c>
      <c r="JS32">
        <v>0</v>
      </c>
      <c r="JT32">
        <v>108</v>
      </c>
      <c r="JU32">
        <v>19</v>
      </c>
      <c r="JV32">
        <v>1</v>
      </c>
      <c r="JW32">
        <v>53</v>
      </c>
      <c r="JX32">
        <v>33</v>
      </c>
      <c r="JY32">
        <v>20</v>
      </c>
      <c r="JZ32">
        <v>0</v>
      </c>
      <c r="KA32">
        <v>0</v>
      </c>
      <c r="KB32">
        <v>0</v>
      </c>
      <c r="KC32">
        <v>1</v>
      </c>
      <c r="KD32">
        <v>0</v>
      </c>
      <c r="KE32">
        <v>0</v>
      </c>
      <c r="KF32">
        <v>93</v>
      </c>
      <c r="KG32">
        <v>24</v>
      </c>
      <c r="KH32">
        <v>0</v>
      </c>
      <c r="KI32">
        <v>57</v>
      </c>
      <c r="KJ32">
        <v>37</v>
      </c>
      <c r="KK32">
        <v>24</v>
      </c>
      <c r="KL32">
        <v>0</v>
      </c>
      <c r="KM32">
        <v>0</v>
      </c>
      <c r="KN32">
        <v>0</v>
      </c>
      <c r="KO32">
        <v>1</v>
      </c>
      <c r="KP32">
        <v>0</v>
      </c>
      <c r="KQ32">
        <v>1</v>
      </c>
      <c r="KR32">
        <v>105</v>
      </c>
      <c r="KS32">
        <v>21</v>
      </c>
      <c r="KT32">
        <v>2</v>
      </c>
      <c r="KU32">
        <v>49</v>
      </c>
      <c r="KV32">
        <v>32</v>
      </c>
      <c r="KW32">
        <v>23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2</v>
      </c>
      <c r="LD32">
        <v>95</v>
      </c>
      <c r="LE32">
        <v>26</v>
      </c>
      <c r="LF32">
        <v>1</v>
      </c>
      <c r="LG32">
        <v>36</v>
      </c>
      <c r="LH32">
        <v>22</v>
      </c>
      <c r="LI32">
        <v>30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93</v>
      </c>
      <c r="LQ32">
        <v>18</v>
      </c>
      <c r="LR32">
        <v>5</v>
      </c>
      <c r="LS32">
        <v>52</v>
      </c>
      <c r="LT32">
        <v>32</v>
      </c>
      <c r="LU32">
        <v>23</v>
      </c>
      <c r="LV32">
        <v>0</v>
      </c>
      <c r="LW32">
        <v>0</v>
      </c>
      <c r="LX32">
        <v>0</v>
      </c>
      <c r="LY32">
        <v>0</v>
      </c>
      <c r="LZ32">
        <v>0</v>
      </c>
      <c r="MA32">
        <v>0</v>
      </c>
      <c r="MB32">
        <v>98</v>
      </c>
      <c r="MC32">
        <v>21</v>
      </c>
      <c r="MD32">
        <v>1</v>
      </c>
      <c r="ME32">
        <v>47</v>
      </c>
      <c r="MF32">
        <v>33</v>
      </c>
      <c r="MG32">
        <v>18</v>
      </c>
      <c r="MH32">
        <v>0</v>
      </c>
      <c r="MI32">
        <v>0</v>
      </c>
      <c r="MJ32">
        <v>0</v>
      </c>
      <c r="MK32">
        <v>0</v>
      </c>
      <c r="ML32">
        <v>0</v>
      </c>
      <c r="MM32">
        <v>1</v>
      </c>
      <c r="MN32">
        <v>87</v>
      </c>
      <c r="MO32">
        <v>28</v>
      </c>
      <c r="MP32">
        <v>1</v>
      </c>
      <c r="MQ32">
        <v>49</v>
      </c>
      <c r="MR32">
        <v>25</v>
      </c>
      <c r="MS32">
        <v>18</v>
      </c>
      <c r="MT32">
        <v>0</v>
      </c>
      <c r="MU32">
        <v>0</v>
      </c>
      <c r="MV32">
        <v>0</v>
      </c>
      <c r="MW32">
        <v>0</v>
      </c>
      <c r="MX32">
        <v>0</v>
      </c>
      <c r="MY32">
        <v>1</v>
      </c>
      <c r="MZ32">
        <v>96</v>
      </c>
      <c r="NA32">
        <v>24</v>
      </c>
      <c r="NB32">
        <v>5</v>
      </c>
      <c r="NC32">
        <v>34</v>
      </c>
      <c r="ND32">
        <v>19</v>
      </c>
      <c r="NE32">
        <v>17</v>
      </c>
      <c r="NF32">
        <v>0</v>
      </c>
      <c r="NG32">
        <v>0</v>
      </c>
      <c r="NH32">
        <v>0</v>
      </c>
      <c r="NI32">
        <v>0</v>
      </c>
      <c r="NJ32">
        <v>0</v>
      </c>
      <c r="NK32">
        <v>0</v>
      </c>
      <c r="NL32">
        <v>80</v>
      </c>
      <c r="NM32">
        <v>19</v>
      </c>
      <c r="NN32">
        <v>1</v>
      </c>
      <c r="NO32">
        <v>37</v>
      </c>
      <c r="NP32">
        <v>20</v>
      </c>
      <c r="NQ32">
        <v>29</v>
      </c>
      <c r="NR32">
        <v>0</v>
      </c>
      <c r="NS32">
        <v>0</v>
      </c>
      <c r="NT32">
        <v>0</v>
      </c>
      <c r="NU32">
        <v>0</v>
      </c>
      <c r="NV32">
        <v>0</v>
      </c>
      <c r="NW32">
        <v>1</v>
      </c>
      <c r="NX32">
        <v>86</v>
      </c>
      <c r="NY32">
        <v>26</v>
      </c>
      <c r="NZ32">
        <v>2</v>
      </c>
      <c r="OA32">
        <v>33</v>
      </c>
      <c r="OB32">
        <v>19</v>
      </c>
      <c r="OC32">
        <v>22</v>
      </c>
      <c r="OD32">
        <v>0</v>
      </c>
      <c r="OE32">
        <v>0</v>
      </c>
      <c r="OF32">
        <v>0</v>
      </c>
      <c r="OG32">
        <v>1</v>
      </c>
      <c r="OH32">
        <v>3</v>
      </c>
      <c r="OI32">
        <v>1</v>
      </c>
      <c r="OJ32">
        <v>83</v>
      </c>
      <c r="OK32">
        <v>15</v>
      </c>
      <c r="OL32">
        <v>1</v>
      </c>
      <c r="OM32">
        <v>33</v>
      </c>
      <c r="ON32">
        <v>27</v>
      </c>
      <c r="OO32">
        <v>15</v>
      </c>
      <c r="OP32">
        <v>0</v>
      </c>
      <c r="OQ32">
        <v>0</v>
      </c>
      <c r="OR32">
        <v>0</v>
      </c>
      <c r="OS32">
        <v>0</v>
      </c>
      <c r="OT32">
        <v>0</v>
      </c>
      <c r="OU32">
        <v>1</v>
      </c>
      <c r="OV32">
        <v>64</v>
      </c>
      <c r="OW32">
        <v>1</v>
      </c>
      <c r="OX32">
        <v>1</v>
      </c>
      <c r="OY32">
        <v>0</v>
      </c>
      <c r="OZ32">
        <v>0</v>
      </c>
      <c r="PA32">
        <v>0</v>
      </c>
      <c r="PB32">
        <v>0</v>
      </c>
      <c r="PC32">
        <v>0</v>
      </c>
      <c r="PD32">
        <v>0</v>
      </c>
      <c r="PE32">
        <v>0</v>
      </c>
      <c r="PF32">
        <v>0</v>
      </c>
      <c r="PG32">
        <v>0</v>
      </c>
      <c r="PH32">
        <v>2</v>
      </c>
      <c r="PI32">
        <v>326</v>
      </c>
      <c r="PJ32">
        <v>21</v>
      </c>
      <c r="PK32">
        <v>897</v>
      </c>
      <c r="PL32">
        <v>585</v>
      </c>
      <c r="PM32">
        <v>408</v>
      </c>
      <c r="PN32">
        <v>0</v>
      </c>
      <c r="PO32">
        <v>0</v>
      </c>
      <c r="PP32">
        <v>0</v>
      </c>
      <c r="PQ32">
        <v>4</v>
      </c>
      <c r="PR32">
        <v>3</v>
      </c>
      <c r="PS32">
        <v>12</v>
      </c>
      <c r="PT32">
        <v>1652</v>
      </c>
      <c r="PU32">
        <v>71</v>
      </c>
      <c r="PV32">
        <v>7</v>
      </c>
      <c r="PW32">
        <v>98</v>
      </c>
      <c r="PX32">
        <v>67</v>
      </c>
      <c r="PY32">
        <v>75</v>
      </c>
      <c r="PZ32">
        <v>0</v>
      </c>
      <c r="QA32">
        <v>0</v>
      </c>
      <c r="QB32">
        <v>0</v>
      </c>
      <c r="QC32">
        <v>2</v>
      </c>
      <c r="QD32">
        <v>1</v>
      </c>
      <c r="QE32">
        <v>4</v>
      </c>
      <c r="QF32">
        <v>251</v>
      </c>
    </row>
    <row r="33" spans="1:448" hidden="1">
      <c r="A33" s="178" t="s">
        <v>154</v>
      </c>
      <c r="B33">
        <v>35</v>
      </c>
      <c r="C33">
        <v>0</v>
      </c>
      <c r="D33">
        <v>0</v>
      </c>
      <c r="E33">
        <v>10</v>
      </c>
      <c r="F33">
        <v>22</v>
      </c>
      <c r="G33">
        <v>0</v>
      </c>
      <c r="H33">
        <v>5</v>
      </c>
      <c r="I33">
        <v>80</v>
      </c>
      <c r="J33">
        <v>4</v>
      </c>
      <c r="K33">
        <v>2</v>
      </c>
      <c r="L33">
        <v>0</v>
      </c>
      <c r="M33">
        <v>0</v>
      </c>
      <c r="N33">
        <v>0</v>
      </c>
      <c r="O33">
        <v>162</v>
      </c>
      <c r="P33">
        <v>0</v>
      </c>
      <c r="Q33">
        <v>0</v>
      </c>
      <c r="R33">
        <v>18</v>
      </c>
      <c r="S33">
        <v>2</v>
      </c>
      <c r="T33">
        <v>97</v>
      </c>
      <c r="U33">
        <v>30</v>
      </c>
      <c r="V33">
        <v>0</v>
      </c>
      <c r="W33">
        <v>0</v>
      </c>
      <c r="X33">
        <v>2</v>
      </c>
      <c r="Y33">
        <v>16</v>
      </c>
      <c r="Z33">
        <v>0</v>
      </c>
      <c r="AA33">
        <v>12</v>
      </c>
      <c r="AB33">
        <v>7</v>
      </c>
      <c r="AC33">
        <v>7</v>
      </c>
      <c r="AD33">
        <v>7</v>
      </c>
      <c r="AE33">
        <v>12</v>
      </c>
      <c r="AF33">
        <v>10</v>
      </c>
      <c r="AG33">
        <v>2</v>
      </c>
      <c r="AH33">
        <v>542</v>
      </c>
      <c r="AI33">
        <v>0</v>
      </c>
      <c r="AJ33">
        <v>0</v>
      </c>
      <c r="AK33">
        <v>0</v>
      </c>
      <c r="AL33">
        <v>0</v>
      </c>
      <c r="AM33">
        <v>2</v>
      </c>
      <c r="AN33">
        <v>0</v>
      </c>
      <c r="AO33">
        <v>1</v>
      </c>
      <c r="AP33">
        <v>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2</v>
      </c>
      <c r="AW33">
        <v>0</v>
      </c>
      <c r="AX33">
        <v>0</v>
      </c>
      <c r="AY33">
        <v>0</v>
      </c>
      <c r="AZ33">
        <v>0</v>
      </c>
      <c r="BA33">
        <v>2</v>
      </c>
      <c r="BB33">
        <v>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3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15</v>
      </c>
      <c r="BP33">
        <v>76</v>
      </c>
      <c r="BQ33">
        <v>0</v>
      </c>
      <c r="BR33">
        <v>0</v>
      </c>
      <c r="BS33">
        <v>22</v>
      </c>
      <c r="BT33">
        <v>50</v>
      </c>
      <c r="BU33">
        <v>0</v>
      </c>
      <c r="BV33">
        <v>7</v>
      </c>
      <c r="BW33">
        <v>114</v>
      </c>
      <c r="BX33">
        <v>4</v>
      </c>
      <c r="BY33">
        <v>1</v>
      </c>
      <c r="BZ33">
        <v>0</v>
      </c>
      <c r="CA33">
        <v>0</v>
      </c>
      <c r="CB33">
        <v>0</v>
      </c>
      <c r="CC33">
        <v>661</v>
      </c>
      <c r="CD33">
        <v>0</v>
      </c>
      <c r="CE33">
        <v>0</v>
      </c>
      <c r="CF33">
        <v>19</v>
      </c>
      <c r="CG33">
        <v>0</v>
      </c>
      <c r="CH33">
        <v>102</v>
      </c>
      <c r="CI33">
        <v>42</v>
      </c>
      <c r="CJ33">
        <v>0</v>
      </c>
      <c r="CK33">
        <v>0</v>
      </c>
      <c r="CL33">
        <v>6</v>
      </c>
      <c r="CM33">
        <v>12</v>
      </c>
      <c r="CN33">
        <v>0</v>
      </c>
      <c r="CO33">
        <v>5</v>
      </c>
      <c r="CP33">
        <v>24</v>
      </c>
      <c r="CQ33">
        <v>15</v>
      </c>
      <c r="CR33">
        <v>22</v>
      </c>
      <c r="CS33">
        <v>57</v>
      </c>
      <c r="CT33">
        <v>13</v>
      </c>
      <c r="CU33">
        <v>6</v>
      </c>
      <c r="CV33">
        <v>1258</v>
      </c>
      <c r="CW33">
        <v>17</v>
      </c>
      <c r="CX33">
        <v>0</v>
      </c>
      <c r="CY33">
        <v>0</v>
      </c>
      <c r="CZ33">
        <v>0</v>
      </c>
      <c r="DA33">
        <v>3</v>
      </c>
      <c r="DB33">
        <v>0</v>
      </c>
      <c r="DC33">
        <v>2</v>
      </c>
      <c r="DD33">
        <v>73</v>
      </c>
      <c r="DE33">
        <v>4</v>
      </c>
      <c r="DF33">
        <v>5</v>
      </c>
      <c r="DG33">
        <v>0</v>
      </c>
      <c r="DH33">
        <v>0</v>
      </c>
      <c r="DI33">
        <v>0</v>
      </c>
      <c r="DJ33">
        <v>179</v>
      </c>
      <c r="DK33">
        <v>0</v>
      </c>
      <c r="DL33">
        <v>0</v>
      </c>
      <c r="DM33">
        <v>20</v>
      </c>
      <c r="DN33">
        <v>0</v>
      </c>
      <c r="DO33">
        <v>44</v>
      </c>
      <c r="DP33">
        <v>26</v>
      </c>
      <c r="DQ33">
        <v>1</v>
      </c>
      <c r="DR33">
        <v>0</v>
      </c>
      <c r="DS33">
        <v>4</v>
      </c>
      <c r="DT33">
        <v>4</v>
      </c>
      <c r="DU33">
        <v>0</v>
      </c>
      <c r="DV33">
        <v>2</v>
      </c>
      <c r="DW33">
        <v>7</v>
      </c>
      <c r="DX33">
        <v>9</v>
      </c>
      <c r="DY33">
        <v>18</v>
      </c>
      <c r="DZ33">
        <v>54</v>
      </c>
      <c r="EA33">
        <v>3</v>
      </c>
      <c r="EB33">
        <v>10</v>
      </c>
      <c r="EC33">
        <v>485</v>
      </c>
      <c r="ED33">
        <v>128</v>
      </c>
      <c r="EE33">
        <v>0</v>
      </c>
      <c r="EF33">
        <v>0</v>
      </c>
      <c r="EG33">
        <v>32</v>
      </c>
      <c r="EH33">
        <v>77</v>
      </c>
      <c r="EI33">
        <v>0</v>
      </c>
      <c r="EJ33">
        <v>15</v>
      </c>
      <c r="EK33">
        <v>271</v>
      </c>
      <c r="EL33">
        <v>12</v>
      </c>
      <c r="EM33">
        <v>8</v>
      </c>
      <c r="EN33">
        <v>0</v>
      </c>
      <c r="EO33">
        <v>0</v>
      </c>
      <c r="EP33">
        <v>0</v>
      </c>
      <c r="EQ33">
        <v>1004</v>
      </c>
      <c r="ER33">
        <v>0</v>
      </c>
      <c r="ES33">
        <v>0</v>
      </c>
      <c r="ET33">
        <v>57</v>
      </c>
      <c r="EU33">
        <v>2</v>
      </c>
      <c r="EV33">
        <v>245</v>
      </c>
      <c r="EW33">
        <v>99</v>
      </c>
      <c r="EX33">
        <v>1</v>
      </c>
      <c r="EY33">
        <v>0</v>
      </c>
      <c r="EZ33">
        <v>12</v>
      </c>
      <c r="FA33">
        <v>32</v>
      </c>
      <c r="FB33">
        <v>0</v>
      </c>
      <c r="FC33">
        <v>19</v>
      </c>
      <c r="FD33">
        <v>41</v>
      </c>
      <c r="FE33">
        <v>31</v>
      </c>
      <c r="FF33">
        <v>47</v>
      </c>
      <c r="FG33">
        <v>123</v>
      </c>
      <c r="FH33">
        <v>26</v>
      </c>
      <c r="FI33">
        <v>18</v>
      </c>
      <c r="FJ33">
        <v>2300</v>
      </c>
      <c r="FK33">
        <v>226</v>
      </c>
      <c r="FL33">
        <v>27</v>
      </c>
      <c r="FM33">
        <v>282</v>
      </c>
      <c r="FN33">
        <v>2</v>
      </c>
      <c r="FO33">
        <v>5</v>
      </c>
      <c r="FP33">
        <v>542</v>
      </c>
      <c r="FQ33">
        <v>12</v>
      </c>
      <c r="FR33">
        <v>3</v>
      </c>
      <c r="FS33">
        <v>0</v>
      </c>
      <c r="FT33">
        <v>0</v>
      </c>
      <c r="FU33">
        <v>0</v>
      </c>
      <c r="FV33">
        <v>15</v>
      </c>
      <c r="FW33">
        <v>658</v>
      </c>
      <c r="FX33">
        <v>47</v>
      </c>
      <c r="FY33">
        <v>544</v>
      </c>
      <c r="FZ33">
        <v>4</v>
      </c>
      <c r="GA33">
        <v>5</v>
      </c>
      <c r="GB33">
        <v>1258</v>
      </c>
      <c r="GC33">
        <v>104</v>
      </c>
      <c r="GD33">
        <v>11</v>
      </c>
      <c r="GE33">
        <v>364</v>
      </c>
      <c r="GF33">
        <v>2</v>
      </c>
      <c r="GG33">
        <v>4</v>
      </c>
      <c r="GH33">
        <v>485</v>
      </c>
      <c r="GI33">
        <v>1000</v>
      </c>
      <c r="GJ33">
        <v>88</v>
      </c>
      <c r="GK33">
        <v>1190</v>
      </c>
      <c r="GL33">
        <v>8</v>
      </c>
      <c r="GM33">
        <v>14</v>
      </c>
      <c r="GN33">
        <v>2300</v>
      </c>
      <c r="GO33">
        <v>3</v>
      </c>
      <c r="GP33">
        <v>0</v>
      </c>
      <c r="GQ33">
        <v>52</v>
      </c>
      <c r="GR33">
        <v>36</v>
      </c>
      <c r="GS33">
        <v>23</v>
      </c>
      <c r="GT33">
        <v>0</v>
      </c>
      <c r="GU33">
        <v>1</v>
      </c>
      <c r="GV33">
        <v>0</v>
      </c>
      <c r="GW33">
        <v>1</v>
      </c>
      <c r="GX33">
        <v>0</v>
      </c>
      <c r="GY33">
        <v>2</v>
      </c>
      <c r="GZ33">
        <v>78</v>
      </c>
      <c r="HA33">
        <v>6</v>
      </c>
      <c r="HB33">
        <v>0</v>
      </c>
      <c r="HC33">
        <v>83</v>
      </c>
      <c r="HD33">
        <v>48</v>
      </c>
      <c r="HE33">
        <v>22</v>
      </c>
      <c r="HF33">
        <v>0</v>
      </c>
      <c r="HG33">
        <v>1</v>
      </c>
      <c r="HH33">
        <v>0</v>
      </c>
      <c r="HI33">
        <v>3</v>
      </c>
      <c r="HJ33">
        <v>0</v>
      </c>
      <c r="HK33">
        <v>0</v>
      </c>
      <c r="HL33">
        <v>111</v>
      </c>
      <c r="HM33">
        <v>16</v>
      </c>
      <c r="HN33">
        <v>1</v>
      </c>
      <c r="HO33">
        <v>75</v>
      </c>
      <c r="HP33">
        <v>51</v>
      </c>
      <c r="HQ33">
        <v>25</v>
      </c>
      <c r="HR33">
        <v>0</v>
      </c>
      <c r="HS33">
        <v>1</v>
      </c>
      <c r="HT33">
        <v>1</v>
      </c>
      <c r="HU33">
        <v>0</v>
      </c>
      <c r="HV33">
        <v>0</v>
      </c>
      <c r="HW33">
        <v>2</v>
      </c>
      <c r="HX33">
        <v>117</v>
      </c>
      <c r="HY33">
        <v>24</v>
      </c>
      <c r="HZ33">
        <v>0</v>
      </c>
      <c r="IA33">
        <v>63</v>
      </c>
      <c r="IB33">
        <v>41</v>
      </c>
      <c r="IC33">
        <v>36</v>
      </c>
      <c r="ID33">
        <v>0</v>
      </c>
      <c r="IE33">
        <v>1</v>
      </c>
      <c r="IF33">
        <v>1</v>
      </c>
      <c r="IG33">
        <v>1</v>
      </c>
      <c r="IH33">
        <v>0</v>
      </c>
      <c r="II33">
        <v>6</v>
      </c>
      <c r="IJ33">
        <v>123</v>
      </c>
      <c r="IK33">
        <v>26</v>
      </c>
      <c r="IL33">
        <v>0</v>
      </c>
      <c r="IM33">
        <v>77</v>
      </c>
      <c r="IN33">
        <v>43</v>
      </c>
      <c r="IO33">
        <v>32</v>
      </c>
      <c r="IP33">
        <v>0</v>
      </c>
      <c r="IQ33">
        <v>3</v>
      </c>
      <c r="IR33">
        <v>0</v>
      </c>
      <c r="IS33">
        <v>0</v>
      </c>
      <c r="IT33">
        <v>1</v>
      </c>
      <c r="IU33">
        <v>4</v>
      </c>
      <c r="IV33">
        <v>135</v>
      </c>
      <c r="IW33">
        <v>36</v>
      </c>
      <c r="IX33">
        <v>2</v>
      </c>
      <c r="IY33">
        <v>65</v>
      </c>
      <c r="IZ33">
        <v>41</v>
      </c>
      <c r="JA33">
        <v>34</v>
      </c>
      <c r="JB33">
        <v>0</v>
      </c>
      <c r="JC33">
        <v>1</v>
      </c>
      <c r="JD33">
        <v>0</v>
      </c>
      <c r="JE33">
        <v>1</v>
      </c>
      <c r="JF33">
        <v>0</v>
      </c>
      <c r="JG33">
        <v>5</v>
      </c>
      <c r="JH33">
        <v>137</v>
      </c>
      <c r="JI33">
        <v>25</v>
      </c>
      <c r="JJ33">
        <v>0</v>
      </c>
      <c r="JK33">
        <v>77</v>
      </c>
      <c r="JL33">
        <v>41</v>
      </c>
      <c r="JM33">
        <v>23</v>
      </c>
      <c r="JN33">
        <v>0</v>
      </c>
      <c r="JO33">
        <v>1</v>
      </c>
      <c r="JP33">
        <v>0</v>
      </c>
      <c r="JQ33">
        <v>0</v>
      </c>
      <c r="JR33">
        <v>1</v>
      </c>
      <c r="JS33">
        <v>4</v>
      </c>
      <c r="JT33">
        <v>125</v>
      </c>
      <c r="JU33">
        <v>37</v>
      </c>
      <c r="JV33">
        <v>1</v>
      </c>
      <c r="JW33">
        <v>74</v>
      </c>
      <c r="JX33">
        <v>36</v>
      </c>
      <c r="JY33">
        <v>32</v>
      </c>
      <c r="JZ33">
        <v>0</v>
      </c>
      <c r="KA33">
        <v>2</v>
      </c>
      <c r="KB33">
        <v>0</v>
      </c>
      <c r="KC33">
        <v>1</v>
      </c>
      <c r="KD33">
        <v>0</v>
      </c>
      <c r="KE33">
        <v>4</v>
      </c>
      <c r="KF33">
        <v>144</v>
      </c>
      <c r="KG33">
        <v>29</v>
      </c>
      <c r="KH33">
        <v>2</v>
      </c>
      <c r="KI33">
        <v>79</v>
      </c>
      <c r="KJ33">
        <v>43</v>
      </c>
      <c r="KK33">
        <v>33</v>
      </c>
      <c r="KL33">
        <v>0</v>
      </c>
      <c r="KM33">
        <v>0</v>
      </c>
      <c r="KN33">
        <v>1</v>
      </c>
      <c r="KO33">
        <v>3</v>
      </c>
      <c r="KP33">
        <v>0</v>
      </c>
      <c r="KQ33">
        <v>2</v>
      </c>
      <c r="KR33">
        <v>143</v>
      </c>
      <c r="KS33">
        <v>41</v>
      </c>
      <c r="KT33">
        <v>0</v>
      </c>
      <c r="KU33">
        <v>87</v>
      </c>
      <c r="KV33">
        <v>52</v>
      </c>
      <c r="KW33">
        <v>47</v>
      </c>
      <c r="KX33">
        <v>0</v>
      </c>
      <c r="KY33">
        <v>1</v>
      </c>
      <c r="KZ33">
        <v>1</v>
      </c>
      <c r="LA33">
        <v>7</v>
      </c>
      <c r="LB33">
        <v>1</v>
      </c>
      <c r="LC33">
        <v>8</v>
      </c>
      <c r="LD33">
        <v>175</v>
      </c>
      <c r="LE33">
        <v>54</v>
      </c>
      <c r="LF33">
        <v>1</v>
      </c>
      <c r="LG33">
        <v>74</v>
      </c>
      <c r="LH33">
        <v>38</v>
      </c>
      <c r="LI33">
        <v>25</v>
      </c>
      <c r="LJ33">
        <v>0</v>
      </c>
      <c r="LK33">
        <v>1</v>
      </c>
      <c r="LL33">
        <v>0</v>
      </c>
      <c r="LM33">
        <v>0</v>
      </c>
      <c r="LN33">
        <v>0</v>
      </c>
      <c r="LO33">
        <v>2</v>
      </c>
      <c r="LP33">
        <v>154</v>
      </c>
      <c r="LQ33">
        <v>37</v>
      </c>
      <c r="LR33">
        <v>2</v>
      </c>
      <c r="LS33">
        <v>91</v>
      </c>
      <c r="LT33">
        <v>46</v>
      </c>
      <c r="LU33">
        <v>28</v>
      </c>
      <c r="LV33">
        <v>0</v>
      </c>
      <c r="LW33">
        <v>0</v>
      </c>
      <c r="LX33">
        <v>0</v>
      </c>
      <c r="LY33">
        <v>5</v>
      </c>
      <c r="LZ33">
        <v>0</v>
      </c>
      <c r="MA33">
        <v>2</v>
      </c>
      <c r="MB33">
        <v>158</v>
      </c>
      <c r="MC33">
        <v>40</v>
      </c>
      <c r="MD33">
        <v>3</v>
      </c>
      <c r="ME33">
        <v>70</v>
      </c>
      <c r="MF33">
        <v>37</v>
      </c>
      <c r="MG33">
        <v>28</v>
      </c>
      <c r="MH33">
        <v>0</v>
      </c>
      <c r="MI33">
        <v>0</v>
      </c>
      <c r="MJ33">
        <v>0</v>
      </c>
      <c r="MK33">
        <v>2</v>
      </c>
      <c r="ML33">
        <v>0</v>
      </c>
      <c r="MM33">
        <v>4</v>
      </c>
      <c r="MN33">
        <v>141</v>
      </c>
      <c r="MO33">
        <v>39</v>
      </c>
      <c r="MP33">
        <v>2</v>
      </c>
      <c r="MQ33">
        <v>67</v>
      </c>
      <c r="MR33">
        <v>41</v>
      </c>
      <c r="MS33">
        <v>19</v>
      </c>
      <c r="MT33">
        <v>0</v>
      </c>
      <c r="MU33">
        <v>0</v>
      </c>
      <c r="MV33">
        <v>0</v>
      </c>
      <c r="MW33">
        <v>3</v>
      </c>
      <c r="MX33">
        <v>0</v>
      </c>
      <c r="MY33">
        <v>4</v>
      </c>
      <c r="MZ33">
        <v>127</v>
      </c>
      <c r="NA33">
        <v>28</v>
      </c>
      <c r="NB33">
        <v>1</v>
      </c>
      <c r="NC33">
        <v>62</v>
      </c>
      <c r="ND33">
        <v>31</v>
      </c>
      <c r="NE33">
        <v>21</v>
      </c>
      <c r="NF33">
        <v>0</v>
      </c>
      <c r="NG33">
        <v>1</v>
      </c>
      <c r="NH33">
        <v>0</v>
      </c>
      <c r="NI33">
        <v>1</v>
      </c>
      <c r="NJ33">
        <v>1</v>
      </c>
      <c r="NK33">
        <v>3</v>
      </c>
      <c r="NL33">
        <v>112</v>
      </c>
      <c r="NM33">
        <v>46</v>
      </c>
      <c r="NN33">
        <v>0</v>
      </c>
      <c r="NO33">
        <v>65</v>
      </c>
      <c r="NP33">
        <v>25</v>
      </c>
      <c r="NQ33">
        <v>20</v>
      </c>
      <c r="NR33">
        <v>0</v>
      </c>
      <c r="NS33">
        <v>1</v>
      </c>
      <c r="NT33">
        <v>1</v>
      </c>
      <c r="NU33">
        <v>4</v>
      </c>
      <c r="NV33">
        <v>0</v>
      </c>
      <c r="NW33">
        <v>3</v>
      </c>
      <c r="NX33">
        <v>131</v>
      </c>
      <c r="NY33">
        <v>34</v>
      </c>
      <c r="NZ33">
        <v>0</v>
      </c>
      <c r="OA33">
        <v>55</v>
      </c>
      <c r="OB33">
        <v>32</v>
      </c>
      <c r="OC33">
        <v>18</v>
      </c>
      <c r="OD33">
        <v>0</v>
      </c>
      <c r="OE33">
        <v>1</v>
      </c>
      <c r="OF33">
        <v>0</v>
      </c>
      <c r="OG33">
        <v>0</v>
      </c>
      <c r="OH33">
        <v>2</v>
      </c>
      <c r="OI33">
        <v>0</v>
      </c>
      <c r="OJ33">
        <v>107</v>
      </c>
      <c r="OK33">
        <v>20</v>
      </c>
      <c r="OL33">
        <v>0</v>
      </c>
      <c r="OM33">
        <v>41</v>
      </c>
      <c r="ON33">
        <v>18</v>
      </c>
      <c r="OO33">
        <v>18</v>
      </c>
      <c r="OP33">
        <v>0</v>
      </c>
      <c r="OQ33">
        <v>0</v>
      </c>
      <c r="OR33">
        <v>0</v>
      </c>
      <c r="OS33">
        <v>1</v>
      </c>
      <c r="OT33">
        <v>0</v>
      </c>
      <c r="OU33">
        <v>1</v>
      </c>
      <c r="OV33">
        <v>79</v>
      </c>
      <c r="OW33">
        <v>1</v>
      </c>
      <c r="OX33">
        <v>0</v>
      </c>
      <c r="OY33">
        <v>1</v>
      </c>
      <c r="OZ33">
        <v>1</v>
      </c>
      <c r="PA33">
        <v>1</v>
      </c>
      <c r="PB33">
        <v>0</v>
      </c>
      <c r="PC33">
        <v>0</v>
      </c>
      <c r="PD33">
        <v>0</v>
      </c>
      <c r="PE33">
        <v>0</v>
      </c>
      <c r="PF33">
        <v>0</v>
      </c>
      <c r="PG33">
        <v>0</v>
      </c>
      <c r="PH33">
        <v>3</v>
      </c>
      <c r="PI33">
        <v>542</v>
      </c>
      <c r="PJ33">
        <v>15</v>
      </c>
      <c r="PK33">
        <v>1258</v>
      </c>
      <c r="PL33">
        <v>701</v>
      </c>
      <c r="PM33">
        <v>485</v>
      </c>
      <c r="PN33">
        <v>0</v>
      </c>
      <c r="PO33">
        <v>16</v>
      </c>
      <c r="PP33">
        <v>5</v>
      </c>
      <c r="PQ33">
        <v>33</v>
      </c>
      <c r="PR33">
        <v>6</v>
      </c>
      <c r="PS33">
        <v>56</v>
      </c>
      <c r="PT33">
        <v>2300</v>
      </c>
      <c r="PU33">
        <v>129</v>
      </c>
      <c r="PV33">
        <v>7</v>
      </c>
      <c r="PW33">
        <v>261</v>
      </c>
      <c r="PX33">
        <v>178</v>
      </c>
      <c r="PY33">
        <v>121</v>
      </c>
      <c r="PZ33">
        <v>0</v>
      </c>
      <c r="QA33">
        <v>4</v>
      </c>
      <c r="QB33">
        <v>4</v>
      </c>
      <c r="QC33">
        <v>4</v>
      </c>
      <c r="QD33">
        <v>1</v>
      </c>
      <c r="QE33">
        <v>12</v>
      </c>
      <c r="QF33">
        <v>518</v>
      </c>
    </row>
    <row r="34" spans="1:448" hidden="1">
      <c r="A34" s="178" t="s">
        <v>155</v>
      </c>
      <c r="B34">
        <v>4</v>
      </c>
      <c r="C34">
        <v>44</v>
      </c>
      <c r="D34">
        <v>3</v>
      </c>
      <c r="E34">
        <v>25</v>
      </c>
      <c r="F34">
        <v>0</v>
      </c>
      <c r="G34">
        <v>0</v>
      </c>
      <c r="H34">
        <v>0</v>
      </c>
      <c r="I34">
        <v>0</v>
      </c>
      <c r="J34">
        <v>6</v>
      </c>
      <c r="K34">
        <v>5</v>
      </c>
      <c r="L34">
        <v>0</v>
      </c>
      <c r="M34">
        <v>0</v>
      </c>
      <c r="N34">
        <v>11</v>
      </c>
      <c r="O34">
        <v>117</v>
      </c>
      <c r="P34">
        <v>0</v>
      </c>
      <c r="Q34">
        <v>0</v>
      </c>
      <c r="R34">
        <v>7</v>
      </c>
      <c r="S34">
        <v>5</v>
      </c>
      <c r="T34">
        <v>57</v>
      </c>
      <c r="U34">
        <v>4</v>
      </c>
      <c r="V34">
        <v>1</v>
      </c>
      <c r="W34">
        <v>0</v>
      </c>
      <c r="X34">
        <v>3</v>
      </c>
      <c r="Y34">
        <v>5</v>
      </c>
      <c r="Z34">
        <v>0</v>
      </c>
      <c r="AA34">
        <v>5</v>
      </c>
      <c r="AB34">
        <v>14</v>
      </c>
      <c r="AC34">
        <v>3</v>
      </c>
      <c r="AD34">
        <v>6</v>
      </c>
      <c r="AE34">
        <v>12</v>
      </c>
      <c r="AF34">
        <v>10</v>
      </c>
      <c r="AG34">
        <v>2</v>
      </c>
      <c r="AH34">
        <v>349</v>
      </c>
      <c r="AI34">
        <v>0</v>
      </c>
      <c r="AJ34">
        <v>2</v>
      </c>
      <c r="AK34">
        <v>0</v>
      </c>
      <c r="AL34">
        <v>2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1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4</v>
      </c>
      <c r="BJ34">
        <v>0</v>
      </c>
      <c r="BK34">
        <v>0</v>
      </c>
      <c r="BL34">
        <v>0</v>
      </c>
      <c r="BM34">
        <v>0</v>
      </c>
      <c r="BN34">
        <v>1</v>
      </c>
      <c r="BO34">
        <v>10</v>
      </c>
      <c r="BP34">
        <v>19</v>
      </c>
      <c r="BQ34">
        <v>76</v>
      </c>
      <c r="BR34">
        <v>3</v>
      </c>
      <c r="BS34">
        <v>56</v>
      </c>
      <c r="BT34">
        <v>0</v>
      </c>
      <c r="BU34">
        <v>0</v>
      </c>
      <c r="BV34">
        <v>0</v>
      </c>
      <c r="BW34">
        <v>0</v>
      </c>
      <c r="BX34">
        <v>5</v>
      </c>
      <c r="BY34">
        <v>1</v>
      </c>
      <c r="BZ34">
        <v>0</v>
      </c>
      <c r="CA34">
        <v>0</v>
      </c>
      <c r="CB34">
        <v>6</v>
      </c>
      <c r="CC34">
        <v>425</v>
      </c>
      <c r="CD34">
        <v>0</v>
      </c>
      <c r="CE34">
        <v>0</v>
      </c>
      <c r="CF34">
        <v>7</v>
      </c>
      <c r="CG34">
        <v>3</v>
      </c>
      <c r="CH34">
        <v>57</v>
      </c>
      <c r="CI34">
        <v>2</v>
      </c>
      <c r="CJ34">
        <v>0</v>
      </c>
      <c r="CK34">
        <v>0</v>
      </c>
      <c r="CL34">
        <v>2</v>
      </c>
      <c r="CM34">
        <v>4</v>
      </c>
      <c r="CN34">
        <v>0</v>
      </c>
      <c r="CO34">
        <v>9</v>
      </c>
      <c r="CP34">
        <v>29</v>
      </c>
      <c r="CQ34">
        <v>9</v>
      </c>
      <c r="CR34">
        <v>4</v>
      </c>
      <c r="CS34">
        <v>67</v>
      </c>
      <c r="CT34">
        <v>11</v>
      </c>
      <c r="CU34">
        <v>8</v>
      </c>
      <c r="CV34">
        <v>803</v>
      </c>
      <c r="CW34">
        <v>9</v>
      </c>
      <c r="CX34">
        <v>38</v>
      </c>
      <c r="CY34">
        <v>0</v>
      </c>
      <c r="CZ34">
        <v>6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4</v>
      </c>
      <c r="DG34">
        <v>0</v>
      </c>
      <c r="DH34">
        <v>0</v>
      </c>
      <c r="DI34">
        <v>20</v>
      </c>
      <c r="DJ34">
        <v>122</v>
      </c>
      <c r="DK34">
        <v>0</v>
      </c>
      <c r="DL34">
        <v>0</v>
      </c>
      <c r="DM34">
        <v>11</v>
      </c>
      <c r="DN34">
        <v>0</v>
      </c>
      <c r="DO34">
        <v>19</v>
      </c>
      <c r="DP34">
        <v>1</v>
      </c>
      <c r="DQ34">
        <v>2</v>
      </c>
      <c r="DR34">
        <v>2</v>
      </c>
      <c r="DS34">
        <v>0</v>
      </c>
      <c r="DT34">
        <v>0</v>
      </c>
      <c r="DU34">
        <v>0</v>
      </c>
      <c r="DV34">
        <v>0</v>
      </c>
      <c r="DW34">
        <v>10</v>
      </c>
      <c r="DX34">
        <v>5</v>
      </c>
      <c r="DY34">
        <v>9</v>
      </c>
      <c r="DZ34">
        <v>25</v>
      </c>
      <c r="EA34">
        <v>3</v>
      </c>
      <c r="EB34">
        <v>2</v>
      </c>
      <c r="EC34">
        <v>288</v>
      </c>
      <c r="ED34">
        <v>32</v>
      </c>
      <c r="EE34">
        <v>160</v>
      </c>
      <c r="EF34">
        <v>6</v>
      </c>
      <c r="EG34">
        <v>89</v>
      </c>
      <c r="EH34">
        <v>0</v>
      </c>
      <c r="EI34">
        <v>0</v>
      </c>
      <c r="EJ34">
        <v>0</v>
      </c>
      <c r="EK34">
        <v>0</v>
      </c>
      <c r="EL34">
        <v>11</v>
      </c>
      <c r="EM34">
        <v>10</v>
      </c>
      <c r="EN34">
        <v>0</v>
      </c>
      <c r="EO34">
        <v>0</v>
      </c>
      <c r="EP34">
        <v>37</v>
      </c>
      <c r="EQ34">
        <v>665</v>
      </c>
      <c r="ER34">
        <v>0</v>
      </c>
      <c r="ES34">
        <v>0</v>
      </c>
      <c r="ET34">
        <v>25</v>
      </c>
      <c r="EU34">
        <v>8</v>
      </c>
      <c r="EV34">
        <v>133</v>
      </c>
      <c r="EW34">
        <v>7</v>
      </c>
      <c r="EX34">
        <v>3</v>
      </c>
      <c r="EY34">
        <v>2</v>
      </c>
      <c r="EZ34">
        <v>5</v>
      </c>
      <c r="FA34">
        <v>9</v>
      </c>
      <c r="FB34">
        <v>0</v>
      </c>
      <c r="FC34">
        <v>14</v>
      </c>
      <c r="FD34">
        <v>57</v>
      </c>
      <c r="FE34">
        <v>17</v>
      </c>
      <c r="FF34">
        <v>19</v>
      </c>
      <c r="FG34">
        <v>104</v>
      </c>
      <c r="FH34">
        <v>24</v>
      </c>
      <c r="FI34">
        <v>13</v>
      </c>
      <c r="FJ34">
        <v>1450</v>
      </c>
      <c r="FK34">
        <v>135</v>
      </c>
      <c r="FL34">
        <v>6</v>
      </c>
      <c r="FM34">
        <v>208</v>
      </c>
      <c r="FN34">
        <v>0</v>
      </c>
      <c r="FO34">
        <v>0</v>
      </c>
      <c r="FP34">
        <v>349</v>
      </c>
      <c r="FQ34">
        <v>7</v>
      </c>
      <c r="FR34">
        <v>1</v>
      </c>
      <c r="FS34">
        <v>2</v>
      </c>
      <c r="FT34">
        <v>0</v>
      </c>
      <c r="FU34">
        <v>0</v>
      </c>
      <c r="FV34">
        <v>10</v>
      </c>
      <c r="FW34">
        <v>300</v>
      </c>
      <c r="FX34">
        <v>6</v>
      </c>
      <c r="FY34">
        <v>492</v>
      </c>
      <c r="FZ34">
        <v>4</v>
      </c>
      <c r="GA34">
        <v>1</v>
      </c>
      <c r="GB34">
        <v>803</v>
      </c>
      <c r="GC34">
        <v>34</v>
      </c>
      <c r="GD34">
        <v>5</v>
      </c>
      <c r="GE34">
        <v>247</v>
      </c>
      <c r="GF34">
        <v>2</v>
      </c>
      <c r="GG34">
        <v>0</v>
      </c>
      <c r="GH34">
        <v>288</v>
      </c>
      <c r="GI34">
        <v>476</v>
      </c>
      <c r="GJ34">
        <v>18</v>
      </c>
      <c r="GK34">
        <v>949</v>
      </c>
      <c r="GL34">
        <v>6</v>
      </c>
      <c r="GM34">
        <v>1</v>
      </c>
      <c r="GN34">
        <v>1450</v>
      </c>
      <c r="GO34">
        <v>5</v>
      </c>
      <c r="GP34">
        <v>0</v>
      </c>
      <c r="GQ34">
        <v>45</v>
      </c>
      <c r="GR34">
        <v>22</v>
      </c>
      <c r="GS34">
        <v>14</v>
      </c>
      <c r="GT34">
        <v>0</v>
      </c>
      <c r="GU34">
        <v>0</v>
      </c>
      <c r="GV34">
        <v>0</v>
      </c>
      <c r="GW34">
        <v>1</v>
      </c>
      <c r="GX34">
        <v>0</v>
      </c>
      <c r="GY34">
        <v>0</v>
      </c>
      <c r="GZ34">
        <v>64</v>
      </c>
      <c r="HA34">
        <v>13</v>
      </c>
      <c r="HB34">
        <v>0</v>
      </c>
      <c r="HC34">
        <v>54</v>
      </c>
      <c r="HD34">
        <v>33</v>
      </c>
      <c r="HE34">
        <v>14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81</v>
      </c>
      <c r="HM34">
        <v>11</v>
      </c>
      <c r="HN34">
        <v>1</v>
      </c>
      <c r="HO34">
        <v>55</v>
      </c>
      <c r="HP34">
        <v>40</v>
      </c>
      <c r="HQ34">
        <v>20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2</v>
      </c>
      <c r="HX34">
        <v>87</v>
      </c>
      <c r="HY34">
        <v>19</v>
      </c>
      <c r="HZ34">
        <v>2</v>
      </c>
      <c r="IA34">
        <v>44</v>
      </c>
      <c r="IB34">
        <v>22</v>
      </c>
      <c r="IC34">
        <v>19</v>
      </c>
      <c r="ID34">
        <v>0</v>
      </c>
      <c r="IE34">
        <v>0</v>
      </c>
      <c r="IF34">
        <v>0</v>
      </c>
      <c r="IG34">
        <v>2</v>
      </c>
      <c r="IH34">
        <v>0</v>
      </c>
      <c r="II34">
        <v>2</v>
      </c>
      <c r="IJ34">
        <v>84</v>
      </c>
      <c r="IK34">
        <v>19</v>
      </c>
      <c r="IL34">
        <v>0</v>
      </c>
      <c r="IM34">
        <v>60</v>
      </c>
      <c r="IN34">
        <v>31</v>
      </c>
      <c r="IO34">
        <v>31</v>
      </c>
      <c r="IP34">
        <v>0</v>
      </c>
      <c r="IQ34">
        <v>0</v>
      </c>
      <c r="IR34">
        <v>0</v>
      </c>
      <c r="IS34">
        <v>0</v>
      </c>
      <c r="IT34">
        <v>0</v>
      </c>
      <c r="IU34">
        <v>3</v>
      </c>
      <c r="IV34">
        <v>110</v>
      </c>
      <c r="IW34">
        <v>21</v>
      </c>
      <c r="IX34">
        <v>1</v>
      </c>
      <c r="IY34">
        <v>59</v>
      </c>
      <c r="IZ34">
        <v>39</v>
      </c>
      <c r="JA34">
        <v>25</v>
      </c>
      <c r="JB34">
        <v>0</v>
      </c>
      <c r="JC34">
        <v>0</v>
      </c>
      <c r="JD34">
        <v>0</v>
      </c>
      <c r="JE34">
        <v>1</v>
      </c>
      <c r="JF34">
        <v>0</v>
      </c>
      <c r="JG34">
        <v>2</v>
      </c>
      <c r="JH34">
        <v>106</v>
      </c>
      <c r="JI34">
        <v>23</v>
      </c>
      <c r="JJ34">
        <v>1</v>
      </c>
      <c r="JK34">
        <v>49</v>
      </c>
      <c r="JL34">
        <v>24</v>
      </c>
      <c r="JM34">
        <v>23</v>
      </c>
      <c r="JN34">
        <v>0</v>
      </c>
      <c r="JO34">
        <v>0</v>
      </c>
      <c r="JP34">
        <v>0</v>
      </c>
      <c r="JQ34">
        <v>1</v>
      </c>
      <c r="JR34">
        <v>0</v>
      </c>
      <c r="JS34">
        <v>2</v>
      </c>
      <c r="JT34">
        <v>96</v>
      </c>
      <c r="JU34">
        <v>15</v>
      </c>
      <c r="JV34">
        <v>0</v>
      </c>
      <c r="JW34">
        <v>53</v>
      </c>
      <c r="JX34">
        <v>30</v>
      </c>
      <c r="JY34">
        <v>16</v>
      </c>
      <c r="JZ34">
        <v>0</v>
      </c>
      <c r="KA34">
        <v>0</v>
      </c>
      <c r="KB34">
        <v>0</v>
      </c>
      <c r="KC34">
        <v>0</v>
      </c>
      <c r="KD34">
        <v>0</v>
      </c>
      <c r="KE34">
        <v>1</v>
      </c>
      <c r="KF34">
        <v>84</v>
      </c>
      <c r="KG34">
        <v>19</v>
      </c>
      <c r="KH34">
        <v>1</v>
      </c>
      <c r="KI34">
        <v>37</v>
      </c>
      <c r="KJ34">
        <v>27</v>
      </c>
      <c r="KK34">
        <v>14</v>
      </c>
      <c r="KL34">
        <v>0</v>
      </c>
      <c r="KM34">
        <v>0</v>
      </c>
      <c r="KN34">
        <v>0</v>
      </c>
      <c r="KO34">
        <v>1</v>
      </c>
      <c r="KP34">
        <v>0</v>
      </c>
      <c r="KQ34">
        <v>2</v>
      </c>
      <c r="KR34">
        <v>71</v>
      </c>
      <c r="KS34">
        <v>25</v>
      </c>
      <c r="KT34">
        <v>0</v>
      </c>
      <c r="KU34">
        <v>46</v>
      </c>
      <c r="KV34">
        <v>30</v>
      </c>
      <c r="KW34">
        <v>17</v>
      </c>
      <c r="KX34">
        <v>0</v>
      </c>
      <c r="KY34">
        <v>0</v>
      </c>
      <c r="KZ34">
        <v>0</v>
      </c>
      <c r="LA34">
        <v>1</v>
      </c>
      <c r="LB34">
        <v>0</v>
      </c>
      <c r="LC34">
        <v>2</v>
      </c>
      <c r="LD34">
        <v>88</v>
      </c>
      <c r="LE34">
        <v>26</v>
      </c>
      <c r="LF34">
        <v>0</v>
      </c>
      <c r="LG34">
        <v>57</v>
      </c>
      <c r="LH34">
        <v>33</v>
      </c>
      <c r="LI34">
        <v>12</v>
      </c>
      <c r="LJ34">
        <v>0</v>
      </c>
      <c r="LK34">
        <v>0</v>
      </c>
      <c r="LL34">
        <v>0</v>
      </c>
      <c r="LM34">
        <v>0</v>
      </c>
      <c r="LN34">
        <v>0</v>
      </c>
      <c r="LO34">
        <v>1</v>
      </c>
      <c r="LP34">
        <v>95</v>
      </c>
      <c r="LQ34">
        <v>21</v>
      </c>
      <c r="LR34">
        <v>1</v>
      </c>
      <c r="LS34">
        <v>35</v>
      </c>
      <c r="LT34">
        <v>19</v>
      </c>
      <c r="LU34">
        <v>9</v>
      </c>
      <c r="LV34">
        <v>0</v>
      </c>
      <c r="LW34">
        <v>0</v>
      </c>
      <c r="LX34">
        <v>0</v>
      </c>
      <c r="LY34">
        <v>0</v>
      </c>
      <c r="LZ34">
        <v>0</v>
      </c>
      <c r="MA34">
        <v>1</v>
      </c>
      <c r="MB34">
        <v>66</v>
      </c>
      <c r="MC34">
        <v>30</v>
      </c>
      <c r="MD34">
        <v>1</v>
      </c>
      <c r="ME34">
        <v>36</v>
      </c>
      <c r="MF34">
        <v>21</v>
      </c>
      <c r="MG34">
        <v>12</v>
      </c>
      <c r="MH34">
        <v>0</v>
      </c>
      <c r="MI34">
        <v>0</v>
      </c>
      <c r="MJ34">
        <v>0</v>
      </c>
      <c r="MK34">
        <v>1</v>
      </c>
      <c r="ML34">
        <v>0</v>
      </c>
      <c r="MM34">
        <v>2</v>
      </c>
      <c r="MN34">
        <v>79</v>
      </c>
      <c r="MO34">
        <v>29</v>
      </c>
      <c r="MP34">
        <v>0</v>
      </c>
      <c r="MQ34">
        <v>41</v>
      </c>
      <c r="MR34">
        <v>20</v>
      </c>
      <c r="MS34">
        <v>18</v>
      </c>
      <c r="MT34">
        <v>0</v>
      </c>
      <c r="MU34">
        <v>0</v>
      </c>
      <c r="MV34">
        <v>0</v>
      </c>
      <c r="MW34">
        <v>4</v>
      </c>
      <c r="MX34">
        <v>0</v>
      </c>
      <c r="MY34">
        <v>4</v>
      </c>
      <c r="MZ34">
        <v>88</v>
      </c>
      <c r="NA34">
        <v>18</v>
      </c>
      <c r="NB34">
        <v>0</v>
      </c>
      <c r="NC34">
        <v>36</v>
      </c>
      <c r="ND34">
        <v>18</v>
      </c>
      <c r="NE34">
        <v>18</v>
      </c>
      <c r="NF34">
        <v>0</v>
      </c>
      <c r="NG34">
        <v>0</v>
      </c>
      <c r="NH34">
        <v>0</v>
      </c>
      <c r="NI34">
        <v>3</v>
      </c>
      <c r="NJ34">
        <v>1</v>
      </c>
      <c r="NK34">
        <v>1</v>
      </c>
      <c r="NL34">
        <v>72</v>
      </c>
      <c r="NM34">
        <v>20</v>
      </c>
      <c r="NN34">
        <v>1</v>
      </c>
      <c r="NO34">
        <v>36</v>
      </c>
      <c r="NP34">
        <v>17</v>
      </c>
      <c r="NQ34">
        <v>6</v>
      </c>
      <c r="NR34">
        <v>0</v>
      </c>
      <c r="NS34">
        <v>0</v>
      </c>
      <c r="NT34">
        <v>0</v>
      </c>
      <c r="NU34">
        <v>0</v>
      </c>
      <c r="NV34">
        <v>0</v>
      </c>
      <c r="NW34">
        <v>0</v>
      </c>
      <c r="NX34">
        <v>63</v>
      </c>
      <c r="NY34">
        <v>15</v>
      </c>
      <c r="NZ34">
        <v>1</v>
      </c>
      <c r="OA34">
        <v>24</v>
      </c>
      <c r="OB34">
        <v>14</v>
      </c>
      <c r="OC34">
        <v>6</v>
      </c>
      <c r="OD34">
        <v>0</v>
      </c>
      <c r="OE34">
        <v>0</v>
      </c>
      <c r="OF34">
        <v>0</v>
      </c>
      <c r="OG34">
        <v>0</v>
      </c>
      <c r="OH34">
        <v>1</v>
      </c>
      <c r="OI34">
        <v>0</v>
      </c>
      <c r="OJ34">
        <v>46</v>
      </c>
      <c r="OK34">
        <v>18</v>
      </c>
      <c r="OL34">
        <v>0</v>
      </c>
      <c r="OM34">
        <v>33</v>
      </c>
      <c r="ON34">
        <v>15</v>
      </c>
      <c r="OO34">
        <v>10</v>
      </c>
      <c r="OP34">
        <v>0</v>
      </c>
      <c r="OQ34">
        <v>0</v>
      </c>
      <c r="OR34">
        <v>0</v>
      </c>
      <c r="OS34">
        <v>0</v>
      </c>
      <c r="OT34">
        <v>0</v>
      </c>
      <c r="OU34">
        <v>1</v>
      </c>
      <c r="OV34">
        <v>61</v>
      </c>
      <c r="OW34">
        <v>2</v>
      </c>
      <c r="OX34">
        <v>0</v>
      </c>
      <c r="OY34">
        <v>3</v>
      </c>
      <c r="OZ34">
        <v>1</v>
      </c>
      <c r="PA34">
        <v>4</v>
      </c>
      <c r="PB34">
        <v>0</v>
      </c>
      <c r="PC34">
        <v>0</v>
      </c>
      <c r="PD34">
        <v>0</v>
      </c>
      <c r="PE34">
        <v>0</v>
      </c>
      <c r="PF34">
        <v>0</v>
      </c>
      <c r="PG34">
        <v>0</v>
      </c>
      <c r="PH34">
        <v>9</v>
      </c>
      <c r="PI34">
        <v>349</v>
      </c>
      <c r="PJ34">
        <v>10</v>
      </c>
      <c r="PK34">
        <v>803</v>
      </c>
      <c r="PL34">
        <v>456</v>
      </c>
      <c r="PM34">
        <v>288</v>
      </c>
      <c r="PN34">
        <v>0</v>
      </c>
      <c r="PO34">
        <v>0</v>
      </c>
      <c r="PP34">
        <v>0</v>
      </c>
      <c r="PQ34">
        <v>15</v>
      </c>
      <c r="PR34">
        <v>2</v>
      </c>
      <c r="PS34">
        <v>26</v>
      </c>
      <c r="PT34">
        <v>1450</v>
      </c>
      <c r="PU34">
        <v>74</v>
      </c>
      <c r="PV34">
        <v>1</v>
      </c>
      <c r="PW34">
        <v>150</v>
      </c>
      <c r="PX34">
        <v>76</v>
      </c>
      <c r="PY34">
        <v>44</v>
      </c>
      <c r="PZ34">
        <v>0</v>
      </c>
      <c r="QA34">
        <v>0</v>
      </c>
      <c r="QB34">
        <v>0</v>
      </c>
      <c r="QC34">
        <v>4</v>
      </c>
      <c r="QD34">
        <v>0</v>
      </c>
      <c r="QE34">
        <v>1</v>
      </c>
      <c r="QF34">
        <v>269</v>
      </c>
    </row>
    <row r="35" spans="1:448" hidden="1">
      <c r="A35" s="178" t="s">
        <v>156</v>
      </c>
      <c r="B35">
        <v>10</v>
      </c>
      <c r="C35">
        <v>0</v>
      </c>
      <c r="D35">
        <v>0</v>
      </c>
      <c r="E35">
        <v>1</v>
      </c>
      <c r="F35">
        <v>13</v>
      </c>
      <c r="G35">
        <v>0</v>
      </c>
      <c r="H35">
        <v>0</v>
      </c>
      <c r="I35">
        <v>7</v>
      </c>
      <c r="J35">
        <v>1</v>
      </c>
      <c r="K35">
        <v>1</v>
      </c>
      <c r="L35">
        <v>0</v>
      </c>
      <c r="M35">
        <v>0</v>
      </c>
      <c r="N35">
        <v>1</v>
      </c>
      <c r="O35">
        <v>104</v>
      </c>
      <c r="P35">
        <v>0</v>
      </c>
      <c r="Q35">
        <v>0</v>
      </c>
      <c r="R35">
        <v>4</v>
      </c>
      <c r="S35">
        <v>0</v>
      </c>
      <c r="T35">
        <v>20</v>
      </c>
      <c r="U35">
        <v>0</v>
      </c>
      <c r="V35">
        <v>0</v>
      </c>
      <c r="W35">
        <v>0</v>
      </c>
      <c r="X35">
        <v>1</v>
      </c>
      <c r="Y35">
        <v>5</v>
      </c>
      <c r="Z35">
        <v>0</v>
      </c>
      <c r="AA35">
        <v>1</v>
      </c>
      <c r="AB35">
        <v>0</v>
      </c>
      <c r="AC35">
        <v>3</v>
      </c>
      <c r="AD35">
        <v>0</v>
      </c>
      <c r="AE35">
        <v>5</v>
      </c>
      <c r="AF35">
        <v>4</v>
      </c>
      <c r="AG35">
        <v>6</v>
      </c>
      <c r="AH35">
        <v>187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1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1</v>
      </c>
      <c r="AW35">
        <v>0</v>
      </c>
      <c r="AX35">
        <v>0</v>
      </c>
      <c r="AY35">
        <v>0</v>
      </c>
      <c r="AZ35">
        <v>0</v>
      </c>
      <c r="BA35">
        <v>5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7</v>
      </c>
      <c r="BP35">
        <v>15</v>
      </c>
      <c r="BQ35">
        <v>0</v>
      </c>
      <c r="BR35">
        <v>0</v>
      </c>
      <c r="BS35">
        <v>0</v>
      </c>
      <c r="BT35">
        <v>12</v>
      </c>
      <c r="BU35">
        <v>0</v>
      </c>
      <c r="BV35">
        <v>0</v>
      </c>
      <c r="BW35">
        <v>3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353</v>
      </c>
      <c r="CD35">
        <v>0</v>
      </c>
      <c r="CE35">
        <v>0</v>
      </c>
      <c r="CF35">
        <v>5</v>
      </c>
      <c r="CG35">
        <v>0</v>
      </c>
      <c r="CH35">
        <v>15</v>
      </c>
      <c r="CI35">
        <v>0</v>
      </c>
      <c r="CJ35">
        <v>0</v>
      </c>
      <c r="CK35">
        <v>0</v>
      </c>
      <c r="CL35">
        <v>3</v>
      </c>
      <c r="CM35">
        <v>9</v>
      </c>
      <c r="CN35">
        <v>0</v>
      </c>
      <c r="CO35">
        <v>8</v>
      </c>
      <c r="CP35">
        <v>3</v>
      </c>
      <c r="CQ35">
        <v>7</v>
      </c>
      <c r="CR35">
        <v>0</v>
      </c>
      <c r="CS35">
        <v>17</v>
      </c>
      <c r="CT35">
        <v>5</v>
      </c>
      <c r="CU35">
        <v>154</v>
      </c>
      <c r="CV35">
        <v>609</v>
      </c>
      <c r="CW35">
        <v>8</v>
      </c>
      <c r="CX35">
        <v>0</v>
      </c>
      <c r="CY35">
        <v>0</v>
      </c>
      <c r="CZ35">
        <v>0</v>
      </c>
      <c r="DA35">
        <v>10</v>
      </c>
      <c r="DB35">
        <v>1</v>
      </c>
      <c r="DC35">
        <v>0</v>
      </c>
      <c r="DD35">
        <v>2</v>
      </c>
      <c r="DE35">
        <v>1</v>
      </c>
      <c r="DF35">
        <v>0</v>
      </c>
      <c r="DG35">
        <v>0</v>
      </c>
      <c r="DH35">
        <v>0</v>
      </c>
      <c r="DI35">
        <v>0</v>
      </c>
      <c r="DJ35">
        <v>52</v>
      </c>
      <c r="DK35">
        <v>0</v>
      </c>
      <c r="DL35">
        <v>0</v>
      </c>
      <c r="DM35">
        <v>2</v>
      </c>
      <c r="DN35">
        <v>0</v>
      </c>
      <c r="DO35">
        <v>3</v>
      </c>
      <c r="DP35">
        <v>0</v>
      </c>
      <c r="DQ35">
        <v>0</v>
      </c>
      <c r="DR35">
        <v>0</v>
      </c>
      <c r="DS35">
        <v>0</v>
      </c>
      <c r="DT35">
        <v>16</v>
      </c>
      <c r="DU35">
        <v>0</v>
      </c>
      <c r="DV35">
        <v>1</v>
      </c>
      <c r="DW35">
        <v>0</v>
      </c>
      <c r="DX35">
        <v>1</v>
      </c>
      <c r="DY35">
        <v>4</v>
      </c>
      <c r="DZ35">
        <v>15</v>
      </c>
      <c r="EA35">
        <v>1</v>
      </c>
      <c r="EB35">
        <v>3</v>
      </c>
      <c r="EC35">
        <v>120</v>
      </c>
      <c r="ED35">
        <v>33</v>
      </c>
      <c r="EE35">
        <v>0</v>
      </c>
      <c r="EF35">
        <v>0</v>
      </c>
      <c r="EG35">
        <v>1</v>
      </c>
      <c r="EH35">
        <v>35</v>
      </c>
      <c r="EI35">
        <v>1</v>
      </c>
      <c r="EJ35">
        <v>0</v>
      </c>
      <c r="EK35">
        <v>13</v>
      </c>
      <c r="EL35">
        <v>2</v>
      </c>
      <c r="EM35">
        <v>1</v>
      </c>
      <c r="EN35">
        <v>0</v>
      </c>
      <c r="EO35">
        <v>0</v>
      </c>
      <c r="EP35">
        <v>1</v>
      </c>
      <c r="EQ35">
        <v>510</v>
      </c>
      <c r="ER35">
        <v>0</v>
      </c>
      <c r="ES35">
        <v>0</v>
      </c>
      <c r="ET35">
        <v>11</v>
      </c>
      <c r="EU35">
        <v>0</v>
      </c>
      <c r="EV35">
        <v>43</v>
      </c>
      <c r="EW35">
        <v>0</v>
      </c>
      <c r="EX35">
        <v>0</v>
      </c>
      <c r="EY35">
        <v>0</v>
      </c>
      <c r="EZ35">
        <v>4</v>
      </c>
      <c r="FA35">
        <v>30</v>
      </c>
      <c r="FB35">
        <v>0</v>
      </c>
      <c r="FC35">
        <v>10</v>
      </c>
      <c r="FD35">
        <v>3</v>
      </c>
      <c r="FE35">
        <v>11</v>
      </c>
      <c r="FF35">
        <v>4</v>
      </c>
      <c r="FG35">
        <v>37</v>
      </c>
      <c r="FH35">
        <v>10</v>
      </c>
      <c r="FI35">
        <v>163</v>
      </c>
      <c r="FJ35">
        <v>923</v>
      </c>
      <c r="FK35">
        <v>77</v>
      </c>
      <c r="FL35">
        <v>10</v>
      </c>
      <c r="FM35">
        <v>94</v>
      </c>
      <c r="FN35">
        <v>4</v>
      </c>
      <c r="FO35">
        <v>2</v>
      </c>
      <c r="FP35">
        <v>187</v>
      </c>
      <c r="FQ35">
        <v>3</v>
      </c>
      <c r="FR35">
        <v>4</v>
      </c>
      <c r="FS35">
        <v>0</v>
      </c>
      <c r="FT35">
        <v>0</v>
      </c>
      <c r="FU35">
        <v>0</v>
      </c>
      <c r="FV35">
        <v>7</v>
      </c>
      <c r="FW35">
        <v>307</v>
      </c>
      <c r="FX35">
        <v>30</v>
      </c>
      <c r="FY35">
        <v>266</v>
      </c>
      <c r="FZ35">
        <v>3</v>
      </c>
      <c r="GA35">
        <v>3</v>
      </c>
      <c r="GB35">
        <v>609</v>
      </c>
      <c r="GC35">
        <v>16</v>
      </c>
      <c r="GD35">
        <v>1</v>
      </c>
      <c r="GE35">
        <v>101</v>
      </c>
      <c r="GF35">
        <v>0</v>
      </c>
      <c r="GG35">
        <v>2</v>
      </c>
      <c r="GH35">
        <v>120</v>
      </c>
      <c r="GI35">
        <v>403</v>
      </c>
      <c r="GJ35">
        <v>45</v>
      </c>
      <c r="GK35">
        <v>461</v>
      </c>
      <c r="GL35">
        <v>7</v>
      </c>
      <c r="GM35">
        <v>7</v>
      </c>
      <c r="GN35">
        <v>923</v>
      </c>
      <c r="GO35">
        <v>1</v>
      </c>
      <c r="GP35">
        <v>0</v>
      </c>
      <c r="GQ35">
        <v>33</v>
      </c>
      <c r="GR35">
        <v>19</v>
      </c>
      <c r="GS35">
        <v>7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41</v>
      </c>
      <c r="HA35">
        <v>4</v>
      </c>
      <c r="HB35">
        <v>0</v>
      </c>
      <c r="HC35">
        <v>51</v>
      </c>
      <c r="HD35">
        <v>22</v>
      </c>
      <c r="HE35">
        <v>6</v>
      </c>
      <c r="HF35">
        <v>0</v>
      </c>
      <c r="HG35">
        <v>1</v>
      </c>
      <c r="HH35">
        <v>0</v>
      </c>
      <c r="HI35">
        <v>0</v>
      </c>
      <c r="HJ35">
        <v>0</v>
      </c>
      <c r="HK35">
        <v>0</v>
      </c>
      <c r="HL35">
        <v>61</v>
      </c>
      <c r="HM35">
        <v>3</v>
      </c>
      <c r="HN35">
        <v>0</v>
      </c>
      <c r="HO35">
        <v>36</v>
      </c>
      <c r="HP35">
        <v>21</v>
      </c>
      <c r="HQ35">
        <v>7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46</v>
      </c>
      <c r="HY35">
        <v>5</v>
      </c>
      <c r="HZ35">
        <v>0</v>
      </c>
      <c r="IA35">
        <v>33</v>
      </c>
      <c r="IB35">
        <v>18</v>
      </c>
      <c r="IC35">
        <v>11</v>
      </c>
      <c r="ID35">
        <v>0</v>
      </c>
      <c r="IE35">
        <v>1</v>
      </c>
      <c r="IF35">
        <v>0</v>
      </c>
      <c r="IG35">
        <v>1</v>
      </c>
      <c r="IH35">
        <v>0</v>
      </c>
      <c r="II35">
        <v>1</v>
      </c>
      <c r="IJ35">
        <v>49</v>
      </c>
      <c r="IK35">
        <v>7</v>
      </c>
      <c r="IL35">
        <v>0</v>
      </c>
      <c r="IM35">
        <v>46</v>
      </c>
      <c r="IN35">
        <v>23</v>
      </c>
      <c r="IO35">
        <v>8</v>
      </c>
      <c r="IP35">
        <v>0</v>
      </c>
      <c r="IQ35">
        <v>1</v>
      </c>
      <c r="IR35">
        <v>0</v>
      </c>
      <c r="IS35">
        <v>0</v>
      </c>
      <c r="IT35">
        <v>0</v>
      </c>
      <c r="IU35">
        <v>0</v>
      </c>
      <c r="IV35">
        <v>61</v>
      </c>
      <c r="IW35">
        <v>8</v>
      </c>
      <c r="IX35">
        <v>0</v>
      </c>
      <c r="IY35">
        <v>35</v>
      </c>
      <c r="IZ35">
        <v>13</v>
      </c>
      <c r="JA35">
        <v>8</v>
      </c>
      <c r="JB35">
        <v>0</v>
      </c>
      <c r="JC35">
        <v>0</v>
      </c>
      <c r="JD35">
        <v>0</v>
      </c>
      <c r="JE35">
        <v>0</v>
      </c>
      <c r="JF35">
        <v>0</v>
      </c>
      <c r="JG35">
        <v>0</v>
      </c>
      <c r="JH35">
        <v>51</v>
      </c>
      <c r="JI35">
        <v>11</v>
      </c>
      <c r="JJ35">
        <v>0</v>
      </c>
      <c r="JK35">
        <v>29</v>
      </c>
      <c r="JL35">
        <v>13</v>
      </c>
      <c r="JM35">
        <v>13</v>
      </c>
      <c r="JN35">
        <v>0</v>
      </c>
      <c r="JO35">
        <v>2</v>
      </c>
      <c r="JP35">
        <v>0</v>
      </c>
      <c r="JQ35">
        <v>1</v>
      </c>
      <c r="JR35">
        <v>0</v>
      </c>
      <c r="JS35">
        <v>0</v>
      </c>
      <c r="JT35">
        <v>53</v>
      </c>
      <c r="JU35">
        <v>12</v>
      </c>
      <c r="JV35">
        <v>0</v>
      </c>
      <c r="JW35">
        <v>37</v>
      </c>
      <c r="JX35">
        <v>19</v>
      </c>
      <c r="JY35">
        <v>5</v>
      </c>
      <c r="JZ35">
        <v>0</v>
      </c>
      <c r="KA35">
        <v>0</v>
      </c>
      <c r="KB35">
        <v>0</v>
      </c>
      <c r="KC35">
        <v>0</v>
      </c>
      <c r="KD35">
        <v>1</v>
      </c>
      <c r="KE35">
        <v>0</v>
      </c>
      <c r="KF35">
        <v>54</v>
      </c>
      <c r="KG35">
        <v>14</v>
      </c>
      <c r="KH35">
        <v>0</v>
      </c>
      <c r="KI35">
        <v>43</v>
      </c>
      <c r="KJ35">
        <v>18</v>
      </c>
      <c r="KK35">
        <v>4</v>
      </c>
      <c r="KL35">
        <v>0</v>
      </c>
      <c r="KM35">
        <v>1</v>
      </c>
      <c r="KN35">
        <v>0</v>
      </c>
      <c r="KO35">
        <v>0</v>
      </c>
      <c r="KP35">
        <v>0</v>
      </c>
      <c r="KQ35">
        <v>0</v>
      </c>
      <c r="KR35">
        <v>61</v>
      </c>
      <c r="KS35">
        <v>19</v>
      </c>
      <c r="KT35">
        <v>0</v>
      </c>
      <c r="KU35">
        <v>42</v>
      </c>
      <c r="KV35">
        <v>17</v>
      </c>
      <c r="KW35">
        <v>9</v>
      </c>
      <c r="KX35">
        <v>0</v>
      </c>
      <c r="KY35">
        <v>1</v>
      </c>
      <c r="KZ35">
        <v>0</v>
      </c>
      <c r="LA35">
        <v>0</v>
      </c>
      <c r="LB35">
        <v>0</v>
      </c>
      <c r="LC35">
        <v>0</v>
      </c>
      <c r="LD35">
        <v>70</v>
      </c>
      <c r="LE35">
        <v>14</v>
      </c>
      <c r="LF35">
        <v>1</v>
      </c>
      <c r="LG35">
        <v>29</v>
      </c>
      <c r="LH35">
        <v>16</v>
      </c>
      <c r="LI35">
        <v>11</v>
      </c>
      <c r="LJ35">
        <v>0</v>
      </c>
      <c r="LK35">
        <v>1</v>
      </c>
      <c r="LL35">
        <v>0</v>
      </c>
      <c r="LM35">
        <v>0</v>
      </c>
      <c r="LN35">
        <v>0</v>
      </c>
      <c r="LO35">
        <v>0</v>
      </c>
      <c r="LP35">
        <v>55</v>
      </c>
      <c r="LQ35">
        <v>17</v>
      </c>
      <c r="LR35">
        <v>2</v>
      </c>
      <c r="LS35">
        <v>32</v>
      </c>
      <c r="LT35">
        <v>18</v>
      </c>
      <c r="LU35">
        <v>7</v>
      </c>
      <c r="LV35">
        <v>0</v>
      </c>
      <c r="LW35">
        <v>0</v>
      </c>
      <c r="LX35">
        <v>0</v>
      </c>
      <c r="LY35">
        <v>0</v>
      </c>
      <c r="LZ35">
        <v>0</v>
      </c>
      <c r="MA35">
        <v>0</v>
      </c>
      <c r="MB35">
        <v>58</v>
      </c>
      <c r="MC35">
        <v>15</v>
      </c>
      <c r="MD35">
        <v>0</v>
      </c>
      <c r="ME35">
        <v>39</v>
      </c>
      <c r="MF35">
        <v>17</v>
      </c>
      <c r="MG35">
        <v>2</v>
      </c>
      <c r="MH35">
        <v>0</v>
      </c>
      <c r="MI35">
        <v>0</v>
      </c>
      <c r="MJ35">
        <v>0</v>
      </c>
      <c r="MK35">
        <v>1</v>
      </c>
      <c r="ML35">
        <v>0</v>
      </c>
      <c r="MM35">
        <v>0</v>
      </c>
      <c r="MN35">
        <v>56</v>
      </c>
      <c r="MO35">
        <v>15</v>
      </c>
      <c r="MP35">
        <v>1</v>
      </c>
      <c r="MQ35">
        <v>21</v>
      </c>
      <c r="MR35">
        <v>8</v>
      </c>
      <c r="MS35">
        <v>4</v>
      </c>
      <c r="MT35">
        <v>0</v>
      </c>
      <c r="MU35">
        <v>1</v>
      </c>
      <c r="MV35">
        <v>0</v>
      </c>
      <c r="MW35">
        <v>0</v>
      </c>
      <c r="MX35">
        <v>0</v>
      </c>
      <c r="MY35">
        <v>0</v>
      </c>
      <c r="MZ35">
        <v>41</v>
      </c>
      <c r="NA35">
        <v>14</v>
      </c>
      <c r="NB35">
        <v>2</v>
      </c>
      <c r="NC35">
        <v>32</v>
      </c>
      <c r="ND35">
        <v>12</v>
      </c>
      <c r="NE35">
        <v>8</v>
      </c>
      <c r="NF35">
        <v>0</v>
      </c>
      <c r="NG35">
        <v>0</v>
      </c>
      <c r="NH35">
        <v>0</v>
      </c>
      <c r="NI35">
        <v>1</v>
      </c>
      <c r="NJ35">
        <v>0</v>
      </c>
      <c r="NK35">
        <v>0</v>
      </c>
      <c r="NL35">
        <v>56</v>
      </c>
      <c r="NM35">
        <v>8</v>
      </c>
      <c r="NN35">
        <v>1</v>
      </c>
      <c r="NO35">
        <v>20</v>
      </c>
      <c r="NP35">
        <v>5</v>
      </c>
      <c r="NQ35">
        <v>4</v>
      </c>
      <c r="NR35">
        <v>0</v>
      </c>
      <c r="NS35">
        <v>0</v>
      </c>
      <c r="NT35">
        <v>0</v>
      </c>
      <c r="NU35">
        <v>0</v>
      </c>
      <c r="NV35">
        <v>1</v>
      </c>
      <c r="NW35">
        <v>1</v>
      </c>
      <c r="NX35">
        <v>33</v>
      </c>
      <c r="NY35">
        <v>11</v>
      </c>
      <c r="NZ35">
        <v>0</v>
      </c>
      <c r="OA35">
        <v>23</v>
      </c>
      <c r="OB35">
        <v>14</v>
      </c>
      <c r="OC35">
        <v>5</v>
      </c>
      <c r="OD35">
        <v>0</v>
      </c>
      <c r="OE35">
        <v>0</v>
      </c>
      <c r="OF35">
        <v>0</v>
      </c>
      <c r="OG35">
        <v>0</v>
      </c>
      <c r="OH35">
        <v>0</v>
      </c>
      <c r="OI35">
        <v>1</v>
      </c>
      <c r="OJ35">
        <v>39</v>
      </c>
      <c r="OK35">
        <v>9</v>
      </c>
      <c r="OL35">
        <v>0</v>
      </c>
      <c r="OM35">
        <v>26</v>
      </c>
      <c r="ON35">
        <v>6</v>
      </c>
      <c r="OO35">
        <v>1</v>
      </c>
      <c r="OP35">
        <v>0</v>
      </c>
      <c r="OQ35">
        <v>0</v>
      </c>
      <c r="OR35">
        <v>0</v>
      </c>
      <c r="OS35">
        <v>0</v>
      </c>
      <c r="OT35">
        <v>0</v>
      </c>
      <c r="OU35">
        <v>0</v>
      </c>
      <c r="OV35">
        <v>36</v>
      </c>
      <c r="OW35">
        <v>0</v>
      </c>
      <c r="OX35">
        <v>0</v>
      </c>
      <c r="OY35">
        <v>2</v>
      </c>
      <c r="OZ35">
        <v>2</v>
      </c>
      <c r="PA35">
        <v>0</v>
      </c>
      <c r="PB35">
        <v>0</v>
      </c>
      <c r="PC35">
        <v>0</v>
      </c>
      <c r="PD35">
        <v>0</v>
      </c>
      <c r="PE35">
        <v>0</v>
      </c>
      <c r="PF35">
        <v>0</v>
      </c>
      <c r="PG35">
        <v>0</v>
      </c>
      <c r="PH35">
        <v>2</v>
      </c>
      <c r="PI35">
        <v>187</v>
      </c>
      <c r="PJ35">
        <v>7</v>
      </c>
      <c r="PK35">
        <v>609</v>
      </c>
      <c r="PL35">
        <v>281</v>
      </c>
      <c r="PM35">
        <v>120</v>
      </c>
      <c r="PN35">
        <v>0</v>
      </c>
      <c r="PO35">
        <v>9</v>
      </c>
      <c r="PP35">
        <v>0</v>
      </c>
      <c r="PQ35">
        <v>4</v>
      </c>
      <c r="PR35">
        <v>2</v>
      </c>
      <c r="PS35">
        <v>3</v>
      </c>
      <c r="PT35">
        <v>923</v>
      </c>
      <c r="PU35">
        <v>14</v>
      </c>
      <c r="PV35">
        <v>1</v>
      </c>
      <c r="PW35">
        <v>13</v>
      </c>
      <c r="PX35">
        <v>6</v>
      </c>
      <c r="PY35">
        <v>4</v>
      </c>
      <c r="PZ35">
        <v>0</v>
      </c>
      <c r="QA35">
        <v>2</v>
      </c>
      <c r="QB35">
        <v>0</v>
      </c>
      <c r="QC35">
        <v>0</v>
      </c>
      <c r="QD35">
        <v>0</v>
      </c>
      <c r="QE35">
        <v>0</v>
      </c>
      <c r="QF35">
        <v>32</v>
      </c>
    </row>
    <row r="36" spans="1:448" hidden="1">
      <c r="A36" s="178" t="s">
        <v>157</v>
      </c>
      <c r="B36">
        <v>34</v>
      </c>
      <c r="C36">
        <v>0</v>
      </c>
      <c r="D36">
        <v>0</v>
      </c>
      <c r="E36">
        <v>2</v>
      </c>
      <c r="F36">
        <v>15</v>
      </c>
      <c r="G36">
        <v>0</v>
      </c>
      <c r="H36">
        <v>0</v>
      </c>
      <c r="I36">
        <v>21</v>
      </c>
      <c r="J36">
        <v>0</v>
      </c>
      <c r="K36">
        <v>2</v>
      </c>
      <c r="L36">
        <v>0</v>
      </c>
      <c r="M36">
        <v>0</v>
      </c>
      <c r="N36">
        <v>13</v>
      </c>
      <c r="O36">
        <v>86</v>
      </c>
      <c r="P36">
        <v>0</v>
      </c>
      <c r="Q36">
        <v>2</v>
      </c>
      <c r="R36">
        <v>5</v>
      </c>
      <c r="S36">
        <v>0</v>
      </c>
      <c r="T36">
        <v>56</v>
      </c>
      <c r="U36">
        <v>7</v>
      </c>
      <c r="V36">
        <v>0</v>
      </c>
      <c r="W36">
        <v>0</v>
      </c>
      <c r="X36">
        <v>2</v>
      </c>
      <c r="Y36">
        <v>16</v>
      </c>
      <c r="Z36">
        <v>0</v>
      </c>
      <c r="AA36">
        <v>5</v>
      </c>
      <c r="AB36">
        <v>5</v>
      </c>
      <c r="AC36">
        <v>7</v>
      </c>
      <c r="AD36">
        <v>1</v>
      </c>
      <c r="AE36">
        <v>10</v>
      </c>
      <c r="AF36">
        <v>1</v>
      </c>
      <c r="AG36">
        <v>8</v>
      </c>
      <c r="AH36">
        <v>298</v>
      </c>
      <c r="AI36">
        <v>1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1</v>
      </c>
      <c r="AS36">
        <v>0</v>
      </c>
      <c r="AT36">
        <v>0</v>
      </c>
      <c r="AU36">
        <v>0</v>
      </c>
      <c r="AV36">
        <v>1</v>
      </c>
      <c r="AW36">
        <v>0</v>
      </c>
      <c r="AX36">
        <v>0</v>
      </c>
      <c r="AY36">
        <v>0</v>
      </c>
      <c r="AZ36">
        <v>0</v>
      </c>
      <c r="BA36">
        <v>1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1</v>
      </c>
      <c r="BO36">
        <v>5</v>
      </c>
      <c r="BP36">
        <v>48</v>
      </c>
      <c r="BQ36">
        <v>0</v>
      </c>
      <c r="BR36">
        <v>0</v>
      </c>
      <c r="BS36">
        <v>6</v>
      </c>
      <c r="BT36">
        <v>5</v>
      </c>
      <c r="BU36">
        <v>0</v>
      </c>
      <c r="BV36">
        <v>0</v>
      </c>
      <c r="BW36">
        <v>8</v>
      </c>
      <c r="BX36">
        <v>0</v>
      </c>
      <c r="BY36">
        <v>5</v>
      </c>
      <c r="BZ36">
        <v>0</v>
      </c>
      <c r="CA36">
        <v>0</v>
      </c>
      <c r="CB36">
        <v>1</v>
      </c>
      <c r="CC36">
        <v>340</v>
      </c>
      <c r="CD36">
        <v>0</v>
      </c>
      <c r="CE36">
        <v>0</v>
      </c>
      <c r="CF36">
        <v>2</v>
      </c>
      <c r="CG36">
        <v>0</v>
      </c>
      <c r="CH36">
        <v>12</v>
      </c>
      <c r="CI36">
        <v>0</v>
      </c>
      <c r="CJ36">
        <v>0</v>
      </c>
      <c r="CK36">
        <v>0</v>
      </c>
      <c r="CL36">
        <v>0</v>
      </c>
      <c r="CM36">
        <v>10</v>
      </c>
      <c r="CN36">
        <v>0</v>
      </c>
      <c r="CO36">
        <v>9</v>
      </c>
      <c r="CP36">
        <v>5</v>
      </c>
      <c r="CQ36">
        <v>2</v>
      </c>
      <c r="CR36">
        <v>5</v>
      </c>
      <c r="CS36">
        <v>30</v>
      </c>
      <c r="CT36">
        <v>4</v>
      </c>
      <c r="CU36">
        <v>2</v>
      </c>
      <c r="CV36">
        <v>494</v>
      </c>
      <c r="CW36">
        <v>27</v>
      </c>
      <c r="CX36">
        <v>0</v>
      </c>
      <c r="CY36">
        <v>0</v>
      </c>
      <c r="CZ36">
        <v>0</v>
      </c>
      <c r="DA36">
        <v>9</v>
      </c>
      <c r="DB36">
        <v>0</v>
      </c>
      <c r="DC36">
        <v>1</v>
      </c>
      <c r="DD36">
        <v>17</v>
      </c>
      <c r="DE36">
        <v>1</v>
      </c>
      <c r="DF36">
        <v>8</v>
      </c>
      <c r="DG36">
        <v>0</v>
      </c>
      <c r="DH36">
        <v>0</v>
      </c>
      <c r="DI36">
        <v>2</v>
      </c>
      <c r="DJ36">
        <v>25</v>
      </c>
      <c r="DK36">
        <v>0</v>
      </c>
      <c r="DL36">
        <v>0</v>
      </c>
      <c r="DM36">
        <v>2</v>
      </c>
      <c r="DN36">
        <v>0</v>
      </c>
      <c r="DO36">
        <v>12</v>
      </c>
      <c r="DP36">
        <v>3</v>
      </c>
      <c r="DQ36">
        <v>0</v>
      </c>
      <c r="DR36">
        <v>0</v>
      </c>
      <c r="DS36">
        <v>1</v>
      </c>
      <c r="DT36">
        <v>4</v>
      </c>
      <c r="DU36">
        <v>0</v>
      </c>
      <c r="DV36">
        <v>7</v>
      </c>
      <c r="DW36">
        <v>1</v>
      </c>
      <c r="DX36">
        <v>4</v>
      </c>
      <c r="DY36">
        <v>9</v>
      </c>
      <c r="DZ36">
        <v>14</v>
      </c>
      <c r="EA36">
        <v>0</v>
      </c>
      <c r="EB36">
        <v>9</v>
      </c>
      <c r="EC36">
        <v>156</v>
      </c>
      <c r="ED36">
        <v>110</v>
      </c>
      <c r="EE36">
        <v>0</v>
      </c>
      <c r="EF36">
        <v>0</v>
      </c>
      <c r="EG36">
        <v>8</v>
      </c>
      <c r="EH36">
        <v>29</v>
      </c>
      <c r="EI36">
        <v>0</v>
      </c>
      <c r="EJ36">
        <v>1</v>
      </c>
      <c r="EK36">
        <v>46</v>
      </c>
      <c r="EL36">
        <v>1</v>
      </c>
      <c r="EM36">
        <v>16</v>
      </c>
      <c r="EN36">
        <v>0</v>
      </c>
      <c r="EO36">
        <v>0</v>
      </c>
      <c r="EP36">
        <v>16</v>
      </c>
      <c r="EQ36">
        <v>452</v>
      </c>
      <c r="ER36">
        <v>0</v>
      </c>
      <c r="ES36">
        <v>2</v>
      </c>
      <c r="ET36">
        <v>9</v>
      </c>
      <c r="EU36">
        <v>0</v>
      </c>
      <c r="EV36">
        <v>81</v>
      </c>
      <c r="EW36">
        <v>10</v>
      </c>
      <c r="EX36">
        <v>0</v>
      </c>
      <c r="EY36">
        <v>0</v>
      </c>
      <c r="EZ36">
        <v>3</v>
      </c>
      <c r="FA36">
        <v>30</v>
      </c>
      <c r="FB36">
        <v>0</v>
      </c>
      <c r="FC36">
        <v>21</v>
      </c>
      <c r="FD36">
        <v>11</v>
      </c>
      <c r="FE36">
        <v>13</v>
      </c>
      <c r="FF36">
        <v>15</v>
      </c>
      <c r="FG36">
        <v>54</v>
      </c>
      <c r="FH36">
        <v>5</v>
      </c>
      <c r="FI36">
        <v>20</v>
      </c>
      <c r="FJ36">
        <v>953</v>
      </c>
      <c r="FK36">
        <v>129</v>
      </c>
      <c r="FL36">
        <v>15</v>
      </c>
      <c r="FM36">
        <v>146</v>
      </c>
      <c r="FN36">
        <v>2</v>
      </c>
      <c r="FO36">
        <v>6</v>
      </c>
      <c r="FP36">
        <v>298</v>
      </c>
      <c r="FQ36">
        <v>3</v>
      </c>
      <c r="FR36">
        <v>1</v>
      </c>
      <c r="FS36">
        <v>1</v>
      </c>
      <c r="FT36">
        <v>0</v>
      </c>
      <c r="FU36">
        <v>0</v>
      </c>
      <c r="FV36">
        <v>5</v>
      </c>
      <c r="FW36">
        <v>264</v>
      </c>
      <c r="FX36">
        <v>34</v>
      </c>
      <c r="FY36">
        <v>191</v>
      </c>
      <c r="FZ36">
        <v>0</v>
      </c>
      <c r="GA36">
        <v>5</v>
      </c>
      <c r="GB36">
        <v>494</v>
      </c>
      <c r="GC36">
        <v>24</v>
      </c>
      <c r="GD36">
        <v>2</v>
      </c>
      <c r="GE36">
        <v>129</v>
      </c>
      <c r="GF36">
        <v>0</v>
      </c>
      <c r="GG36">
        <v>1</v>
      </c>
      <c r="GH36">
        <v>156</v>
      </c>
      <c r="GI36">
        <v>420</v>
      </c>
      <c r="GJ36">
        <v>52</v>
      </c>
      <c r="GK36">
        <v>467</v>
      </c>
      <c r="GL36">
        <v>2</v>
      </c>
      <c r="GM36">
        <v>12</v>
      </c>
      <c r="GN36">
        <v>953</v>
      </c>
      <c r="GO36">
        <v>7</v>
      </c>
      <c r="GP36">
        <v>0</v>
      </c>
      <c r="GQ36">
        <v>37</v>
      </c>
      <c r="GR36">
        <v>11</v>
      </c>
      <c r="GS36">
        <v>9</v>
      </c>
      <c r="GT36">
        <v>0</v>
      </c>
      <c r="GU36">
        <v>2</v>
      </c>
      <c r="GV36">
        <v>0</v>
      </c>
      <c r="GW36">
        <v>0</v>
      </c>
      <c r="GX36">
        <v>0</v>
      </c>
      <c r="GY36">
        <v>0</v>
      </c>
      <c r="GZ36">
        <v>53</v>
      </c>
      <c r="HA36">
        <v>4</v>
      </c>
      <c r="HB36">
        <v>0</v>
      </c>
      <c r="HC36">
        <v>35</v>
      </c>
      <c r="HD36">
        <v>14</v>
      </c>
      <c r="HE36">
        <v>7</v>
      </c>
      <c r="HF36">
        <v>0</v>
      </c>
      <c r="HG36">
        <v>0</v>
      </c>
      <c r="HH36">
        <v>0</v>
      </c>
      <c r="HI36">
        <v>1</v>
      </c>
      <c r="HJ36">
        <v>0</v>
      </c>
      <c r="HK36">
        <v>0</v>
      </c>
      <c r="HL36">
        <v>46</v>
      </c>
      <c r="HM36">
        <v>16</v>
      </c>
      <c r="HN36">
        <v>0</v>
      </c>
      <c r="HO36">
        <v>36</v>
      </c>
      <c r="HP36">
        <v>15</v>
      </c>
      <c r="HQ36">
        <v>9</v>
      </c>
      <c r="HR36">
        <v>0</v>
      </c>
      <c r="HS36">
        <v>1</v>
      </c>
      <c r="HT36">
        <v>0</v>
      </c>
      <c r="HU36">
        <v>0</v>
      </c>
      <c r="HV36">
        <v>1</v>
      </c>
      <c r="HW36">
        <v>0</v>
      </c>
      <c r="HX36">
        <v>61</v>
      </c>
      <c r="HY36">
        <v>20</v>
      </c>
      <c r="HZ36">
        <v>0</v>
      </c>
      <c r="IA36">
        <v>33</v>
      </c>
      <c r="IB36">
        <v>13</v>
      </c>
      <c r="IC36">
        <v>10</v>
      </c>
      <c r="ID36">
        <v>0</v>
      </c>
      <c r="IE36">
        <v>0</v>
      </c>
      <c r="IF36">
        <v>1</v>
      </c>
      <c r="IG36">
        <v>0</v>
      </c>
      <c r="IH36">
        <v>0</v>
      </c>
      <c r="II36">
        <v>0</v>
      </c>
      <c r="IJ36">
        <v>63</v>
      </c>
      <c r="IK36">
        <v>11</v>
      </c>
      <c r="IL36">
        <v>0</v>
      </c>
      <c r="IM36">
        <v>35</v>
      </c>
      <c r="IN36">
        <v>12</v>
      </c>
      <c r="IO36">
        <v>8</v>
      </c>
      <c r="IP36">
        <v>0</v>
      </c>
      <c r="IQ36">
        <v>1</v>
      </c>
      <c r="IR36">
        <v>0</v>
      </c>
      <c r="IS36">
        <v>0</v>
      </c>
      <c r="IT36">
        <v>0</v>
      </c>
      <c r="IU36">
        <v>0</v>
      </c>
      <c r="IV36">
        <v>54</v>
      </c>
      <c r="IW36">
        <v>15</v>
      </c>
      <c r="IX36">
        <v>1</v>
      </c>
      <c r="IY36">
        <v>34</v>
      </c>
      <c r="IZ36">
        <v>7</v>
      </c>
      <c r="JA36">
        <v>10</v>
      </c>
      <c r="JB36">
        <v>0</v>
      </c>
      <c r="JC36">
        <v>3</v>
      </c>
      <c r="JD36">
        <v>0</v>
      </c>
      <c r="JE36">
        <v>0</v>
      </c>
      <c r="JF36">
        <v>0</v>
      </c>
      <c r="JG36">
        <v>0</v>
      </c>
      <c r="JH36">
        <v>60</v>
      </c>
      <c r="JI36">
        <v>23</v>
      </c>
      <c r="JJ36">
        <v>0</v>
      </c>
      <c r="JK36">
        <v>31</v>
      </c>
      <c r="JL36">
        <v>16</v>
      </c>
      <c r="JM36">
        <v>8</v>
      </c>
      <c r="JN36">
        <v>0</v>
      </c>
      <c r="JO36">
        <v>3</v>
      </c>
      <c r="JP36">
        <v>0</v>
      </c>
      <c r="JQ36">
        <v>0</v>
      </c>
      <c r="JR36">
        <v>2</v>
      </c>
      <c r="JS36">
        <v>0</v>
      </c>
      <c r="JT36">
        <v>62</v>
      </c>
      <c r="JU36">
        <v>12</v>
      </c>
      <c r="JV36">
        <v>0</v>
      </c>
      <c r="JW36">
        <v>36</v>
      </c>
      <c r="JX36">
        <v>10</v>
      </c>
      <c r="JY36">
        <v>12</v>
      </c>
      <c r="JZ36">
        <v>0</v>
      </c>
      <c r="KA36">
        <v>3</v>
      </c>
      <c r="KB36">
        <v>1</v>
      </c>
      <c r="KC36">
        <v>0</v>
      </c>
      <c r="KD36">
        <v>0</v>
      </c>
      <c r="KE36">
        <v>0</v>
      </c>
      <c r="KF36">
        <v>60</v>
      </c>
      <c r="KG36">
        <v>24</v>
      </c>
      <c r="KH36">
        <v>0</v>
      </c>
      <c r="KI36">
        <v>29</v>
      </c>
      <c r="KJ36">
        <v>8</v>
      </c>
      <c r="KK36">
        <v>6</v>
      </c>
      <c r="KL36">
        <v>0</v>
      </c>
      <c r="KM36">
        <v>0</v>
      </c>
      <c r="KN36">
        <v>0</v>
      </c>
      <c r="KO36">
        <v>1</v>
      </c>
      <c r="KP36">
        <v>1</v>
      </c>
      <c r="KQ36">
        <v>0</v>
      </c>
      <c r="KR36">
        <v>59</v>
      </c>
      <c r="KS36">
        <v>37</v>
      </c>
      <c r="KT36">
        <v>0</v>
      </c>
      <c r="KU36">
        <v>24</v>
      </c>
      <c r="KV36">
        <v>16</v>
      </c>
      <c r="KW36">
        <v>8</v>
      </c>
      <c r="KX36">
        <v>0</v>
      </c>
      <c r="KY36">
        <v>0</v>
      </c>
      <c r="KZ36">
        <v>0</v>
      </c>
      <c r="LA36">
        <v>0</v>
      </c>
      <c r="LB36">
        <v>0</v>
      </c>
      <c r="LC36">
        <v>0</v>
      </c>
      <c r="LD36">
        <v>69</v>
      </c>
      <c r="LE36">
        <v>22</v>
      </c>
      <c r="LF36">
        <v>0</v>
      </c>
      <c r="LG36">
        <v>31</v>
      </c>
      <c r="LH36">
        <v>12</v>
      </c>
      <c r="LI36">
        <v>8</v>
      </c>
      <c r="LJ36">
        <v>0</v>
      </c>
      <c r="LK36">
        <v>0</v>
      </c>
      <c r="LL36">
        <v>0</v>
      </c>
      <c r="LM36">
        <v>0</v>
      </c>
      <c r="LN36">
        <v>0</v>
      </c>
      <c r="LO36">
        <v>0</v>
      </c>
      <c r="LP36">
        <v>61</v>
      </c>
      <c r="LQ36">
        <v>16</v>
      </c>
      <c r="LR36">
        <v>0</v>
      </c>
      <c r="LS36">
        <v>28</v>
      </c>
      <c r="LT36">
        <v>6</v>
      </c>
      <c r="LU36">
        <v>11</v>
      </c>
      <c r="LV36">
        <v>0</v>
      </c>
      <c r="LW36">
        <v>0</v>
      </c>
      <c r="LX36">
        <v>0</v>
      </c>
      <c r="LY36">
        <v>1</v>
      </c>
      <c r="LZ36">
        <v>0</v>
      </c>
      <c r="MA36">
        <v>0</v>
      </c>
      <c r="MB36">
        <v>55</v>
      </c>
      <c r="MC36">
        <v>19</v>
      </c>
      <c r="MD36">
        <v>1</v>
      </c>
      <c r="ME36">
        <v>25</v>
      </c>
      <c r="MF36">
        <v>10</v>
      </c>
      <c r="MG36">
        <v>12</v>
      </c>
      <c r="MH36">
        <v>0</v>
      </c>
      <c r="MI36">
        <v>1</v>
      </c>
      <c r="MJ36">
        <v>1</v>
      </c>
      <c r="MK36">
        <v>0</v>
      </c>
      <c r="ML36">
        <v>0</v>
      </c>
      <c r="MM36">
        <v>1</v>
      </c>
      <c r="MN36">
        <v>57</v>
      </c>
      <c r="MO36">
        <v>18</v>
      </c>
      <c r="MP36">
        <v>1</v>
      </c>
      <c r="MQ36">
        <v>22</v>
      </c>
      <c r="MR36">
        <v>4</v>
      </c>
      <c r="MS36">
        <v>8</v>
      </c>
      <c r="MT36">
        <v>0</v>
      </c>
      <c r="MU36">
        <v>0</v>
      </c>
      <c r="MV36">
        <v>0</v>
      </c>
      <c r="MW36">
        <v>0</v>
      </c>
      <c r="MX36">
        <v>0</v>
      </c>
      <c r="MY36">
        <v>0</v>
      </c>
      <c r="MZ36">
        <v>49</v>
      </c>
      <c r="NA36">
        <v>16</v>
      </c>
      <c r="NB36">
        <v>0</v>
      </c>
      <c r="NC36">
        <v>12</v>
      </c>
      <c r="ND36">
        <v>2</v>
      </c>
      <c r="NE36">
        <v>7</v>
      </c>
      <c r="NF36">
        <v>0</v>
      </c>
      <c r="NG36">
        <v>1</v>
      </c>
      <c r="NH36">
        <v>0</v>
      </c>
      <c r="NI36">
        <v>0</v>
      </c>
      <c r="NJ36">
        <v>0</v>
      </c>
      <c r="NK36">
        <v>1</v>
      </c>
      <c r="NL36">
        <v>35</v>
      </c>
      <c r="NM36">
        <v>16</v>
      </c>
      <c r="NN36">
        <v>1</v>
      </c>
      <c r="NO36">
        <v>20</v>
      </c>
      <c r="NP36">
        <v>7</v>
      </c>
      <c r="NQ36">
        <v>7</v>
      </c>
      <c r="NR36">
        <v>0</v>
      </c>
      <c r="NS36">
        <v>0</v>
      </c>
      <c r="NT36">
        <v>0</v>
      </c>
      <c r="NU36">
        <v>0</v>
      </c>
      <c r="NV36">
        <v>1</v>
      </c>
      <c r="NW36">
        <v>0</v>
      </c>
      <c r="NX36">
        <v>44</v>
      </c>
      <c r="NY36">
        <v>8</v>
      </c>
      <c r="NZ36">
        <v>1</v>
      </c>
      <c r="OA36">
        <v>12</v>
      </c>
      <c r="OB36">
        <v>2</v>
      </c>
      <c r="OC36">
        <v>7</v>
      </c>
      <c r="OD36">
        <v>0</v>
      </c>
      <c r="OE36">
        <v>2</v>
      </c>
      <c r="OF36">
        <v>0</v>
      </c>
      <c r="OG36">
        <v>1</v>
      </c>
      <c r="OH36">
        <v>0</v>
      </c>
      <c r="OI36">
        <v>0</v>
      </c>
      <c r="OJ36">
        <v>28</v>
      </c>
      <c r="OK36">
        <v>12</v>
      </c>
      <c r="OL36">
        <v>0</v>
      </c>
      <c r="OM36">
        <v>11</v>
      </c>
      <c r="ON36">
        <v>2</v>
      </c>
      <c r="OO36">
        <v>6</v>
      </c>
      <c r="OP36">
        <v>0</v>
      </c>
      <c r="OQ36">
        <v>0</v>
      </c>
      <c r="OR36">
        <v>0</v>
      </c>
      <c r="OS36">
        <v>0</v>
      </c>
      <c r="OT36">
        <v>0</v>
      </c>
      <c r="OU36">
        <v>0</v>
      </c>
      <c r="OV36">
        <v>29</v>
      </c>
      <c r="OW36">
        <v>2</v>
      </c>
      <c r="OX36">
        <v>0</v>
      </c>
      <c r="OY36">
        <v>3</v>
      </c>
      <c r="OZ36">
        <v>0</v>
      </c>
      <c r="PA36">
        <v>3</v>
      </c>
      <c r="PB36">
        <v>0</v>
      </c>
      <c r="PC36">
        <v>0</v>
      </c>
      <c r="PD36">
        <v>0</v>
      </c>
      <c r="PE36">
        <v>0</v>
      </c>
      <c r="PF36">
        <v>0</v>
      </c>
      <c r="PG36">
        <v>0</v>
      </c>
      <c r="PH36">
        <v>8</v>
      </c>
      <c r="PI36">
        <v>298</v>
      </c>
      <c r="PJ36">
        <v>5</v>
      </c>
      <c r="PK36">
        <v>494</v>
      </c>
      <c r="PL36">
        <v>167</v>
      </c>
      <c r="PM36">
        <v>156</v>
      </c>
      <c r="PN36">
        <v>0</v>
      </c>
      <c r="PO36">
        <v>17</v>
      </c>
      <c r="PP36">
        <v>3</v>
      </c>
      <c r="PQ36">
        <v>4</v>
      </c>
      <c r="PR36">
        <v>5</v>
      </c>
      <c r="PS36">
        <v>2</v>
      </c>
      <c r="PT36">
        <v>953</v>
      </c>
      <c r="PU36">
        <v>67</v>
      </c>
      <c r="PV36">
        <v>1</v>
      </c>
      <c r="PW36">
        <v>102</v>
      </c>
      <c r="PX36">
        <v>28</v>
      </c>
      <c r="PY36">
        <v>35</v>
      </c>
      <c r="PZ36">
        <v>0</v>
      </c>
      <c r="QA36">
        <v>4</v>
      </c>
      <c r="QB36">
        <v>0</v>
      </c>
      <c r="QC36">
        <v>0</v>
      </c>
      <c r="QD36">
        <v>0</v>
      </c>
      <c r="QE36">
        <v>0</v>
      </c>
      <c r="QF36">
        <v>205</v>
      </c>
    </row>
    <row r="37" spans="1:448" hidden="1">
      <c r="A37" s="178" t="s">
        <v>158</v>
      </c>
      <c r="B37">
        <v>5</v>
      </c>
      <c r="C37">
        <v>0</v>
      </c>
      <c r="D37">
        <v>1</v>
      </c>
      <c r="E37">
        <v>0</v>
      </c>
      <c r="F37">
        <v>1</v>
      </c>
      <c r="G37">
        <v>0</v>
      </c>
      <c r="H37">
        <v>2</v>
      </c>
      <c r="I37">
        <v>0</v>
      </c>
      <c r="J37">
        <v>6</v>
      </c>
      <c r="K37">
        <v>3</v>
      </c>
      <c r="L37">
        <v>0</v>
      </c>
      <c r="M37">
        <v>0</v>
      </c>
      <c r="N37">
        <v>10</v>
      </c>
      <c r="O37">
        <v>54</v>
      </c>
      <c r="P37">
        <v>0</v>
      </c>
      <c r="Q37">
        <v>0</v>
      </c>
      <c r="R37">
        <v>6</v>
      </c>
      <c r="S37">
        <v>0</v>
      </c>
      <c r="T37">
        <v>56</v>
      </c>
      <c r="U37">
        <v>0</v>
      </c>
      <c r="V37">
        <v>0</v>
      </c>
      <c r="W37">
        <v>0</v>
      </c>
      <c r="X37">
        <v>2</v>
      </c>
      <c r="Y37">
        <v>1</v>
      </c>
      <c r="Z37">
        <v>0</v>
      </c>
      <c r="AA37">
        <v>2</v>
      </c>
      <c r="AB37">
        <v>10</v>
      </c>
      <c r="AC37">
        <v>0</v>
      </c>
      <c r="AD37">
        <v>0</v>
      </c>
      <c r="AE37">
        <v>6</v>
      </c>
      <c r="AF37">
        <v>4</v>
      </c>
      <c r="AG37">
        <v>2</v>
      </c>
      <c r="AH37">
        <v>171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1</v>
      </c>
      <c r="AW37">
        <v>0</v>
      </c>
      <c r="AX37">
        <v>0</v>
      </c>
      <c r="AY37">
        <v>0</v>
      </c>
      <c r="AZ37">
        <v>0</v>
      </c>
      <c r="BA37">
        <v>3</v>
      </c>
      <c r="BB37">
        <v>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1</v>
      </c>
      <c r="BJ37">
        <v>1</v>
      </c>
      <c r="BK37">
        <v>0</v>
      </c>
      <c r="BL37">
        <v>0</v>
      </c>
      <c r="BM37">
        <v>0</v>
      </c>
      <c r="BN37">
        <v>0</v>
      </c>
      <c r="BO37">
        <v>7</v>
      </c>
      <c r="BP37">
        <v>33</v>
      </c>
      <c r="BQ37">
        <v>3</v>
      </c>
      <c r="BR37">
        <v>4</v>
      </c>
      <c r="BS37">
        <v>0</v>
      </c>
      <c r="BT37">
        <v>9</v>
      </c>
      <c r="BU37">
        <v>0</v>
      </c>
      <c r="BV37">
        <v>1</v>
      </c>
      <c r="BW37">
        <v>0</v>
      </c>
      <c r="BX37">
        <v>2</v>
      </c>
      <c r="BY37">
        <v>4</v>
      </c>
      <c r="BZ37">
        <v>0</v>
      </c>
      <c r="CA37">
        <v>0</v>
      </c>
      <c r="CB37">
        <v>10</v>
      </c>
      <c r="CC37">
        <v>248</v>
      </c>
      <c r="CD37">
        <v>0</v>
      </c>
      <c r="CE37">
        <v>0</v>
      </c>
      <c r="CF37">
        <v>2</v>
      </c>
      <c r="CG37">
        <v>0</v>
      </c>
      <c r="CH37">
        <v>18</v>
      </c>
      <c r="CI37">
        <v>0</v>
      </c>
      <c r="CJ37">
        <v>0</v>
      </c>
      <c r="CK37">
        <v>2</v>
      </c>
      <c r="CL37">
        <v>3</v>
      </c>
      <c r="CM37">
        <v>6</v>
      </c>
      <c r="CN37">
        <v>0</v>
      </c>
      <c r="CO37">
        <v>0</v>
      </c>
      <c r="CP37">
        <v>19</v>
      </c>
      <c r="CQ37">
        <v>0</v>
      </c>
      <c r="CR37">
        <v>0</v>
      </c>
      <c r="CS37">
        <v>31</v>
      </c>
      <c r="CT37">
        <v>2</v>
      </c>
      <c r="CU37">
        <v>0</v>
      </c>
      <c r="CV37">
        <v>397</v>
      </c>
      <c r="CW37">
        <v>4</v>
      </c>
      <c r="CX37">
        <v>2</v>
      </c>
      <c r="CY37">
        <v>0</v>
      </c>
      <c r="CZ37">
        <v>0</v>
      </c>
      <c r="DA37">
        <v>10</v>
      </c>
      <c r="DB37">
        <v>0</v>
      </c>
      <c r="DC37">
        <v>0</v>
      </c>
      <c r="DD37">
        <v>0</v>
      </c>
      <c r="DE37">
        <v>0</v>
      </c>
      <c r="DF37">
        <v>6</v>
      </c>
      <c r="DG37">
        <v>0</v>
      </c>
      <c r="DH37">
        <v>0</v>
      </c>
      <c r="DI37">
        <v>0</v>
      </c>
      <c r="DJ37">
        <v>26</v>
      </c>
      <c r="DK37">
        <v>0</v>
      </c>
      <c r="DL37">
        <v>0</v>
      </c>
      <c r="DM37">
        <v>6</v>
      </c>
      <c r="DN37">
        <v>0</v>
      </c>
      <c r="DO37">
        <v>13</v>
      </c>
      <c r="DP37">
        <v>0</v>
      </c>
      <c r="DQ37">
        <v>0</v>
      </c>
      <c r="DR37">
        <v>0</v>
      </c>
      <c r="DS37">
        <v>0</v>
      </c>
      <c r="DT37">
        <v>10</v>
      </c>
      <c r="DU37">
        <v>0</v>
      </c>
      <c r="DV37">
        <v>0</v>
      </c>
      <c r="DW37">
        <v>0</v>
      </c>
      <c r="DX37">
        <v>1</v>
      </c>
      <c r="DY37">
        <v>1</v>
      </c>
      <c r="DZ37">
        <v>17</v>
      </c>
      <c r="EA37">
        <v>0</v>
      </c>
      <c r="EB37">
        <v>2</v>
      </c>
      <c r="EC37">
        <v>98</v>
      </c>
      <c r="ED37">
        <v>42</v>
      </c>
      <c r="EE37">
        <v>5</v>
      </c>
      <c r="EF37">
        <v>5</v>
      </c>
      <c r="EG37">
        <v>0</v>
      </c>
      <c r="EH37">
        <v>20</v>
      </c>
      <c r="EI37">
        <v>0</v>
      </c>
      <c r="EJ37">
        <v>3</v>
      </c>
      <c r="EK37">
        <v>0</v>
      </c>
      <c r="EL37">
        <v>8</v>
      </c>
      <c r="EM37">
        <v>13</v>
      </c>
      <c r="EN37">
        <v>0</v>
      </c>
      <c r="EO37">
        <v>0</v>
      </c>
      <c r="EP37">
        <v>20</v>
      </c>
      <c r="EQ37">
        <v>329</v>
      </c>
      <c r="ER37">
        <v>0</v>
      </c>
      <c r="ES37">
        <v>0</v>
      </c>
      <c r="ET37">
        <v>14</v>
      </c>
      <c r="EU37">
        <v>0</v>
      </c>
      <c r="EV37">
        <v>90</v>
      </c>
      <c r="EW37">
        <v>1</v>
      </c>
      <c r="EX37">
        <v>0</v>
      </c>
      <c r="EY37">
        <v>2</v>
      </c>
      <c r="EZ37">
        <v>5</v>
      </c>
      <c r="FA37">
        <v>17</v>
      </c>
      <c r="FB37">
        <v>0</v>
      </c>
      <c r="FC37">
        <v>2</v>
      </c>
      <c r="FD37">
        <v>30</v>
      </c>
      <c r="FE37">
        <v>2</v>
      </c>
      <c r="FF37">
        <v>1</v>
      </c>
      <c r="FG37">
        <v>54</v>
      </c>
      <c r="FH37">
        <v>6</v>
      </c>
      <c r="FI37">
        <v>4</v>
      </c>
      <c r="FJ37">
        <v>673</v>
      </c>
      <c r="FK37">
        <v>85</v>
      </c>
      <c r="FL37">
        <v>12</v>
      </c>
      <c r="FM37">
        <v>72</v>
      </c>
      <c r="FN37">
        <v>0</v>
      </c>
      <c r="FO37">
        <v>2</v>
      </c>
      <c r="FP37">
        <v>171</v>
      </c>
      <c r="FQ37">
        <v>5</v>
      </c>
      <c r="FR37">
        <v>2</v>
      </c>
      <c r="FS37">
        <v>0</v>
      </c>
      <c r="FT37">
        <v>0</v>
      </c>
      <c r="FU37">
        <v>0</v>
      </c>
      <c r="FV37">
        <v>7</v>
      </c>
      <c r="FW37">
        <v>258</v>
      </c>
      <c r="FX37">
        <v>14</v>
      </c>
      <c r="FY37">
        <v>117</v>
      </c>
      <c r="FZ37">
        <v>0</v>
      </c>
      <c r="GA37">
        <v>8</v>
      </c>
      <c r="GB37">
        <v>397</v>
      </c>
      <c r="GC37">
        <v>5</v>
      </c>
      <c r="GD37">
        <v>0</v>
      </c>
      <c r="GE37">
        <v>91</v>
      </c>
      <c r="GF37">
        <v>0</v>
      </c>
      <c r="GG37">
        <v>2</v>
      </c>
      <c r="GH37">
        <v>98</v>
      </c>
      <c r="GI37">
        <v>353</v>
      </c>
      <c r="GJ37">
        <v>28</v>
      </c>
      <c r="GK37">
        <v>280</v>
      </c>
      <c r="GL37">
        <v>0</v>
      </c>
      <c r="GM37">
        <v>12</v>
      </c>
      <c r="GN37">
        <v>673</v>
      </c>
      <c r="GO37">
        <v>2</v>
      </c>
      <c r="GP37">
        <v>0</v>
      </c>
      <c r="GQ37">
        <v>24</v>
      </c>
      <c r="GR37">
        <v>16</v>
      </c>
      <c r="GS37">
        <v>2</v>
      </c>
      <c r="GT37">
        <v>0</v>
      </c>
      <c r="GU37">
        <v>0</v>
      </c>
      <c r="GV37">
        <v>0</v>
      </c>
      <c r="GW37">
        <v>1</v>
      </c>
      <c r="GX37">
        <v>0</v>
      </c>
      <c r="GY37">
        <v>0</v>
      </c>
      <c r="GZ37">
        <v>28</v>
      </c>
      <c r="HA37">
        <v>3</v>
      </c>
      <c r="HB37">
        <v>0</v>
      </c>
      <c r="HC37">
        <v>42</v>
      </c>
      <c r="HD37">
        <v>30</v>
      </c>
      <c r="HE37">
        <v>4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49</v>
      </c>
      <c r="HM37">
        <v>6</v>
      </c>
      <c r="HN37">
        <v>0</v>
      </c>
      <c r="HO37">
        <v>37</v>
      </c>
      <c r="HP37">
        <v>24</v>
      </c>
      <c r="HQ37">
        <v>6</v>
      </c>
      <c r="HR37">
        <v>0</v>
      </c>
      <c r="HS37">
        <v>4</v>
      </c>
      <c r="HT37">
        <v>0</v>
      </c>
      <c r="HU37">
        <v>0</v>
      </c>
      <c r="HV37">
        <v>0</v>
      </c>
      <c r="HW37">
        <v>0</v>
      </c>
      <c r="HX37">
        <v>49</v>
      </c>
      <c r="HY37">
        <v>7</v>
      </c>
      <c r="HZ37">
        <v>0</v>
      </c>
      <c r="IA37">
        <v>38</v>
      </c>
      <c r="IB37">
        <v>25</v>
      </c>
      <c r="IC37">
        <v>3</v>
      </c>
      <c r="ID37">
        <v>0</v>
      </c>
      <c r="IE37">
        <v>2</v>
      </c>
      <c r="IF37">
        <v>0</v>
      </c>
      <c r="IG37">
        <v>0</v>
      </c>
      <c r="IH37">
        <v>0</v>
      </c>
      <c r="II37">
        <v>0</v>
      </c>
      <c r="IJ37">
        <v>48</v>
      </c>
      <c r="IK37">
        <v>11</v>
      </c>
      <c r="IL37">
        <v>0</v>
      </c>
      <c r="IM37">
        <v>26</v>
      </c>
      <c r="IN37">
        <v>12</v>
      </c>
      <c r="IO37">
        <v>5</v>
      </c>
      <c r="IP37">
        <v>0</v>
      </c>
      <c r="IQ37">
        <v>1</v>
      </c>
      <c r="IR37">
        <v>0</v>
      </c>
      <c r="IS37">
        <v>1</v>
      </c>
      <c r="IT37">
        <v>0</v>
      </c>
      <c r="IU37">
        <v>0</v>
      </c>
      <c r="IV37">
        <v>42</v>
      </c>
      <c r="IW37">
        <v>6</v>
      </c>
      <c r="IX37">
        <v>1</v>
      </c>
      <c r="IY37">
        <v>24</v>
      </c>
      <c r="IZ37">
        <v>19</v>
      </c>
      <c r="JA37">
        <v>3</v>
      </c>
      <c r="JB37">
        <v>0</v>
      </c>
      <c r="JC37">
        <v>1</v>
      </c>
      <c r="JD37">
        <v>0</v>
      </c>
      <c r="JE37">
        <v>0</v>
      </c>
      <c r="JF37">
        <v>0</v>
      </c>
      <c r="JG37">
        <v>0</v>
      </c>
      <c r="JH37">
        <v>34</v>
      </c>
      <c r="JI37">
        <v>17</v>
      </c>
      <c r="JJ37">
        <v>0</v>
      </c>
      <c r="JK37">
        <v>20</v>
      </c>
      <c r="JL37">
        <v>15</v>
      </c>
      <c r="JM37">
        <v>5</v>
      </c>
      <c r="JN37">
        <v>0</v>
      </c>
      <c r="JO37">
        <v>1</v>
      </c>
      <c r="JP37">
        <v>0</v>
      </c>
      <c r="JQ37">
        <v>0</v>
      </c>
      <c r="JR37">
        <v>0</v>
      </c>
      <c r="JS37">
        <v>0</v>
      </c>
      <c r="JT37">
        <v>42</v>
      </c>
      <c r="JU37">
        <v>5</v>
      </c>
      <c r="JV37">
        <v>0</v>
      </c>
      <c r="JW37">
        <v>22</v>
      </c>
      <c r="JX37">
        <v>18</v>
      </c>
      <c r="JY37">
        <v>7</v>
      </c>
      <c r="JZ37">
        <v>0</v>
      </c>
      <c r="KA37">
        <v>1</v>
      </c>
      <c r="KB37">
        <v>0</v>
      </c>
      <c r="KC37">
        <v>1</v>
      </c>
      <c r="KD37">
        <v>0</v>
      </c>
      <c r="KE37">
        <v>0</v>
      </c>
      <c r="KF37">
        <v>34</v>
      </c>
      <c r="KG37">
        <v>14</v>
      </c>
      <c r="KH37">
        <v>0</v>
      </c>
      <c r="KI37">
        <v>23</v>
      </c>
      <c r="KJ37">
        <v>18</v>
      </c>
      <c r="KK37">
        <v>10</v>
      </c>
      <c r="KL37">
        <v>0</v>
      </c>
      <c r="KM37">
        <v>1</v>
      </c>
      <c r="KN37">
        <v>0</v>
      </c>
      <c r="KO37">
        <v>1</v>
      </c>
      <c r="KP37">
        <v>0</v>
      </c>
      <c r="KQ37">
        <v>0</v>
      </c>
      <c r="KR37">
        <v>47</v>
      </c>
      <c r="KS37">
        <v>18</v>
      </c>
      <c r="KT37">
        <v>0</v>
      </c>
      <c r="KU37">
        <v>17</v>
      </c>
      <c r="KV37">
        <v>11</v>
      </c>
      <c r="KW37">
        <v>7</v>
      </c>
      <c r="KX37">
        <v>0</v>
      </c>
      <c r="KY37">
        <v>0</v>
      </c>
      <c r="KZ37">
        <v>0</v>
      </c>
      <c r="LA37">
        <v>2</v>
      </c>
      <c r="LB37">
        <v>0</v>
      </c>
      <c r="LC37">
        <v>0</v>
      </c>
      <c r="LD37">
        <v>42</v>
      </c>
      <c r="LE37">
        <v>9</v>
      </c>
      <c r="LF37">
        <v>0</v>
      </c>
      <c r="LG37">
        <v>21</v>
      </c>
      <c r="LH37">
        <v>19</v>
      </c>
      <c r="LI37">
        <v>5</v>
      </c>
      <c r="LJ37">
        <v>0</v>
      </c>
      <c r="LK37">
        <v>0</v>
      </c>
      <c r="LL37">
        <v>0</v>
      </c>
      <c r="LM37">
        <v>0</v>
      </c>
      <c r="LN37">
        <v>0</v>
      </c>
      <c r="LO37">
        <v>0</v>
      </c>
      <c r="LP37">
        <v>35</v>
      </c>
      <c r="LQ37">
        <v>6</v>
      </c>
      <c r="LR37">
        <v>1</v>
      </c>
      <c r="LS37">
        <v>17</v>
      </c>
      <c r="LT37">
        <v>16</v>
      </c>
      <c r="LU37">
        <v>8</v>
      </c>
      <c r="LV37">
        <v>0</v>
      </c>
      <c r="LW37">
        <v>0</v>
      </c>
      <c r="LX37">
        <v>0</v>
      </c>
      <c r="LY37">
        <v>2</v>
      </c>
      <c r="LZ37">
        <v>0</v>
      </c>
      <c r="MA37">
        <v>0</v>
      </c>
      <c r="MB37">
        <v>32</v>
      </c>
      <c r="MC37">
        <v>8</v>
      </c>
      <c r="MD37">
        <v>2</v>
      </c>
      <c r="ME37">
        <v>20</v>
      </c>
      <c r="MF37">
        <v>17</v>
      </c>
      <c r="MG37">
        <v>3</v>
      </c>
      <c r="MH37">
        <v>0</v>
      </c>
      <c r="MI37">
        <v>0</v>
      </c>
      <c r="MJ37">
        <v>0</v>
      </c>
      <c r="MK37">
        <v>0</v>
      </c>
      <c r="ML37">
        <v>0</v>
      </c>
      <c r="MM37">
        <v>0</v>
      </c>
      <c r="MN37">
        <v>33</v>
      </c>
      <c r="MO37">
        <v>16</v>
      </c>
      <c r="MP37">
        <v>1</v>
      </c>
      <c r="MQ37">
        <v>15</v>
      </c>
      <c r="MR37">
        <v>12</v>
      </c>
      <c r="MS37">
        <v>8</v>
      </c>
      <c r="MT37">
        <v>0</v>
      </c>
      <c r="MU37">
        <v>0</v>
      </c>
      <c r="MV37">
        <v>0</v>
      </c>
      <c r="MW37">
        <v>3</v>
      </c>
      <c r="MX37">
        <v>0</v>
      </c>
      <c r="MY37">
        <v>0</v>
      </c>
      <c r="MZ37">
        <v>40</v>
      </c>
      <c r="NA37">
        <v>11</v>
      </c>
      <c r="NB37">
        <v>1</v>
      </c>
      <c r="NC37">
        <v>12</v>
      </c>
      <c r="ND37">
        <v>8</v>
      </c>
      <c r="NE37">
        <v>4</v>
      </c>
      <c r="NF37">
        <v>0</v>
      </c>
      <c r="NG37">
        <v>0</v>
      </c>
      <c r="NH37">
        <v>0</v>
      </c>
      <c r="NI37">
        <v>1</v>
      </c>
      <c r="NJ37">
        <v>0</v>
      </c>
      <c r="NK37">
        <v>0</v>
      </c>
      <c r="NL37">
        <v>28</v>
      </c>
      <c r="NM37">
        <v>10</v>
      </c>
      <c r="NN37">
        <v>1</v>
      </c>
      <c r="NO37">
        <v>14</v>
      </c>
      <c r="NP37">
        <v>11</v>
      </c>
      <c r="NQ37">
        <v>5</v>
      </c>
      <c r="NR37">
        <v>0</v>
      </c>
      <c r="NS37">
        <v>0</v>
      </c>
      <c r="NT37">
        <v>0</v>
      </c>
      <c r="NU37">
        <v>0</v>
      </c>
      <c r="NV37">
        <v>0</v>
      </c>
      <c r="NW37">
        <v>0</v>
      </c>
      <c r="NX37">
        <v>30</v>
      </c>
      <c r="NY37">
        <v>11</v>
      </c>
      <c r="NZ37">
        <v>0</v>
      </c>
      <c r="OA37">
        <v>8</v>
      </c>
      <c r="OB37">
        <v>8</v>
      </c>
      <c r="OC37">
        <v>3</v>
      </c>
      <c r="OD37">
        <v>0</v>
      </c>
      <c r="OE37">
        <v>0</v>
      </c>
      <c r="OF37">
        <v>0</v>
      </c>
      <c r="OG37">
        <v>0</v>
      </c>
      <c r="OH37">
        <v>1</v>
      </c>
      <c r="OI37">
        <v>0</v>
      </c>
      <c r="OJ37">
        <v>22</v>
      </c>
      <c r="OK37">
        <v>7</v>
      </c>
      <c r="OL37">
        <v>0</v>
      </c>
      <c r="OM37">
        <v>16</v>
      </c>
      <c r="ON37">
        <v>13</v>
      </c>
      <c r="OO37">
        <v>4</v>
      </c>
      <c r="OP37">
        <v>0</v>
      </c>
      <c r="OQ37">
        <v>0</v>
      </c>
      <c r="OR37">
        <v>0</v>
      </c>
      <c r="OS37">
        <v>0</v>
      </c>
      <c r="OT37">
        <v>0</v>
      </c>
      <c r="OU37">
        <v>0</v>
      </c>
      <c r="OV37">
        <v>27</v>
      </c>
      <c r="OW37">
        <v>4</v>
      </c>
      <c r="OX37">
        <v>0</v>
      </c>
      <c r="OY37">
        <v>1</v>
      </c>
      <c r="OZ37">
        <v>0</v>
      </c>
      <c r="PA37">
        <v>6</v>
      </c>
      <c r="PB37">
        <v>0</v>
      </c>
      <c r="PC37">
        <v>0</v>
      </c>
      <c r="PD37">
        <v>0</v>
      </c>
      <c r="PE37">
        <v>0</v>
      </c>
      <c r="PF37">
        <v>0</v>
      </c>
      <c r="PG37">
        <v>0</v>
      </c>
      <c r="PH37">
        <v>11</v>
      </c>
      <c r="PI37">
        <v>171</v>
      </c>
      <c r="PJ37">
        <v>7</v>
      </c>
      <c r="PK37">
        <v>397</v>
      </c>
      <c r="PL37">
        <v>292</v>
      </c>
      <c r="PM37">
        <v>98</v>
      </c>
      <c r="PN37">
        <v>0</v>
      </c>
      <c r="PO37">
        <v>11</v>
      </c>
      <c r="PP37">
        <v>0</v>
      </c>
      <c r="PQ37">
        <v>12</v>
      </c>
      <c r="PR37">
        <v>1</v>
      </c>
      <c r="PS37">
        <v>0</v>
      </c>
      <c r="PT37">
        <v>673</v>
      </c>
      <c r="PU37">
        <v>0</v>
      </c>
      <c r="PV37">
        <v>0</v>
      </c>
      <c r="PW37">
        <v>0</v>
      </c>
      <c r="PX37">
        <v>0</v>
      </c>
      <c r="PY37">
        <v>0</v>
      </c>
      <c r="PZ37">
        <v>0</v>
      </c>
      <c r="QA37">
        <v>0</v>
      </c>
      <c r="QB37">
        <v>0</v>
      </c>
      <c r="QC37">
        <v>0</v>
      </c>
      <c r="QD37">
        <v>0</v>
      </c>
      <c r="QE37">
        <v>0</v>
      </c>
      <c r="QF37">
        <v>0</v>
      </c>
    </row>
    <row r="38" spans="1:448" hidden="1">
      <c r="A38" s="178" t="s">
        <v>159</v>
      </c>
      <c r="B38">
        <v>9</v>
      </c>
      <c r="C38">
        <v>0</v>
      </c>
      <c r="D38">
        <v>0</v>
      </c>
      <c r="E38">
        <v>0</v>
      </c>
      <c r="F38">
        <v>74</v>
      </c>
      <c r="G38">
        <v>0</v>
      </c>
      <c r="H38">
        <v>2</v>
      </c>
      <c r="I38">
        <v>12</v>
      </c>
      <c r="J38">
        <v>2</v>
      </c>
      <c r="K38">
        <v>3</v>
      </c>
      <c r="L38">
        <v>0</v>
      </c>
      <c r="M38">
        <v>6</v>
      </c>
      <c r="N38">
        <v>1</v>
      </c>
      <c r="O38">
        <v>49</v>
      </c>
      <c r="P38">
        <v>0</v>
      </c>
      <c r="Q38">
        <v>0</v>
      </c>
      <c r="R38">
        <v>9</v>
      </c>
      <c r="S38">
        <v>0</v>
      </c>
      <c r="T38">
        <v>43</v>
      </c>
      <c r="U38">
        <v>0</v>
      </c>
      <c r="V38">
        <v>0</v>
      </c>
      <c r="W38">
        <v>0</v>
      </c>
      <c r="X38">
        <v>1</v>
      </c>
      <c r="Y38">
        <v>4</v>
      </c>
      <c r="Z38">
        <v>0</v>
      </c>
      <c r="AA38">
        <v>5</v>
      </c>
      <c r="AB38">
        <v>4</v>
      </c>
      <c r="AC38">
        <v>1</v>
      </c>
      <c r="AD38">
        <v>5</v>
      </c>
      <c r="AE38">
        <v>13</v>
      </c>
      <c r="AF38">
        <v>5</v>
      </c>
      <c r="AG38">
        <v>6</v>
      </c>
      <c r="AH38">
        <v>254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1</v>
      </c>
      <c r="AQ38">
        <v>0</v>
      </c>
      <c r="AR38">
        <v>1</v>
      </c>
      <c r="AS38">
        <v>0</v>
      </c>
      <c r="AT38">
        <v>0</v>
      </c>
      <c r="AU38">
        <v>0</v>
      </c>
      <c r="AV38">
        <v>1</v>
      </c>
      <c r="AW38">
        <v>0</v>
      </c>
      <c r="AX38">
        <v>0</v>
      </c>
      <c r="AY38">
        <v>2</v>
      </c>
      <c r="AZ38">
        <v>0</v>
      </c>
      <c r="BA38">
        <v>1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1</v>
      </c>
      <c r="BJ38">
        <v>0</v>
      </c>
      <c r="BK38">
        <v>0</v>
      </c>
      <c r="BL38">
        <v>0</v>
      </c>
      <c r="BM38">
        <v>1</v>
      </c>
      <c r="BN38">
        <v>1</v>
      </c>
      <c r="BO38">
        <v>9</v>
      </c>
      <c r="BP38">
        <v>15</v>
      </c>
      <c r="BQ38">
        <v>0</v>
      </c>
      <c r="BR38">
        <v>0</v>
      </c>
      <c r="BS38">
        <v>0</v>
      </c>
      <c r="BT38">
        <v>22</v>
      </c>
      <c r="BU38">
        <v>0</v>
      </c>
      <c r="BV38">
        <v>0</v>
      </c>
      <c r="BW38">
        <v>3</v>
      </c>
      <c r="BX38">
        <v>0</v>
      </c>
      <c r="BY38">
        <v>0</v>
      </c>
      <c r="BZ38">
        <v>0</v>
      </c>
      <c r="CA38">
        <v>0</v>
      </c>
      <c r="CB38">
        <v>1</v>
      </c>
      <c r="CC38">
        <v>346</v>
      </c>
      <c r="CD38">
        <v>0</v>
      </c>
      <c r="CE38">
        <v>1</v>
      </c>
      <c r="CF38">
        <v>4</v>
      </c>
      <c r="CG38">
        <v>0</v>
      </c>
      <c r="CH38">
        <v>22</v>
      </c>
      <c r="CI38">
        <v>0</v>
      </c>
      <c r="CJ38">
        <v>0</v>
      </c>
      <c r="CK38">
        <v>0</v>
      </c>
      <c r="CL38">
        <v>0</v>
      </c>
      <c r="CM38">
        <v>7</v>
      </c>
      <c r="CN38">
        <v>0</v>
      </c>
      <c r="CO38">
        <v>7</v>
      </c>
      <c r="CP38">
        <v>8</v>
      </c>
      <c r="CQ38">
        <v>4</v>
      </c>
      <c r="CR38">
        <v>4</v>
      </c>
      <c r="CS38">
        <v>47</v>
      </c>
      <c r="CT38">
        <v>0</v>
      </c>
      <c r="CU38">
        <v>3</v>
      </c>
      <c r="CV38">
        <v>494</v>
      </c>
      <c r="CW38">
        <v>9</v>
      </c>
      <c r="CX38">
        <v>0</v>
      </c>
      <c r="CY38">
        <v>0</v>
      </c>
      <c r="CZ38">
        <v>0</v>
      </c>
      <c r="DA38">
        <v>16</v>
      </c>
      <c r="DB38">
        <v>0</v>
      </c>
      <c r="DC38">
        <v>0</v>
      </c>
      <c r="DD38">
        <v>2</v>
      </c>
      <c r="DE38">
        <v>0</v>
      </c>
      <c r="DF38">
        <v>0</v>
      </c>
      <c r="DG38">
        <v>0</v>
      </c>
      <c r="DH38">
        <v>1</v>
      </c>
      <c r="DI38">
        <v>0</v>
      </c>
      <c r="DJ38">
        <v>25</v>
      </c>
      <c r="DK38">
        <v>0</v>
      </c>
      <c r="DL38">
        <v>0</v>
      </c>
      <c r="DM38">
        <v>2</v>
      </c>
      <c r="DN38">
        <v>0</v>
      </c>
      <c r="DO38">
        <v>5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2</v>
      </c>
      <c r="DW38">
        <v>2</v>
      </c>
      <c r="DX38">
        <v>0</v>
      </c>
      <c r="DY38">
        <v>3</v>
      </c>
      <c r="DZ38">
        <v>14</v>
      </c>
      <c r="EA38">
        <v>0</v>
      </c>
      <c r="EB38">
        <v>5</v>
      </c>
      <c r="EC38">
        <v>86</v>
      </c>
      <c r="ED38">
        <v>33</v>
      </c>
      <c r="EE38">
        <v>0</v>
      </c>
      <c r="EF38">
        <v>0</v>
      </c>
      <c r="EG38">
        <v>0</v>
      </c>
      <c r="EH38">
        <v>112</v>
      </c>
      <c r="EI38">
        <v>0</v>
      </c>
      <c r="EJ38">
        <v>2</v>
      </c>
      <c r="EK38">
        <v>18</v>
      </c>
      <c r="EL38">
        <v>2</v>
      </c>
      <c r="EM38">
        <v>4</v>
      </c>
      <c r="EN38">
        <v>0</v>
      </c>
      <c r="EO38">
        <v>7</v>
      </c>
      <c r="EP38">
        <v>2</v>
      </c>
      <c r="EQ38">
        <v>421</v>
      </c>
      <c r="ER38">
        <v>0</v>
      </c>
      <c r="ES38">
        <v>1</v>
      </c>
      <c r="ET38">
        <v>17</v>
      </c>
      <c r="EU38">
        <v>0</v>
      </c>
      <c r="EV38">
        <v>71</v>
      </c>
      <c r="EW38">
        <v>0</v>
      </c>
      <c r="EX38">
        <v>0</v>
      </c>
      <c r="EY38">
        <v>0</v>
      </c>
      <c r="EZ38">
        <v>1</v>
      </c>
      <c r="FA38">
        <v>11</v>
      </c>
      <c r="FB38">
        <v>0</v>
      </c>
      <c r="FC38">
        <v>14</v>
      </c>
      <c r="FD38">
        <v>15</v>
      </c>
      <c r="FE38">
        <v>5</v>
      </c>
      <c r="FF38">
        <v>12</v>
      </c>
      <c r="FG38">
        <v>74</v>
      </c>
      <c r="FH38">
        <v>6</v>
      </c>
      <c r="FI38">
        <v>15</v>
      </c>
      <c r="FJ38">
        <v>843</v>
      </c>
      <c r="FK38">
        <v>100</v>
      </c>
      <c r="FL38">
        <v>21</v>
      </c>
      <c r="FM38">
        <v>119</v>
      </c>
      <c r="FN38">
        <v>0</v>
      </c>
      <c r="FO38">
        <v>14</v>
      </c>
      <c r="FP38">
        <v>254</v>
      </c>
      <c r="FQ38">
        <v>5</v>
      </c>
      <c r="FR38">
        <v>3</v>
      </c>
      <c r="FS38">
        <v>0</v>
      </c>
      <c r="FT38">
        <v>0</v>
      </c>
      <c r="FU38">
        <v>1</v>
      </c>
      <c r="FV38">
        <v>9</v>
      </c>
      <c r="FW38">
        <v>246</v>
      </c>
      <c r="FX38">
        <v>14</v>
      </c>
      <c r="FY38">
        <v>224</v>
      </c>
      <c r="FZ38">
        <v>2</v>
      </c>
      <c r="GA38">
        <v>8</v>
      </c>
      <c r="GB38">
        <v>494</v>
      </c>
      <c r="GC38">
        <v>16</v>
      </c>
      <c r="GD38">
        <v>2</v>
      </c>
      <c r="GE38">
        <v>63</v>
      </c>
      <c r="GF38">
        <v>0</v>
      </c>
      <c r="GG38">
        <v>5</v>
      </c>
      <c r="GH38">
        <v>86</v>
      </c>
      <c r="GI38">
        <v>367</v>
      </c>
      <c r="GJ38">
        <v>40</v>
      </c>
      <c r="GK38">
        <v>406</v>
      </c>
      <c r="GL38">
        <v>2</v>
      </c>
      <c r="GM38">
        <v>28</v>
      </c>
      <c r="GN38">
        <v>843</v>
      </c>
      <c r="GO38">
        <v>4</v>
      </c>
      <c r="GP38">
        <v>1</v>
      </c>
      <c r="GQ38">
        <v>30</v>
      </c>
      <c r="GR38">
        <v>25</v>
      </c>
      <c r="GS38">
        <v>2</v>
      </c>
      <c r="GT38">
        <v>0</v>
      </c>
      <c r="GU38">
        <v>1</v>
      </c>
      <c r="GV38">
        <v>0</v>
      </c>
      <c r="GW38">
        <v>0</v>
      </c>
      <c r="GX38">
        <v>0</v>
      </c>
      <c r="GY38">
        <v>0</v>
      </c>
      <c r="GZ38">
        <v>37</v>
      </c>
      <c r="HA38">
        <v>11</v>
      </c>
      <c r="HB38">
        <v>1</v>
      </c>
      <c r="HC38">
        <v>40</v>
      </c>
      <c r="HD38">
        <v>30</v>
      </c>
      <c r="HE38">
        <v>6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58</v>
      </c>
      <c r="HM38">
        <v>15</v>
      </c>
      <c r="HN38">
        <v>0</v>
      </c>
      <c r="HO38">
        <v>37</v>
      </c>
      <c r="HP38">
        <v>26</v>
      </c>
      <c r="HQ38">
        <v>4</v>
      </c>
      <c r="HR38">
        <v>0</v>
      </c>
      <c r="HS38">
        <v>1</v>
      </c>
      <c r="HT38">
        <v>0</v>
      </c>
      <c r="HU38">
        <v>0</v>
      </c>
      <c r="HV38">
        <v>0</v>
      </c>
      <c r="HW38">
        <v>0</v>
      </c>
      <c r="HX38">
        <v>56</v>
      </c>
      <c r="HY38">
        <v>19</v>
      </c>
      <c r="HZ38">
        <v>0</v>
      </c>
      <c r="IA38">
        <v>35</v>
      </c>
      <c r="IB38">
        <v>26</v>
      </c>
      <c r="IC38">
        <v>6</v>
      </c>
      <c r="ID38">
        <v>0</v>
      </c>
      <c r="IE38">
        <v>2</v>
      </c>
      <c r="IF38">
        <v>0</v>
      </c>
      <c r="IG38">
        <v>1</v>
      </c>
      <c r="IH38">
        <v>0</v>
      </c>
      <c r="II38">
        <v>0</v>
      </c>
      <c r="IJ38">
        <v>60</v>
      </c>
      <c r="IK38">
        <v>17</v>
      </c>
      <c r="IL38">
        <v>0</v>
      </c>
      <c r="IM38">
        <v>40</v>
      </c>
      <c r="IN38">
        <v>21</v>
      </c>
      <c r="IO38">
        <v>8</v>
      </c>
      <c r="IP38">
        <v>0</v>
      </c>
      <c r="IQ38">
        <v>2</v>
      </c>
      <c r="IR38">
        <v>0</v>
      </c>
      <c r="IS38">
        <v>0</v>
      </c>
      <c r="IT38">
        <v>0</v>
      </c>
      <c r="IU38">
        <v>0</v>
      </c>
      <c r="IV38">
        <v>65</v>
      </c>
      <c r="IW38">
        <v>13</v>
      </c>
      <c r="IX38">
        <v>0</v>
      </c>
      <c r="IY38">
        <v>35</v>
      </c>
      <c r="IZ38">
        <v>21</v>
      </c>
      <c r="JA38">
        <v>5</v>
      </c>
      <c r="JB38">
        <v>0</v>
      </c>
      <c r="JC38">
        <v>1</v>
      </c>
      <c r="JD38">
        <v>0</v>
      </c>
      <c r="JE38">
        <v>1</v>
      </c>
      <c r="JF38">
        <v>0</v>
      </c>
      <c r="JG38">
        <v>0</v>
      </c>
      <c r="JH38">
        <v>53</v>
      </c>
      <c r="JI38">
        <v>19</v>
      </c>
      <c r="JJ38">
        <v>1</v>
      </c>
      <c r="JK38">
        <v>34</v>
      </c>
      <c r="JL38">
        <v>21</v>
      </c>
      <c r="JM38">
        <v>4</v>
      </c>
      <c r="JN38">
        <v>0</v>
      </c>
      <c r="JO38">
        <v>0</v>
      </c>
      <c r="JP38">
        <v>0</v>
      </c>
      <c r="JQ38">
        <v>1</v>
      </c>
      <c r="JR38">
        <v>0</v>
      </c>
      <c r="JS38">
        <v>0</v>
      </c>
      <c r="JT38">
        <v>58</v>
      </c>
      <c r="JU38">
        <v>16</v>
      </c>
      <c r="JV38">
        <v>0</v>
      </c>
      <c r="JW38">
        <v>38</v>
      </c>
      <c r="JX38">
        <v>19</v>
      </c>
      <c r="JY38">
        <v>6</v>
      </c>
      <c r="JZ38">
        <v>0</v>
      </c>
      <c r="KA38">
        <v>0</v>
      </c>
      <c r="KB38">
        <v>0</v>
      </c>
      <c r="KC38">
        <v>0</v>
      </c>
      <c r="KD38">
        <v>1</v>
      </c>
      <c r="KE38">
        <v>0</v>
      </c>
      <c r="KF38">
        <v>60</v>
      </c>
      <c r="KG38">
        <v>14</v>
      </c>
      <c r="KH38">
        <v>0</v>
      </c>
      <c r="KI38">
        <v>28</v>
      </c>
      <c r="KJ38">
        <v>15</v>
      </c>
      <c r="KK38">
        <v>7</v>
      </c>
      <c r="KL38">
        <v>0</v>
      </c>
      <c r="KM38">
        <v>0</v>
      </c>
      <c r="KN38">
        <v>0</v>
      </c>
      <c r="KO38">
        <v>0</v>
      </c>
      <c r="KP38">
        <v>0</v>
      </c>
      <c r="KQ38">
        <v>0</v>
      </c>
      <c r="KR38">
        <v>49</v>
      </c>
      <c r="KS38">
        <v>11</v>
      </c>
      <c r="KT38">
        <v>0</v>
      </c>
      <c r="KU38">
        <v>26</v>
      </c>
      <c r="KV38">
        <v>14</v>
      </c>
      <c r="KW38">
        <v>6</v>
      </c>
      <c r="KX38">
        <v>0</v>
      </c>
      <c r="KY38">
        <v>0</v>
      </c>
      <c r="KZ38">
        <v>0</v>
      </c>
      <c r="LA38">
        <v>0</v>
      </c>
      <c r="LB38">
        <v>0</v>
      </c>
      <c r="LC38">
        <v>0</v>
      </c>
      <c r="LD38">
        <v>43</v>
      </c>
      <c r="LE38">
        <v>17</v>
      </c>
      <c r="LF38">
        <v>0</v>
      </c>
      <c r="LG38">
        <v>26</v>
      </c>
      <c r="LH38">
        <v>19</v>
      </c>
      <c r="LI38">
        <v>10</v>
      </c>
      <c r="LJ38">
        <v>0</v>
      </c>
      <c r="LK38">
        <v>3</v>
      </c>
      <c r="LL38">
        <v>0</v>
      </c>
      <c r="LM38">
        <v>0</v>
      </c>
      <c r="LN38">
        <v>0</v>
      </c>
      <c r="LO38">
        <v>0</v>
      </c>
      <c r="LP38">
        <v>53</v>
      </c>
      <c r="LQ38">
        <v>17</v>
      </c>
      <c r="LR38">
        <v>2</v>
      </c>
      <c r="LS38">
        <v>27</v>
      </c>
      <c r="LT38">
        <v>10</v>
      </c>
      <c r="LU38">
        <v>3</v>
      </c>
      <c r="LV38">
        <v>0</v>
      </c>
      <c r="LW38">
        <v>1</v>
      </c>
      <c r="LX38">
        <v>0</v>
      </c>
      <c r="LY38">
        <v>0</v>
      </c>
      <c r="LZ38">
        <v>0</v>
      </c>
      <c r="MA38">
        <v>0</v>
      </c>
      <c r="MB38">
        <v>49</v>
      </c>
      <c r="MC38">
        <v>14</v>
      </c>
      <c r="MD38">
        <v>0</v>
      </c>
      <c r="ME38">
        <v>16</v>
      </c>
      <c r="MF38">
        <v>12</v>
      </c>
      <c r="MG38">
        <v>3</v>
      </c>
      <c r="MH38">
        <v>0</v>
      </c>
      <c r="MI38">
        <v>0</v>
      </c>
      <c r="MJ38">
        <v>0</v>
      </c>
      <c r="MK38">
        <v>0</v>
      </c>
      <c r="ML38">
        <v>0</v>
      </c>
      <c r="MM38">
        <v>0</v>
      </c>
      <c r="MN38">
        <v>33</v>
      </c>
      <c r="MO38">
        <v>15</v>
      </c>
      <c r="MP38">
        <v>0</v>
      </c>
      <c r="MQ38">
        <v>18</v>
      </c>
      <c r="MR38">
        <v>8</v>
      </c>
      <c r="MS38">
        <v>6</v>
      </c>
      <c r="MT38">
        <v>0</v>
      </c>
      <c r="MU38">
        <v>0</v>
      </c>
      <c r="MV38">
        <v>0</v>
      </c>
      <c r="MW38">
        <v>0</v>
      </c>
      <c r="MX38">
        <v>0</v>
      </c>
      <c r="MY38">
        <v>0</v>
      </c>
      <c r="MZ38">
        <v>39</v>
      </c>
      <c r="NA38">
        <v>16</v>
      </c>
      <c r="NB38">
        <v>0</v>
      </c>
      <c r="NC38">
        <v>20</v>
      </c>
      <c r="ND38">
        <v>7</v>
      </c>
      <c r="NE38">
        <v>2</v>
      </c>
      <c r="NF38">
        <v>0</v>
      </c>
      <c r="NG38">
        <v>0</v>
      </c>
      <c r="NH38">
        <v>0</v>
      </c>
      <c r="NI38">
        <v>0</v>
      </c>
      <c r="NJ38">
        <v>0</v>
      </c>
      <c r="NK38">
        <v>0</v>
      </c>
      <c r="NL38">
        <v>38</v>
      </c>
      <c r="NM38">
        <v>14</v>
      </c>
      <c r="NN38">
        <v>1</v>
      </c>
      <c r="NO38">
        <v>19</v>
      </c>
      <c r="NP38">
        <v>9</v>
      </c>
      <c r="NQ38">
        <v>4</v>
      </c>
      <c r="NR38">
        <v>0</v>
      </c>
      <c r="NS38">
        <v>0</v>
      </c>
      <c r="NT38">
        <v>0</v>
      </c>
      <c r="NU38">
        <v>0</v>
      </c>
      <c r="NV38">
        <v>1</v>
      </c>
      <c r="NW38">
        <v>0</v>
      </c>
      <c r="NX38">
        <v>38</v>
      </c>
      <c r="NY38">
        <v>8</v>
      </c>
      <c r="NZ38">
        <v>2</v>
      </c>
      <c r="OA38">
        <v>14</v>
      </c>
      <c r="OB38">
        <v>5</v>
      </c>
      <c r="OC38">
        <v>2</v>
      </c>
      <c r="OD38">
        <v>0</v>
      </c>
      <c r="OE38">
        <v>0</v>
      </c>
      <c r="OF38">
        <v>0</v>
      </c>
      <c r="OG38">
        <v>0</v>
      </c>
      <c r="OH38">
        <v>0</v>
      </c>
      <c r="OI38">
        <v>0</v>
      </c>
      <c r="OJ38">
        <v>26</v>
      </c>
      <c r="OK38">
        <v>13</v>
      </c>
      <c r="OL38">
        <v>0</v>
      </c>
      <c r="OM38">
        <v>11</v>
      </c>
      <c r="ON38">
        <v>6</v>
      </c>
      <c r="OO38">
        <v>2</v>
      </c>
      <c r="OP38">
        <v>0</v>
      </c>
      <c r="OQ38">
        <v>0</v>
      </c>
      <c r="OR38">
        <v>0</v>
      </c>
      <c r="OS38">
        <v>0</v>
      </c>
      <c r="OT38">
        <v>0</v>
      </c>
      <c r="OU38">
        <v>0</v>
      </c>
      <c r="OV38">
        <v>26</v>
      </c>
      <c r="OW38">
        <v>1</v>
      </c>
      <c r="OX38">
        <v>1</v>
      </c>
      <c r="OY38">
        <v>0</v>
      </c>
      <c r="OZ38">
        <v>0</v>
      </c>
      <c r="PA38">
        <v>0</v>
      </c>
      <c r="PB38">
        <v>0</v>
      </c>
      <c r="PC38">
        <v>0</v>
      </c>
      <c r="PD38">
        <v>0</v>
      </c>
      <c r="PE38">
        <v>0</v>
      </c>
      <c r="PF38">
        <v>0</v>
      </c>
      <c r="PG38">
        <v>0</v>
      </c>
      <c r="PH38">
        <v>2</v>
      </c>
      <c r="PI38">
        <v>254</v>
      </c>
      <c r="PJ38">
        <v>9</v>
      </c>
      <c r="PK38">
        <v>494</v>
      </c>
      <c r="PL38">
        <v>294</v>
      </c>
      <c r="PM38">
        <v>86</v>
      </c>
      <c r="PN38">
        <v>0</v>
      </c>
      <c r="PO38">
        <v>11</v>
      </c>
      <c r="PP38">
        <v>0</v>
      </c>
      <c r="PQ38">
        <v>3</v>
      </c>
      <c r="PR38">
        <v>2</v>
      </c>
      <c r="PS38">
        <v>0</v>
      </c>
      <c r="PT38">
        <v>843</v>
      </c>
      <c r="PU38">
        <v>26</v>
      </c>
      <c r="PV38">
        <v>3</v>
      </c>
      <c r="PW38">
        <v>46</v>
      </c>
      <c r="PX38">
        <v>35</v>
      </c>
      <c r="PY38">
        <v>20</v>
      </c>
      <c r="PZ38">
        <v>0</v>
      </c>
      <c r="QA38">
        <v>1</v>
      </c>
      <c r="QB38">
        <v>0</v>
      </c>
      <c r="QC38">
        <v>1</v>
      </c>
      <c r="QD38">
        <v>1</v>
      </c>
      <c r="QE38">
        <v>0</v>
      </c>
      <c r="QF38">
        <v>95</v>
      </c>
    </row>
    <row r="39" spans="1:448" hidden="1">
      <c r="A39" s="178" t="s">
        <v>160</v>
      </c>
      <c r="B39">
        <v>19</v>
      </c>
      <c r="C39">
        <v>0</v>
      </c>
      <c r="D39">
        <v>0</v>
      </c>
      <c r="E39">
        <v>2</v>
      </c>
      <c r="F39">
        <v>42</v>
      </c>
      <c r="G39">
        <v>0</v>
      </c>
      <c r="H39">
        <v>0</v>
      </c>
      <c r="I39">
        <v>0</v>
      </c>
      <c r="J39">
        <v>5</v>
      </c>
      <c r="K39">
        <v>0</v>
      </c>
      <c r="L39">
        <v>0</v>
      </c>
      <c r="M39">
        <v>0</v>
      </c>
      <c r="N39">
        <v>3</v>
      </c>
      <c r="O39">
        <v>82</v>
      </c>
      <c r="P39">
        <v>0</v>
      </c>
      <c r="Q39">
        <v>0</v>
      </c>
      <c r="R39">
        <v>15</v>
      </c>
      <c r="S39">
        <v>0</v>
      </c>
      <c r="T39">
        <v>36</v>
      </c>
      <c r="U39">
        <v>0</v>
      </c>
      <c r="V39">
        <v>0</v>
      </c>
      <c r="W39">
        <v>0</v>
      </c>
      <c r="X39">
        <v>4</v>
      </c>
      <c r="Y39">
        <v>15</v>
      </c>
      <c r="Z39">
        <v>0</v>
      </c>
      <c r="AA39">
        <v>7</v>
      </c>
      <c r="AB39">
        <v>12</v>
      </c>
      <c r="AC39">
        <v>10</v>
      </c>
      <c r="AD39">
        <v>2</v>
      </c>
      <c r="AE39">
        <v>15</v>
      </c>
      <c r="AF39">
        <v>16</v>
      </c>
      <c r="AG39">
        <v>10</v>
      </c>
      <c r="AH39">
        <v>295</v>
      </c>
      <c r="AI39">
        <v>2</v>
      </c>
      <c r="AJ39">
        <v>0</v>
      </c>
      <c r="AK39">
        <v>0</v>
      </c>
      <c r="AL39">
        <v>0</v>
      </c>
      <c r="AM39">
        <v>9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3</v>
      </c>
      <c r="AW39">
        <v>0</v>
      </c>
      <c r="AX39">
        <v>0</v>
      </c>
      <c r="AY39">
        <v>0</v>
      </c>
      <c r="AZ39">
        <v>0</v>
      </c>
      <c r="BA39">
        <v>5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3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22</v>
      </c>
      <c r="BP39">
        <v>142</v>
      </c>
      <c r="BQ39">
        <v>0</v>
      </c>
      <c r="BR39">
        <v>0</v>
      </c>
      <c r="BS39">
        <v>0</v>
      </c>
      <c r="BT39">
        <v>29</v>
      </c>
      <c r="BU39">
        <v>0</v>
      </c>
      <c r="BV39">
        <v>0</v>
      </c>
      <c r="BW39">
        <v>0</v>
      </c>
      <c r="BX39">
        <v>2</v>
      </c>
      <c r="BY39">
        <v>0</v>
      </c>
      <c r="BZ39">
        <v>0</v>
      </c>
      <c r="CA39">
        <v>0</v>
      </c>
      <c r="CB39">
        <v>3</v>
      </c>
      <c r="CC39">
        <v>349</v>
      </c>
      <c r="CD39">
        <v>0</v>
      </c>
      <c r="CE39">
        <v>0</v>
      </c>
      <c r="CF39">
        <v>7</v>
      </c>
      <c r="CG39">
        <v>0</v>
      </c>
      <c r="CH39">
        <v>22</v>
      </c>
      <c r="CI39">
        <v>0</v>
      </c>
      <c r="CJ39">
        <v>0</v>
      </c>
      <c r="CK39">
        <v>0</v>
      </c>
      <c r="CL39">
        <v>8</v>
      </c>
      <c r="CM39">
        <v>23</v>
      </c>
      <c r="CN39">
        <v>1</v>
      </c>
      <c r="CO39">
        <v>6</v>
      </c>
      <c r="CP39">
        <v>17</v>
      </c>
      <c r="CQ39">
        <v>11</v>
      </c>
      <c r="CR39">
        <v>8</v>
      </c>
      <c r="CS39">
        <v>80</v>
      </c>
      <c r="CT39">
        <v>12</v>
      </c>
      <c r="CU39">
        <v>9</v>
      </c>
      <c r="CV39">
        <v>729</v>
      </c>
      <c r="CW39">
        <v>75</v>
      </c>
      <c r="CX39">
        <v>0</v>
      </c>
      <c r="CY39">
        <v>0</v>
      </c>
      <c r="CZ39">
        <v>0</v>
      </c>
      <c r="DA39">
        <v>86</v>
      </c>
      <c r="DB39">
        <v>0</v>
      </c>
      <c r="DC39">
        <v>0</v>
      </c>
      <c r="DD39">
        <v>0</v>
      </c>
      <c r="DE39">
        <v>3</v>
      </c>
      <c r="DF39">
        <v>0</v>
      </c>
      <c r="DG39">
        <v>0</v>
      </c>
      <c r="DH39">
        <v>0</v>
      </c>
      <c r="DI39">
        <v>1</v>
      </c>
      <c r="DJ39">
        <v>22</v>
      </c>
      <c r="DK39">
        <v>0</v>
      </c>
      <c r="DL39">
        <v>0</v>
      </c>
      <c r="DM39">
        <v>23</v>
      </c>
      <c r="DN39">
        <v>0</v>
      </c>
      <c r="DO39">
        <v>10</v>
      </c>
      <c r="DP39">
        <v>0</v>
      </c>
      <c r="DQ39">
        <v>0</v>
      </c>
      <c r="DR39">
        <v>0</v>
      </c>
      <c r="DS39">
        <v>0</v>
      </c>
      <c r="DT39">
        <v>8</v>
      </c>
      <c r="DU39">
        <v>0</v>
      </c>
      <c r="DV39">
        <v>11</v>
      </c>
      <c r="DW39">
        <v>2</v>
      </c>
      <c r="DX39">
        <v>6</v>
      </c>
      <c r="DY39">
        <v>14</v>
      </c>
      <c r="DZ39">
        <v>46</v>
      </c>
      <c r="EA39">
        <v>4</v>
      </c>
      <c r="EB39">
        <v>9</v>
      </c>
      <c r="EC39">
        <v>320</v>
      </c>
      <c r="ED39">
        <v>238</v>
      </c>
      <c r="EE39">
        <v>0</v>
      </c>
      <c r="EF39">
        <v>0</v>
      </c>
      <c r="EG39">
        <v>2</v>
      </c>
      <c r="EH39">
        <v>166</v>
      </c>
      <c r="EI39">
        <v>0</v>
      </c>
      <c r="EJ39">
        <v>0</v>
      </c>
      <c r="EK39">
        <v>0</v>
      </c>
      <c r="EL39">
        <v>10</v>
      </c>
      <c r="EM39">
        <v>0</v>
      </c>
      <c r="EN39">
        <v>0</v>
      </c>
      <c r="EO39">
        <v>0</v>
      </c>
      <c r="EP39">
        <v>7</v>
      </c>
      <c r="EQ39">
        <v>456</v>
      </c>
      <c r="ER39">
        <v>0</v>
      </c>
      <c r="ES39">
        <v>0</v>
      </c>
      <c r="ET39">
        <v>45</v>
      </c>
      <c r="EU39">
        <v>0</v>
      </c>
      <c r="EV39">
        <v>73</v>
      </c>
      <c r="EW39">
        <v>0</v>
      </c>
      <c r="EX39">
        <v>0</v>
      </c>
      <c r="EY39">
        <v>0</v>
      </c>
      <c r="EZ39">
        <v>12</v>
      </c>
      <c r="FA39">
        <v>46</v>
      </c>
      <c r="FB39">
        <v>1</v>
      </c>
      <c r="FC39">
        <v>24</v>
      </c>
      <c r="FD39">
        <v>34</v>
      </c>
      <c r="FE39">
        <v>27</v>
      </c>
      <c r="FF39">
        <v>24</v>
      </c>
      <c r="FG39">
        <v>141</v>
      </c>
      <c r="FH39">
        <v>32</v>
      </c>
      <c r="FI39">
        <v>28</v>
      </c>
      <c r="FJ39">
        <v>1366</v>
      </c>
      <c r="FK39">
        <v>82</v>
      </c>
      <c r="FL39">
        <v>13</v>
      </c>
      <c r="FM39">
        <v>133</v>
      </c>
      <c r="FN39">
        <v>0</v>
      </c>
      <c r="FO39">
        <v>67</v>
      </c>
      <c r="FP39">
        <v>295</v>
      </c>
      <c r="FQ39">
        <v>10</v>
      </c>
      <c r="FR39">
        <v>6</v>
      </c>
      <c r="FS39">
        <v>0</v>
      </c>
      <c r="FT39">
        <v>0</v>
      </c>
      <c r="FU39">
        <v>6</v>
      </c>
      <c r="FV39">
        <v>22</v>
      </c>
      <c r="FW39">
        <v>97</v>
      </c>
      <c r="FX39">
        <v>6</v>
      </c>
      <c r="FY39">
        <v>177</v>
      </c>
      <c r="FZ39">
        <v>2</v>
      </c>
      <c r="GA39">
        <v>447</v>
      </c>
      <c r="GB39">
        <v>729</v>
      </c>
      <c r="GC39">
        <v>13</v>
      </c>
      <c r="GD39">
        <v>0</v>
      </c>
      <c r="GE39">
        <v>155</v>
      </c>
      <c r="GF39">
        <v>1</v>
      </c>
      <c r="GG39">
        <v>151</v>
      </c>
      <c r="GH39">
        <v>320</v>
      </c>
      <c r="GI39">
        <v>202</v>
      </c>
      <c r="GJ39">
        <v>25</v>
      </c>
      <c r="GK39">
        <v>465</v>
      </c>
      <c r="GL39">
        <v>3</v>
      </c>
      <c r="GM39">
        <v>671</v>
      </c>
      <c r="GN39">
        <v>1366</v>
      </c>
      <c r="GO39">
        <v>11</v>
      </c>
      <c r="GP39">
        <v>0</v>
      </c>
      <c r="GQ39">
        <v>54</v>
      </c>
      <c r="GR39">
        <v>12</v>
      </c>
      <c r="GS39">
        <v>50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115</v>
      </c>
      <c r="HA39">
        <v>4</v>
      </c>
      <c r="HB39">
        <v>0</v>
      </c>
      <c r="HC39">
        <v>45</v>
      </c>
      <c r="HD39">
        <v>15</v>
      </c>
      <c r="HE39">
        <v>22</v>
      </c>
      <c r="HF39">
        <v>0</v>
      </c>
      <c r="HG39">
        <v>2</v>
      </c>
      <c r="HH39">
        <v>0</v>
      </c>
      <c r="HI39">
        <v>0</v>
      </c>
      <c r="HJ39">
        <v>0</v>
      </c>
      <c r="HK39">
        <v>0</v>
      </c>
      <c r="HL39">
        <v>71</v>
      </c>
      <c r="HM39">
        <v>13</v>
      </c>
      <c r="HN39">
        <v>1</v>
      </c>
      <c r="HO39">
        <v>67</v>
      </c>
      <c r="HP39">
        <v>22</v>
      </c>
      <c r="HQ39">
        <v>21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102</v>
      </c>
      <c r="HY39">
        <v>13</v>
      </c>
      <c r="HZ39">
        <v>0</v>
      </c>
      <c r="IA39">
        <v>40</v>
      </c>
      <c r="IB39">
        <v>11</v>
      </c>
      <c r="IC39">
        <v>15</v>
      </c>
      <c r="ID39">
        <v>0</v>
      </c>
      <c r="IE39">
        <v>1</v>
      </c>
      <c r="IF39">
        <v>0</v>
      </c>
      <c r="IG39">
        <v>0</v>
      </c>
      <c r="IH39">
        <v>0</v>
      </c>
      <c r="II39">
        <v>0</v>
      </c>
      <c r="IJ39">
        <v>68</v>
      </c>
      <c r="IK39">
        <v>16</v>
      </c>
      <c r="IL39">
        <v>1</v>
      </c>
      <c r="IM39">
        <v>43</v>
      </c>
      <c r="IN39">
        <v>16</v>
      </c>
      <c r="IO39">
        <v>21</v>
      </c>
      <c r="IP39">
        <v>0</v>
      </c>
      <c r="IQ39">
        <v>0</v>
      </c>
      <c r="IR39">
        <v>0</v>
      </c>
      <c r="IS39">
        <v>1</v>
      </c>
      <c r="IT39">
        <v>0</v>
      </c>
      <c r="IU39">
        <v>0</v>
      </c>
      <c r="IV39">
        <v>81</v>
      </c>
      <c r="IW39">
        <v>12</v>
      </c>
      <c r="IX39">
        <v>0</v>
      </c>
      <c r="IY39">
        <v>47</v>
      </c>
      <c r="IZ39">
        <v>17</v>
      </c>
      <c r="JA39">
        <v>19</v>
      </c>
      <c r="JB39">
        <v>0</v>
      </c>
      <c r="JC39">
        <v>1</v>
      </c>
      <c r="JD39">
        <v>0</v>
      </c>
      <c r="JE39">
        <v>0</v>
      </c>
      <c r="JF39">
        <v>0</v>
      </c>
      <c r="JG39">
        <v>0</v>
      </c>
      <c r="JH39">
        <v>78</v>
      </c>
      <c r="JI39">
        <v>18</v>
      </c>
      <c r="JJ39">
        <v>0</v>
      </c>
      <c r="JK39">
        <v>45</v>
      </c>
      <c r="JL39">
        <v>13</v>
      </c>
      <c r="JM39">
        <v>16</v>
      </c>
      <c r="JN39">
        <v>0</v>
      </c>
      <c r="JO39">
        <v>0</v>
      </c>
      <c r="JP39">
        <v>0</v>
      </c>
      <c r="JQ39">
        <v>0</v>
      </c>
      <c r="JR39">
        <v>0</v>
      </c>
      <c r="JS39">
        <v>0</v>
      </c>
      <c r="JT39">
        <v>79</v>
      </c>
      <c r="JU39">
        <v>10</v>
      </c>
      <c r="JV39">
        <v>1</v>
      </c>
      <c r="JW39">
        <v>33</v>
      </c>
      <c r="JX39">
        <v>12</v>
      </c>
      <c r="JY39">
        <v>16</v>
      </c>
      <c r="JZ39">
        <v>0</v>
      </c>
      <c r="KA39">
        <v>0</v>
      </c>
      <c r="KB39">
        <v>1</v>
      </c>
      <c r="KC39">
        <v>0</v>
      </c>
      <c r="KD39">
        <v>0</v>
      </c>
      <c r="KE39">
        <v>0</v>
      </c>
      <c r="KF39">
        <v>60</v>
      </c>
      <c r="KG39">
        <v>16</v>
      </c>
      <c r="KH39">
        <v>0</v>
      </c>
      <c r="KI39">
        <v>42</v>
      </c>
      <c r="KJ39">
        <v>21</v>
      </c>
      <c r="KK39">
        <v>16</v>
      </c>
      <c r="KL39">
        <v>0</v>
      </c>
      <c r="KM39">
        <v>0</v>
      </c>
      <c r="KN39">
        <v>0</v>
      </c>
      <c r="KO39">
        <v>0</v>
      </c>
      <c r="KP39">
        <v>0</v>
      </c>
      <c r="KQ39">
        <v>0</v>
      </c>
      <c r="KR39">
        <v>74</v>
      </c>
      <c r="KS39">
        <v>17</v>
      </c>
      <c r="KT39">
        <v>3</v>
      </c>
      <c r="KU39">
        <v>51</v>
      </c>
      <c r="KV39">
        <v>14</v>
      </c>
      <c r="KW39">
        <v>12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83</v>
      </c>
      <c r="LE39">
        <v>19</v>
      </c>
      <c r="LF39">
        <v>1</v>
      </c>
      <c r="LG39">
        <v>51</v>
      </c>
      <c r="LH39">
        <v>15</v>
      </c>
      <c r="LI39">
        <v>18</v>
      </c>
      <c r="LJ39">
        <v>0</v>
      </c>
      <c r="LK39">
        <v>0</v>
      </c>
      <c r="LL39">
        <v>0</v>
      </c>
      <c r="LM39">
        <v>0</v>
      </c>
      <c r="LN39">
        <v>1</v>
      </c>
      <c r="LO39">
        <v>0</v>
      </c>
      <c r="LP39">
        <v>89</v>
      </c>
      <c r="LQ39">
        <v>16</v>
      </c>
      <c r="LR39">
        <v>1</v>
      </c>
      <c r="LS39">
        <v>31</v>
      </c>
      <c r="LT39">
        <v>7</v>
      </c>
      <c r="LU39">
        <v>18</v>
      </c>
      <c r="LV39">
        <v>0</v>
      </c>
      <c r="LW39">
        <v>0</v>
      </c>
      <c r="LX39">
        <v>0</v>
      </c>
      <c r="LY39">
        <v>0</v>
      </c>
      <c r="LZ39">
        <v>0</v>
      </c>
      <c r="MA39">
        <v>0</v>
      </c>
      <c r="MB39">
        <v>66</v>
      </c>
      <c r="MC39">
        <v>28</v>
      </c>
      <c r="MD39">
        <v>2</v>
      </c>
      <c r="ME39">
        <v>32</v>
      </c>
      <c r="MF39">
        <v>13</v>
      </c>
      <c r="MG39">
        <v>8</v>
      </c>
      <c r="MH39">
        <v>0</v>
      </c>
      <c r="MI39">
        <v>0</v>
      </c>
      <c r="MJ39">
        <v>0</v>
      </c>
      <c r="MK39">
        <v>0</v>
      </c>
      <c r="ML39">
        <v>0</v>
      </c>
      <c r="MM39">
        <v>0</v>
      </c>
      <c r="MN39">
        <v>70</v>
      </c>
      <c r="MO39">
        <v>24</v>
      </c>
      <c r="MP39">
        <v>2</v>
      </c>
      <c r="MQ39">
        <v>30</v>
      </c>
      <c r="MR39">
        <v>6</v>
      </c>
      <c r="MS39">
        <v>15</v>
      </c>
      <c r="MT39">
        <v>0</v>
      </c>
      <c r="MU39">
        <v>0</v>
      </c>
      <c r="MV39">
        <v>0</v>
      </c>
      <c r="MW39">
        <v>0</v>
      </c>
      <c r="MX39">
        <v>0</v>
      </c>
      <c r="MY39">
        <v>0</v>
      </c>
      <c r="MZ39">
        <v>71</v>
      </c>
      <c r="NA39">
        <v>21</v>
      </c>
      <c r="NB39">
        <v>4</v>
      </c>
      <c r="NC39">
        <v>29</v>
      </c>
      <c r="ND39">
        <v>7</v>
      </c>
      <c r="NE39">
        <v>10</v>
      </c>
      <c r="NF39">
        <v>0</v>
      </c>
      <c r="NG39">
        <v>1</v>
      </c>
      <c r="NH39">
        <v>0</v>
      </c>
      <c r="NI39">
        <v>0</v>
      </c>
      <c r="NJ39">
        <v>0</v>
      </c>
      <c r="NK39">
        <v>0</v>
      </c>
      <c r="NL39">
        <v>64</v>
      </c>
      <c r="NM39">
        <v>18</v>
      </c>
      <c r="NN39">
        <v>2</v>
      </c>
      <c r="NO39">
        <v>29</v>
      </c>
      <c r="NP39">
        <v>8</v>
      </c>
      <c r="NQ39">
        <v>14</v>
      </c>
      <c r="NR39">
        <v>0</v>
      </c>
      <c r="NS39">
        <v>1</v>
      </c>
      <c r="NT39">
        <v>0</v>
      </c>
      <c r="NU39">
        <v>0</v>
      </c>
      <c r="NV39">
        <v>0</v>
      </c>
      <c r="NW39">
        <v>0</v>
      </c>
      <c r="NX39">
        <v>63</v>
      </c>
      <c r="NY39">
        <v>19</v>
      </c>
      <c r="NZ39">
        <v>2</v>
      </c>
      <c r="OA39">
        <v>32</v>
      </c>
      <c r="OB39">
        <v>14</v>
      </c>
      <c r="OC39">
        <v>5</v>
      </c>
      <c r="OD39">
        <v>0</v>
      </c>
      <c r="OE39">
        <v>0</v>
      </c>
      <c r="OF39">
        <v>0</v>
      </c>
      <c r="OG39">
        <v>0</v>
      </c>
      <c r="OH39">
        <v>0</v>
      </c>
      <c r="OI39">
        <v>0</v>
      </c>
      <c r="OJ39">
        <v>58</v>
      </c>
      <c r="OK39">
        <v>11</v>
      </c>
      <c r="OL39">
        <v>2</v>
      </c>
      <c r="OM39">
        <v>24</v>
      </c>
      <c r="ON39">
        <v>3</v>
      </c>
      <c r="OO39">
        <v>10</v>
      </c>
      <c r="OP39">
        <v>0</v>
      </c>
      <c r="OQ39">
        <v>0</v>
      </c>
      <c r="OR39">
        <v>0</v>
      </c>
      <c r="OS39">
        <v>0</v>
      </c>
      <c r="OT39">
        <v>0</v>
      </c>
      <c r="OU39">
        <v>0</v>
      </c>
      <c r="OV39">
        <v>47</v>
      </c>
      <c r="OW39">
        <v>9</v>
      </c>
      <c r="OX39">
        <v>0</v>
      </c>
      <c r="OY39">
        <v>4</v>
      </c>
      <c r="OZ39">
        <v>0</v>
      </c>
      <c r="PA39">
        <v>14</v>
      </c>
      <c r="PB39">
        <v>0</v>
      </c>
      <c r="PC39">
        <v>0</v>
      </c>
      <c r="PD39">
        <v>0</v>
      </c>
      <c r="PE39">
        <v>0</v>
      </c>
      <c r="PF39">
        <v>0</v>
      </c>
      <c r="PG39">
        <v>0</v>
      </c>
      <c r="PH39">
        <v>27</v>
      </c>
      <c r="PI39">
        <v>295</v>
      </c>
      <c r="PJ39">
        <v>22</v>
      </c>
      <c r="PK39">
        <v>729</v>
      </c>
      <c r="PL39">
        <v>226</v>
      </c>
      <c r="PM39">
        <v>320</v>
      </c>
      <c r="PN39">
        <v>0</v>
      </c>
      <c r="PO39">
        <v>6</v>
      </c>
      <c r="PP39">
        <v>1</v>
      </c>
      <c r="PQ39">
        <v>1</v>
      </c>
      <c r="PR39">
        <v>1</v>
      </c>
      <c r="PS39">
        <v>0</v>
      </c>
      <c r="PT39">
        <v>1366</v>
      </c>
      <c r="PU39">
        <v>76</v>
      </c>
      <c r="PV39">
        <v>10</v>
      </c>
      <c r="PW39">
        <v>121</v>
      </c>
      <c r="PX39">
        <v>45</v>
      </c>
      <c r="PY39">
        <v>130</v>
      </c>
      <c r="PZ39">
        <v>0</v>
      </c>
      <c r="QA39">
        <v>0</v>
      </c>
      <c r="QB39">
        <v>0</v>
      </c>
      <c r="QC39">
        <v>0</v>
      </c>
      <c r="QD39">
        <v>0</v>
      </c>
      <c r="QE39">
        <v>0</v>
      </c>
      <c r="QF39">
        <v>337</v>
      </c>
    </row>
    <row r="40" spans="1:448" hidden="1">
      <c r="A40" s="178" t="s">
        <v>161</v>
      </c>
      <c r="B40">
        <v>14</v>
      </c>
      <c r="C40">
        <v>0</v>
      </c>
      <c r="D40">
        <v>0</v>
      </c>
      <c r="E40">
        <v>1</v>
      </c>
      <c r="F40">
        <v>99</v>
      </c>
      <c r="G40">
        <v>1</v>
      </c>
      <c r="H40">
        <v>0</v>
      </c>
      <c r="I40">
        <v>89</v>
      </c>
      <c r="J40">
        <v>5</v>
      </c>
      <c r="K40">
        <v>6</v>
      </c>
      <c r="L40">
        <v>1</v>
      </c>
      <c r="M40">
        <v>2</v>
      </c>
      <c r="N40">
        <v>0</v>
      </c>
      <c r="O40">
        <v>133</v>
      </c>
      <c r="P40">
        <v>0</v>
      </c>
      <c r="Q40">
        <v>0</v>
      </c>
      <c r="R40">
        <v>34</v>
      </c>
      <c r="S40">
        <v>1</v>
      </c>
      <c r="T40">
        <v>94</v>
      </c>
      <c r="U40">
        <v>0</v>
      </c>
      <c r="V40">
        <v>1</v>
      </c>
      <c r="W40">
        <v>0</v>
      </c>
      <c r="X40">
        <v>9</v>
      </c>
      <c r="Y40">
        <v>42</v>
      </c>
      <c r="Z40">
        <v>0</v>
      </c>
      <c r="AA40">
        <v>7</v>
      </c>
      <c r="AB40">
        <v>13</v>
      </c>
      <c r="AC40">
        <v>4</v>
      </c>
      <c r="AD40">
        <v>14</v>
      </c>
      <c r="AE40">
        <v>31</v>
      </c>
      <c r="AF40">
        <v>19</v>
      </c>
      <c r="AG40">
        <v>7</v>
      </c>
      <c r="AH40">
        <v>627</v>
      </c>
      <c r="AI40">
        <v>0</v>
      </c>
      <c r="AJ40">
        <v>0</v>
      </c>
      <c r="AK40">
        <v>0</v>
      </c>
      <c r="AL40">
        <v>0</v>
      </c>
      <c r="AM40">
        <v>6</v>
      </c>
      <c r="AN40">
        <v>0</v>
      </c>
      <c r="AO40">
        <v>0</v>
      </c>
      <c r="AP40">
        <v>7</v>
      </c>
      <c r="AQ40">
        <v>0</v>
      </c>
      <c r="AR40">
        <v>1</v>
      </c>
      <c r="AS40">
        <v>0</v>
      </c>
      <c r="AT40">
        <v>0</v>
      </c>
      <c r="AU40">
        <v>0</v>
      </c>
      <c r="AV40">
        <v>3</v>
      </c>
      <c r="AW40">
        <v>0</v>
      </c>
      <c r="AX40">
        <v>0</v>
      </c>
      <c r="AY40">
        <v>1</v>
      </c>
      <c r="AZ40">
        <v>0</v>
      </c>
      <c r="BA40">
        <v>4</v>
      </c>
      <c r="BB40">
        <v>0</v>
      </c>
      <c r="BC40">
        <v>0</v>
      </c>
      <c r="BD40">
        <v>0</v>
      </c>
      <c r="BE40">
        <v>1</v>
      </c>
      <c r="BF40">
        <v>0</v>
      </c>
      <c r="BG40">
        <v>0</v>
      </c>
      <c r="BH40">
        <v>0</v>
      </c>
      <c r="BI40">
        <v>1</v>
      </c>
      <c r="BJ40">
        <v>0</v>
      </c>
      <c r="BK40">
        <v>1</v>
      </c>
      <c r="BL40">
        <v>0</v>
      </c>
      <c r="BM40">
        <v>0</v>
      </c>
      <c r="BN40">
        <v>1</v>
      </c>
      <c r="BO40">
        <v>26</v>
      </c>
      <c r="BP40">
        <v>45</v>
      </c>
      <c r="BQ40">
        <v>0</v>
      </c>
      <c r="BR40">
        <v>0</v>
      </c>
      <c r="BS40">
        <v>7</v>
      </c>
      <c r="BT40">
        <v>137</v>
      </c>
      <c r="BU40">
        <v>1</v>
      </c>
      <c r="BV40">
        <v>1</v>
      </c>
      <c r="BW40">
        <v>123</v>
      </c>
      <c r="BX40">
        <v>9</v>
      </c>
      <c r="BY40">
        <v>14</v>
      </c>
      <c r="BZ40">
        <v>0</v>
      </c>
      <c r="CA40">
        <v>9</v>
      </c>
      <c r="CB40">
        <v>0</v>
      </c>
      <c r="CC40">
        <v>864</v>
      </c>
      <c r="CD40">
        <v>0</v>
      </c>
      <c r="CE40">
        <v>2</v>
      </c>
      <c r="CF40">
        <v>34</v>
      </c>
      <c r="CG40">
        <v>1</v>
      </c>
      <c r="CH40">
        <v>122</v>
      </c>
      <c r="CI40">
        <v>1</v>
      </c>
      <c r="CJ40">
        <v>0</v>
      </c>
      <c r="CK40">
        <v>1</v>
      </c>
      <c r="CL40">
        <v>24</v>
      </c>
      <c r="CM40">
        <v>52</v>
      </c>
      <c r="CN40">
        <v>0</v>
      </c>
      <c r="CO40">
        <v>37</v>
      </c>
      <c r="CP40">
        <v>30</v>
      </c>
      <c r="CQ40">
        <v>17</v>
      </c>
      <c r="CR40">
        <v>27</v>
      </c>
      <c r="CS40">
        <v>106</v>
      </c>
      <c r="CT40">
        <v>31</v>
      </c>
      <c r="CU40">
        <v>22</v>
      </c>
      <c r="CV40">
        <v>1717</v>
      </c>
      <c r="CW40">
        <v>50</v>
      </c>
      <c r="CX40">
        <v>3</v>
      </c>
      <c r="CY40">
        <v>0</v>
      </c>
      <c r="CZ40">
        <v>3</v>
      </c>
      <c r="DA40">
        <v>79</v>
      </c>
      <c r="DB40">
        <v>0</v>
      </c>
      <c r="DC40">
        <v>1</v>
      </c>
      <c r="DD40">
        <v>69</v>
      </c>
      <c r="DE40">
        <v>5</v>
      </c>
      <c r="DF40">
        <v>13</v>
      </c>
      <c r="DG40">
        <v>0</v>
      </c>
      <c r="DH40">
        <v>0</v>
      </c>
      <c r="DI40">
        <v>2</v>
      </c>
      <c r="DJ40">
        <v>76</v>
      </c>
      <c r="DK40">
        <v>0</v>
      </c>
      <c r="DL40">
        <v>0</v>
      </c>
      <c r="DM40">
        <v>10</v>
      </c>
      <c r="DN40">
        <v>0</v>
      </c>
      <c r="DO40">
        <v>17</v>
      </c>
      <c r="DP40">
        <v>3</v>
      </c>
      <c r="DQ40">
        <v>2</v>
      </c>
      <c r="DR40">
        <v>1</v>
      </c>
      <c r="DS40">
        <v>3</v>
      </c>
      <c r="DT40">
        <v>23</v>
      </c>
      <c r="DU40">
        <v>0</v>
      </c>
      <c r="DV40">
        <v>7</v>
      </c>
      <c r="DW40">
        <v>4</v>
      </c>
      <c r="DX40">
        <v>2</v>
      </c>
      <c r="DY40">
        <v>13</v>
      </c>
      <c r="DZ40">
        <v>55</v>
      </c>
      <c r="EA40">
        <v>7</v>
      </c>
      <c r="EB40">
        <v>15</v>
      </c>
      <c r="EC40">
        <v>463</v>
      </c>
      <c r="ED40">
        <v>109</v>
      </c>
      <c r="EE40">
        <v>3</v>
      </c>
      <c r="EF40">
        <v>0</v>
      </c>
      <c r="EG40">
        <v>11</v>
      </c>
      <c r="EH40">
        <v>321</v>
      </c>
      <c r="EI40">
        <v>2</v>
      </c>
      <c r="EJ40">
        <v>2</v>
      </c>
      <c r="EK40">
        <v>288</v>
      </c>
      <c r="EL40">
        <v>19</v>
      </c>
      <c r="EM40">
        <v>34</v>
      </c>
      <c r="EN40">
        <v>1</v>
      </c>
      <c r="EO40">
        <v>11</v>
      </c>
      <c r="EP40">
        <v>2</v>
      </c>
      <c r="EQ40">
        <v>1076</v>
      </c>
      <c r="ER40">
        <v>0</v>
      </c>
      <c r="ES40">
        <v>2</v>
      </c>
      <c r="ET40">
        <v>79</v>
      </c>
      <c r="EU40">
        <v>2</v>
      </c>
      <c r="EV40">
        <v>237</v>
      </c>
      <c r="EW40">
        <v>4</v>
      </c>
      <c r="EX40">
        <v>3</v>
      </c>
      <c r="EY40">
        <v>2</v>
      </c>
      <c r="EZ40">
        <v>37</v>
      </c>
      <c r="FA40">
        <v>117</v>
      </c>
      <c r="FB40">
        <v>0</v>
      </c>
      <c r="FC40">
        <v>51</v>
      </c>
      <c r="FD40">
        <v>48</v>
      </c>
      <c r="FE40">
        <v>23</v>
      </c>
      <c r="FF40">
        <v>55</v>
      </c>
      <c r="FG40">
        <v>192</v>
      </c>
      <c r="FH40">
        <v>57</v>
      </c>
      <c r="FI40">
        <v>45</v>
      </c>
      <c r="FJ40">
        <v>2833</v>
      </c>
      <c r="FK40">
        <v>244</v>
      </c>
      <c r="FL40">
        <v>64</v>
      </c>
      <c r="FM40">
        <v>298</v>
      </c>
      <c r="FN40">
        <v>6</v>
      </c>
      <c r="FO40">
        <v>15</v>
      </c>
      <c r="FP40">
        <v>627</v>
      </c>
      <c r="FQ40">
        <v>13</v>
      </c>
      <c r="FR40">
        <v>8</v>
      </c>
      <c r="FS40">
        <v>4</v>
      </c>
      <c r="FT40">
        <v>0</v>
      </c>
      <c r="FU40">
        <v>1</v>
      </c>
      <c r="FV40">
        <v>26</v>
      </c>
      <c r="FW40">
        <v>854</v>
      </c>
      <c r="FX40">
        <v>105</v>
      </c>
      <c r="FY40">
        <v>699</v>
      </c>
      <c r="FZ40">
        <v>13</v>
      </c>
      <c r="GA40">
        <v>46</v>
      </c>
      <c r="GB40">
        <v>1717</v>
      </c>
      <c r="GC40">
        <v>69</v>
      </c>
      <c r="GD40">
        <v>5</v>
      </c>
      <c r="GE40">
        <v>385</v>
      </c>
      <c r="GF40">
        <v>0</v>
      </c>
      <c r="GG40">
        <v>4</v>
      </c>
      <c r="GH40">
        <v>463</v>
      </c>
      <c r="GI40">
        <v>1180</v>
      </c>
      <c r="GJ40">
        <v>182</v>
      </c>
      <c r="GK40">
        <v>1386</v>
      </c>
      <c r="GL40">
        <v>19</v>
      </c>
      <c r="GM40">
        <v>66</v>
      </c>
      <c r="GN40">
        <v>2833</v>
      </c>
      <c r="GO40">
        <v>14</v>
      </c>
      <c r="GP40">
        <v>0</v>
      </c>
      <c r="GQ40">
        <v>116</v>
      </c>
      <c r="GR40">
        <v>101</v>
      </c>
      <c r="GS40">
        <v>33</v>
      </c>
      <c r="GT40">
        <v>0</v>
      </c>
      <c r="GU40">
        <v>2</v>
      </c>
      <c r="GV40">
        <v>0</v>
      </c>
      <c r="GW40">
        <v>0</v>
      </c>
      <c r="GX40">
        <v>0</v>
      </c>
      <c r="GY40">
        <v>0</v>
      </c>
      <c r="GZ40">
        <v>163</v>
      </c>
      <c r="HA40">
        <v>11</v>
      </c>
      <c r="HB40">
        <v>1</v>
      </c>
      <c r="HC40">
        <v>121</v>
      </c>
      <c r="HD40">
        <v>114</v>
      </c>
      <c r="HE40">
        <v>25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158</v>
      </c>
      <c r="HM40">
        <v>21</v>
      </c>
      <c r="HN40">
        <v>0</v>
      </c>
      <c r="HO40">
        <v>110</v>
      </c>
      <c r="HP40">
        <v>98</v>
      </c>
      <c r="HQ40">
        <v>23</v>
      </c>
      <c r="HR40">
        <v>0</v>
      </c>
      <c r="HS40">
        <v>0</v>
      </c>
      <c r="HT40">
        <v>0</v>
      </c>
      <c r="HU40">
        <v>1</v>
      </c>
      <c r="HV40">
        <v>0</v>
      </c>
      <c r="HW40">
        <v>2</v>
      </c>
      <c r="HX40">
        <v>154</v>
      </c>
      <c r="HY40">
        <v>26</v>
      </c>
      <c r="HZ40">
        <v>1</v>
      </c>
      <c r="IA40">
        <v>103</v>
      </c>
      <c r="IB40">
        <v>93</v>
      </c>
      <c r="IC40">
        <v>48</v>
      </c>
      <c r="ID40">
        <v>0</v>
      </c>
      <c r="IE40">
        <v>1</v>
      </c>
      <c r="IF40">
        <v>0</v>
      </c>
      <c r="IG40">
        <v>1</v>
      </c>
      <c r="IH40">
        <v>0</v>
      </c>
      <c r="II40">
        <v>3</v>
      </c>
      <c r="IJ40">
        <v>178</v>
      </c>
      <c r="IK40">
        <v>34</v>
      </c>
      <c r="IL40">
        <v>2</v>
      </c>
      <c r="IM40">
        <v>105</v>
      </c>
      <c r="IN40">
        <v>85</v>
      </c>
      <c r="IO40">
        <v>29</v>
      </c>
      <c r="IP40">
        <v>0</v>
      </c>
      <c r="IQ40">
        <v>0</v>
      </c>
      <c r="IR40">
        <v>0</v>
      </c>
      <c r="IS40">
        <v>1</v>
      </c>
      <c r="IT40">
        <v>1</v>
      </c>
      <c r="IU40">
        <v>0</v>
      </c>
      <c r="IV40">
        <v>170</v>
      </c>
      <c r="IW40">
        <v>31</v>
      </c>
      <c r="IX40">
        <v>0</v>
      </c>
      <c r="IY40">
        <v>110</v>
      </c>
      <c r="IZ40">
        <v>87</v>
      </c>
      <c r="JA40">
        <v>33</v>
      </c>
      <c r="JB40">
        <v>0</v>
      </c>
      <c r="JC40">
        <v>2</v>
      </c>
      <c r="JD40">
        <v>0</v>
      </c>
      <c r="JE40">
        <v>2</v>
      </c>
      <c r="JF40">
        <v>1</v>
      </c>
      <c r="JG40">
        <v>1</v>
      </c>
      <c r="JH40">
        <v>174</v>
      </c>
      <c r="JI40">
        <v>45</v>
      </c>
      <c r="JJ40">
        <v>2</v>
      </c>
      <c r="JK40">
        <v>112</v>
      </c>
      <c r="JL40">
        <v>96</v>
      </c>
      <c r="JM40">
        <v>44</v>
      </c>
      <c r="JN40">
        <v>0</v>
      </c>
      <c r="JO40">
        <v>0</v>
      </c>
      <c r="JP40">
        <v>0</v>
      </c>
      <c r="JQ40">
        <v>3</v>
      </c>
      <c r="JR40">
        <v>0</v>
      </c>
      <c r="JS40">
        <v>0</v>
      </c>
      <c r="JT40">
        <v>203</v>
      </c>
      <c r="JU40">
        <v>34</v>
      </c>
      <c r="JV40">
        <v>0</v>
      </c>
      <c r="JW40">
        <v>103</v>
      </c>
      <c r="JX40">
        <v>80</v>
      </c>
      <c r="JY40">
        <v>24</v>
      </c>
      <c r="JZ40">
        <v>0</v>
      </c>
      <c r="KA40">
        <v>0</v>
      </c>
      <c r="KB40">
        <v>0</v>
      </c>
      <c r="KC40">
        <v>0</v>
      </c>
      <c r="KD40">
        <v>0</v>
      </c>
      <c r="KE40">
        <v>0</v>
      </c>
      <c r="KF40">
        <v>161</v>
      </c>
      <c r="KG40">
        <v>48</v>
      </c>
      <c r="KH40">
        <v>0</v>
      </c>
      <c r="KI40">
        <v>105</v>
      </c>
      <c r="KJ40">
        <v>75</v>
      </c>
      <c r="KK40">
        <v>27</v>
      </c>
      <c r="KL40">
        <v>0</v>
      </c>
      <c r="KM40">
        <v>1</v>
      </c>
      <c r="KN40">
        <v>0</v>
      </c>
      <c r="KO40">
        <v>1</v>
      </c>
      <c r="KP40">
        <v>1</v>
      </c>
      <c r="KQ40">
        <v>1</v>
      </c>
      <c r="KR40">
        <v>180</v>
      </c>
      <c r="KS40">
        <v>40</v>
      </c>
      <c r="KT40">
        <v>1</v>
      </c>
      <c r="KU40">
        <v>92</v>
      </c>
      <c r="KV40">
        <v>70</v>
      </c>
      <c r="KW40">
        <v>22</v>
      </c>
      <c r="KX40">
        <v>0</v>
      </c>
      <c r="KY40">
        <v>1</v>
      </c>
      <c r="KZ40">
        <v>0</v>
      </c>
      <c r="LA40">
        <v>0</v>
      </c>
      <c r="LB40">
        <v>0</v>
      </c>
      <c r="LC40">
        <v>0</v>
      </c>
      <c r="LD40">
        <v>155</v>
      </c>
      <c r="LE40">
        <v>58</v>
      </c>
      <c r="LF40">
        <v>1</v>
      </c>
      <c r="LG40">
        <v>104</v>
      </c>
      <c r="LH40">
        <v>78</v>
      </c>
      <c r="LI40">
        <v>22</v>
      </c>
      <c r="LJ40">
        <v>0</v>
      </c>
      <c r="LK40">
        <v>1</v>
      </c>
      <c r="LL40">
        <v>0</v>
      </c>
      <c r="LM40">
        <v>1</v>
      </c>
      <c r="LN40">
        <v>0</v>
      </c>
      <c r="LO40">
        <v>0</v>
      </c>
      <c r="LP40">
        <v>185</v>
      </c>
      <c r="LQ40">
        <v>45</v>
      </c>
      <c r="LR40">
        <v>0</v>
      </c>
      <c r="LS40">
        <v>94</v>
      </c>
      <c r="LT40">
        <v>66</v>
      </c>
      <c r="LU40">
        <v>17</v>
      </c>
      <c r="LV40">
        <v>0</v>
      </c>
      <c r="LW40">
        <v>0</v>
      </c>
      <c r="LX40">
        <v>0</v>
      </c>
      <c r="LY40">
        <v>0</v>
      </c>
      <c r="LZ40">
        <v>0</v>
      </c>
      <c r="MA40">
        <v>0</v>
      </c>
      <c r="MB40">
        <v>156</v>
      </c>
      <c r="MC40">
        <v>42</v>
      </c>
      <c r="MD40">
        <v>3</v>
      </c>
      <c r="ME40">
        <v>85</v>
      </c>
      <c r="MF40">
        <v>61</v>
      </c>
      <c r="MG40">
        <v>21</v>
      </c>
      <c r="MH40">
        <v>0</v>
      </c>
      <c r="MI40">
        <v>0</v>
      </c>
      <c r="MJ40">
        <v>0</v>
      </c>
      <c r="MK40">
        <v>1</v>
      </c>
      <c r="ML40">
        <v>2</v>
      </c>
      <c r="MM40">
        <v>0</v>
      </c>
      <c r="MN40">
        <v>151</v>
      </c>
      <c r="MO40">
        <v>41</v>
      </c>
      <c r="MP40">
        <v>1</v>
      </c>
      <c r="MQ40">
        <v>94</v>
      </c>
      <c r="MR40">
        <v>60</v>
      </c>
      <c r="MS40">
        <v>19</v>
      </c>
      <c r="MT40">
        <v>0</v>
      </c>
      <c r="MU40">
        <v>0</v>
      </c>
      <c r="MV40">
        <v>0</v>
      </c>
      <c r="MW40">
        <v>0</v>
      </c>
      <c r="MX40">
        <v>1</v>
      </c>
      <c r="MY40">
        <v>0</v>
      </c>
      <c r="MZ40">
        <v>155</v>
      </c>
      <c r="NA40">
        <v>45</v>
      </c>
      <c r="NB40">
        <v>6</v>
      </c>
      <c r="NC40">
        <v>73</v>
      </c>
      <c r="ND40">
        <v>57</v>
      </c>
      <c r="NE40">
        <v>21</v>
      </c>
      <c r="NF40">
        <v>0</v>
      </c>
      <c r="NG40">
        <v>0</v>
      </c>
      <c r="NH40">
        <v>0</v>
      </c>
      <c r="NI40">
        <v>1</v>
      </c>
      <c r="NJ40">
        <v>1</v>
      </c>
      <c r="NK40">
        <v>0</v>
      </c>
      <c r="NL40">
        <v>145</v>
      </c>
      <c r="NM40">
        <v>35</v>
      </c>
      <c r="NN40">
        <v>2</v>
      </c>
      <c r="NO40">
        <v>64</v>
      </c>
      <c r="NP40">
        <v>42</v>
      </c>
      <c r="NQ40">
        <v>14</v>
      </c>
      <c r="NR40">
        <v>0</v>
      </c>
      <c r="NS40">
        <v>0</v>
      </c>
      <c r="NT40">
        <v>0</v>
      </c>
      <c r="NU40">
        <v>0</v>
      </c>
      <c r="NV40">
        <v>0</v>
      </c>
      <c r="NW40">
        <v>0</v>
      </c>
      <c r="NX40">
        <v>115</v>
      </c>
      <c r="NY40">
        <v>30</v>
      </c>
      <c r="NZ40">
        <v>3</v>
      </c>
      <c r="OA40">
        <v>59</v>
      </c>
      <c r="OB40">
        <v>36</v>
      </c>
      <c r="OC40">
        <v>11</v>
      </c>
      <c r="OD40">
        <v>0</v>
      </c>
      <c r="OE40">
        <v>0</v>
      </c>
      <c r="OF40">
        <v>0</v>
      </c>
      <c r="OG40">
        <v>0</v>
      </c>
      <c r="OH40">
        <v>1</v>
      </c>
      <c r="OI40">
        <v>0</v>
      </c>
      <c r="OJ40">
        <v>103</v>
      </c>
      <c r="OK40">
        <v>25</v>
      </c>
      <c r="OL40">
        <v>3</v>
      </c>
      <c r="OM40">
        <v>62</v>
      </c>
      <c r="ON40">
        <v>42</v>
      </c>
      <c r="OO40">
        <v>23</v>
      </c>
      <c r="OP40">
        <v>0</v>
      </c>
      <c r="OQ40">
        <v>0</v>
      </c>
      <c r="OR40">
        <v>0</v>
      </c>
      <c r="OS40">
        <v>0</v>
      </c>
      <c r="OT40">
        <v>0</v>
      </c>
      <c r="OU40">
        <v>0</v>
      </c>
      <c r="OV40">
        <v>113</v>
      </c>
      <c r="OW40">
        <v>2</v>
      </c>
      <c r="OX40">
        <v>0</v>
      </c>
      <c r="OY40">
        <v>5</v>
      </c>
      <c r="OZ40">
        <v>1</v>
      </c>
      <c r="PA40">
        <v>7</v>
      </c>
      <c r="PB40">
        <v>0</v>
      </c>
      <c r="PC40">
        <v>0</v>
      </c>
      <c r="PD40">
        <v>0</v>
      </c>
      <c r="PE40">
        <v>0</v>
      </c>
      <c r="PF40">
        <v>0</v>
      </c>
      <c r="PG40">
        <v>0</v>
      </c>
      <c r="PH40">
        <v>14</v>
      </c>
      <c r="PI40">
        <v>627</v>
      </c>
      <c r="PJ40">
        <v>26</v>
      </c>
      <c r="PK40">
        <v>1717</v>
      </c>
      <c r="PL40">
        <v>1342</v>
      </c>
      <c r="PM40">
        <v>463</v>
      </c>
      <c r="PN40">
        <v>0</v>
      </c>
      <c r="PO40">
        <v>8</v>
      </c>
      <c r="PP40">
        <v>0</v>
      </c>
      <c r="PQ40">
        <v>12</v>
      </c>
      <c r="PR40">
        <v>8</v>
      </c>
      <c r="PS40">
        <v>7</v>
      </c>
      <c r="PT40">
        <v>2833</v>
      </c>
      <c r="PU40">
        <v>180</v>
      </c>
      <c r="PV40">
        <v>7</v>
      </c>
      <c r="PW40">
        <v>509</v>
      </c>
      <c r="PX40">
        <v>393</v>
      </c>
      <c r="PY40">
        <v>133</v>
      </c>
      <c r="PZ40">
        <v>0</v>
      </c>
      <c r="QA40">
        <v>3</v>
      </c>
      <c r="QB40">
        <v>0</v>
      </c>
      <c r="QC40">
        <v>0</v>
      </c>
      <c r="QD40">
        <v>1</v>
      </c>
      <c r="QE40">
        <v>0</v>
      </c>
      <c r="QF40">
        <v>829</v>
      </c>
    </row>
    <row r="41" spans="1:448" hidden="1">
      <c r="A41" s="178" t="s">
        <v>162</v>
      </c>
      <c r="B41">
        <v>16</v>
      </c>
      <c r="C41">
        <v>0</v>
      </c>
      <c r="D41">
        <v>0</v>
      </c>
      <c r="E41">
        <v>5</v>
      </c>
      <c r="F41">
        <v>182</v>
      </c>
      <c r="G41">
        <v>0</v>
      </c>
      <c r="H41">
        <v>3</v>
      </c>
      <c r="I41">
        <v>46</v>
      </c>
      <c r="J41">
        <v>8</v>
      </c>
      <c r="K41">
        <v>15</v>
      </c>
      <c r="L41">
        <v>0</v>
      </c>
      <c r="M41">
        <v>5</v>
      </c>
      <c r="N41">
        <v>4</v>
      </c>
      <c r="O41">
        <v>186</v>
      </c>
      <c r="P41">
        <v>0</v>
      </c>
      <c r="Q41">
        <v>0</v>
      </c>
      <c r="R41">
        <v>29</v>
      </c>
      <c r="S41">
        <v>11</v>
      </c>
      <c r="T41">
        <v>256</v>
      </c>
      <c r="U41">
        <v>14</v>
      </c>
      <c r="V41">
        <v>1</v>
      </c>
      <c r="W41">
        <v>0</v>
      </c>
      <c r="X41">
        <v>8</v>
      </c>
      <c r="Y41">
        <v>25</v>
      </c>
      <c r="Z41">
        <v>1</v>
      </c>
      <c r="AA41">
        <v>14</v>
      </c>
      <c r="AB41">
        <v>31</v>
      </c>
      <c r="AC41">
        <v>10</v>
      </c>
      <c r="AD41">
        <v>5</v>
      </c>
      <c r="AE41">
        <v>43</v>
      </c>
      <c r="AF41">
        <v>49</v>
      </c>
      <c r="AG41">
        <v>16</v>
      </c>
      <c r="AH41">
        <v>983</v>
      </c>
      <c r="AI41">
        <v>1</v>
      </c>
      <c r="AJ41">
        <v>0</v>
      </c>
      <c r="AK41">
        <v>0</v>
      </c>
      <c r="AL41">
        <v>0</v>
      </c>
      <c r="AM41">
        <v>5</v>
      </c>
      <c r="AN41">
        <v>0</v>
      </c>
      <c r="AO41">
        <v>0</v>
      </c>
      <c r="AP41">
        <v>0</v>
      </c>
      <c r="AQ41">
        <v>0</v>
      </c>
      <c r="AR41">
        <v>1</v>
      </c>
      <c r="AS41">
        <v>0</v>
      </c>
      <c r="AT41">
        <v>0</v>
      </c>
      <c r="AU41">
        <v>0</v>
      </c>
      <c r="AV41">
        <v>11</v>
      </c>
      <c r="AW41">
        <v>1</v>
      </c>
      <c r="AX41">
        <v>0</v>
      </c>
      <c r="AY41">
        <v>1</v>
      </c>
      <c r="AZ41">
        <v>0</v>
      </c>
      <c r="BA41">
        <v>12</v>
      </c>
      <c r="BB41">
        <v>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1</v>
      </c>
      <c r="BJ41">
        <v>3</v>
      </c>
      <c r="BK41">
        <v>2</v>
      </c>
      <c r="BL41">
        <v>0</v>
      </c>
      <c r="BM41">
        <v>1</v>
      </c>
      <c r="BN41">
        <v>2</v>
      </c>
      <c r="BO41">
        <v>42</v>
      </c>
      <c r="BP41">
        <v>21</v>
      </c>
      <c r="BQ41">
        <v>0</v>
      </c>
      <c r="BR41">
        <v>0</v>
      </c>
      <c r="BS41">
        <v>2</v>
      </c>
      <c r="BT41">
        <v>168</v>
      </c>
      <c r="BU41">
        <v>1</v>
      </c>
      <c r="BV41">
        <v>5</v>
      </c>
      <c r="BW41">
        <v>48</v>
      </c>
      <c r="BX41">
        <v>6</v>
      </c>
      <c r="BY41">
        <v>5</v>
      </c>
      <c r="BZ41">
        <v>0</v>
      </c>
      <c r="CA41">
        <v>6</v>
      </c>
      <c r="CB41">
        <v>10</v>
      </c>
      <c r="CC41">
        <v>727</v>
      </c>
      <c r="CD41">
        <v>0</v>
      </c>
      <c r="CE41">
        <v>0</v>
      </c>
      <c r="CF41">
        <v>29</v>
      </c>
      <c r="CG41">
        <v>13</v>
      </c>
      <c r="CH41">
        <v>230</v>
      </c>
      <c r="CI41">
        <v>5</v>
      </c>
      <c r="CJ41">
        <v>0</v>
      </c>
      <c r="CK41">
        <v>0</v>
      </c>
      <c r="CL41">
        <v>13</v>
      </c>
      <c r="CM41">
        <v>28</v>
      </c>
      <c r="CN41">
        <v>0</v>
      </c>
      <c r="CO41">
        <v>10</v>
      </c>
      <c r="CP41">
        <v>33</v>
      </c>
      <c r="CQ41">
        <v>33</v>
      </c>
      <c r="CR41">
        <v>32</v>
      </c>
      <c r="CS41">
        <v>125</v>
      </c>
      <c r="CT41">
        <v>29</v>
      </c>
      <c r="CU41">
        <v>38</v>
      </c>
      <c r="CV41">
        <v>1617</v>
      </c>
      <c r="CW41">
        <v>17</v>
      </c>
      <c r="CX41">
        <v>4</v>
      </c>
      <c r="CY41">
        <v>0</v>
      </c>
      <c r="CZ41">
        <v>2</v>
      </c>
      <c r="DA41">
        <v>51</v>
      </c>
      <c r="DB41">
        <v>3</v>
      </c>
      <c r="DC41">
        <v>2</v>
      </c>
      <c r="DD41">
        <v>7</v>
      </c>
      <c r="DE41">
        <v>5</v>
      </c>
      <c r="DF41">
        <v>3</v>
      </c>
      <c r="DG41">
        <v>0</v>
      </c>
      <c r="DH41">
        <v>0</v>
      </c>
      <c r="DI41">
        <v>0</v>
      </c>
      <c r="DJ41">
        <v>47</v>
      </c>
      <c r="DK41">
        <v>0</v>
      </c>
      <c r="DL41">
        <v>0</v>
      </c>
      <c r="DM41">
        <v>44</v>
      </c>
      <c r="DN41">
        <v>1</v>
      </c>
      <c r="DO41">
        <v>41</v>
      </c>
      <c r="DP41">
        <v>1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5</v>
      </c>
      <c r="DW41">
        <v>3</v>
      </c>
      <c r="DX41">
        <v>4</v>
      </c>
      <c r="DY41">
        <v>13</v>
      </c>
      <c r="DZ41">
        <v>54</v>
      </c>
      <c r="EA41">
        <v>2</v>
      </c>
      <c r="EB41">
        <v>31</v>
      </c>
      <c r="EC41">
        <v>340</v>
      </c>
      <c r="ED41">
        <v>55</v>
      </c>
      <c r="EE41">
        <v>4</v>
      </c>
      <c r="EF41">
        <v>0</v>
      </c>
      <c r="EG41">
        <v>9</v>
      </c>
      <c r="EH41">
        <v>406</v>
      </c>
      <c r="EI41">
        <v>4</v>
      </c>
      <c r="EJ41">
        <v>10</v>
      </c>
      <c r="EK41">
        <v>101</v>
      </c>
      <c r="EL41">
        <v>19</v>
      </c>
      <c r="EM41">
        <v>24</v>
      </c>
      <c r="EN41">
        <v>0</v>
      </c>
      <c r="EO41">
        <v>11</v>
      </c>
      <c r="EP41">
        <v>14</v>
      </c>
      <c r="EQ41">
        <v>971</v>
      </c>
      <c r="ER41">
        <v>1</v>
      </c>
      <c r="ES41">
        <v>0</v>
      </c>
      <c r="ET41">
        <v>103</v>
      </c>
      <c r="EU41">
        <v>25</v>
      </c>
      <c r="EV41">
        <v>539</v>
      </c>
      <c r="EW41">
        <v>21</v>
      </c>
      <c r="EX41">
        <v>1</v>
      </c>
      <c r="EY41">
        <v>0</v>
      </c>
      <c r="EZ41">
        <v>21</v>
      </c>
      <c r="FA41">
        <v>53</v>
      </c>
      <c r="FB41">
        <v>1</v>
      </c>
      <c r="FC41">
        <v>29</v>
      </c>
      <c r="FD41">
        <v>68</v>
      </c>
      <c r="FE41">
        <v>50</v>
      </c>
      <c r="FF41">
        <v>52</v>
      </c>
      <c r="FG41">
        <v>222</v>
      </c>
      <c r="FH41">
        <v>81</v>
      </c>
      <c r="FI41">
        <v>87</v>
      </c>
      <c r="FJ41">
        <v>2982</v>
      </c>
      <c r="FK41">
        <v>396</v>
      </c>
      <c r="FL41">
        <v>77</v>
      </c>
      <c r="FM41">
        <v>456</v>
      </c>
      <c r="FN41">
        <v>12</v>
      </c>
      <c r="FO41">
        <v>42</v>
      </c>
      <c r="FP41">
        <v>983</v>
      </c>
      <c r="FQ41">
        <v>28</v>
      </c>
      <c r="FR41">
        <v>9</v>
      </c>
      <c r="FS41">
        <v>3</v>
      </c>
      <c r="FT41">
        <v>0</v>
      </c>
      <c r="FU41">
        <v>2</v>
      </c>
      <c r="FV41">
        <v>42</v>
      </c>
      <c r="FW41">
        <v>815</v>
      </c>
      <c r="FX41">
        <v>116</v>
      </c>
      <c r="FY41">
        <v>573</v>
      </c>
      <c r="FZ41">
        <v>35</v>
      </c>
      <c r="GA41">
        <v>78</v>
      </c>
      <c r="GB41">
        <v>1617</v>
      </c>
      <c r="GC41">
        <v>55</v>
      </c>
      <c r="GD41">
        <v>1</v>
      </c>
      <c r="GE41">
        <v>263</v>
      </c>
      <c r="GF41">
        <v>0</v>
      </c>
      <c r="GG41">
        <v>21</v>
      </c>
      <c r="GH41">
        <v>340</v>
      </c>
      <c r="GI41">
        <v>1294</v>
      </c>
      <c r="GJ41">
        <v>203</v>
      </c>
      <c r="GK41">
        <v>1295</v>
      </c>
      <c r="GL41">
        <v>47</v>
      </c>
      <c r="GM41">
        <v>143</v>
      </c>
      <c r="GN41">
        <v>2982</v>
      </c>
      <c r="GO41">
        <v>23</v>
      </c>
      <c r="GP41">
        <v>0</v>
      </c>
      <c r="GQ41">
        <v>85</v>
      </c>
      <c r="GR41">
        <v>35</v>
      </c>
      <c r="GS41">
        <v>32</v>
      </c>
      <c r="GT41">
        <v>0</v>
      </c>
      <c r="GU41">
        <v>1</v>
      </c>
      <c r="GV41">
        <v>0</v>
      </c>
      <c r="GW41">
        <v>0</v>
      </c>
      <c r="GX41">
        <v>0</v>
      </c>
      <c r="GY41">
        <v>0</v>
      </c>
      <c r="GZ41">
        <v>140</v>
      </c>
      <c r="HA41">
        <v>28</v>
      </c>
      <c r="HB41">
        <v>0</v>
      </c>
      <c r="HC41">
        <v>99</v>
      </c>
      <c r="HD41">
        <v>56</v>
      </c>
      <c r="HE41">
        <v>20</v>
      </c>
      <c r="HF41">
        <v>1</v>
      </c>
      <c r="HG41">
        <v>3</v>
      </c>
      <c r="HH41">
        <v>0</v>
      </c>
      <c r="HI41">
        <v>0</v>
      </c>
      <c r="HJ41">
        <v>0</v>
      </c>
      <c r="HK41">
        <v>0</v>
      </c>
      <c r="HL41">
        <v>147</v>
      </c>
      <c r="HM41">
        <v>37</v>
      </c>
      <c r="HN41">
        <v>1</v>
      </c>
      <c r="HO41">
        <v>111</v>
      </c>
      <c r="HP41">
        <v>53</v>
      </c>
      <c r="HQ41">
        <v>14</v>
      </c>
      <c r="HR41">
        <v>0</v>
      </c>
      <c r="HS41">
        <v>0</v>
      </c>
      <c r="HT41">
        <v>1</v>
      </c>
      <c r="HU41">
        <v>0</v>
      </c>
      <c r="HV41">
        <v>0</v>
      </c>
      <c r="HW41">
        <v>0</v>
      </c>
      <c r="HX41">
        <v>163</v>
      </c>
      <c r="HY41">
        <v>38</v>
      </c>
      <c r="HZ41">
        <v>0</v>
      </c>
      <c r="IA41">
        <v>102</v>
      </c>
      <c r="IB41">
        <v>37</v>
      </c>
      <c r="IC41">
        <v>17</v>
      </c>
      <c r="ID41">
        <v>1</v>
      </c>
      <c r="IE41">
        <v>5</v>
      </c>
      <c r="IF41">
        <v>0</v>
      </c>
      <c r="IG41">
        <v>0</v>
      </c>
      <c r="IH41">
        <v>0</v>
      </c>
      <c r="II41">
        <v>0</v>
      </c>
      <c r="IJ41">
        <v>157</v>
      </c>
      <c r="IK41">
        <v>43</v>
      </c>
      <c r="IL41">
        <v>1</v>
      </c>
      <c r="IM41">
        <v>95</v>
      </c>
      <c r="IN41">
        <v>49</v>
      </c>
      <c r="IO41">
        <v>25</v>
      </c>
      <c r="IP41">
        <v>0</v>
      </c>
      <c r="IQ41">
        <v>2</v>
      </c>
      <c r="IR41">
        <v>0</v>
      </c>
      <c r="IS41">
        <v>1</v>
      </c>
      <c r="IT41">
        <v>0</v>
      </c>
      <c r="IU41">
        <v>0</v>
      </c>
      <c r="IV41">
        <v>164</v>
      </c>
      <c r="IW41">
        <v>57</v>
      </c>
      <c r="IX41">
        <v>2</v>
      </c>
      <c r="IY41">
        <v>116</v>
      </c>
      <c r="IZ41">
        <v>52</v>
      </c>
      <c r="JA41">
        <v>18</v>
      </c>
      <c r="JB41">
        <v>0</v>
      </c>
      <c r="JC41">
        <v>1</v>
      </c>
      <c r="JD41">
        <v>0</v>
      </c>
      <c r="JE41">
        <v>0</v>
      </c>
      <c r="JF41">
        <v>0</v>
      </c>
      <c r="JG41">
        <v>0</v>
      </c>
      <c r="JH41">
        <v>193</v>
      </c>
      <c r="JI41">
        <v>61</v>
      </c>
      <c r="JJ41">
        <v>3</v>
      </c>
      <c r="JK41">
        <v>95</v>
      </c>
      <c r="JL41">
        <v>37</v>
      </c>
      <c r="JM41">
        <v>20</v>
      </c>
      <c r="JN41">
        <v>0</v>
      </c>
      <c r="JO41">
        <v>2</v>
      </c>
      <c r="JP41">
        <v>0</v>
      </c>
      <c r="JQ41">
        <v>0</v>
      </c>
      <c r="JR41">
        <v>0</v>
      </c>
      <c r="JS41">
        <v>0</v>
      </c>
      <c r="JT41">
        <v>179</v>
      </c>
      <c r="JU41">
        <v>69</v>
      </c>
      <c r="JV41">
        <v>4</v>
      </c>
      <c r="JW41">
        <v>116</v>
      </c>
      <c r="JX41">
        <v>46</v>
      </c>
      <c r="JY41">
        <v>25</v>
      </c>
      <c r="JZ41">
        <v>0</v>
      </c>
      <c r="KA41">
        <v>1</v>
      </c>
      <c r="KB41">
        <v>1</v>
      </c>
      <c r="KC41">
        <v>1</v>
      </c>
      <c r="KD41">
        <v>0</v>
      </c>
      <c r="KE41">
        <v>0</v>
      </c>
      <c r="KF41">
        <v>214</v>
      </c>
      <c r="KG41">
        <v>65</v>
      </c>
      <c r="KH41">
        <v>2</v>
      </c>
      <c r="KI41">
        <v>74</v>
      </c>
      <c r="KJ41">
        <v>28</v>
      </c>
      <c r="KK41">
        <v>19</v>
      </c>
      <c r="KL41">
        <v>0</v>
      </c>
      <c r="KM41">
        <v>0</v>
      </c>
      <c r="KN41">
        <v>1</v>
      </c>
      <c r="KO41">
        <v>0</v>
      </c>
      <c r="KP41">
        <v>0</v>
      </c>
      <c r="KQ41">
        <v>0</v>
      </c>
      <c r="KR41">
        <v>160</v>
      </c>
      <c r="KS41">
        <v>78</v>
      </c>
      <c r="KT41">
        <v>2</v>
      </c>
      <c r="KU41">
        <v>114</v>
      </c>
      <c r="KV41">
        <v>55</v>
      </c>
      <c r="KW41">
        <v>14</v>
      </c>
      <c r="KX41">
        <v>0</v>
      </c>
      <c r="KY41">
        <v>0</v>
      </c>
      <c r="KZ41">
        <v>1</v>
      </c>
      <c r="LA41">
        <v>0</v>
      </c>
      <c r="LB41">
        <v>0</v>
      </c>
      <c r="LC41">
        <v>0</v>
      </c>
      <c r="LD41">
        <v>208</v>
      </c>
      <c r="LE41">
        <v>64</v>
      </c>
      <c r="LF41">
        <v>1</v>
      </c>
      <c r="LG41">
        <v>78</v>
      </c>
      <c r="LH41">
        <v>25</v>
      </c>
      <c r="LI41">
        <v>20</v>
      </c>
      <c r="LJ41">
        <v>0</v>
      </c>
      <c r="LK41">
        <v>1</v>
      </c>
      <c r="LL41">
        <v>1</v>
      </c>
      <c r="LM41">
        <v>0</v>
      </c>
      <c r="LN41">
        <v>0</v>
      </c>
      <c r="LO41">
        <v>0</v>
      </c>
      <c r="LP41">
        <v>163</v>
      </c>
      <c r="LQ41">
        <v>82</v>
      </c>
      <c r="LR41">
        <v>3</v>
      </c>
      <c r="LS41">
        <v>94</v>
      </c>
      <c r="LT41">
        <v>31</v>
      </c>
      <c r="LU41">
        <v>22</v>
      </c>
      <c r="LV41">
        <v>0</v>
      </c>
      <c r="LW41">
        <v>0</v>
      </c>
      <c r="LX41">
        <v>3</v>
      </c>
      <c r="LY41">
        <v>0</v>
      </c>
      <c r="LZ41">
        <v>1</v>
      </c>
      <c r="MA41">
        <v>0</v>
      </c>
      <c r="MB41">
        <v>201</v>
      </c>
      <c r="MC41">
        <v>65</v>
      </c>
      <c r="MD41">
        <v>8</v>
      </c>
      <c r="ME41">
        <v>89</v>
      </c>
      <c r="MF41">
        <v>29</v>
      </c>
      <c r="MG41">
        <v>24</v>
      </c>
      <c r="MH41">
        <v>0</v>
      </c>
      <c r="MI41">
        <v>3</v>
      </c>
      <c r="MJ41">
        <v>2</v>
      </c>
      <c r="MK41">
        <v>0</v>
      </c>
      <c r="ML41">
        <v>0</v>
      </c>
      <c r="MM41">
        <v>0</v>
      </c>
      <c r="MN41">
        <v>186</v>
      </c>
      <c r="MO41">
        <v>73</v>
      </c>
      <c r="MP41">
        <v>2</v>
      </c>
      <c r="MQ41">
        <v>99</v>
      </c>
      <c r="MR41">
        <v>44</v>
      </c>
      <c r="MS41">
        <v>17</v>
      </c>
      <c r="MT41">
        <v>0</v>
      </c>
      <c r="MU41">
        <v>0</v>
      </c>
      <c r="MV41">
        <v>2</v>
      </c>
      <c r="MW41">
        <v>0</v>
      </c>
      <c r="MX41">
        <v>0</v>
      </c>
      <c r="MY41">
        <v>0</v>
      </c>
      <c r="MZ41">
        <v>191</v>
      </c>
      <c r="NA41">
        <v>53</v>
      </c>
      <c r="NB41">
        <v>4</v>
      </c>
      <c r="NC41">
        <v>85</v>
      </c>
      <c r="ND41">
        <v>36</v>
      </c>
      <c r="NE41">
        <v>14</v>
      </c>
      <c r="NF41">
        <v>0</v>
      </c>
      <c r="NG41">
        <v>0</v>
      </c>
      <c r="NH41">
        <v>0</v>
      </c>
      <c r="NI41">
        <v>1</v>
      </c>
      <c r="NJ41">
        <v>1</v>
      </c>
      <c r="NK41">
        <v>0</v>
      </c>
      <c r="NL41">
        <v>156</v>
      </c>
      <c r="NM41">
        <v>58</v>
      </c>
      <c r="NN41">
        <v>4</v>
      </c>
      <c r="NO41">
        <v>67</v>
      </c>
      <c r="NP41">
        <v>23</v>
      </c>
      <c r="NQ41">
        <v>14</v>
      </c>
      <c r="NR41">
        <v>0</v>
      </c>
      <c r="NS41">
        <v>1</v>
      </c>
      <c r="NT41">
        <v>0</v>
      </c>
      <c r="NU41">
        <v>0</v>
      </c>
      <c r="NV41">
        <v>0</v>
      </c>
      <c r="NW41">
        <v>0</v>
      </c>
      <c r="NX41">
        <v>143</v>
      </c>
      <c r="NY41">
        <v>48</v>
      </c>
      <c r="NZ41">
        <v>2</v>
      </c>
      <c r="OA41">
        <v>47</v>
      </c>
      <c r="OB41">
        <v>12</v>
      </c>
      <c r="OC41">
        <v>13</v>
      </c>
      <c r="OD41">
        <v>0</v>
      </c>
      <c r="OE41">
        <v>0</v>
      </c>
      <c r="OF41">
        <v>1</v>
      </c>
      <c r="OG41">
        <v>1</v>
      </c>
      <c r="OH41">
        <v>0</v>
      </c>
      <c r="OI41">
        <v>1</v>
      </c>
      <c r="OJ41">
        <v>110</v>
      </c>
      <c r="OK41">
        <v>38</v>
      </c>
      <c r="OL41">
        <v>2</v>
      </c>
      <c r="OM41">
        <v>46</v>
      </c>
      <c r="ON41">
        <v>17</v>
      </c>
      <c r="OO41">
        <v>10</v>
      </c>
      <c r="OP41">
        <v>0</v>
      </c>
      <c r="OQ41">
        <v>0</v>
      </c>
      <c r="OR41">
        <v>0</v>
      </c>
      <c r="OS41">
        <v>0</v>
      </c>
      <c r="OT41">
        <v>0</v>
      </c>
      <c r="OU41">
        <v>0</v>
      </c>
      <c r="OV41">
        <v>96</v>
      </c>
      <c r="OW41">
        <v>3</v>
      </c>
      <c r="OX41">
        <v>1</v>
      </c>
      <c r="OY41">
        <v>5</v>
      </c>
      <c r="OZ41">
        <v>0</v>
      </c>
      <c r="PA41">
        <v>2</v>
      </c>
      <c r="PB41">
        <v>0</v>
      </c>
      <c r="PC41">
        <v>0</v>
      </c>
      <c r="PD41">
        <v>0</v>
      </c>
      <c r="PE41">
        <v>0</v>
      </c>
      <c r="PF41">
        <v>0</v>
      </c>
      <c r="PG41">
        <v>0</v>
      </c>
      <c r="PH41">
        <v>11</v>
      </c>
      <c r="PI41">
        <v>983</v>
      </c>
      <c r="PJ41">
        <v>42</v>
      </c>
      <c r="PK41">
        <v>1617</v>
      </c>
      <c r="PL41">
        <v>665</v>
      </c>
      <c r="PM41">
        <v>340</v>
      </c>
      <c r="PN41">
        <v>2</v>
      </c>
      <c r="PO41">
        <v>20</v>
      </c>
      <c r="PP41">
        <v>13</v>
      </c>
      <c r="PQ41">
        <v>4</v>
      </c>
      <c r="PR41">
        <v>2</v>
      </c>
      <c r="PS41">
        <v>1</v>
      </c>
      <c r="PT41">
        <v>2982</v>
      </c>
      <c r="PU41">
        <v>258</v>
      </c>
      <c r="PV41">
        <v>11</v>
      </c>
      <c r="PW41">
        <v>334</v>
      </c>
      <c r="PX41">
        <v>234</v>
      </c>
      <c r="PY41">
        <v>84</v>
      </c>
      <c r="PZ41">
        <v>2</v>
      </c>
      <c r="QA41">
        <v>3</v>
      </c>
      <c r="QB41">
        <v>8</v>
      </c>
      <c r="QC41">
        <v>1</v>
      </c>
      <c r="QD41">
        <v>0</v>
      </c>
      <c r="QE41">
        <v>1</v>
      </c>
      <c r="QF41">
        <v>687</v>
      </c>
    </row>
    <row r="42" spans="1:448" hidden="1">
      <c r="A42" s="178" t="s">
        <v>163</v>
      </c>
      <c r="B42">
        <v>13</v>
      </c>
      <c r="C42">
        <v>0</v>
      </c>
      <c r="D42">
        <v>0</v>
      </c>
      <c r="E42">
        <v>0</v>
      </c>
      <c r="F42">
        <v>33</v>
      </c>
      <c r="G42">
        <v>0</v>
      </c>
      <c r="H42">
        <v>0</v>
      </c>
      <c r="I42">
        <v>3</v>
      </c>
      <c r="J42">
        <v>1</v>
      </c>
      <c r="K42">
        <v>0</v>
      </c>
      <c r="L42">
        <v>0</v>
      </c>
      <c r="M42">
        <v>0</v>
      </c>
      <c r="N42">
        <v>1</v>
      </c>
      <c r="O42">
        <v>124</v>
      </c>
      <c r="P42">
        <v>0</v>
      </c>
      <c r="Q42">
        <v>0</v>
      </c>
      <c r="R42">
        <v>31</v>
      </c>
      <c r="S42">
        <v>1</v>
      </c>
      <c r="T42">
        <v>28</v>
      </c>
      <c r="U42">
        <v>0</v>
      </c>
      <c r="V42">
        <v>0</v>
      </c>
      <c r="W42">
        <v>0</v>
      </c>
      <c r="X42">
        <v>3</v>
      </c>
      <c r="Y42">
        <v>10</v>
      </c>
      <c r="Z42">
        <v>0</v>
      </c>
      <c r="AA42">
        <v>2</v>
      </c>
      <c r="AB42">
        <v>13</v>
      </c>
      <c r="AC42">
        <v>7</v>
      </c>
      <c r="AD42">
        <v>2</v>
      </c>
      <c r="AE42">
        <v>31</v>
      </c>
      <c r="AF42">
        <v>15</v>
      </c>
      <c r="AG42">
        <v>7</v>
      </c>
      <c r="AH42">
        <v>325</v>
      </c>
      <c r="AI42">
        <v>2</v>
      </c>
      <c r="AJ42">
        <v>0</v>
      </c>
      <c r="AK42">
        <v>0</v>
      </c>
      <c r="AL42">
        <v>0</v>
      </c>
      <c r="AM42">
        <v>8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9</v>
      </c>
      <c r="AW42">
        <v>0</v>
      </c>
      <c r="AX42">
        <v>0</v>
      </c>
      <c r="AY42">
        <v>0</v>
      </c>
      <c r="AZ42">
        <v>0</v>
      </c>
      <c r="BA42">
        <v>6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1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26</v>
      </c>
      <c r="BP42">
        <v>47</v>
      </c>
      <c r="BQ42">
        <v>0</v>
      </c>
      <c r="BR42">
        <v>0</v>
      </c>
      <c r="BS42">
        <v>0</v>
      </c>
      <c r="BT42">
        <v>28</v>
      </c>
      <c r="BU42">
        <v>0</v>
      </c>
      <c r="BV42">
        <v>0</v>
      </c>
      <c r="BW42">
        <v>1</v>
      </c>
      <c r="BX42">
        <v>1</v>
      </c>
      <c r="BY42">
        <v>0</v>
      </c>
      <c r="BZ42">
        <v>0</v>
      </c>
      <c r="CA42">
        <v>0</v>
      </c>
      <c r="CB42">
        <v>0</v>
      </c>
      <c r="CC42">
        <v>848</v>
      </c>
      <c r="CD42">
        <v>0</v>
      </c>
      <c r="CE42">
        <v>0</v>
      </c>
      <c r="CF42">
        <v>22</v>
      </c>
      <c r="CG42">
        <v>0</v>
      </c>
      <c r="CH42">
        <v>12</v>
      </c>
      <c r="CI42">
        <v>0</v>
      </c>
      <c r="CJ42">
        <v>0</v>
      </c>
      <c r="CK42">
        <v>0</v>
      </c>
      <c r="CL42">
        <v>0</v>
      </c>
      <c r="CM42">
        <v>9</v>
      </c>
      <c r="CN42">
        <v>0</v>
      </c>
      <c r="CO42">
        <v>8</v>
      </c>
      <c r="CP42">
        <v>10</v>
      </c>
      <c r="CQ42">
        <v>6</v>
      </c>
      <c r="CR42">
        <v>6</v>
      </c>
      <c r="CS42">
        <v>123</v>
      </c>
      <c r="CT42">
        <v>11</v>
      </c>
      <c r="CU42">
        <v>3</v>
      </c>
      <c r="CV42">
        <v>1135</v>
      </c>
      <c r="CW42">
        <v>15</v>
      </c>
      <c r="CX42">
        <v>0</v>
      </c>
      <c r="CY42">
        <v>0</v>
      </c>
      <c r="CZ42">
        <v>0</v>
      </c>
      <c r="DA42">
        <v>39</v>
      </c>
      <c r="DB42">
        <v>0</v>
      </c>
      <c r="DC42">
        <v>0</v>
      </c>
      <c r="DD42">
        <v>2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67</v>
      </c>
      <c r="DK42">
        <v>2</v>
      </c>
      <c r="DL42">
        <v>0</v>
      </c>
      <c r="DM42">
        <v>35</v>
      </c>
      <c r="DN42">
        <v>0</v>
      </c>
      <c r="DO42">
        <v>15</v>
      </c>
      <c r="DP42">
        <v>0</v>
      </c>
      <c r="DQ42">
        <v>0</v>
      </c>
      <c r="DR42">
        <v>1</v>
      </c>
      <c r="DS42">
        <v>3</v>
      </c>
      <c r="DT42">
        <v>3</v>
      </c>
      <c r="DU42">
        <v>0</v>
      </c>
      <c r="DV42">
        <v>9</v>
      </c>
      <c r="DW42">
        <v>2</v>
      </c>
      <c r="DX42">
        <v>4</v>
      </c>
      <c r="DY42">
        <v>2</v>
      </c>
      <c r="DZ42">
        <v>62</v>
      </c>
      <c r="EA42">
        <v>1</v>
      </c>
      <c r="EB42">
        <v>8</v>
      </c>
      <c r="EC42">
        <v>270</v>
      </c>
      <c r="ED42">
        <v>77</v>
      </c>
      <c r="EE42">
        <v>0</v>
      </c>
      <c r="EF42">
        <v>0</v>
      </c>
      <c r="EG42">
        <v>0</v>
      </c>
      <c r="EH42">
        <v>108</v>
      </c>
      <c r="EI42">
        <v>0</v>
      </c>
      <c r="EJ42">
        <v>0</v>
      </c>
      <c r="EK42">
        <v>6</v>
      </c>
      <c r="EL42">
        <v>2</v>
      </c>
      <c r="EM42">
        <v>0</v>
      </c>
      <c r="EN42">
        <v>0</v>
      </c>
      <c r="EO42">
        <v>0</v>
      </c>
      <c r="EP42">
        <v>1</v>
      </c>
      <c r="EQ42">
        <v>1048</v>
      </c>
      <c r="ER42">
        <v>2</v>
      </c>
      <c r="ES42">
        <v>0</v>
      </c>
      <c r="ET42">
        <v>88</v>
      </c>
      <c r="EU42">
        <v>1</v>
      </c>
      <c r="EV42">
        <v>61</v>
      </c>
      <c r="EW42">
        <v>0</v>
      </c>
      <c r="EX42">
        <v>0</v>
      </c>
      <c r="EY42">
        <v>1</v>
      </c>
      <c r="EZ42">
        <v>6</v>
      </c>
      <c r="FA42">
        <v>22</v>
      </c>
      <c r="FB42">
        <v>0</v>
      </c>
      <c r="FC42">
        <v>19</v>
      </c>
      <c r="FD42">
        <v>26</v>
      </c>
      <c r="FE42">
        <v>17</v>
      </c>
      <c r="FF42">
        <v>10</v>
      </c>
      <c r="FG42">
        <v>216</v>
      </c>
      <c r="FH42">
        <v>27</v>
      </c>
      <c r="FI42">
        <v>18</v>
      </c>
      <c r="FJ42">
        <v>1756</v>
      </c>
      <c r="FK42">
        <v>141</v>
      </c>
      <c r="FL42">
        <v>25</v>
      </c>
      <c r="FM42">
        <v>131</v>
      </c>
      <c r="FN42">
        <v>1</v>
      </c>
      <c r="FO42">
        <v>27</v>
      </c>
      <c r="FP42">
        <v>325</v>
      </c>
      <c r="FQ42">
        <v>16</v>
      </c>
      <c r="FR42">
        <v>7</v>
      </c>
      <c r="FS42">
        <v>0</v>
      </c>
      <c r="FT42">
        <v>0</v>
      </c>
      <c r="FU42">
        <v>3</v>
      </c>
      <c r="FV42">
        <v>26</v>
      </c>
      <c r="FW42">
        <v>325</v>
      </c>
      <c r="FX42">
        <v>37</v>
      </c>
      <c r="FY42">
        <v>437</v>
      </c>
      <c r="FZ42">
        <v>4</v>
      </c>
      <c r="GA42">
        <v>332</v>
      </c>
      <c r="GB42">
        <v>1135</v>
      </c>
      <c r="GC42">
        <v>20</v>
      </c>
      <c r="GD42">
        <v>4</v>
      </c>
      <c r="GE42">
        <v>176</v>
      </c>
      <c r="GF42">
        <v>0</v>
      </c>
      <c r="GG42">
        <v>70</v>
      </c>
      <c r="GH42">
        <v>270</v>
      </c>
      <c r="GI42">
        <v>502</v>
      </c>
      <c r="GJ42">
        <v>73</v>
      </c>
      <c r="GK42">
        <v>744</v>
      </c>
      <c r="GL42">
        <v>5</v>
      </c>
      <c r="GM42">
        <v>432</v>
      </c>
      <c r="GN42">
        <v>1756</v>
      </c>
      <c r="GO42">
        <v>11</v>
      </c>
      <c r="GP42">
        <v>0</v>
      </c>
      <c r="GQ42">
        <v>79</v>
      </c>
      <c r="GR42">
        <v>50</v>
      </c>
      <c r="GS42">
        <v>30</v>
      </c>
      <c r="GT42">
        <v>0</v>
      </c>
      <c r="GU42">
        <v>1</v>
      </c>
      <c r="GV42">
        <v>0</v>
      </c>
      <c r="GW42">
        <v>1</v>
      </c>
      <c r="GX42">
        <v>0</v>
      </c>
      <c r="GY42">
        <v>0</v>
      </c>
      <c r="GZ42">
        <v>120</v>
      </c>
      <c r="HA42">
        <v>12</v>
      </c>
      <c r="HB42">
        <v>0</v>
      </c>
      <c r="HC42">
        <v>68</v>
      </c>
      <c r="HD42">
        <v>44</v>
      </c>
      <c r="HE42">
        <v>23</v>
      </c>
      <c r="HF42">
        <v>0</v>
      </c>
      <c r="HG42">
        <v>1</v>
      </c>
      <c r="HH42">
        <v>0</v>
      </c>
      <c r="HI42">
        <v>0</v>
      </c>
      <c r="HJ42">
        <v>0</v>
      </c>
      <c r="HK42">
        <v>0</v>
      </c>
      <c r="HL42">
        <v>103</v>
      </c>
      <c r="HM42">
        <v>10</v>
      </c>
      <c r="HN42">
        <v>0</v>
      </c>
      <c r="HO42">
        <v>87</v>
      </c>
      <c r="HP42">
        <v>52</v>
      </c>
      <c r="HQ42">
        <v>13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110</v>
      </c>
      <c r="HY42">
        <v>12</v>
      </c>
      <c r="HZ42">
        <v>1</v>
      </c>
      <c r="IA42">
        <v>75</v>
      </c>
      <c r="IB42">
        <v>49</v>
      </c>
      <c r="IC42">
        <v>19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1</v>
      </c>
      <c r="IJ42">
        <v>107</v>
      </c>
      <c r="IK42">
        <v>25</v>
      </c>
      <c r="IL42">
        <v>0</v>
      </c>
      <c r="IM42">
        <v>93</v>
      </c>
      <c r="IN42">
        <v>64</v>
      </c>
      <c r="IO42">
        <v>15</v>
      </c>
      <c r="IP42">
        <v>0</v>
      </c>
      <c r="IQ42">
        <v>0</v>
      </c>
      <c r="IR42">
        <v>0</v>
      </c>
      <c r="IS42">
        <v>0</v>
      </c>
      <c r="IT42">
        <v>0</v>
      </c>
      <c r="IU42">
        <v>0</v>
      </c>
      <c r="IV42">
        <v>133</v>
      </c>
      <c r="IW42">
        <v>14</v>
      </c>
      <c r="IX42">
        <v>0</v>
      </c>
      <c r="IY42">
        <v>65</v>
      </c>
      <c r="IZ42">
        <v>42</v>
      </c>
      <c r="JA42">
        <v>18</v>
      </c>
      <c r="JB42">
        <v>0</v>
      </c>
      <c r="JC42">
        <v>0</v>
      </c>
      <c r="JD42">
        <v>0</v>
      </c>
      <c r="JE42">
        <v>0</v>
      </c>
      <c r="JF42">
        <v>0</v>
      </c>
      <c r="JG42">
        <v>1</v>
      </c>
      <c r="JH42">
        <v>97</v>
      </c>
      <c r="JI42">
        <v>23</v>
      </c>
      <c r="JJ42">
        <v>3</v>
      </c>
      <c r="JK42">
        <v>64</v>
      </c>
      <c r="JL42">
        <v>39</v>
      </c>
      <c r="JM42">
        <v>16</v>
      </c>
      <c r="JN42">
        <v>0</v>
      </c>
      <c r="JO42">
        <v>0</v>
      </c>
      <c r="JP42">
        <v>0</v>
      </c>
      <c r="JQ42">
        <v>0</v>
      </c>
      <c r="JR42">
        <v>1</v>
      </c>
      <c r="JS42">
        <v>2</v>
      </c>
      <c r="JT42">
        <v>106</v>
      </c>
      <c r="JU42">
        <v>16</v>
      </c>
      <c r="JV42">
        <v>1</v>
      </c>
      <c r="JW42">
        <v>71</v>
      </c>
      <c r="JX42">
        <v>42</v>
      </c>
      <c r="JY42">
        <v>19</v>
      </c>
      <c r="JZ42">
        <v>0</v>
      </c>
      <c r="KA42">
        <v>1</v>
      </c>
      <c r="KB42">
        <v>0</v>
      </c>
      <c r="KC42">
        <v>1</v>
      </c>
      <c r="KD42">
        <v>1</v>
      </c>
      <c r="KE42">
        <v>1</v>
      </c>
      <c r="KF42">
        <v>107</v>
      </c>
      <c r="KG42">
        <v>22</v>
      </c>
      <c r="KH42">
        <v>1</v>
      </c>
      <c r="KI42">
        <v>64</v>
      </c>
      <c r="KJ42">
        <v>32</v>
      </c>
      <c r="KK42">
        <v>15</v>
      </c>
      <c r="KL42">
        <v>0</v>
      </c>
      <c r="KM42">
        <v>0</v>
      </c>
      <c r="KN42">
        <v>1</v>
      </c>
      <c r="KO42">
        <v>0</v>
      </c>
      <c r="KP42">
        <v>1</v>
      </c>
      <c r="KQ42">
        <v>0</v>
      </c>
      <c r="KR42">
        <v>102</v>
      </c>
      <c r="KS42">
        <v>19</v>
      </c>
      <c r="KT42">
        <v>1</v>
      </c>
      <c r="KU42">
        <v>78</v>
      </c>
      <c r="KV42">
        <v>49</v>
      </c>
      <c r="KW42">
        <v>14</v>
      </c>
      <c r="KX42">
        <v>0</v>
      </c>
      <c r="KY42">
        <v>0</v>
      </c>
      <c r="KZ42">
        <v>0</v>
      </c>
      <c r="LA42">
        <v>0</v>
      </c>
      <c r="LB42">
        <v>0</v>
      </c>
      <c r="LC42">
        <v>2</v>
      </c>
      <c r="LD42">
        <v>112</v>
      </c>
      <c r="LE42">
        <v>21</v>
      </c>
      <c r="LF42">
        <v>2</v>
      </c>
      <c r="LG42">
        <v>69</v>
      </c>
      <c r="LH42">
        <v>38</v>
      </c>
      <c r="LI42">
        <v>19</v>
      </c>
      <c r="LJ42">
        <v>0</v>
      </c>
      <c r="LK42">
        <v>0</v>
      </c>
      <c r="LL42">
        <v>1</v>
      </c>
      <c r="LM42">
        <v>0</v>
      </c>
      <c r="LN42">
        <v>2</v>
      </c>
      <c r="LO42">
        <v>3</v>
      </c>
      <c r="LP42">
        <v>111</v>
      </c>
      <c r="LQ42">
        <v>20</v>
      </c>
      <c r="LR42">
        <v>2</v>
      </c>
      <c r="LS42">
        <v>62</v>
      </c>
      <c r="LT42">
        <v>28</v>
      </c>
      <c r="LU42">
        <v>16</v>
      </c>
      <c r="LV42">
        <v>0</v>
      </c>
      <c r="LW42">
        <v>0</v>
      </c>
      <c r="LX42">
        <v>0</v>
      </c>
      <c r="LY42">
        <v>0</v>
      </c>
      <c r="LZ42">
        <v>3</v>
      </c>
      <c r="MA42">
        <v>0</v>
      </c>
      <c r="MB42">
        <v>100</v>
      </c>
      <c r="MC42">
        <v>16</v>
      </c>
      <c r="MD42">
        <v>1</v>
      </c>
      <c r="ME42">
        <v>60</v>
      </c>
      <c r="MF42">
        <v>36</v>
      </c>
      <c r="MG42">
        <v>11</v>
      </c>
      <c r="MH42">
        <v>0</v>
      </c>
      <c r="MI42">
        <v>0</v>
      </c>
      <c r="MJ42">
        <v>0</v>
      </c>
      <c r="MK42">
        <v>0</v>
      </c>
      <c r="ML42">
        <v>2</v>
      </c>
      <c r="MM42">
        <v>1</v>
      </c>
      <c r="MN42">
        <v>88</v>
      </c>
      <c r="MO42">
        <v>24</v>
      </c>
      <c r="MP42">
        <v>5</v>
      </c>
      <c r="MQ42">
        <v>57</v>
      </c>
      <c r="MR42">
        <v>35</v>
      </c>
      <c r="MS42">
        <v>12</v>
      </c>
      <c r="MT42">
        <v>0</v>
      </c>
      <c r="MU42">
        <v>0</v>
      </c>
      <c r="MV42">
        <v>0</v>
      </c>
      <c r="MW42">
        <v>1</v>
      </c>
      <c r="MX42">
        <v>0</v>
      </c>
      <c r="MY42">
        <v>2</v>
      </c>
      <c r="MZ42">
        <v>98</v>
      </c>
      <c r="NA42">
        <v>20</v>
      </c>
      <c r="NB42">
        <v>6</v>
      </c>
      <c r="NC42">
        <v>41</v>
      </c>
      <c r="ND42">
        <v>34</v>
      </c>
      <c r="NE42">
        <v>8</v>
      </c>
      <c r="NF42">
        <v>0</v>
      </c>
      <c r="NG42">
        <v>0</v>
      </c>
      <c r="NH42">
        <v>0</v>
      </c>
      <c r="NI42">
        <v>0</v>
      </c>
      <c r="NJ42">
        <v>0</v>
      </c>
      <c r="NK42">
        <v>1</v>
      </c>
      <c r="NL42">
        <v>75</v>
      </c>
      <c r="NM42">
        <v>20</v>
      </c>
      <c r="NN42">
        <v>0</v>
      </c>
      <c r="NO42">
        <v>39</v>
      </c>
      <c r="NP42">
        <v>23</v>
      </c>
      <c r="NQ42">
        <v>9</v>
      </c>
      <c r="NR42">
        <v>0</v>
      </c>
      <c r="NS42">
        <v>0</v>
      </c>
      <c r="NT42">
        <v>0</v>
      </c>
      <c r="NU42">
        <v>0</v>
      </c>
      <c r="NV42">
        <v>1</v>
      </c>
      <c r="NW42">
        <v>3</v>
      </c>
      <c r="NX42">
        <v>68</v>
      </c>
      <c r="NY42">
        <v>23</v>
      </c>
      <c r="NZ42">
        <v>3</v>
      </c>
      <c r="OA42">
        <v>31</v>
      </c>
      <c r="OB42">
        <v>17</v>
      </c>
      <c r="OC42">
        <v>8</v>
      </c>
      <c r="OD42">
        <v>0</v>
      </c>
      <c r="OE42">
        <v>0</v>
      </c>
      <c r="OF42">
        <v>0</v>
      </c>
      <c r="OG42">
        <v>0</v>
      </c>
      <c r="OH42">
        <v>1</v>
      </c>
      <c r="OI42">
        <v>1</v>
      </c>
      <c r="OJ42">
        <v>65</v>
      </c>
      <c r="OK42">
        <v>17</v>
      </c>
      <c r="OL42">
        <v>0</v>
      </c>
      <c r="OM42">
        <v>32</v>
      </c>
      <c r="ON42">
        <v>16</v>
      </c>
      <c r="OO42">
        <v>4</v>
      </c>
      <c r="OP42">
        <v>0</v>
      </c>
      <c r="OQ42">
        <v>0</v>
      </c>
      <c r="OR42">
        <v>0</v>
      </c>
      <c r="OS42">
        <v>0</v>
      </c>
      <c r="OT42">
        <v>0</v>
      </c>
      <c r="OU42">
        <v>1</v>
      </c>
      <c r="OV42">
        <v>53</v>
      </c>
      <c r="OW42">
        <v>0</v>
      </c>
      <c r="OX42">
        <v>0</v>
      </c>
      <c r="OY42">
        <v>0</v>
      </c>
      <c r="OZ42">
        <v>0</v>
      </c>
      <c r="PA42">
        <v>1</v>
      </c>
      <c r="PB42">
        <v>0</v>
      </c>
      <c r="PC42">
        <v>0</v>
      </c>
      <c r="PD42">
        <v>0</v>
      </c>
      <c r="PE42">
        <v>0</v>
      </c>
      <c r="PF42">
        <v>0</v>
      </c>
      <c r="PG42">
        <v>0</v>
      </c>
      <c r="PH42">
        <v>1</v>
      </c>
      <c r="PI42">
        <v>325</v>
      </c>
      <c r="PJ42">
        <v>26</v>
      </c>
      <c r="PK42">
        <v>1135</v>
      </c>
      <c r="PL42">
        <v>690</v>
      </c>
      <c r="PM42">
        <v>270</v>
      </c>
      <c r="PN42">
        <v>0</v>
      </c>
      <c r="PO42">
        <v>3</v>
      </c>
      <c r="PP42">
        <v>2</v>
      </c>
      <c r="PQ42">
        <v>3</v>
      </c>
      <c r="PR42">
        <v>12</v>
      </c>
      <c r="PS42">
        <v>19</v>
      </c>
      <c r="PT42">
        <v>1756</v>
      </c>
      <c r="PU42">
        <v>64</v>
      </c>
      <c r="PV42">
        <v>2</v>
      </c>
      <c r="PW42">
        <v>146</v>
      </c>
      <c r="PX42">
        <v>108</v>
      </c>
      <c r="PY42">
        <v>37</v>
      </c>
      <c r="PZ42">
        <v>0</v>
      </c>
      <c r="QA42">
        <v>1</v>
      </c>
      <c r="QB42">
        <v>1</v>
      </c>
      <c r="QC42">
        <v>1</v>
      </c>
      <c r="QD42">
        <v>0</v>
      </c>
      <c r="QE42">
        <v>0</v>
      </c>
      <c r="QF42">
        <v>249</v>
      </c>
    </row>
    <row r="43" spans="1:448" hidden="1">
      <c r="A43" s="178" t="s">
        <v>164</v>
      </c>
      <c r="B43">
        <v>4</v>
      </c>
      <c r="C43">
        <v>6</v>
      </c>
      <c r="D43">
        <v>0</v>
      </c>
      <c r="E43">
        <v>2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2</v>
      </c>
      <c r="O43">
        <v>55</v>
      </c>
      <c r="P43">
        <v>0</v>
      </c>
      <c r="Q43">
        <v>0</v>
      </c>
      <c r="R43">
        <v>10</v>
      </c>
      <c r="S43">
        <v>2</v>
      </c>
      <c r="T43">
        <v>48</v>
      </c>
      <c r="U43">
        <v>0</v>
      </c>
      <c r="V43">
        <v>0</v>
      </c>
      <c r="W43">
        <v>1</v>
      </c>
      <c r="X43">
        <v>4</v>
      </c>
      <c r="Y43">
        <v>21</v>
      </c>
      <c r="Z43">
        <v>1</v>
      </c>
      <c r="AA43">
        <v>5</v>
      </c>
      <c r="AB43">
        <v>6</v>
      </c>
      <c r="AC43">
        <v>5</v>
      </c>
      <c r="AD43">
        <v>5</v>
      </c>
      <c r="AE43">
        <v>12</v>
      </c>
      <c r="AF43">
        <v>10</v>
      </c>
      <c r="AG43">
        <v>7</v>
      </c>
      <c r="AH43">
        <v>206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1</v>
      </c>
      <c r="AW43">
        <v>0</v>
      </c>
      <c r="AX43">
        <v>0</v>
      </c>
      <c r="AY43">
        <v>1</v>
      </c>
      <c r="AZ43">
        <v>1</v>
      </c>
      <c r="BA43">
        <v>4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1</v>
      </c>
      <c r="BN43">
        <v>0</v>
      </c>
      <c r="BO43">
        <v>8</v>
      </c>
      <c r="BP43">
        <v>5</v>
      </c>
      <c r="BQ43">
        <v>2</v>
      </c>
      <c r="BR43">
        <v>2</v>
      </c>
      <c r="BS43">
        <v>4</v>
      </c>
      <c r="BT43">
        <v>4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1</v>
      </c>
      <c r="CC43">
        <v>204</v>
      </c>
      <c r="CD43">
        <v>0</v>
      </c>
      <c r="CE43">
        <v>0</v>
      </c>
      <c r="CF43">
        <v>4</v>
      </c>
      <c r="CG43">
        <v>3</v>
      </c>
      <c r="CH43">
        <v>27</v>
      </c>
      <c r="CI43">
        <v>0</v>
      </c>
      <c r="CJ43">
        <v>0</v>
      </c>
      <c r="CK43">
        <v>0</v>
      </c>
      <c r="CL43">
        <v>1</v>
      </c>
      <c r="CM43">
        <v>12</v>
      </c>
      <c r="CN43">
        <v>0</v>
      </c>
      <c r="CO43">
        <v>6</v>
      </c>
      <c r="CP43">
        <v>6</v>
      </c>
      <c r="CQ43">
        <v>3</v>
      </c>
      <c r="CR43">
        <v>4</v>
      </c>
      <c r="CS43">
        <v>59</v>
      </c>
      <c r="CT43">
        <v>6</v>
      </c>
      <c r="CU43">
        <v>1</v>
      </c>
      <c r="CV43">
        <v>354</v>
      </c>
      <c r="CW43">
        <v>9</v>
      </c>
      <c r="CX43">
        <v>14</v>
      </c>
      <c r="CY43">
        <v>6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4</v>
      </c>
      <c r="DF43">
        <v>5</v>
      </c>
      <c r="DG43">
        <v>0</v>
      </c>
      <c r="DH43">
        <v>0</v>
      </c>
      <c r="DI43">
        <v>0</v>
      </c>
      <c r="DJ43">
        <v>19</v>
      </c>
      <c r="DK43">
        <v>0</v>
      </c>
      <c r="DL43">
        <v>0</v>
      </c>
      <c r="DM43">
        <v>14</v>
      </c>
      <c r="DN43">
        <v>0</v>
      </c>
      <c r="DO43">
        <v>13</v>
      </c>
      <c r="DP43">
        <v>0</v>
      </c>
      <c r="DQ43">
        <v>0</v>
      </c>
      <c r="DR43">
        <v>0</v>
      </c>
      <c r="DS43">
        <v>0</v>
      </c>
      <c r="DT43">
        <v>1</v>
      </c>
      <c r="DU43">
        <v>0</v>
      </c>
      <c r="DV43">
        <v>0</v>
      </c>
      <c r="DW43">
        <v>0</v>
      </c>
      <c r="DX43">
        <v>0</v>
      </c>
      <c r="DY43">
        <v>8</v>
      </c>
      <c r="DZ43">
        <v>30</v>
      </c>
      <c r="EA43">
        <v>0</v>
      </c>
      <c r="EB43">
        <v>3</v>
      </c>
      <c r="EC43">
        <v>126</v>
      </c>
      <c r="ED43">
        <v>18</v>
      </c>
      <c r="EE43">
        <v>22</v>
      </c>
      <c r="EF43">
        <v>8</v>
      </c>
      <c r="EG43">
        <v>6</v>
      </c>
      <c r="EH43">
        <v>4</v>
      </c>
      <c r="EI43">
        <v>0</v>
      </c>
      <c r="EJ43">
        <v>0</v>
      </c>
      <c r="EK43">
        <v>0</v>
      </c>
      <c r="EL43">
        <v>4</v>
      </c>
      <c r="EM43">
        <v>5</v>
      </c>
      <c r="EN43">
        <v>0</v>
      </c>
      <c r="EO43">
        <v>0</v>
      </c>
      <c r="EP43">
        <v>3</v>
      </c>
      <c r="EQ43">
        <v>279</v>
      </c>
      <c r="ER43">
        <v>0</v>
      </c>
      <c r="ES43">
        <v>0</v>
      </c>
      <c r="ET43">
        <v>29</v>
      </c>
      <c r="EU43">
        <v>6</v>
      </c>
      <c r="EV43">
        <v>92</v>
      </c>
      <c r="EW43">
        <v>0</v>
      </c>
      <c r="EX43">
        <v>0</v>
      </c>
      <c r="EY43">
        <v>1</v>
      </c>
      <c r="EZ43">
        <v>5</v>
      </c>
      <c r="FA43">
        <v>34</v>
      </c>
      <c r="FB43">
        <v>1</v>
      </c>
      <c r="FC43">
        <v>11</v>
      </c>
      <c r="FD43">
        <v>12</v>
      </c>
      <c r="FE43">
        <v>8</v>
      </c>
      <c r="FF43">
        <v>17</v>
      </c>
      <c r="FG43">
        <v>101</v>
      </c>
      <c r="FH43">
        <v>17</v>
      </c>
      <c r="FI43">
        <v>11</v>
      </c>
      <c r="FJ43">
        <v>694</v>
      </c>
      <c r="FK43">
        <v>72</v>
      </c>
      <c r="FL43">
        <v>16</v>
      </c>
      <c r="FM43">
        <v>113</v>
      </c>
      <c r="FN43">
        <v>0</v>
      </c>
      <c r="FO43">
        <v>5</v>
      </c>
      <c r="FP43">
        <v>206</v>
      </c>
      <c r="FQ43">
        <v>2</v>
      </c>
      <c r="FR43">
        <v>1</v>
      </c>
      <c r="FS43">
        <v>1</v>
      </c>
      <c r="FT43">
        <v>0</v>
      </c>
      <c r="FU43">
        <v>4</v>
      </c>
      <c r="FV43">
        <v>8</v>
      </c>
      <c r="FW43">
        <v>182</v>
      </c>
      <c r="FX43">
        <v>16</v>
      </c>
      <c r="FY43">
        <v>146</v>
      </c>
      <c r="FZ43">
        <v>1</v>
      </c>
      <c r="GA43">
        <v>9</v>
      </c>
      <c r="GB43">
        <v>354</v>
      </c>
      <c r="GC43">
        <v>19</v>
      </c>
      <c r="GD43">
        <v>0</v>
      </c>
      <c r="GE43">
        <v>107</v>
      </c>
      <c r="GF43">
        <v>0</v>
      </c>
      <c r="GG43">
        <v>0</v>
      </c>
      <c r="GH43">
        <v>126</v>
      </c>
      <c r="GI43">
        <v>275</v>
      </c>
      <c r="GJ43">
        <v>33</v>
      </c>
      <c r="GK43">
        <v>367</v>
      </c>
      <c r="GL43">
        <v>1</v>
      </c>
      <c r="GM43">
        <v>18</v>
      </c>
      <c r="GN43">
        <v>694</v>
      </c>
      <c r="GO43">
        <v>6</v>
      </c>
      <c r="GP43">
        <v>0</v>
      </c>
      <c r="GQ43">
        <v>21</v>
      </c>
      <c r="GR43">
        <v>17</v>
      </c>
      <c r="GS43">
        <v>14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41</v>
      </c>
      <c r="HA43">
        <v>4</v>
      </c>
      <c r="HB43">
        <v>0</v>
      </c>
      <c r="HC43">
        <v>25</v>
      </c>
      <c r="HD43">
        <v>21</v>
      </c>
      <c r="HE43">
        <v>7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36</v>
      </c>
      <c r="HM43">
        <v>7</v>
      </c>
      <c r="HN43">
        <v>0</v>
      </c>
      <c r="HO43">
        <v>36</v>
      </c>
      <c r="HP43">
        <v>24</v>
      </c>
      <c r="HQ43">
        <v>12</v>
      </c>
      <c r="HR43">
        <v>0</v>
      </c>
      <c r="HS43">
        <v>2</v>
      </c>
      <c r="HT43">
        <v>0</v>
      </c>
      <c r="HU43">
        <v>0</v>
      </c>
      <c r="HV43">
        <v>0</v>
      </c>
      <c r="HW43">
        <v>0</v>
      </c>
      <c r="HX43">
        <v>55</v>
      </c>
      <c r="HY43">
        <v>7</v>
      </c>
      <c r="HZ43">
        <v>0</v>
      </c>
      <c r="IA43">
        <v>30</v>
      </c>
      <c r="IB43">
        <v>20</v>
      </c>
      <c r="IC43">
        <v>7</v>
      </c>
      <c r="ID43">
        <v>0</v>
      </c>
      <c r="IE43">
        <v>1</v>
      </c>
      <c r="IF43">
        <v>0</v>
      </c>
      <c r="IG43">
        <v>0</v>
      </c>
      <c r="IH43">
        <v>0</v>
      </c>
      <c r="II43">
        <v>0</v>
      </c>
      <c r="IJ43">
        <v>44</v>
      </c>
      <c r="IK43">
        <v>9</v>
      </c>
      <c r="IL43">
        <v>1</v>
      </c>
      <c r="IM43">
        <v>21</v>
      </c>
      <c r="IN43">
        <v>15</v>
      </c>
      <c r="IO43">
        <v>6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37</v>
      </c>
      <c r="IW43">
        <v>11</v>
      </c>
      <c r="IX43">
        <v>0</v>
      </c>
      <c r="IY43">
        <v>29</v>
      </c>
      <c r="IZ43">
        <v>17</v>
      </c>
      <c r="JA43">
        <v>9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</v>
      </c>
      <c r="JH43">
        <v>49</v>
      </c>
      <c r="JI43">
        <v>13</v>
      </c>
      <c r="JJ43">
        <v>0</v>
      </c>
      <c r="JK43">
        <v>27</v>
      </c>
      <c r="JL43">
        <v>18</v>
      </c>
      <c r="JM43">
        <v>10</v>
      </c>
      <c r="JN43">
        <v>0</v>
      </c>
      <c r="JO43">
        <v>0</v>
      </c>
      <c r="JP43">
        <v>0</v>
      </c>
      <c r="JQ43">
        <v>0</v>
      </c>
      <c r="JR43">
        <v>0</v>
      </c>
      <c r="JS43">
        <v>0</v>
      </c>
      <c r="JT43">
        <v>50</v>
      </c>
      <c r="JU43">
        <v>12</v>
      </c>
      <c r="JV43">
        <v>0</v>
      </c>
      <c r="JW43">
        <v>21</v>
      </c>
      <c r="JX43">
        <v>14</v>
      </c>
      <c r="JY43">
        <v>9</v>
      </c>
      <c r="JZ43">
        <v>0</v>
      </c>
      <c r="KA43">
        <v>3</v>
      </c>
      <c r="KB43">
        <v>0</v>
      </c>
      <c r="KC43">
        <v>0</v>
      </c>
      <c r="KD43">
        <v>0</v>
      </c>
      <c r="KE43">
        <v>0</v>
      </c>
      <c r="KF43">
        <v>42</v>
      </c>
      <c r="KG43">
        <v>13</v>
      </c>
      <c r="KH43">
        <v>0</v>
      </c>
      <c r="KI43">
        <v>21</v>
      </c>
      <c r="KJ43">
        <v>11</v>
      </c>
      <c r="KK43">
        <v>3</v>
      </c>
      <c r="KL43">
        <v>0</v>
      </c>
      <c r="KM43">
        <v>0</v>
      </c>
      <c r="KN43">
        <v>0</v>
      </c>
      <c r="KO43">
        <v>0</v>
      </c>
      <c r="KP43">
        <v>0</v>
      </c>
      <c r="KQ43">
        <v>0</v>
      </c>
      <c r="KR43">
        <v>37</v>
      </c>
      <c r="KS43">
        <v>12</v>
      </c>
      <c r="KT43">
        <v>0</v>
      </c>
      <c r="KU43">
        <v>17</v>
      </c>
      <c r="KV43">
        <v>13</v>
      </c>
      <c r="KW43">
        <v>9</v>
      </c>
      <c r="KX43">
        <v>0</v>
      </c>
      <c r="KY43">
        <v>4</v>
      </c>
      <c r="KZ43">
        <v>0</v>
      </c>
      <c r="LA43">
        <v>0</v>
      </c>
      <c r="LB43">
        <v>0</v>
      </c>
      <c r="LC43">
        <v>0</v>
      </c>
      <c r="LD43">
        <v>38</v>
      </c>
      <c r="LE43">
        <v>21</v>
      </c>
      <c r="LF43">
        <v>0</v>
      </c>
      <c r="LG43">
        <v>16</v>
      </c>
      <c r="LH43">
        <v>12</v>
      </c>
      <c r="LI43">
        <v>3</v>
      </c>
      <c r="LJ43">
        <v>0</v>
      </c>
      <c r="LK43">
        <v>0</v>
      </c>
      <c r="LL43">
        <v>0</v>
      </c>
      <c r="LM43">
        <v>0</v>
      </c>
      <c r="LN43">
        <v>0</v>
      </c>
      <c r="LO43">
        <v>0</v>
      </c>
      <c r="LP43">
        <v>40</v>
      </c>
      <c r="LQ43">
        <v>10</v>
      </c>
      <c r="LR43">
        <v>2</v>
      </c>
      <c r="LS43">
        <v>13</v>
      </c>
      <c r="LT43">
        <v>7</v>
      </c>
      <c r="LU43">
        <v>7</v>
      </c>
      <c r="LV43">
        <v>0</v>
      </c>
      <c r="LW43">
        <v>1</v>
      </c>
      <c r="LX43">
        <v>0</v>
      </c>
      <c r="LY43">
        <v>0</v>
      </c>
      <c r="LZ43">
        <v>1</v>
      </c>
      <c r="MA43">
        <v>0</v>
      </c>
      <c r="MB43">
        <v>32</v>
      </c>
      <c r="MC43">
        <v>15</v>
      </c>
      <c r="MD43">
        <v>2</v>
      </c>
      <c r="ME43">
        <v>17</v>
      </c>
      <c r="MF43">
        <v>13</v>
      </c>
      <c r="MG43">
        <v>7</v>
      </c>
      <c r="MH43">
        <v>0</v>
      </c>
      <c r="MI43">
        <v>2</v>
      </c>
      <c r="MJ43">
        <v>0</v>
      </c>
      <c r="MK43">
        <v>0</v>
      </c>
      <c r="ML43">
        <v>0</v>
      </c>
      <c r="MM43">
        <v>0</v>
      </c>
      <c r="MN43">
        <v>41</v>
      </c>
      <c r="MO43">
        <v>14</v>
      </c>
      <c r="MP43">
        <v>0</v>
      </c>
      <c r="MQ43">
        <v>16</v>
      </c>
      <c r="MR43">
        <v>10</v>
      </c>
      <c r="MS43">
        <v>7</v>
      </c>
      <c r="MT43">
        <v>0</v>
      </c>
      <c r="MU43">
        <v>0</v>
      </c>
      <c r="MV43">
        <v>0</v>
      </c>
      <c r="MW43">
        <v>1</v>
      </c>
      <c r="MX43">
        <v>1</v>
      </c>
      <c r="MY43">
        <v>0</v>
      </c>
      <c r="MZ43">
        <v>37</v>
      </c>
      <c r="NA43">
        <v>17</v>
      </c>
      <c r="NB43">
        <v>1</v>
      </c>
      <c r="NC43">
        <v>19</v>
      </c>
      <c r="ND43">
        <v>12</v>
      </c>
      <c r="NE43">
        <v>6</v>
      </c>
      <c r="NF43">
        <v>0</v>
      </c>
      <c r="NG43">
        <v>3</v>
      </c>
      <c r="NH43">
        <v>0</v>
      </c>
      <c r="NI43">
        <v>0</v>
      </c>
      <c r="NJ43">
        <v>0</v>
      </c>
      <c r="NK43">
        <v>0</v>
      </c>
      <c r="NL43">
        <v>43</v>
      </c>
      <c r="NM43">
        <v>10</v>
      </c>
      <c r="NN43">
        <v>1</v>
      </c>
      <c r="NO43">
        <v>7</v>
      </c>
      <c r="NP43">
        <v>5</v>
      </c>
      <c r="NQ43">
        <v>5</v>
      </c>
      <c r="NR43">
        <v>0</v>
      </c>
      <c r="NS43">
        <v>0</v>
      </c>
      <c r="NT43">
        <v>0</v>
      </c>
      <c r="NU43">
        <v>0</v>
      </c>
      <c r="NV43">
        <v>0</v>
      </c>
      <c r="NW43">
        <v>0</v>
      </c>
      <c r="NX43">
        <v>23</v>
      </c>
      <c r="NY43">
        <v>11</v>
      </c>
      <c r="NZ43">
        <v>0</v>
      </c>
      <c r="OA43">
        <v>9</v>
      </c>
      <c r="OB43">
        <v>6</v>
      </c>
      <c r="OC43">
        <v>3</v>
      </c>
      <c r="OD43">
        <v>0</v>
      </c>
      <c r="OE43">
        <v>2</v>
      </c>
      <c r="OF43">
        <v>0</v>
      </c>
      <c r="OG43">
        <v>0</v>
      </c>
      <c r="OH43">
        <v>0</v>
      </c>
      <c r="OI43">
        <v>0</v>
      </c>
      <c r="OJ43">
        <v>23</v>
      </c>
      <c r="OK43">
        <v>14</v>
      </c>
      <c r="OL43">
        <v>1</v>
      </c>
      <c r="OM43">
        <v>9</v>
      </c>
      <c r="ON43">
        <v>7</v>
      </c>
      <c r="OO43">
        <v>2</v>
      </c>
      <c r="OP43">
        <v>0</v>
      </c>
      <c r="OQ43">
        <v>0</v>
      </c>
      <c r="OR43">
        <v>0</v>
      </c>
      <c r="OS43">
        <v>0</v>
      </c>
      <c r="OT43">
        <v>0</v>
      </c>
      <c r="OU43">
        <v>0</v>
      </c>
      <c r="OV43">
        <v>26</v>
      </c>
      <c r="OW43">
        <v>0</v>
      </c>
      <c r="OX43">
        <v>0</v>
      </c>
      <c r="OY43">
        <v>0</v>
      </c>
      <c r="OZ43">
        <v>0</v>
      </c>
      <c r="PA43">
        <v>0</v>
      </c>
      <c r="PB43">
        <v>0</v>
      </c>
      <c r="PC43">
        <v>0</v>
      </c>
      <c r="PD43">
        <v>0</v>
      </c>
      <c r="PE43">
        <v>0</v>
      </c>
      <c r="PF43">
        <v>0</v>
      </c>
      <c r="PG43">
        <v>0</v>
      </c>
      <c r="PH43">
        <v>0</v>
      </c>
      <c r="PI43">
        <v>206</v>
      </c>
      <c r="PJ43">
        <v>8</v>
      </c>
      <c r="PK43">
        <v>354</v>
      </c>
      <c r="PL43">
        <v>242</v>
      </c>
      <c r="PM43">
        <v>126</v>
      </c>
      <c r="PN43">
        <v>0</v>
      </c>
      <c r="PO43">
        <v>18</v>
      </c>
      <c r="PP43">
        <v>0</v>
      </c>
      <c r="PQ43">
        <v>1</v>
      </c>
      <c r="PR43">
        <v>2</v>
      </c>
      <c r="PS43">
        <v>0</v>
      </c>
      <c r="PT43">
        <v>694</v>
      </c>
      <c r="PU43">
        <v>1</v>
      </c>
      <c r="PV43">
        <v>0</v>
      </c>
      <c r="PW43">
        <v>2</v>
      </c>
      <c r="PX43">
        <v>1</v>
      </c>
      <c r="PY43">
        <v>17</v>
      </c>
      <c r="PZ43">
        <v>0</v>
      </c>
      <c r="QA43">
        <v>0</v>
      </c>
      <c r="QB43">
        <v>0</v>
      </c>
      <c r="QC43">
        <v>0</v>
      </c>
      <c r="QD43">
        <v>0</v>
      </c>
      <c r="QE43">
        <v>0</v>
      </c>
      <c r="QF43">
        <v>20</v>
      </c>
    </row>
    <row r="44" spans="1:448" hidden="1">
      <c r="A44" s="178" t="s">
        <v>165</v>
      </c>
      <c r="B44">
        <v>4</v>
      </c>
      <c r="C44">
        <v>18</v>
      </c>
      <c r="D44">
        <v>0</v>
      </c>
      <c r="E44">
        <v>1</v>
      </c>
      <c r="F44">
        <v>0</v>
      </c>
      <c r="G44">
        <v>0</v>
      </c>
      <c r="H44">
        <v>0</v>
      </c>
      <c r="I44">
        <v>0</v>
      </c>
      <c r="J44">
        <v>1</v>
      </c>
      <c r="K44">
        <v>0</v>
      </c>
      <c r="L44">
        <v>3</v>
      </c>
      <c r="M44">
        <v>0</v>
      </c>
      <c r="N44">
        <v>3</v>
      </c>
      <c r="O44">
        <v>28</v>
      </c>
      <c r="P44">
        <v>0</v>
      </c>
      <c r="Q44">
        <v>0</v>
      </c>
      <c r="R44">
        <v>8</v>
      </c>
      <c r="S44">
        <v>0</v>
      </c>
      <c r="T44">
        <v>48</v>
      </c>
      <c r="U44">
        <v>1</v>
      </c>
      <c r="V44">
        <v>0</v>
      </c>
      <c r="W44">
        <v>0</v>
      </c>
      <c r="X44">
        <v>1</v>
      </c>
      <c r="Y44">
        <v>17</v>
      </c>
      <c r="Z44">
        <v>0</v>
      </c>
      <c r="AA44">
        <v>2</v>
      </c>
      <c r="AB44">
        <v>3</v>
      </c>
      <c r="AC44">
        <v>1</v>
      </c>
      <c r="AD44">
        <v>11</v>
      </c>
      <c r="AE44">
        <v>26</v>
      </c>
      <c r="AF44">
        <v>11</v>
      </c>
      <c r="AG44">
        <v>12</v>
      </c>
      <c r="AH44">
        <v>199</v>
      </c>
      <c r="AI44">
        <v>0</v>
      </c>
      <c r="AJ44">
        <v>1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1</v>
      </c>
      <c r="AR44">
        <v>0</v>
      </c>
      <c r="AS44">
        <v>0</v>
      </c>
      <c r="AT44">
        <v>0</v>
      </c>
      <c r="AU44">
        <v>0</v>
      </c>
      <c r="AV44">
        <v>7</v>
      </c>
      <c r="AW44">
        <v>0</v>
      </c>
      <c r="AX44">
        <v>0</v>
      </c>
      <c r="AY44">
        <v>1</v>
      </c>
      <c r="AZ44">
        <v>0</v>
      </c>
      <c r="BA44">
        <v>6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1</v>
      </c>
      <c r="BM44">
        <v>0</v>
      </c>
      <c r="BN44">
        <v>2</v>
      </c>
      <c r="BO44">
        <v>19</v>
      </c>
      <c r="BP44">
        <v>3</v>
      </c>
      <c r="BQ44">
        <v>21</v>
      </c>
      <c r="BR44">
        <v>0</v>
      </c>
      <c r="BS44">
        <v>1</v>
      </c>
      <c r="BT44">
        <v>0</v>
      </c>
      <c r="BU44">
        <v>0</v>
      </c>
      <c r="BV44">
        <v>0</v>
      </c>
      <c r="BW44">
        <v>0</v>
      </c>
      <c r="BX44">
        <v>2</v>
      </c>
      <c r="BY44">
        <v>0</v>
      </c>
      <c r="BZ44">
        <v>0</v>
      </c>
      <c r="CA44">
        <v>0</v>
      </c>
      <c r="CB44">
        <v>2</v>
      </c>
      <c r="CC44">
        <v>222</v>
      </c>
      <c r="CD44">
        <v>0</v>
      </c>
      <c r="CE44">
        <v>0</v>
      </c>
      <c r="CF44">
        <v>7</v>
      </c>
      <c r="CG44">
        <v>0</v>
      </c>
      <c r="CH44">
        <v>25</v>
      </c>
      <c r="CI44">
        <v>1</v>
      </c>
      <c r="CJ44">
        <v>0</v>
      </c>
      <c r="CK44">
        <v>0</v>
      </c>
      <c r="CL44">
        <v>2</v>
      </c>
      <c r="CM44">
        <v>15</v>
      </c>
      <c r="CN44">
        <v>0</v>
      </c>
      <c r="CO44">
        <v>2</v>
      </c>
      <c r="CP44">
        <v>8</v>
      </c>
      <c r="CQ44">
        <v>0</v>
      </c>
      <c r="CR44">
        <v>7</v>
      </c>
      <c r="CS44">
        <v>79</v>
      </c>
      <c r="CT44">
        <v>4</v>
      </c>
      <c r="CU44">
        <v>5</v>
      </c>
      <c r="CV44">
        <v>406</v>
      </c>
      <c r="CW44">
        <v>5</v>
      </c>
      <c r="CX44">
        <v>17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5</v>
      </c>
      <c r="DF44">
        <v>2</v>
      </c>
      <c r="DG44">
        <v>0</v>
      </c>
      <c r="DH44">
        <v>0</v>
      </c>
      <c r="DI44">
        <v>0</v>
      </c>
      <c r="DJ44">
        <v>19</v>
      </c>
      <c r="DK44">
        <v>0</v>
      </c>
      <c r="DL44">
        <v>0</v>
      </c>
      <c r="DM44">
        <v>9</v>
      </c>
      <c r="DN44">
        <v>0</v>
      </c>
      <c r="DO44">
        <v>6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5</v>
      </c>
      <c r="DW44">
        <v>0</v>
      </c>
      <c r="DX44">
        <v>1</v>
      </c>
      <c r="DY44">
        <v>1</v>
      </c>
      <c r="DZ44">
        <v>18</v>
      </c>
      <c r="EA44">
        <v>1</v>
      </c>
      <c r="EB44">
        <v>0</v>
      </c>
      <c r="EC44">
        <v>89</v>
      </c>
      <c r="ED44">
        <v>12</v>
      </c>
      <c r="EE44">
        <v>57</v>
      </c>
      <c r="EF44">
        <v>0</v>
      </c>
      <c r="EG44">
        <v>2</v>
      </c>
      <c r="EH44">
        <v>0</v>
      </c>
      <c r="EI44">
        <v>0</v>
      </c>
      <c r="EJ44">
        <v>0</v>
      </c>
      <c r="EK44">
        <v>0</v>
      </c>
      <c r="EL44">
        <v>9</v>
      </c>
      <c r="EM44">
        <v>2</v>
      </c>
      <c r="EN44">
        <v>3</v>
      </c>
      <c r="EO44">
        <v>0</v>
      </c>
      <c r="EP44">
        <v>5</v>
      </c>
      <c r="EQ44">
        <v>276</v>
      </c>
      <c r="ER44">
        <v>0</v>
      </c>
      <c r="ES44">
        <v>0</v>
      </c>
      <c r="ET44">
        <v>25</v>
      </c>
      <c r="EU44">
        <v>0</v>
      </c>
      <c r="EV44">
        <v>85</v>
      </c>
      <c r="EW44">
        <v>2</v>
      </c>
      <c r="EX44">
        <v>0</v>
      </c>
      <c r="EY44">
        <v>0</v>
      </c>
      <c r="EZ44">
        <v>3</v>
      </c>
      <c r="FA44">
        <v>32</v>
      </c>
      <c r="FB44">
        <v>0</v>
      </c>
      <c r="FC44">
        <v>9</v>
      </c>
      <c r="FD44">
        <v>11</v>
      </c>
      <c r="FE44">
        <v>2</v>
      </c>
      <c r="FF44">
        <v>19</v>
      </c>
      <c r="FG44">
        <v>124</v>
      </c>
      <c r="FH44">
        <v>16</v>
      </c>
      <c r="FI44">
        <v>19</v>
      </c>
      <c r="FJ44">
        <v>713</v>
      </c>
      <c r="FK44">
        <v>85</v>
      </c>
      <c r="FL44">
        <v>19</v>
      </c>
      <c r="FM44">
        <v>90</v>
      </c>
      <c r="FN44">
        <v>0</v>
      </c>
      <c r="FO44">
        <v>5</v>
      </c>
      <c r="FP44">
        <v>199</v>
      </c>
      <c r="FQ44">
        <v>12</v>
      </c>
      <c r="FR44">
        <v>1</v>
      </c>
      <c r="FS44">
        <v>1</v>
      </c>
      <c r="FT44">
        <v>0</v>
      </c>
      <c r="FU44">
        <v>5</v>
      </c>
      <c r="FV44">
        <v>19</v>
      </c>
      <c r="FW44">
        <v>201</v>
      </c>
      <c r="FX44">
        <v>34</v>
      </c>
      <c r="FY44">
        <v>166</v>
      </c>
      <c r="FZ44">
        <v>1</v>
      </c>
      <c r="GA44">
        <v>4</v>
      </c>
      <c r="GB44">
        <v>406</v>
      </c>
      <c r="GC44">
        <v>9</v>
      </c>
      <c r="GD44">
        <v>0</v>
      </c>
      <c r="GE44">
        <v>77</v>
      </c>
      <c r="GF44">
        <v>0</v>
      </c>
      <c r="GG44">
        <v>3</v>
      </c>
      <c r="GH44">
        <v>89</v>
      </c>
      <c r="GI44">
        <v>307</v>
      </c>
      <c r="GJ44">
        <v>54</v>
      </c>
      <c r="GK44">
        <v>334</v>
      </c>
      <c r="GL44">
        <v>1</v>
      </c>
      <c r="GM44">
        <v>17</v>
      </c>
      <c r="GN44">
        <v>713</v>
      </c>
      <c r="GO44">
        <v>11</v>
      </c>
      <c r="GP44">
        <v>0</v>
      </c>
      <c r="GQ44">
        <v>26</v>
      </c>
      <c r="GR44">
        <v>19</v>
      </c>
      <c r="GS44">
        <v>8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45</v>
      </c>
      <c r="HA44">
        <v>7</v>
      </c>
      <c r="HB44">
        <v>1</v>
      </c>
      <c r="HC44">
        <v>40</v>
      </c>
      <c r="HD44">
        <v>23</v>
      </c>
      <c r="HE44">
        <v>9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1</v>
      </c>
      <c r="HL44">
        <v>57</v>
      </c>
      <c r="HM44">
        <v>4</v>
      </c>
      <c r="HN44">
        <v>0</v>
      </c>
      <c r="HO44">
        <v>36</v>
      </c>
      <c r="HP44">
        <v>25</v>
      </c>
      <c r="HQ44">
        <v>3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1</v>
      </c>
      <c r="HX44">
        <v>43</v>
      </c>
      <c r="HY44">
        <v>13</v>
      </c>
      <c r="HZ44">
        <v>2</v>
      </c>
      <c r="IA44">
        <v>27</v>
      </c>
      <c r="IB44">
        <v>19</v>
      </c>
      <c r="IC44">
        <v>4</v>
      </c>
      <c r="ID44">
        <v>0</v>
      </c>
      <c r="IE44">
        <v>2</v>
      </c>
      <c r="IF44">
        <v>0</v>
      </c>
      <c r="IG44">
        <v>0</v>
      </c>
      <c r="IH44">
        <v>0</v>
      </c>
      <c r="II44">
        <v>0</v>
      </c>
      <c r="IJ44">
        <v>46</v>
      </c>
      <c r="IK44">
        <v>7</v>
      </c>
      <c r="IL44">
        <v>0</v>
      </c>
      <c r="IM44">
        <v>35</v>
      </c>
      <c r="IN44">
        <v>20</v>
      </c>
      <c r="IO44">
        <v>6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1</v>
      </c>
      <c r="IV44">
        <v>48</v>
      </c>
      <c r="IW44">
        <v>11</v>
      </c>
      <c r="IX44">
        <v>1</v>
      </c>
      <c r="IY44">
        <v>28</v>
      </c>
      <c r="IZ44">
        <v>22</v>
      </c>
      <c r="JA44">
        <v>4</v>
      </c>
      <c r="JB44">
        <v>0</v>
      </c>
      <c r="JC44">
        <v>0</v>
      </c>
      <c r="JD44">
        <v>0</v>
      </c>
      <c r="JE44">
        <v>0</v>
      </c>
      <c r="JF44">
        <v>0</v>
      </c>
      <c r="JG44">
        <v>0</v>
      </c>
      <c r="JH44">
        <v>44</v>
      </c>
      <c r="JI44">
        <v>12</v>
      </c>
      <c r="JJ44">
        <v>0</v>
      </c>
      <c r="JK44">
        <v>22</v>
      </c>
      <c r="JL44">
        <v>16</v>
      </c>
      <c r="JM44">
        <v>2</v>
      </c>
      <c r="JN44">
        <v>0</v>
      </c>
      <c r="JO44">
        <v>0</v>
      </c>
      <c r="JP44">
        <v>0</v>
      </c>
      <c r="JQ44">
        <v>0</v>
      </c>
      <c r="JR44">
        <v>0</v>
      </c>
      <c r="JS44">
        <v>0</v>
      </c>
      <c r="JT44">
        <v>36</v>
      </c>
      <c r="JU44">
        <v>10</v>
      </c>
      <c r="JV44">
        <v>1</v>
      </c>
      <c r="JW44">
        <v>24</v>
      </c>
      <c r="JX44">
        <v>17</v>
      </c>
      <c r="JY44">
        <v>6</v>
      </c>
      <c r="JZ44">
        <v>0</v>
      </c>
      <c r="KA44">
        <v>0</v>
      </c>
      <c r="KB44">
        <v>3</v>
      </c>
      <c r="KC44">
        <v>0</v>
      </c>
      <c r="KD44">
        <v>0</v>
      </c>
      <c r="KE44">
        <v>1</v>
      </c>
      <c r="KF44">
        <v>41</v>
      </c>
      <c r="KG44">
        <v>13</v>
      </c>
      <c r="KH44">
        <v>0</v>
      </c>
      <c r="KI44">
        <v>23</v>
      </c>
      <c r="KJ44">
        <v>17</v>
      </c>
      <c r="KK44">
        <v>6</v>
      </c>
      <c r="KL44">
        <v>0</v>
      </c>
      <c r="KM44">
        <v>0</v>
      </c>
      <c r="KN44">
        <v>0</v>
      </c>
      <c r="KO44">
        <v>0</v>
      </c>
      <c r="KP44">
        <v>0</v>
      </c>
      <c r="KQ44">
        <v>0</v>
      </c>
      <c r="KR44">
        <v>42</v>
      </c>
      <c r="KS44">
        <v>14</v>
      </c>
      <c r="KT44">
        <v>1</v>
      </c>
      <c r="KU44">
        <v>24</v>
      </c>
      <c r="KV44">
        <v>14</v>
      </c>
      <c r="KW44">
        <v>6</v>
      </c>
      <c r="KX44">
        <v>0</v>
      </c>
      <c r="KY44">
        <v>1</v>
      </c>
      <c r="KZ44">
        <v>2</v>
      </c>
      <c r="LA44">
        <v>0</v>
      </c>
      <c r="LB44">
        <v>0</v>
      </c>
      <c r="LC44">
        <v>0</v>
      </c>
      <c r="LD44">
        <v>45</v>
      </c>
      <c r="LE44">
        <v>12</v>
      </c>
      <c r="LF44">
        <v>4</v>
      </c>
      <c r="LG44">
        <v>20</v>
      </c>
      <c r="LH44">
        <v>13</v>
      </c>
      <c r="LI44">
        <v>9</v>
      </c>
      <c r="LJ44">
        <v>0</v>
      </c>
      <c r="LK44">
        <v>0</v>
      </c>
      <c r="LL44">
        <v>0</v>
      </c>
      <c r="LM44">
        <v>0</v>
      </c>
      <c r="LN44">
        <v>1</v>
      </c>
      <c r="LO44">
        <v>0</v>
      </c>
      <c r="LP44">
        <v>45</v>
      </c>
      <c r="LQ44">
        <v>17</v>
      </c>
      <c r="LR44">
        <v>0</v>
      </c>
      <c r="LS44">
        <v>18</v>
      </c>
      <c r="LT44">
        <v>12</v>
      </c>
      <c r="LU44">
        <v>4</v>
      </c>
      <c r="LV44">
        <v>0</v>
      </c>
      <c r="LW44">
        <v>0</v>
      </c>
      <c r="LX44">
        <v>0</v>
      </c>
      <c r="LY44">
        <v>0</v>
      </c>
      <c r="LZ44">
        <v>0</v>
      </c>
      <c r="MA44">
        <v>2</v>
      </c>
      <c r="MB44">
        <v>39</v>
      </c>
      <c r="MC44">
        <v>11</v>
      </c>
      <c r="MD44">
        <v>4</v>
      </c>
      <c r="ME44">
        <v>24</v>
      </c>
      <c r="MF44">
        <v>13</v>
      </c>
      <c r="MG44">
        <v>6</v>
      </c>
      <c r="MH44">
        <v>0</v>
      </c>
      <c r="MI44">
        <v>0</v>
      </c>
      <c r="MJ44">
        <v>0</v>
      </c>
      <c r="MK44">
        <v>0</v>
      </c>
      <c r="ML44">
        <v>0</v>
      </c>
      <c r="MM44">
        <v>4</v>
      </c>
      <c r="MN44">
        <v>45</v>
      </c>
      <c r="MO44">
        <v>11</v>
      </c>
      <c r="MP44">
        <v>1</v>
      </c>
      <c r="MQ44">
        <v>13</v>
      </c>
      <c r="MR44">
        <v>6</v>
      </c>
      <c r="MS44">
        <v>2</v>
      </c>
      <c r="MT44">
        <v>0</v>
      </c>
      <c r="MU44">
        <v>1</v>
      </c>
      <c r="MV44">
        <v>0</v>
      </c>
      <c r="MW44">
        <v>0</v>
      </c>
      <c r="MX44">
        <v>0</v>
      </c>
      <c r="MY44">
        <v>0</v>
      </c>
      <c r="MZ44">
        <v>27</v>
      </c>
      <c r="NA44">
        <v>20</v>
      </c>
      <c r="NB44">
        <v>2</v>
      </c>
      <c r="NC44">
        <v>14</v>
      </c>
      <c r="ND44">
        <v>11</v>
      </c>
      <c r="NE44">
        <v>1</v>
      </c>
      <c r="NF44">
        <v>0</v>
      </c>
      <c r="NG44">
        <v>0</v>
      </c>
      <c r="NH44">
        <v>0</v>
      </c>
      <c r="NI44">
        <v>0</v>
      </c>
      <c r="NJ44">
        <v>0</v>
      </c>
      <c r="NK44">
        <v>0</v>
      </c>
      <c r="NL44">
        <v>37</v>
      </c>
      <c r="NM44">
        <v>6</v>
      </c>
      <c r="NN44">
        <v>2</v>
      </c>
      <c r="NO44">
        <v>16</v>
      </c>
      <c r="NP44">
        <v>12</v>
      </c>
      <c r="NQ44">
        <v>7</v>
      </c>
      <c r="NR44">
        <v>0</v>
      </c>
      <c r="NS44">
        <v>1</v>
      </c>
      <c r="NT44">
        <v>0</v>
      </c>
      <c r="NU44">
        <v>0</v>
      </c>
      <c r="NV44">
        <v>2</v>
      </c>
      <c r="NW44">
        <v>2</v>
      </c>
      <c r="NX44">
        <v>31</v>
      </c>
      <c r="NY44">
        <v>15</v>
      </c>
      <c r="NZ44">
        <v>0</v>
      </c>
      <c r="OA44">
        <v>8</v>
      </c>
      <c r="OB44">
        <v>3</v>
      </c>
      <c r="OC44">
        <v>4</v>
      </c>
      <c r="OD44">
        <v>0</v>
      </c>
      <c r="OE44">
        <v>0</v>
      </c>
      <c r="OF44">
        <v>0</v>
      </c>
      <c r="OG44">
        <v>0</v>
      </c>
      <c r="OH44">
        <v>0</v>
      </c>
      <c r="OI44">
        <v>0</v>
      </c>
      <c r="OJ44">
        <v>27</v>
      </c>
      <c r="OK44">
        <v>5</v>
      </c>
      <c r="OL44">
        <v>0</v>
      </c>
      <c r="OM44">
        <v>8</v>
      </c>
      <c r="ON44">
        <v>8</v>
      </c>
      <c r="OO44">
        <v>2</v>
      </c>
      <c r="OP44">
        <v>0</v>
      </c>
      <c r="OQ44">
        <v>1</v>
      </c>
      <c r="OR44">
        <v>0</v>
      </c>
      <c r="OS44">
        <v>0</v>
      </c>
      <c r="OT44">
        <v>0</v>
      </c>
      <c r="OU44">
        <v>0</v>
      </c>
      <c r="OV44">
        <v>15</v>
      </c>
      <c r="OW44">
        <v>0</v>
      </c>
      <c r="OX44">
        <v>0</v>
      </c>
      <c r="OY44">
        <v>0</v>
      </c>
      <c r="OZ44">
        <v>0</v>
      </c>
      <c r="PA44">
        <v>0</v>
      </c>
      <c r="PB44">
        <v>0</v>
      </c>
      <c r="PC44">
        <v>0</v>
      </c>
      <c r="PD44">
        <v>0</v>
      </c>
      <c r="PE44">
        <v>0</v>
      </c>
      <c r="PF44">
        <v>0</v>
      </c>
      <c r="PG44">
        <v>0</v>
      </c>
      <c r="PH44">
        <v>0</v>
      </c>
      <c r="PI44">
        <v>199</v>
      </c>
      <c r="PJ44">
        <v>19</v>
      </c>
      <c r="PK44">
        <v>406</v>
      </c>
      <c r="PL44">
        <v>270</v>
      </c>
      <c r="PM44">
        <v>89</v>
      </c>
      <c r="PN44">
        <v>0</v>
      </c>
      <c r="PO44">
        <v>6</v>
      </c>
      <c r="PP44">
        <v>5</v>
      </c>
      <c r="PQ44">
        <v>0</v>
      </c>
      <c r="PR44">
        <v>3</v>
      </c>
      <c r="PS44">
        <v>12</v>
      </c>
      <c r="PT44">
        <v>713</v>
      </c>
      <c r="PU44">
        <v>30</v>
      </c>
      <c r="PV44">
        <v>8</v>
      </c>
      <c r="PW44">
        <v>40</v>
      </c>
      <c r="PX44">
        <v>16</v>
      </c>
      <c r="PY44">
        <v>14</v>
      </c>
      <c r="PZ44">
        <v>0</v>
      </c>
      <c r="QA44">
        <v>0</v>
      </c>
      <c r="QB44">
        <v>0</v>
      </c>
      <c r="QC44">
        <v>0</v>
      </c>
      <c r="QD44">
        <v>0</v>
      </c>
      <c r="QE44">
        <v>4</v>
      </c>
      <c r="QF44">
        <v>92</v>
      </c>
    </row>
    <row r="45" spans="1:448" hidden="1">
      <c r="A45" s="178" t="s">
        <v>166</v>
      </c>
      <c r="B45">
        <v>27</v>
      </c>
      <c r="C45">
        <v>0</v>
      </c>
      <c r="D45">
        <v>0</v>
      </c>
      <c r="E45">
        <v>18</v>
      </c>
      <c r="F45">
        <v>240</v>
      </c>
      <c r="G45">
        <v>0</v>
      </c>
      <c r="H45">
        <v>3</v>
      </c>
      <c r="I45">
        <v>26</v>
      </c>
      <c r="J45">
        <v>16</v>
      </c>
      <c r="K45">
        <v>41</v>
      </c>
      <c r="L45">
        <v>1</v>
      </c>
      <c r="M45">
        <v>0</v>
      </c>
      <c r="N45">
        <v>3</v>
      </c>
      <c r="O45">
        <v>660</v>
      </c>
      <c r="P45">
        <v>0</v>
      </c>
      <c r="Q45">
        <v>0</v>
      </c>
      <c r="R45">
        <v>63</v>
      </c>
      <c r="S45">
        <v>6</v>
      </c>
      <c r="T45">
        <v>208</v>
      </c>
      <c r="U45">
        <v>4</v>
      </c>
      <c r="V45">
        <v>3</v>
      </c>
      <c r="W45">
        <v>0</v>
      </c>
      <c r="X45">
        <v>37</v>
      </c>
      <c r="Y45">
        <v>129</v>
      </c>
      <c r="Z45">
        <v>4</v>
      </c>
      <c r="AA45">
        <v>27</v>
      </c>
      <c r="AB45">
        <v>53</v>
      </c>
      <c r="AC45">
        <v>31</v>
      </c>
      <c r="AD45">
        <v>52</v>
      </c>
      <c r="AE45">
        <v>133</v>
      </c>
      <c r="AF45">
        <v>84</v>
      </c>
      <c r="AG45">
        <v>21</v>
      </c>
      <c r="AH45">
        <v>1890</v>
      </c>
      <c r="AI45">
        <v>3</v>
      </c>
      <c r="AJ45">
        <v>0</v>
      </c>
      <c r="AK45">
        <v>0</v>
      </c>
      <c r="AL45">
        <v>2</v>
      </c>
      <c r="AM45">
        <v>24</v>
      </c>
      <c r="AN45">
        <v>0</v>
      </c>
      <c r="AO45">
        <v>0</v>
      </c>
      <c r="AP45">
        <v>4</v>
      </c>
      <c r="AQ45">
        <v>0</v>
      </c>
      <c r="AR45">
        <v>1</v>
      </c>
      <c r="AS45">
        <v>0</v>
      </c>
      <c r="AT45">
        <v>0</v>
      </c>
      <c r="AU45">
        <v>0</v>
      </c>
      <c r="AV45">
        <v>18</v>
      </c>
      <c r="AW45">
        <v>0</v>
      </c>
      <c r="AX45">
        <v>0</v>
      </c>
      <c r="AY45">
        <v>7</v>
      </c>
      <c r="AZ45">
        <v>0</v>
      </c>
      <c r="BA45">
        <v>16</v>
      </c>
      <c r="BB45">
        <v>1</v>
      </c>
      <c r="BC45">
        <v>1</v>
      </c>
      <c r="BD45">
        <v>0</v>
      </c>
      <c r="BE45">
        <v>0</v>
      </c>
      <c r="BF45">
        <v>1</v>
      </c>
      <c r="BG45">
        <v>0</v>
      </c>
      <c r="BH45">
        <v>0</v>
      </c>
      <c r="BI45">
        <v>1</v>
      </c>
      <c r="BJ45">
        <v>2</v>
      </c>
      <c r="BK45">
        <v>0</v>
      </c>
      <c r="BL45">
        <v>5</v>
      </c>
      <c r="BM45">
        <v>4</v>
      </c>
      <c r="BN45">
        <v>1</v>
      </c>
      <c r="BO45">
        <v>91</v>
      </c>
      <c r="BP45">
        <v>29</v>
      </c>
      <c r="BQ45">
        <v>1</v>
      </c>
      <c r="BR45">
        <v>0</v>
      </c>
      <c r="BS45">
        <v>15</v>
      </c>
      <c r="BT45">
        <v>179</v>
      </c>
      <c r="BU45">
        <v>0</v>
      </c>
      <c r="BV45">
        <v>0</v>
      </c>
      <c r="BW45">
        <v>22</v>
      </c>
      <c r="BX45">
        <v>13</v>
      </c>
      <c r="BY45">
        <v>11</v>
      </c>
      <c r="BZ45">
        <v>1</v>
      </c>
      <c r="CA45">
        <v>0</v>
      </c>
      <c r="CB45">
        <v>2</v>
      </c>
      <c r="CC45">
        <v>3238</v>
      </c>
      <c r="CD45">
        <v>0</v>
      </c>
      <c r="CE45">
        <v>0</v>
      </c>
      <c r="CF45">
        <v>53</v>
      </c>
      <c r="CG45">
        <v>11</v>
      </c>
      <c r="CH45">
        <v>185</v>
      </c>
      <c r="CI45">
        <v>3</v>
      </c>
      <c r="CJ45">
        <v>4</v>
      </c>
      <c r="CK45">
        <v>0</v>
      </c>
      <c r="CL45">
        <v>47</v>
      </c>
      <c r="CM45">
        <v>140</v>
      </c>
      <c r="CN45">
        <v>4</v>
      </c>
      <c r="CO45">
        <v>53</v>
      </c>
      <c r="CP45">
        <v>102</v>
      </c>
      <c r="CQ45">
        <v>62</v>
      </c>
      <c r="CR45">
        <v>84</v>
      </c>
      <c r="CS45">
        <v>252</v>
      </c>
      <c r="CT45">
        <v>48</v>
      </c>
      <c r="CU45">
        <v>13</v>
      </c>
      <c r="CV45">
        <v>4572</v>
      </c>
      <c r="CW45">
        <v>21</v>
      </c>
      <c r="CX45">
        <v>1</v>
      </c>
      <c r="CY45">
        <v>0</v>
      </c>
      <c r="CZ45">
        <v>21</v>
      </c>
      <c r="DA45">
        <v>88</v>
      </c>
      <c r="DB45">
        <v>0</v>
      </c>
      <c r="DC45">
        <v>2</v>
      </c>
      <c r="DD45">
        <v>3</v>
      </c>
      <c r="DE45">
        <v>12</v>
      </c>
      <c r="DF45">
        <v>33</v>
      </c>
      <c r="DG45">
        <v>0</v>
      </c>
      <c r="DH45">
        <v>0</v>
      </c>
      <c r="DI45">
        <v>1</v>
      </c>
      <c r="DJ45">
        <v>202</v>
      </c>
      <c r="DK45">
        <v>0</v>
      </c>
      <c r="DL45">
        <v>0</v>
      </c>
      <c r="DM45">
        <v>51</v>
      </c>
      <c r="DN45">
        <v>5</v>
      </c>
      <c r="DO45">
        <v>60</v>
      </c>
      <c r="DP45">
        <v>0</v>
      </c>
      <c r="DQ45">
        <v>5</v>
      </c>
      <c r="DR45">
        <v>0</v>
      </c>
      <c r="DS45">
        <v>5</v>
      </c>
      <c r="DT45">
        <v>14</v>
      </c>
      <c r="DU45">
        <v>2</v>
      </c>
      <c r="DV45">
        <v>20</v>
      </c>
      <c r="DW45">
        <v>1</v>
      </c>
      <c r="DX45">
        <v>9</v>
      </c>
      <c r="DY45">
        <v>39</v>
      </c>
      <c r="DZ45">
        <v>117</v>
      </c>
      <c r="EA45">
        <v>7</v>
      </c>
      <c r="EB45">
        <v>17</v>
      </c>
      <c r="EC45">
        <v>736</v>
      </c>
      <c r="ED45">
        <v>80</v>
      </c>
      <c r="EE45">
        <v>2</v>
      </c>
      <c r="EF45">
        <v>0</v>
      </c>
      <c r="EG45">
        <v>56</v>
      </c>
      <c r="EH45">
        <v>531</v>
      </c>
      <c r="EI45">
        <v>0</v>
      </c>
      <c r="EJ45">
        <v>5</v>
      </c>
      <c r="EK45">
        <v>55</v>
      </c>
      <c r="EL45">
        <v>41</v>
      </c>
      <c r="EM45">
        <v>86</v>
      </c>
      <c r="EN45">
        <v>2</v>
      </c>
      <c r="EO45">
        <v>0</v>
      </c>
      <c r="EP45">
        <v>6</v>
      </c>
      <c r="EQ45">
        <v>4118</v>
      </c>
      <c r="ER45">
        <v>0</v>
      </c>
      <c r="ES45">
        <v>0</v>
      </c>
      <c r="ET45">
        <v>174</v>
      </c>
      <c r="EU45">
        <v>22</v>
      </c>
      <c r="EV45">
        <v>469</v>
      </c>
      <c r="EW45">
        <v>8</v>
      </c>
      <c r="EX45">
        <v>13</v>
      </c>
      <c r="EY45">
        <v>0</v>
      </c>
      <c r="EZ45">
        <v>89</v>
      </c>
      <c r="FA45">
        <v>284</v>
      </c>
      <c r="FB45">
        <v>10</v>
      </c>
      <c r="FC45">
        <v>100</v>
      </c>
      <c r="FD45">
        <v>157</v>
      </c>
      <c r="FE45">
        <v>104</v>
      </c>
      <c r="FF45">
        <v>175</v>
      </c>
      <c r="FG45">
        <v>507</v>
      </c>
      <c r="FH45">
        <v>143</v>
      </c>
      <c r="FI45">
        <v>52</v>
      </c>
      <c r="FJ45">
        <v>7289</v>
      </c>
      <c r="FK45">
        <v>738</v>
      </c>
      <c r="FL45">
        <v>131</v>
      </c>
      <c r="FM45">
        <v>932</v>
      </c>
      <c r="FN45">
        <v>17</v>
      </c>
      <c r="FO45">
        <v>72</v>
      </c>
      <c r="FP45">
        <v>1890</v>
      </c>
      <c r="FQ45">
        <v>44</v>
      </c>
      <c r="FR45">
        <v>31</v>
      </c>
      <c r="FS45">
        <v>9</v>
      </c>
      <c r="FT45">
        <v>0</v>
      </c>
      <c r="FU45">
        <v>7</v>
      </c>
      <c r="FV45">
        <v>91</v>
      </c>
      <c r="FW45">
        <v>2365</v>
      </c>
      <c r="FX45">
        <v>228</v>
      </c>
      <c r="FY45">
        <v>1869</v>
      </c>
      <c r="FZ45">
        <v>15</v>
      </c>
      <c r="GA45">
        <v>95</v>
      </c>
      <c r="GB45">
        <v>4572</v>
      </c>
      <c r="GC45">
        <v>147</v>
      </c>
      <c r="GD45">
        <v>7</v>
      </c>
      <c r="GE45">
        <v>570</v>
      </c>
      <c r="GF45">
        <v>2</v>
      </c>
      <c r="GG45">
        <v>10</v>
      </c>
      <c r="GH45">
        <v>736</v>
      </c>
      <c r="GI45">
        <v>3294</v>
      </c>
      <c r="GJ45">
        <v>397</v>
      </c>
      <c r="GK45">
        <v>3380</v>
      </c>
      <c r="GL45">
        <v>34</v>
      </c>
      <c r="GM45">
        <v>184</v>
      </c>
      <c r="GN45">
        <v>7289</v>
      </c>
      <c r="GO45">
        <v>40</v>
      </c>
      <c r="GP45">
        <v>0</v>
      </c>
      <c r="GQ45">
        <v>308</v>
      </c>
      <c r="GR45">
        <v>201</v>
      </c>
      <c r="GS45">
        <v>43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391</v>
      </c>
      <c r="HA45">
        <v>33</v>
      </c>
      <c r="HB45">
        <v>2</v>
      </c>
      <c r="HC45">
        <v>318</v>
      </c>
      <c r="HD45">
        <v>194</v>
      </c>
      <c r="HE45">
        <v>46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399</v>
      </c>
      <c r="HM45">
        <v>49</v>
      </c>
      <c r="HN45">
        <v>3</v>
      </c>
      <c r="HO45">
        <v>324</v>
      </c>
      <c r="HP45">
        <v>187</v>
      </c>
      <c r="HQ45">
        <v>35</v>
      </c>
      <c r="HR45">
        <v>0</v>
      </c>
      <c r="HS45">
        <v>0</v>
      </c>
      <c r="HT45">
        <v>0</v>
      </c>
      <c r="HU45">
        <v>1</v>
      </c>
      <c r="HV45">
        <v>0</v>
      </c>
      <c r="HW45">
        <v>0</v>
      </c>
      <c r="HX45">
        <v>411</v>
      </c>
      <c r="HY45">
        <v>67</v>
      </c>
      <c r="HZ45">
        <v>1</v>
      </c>
      <c r="IA45">
        <v>290</v>
      </c>
      <c r="IB45">
        <v>162</v>
      </c>
      <c r="IC45">
        <v>55</v>
      </c>
      <c r="ID45">
        <v>0</v>
      </c>
      <c r="IE45">
        <v>0</v>
      </c>
      <c r="IF45">
        <v>0</v>
      </c>
      <c r="IG45">
        <v>1</v>
      </c>
      <c r="IH45">
        <v>0</v>
      </c>
      <c r="II45">
        <v>1</v>
      </c>
      <c r="IJ45">
        <v>413</v>
      </c>
      <c r="IK45">
        <v>71</v>
      </c>
      <c r="IL45">
        <v>4</v>
      </c>
      <c r="IM45">
        <v>271</v>
      </c>
      <c r="IN45">
        <v>152</v>
      </c>
      <c r="IO45">
        <v>50</v>
      </c>
      <c r="IP45">
        <v>0</v>
      </c>
      <c r="IQ45">
        <v>0</v>
      </c>
      <c r="IR45">
        <v>0</v>
      </c>
      <c r="IS45">
        <v>1</v>
      </c>
      <c r="IT45">
        <v>0</v>
      </c>
      <c r="IU45">
        <v>1</v>
      </c>
      <c r="IV45">
        <v>396</v>
      </c>
      <c r="IW45">
        <v>90</v>
      </c>
      <c r="IX45">
        <v>0</v>
      </c>
      <c r="IY45">
        <v>261</v>
      </c>
      <c r="IZ45">
        <v>156</v>
      </c>
      <c r="JA45">
        <v>46</v>
      </c>
      <c r="JB45">
        <v>0</v>
      </c>
      <c r="JC45">
        <v>0</v>
      </c>
      <c r="JD45">
        <v>0</v>
      </c>
      <c r="JE45">
        <v>1</v>
      </c>
      <c r="JF45">
        <v>0</v>
      </c>
      <c r="JG45">
        <v>1</v>
      </c>
      <c r="JH45">
        <v>397</v>
      </c>
      <c r="JI45">
        <v>101</v>
      </c>
      <c r="JJ45">
        <v>3</v>
      </c>
      <c r="JK45">
        <v>234</v>
      </c>
      <c r="JL45">
        <v>136</v>
      </c>
      <c r="JM45">
        <v>53</v>
      </c>
      <c r="JN45">
        <v>0</v>
      </c>
      <c r="JO45">
        <v>0</v>
      </c>
      <c r="JP45">
        <v>0</v>
      </c>
      <c r="JQ45">
        <v>0</v>
      </c>
      <c r="JR45">
        <v>0</v>
      </c>
      <c r="JS45">
        <v>0</v>
      </c>
      <c r="JT45">
        <v>391</v>
      </c>
      <c r="JU45">
        <v>137</v>
      </c>
      <c r="JV45">
        <v>3</v>
      </c>
      <c r="JW45">
        <v>283</v>
      </c>
      <c r="JX45">
        <v>166</v>
      </c>
      <c r="JY45">
        <v>50</v>
      </c>
      <c r="JZ45">
        <v>0</v>
      </c>
      <c r="KA45">
        <v>0</v>
      </c>
      <c r="KB45">
        <v>0</v>
      </c>
      <c r="KC45">
        <v>4</v>
      </c>
      <c r="KD45">
        <v>1</v>
      </c>
      <c r="KE45">
        <v>0</v>
      </c>
      <c r="KF45">
        <v>473</v>
      </c>
      <c r="KG45">
        <v>134</v>
      </c>
      <c r="KH45">
        <v>2</v>
      </c>
      <c r="KI45">
        <v>258</v>
      </c>
      <c r="KJ45">
        <v>146</v>
      </c>
      <c r="KK45">
        <v>35</v>
      </c>
      <c r="KL45">
        <v>0</v>
      </c>
      <c r="KM45">
        <v>0</v>
      </c>
      <c r="KN45">
        <v>0</v>
      </c>
      <c r="KO45">
        <v>0</v>
      </c>
      <c r="KP45">
        <v>0</v>
      </c>
      <c r="KQ45">
        <v>1</v>
      </c>
      <c r="KR45">
        <v>429</v>
      </c>
      <c r="KS45">
        <v>133</v>
      </c>
      <c r="KT45">
        <v>4</v>
      </c>
      <c r="KU45">
        <v>258</v>
      </c>
      <c r="KV45">
        <v>142</v>
      </c>
      <c r="KW45">
        <v>40</v>
      </c>
      <c r="KX45">
        <v>0</v>
      </c>
      <c r="KY45">
        <v>2</v>
      </c>
      <c r="KZ45">
        <v>0</v>
      </c>
      <c r="LA45">
        <v>2</v>
      </c>
      <c r="LB45">
        <v>0</v>
      </c>
      <c r="LC45">
        <v>0</v>
      </c>
      <c r="LD45">
        <v>435</v>
      </c>
      <c r="LE45">
        <v>151</v>
      </c>
      <c r="LF45">
        <v>4</v>
      </c>
      <c r="LG45">
        <v>238</v>
      </c>
      <c r="LH45">
        <v>128</v>
      </c>
      <c r="LI45">
        <v>46</v>
      </c>
      <c r="LJ45">
        <v>0</v>
      </c>
      <c r="LK45">
        <v>0</v>
      </c>
      <c r="LL45">
        <v>0</v>
      </c>
      <c r="LM45">
        <v>4</v>
      </c>
      <c r="LN45">
        <v>1</v>
      </c>
      <c r="LO45">
        <v>1</v>
      </c>
      <c r="LP45">
        <v>439</v>
      </c>
      <c r="LQ45">
        <v>130</v>
      </c>
      <c r="LR45">
        <v>7</v>
      </c>
      <c r="LS45">
        <v>271</v>
      </c>
      <c r="LT45">
        <v>164</v>
      </c>
      <c r="LU45">
        <v>32</v>
      </c>
      <c r="LV45">
        <v>0</v>
      </c>
      <c r="LW45">
        <v>0</v>
      </c>
      <c r="LX45">
        <v>0</v>
      </c>
      <c r="LY45">
        <v>1</v>
      </c>
      <c r="LZ45">
        <v>3</v>
      </c>
      <c r="MA45">
        <v>0</v>
      </c>
      <c r="MB45">
        <v>440</v>
      </c>
      <c r="MC45">
        <v>136</v>
      </c>
      <c r="MD45">
        <v>3</v>
      </c>
      <c r="ME45">
        <v>237</v>
      </c>
      <c r="MF45">
        <v>135</v>
      </c>
      <c r="MG45">
        <v>46</v>
      </c>
      <c r="MH45">
        <v>0</v>
      </c>
      <c r="MI45">
        <v>0</v>
      </c>
      <c r="MJ45">
        <v>0</v>
      </c>
      <c r="MK45">
        <v>0</v>
      </c>
      <c r="ML45">
        <v>2</v>
      </c>
      <c r="MM45">
        <v>3</v>
      </c>
      <c r="MN45">
        <v>422</v>
      </c>
      <c r="MO45">
        <v>162</v>
      </c>
      <c r="MP45">
        <v>16</v>
      </c>
      <c r="MQ45">
        <v>261</v>
      </c>
      <c r="MR45">
        <v>143</v>
      </c>
      <c r="MS45">
        <v>49</v>
      </c>
      <c r="MT45">
        <v>0</v>
      </c>
      <c r="MU45">
        <v>0</v>
      </c>
      <c r="MV45">
        <v>0</v>
      </c>
      <c r="MW45">
        <v>3</v>
      </c>
      <c r="MX45">
        <v>4</v>
      </c>
      <c r="MY45">
        <v>1</v>
      </c>
      <c r="MZ45">
        <v>488</v>
      </c>
      <c r="NA45">
        <v>156</v>
      </c>
      <c r="NB45">
        <v>11</v>
      </c>
      <c r="NC45">
        <v>216</v>
      </c>
      <c r="ND45">
        <v>128</v>
      </c>
      <c r="NE45">
        <v>20</v>
      </c>
      <c r="NF45">
        <v>0</v>
      </c>
      <c r="NG45">
        <v>0</v>
      </c>
      <c r="NH45">
        <v>0</v>
      </c>
      <c r="NI45">
        <v>1</v>
      </c>
      <c r="NJ45">
        <v>0</v>
      </c>
      <c r="NK45">
        <v>0</v>
      </c>
      <c r="NL45">
        <v>403</v>
      </c>
      <c r="NM45">
        <v>115</v>
      </c>
      <c r="NN45">
        <v>11</v>
      </c>
      <c r="NO45">
        <v>212</v>
      </c>
      <c r="NP45">
        <v>118</v>
      </c>
      <c r="NQ45">
        <v>28</v>
      </c>
      <c r="NR45">
        <v>0</v>
      </c>
      <c r="NS45">
        <v>0</v>
      </c>
      <c r="NT45">
        <v>0</v>
      </c>
      <c r="NU45">
        <v>2</v>
      </c>
      <c r="NV45">
        <v>3</v>
      </c>
      <c r="NW45">
        <v>1</v>
      </c>
      <c r="NX45">
        <v>366</v>
      </c>
      <c r="NY45">
        <v>105</v>
      </c>
      <c r="NZ45">
        <v>7</v>
      </c>
      <c r="OA45">
        <v>172</v>
      </c>
      <c r="OB45">
        <v>91</v>
      </c>
      <c r="OC45">
        <v>20</v>
      </c>
      <c r="OD45">
        <v>0</v>
      </c>
      <c r="OE45">
        <v>0</v>
      </c>
      <c r="OF45">
        <v>0</v>
      </c>
      <c r="OG45">
        <v>0</v>
      </c>
      <c r="OH45">
        <v>2</v>
      </c>
      <c r="OI45">
        <v>0</v>
      </c>
      <c r="OJ45">
        <v>304</v>
      </c>
      <c r="OK45">
        <v>72</v>
      </c>
      <c r="OL45">
        <v>10</v>
      </c>
      <c r="OM45">
        <v>148</v>
      </c>
      <c r="ON45">
        <v>74</v>
      </c>
      <c r="OO45">
        <v>29</v>
      </c>
      <c r="OP45">
        <v>0</v>
      </c>
      <c r="OQ45">
        <v>0</v>
      </c>
      <c r="OR45">
        <v>0</v>
      </c>
      <c r="OS45">
        <v>1</v>
      </c>
      <c r="OT45">
        <v>1</v>
      </c>
      <c r="OU45">
        <v>0</v>
      </c>
      <c r="OV45">
        <v>259</v>
      </c>
      <c r="OW45">
        <v>8</v>
      </c>
      <c r="OX45">
        <v>0</v>
      </c>
      <c r="OY45">
        <v>12</v>
      </c>
      <c r="OZ45">
        <v>4</v>
      </c>
      <c r="PA45">
        <v>13</v>
      </c>
      <c r="PB45">
        <v>0</v>
      </c>
      <c r="PC45">
        <v>0</v>
      </c>
      <c r="PD45">
        <v>0</v>
      </c>
      <c r="PE45">
        <v>0</v>
      </c>
      <c r="PF45">
        <v>0</v>
      </c>
      <c r="PG45">
        <v>0</v>
      </c>
      <c r="PH45">
        <v>33</v>
      </c>
      <c r="PI45">
        <v>1890</v>
      </c>
      <c r="PJ45">
        <v>91</v>
      </c>
      <c r="PK45">
        <v>4572</v>
      </c>
      <c r="PL45">
        <v>2627</v>
      </c>
      <c r="PM45">
        <v>736</v>
      </c>
      <c r="PN45">
        <v>0</v>
      </c>
      <c r="PO45">
        <v>2</v>
      </c>
      <c r="PP45">
        <v>0</v>
      </c>
      <c r="PQ45">
        <v>22</v>
      </c>
      <c r="PR45">
        <v>17</v>
      </c>
      <c r="PS45">
        <v>10</v>
      </c>
      <c r="PT45">
        <v>7289</v>
      </c>
      <c r="PU45">
        <v>260</v>
      </c>
      <c r="PV45">
        <v>27</v>
      </c>
      <c r="PW45">
        <v>681</v>
      </c>
      <c r="PX45">
        <v>408</v>
      </c>
      <c r="PY45">
        <v>100</v>
      </c>
      <c r="PZ45">
        <v>0</v>
      </c>
      <c r="QA45">
        <v>0</v>
      </c>
      <c r="QB45">
        <v>0</v>
      </c>
      <c r="QC45">
        <v>1</v>
      </c>
      <c r="QD45">
        <v>5</v>
      </c>
      <c r="QE45">
        <v>2</v>
      </c>
      <c r="QF45">
        <v>1068</v>
      </c>
    </row>
    <row r="46" spans="1:448" hidden="1">
      <c r="A46" s="178" t="s">
        <v>167</v>
      </c>
      <c r="B46">
        <v>16</v>
      </c>
      <c r="C46">
        <v>27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31</v>
      </c>
      <c r="K46">
        <v>5</v>
      </c>
      <c r="L46">
        <v>0</v>
      </c>
      <c r="M46">
        <v>0</v>
      </c>
      <c r="N46">
        <v>3</v>
      </c>
      <c r="O46">
        <v>283</v>
      </c>
      <c r="P46">
        <v>0</v>
      </c>
      <c r="Q46">
        <v>14</v>
      </c>
      <c r="R46">
        <v>26</v>
      </c>
      <c r="S46">
        <v>1</v>
      </c>
      <c r="T46">
        <v>270</v>
      </c>
      <c r="U46">
        <v>1</v>
      </c>
      <c r="V46">
        <v>0</v>
      </c>
      <c r="W46">
        <v>0</v>
      </c>
      <c r="X46">
        <v>2</v>
      </c>
      <c r="Y46">
        <v>15</v>
      </c>
      <c r="Z46">
        <v>0</v>
      </c>
      <c r="AA46">
        <v>22</v>
      </c>
      <c r="AB46">
        <v>14</v>
      </c>
      <c r="AC46">
        <v>0</v>
      </c>
      <c r="AD46">
        <v>6</v>
      </c>
      <c r="AE46">
        <v>77</v>
      </c>
      <c r="AF46">
        <v>18</v>
      </c>
      <c r="AG46">
        <v>20</v>
      </c>
      <c r="AH46">
        <v>851</v>
      </c>
      <c r="AI46">
        <v>2</v>
      </c>
      <c r="AJ46">
        <v>1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5</v>
      </c>
      <c r="AW46">
        <v>0</v>
      </c>
      <c r="AX46">
        <v>0</v>
      </c>
      <c r="AY46">
        <v>2</v>
      </c>
      <c r="AZ46">
        <v>0</v>
      </c>
      <c r="BA46">
        <v>13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2</v>
      </c>
      <c r="BI46">
        <v>0</v>
      </c>
      <c r="BJ46">
        <v>0</v>
      </c>
      <c r="BK46">
        <v>0</v>
      </c>
      <c r="BL46">
        <v>4</v>
      </c>
      <c r="BM46">
        <v>1</v>
      </c>
      <c r="BN46">
        <v>1</v>
      </c>
      <c r="BO46">
        <v>31</v>
      </c>
      <c r="BP46">
        <v>63</v>
      </c>
      <c r="BQ46">
        <v>9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25</v>
      </c>
      <c r="BY46">
        <v>4</v>
      </c>
      <c r="BZ46">
        <v>1</v>
      </c>
      <c r="CA46">
        <v>0</v>
      </c>
      <c r="CB46">
        <v>0</v>
      </c>
      <c r="CC46">
        <v>1360</v>
      </c>
      <c r="CD46">
        <v>0</v>
      </c>
      <c r="CE46">
        <v>6</v>
      </c>
      <c r="CF46">
        <v>21</v>
      </c>
      <c r="CG46">
        <v>2</v>
      </c>
      <c r="CH46">
        <v>169</v>
      </c>
      <c r="CI46">
        <v>0</v>
      </c>
      <c r="CJ46">
        <v>0</v>
      </c>
      <c r="CK46">
        <v>2</v>
      </c>
      <c r="CL46">
        <v>6</v>
      </c>
      <c r="CM46">
        <v>8</v>
      </c>
      <c r="CN46">
        <v>0</v>
      </c>
      <c r="CO46">
        <v>26</v>
      </c>
      <c r="CP46">
        <v>18</v>
      </c>
      <c r="CQ46">
        <v>0</v>
      </c>
      <c r="CR46">
        <v>25</v>
      </c>
      <c r="CS46">
        <v>256</v>
      </c>
      <c r="CT46">
        <v>9</v>
      </c>
      <c r="CU46">
        <v>19</v>
      </c>
      <c r="CV46">
        <v>2029</v>
      </c>
      <c r="CW46">
        <v>24</v>
      </c>
      <c r="CX46">
        <v>21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13</v>
      </c>
      <c r="DF46">
        <v>4</v>
      </c>
      <c r="DG46">
        <v>2</v>
      </c>
      <c r="DH46">
        <v>0</v>
      </c>
      <c r="DI46">
        <v>2</v>
      </c>
      <c r="DJ46">
        <v>126</v>
      </c>
      <c r="DK46">
        <v>0</v>
      </c>
      <c r="DL46">
        <v>5</v>
      </c>
      <c r="DM46">
        <v>46</v>
      </c>
      <c r="DN46">
        <v>3</v>
      </c>
      <c r="DO46">
        <v>63</v>
      </c>
      <c r="DP46">
        <v>0</v>
      </c>
      <c r="DQ46">
        <v>0</v>
      </c>
      <c r="DR46">
        <v>0</v>
      </c>
      <c r="DS46">
        <v>0</v>
      </c>
      <c r="DT46">
        <v>1</v>
      </c>
      <c r="DU46">
        <v>0</v>
      </c>
      <c r="DV46">
        <v>0</v>
      </c>
      <c r="DW46">
        <v>4</v>
      </c>
      <c r="DX46">
        <v>0</v>
      </c>
      <c r="DY46">
        <v>14</v>
      </c>
      <c r="DZ46">
        <v>94</v>
      </c>
      <c r="EA46">
        <v>7</v>
      </c>
      <c r="EB46">
        <v>31</v>
      </c>
      <c r="EC46">
        <v>460</v>
      </c>
      <c r="ED46">
        <v>105</v>
      </c>
      <c r="EE46">
        <v>58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69</v>
      </c>
      <c r="EM46">
        <v>13</v>
      </c>
      <c r="EN46">
        <v>3</v>
      </c>
      <c r="EO46">
        <v>0</v>
      </c>
      <c r="EP46">
        <v>5</v>
      </c>
      <c r="EQ46">
        <v>1774</v>
      </c>
      <c r="ER46">
        <v>0</v>
      </c>
      <c r="ES46">
        <v>25</v>
      </c>
      <c r="ET46">
        <v>95</v>
      </c>
      <c r="EU46">
        <v>6</v>
      </c>
      <c r="EV46">
        <v>515</v>
      </c>
      <c r="EW46">
        <v>1</v>
      </c>
      <c r="EX46">
        <v>0</v>
      </c>
      <c r="EY46">
        <v>2</v>
      </c>
      <c r="EZ46">
        <v>8</v>
      </c>
      <c r="FA46">
        <v>24</v>
      </c>
      <c r="FB46">
        <v>0</v>
      </c>
      <c r="FC46">
        <v>50</v>
      </c>
      <c r="FD46">
        <v>36</v>
      </c>
      <c r="FE46">
        <v>0</v>
      </c>
      <c r="FF46">
        <v>45</v>
      </c>
      <c r="FG46">
        <v>431</v>
      </c>
      <c r="FH46">
        <v>35</v>
      </c>
      <c r="FI46">
        <v>71</v>
      </c>
      <c r="FJ46">
        <v>3371</v>
      </c>
      <c r="FK46">
        <v>328</v>
      </c>
      <c r="FL46">
        <v>58</v>
      </c>
      <c r="FM46">
        <v>445</v>
      </c>
      <c r="FN46">
        <v>5</v>
      </c>
      <c r="FO46">
        <v>15</v>
      </c>
      <c r="FP46">
        <v>851</v>
      </c>
      <c r="FQ46">
        <v>16</v>
      </c>
      <c r="FR46">
        <v>8</v>
      </c>
      <c r="FS46">
        <v>5</v>
      </c>
      <c r="FT46">
        <v>0</v>
      </c>
      <c r="FU46">
        <v>2</v>
      </c>
      <c r="FV46">
        <v>31</v>
      </c>
      <c r="FW46">
        <v>875</v>
      </c>
      <c r="FX46">
        <v>86</v>
      </c>
      <c r="FY46">
        <v>1041</v>
      </c>
      <c r="FZ46">
        <v>2</v>
      </c>
      <c r="GA46">
        <v>25</v>
      </c>
      <c r="GB46">
        <v>2029</v>
      </c>
      <c r="GC46">
        <v>46</v>
      </c>
      <c r="GD46">
        <v>0</v>
      </c>
      <c r="GE46">
        <v>413</v>
      </c>
      <c r="GF46">
        <v>1</v>
      </c>
      <c r="GG46">
        <v>0</v>
      </c>
      <c r="GH46">
        <v>460</v>
      </c>
      <c r="GI46">
        <v>1265</v>
      </c>
      <c r="GJ46">
        <v>152</v>
      </c>
      <c r="GK46">
        <v>1904</v>
      </c>
      <c r="GL46">
        <v>8</v>
      </c>
      <c r="GM46">
        <v>42</v>
      </c>
      <c r="GN46">
        <v>3371</v>
      </c>
      <c r="GO46">
        <v>10</v>
      </c>
      <c r="GP46">
        <v>0</v>
      </c>
      <c r="GQ46">
        <v>126</v>
      </c>
      <c r="GR46">
        <v>111</v>
      </c>
      <c r="GS46">
        <v>30</v>
      </c>
      <c r="GT46">
        <v>0</v>
      </c>
      <c r="GU46">
        <v>1</v>
      </c>
      <c r="GV46">
        <v>0</v>
      </c>
      <c r="GW46">
        <v>0</v>
      </c>
      <c r="GX46">
        <v>0</v>
      </c>
      <c r="GY46">
        <v>0</v>
      </c>
      <c r="GZ46">
        <v>166</v>
      </c>
      <c r="HA46">
        <v>12</v>
      </c>
      <c r="HB46">
        <v>1</v>
      </c>
      <c r="HC46">
        <v>152</v>
      </c>
      <c r="HD46">
        <v>131</v>
      </c>
      <c r="HE46">
        <v>30</v>
      </c>
      <c r="HF46">
        <v>0</v>
      </c>
      <c r="HG46">
        <v>3</v>
      </c>
      <c r="HH46">
        <v>0</v>
      </c>
      <c r="HI46">
        <v>0</v>
      </c>
      <c r="HJ46">
        <v>0</v>
      </c>
      <c r="HK46">
        <v>0</v>
      </c>
      <c r="HL46">
        <v>195</v>
      </c>
      <c r="HM46">
        <v>25</v>
      </c>
      <c r="HN46">
        <v>1</v>
      </c>
      <c r="HO46">
        <v>154</v>
      </c>
      <c r="HP46">
        <v>123</v>
      </c>
      <c r="HQ46">
        <v>28</v>
      </c>
      <c r="HR46">
        <v>0</v>
      </c>
      <c r="HS46">
        <v>1</v>
      </c>
      <c r="HT46">
        <v>0</v>
      </c>
      <c r="HU46">
        <v>0</v>
      </c>
      <c r="HV46">
        <v>0</v>
      </c>
      <c r="HW46">
        <v>0</v>
      </c>
      <c r="HX46">
        <v>208</v>
      </c>
      <c r="HY46">
        <v>28</v>
      </c>
      <c r="HZ46">
        <v>1</v>
      </c>
      <c r="IA46">
        <v>131</v>
      </c>
      <c r="IB46">
        <v>100</v>
      </c>
      <c r="IC46">
        <v>32</v>
      </c>
      <c r="ID46">
        <v>0</v>
      </c>
      <c r="IE46">
        <v>2</v>
      </c>
      <c r="IF46">
        <v>0</v>
      </c>
      <c r="IG46">
        <v>0</v>
      </c>
      <c r="IH46">
        <v>0</v>
      </c>
      <c r="II46">
        <v>0</v>
      </c>
      <c r="IJ46">
        <v>192</v>
      </c>
      <c r="IK46">
        <v>35</v>
      </c>
      <c r="IL46">
        <v>0</v>
      </c>
      <c r="IM46">
        <v>123</v>
      </c>
      <c r="IN46">
        <v>95</v>
      </c>
      <c r="IO46">
        <v>22</v>
      </c>
      <c r="IP46">
        <v>0</v>
      </c>
      <c r="IQ46">
        <v>4</v>
      </c>
      <c r="IR46">
        <v>0</v>
      </c>
      <c r="IS46">
        <v>0</v>
      </c>
      <c r="IT46">
        <v>0</v>
      </c>
      <c r="IU46">
        <v>0</v>
      </c>
      <c r="IV46">
        <v>180</v>
      </c>
      <c r="IW46">
        <v>32</v>
      </c>
      <c r="IX46">
        <v>0</v>
      </c>
      <c r="IY46">
        <v>150</v>
      </c>
      <c r="IZ46">
        <v>122</v>
      </c>
      <c r="JA46">
        <v>30</v>
      </c>
      <c r="JB46">
        <v>0</v>
      </c>
      <c r="JC46">
        <v>2</v>
      </c>
      <c r="JD46">
        <v>0</v>
      </c>
      <c r="JE46">
        <v>0</v>
      </c>
      <c r="JF46">
        <v>0</v>
      </c>
      <c r="JG46">
        <v>0</v>
      </c>
      <c r="JH46">
        <v>212</v>
      </c>
      <c r="JI46">
        <v>48</v>
      </c>
      <c r="JJ46">
        <v>0</v>
      </c>
      <c r="JK46">
        <v>119</v>
      </c>
      <c r="JL46">
        <v>86</v>
      </c>
      <c r="JM46">
        <v>37</v>
      </c>
      <c r="JN46">
        <v>0</v>
      </c>
      <c r="JO46">
        <v>4</v>
      </c>
      <c r="JP46">
        <v>0</v>
      </c>
      <c r="JQ46">
        <v>0</v>
      </c>
      <c r="JR46">
        <v>0</v>
      </c>
      <c r="JS46">
        <v>0</v>
      </c>
      <c r="JT46">
        <v>204</v>
      </c>
      <c r="JU46">
        <v>59</v>
      </c>
      <c r="JV46">
        <v>1</v>
      </c>
      <c r="JW46">
        <v>128</v>
      </c>
      <c r="JX46">
        <v>101</v>
      </c>
      <c r="JY46">
        <v>32</v>
      </c>
      <c r="JZ46">
        <v>0</v>
      </c>
      <c r="KA46">
        <v>2</v>
      </c>
      <c r="KB46">
        <v>0</v>
      </c>
      <c r="KC46">
        <v>0</v>
      </c>
      <c r="KD46">
        <v>0</v>
      </c>
      <c r="KE46">
        <v>0</v>
      </c>
      <c r="KF46">
        <v>220</v>
      </c>
      <c r="KG46">
        <v>49</v>
      </c>
      <c r="KH46">
        <v>3</v>
      </c>
      <c r="KI46">
        <v>113</v>
      </c>
      <c r="KJ46">
        <v>85</v>
      </c>
      <c r="KK46">
        <v>28</v>
      </c>
      <c r="KL46">
        <v>0</v>
      </c>
      <c r="KM46">
        <v>3</v>
      </c>
      <c r="KN46">
        <v>0</v>
      </c>
      <c r="KO46">
        <v>0</v>
      </c>
      <c r="KP46">
        <v>0</v>
      </c>
      <c r="KQ46">
        <v>0</v>
      </c>
      <c r="KR46">
        <v>193</v>
      </c>
      <c r="KS46">
        <v>68</v>
      </c>
      <c r="KT46">
        <v>0</v>
      </c>
      <c r="KU46">
        <v>93</v>
      </c>
      <c r="KV46">
        <v>62</v>
      </c>
      <c r="KW46">
        <v>32</v>
      </c>
      <c r="KX46">
        <v>0</v>
      </c>
      <c r="KY46">
        <v>2</v>
      </c>
      <c r="KZ46">
        <v>0</v>
      </c>
      <c r="LA46">
        <v>0</v>
      </c>
      <c r="LB46">
        <v>0</v>
      </c>
      <c r="LC46">
        <v>0</v>
      </c>
      <c r="LD46">
        <v>193</v>
      </c>
      <c r="LE46">
        <v>60</v>
      </c>
      <c r="LF46">
        <v>0</v>
      </c>
      <c r="LG46">
        <v>108</v>
      </c>
      <c r="LH46">
        <v>74</v>
      </c>
      <c r="LI46">
        <v>26</v>
      </c>
      <c r="LJ46">
        <v>0</v>
      </c>
      <c r="LK46">
        <v>2</v>
      </c>
      <c r="LL46">
        <v>0</v>
      </c>
      <c r="LM46">
        <v>0</v>
      </c>
      <c r="LN46">
        <v>0</v>
      </c>
      <c r="LO46">
        <v>0</v>
      </c>
      <c r="LP46">
        <v>194</v>
      </c>
      <c r="LQ46">
        <v>69</v>
      </c>
      <c r="LR46">
        <v>1</v>
      </c>
      <c r="LS46">
        <v>102</v>
      </c>
      <c r="LT46">
        <v>83</v>
      </c>
      <c r="LU46">
        <v>20</v>
      </c>
      <c r="LV46">
        <v>0</v>
      </c>
      <c r="LW46">
        <v>1</v>
      </c>
      <c r="LX46">
        <v>0</v>
      </c>
      <c r="LY46">
        <v>0</v>
      </c>
      <c r="LZ46">
        <v>0</v>
      </c>
      <c r="MA46">
        <v>0</v>
      </c>
      <c r="MB46">
        <v>192</v>
      </c>
      <c r="MC46">
        <v>72</v>
      </c>
      <c r="MD46">
        <v>4</v>
      </c>
      <c r="ME46">
        <v>112</v>
      </c>
      <c r="MF46">
        <v>71</v>
      </c>
      <c r="MG46">
        <v>21</v>
      </c>
      <c r="MH46">
        <v>0</v>
      </c>
      <c r="MI46">
        <v>0</v>
      </c>
      <c r="MJ46">
        <v>0</v>
      </c>
      <c r="MK46">
        <v>0</v>
      </c>
      <c r="ML46">
        <v>0</v>
      </c>
      <c r="MM46">
        <v>0</v>
      </c>
      <c r="MN46">
        <v>209</v>
      </c>
      <c r="MO46">
        <v>72</v>
      </c>
      <c r="MP46">
        <v>4</v>
      </c>
      <c r="MQ46">
        <v>122</v>
      </c>
      <c r="MR46">
        <v>83</v>
      </c>
      <c r="MS46">
        <v>26</v>
      </c>
      <c r="MT46">
        <v>0</v>
      </c>
      <c r="MU46">
        <v>1</v>
      </c>
      <c r="MV46">
        <v>0</v>
      </c>
      <c r="MW46">
        <v>0</v>
      </c>
      <c r="MX46">
        <v>0</v>
      </c>
      <c r="MY46">
        <v>0</v>
      </c>
      <c r="MZ46">
        <v>224</v>
      </c>
      <c r="NA46">
        <v>60</v>
      </c>
      <c r="NB46">
        <v>5</v>
      </c>
      <c r="NC46">
        <v>79</v>
      </c>
      <c r="ND46">
        <v>43</v>
      </c>
      <c r="NE46">
        <v>22</v>
      </c>
      <c r="NF46">
        <v>0</v>
      </c>
      <c r="NG46">
        <v>2</v>
      </c>
      <c r="NH46">
        <v>0</v>
      </c>
      <c r="NI46">
        <v>0</v>
      </c>
      <c r="NJ46">
        <v>0</v>
      </c>
      <c r="NK46">
        <v>0</v>
      </c>
      <c r="NL46">
        <v>166</v>
      </c>
      <c r="NM46">
        <v>60</v>
      </c>
      <c r="NN46">
        <v>2</v>
      </c>
      <c r="NO46">
        <v>80</v>
      </c>
      <c r="NP46">
        <v>60</v>
      </c>
      <c r="NQ46">
        <v>16</v>
      </c>
      <c r="NR46">
        <v>0</v>
      </c>
      <c r="NS46">
        <v>2</v>
      </c>
      <c r="NT46">
        <v>0</v>
      </c>
      <c r="NU46">
        <v>0</v>
      </c>
      <c r="NV46">
        <v>0</v>
      </c>
      <c r="NW46">
        <v>0</v>
      </c>
      <c r="NX46">
        <v>158</v>
      </c>
      <c r="NY46">
        <v>44</v>
      </c>
      <c r="NZ46">
        <v>5</v>
      </c>
      <c r="OA46">
        <v>57</v>
      </c>
      <c r="OB46">
        <v>47</v>
      </c>
      <c r="OC46">
        <v>13</v>
      </c>
      <c r="OD46">
        <v>0</v>
      </c>
      <c r="OE46">
        <v>0</v>
      </c>
      <c r="OF46">
        <v>0</v>
      </c>
      <c r="OG46">
        <v>0</v>
      </c>
      <c r="OH46">
        <v>0</v>
      </c>
      <c r="OI46">
        <v>0</v>
      </c>
      <c r="OJ46">
        <v>119</v>
      </c>
      <c r="OK46">
        <v>42</v>
      </c>
      <c r="OL46">
        <v>2</v>
      </c>
      <c r="OM46">
        <v>72</v>
      </c>
      <c r="ON46">
        <v>49</v>
      </c>
      <c r="OO46">
        <v>14</v>
      </c>
      <c r="OP46">
        <v>0</v>
      </c>
      <c r="OQ46">
        <v>1</v>
      </c>
      <c r="OR46">
        <v>0</v>
      </c>
      <c r="OS46">
        <v>0</v>
      </c>
      <c r="OT46">
        <v>0</v>
      </c>
      <c r="OU46">
        <v>0</v>
      </c>
      <c r="OV46">
        <v>130</v>
      </c>
      <c r="OW46">
        <v>6</v>
      </c>
      <c r="OX46">
        <v>1</v>
      </c>
      <c r="OY46">
        <v>8</v>
      </c>
      <c r="OZ46">
        <v>3</v>
      </c>
      <c r="PA46">
        <v>1</v>
      </c>
      <c r="PB46">
        <v>0</v>
      </c>
      <c r="PC46">
        <v>0</v>
      </c>
      <c r="PD46">
        <v>0</v>
      </c>
      <c r="PE46">
        <v>0</v>
      </c>
      <c r="PF46">
        <v>0</v>
      </c>
      <c r="PG46">
        <v>0</v>
      </c>
      <c r="PH46">
        <v>16</v>
      </c>
      <c r="PI46">
        <v>851</v>
      </c>
      <c r="PJ46">
        <v>31</v>
      </c>
      <c r="PK46">
        <v>2029</v>
      </c>
      <c r="PL46">
        <v>1529</v>
      </c>
      <c r="PM46">
        <v>460</v>
      </c>
      <c r="PN46">
        <v>0</v>
      </c>
      <c r="PO46">
        <v>33</v>
      </c>
      <c r="PP46">
        <v>0</v>
      </c>
      <c r="PQ46">
        <v>0</v>
      </c>
      <c r="PR46">
        <v>0</v>
      </c>
      <c r="PS46">
        <v>0</v>
      </c>
      <c r="PT46">
        <v>3371</v>
      </c>
      <c r="PU46">
        <v>83</v>
      </c>
      <c r="PV46">
        <v>1</v>
      </c>
      <c r="PW46">
        <v>824</v>
      </c>
      <c r="PX46">
        <v>630</v>
      </c>
      <c r="PY46">
        <v>105</v>
      </c>
      <c r="PZ46">
        <v>0</v>
      </c>
      <c r="QA46">
        <v>6</v>
      </c>
      <c r="QB46">
        <v>0</v>
      </c>
      <c r="QC46">
        <v>0</v>
      </c>
      <c r="QD46">
        <v>0</v>
      </c>
      <c r="QE46">
        <v>0</v>
      </c>
      <c r="QF46">
        <v>1013</v>
      </c>
    </row>
    <row r="47" spans="1:448" hidden="1">
      <c r="A47" s="178" t="s">
        <v>168</v>
      </c>
      <c r="B47">
        <v>31</v>
      </c>
      <c r="C47">
        <v>3</v>
      </c>
      <c r="D47">
        <v>0</v>
      </c>
      <c r="E47">
        <v>2</v>
      </c>
      <c r="F47">
        <v>197</v>
      </c>
      <c r="G47">
        <v>0</v>
      </c>
      <c r="H47">
        <v>3</v>
      </c>
      <c r="I47">
        <v>65</v>
      </c>
      <c r="J47">
        <v>5</v>
      </c>
      <c r="K47">
        <v>6</v>
      </c>
      <c r="L47">
        <v>0</v>
      </c>
      <c r="M47">
        <v>4</v>
      </c>
      <c r="N47">
        <v>2</v>
      </c>
      <c r="O47">
        <v>114</v>
      </c>
      <c r="P47">
        <v>0</v>
      </c>
      <c r="Q47">
        <v>0</v>
      </c>
      <c r="R47">
        <v>15</v>
      </c>
      <c r="S47">
        <v>1</v>
      </c>
      <c r="T47">
        <v>90</v>
      </c>
      <c r="U47">
        <v>1</v>
      </c>
      <c r="V47">
        <v>0</v>
      </c>
      <c r="W47">
        <v>0</v>
      </c>
      <c r="X47">
        <v>4</v>
      </c>
      <c r="Y47">
        <v>28</v>
      </c>
      <c r="Z47">
        <v>2</v>
      </c>
      <c r="AA47">
        <v>6</v>
      </c>
      <c r="AB47">
        <v>13</v>
      </c>
      <c r="AC47">
        <v>18</v>
      </c>
      <c r="AD47">
        <v>14</v>
      </c>
      <c r="AE47">
        <v>38</v>
      </c>
      <c r="AF47">
        <v>20</v>
      </c>
      <c r="AG47">
        <v>12</v>
      </c>
      <c r="AH47">
        <v>694</v>
      </c>
      <c r="AI47">
        <v>2</v>
      </c>
      <c r="AJ47">
        <v>0</v>
      </c>
      <c r="AK47">
        <v>0</v>
      </c>
      <c r="AL47">
        <v>0</v>
      </c>
      <c r="AM47">
        <v>10</v>
      </c>
      <c r="AN47">
        <v>0</v>
      </c>
      <c r="AO47">
        <v>0</v>
      </c>
      <c r="AP47">
        <v>1</v>
      </c>
      <c r="AQ47">
        <v>0</v>
      </c>
      <c r="AR47">
        <v>5</v>
      </c>
      <c r="AS47">
        <v>0</v>
      </c>
      <c r="AT47">
        <v>0</v>
      </c>
      <c r="AU47">
        <v>0</v>
      </c>
      <c r="AV47">
        <v>2</v>
      </c>
      <c r="AW47">
        <v>0</v>
      </c>
      <c r="AX47">
        <v>0</v>
      </c>
      <c r="AY47">
        <v>0</v>
      </c>
      <c r="AZ47">
        <v>0</v>
      </c>
      <c r="BA47">
        <v>8</v>
      </c>
      <c r="BB47">
        <v>0</v>
      </c>
      <c r="BC47">
        <v>0</v>
      </c>
      <c r="BD47">
        <v>0</v>
      </c>
      <c r="BE47">
        <v>0</v>
      </c>
      <c r="BF47">
        <v>1</v>
      </c>
      <c r="BG47">
        <v>0</v>
      </c>
      <c r="BH47">
        <v>0</v>
      </c>
      <c r="BI47">
        <v>2</v>
      </c>
      <c r="BJ47">
        <v>0</v>
      </c>
      <c r="BK47">
        <v>0</v>
      </c>
      <c r="BL47">
        <v>0</v>
      </c>
      <c r="BM47">
        <v>0</v>
      </c>
      <c r="BN47">
        <v>1</v>
      </c>
      <c r="BO47">
        <v>32</v>
      </c>
      <c r="BP47">
        <v>45</v>
      </c>
      <c r="BQ47">
        <v>5</v>
      </c>
      <c r="BR47">
        <v>0</v>
      </c>
      <c r="BS47">
        <v>1</v>
      </c>
      <c r="BT47">
        <v>165</v>
      </c>
      <c r="BU47">
        <v>1</v>
      </c>
      <c r="BV47">
        <v>0</v>
      </c>
      <c r="BW47">
        <v>43</v>
      </c>
      <c r="BX47">
        <v>4</v>
      </c>
      <c r="BY47">
        <v>7</v>
      </c>
      <c r="BZ47">
        <v>0</v>
      </c>
      <c r="CA47">
        <v>2</v>
      </c>
      <c r="CB47">
        <v>0</v>
      </c>
      <c r="CC47">
        <v>407</v>
      </c>
      <c r="CD47">
        <v>0</v>
      </c>
      <c r="CE47">
        <v>2</v>
      </c>
      <c r="CF47">
        <v>25</v>
      </c>
      <c r="CG47">
        <v>2</v>
      </c>
      <c r="CH47">
        <v>57</v>
      </c>
      <c r="CI47">
        <v>0</v>
      </c>
      <c r="CJ47">
        <v>0</v>
      </c>
      <c r="CK47">
        <v>0</v>
      </c>
      <c r="CL47">
        <v>13</v>
      </c>
      <c r="CM47">
        <v>18</v>
      </c>
      <c r="CN47">
        <v>4</v>
      </c>
      <c r="CO47">
        <v>12</v>
      </c>
      <c r="CP47">
        <v>24</v>
      </c>
      <c r="CQ47">
        <v>21</v>
      </c>
      <c r="CR47">
        <v>5</v>
      </c>
      <c r="CS47">
        <v>88</v>
      </c>
      <c r="CT47">
        <v>13</v>
      </c>
      <c r="CU47">
        <v>5</v>
      </c>
      <c r="CV47">
        <v>969</v>
      </c>
      <c r="CW47">
        <v>18</v>
      </c>
      <c r="CX47">
        <v>1</v>
      </c>
      <c r="CY47">
        <v>0</v>
      </c>
      <c r="CZ47">
        <v>0</v>
      </c>
      <c r="DA47">
        <v>92</v>
      </c>
      <c r="DB47">
        <v>0</v>
      </c>
      <c r="DC47">
        <v>6</v>
      </c>
      <c r="DD47">
        <v>35</v>
      </c>
      <c r="DE47">
        <v>1</v>
      </c>
      <c r="DF47">
        <v>6</v>
      </c>
      <c r="DG47">
        <v>0</v>
      </c>
      <c r="DH47">
        <v>3</v>
      </c>
      <c r="DI47">
        <v>0</v>
      </c>
      <c r="DJ47">
        <v>35</v>
      </c>
      <c r="DK47">
        <v>0</v>
      </c>
      <c r="DL47">
        <v>2</v>
      </c>
      <c r="DM47">
        <v>22</v>
      </c>
      <c r="DN47">
        <v>0</v>
      </c>
      <c r="DO47">
        <v>13</v>
      </c>
      <c r="DP47">
        <v>0</v>
      </c>
      <c r="DQ47">
        <v>0</v>
      </c>
      <c r="DR47">
        <v>0</v>
      </c>
      <c r="DS47">
        <v>1</v>
      </c>
      <c r="DT47">
        <v>3</v>
      </c>
      <c r="DU47">
        <v>0</v>
      </c>
      <c r="DV47">
        <v>9</v>
      </c>
      <c r="DW47">
        <v>14</v>
      </c>
      <c r="DX47">
        <v>7</v>
      </c>
      <c r="DY47">
        <v>5</v>
      </c>
      <c r="DZ47">
        <v>68</v>
      </c>
      <c r="EA47">
        <v>5</v>
      </c>
      <c r="EB47">
        <v>10</v>
      </c>
      <c r="EC47">
        <v>356</v>
      </c>
      <c r="ED47">
        <v>96</v>
      </c>
      <c r="EE47">
        <v>9</v>
      </c>
      <c r="EF47">
        <v>0</v>
      </c>
      <c r="EG47">
        <v>3</v>
      </c>
      <c r="EH47">
        <v>464</v>
      </c>
      <c r="EI47">
        <v>1</v>
      </c>
      <c r="EJ47">
        <v>9</v>
      </c>
      <c r="EK47">
        <v>144</v>
      </c>
      <c r="EL47">
        <v>10</v>
      </c>
      <c r="EM47">
        <v>24</v>
      </c>
      <c r="EN47">
        <v>0</v>
      </c>
      <c r="EO47">
        <v>9</v>
      </c>
      <c r="EP47">
        <v>2</v>
      </c>
      <c r="EQ47">
        <v>558</v>
      </c>
      <c r="ER47">
        <v>0</v>
      </c>
      <c r="ES47">
        <v>4</v>
      </c>
      <c r="ET47">
        <v>62</v>
      </c>
      <c r="EU47">
        <v>3</v>
      </c>
      <c r="EV47">
        <v>168</v>
      </c>
      <c r="EW47">
        <v>1</v>
      </c>
      <c r="EX47">
        <v>0</v>
      </c>
      <c r="EY47">
        <v>0</v>
      </c>
      <c r="EZ47">
        <v>18</v>
      </c>
      <c r="FA47">
        <v>50</v>
      </c>
      <c r="FB47">
        <v>6</v>
      </c>
      <c r="FC47">
        <v>27</v>
      </c>
      <c r="FD47">
        <v>53</v>
      </c>
      <c r="FE47">
        <v>46</v>
      </c>
      <c r="FF47">
        <v>24</v>
      </c>
      <c r="FG47">
        <v>194</v>
      </c>
      <c r="FH47">
        <v>38</v>
      </c>
      <c r="FI47">
        <v>28</v>
      </c>
      <c r="FJ47">
        <v>2051</v>
      </c>
      <c r="FK47">
        <v>293</v>
      </c>
      <c r="FL47">
        <v>45</v>
      </c>
      <c r="FM47">
        <v>334</v>
      </c>
      <c r="FN47">
        <v>2</v>
      </c>
      <c r="FO47">
        <v>20</v>
      </c>
      <c r="FP47">
        <v>694</v>
      </c>
      <c r="FQ47">
        <v>21</v>
      </c>
      <c r="FR47">
        <v>8</v>
      </c>
      <c r="FS47">
        <v>2</v>
      </c>
      <c r="FT47">
        <v>0</v>
      </c>
      <c r="FU47">
        <v>1</v>
      </c>
      <c r="FV47">
        <v>32</v>
      </c>
      <c r="FW47">
        <v>508</v>
      </c>
      <c r="FX47">
        <v>52</v>
      </c>
      <c r="FY47">
        <v>387</v>
      </c>
      <c r="FZ47">
        <v>3</v>
      </c>
      <c r="GA47">
        <v>19</v>
      </c>
      <c r="GB47">
        <v>969</v>
      </c>
      <c r="GC47">
        <v>83</v>
      </c>
      <c r="GD47">
        <v>2</v>
      </c>
      <c r="GE47">
        <v>266</v>
      </c>
      <c r="GF47">
        <v>0</v>
      </c>
      <c r="GG47">
        <v>5</v>
      </c>
      <c r="GH47">
        <v>356</v>
      </c>
      <c r="GI47">
        <v>905</v>
      </c>
      <c r="GJ47">
        <v>107</v>
      </c>
      <c r="GK47">
        <v>989</v>
      </c>
      <c r="GL47">
        <v>5</v>
      </c>
      <c r="GM47">
        <v>45</v>
      </c>
      <c r="GN47">
        <v>2051</v>
      </c>
      <c r="GO47">
        <v>14</v>
      </c>
      <c r="GP47">
        <v>1</v>
      </c>
      <c r="GQ47">
        <v>77</v>
      </c>
      <c r="GR47">
        <v>45</v>
      </c>
      <c r="GS47">
        <v>30</v>
      </c>
      <c r="GT47">
        <v>0</v>
      </c>
      <c r="GU47">
        <v>1</v>
      </c>
      <c r="GV47">
        <v>0</v>
      </c>
      <c r="GW47">
        <v>0</v>
      </c>
      <c r="GX47">
        <v>0</v>
      </c>
      <c r="GY47">
        <v>0</v>
      </c>
      <c r="GZ47">
        <v>122</v>
      </c>
      <c r="HA47">
        <v>15</v>
      </c>
      <c r="HB47">
        <v>0</v>
      </c>
      <c r="HC47">
        <v>60</v>
      </c>
      <c r="HD47">
        <v>41</v>
      </c>
      <c r="HE47">
        <v>16</v>
      </c>
      <c r="HF47">
        <v>0</v>
      </c>
      <c r="HG47">
        <v>1</v>
      </c>
      <c r="HH47">
        <v>0</v>
      </c>
      <c r="HI47">
        <v>0</v>
      </c>
      <c r="HJ47">
        <v>0</v>
      </c>
      <c r="HK47">
        <v>0</v>
      </c>
      <c r="HL47">
        <v>91</v>
      </c>
      <c r="HM47">
        <v>32</v>
      </c>
      <c r="HN47">
        <v>0</v>
      </c>
      <c r="HO47">
        <v>71</v>
      </c>
      <c r="HP47">
        <v>41</v>
      </c>
      <c r="HQ47">
        <v>14</v>
      </c>
      <c r="HR47">
        <v>0</v>
      </c>
      <c r="HS47">
        <v>1</v>
      </c>
      <c r="HT47">
        <v>0</v>
      </c>
      <c r="HU47">
        <v>0</v>
      </c>
      <c r="HV47">
        <v>0</v>
      </c>
      <c r="HW47">
        <v>1</v>
      </c>
      <c r="HX47">
        <v>117</v>
      </c>
      <c r="HY47">
        <v>33</v>
      </c>
      <c r="HZ47">
        <v>0</v>
      </c>
      <c r="IA47">
        <v>81</v>
      </c>
      <c r="IB47">
        <v>53</v>
      </c>
      <c r="IC47">
        <v>23</v>
      </c>
      <c r="ID47">
        <v>0</v>
      </c>
      <c r="IE47">
        <v>0</v>
      </c>
      <c r="IF47">
        <v>0</v>
      </c>
      <c r="IG47">
        <v>1</v>
      </c>
      <c r="IH47">
        <v>0</v>
      </c>
      <c r="II47">
        <v>1</v>
      </c>
      <c r="IJ47">
        <v>137</v>
      </c>
      <c r="IK47">
        <v>56</v>
      </c>
      <c r="IL47">
        <v>0</v>
      </c>
      <c r="IM47">
        <v>52</v>
      </c>
      <c r="IN47">
        <v>27</v>
      </c>
      <c r="IO47">
        <v>25</v>
      </c>
      <c r="IP47">
        <v>0</v>
      </c>
      <c r="IQ47">
        <v>2</v>
      </c>
      <c r="IR47">
        <v>0</v>
      </c>
      <c r="IS47">
        <v>1</v>
      </c>
      <c r="IT47">
        <v>0</v>
      </c>
      <c r="IU47">
        <v>0</v>
      </c>
      <c r="IV47">
        <v>133</v>
      </c>
      <c r="IW47">
        <v>37</v>
      </c>
      <c r="IX47">
        <v>2</v>
      </c>
      <c r="IY47">
        <v>66</v>
      </c>
      <c r="IZ47">
        <v>31</v>
      </c>
      <c r="JA47">
        <v>22</v>
      </c>
      <c r="JB47">
        <v>0</v>
      </c>
      <c r="JC47">
        <v>0</v>
      </c>
      <c r="JD47">
        <v>0</v>
      </c>
      <c r="JE47">
        <v>0</v>
      </c>
      <c r="JF47">
        <v>0</v>
      </c>
      <c r="JG47">
        <v>1</v>
      </c>
      <c r="JH47">
        <v>127</v>
      </c>
      <c r="JI47">
        <v>33</v>
      </c>
      <c r="JJ47">
        <v>2</v>
      </c>
      <c r="JK47">
        <v>87</v>
      </c>
      <c r="JL47">
        <v>52</v>
      </c>
      <c r="JM47">
        <v>26</v>
      </c>
      <c r="JN47">
        <v>0</v>
      </c>
      <c r="JO47">
        <v>2</v>
      </c>
      <c r="JP47">
        <v>0</v>
      </c>
      <c r="JQ47">
        <v>1</v>
      </c>
      <c r="JR47">
        <v>0</v>
      </c>
      <c r="JS47">
        <v>1</v>
      </c>
      <c r="JT47">
        <v>148</v>
      </c>
      <c r="JU47">
        <v>56</v>
      </c>
      <c r="JV47">
        <v>1</v>
      </c>
      <c r="JW47">
        <v>66</v>
      </c>
      <c r="JX47">
        <v>33</v>
      </c>
      <c r="JY47">
        <v>15</v>
      </c>
      <c r="JZ47">
        <v>0</v>
      </c>
      <c r="KA47">
        <v>0</v>
      </c>
      <c r="KB47">
        <v>0</v>
      </c>
      <c r="KC47">
        <v>1</v>
      </c>
      <c r="KD47">
        <v>1</v>
      </c>
      <c r="KE47">
        <v>0</v>
      </c>
      <c r="KF47">
        <v>138</v>
      </c>
      <c r="KG47">
        <v>36</v>
      </c>
      <c r="KH47">
        <v>2</v>
      </c>
      <c r="KI47">
        <v>31</v>
      </c>
      <c r="KJ47">
        <v>20</v>
      </c>
      <c r="KK47">
        <v>28</v>
      </c>
      <c r="KL47">
        <v>0</v>
      </c>
      <c r="KM47">
        <v>2</v>
      </c>
      <c r="KN47">
        <v>0</v>
      </c>
      <c r="KO47">
        <v>1</v>
      </c>
      <c r="KP47">
        <v>0</v>
      </c>
      <c r="KQ47">
        <v>0</v>
      </c>
      <c r="KR47">
        <v>97</v>
      </c>
      <c r="KS47">
        <v>44</v>
      </c>
      <c r="KT47">
        <v>1</v>
      </c>
      <c r="KU47">
        <v>41</v>
      </c>
      <c r="KV47">
        <v>25</v>
      </c>
      <c r="KW47">
        <v>18</v>
      </c>
      <c r="KX47">
        <v>0</v>
      </c>
      <c r="KY47">
        <v>0</v>
      </c>
      <c r="KZ47">
        <v>1</v>
      </c>
      <c r="LA47">
        <v>1</v>
      </c>
      <c r="LB47">
        <v>2</v>
      </c>
      <c r="LC47">
        <v>0</v>
      </c>
      <c r="LD47">
        <v>104</v>
      </c>
      <c r="LE47">
        <v>42</v>
      </c>
      <c r="LF47">
        <v>2</v>
      </c>
      <c r="LG47">
        <v>50</v>
      </c>
      <c r="LH47">
        <v>16</v>
      </c>
      <c r="LI47">
        <v>19</v>
      </c>
      <c r="LJ47">
        <v>0</v>
      </c>
      <c r="LK47">
        <v>0</v>
      </c>
      <c r="LL47">
        <v>0</v>
      </c>
      <c r="LM47">
        <v>1</v>
      </c>
      <c r="LN47">
        <v>0</v>
      </c>
      <c r="LO47">
        <v>0</v>
      </c>
      <c r="LP47">
        <v>113</v>
      </c>
      <c r="LQ47">
        <v>39</v>
      </c>
      <c r="LR47">
        <v>2</v>
      </c>
      <c r="LS47">
        <v>52</v>
      </c>
      <c r="LT47">
        <v>33</v>
      </c>
      <c r="LU47">
        <v>18</v>
      </c>
      <c r="LV47">
        <v>0</v>
      </c>
      <c r="LW47">
        <v>0</v>
      </c>
      <c r="LX47">
        <v>0</v>
      </c>
      <c r="LY47">
        <v>1</v>
      </c>
      <c r="LZ47">
        <v>0</v>
      </c>
      <c r="MA47">
        <v>0</v>
      </c>
      <c r="MB47">
        <v>111</v>
      </c>
      <c r="MC47">
        <v>42</v>
      </c>
      <c r="MD47">
        <v>5</v>
      </c>
      <c r="ME47">
        <v>49</v>
      </c>
      <c r="MF47">
        <v>25</v>
      </c>
      <c r="MG47">
        <v>17</v>
      </c>
      <c r="MH47">
        <v>0</v>
      </c>
      <c r="MI47">
        <v>0</v>
      </c>
      <c r="MJ47">
        <v>1</v>
      </c>
      <c r="MK47">
        <v>0</v>
      </c>
      <c r="ML47">
        <v>1</v>
      </c>
      <c r="MM47">
        <v>1</v>
      </c>
      <c r="MN47">
        <v>113</v>
      </c>
      <c r="MO47">
        <v>69</v>
      </c>
      <c r="MP47">
        <v>5</v>
      </c>
      <c r="MQ47">
        <v>48</v>
      </c>
      <c r="MR47">
        <v>16</v>
      </c>
      <c r="MS47">
        <v>24</v>
      </c>
      <c r="MT47">
        <v>0</v>
      </c>
      <c r="MU47">
        <v>0</v>
      </c>
      <c r="MV47">
        <v>0</v>
      </c>
      <c r="MW47">
        <v>1</v>
      </c>
      <c r="MX47">
        <v>0</v>
      </c>
      <c r="MY47">
        <v>0</v>
      </c>
      <c r="MZ47">
        <v>146</v>
      </c>
      <c r="NA47">
        <v>48</v>
      </c>
      <c r="NB47">
        <v>1</v>
      </c>
      <c r="NC47">
        <v>38</v>
      </c>
      <c r="ND47">
        <v>22</v>
      </c>
      <c r="NE47">
        <v>19</v>
      </c>
      <c r="NF47">
        <v>0</v>
      </c>
      <c r="NG47">
        <v>0</v>
      </c>
      <c r="NH47">
        <v>0</v>
      </c>
      <c r="NI47">
        <v>0</v>
      </c>
      <c r="NJ47">
        <v>2</v>
      </c>
      <c r="NK47">
        <v>0</v>
      </c>
      <c r="NL47">
        <v>106</v>
      </c>
      <c r="NM47">
        <v>36</v>
      </c>
      <c r="NN47">
        <v>3</v>
      </c>
      <c r="NO47">
        <v>43</v>
      </c>
      <c r="NP47">
        <v>19</v>
      </c>
      <c r="NQ47">
        <v>14</v>
      </c>
      <c r="NR47">
        <v>0</v>
      </c>
      <c r="NS47">
        <v>0</v>
      </c>
      <c r="NT47">
        <v>1</v>
      </c>
      <c r="NU47">
        <v>0</v>
      </c>
      <c r="NV47">
        <v>1</v>
      </c>
      <c r="NW47">
        <v>0</v>
      </c>
      <c r="NX47">
        <v>96</v>
      </c>
      <c r="NY47">
        <v>38</v>
      </c>
      <c r="NZ47">
        <v>1</v>
      </c>
      <c r="OA47">
        <v>33</v>
      </c>
      <c r="OB47">
        <v>12</v>
      </c>
      <c r="OC47">
        <v>12</v>
      </c>
      <c r="OD47">
        <v>0</v>
      </c>
      <c r="OE47">
        <v>0</v>
      </c>
      <c r="OF47">
        <v>0</v>
      </c>
      <c r="OG47">
        <v>0</v>
      </c>
      <c r="OH47">
        <v>2</v>
      </c>
      <c r="OI47">
        <v>0</v>
      </c>
      <c r="OJ47">
        <v>84</v>
      </c>
      <c r="OK47">
        <v>20</v>
      </c>
      <c r="OL47">
        <v>2</v>
      </c>
      <c r="OM47">
        <v>19</v>
      </c>
      <c r="ON47">
        <v>9</v>
      </c>
      <c r="OO47">
        <v>11</v>
      </c>
      <c r="OP47">
        <v>0</v>
      </c>
      <c r="OQ47">
        <v>0</v>
      </c>
      <c r="OR47">
        <v>0</v>
      </c>
      <c r="OS47">
        <v>1</v>
      </c>
      <c r="OT47">
        <v>1</v>
      </c>
      <c r="OU47">
        <v>0</v>
      </c>
      <c r="OV47">
        <v>52</v>
      </c>
      <c r="OW47">
        <v>4</v>
      </c>
      <c r="OX47">
        <v>2</v>
      </c>
      <c r="OY47">
        <v>5</v>
      </c>
      <c r="OZ47">
        <v>0</v>
      </c>
      <c r="PA47">
        <v>5</v>
      </c>
      <c r="PB47">
        <v>0</v>
      </c>
      <c r="PC47">
        <v>0</v>
      </c>
      <c r="PD47">
        <v>0</v>
      </c>
      <c r="PE47">
        <v>0</v>
      </c>
      <c r="PF47">
        <v>0</v>
      </c>
      <c r="PG47">
        <v>0</v>
      </c>
      <c r="PH47">
        <v>16</v>
      </c>
      <c r="PI47">
        <v>694</v>
      </c>
      <c r="PJ47">
        <v>32</v>
      </c>
      <c r="PK47">
        <v>969</v>
      </c>
      <c r="PL47">
        <v>520</v>
      </c>
      <c r="PM47">
        <v>356</v>
      </c>
      <c r="PN47">
        <v>0</v>
      </c>
      <c r="PO47">
        <v>9</v>
      </c>
      <c r="PP47">
        <v>3</v>
      </c>
      <c r="PQ47">
        <v>10</v>
      </c>
      <c r="PR47">
        <v>10</v>
      </c>
      <c r="PS47">
        <v>5</v>
      </c>
      <c r="PT47">
        <v>2051</v>
      </c>
      <c r="PU47">
        <v>688</v>
      </c>
      <c r="PV47">
        <v>32</v>
      </c>
      <c r="PW47">
        <v>961</v>
      </c>
      <c r="PX47">
        <v>512</v>
      </c>
      <c r="PY47">
        <v>351</v>
      </c>
      <c r="PZ47">
        <v>0</v>
      </c>
      <c r="QA47">
        <v>9</v>
      </c>
      <c r="QB47">
        <v>3</v>
      </c>
      <c r="QC47">
        <v>10</v>
      </c>
      <c r="QD47">
        <v>10</v>
      </c>
      <c r="QE47">
        <v>5</v>
      </c>
      <c r="QF47">
        <v>2032</v>
      </c>
    </row>
    <row r="48" spans="1:448" hidden="1">
      <c r="A48" s="178" t="s">
        <v>169</v>
      </c>
      <c r="B48">
        <v>14</v>
      </c>
      <c r="C48">
        <v>0</v>
      </c>
      <c r="D48">
        <v>0</v>
      </c>
      <c r="E48">
        <v>0</v>
      </c>
      <c r="F48">
        <v>151</v>
      </c>
      <c r="G48">
        <v>1</v>
      </c>
      <c r="H48">
        <v>0</v>
      </c>
      <c r="I48">
        <v>5</v>
      </c>
      <c r="J48">
        <v>2</v>
      </c>
      <c r="K48">
        <v>1</v>
      </c>
      <c r="L48">
        <v>0</v>
      </c>
      <c r="M48">
        <v>0</v>
      </c>
      <c r="N48">
        <v>1</v>
      </c>
      <c r="O48">
        <v>180</v>
      </c>
      <c r="P48">
        <v>0</v>
      </c>
      <c r="Q48">
        <v>0</v>
      </c>
      <c r="R48">
        <v>8</v>
      </c>
      <c r="S48">
        <v>0</v>
      </c>
      <c r="T48">
        <v>53</v>
      </c>
      <c r="U48">
        <v>0</v>
      </c>
      <c r="V48">
        <v>0</v>
      </c>
      <c r="W48">
        <v>0</v>
      </c>
      <c r="X48">
        <v>2</v>
      </c>
      <c r="Y48">
        <v>8</v>
      </c>
      <c r="Z48">
        <v>2</v>
      </c>
      <c r="AA48">
        <v>4</v>
      </c>
      <c r="AB48">
        <v>12</v>
      </c>
      <c r="AC48">
        <v>4</v>
      </c>
      <c r="AD48">
        <v>7</v>
      </c>
      <c r="AE48">
        <v>58</v>
      </c>
      <c r="AF48">
        <v>3</v>
      </c>
      <c r="AG48">
        <v>26</v>
      </c>
      <c r="AH48">
        <v>542</v>
      </c>
      <c r="AI48">
        <v>1</v>
      </c>
      <c r="AJ48">
        <v>0</v>
      </c>
      <c r="AK48">
        <v>0</v>
      </c>
      <c r="AL48">
        <v>0</v>
      </c>
      <c r="AM48">
        <v>48</v>
      </c>
      <c r="AN48">
        <v>0</v>
      </c>
      <c r="AO48">
        <v>0</v>
      </c>
      <c r="AP48">
        <v>6</v>
      </c>
      <c r="AQ48">
        <v>0</v>
      </c>
      <c r="AR48">
        <v>1</v>
      </c>
      <c r="AS48">
        <v>0</v>
      </c>
      <c r="AT48">
        <v>0</v>
      </c>
      <c r="AU48">
        <v>0</v>
      </c>
      <c r="AV48">
        <v>1</v>
      </c>
      <c r="AW48">
        <v>0</v>
      </c>
      <c r="AX48">
        <v>0</v>
      </c>
      <c r="AY48">
        <v>2</v>
      </c>
      <c r="AZ48">
        <v>0</v>
      </c>
      <c r="BA48">
        <v>3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6</v>
      </c>
      <c r="BO48">
        <v>68</v>
      </c>
      <c r="BP48">
        <v>42</v>
      </c>
      <c r="BQ48">
        <v>2</v>
      </c>
      <c r="BR48">
        <v>0</v>
      </c>
      <c r="BS48">
        <v>6</v>
      </c>
      <c r="BT48">
        <v>217</v>
      </c>
      <c r="BU48">
        <v>0</v>
      </c>
      <c r="BV48">
        <v>0</v>
      </c>
      <c r="BW48">
        <v>7</v>
      </c>
      <c r="BX48">
        <v>6</v>
      </c>
      <c r="BY48">
        <v>0</v>
      </c>
      <c r="BZ48">
        <v>0</v>
      </c>
      <c r="CA48">
        <v>0</v>
      </c>
      <c r="CB48">
        <v>4</v>
      </c>
      <c r="CC48">
        <v>948</v>
      </c>
      <c r="CD48">
        <v>0</v>
      </c>
      <c r="CE48">
        <v>0</v>
      </c>
      <c r="CF48">
        <v>18</v>
      </c>
      <c r="CG48">
        <v>2</v>
      </c>
      <c r="CH48">
        <v>50</v>
      </c>
      <c r="CI48">
        <v>0</v>
      </c>
      <c r="CJ48">
        <v>0</v>
      </c>
      <c r="CK48">
        <v>0</v>
      </c>
      <c r="CL48">
        <v>7</v>
      </c>
      <c r="CM48">
        <v>19</v>
      </c>
      <c r="CN48">
        <v>1</v>
      </c>
      <c r="CO48">
        <v>6</v>
      </c>
      <c r="CP48">
        <v>34</v>
      </c>
      <c r="CQ48">
        <v>8</v>
      </c>
      <c r="CR48">
        <v>27</v>
      </c>
      <c r="CS48">
        <v>102</v>
      </c>
      <c r="CT48">
        <v>10</v>
      </c>
      <c r="CU48">
        <v>15</v>
      </c>
      <c r="CV48">
        <v>1531</v>
      </c>
      <c r="CW48">
        <v>19</v>
      </c>
      <c r="CX48">
        <v>1</v>
      </c>
      <c r="CY48">
        <v>0</v>
      </c>
      <c r="CZ48">
        <v>2</v>
      </c>
      <c r="DA48">
        <v>157</v>
      </c>
      <c r="DB48">
        <v>0</v>
      </c>
      <c r="DC48">
        <v>0</v>
      </c>
      <c r="DD48">
        <v>4</v>
      </c>
      <c r="DE48">
        <v>5</v>
      </c>
      <c r="DF48">
        <v>6</v>
      </c>
      <c r="DG48">
        <v>0</v>
      </c>
      <c r="DH48">
        <v>0</v>
      </c>
      <c r="DI48">
        <v>2</v>
      </c>
      <c r="DJ48">
        <v>111</v>
      </c>
      <c r="DK48">
        <v>0</v>
      </c>
      <c r="DL48">
        <v>0</v>
      </c>
      <c r="DM48">
        <v>15</v>
      </c>
      <c r="DN48">
        <v>1</v>
      </c>
      <c r="DO48">
        <v>18</v>
      </c>
      <c r="DP48">
        <v>2</v>
      </c>
      <c r="DQ48">
        <v>0</v>
      </c>
      <c r="DR48">
        <v>0</v>
      </c>
      <c r="DS48">
        <v>0</v>
      </c>
      <c r="DT48">
        <v>3</v>
      </c>
      <c r="DU48">
        <v>0</v>
      </c>
      <c r="DV48">
        <v>0</v>
      </c>
      <c r="DW48">
        <v>0</v>
      </c>
      <c r="DX48">
        <v>1</v>
      </c>
      <c r="DY48">
        <v>33</v>
      </c>
      <c r="DZ48">
        <v>54</v>
      </c>
      <c r="EA48">
        <v>0</v>
      </c>
      <c r="EB48">
        <v>15</v>
      </c>
      <c r="EC48">
        <v>449</v>
      </c>
      <c r="ED48">
        <v>76</v>
      </c>
      <c r="EE48">
        <v>3</v>
      </c>
      <c r="EF48">
        <v>0</v>
      </c>
      <c r="EG48">
        <v>8</v>
      </c>
      <c r="EH48">
        <v>573</v>
      </c>
      <c r="EI48">
        <v>1</v>
      </c>
      <c r="EJ48">
        <v>0</v>
      </c>
      <c r="EK48">
        <v>22</v>
      </c>
      <c r="EL48">
        <v>13</v>
      </c>
      <c r="EM48">
        <v>8</v>
      </c>
      <c r="EN48">
        <v>0</v>
      </c>
      <c r="EO48">
        <v>0</v>
      </c>
      <c r="EP48">
        <v>7</v>
      </c>
      <c r="EQ48">
        <v>1240</v>
      </c>
      <c r="ER48">
        <v>0</v>
      </c>
      <c r="ES48">
        <v>0</v>
      </c>
      <c r="ET48">
        <v>43</v>
      </c>
      <c r="EU48">
        <v>3</v>
      </c>
      <c r="EV48">
        <v>124</v>
      </c>
      <c r="EW48">
        <v>2</v>
      </c>
      <c r="EX48">
        <v>0</v>
      </c>
      <c r="EY48">
        <v>0</v>
      </c>
      <c r="EZ48">
        <v>9</v>
      </c>
      <c r="FA48">
        <v>30</v>
      </c>
      <c r="FB48">
        <v>3</v>
      </c>
      <c r="FC48">
        <v>10</v>
      </c>
      <c r="FD48">
        <v>46</v>
      </c>
      <c r="FE48">
        <v>13</v>
      </c>
      <c r="FF48">
        <v>67</v>
      </c>
      <c r="FG48">
        <v>214</v>
      </c>
      <c r="FH48">
        <v>13</v>
      </c>
      <c r="FI48">
        <v>62</v>
      </c>
      <c r="FJ48">
        <v>2590</v>
      </c>
      <c r="FK48">
        <v>220</v>
      </c>
      <c r="FL48">
        <v>35</v>
      </c>
      <c r="FM48">
        <v>255</v>
      </c>
      <c r="FN48">
        <v>3</v>
      </c>
      <c r="FO48">
        <v>29</v>
      </c>
      <c r="FP48">
        <v>542</v>
      </c>
      <c r="FQ48">
        <v>33</v>
      </c>
      <c r="FR48">
        <v>4</v>
      </c>
      <c r="FS48">
        <v>9</v>
      </c>
      <c r="FT48">
        <v>0</v>
      </c>
      <c r="FU48">
        <v>22</v>
      </c>
      <c r="FV48">
        <v>68</v>
      </c>
      <c r="FW48">
        <v>773</v>
      </c>
      <c r="FX48">
        <v>43</v>
      </c>
      <c r="FY48">
        <v>659</v>
      </c>
      <c r="FZ48">
        <v>5</v>
      </c>
      <c r="GA48">
        <v>51</v>
      </c>
      <c r="GB48">
        <v>1531</v>
      </c>
      <c r="GC48">
        <v>102</v>
      </c>
      <c r="GD48">
        <v>7</v>
      </c>
      <c r="GE48">
        <v>332</v>
      </c>
      <c r="GF48">
        <v>0</v>
      </c>
      <c r="GG48">
        <v>8</v>
      </c>
      <c r="GH48">
        <v>449</v>
      </c>
      <c r="GI48">
        <v>1128</v>
      </c>
      <c r="GJ48">
        <v>89</v>
      </c>
      <c r="GK48">
        <v>1255</v>
      </c>
      <c r="GL48">
        <v>8</v>
      </c>
      <c r="GM48">
        <v>110</v>
      </c>
      <c r="GN48">
        <v>2590</v>
      </c>
      <c r="GO48">
        <v>10</v>
      </c>
      <c r="GP48">
        <v>1</v>
      </c>
      <c r="GQ48">
        <v>46</v>
      </c>
      <c r="GR48">
        <v>37</v>
      </c>
      <c r="GS48">
        <v>24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81</v>
      </c>
      <c r="HA48">
        <v>13</v>
      </c>
      <c r="HB48">
        <v>0</v>
      </c>
      <c r="HC48">
        <v>96</v>
      </c>
      <c r="HD48">
        <v>78</v>
      </c>
      <c r="HE48">
        <v>19</v>
      </c>
      <c r="HF48">
        <v>0</v>
      </c>
      <c r="HG48">
        <v>2</v>
      </c>
      <c r="HH48">
        <v>0</v>
      </c>
      <c r="HI48">
        <v>1</v>
      </c>
      <c r="HJ48">
        <v>0</v>
      </c>
      <c r="HK48">
        <v>0</v>
      </c>
      <c r="HL48">
        <v>128</v>
      </c>
      <c r="HM48">
        <v>19</v>
      </c>
      <c r="HN48">
        <v>0</v>
      </c>
      <c r="HO48">
        <v>89</v>
      </c>
      <c r="HP48">
        <v>63</v>
      </c>
      <c r="HQ48">
        <v>23</v>
      </c>
      <c r="HR48">
        <v>0</v>
      </c>
      <c r="HS48">
        <v>0</v>
      </c>
      <c r="HT48">
        <v>2</v>
      </c>
      <c r="HU48">
        <v>0</v>
      </c>
      <c r="HV48">
        <v>0</v>
      </c>
      <c r="HW48">
        <v>0</v>
      </c>
      <c r="HX48">
        <v>131</v>
      </c>
      <c r="HY48">
        <v>23</v>
      </c>
      <c r="HZ48">
        <v>0</v>
      </c>
      <c r="IA48">
        <v>91</v>
      </c>
      <c r="IB48">
        <v>63</v>
      </c>
      <c r="IC48">
        <v>29</v>
      </c>
      <c r="ID48">
        <v>0</v>
      </c>
      <c r="IE48">
        <v>5</v>
      </c>
      <c r="IF48">
        <v>1</v>
      </c>
      <c r="IG48">
        <v>0</v>
      </c>
      <c r="IH48">
        <v>1</v>
      </c>
      <c r="II48">
        <v>0</v>
      </c>
      <c r="IJ48">
        <v>143</v>
      </c>
      <c r="IK48">
        <v>27</v>
      </c>
      <c r="IL48">
        <v>1</v>
      </c>
      <c r="IM48">
        <v>96</v>
      </c>
      <c r="IN48">
        <v>69</v>
      </c>
      <c r="IO48">
        <v>17</v>
      </c>
      <c r="IP48">
        <v>0</v>
      </c>
      <c r="IQ48">
        <v>5</v>
      </c>
      <c r="IR48">
        <v>1</v>
      </c>
      <c r="IS48">
        <v>0</v>
      </c>
      <c r="IT48">
        <v>0</v>
      </c>
      <c r="IU48">
        <v>0</v>
      </c>
      <c r="IV48">
        <v>141</v>
      </c>
      <c r="IW48">
        <v>23</v>
      </c>
      <c r="IX48">
        <v>2</v>
      </c>
      <c r="IY48">
        <v>101</v>
      </c>
      <c r="IZ48">
        <v>69</v>
      </c>
      <c r="JA48">
        <v>25</v>
      </c>
      <c r="JB48">
        <v>0</v>
      </c>
      <c r="JC48">
        <v>1</v>
      </c>
      <c r="JD48">
        <v>2</v>
      </c>
      <c r="JE48">
        <v>0</v>
      </c>
      <c r="JF48">
        <v>0</v>
      </c>
      <c r="JG48">
        <v>0</v>
      </c>
      <c r="JH48">
        <v>151</v>
      </c>
      <c r="JI48">
        <v>24</v>
      </c>
      <c r="JJ48">
        <v>4</v>
      </c>
      <c r="JK48">
        <v>104</v>
      </c>
      <c r="JL48">
        <v>75</v>
      </c>
      <c r="JM48">
        <v>37</v>
      </c>
      <c r="JN48">
        <v>0</v>
      </c>
      <c r="JO48">
        <v>2</v>
      </c>
      <c r="JP48">
        <v>2</v>
      </c>
      <c r="JQ48">
        <v>0</v>
      </c>
      <c r="JR48">
        <v>0</v>
      </c>
      <c r="JS48">
        <v>0</v>
      </c>
      <c r="JT48">
        <v>169</v>
      </c>
      <c r="JU48">
        <v>41</v>
      </c>
      <c r="JV48">
        <v>6</v>
      </c>
      <c r="JW48">
        <v>82</v>
      </c>
      <c r="JX48">
        <v>60</v>
      </c>
      <c r="JY48">
        <v>33</v>
      </c>
      <c r="JZ48">
        <v>0</v>
      </c>
      <c r="KA48">
        <v>2</v>
      </c>
      <c r="KB48">
        <v>0</v>
      </c>
      <c r="KC48">
        <v>0</v>
      </c>
      <c r="KD48">
        <v>1</v>
      </c>
      <c r="KE48">
        <v>1</v>
      </c>
      <c r="KF48">
        <v>162</v>
      </c>
      <c r="KG48">
        <v>38</v>
      </c>
      <c r="KH48">
        <v>2</v>
      </c>
      <c r="KI48">
        <v>104</v>
      </c>
      <c r="KJ48">
        <v>67</v>
      </c>
      <c r="KK48">
        <v>24</v>
      </c>
      <c r="KL48">
        <v>0</v>
      </c>
      <c r="KM48">
        <v>3</v>
      </c>
      <c r="KN48">
        <v>0</v>
      </c>
      <c r="KO48">
        <v>0</v>
      </c>
      <c r="KP48">
        <v>0</v>
      </c>
      <c r="KQ48">
        <v>0</v>
      </c>
      <c r="KR48">
        <v>168</v>
      </c>
      <c r="KS48">
        <v>26</v>
      </c>
      <c r="KT48">
        <v>4</v>
      </c>
      <c r="KU48">
        <v>86</v>
      </c>
      <c r="KV48">
        <v>57</v>
      </c>
      <c r="KW48">
        <v>23</v>
      </c>
      <c r="KX48">
        <v>0</v>
      </c>
      <c r="KY48">
        <v>0</v>
      </c>
      <c r="KZ48">
        <v>1</v>
      </c>
      <c r="LA48">
        <v>0</v>
      </c>
      <c r="LB48">
        <v>0</v>
      </c>
      <c r="LC48">
        <v>2</v>
      </c>
      <c r="LD48">
        <v>139</v>
      </c>
      <c r="LE48">
        <v>42</v>
      </c>
      <c r="LF48">
        <v>8</v>
      </c>
      <c r="LG48">
        <v>87</v>
      </c>
      <c r="LH48">
        <v>54</v>
      </c>
      <c r="LI48">
        <v>22</v>
      </c>
      <c r="LJ48">
        <v>0</v>
      </c>
      <c r="LK48">
        <v>0</v>
      </c>
      <c r="LL48">
        <v>0</v>
      </c>
      <c r="LM48">
        <v>0</v>
      </c>
      <c r="LN48">
        <v>0</v>
      </c>
      <c r="LO48">
        <v>0</v>
      </c>
      <c r="LP48">
        <v>159</v>
      </c>
      <c r="LQ48">
        <v>43</v>
      </c>
      <c r="LR48">
        <v>5</v>
      </c>
      <c r="LS48">
        <v>91</v>
      </c>
      <c r="LT48">
        <v>53</v>
      </c>
      <c r="LU48">
        <v>35</v>
      </c>
      <c r="LV48">
        <v>0</v>
      </c>
      <c r="LW48">
        <v>2</v>
      </c>
      <c r="LX48">
        <v>2</v>
      </c>
      <c r="LY48">
        <v>1</v>
      </c>
      <c r="LZ48">
        <v>0</v>
      </c>
      <c r="MA48">
        <v>2</v>
      </c>
      <c r="MB48">
        <v>174</v>
      </c>
      <c r="MC48">
        <v>35</v>
      </c>
      <c r="MD48">
        <v>5</v>
      </c>
      <c r="ME48">
        <v>85</v>
      </c>
      <c r="MF48">
        <v>51</v>
      </c>
      <c r="MG48">
        <v>30</v>
      </c>
      <c r="MH48">
        <v>0</v>
      </c>
      <c r="MI48">
        <v>2</v>
      </c>
      <c r="MJ48">
        <v>0</v>
      </c>
      <c r="MK48">
        <v>0</v>
      </c>
      <c r="ML48">
        <v>0</v>
      </c>
      <c r="MM48">
        <v>2</v>
      </c>
      <c r="MN48">
        <v>155</v>
      </c>
      <c r="MO48">
        <v>39</v>
      </c>
      <c r="MP48">
        <v>6</v>
      </c>
      <c r="MQ48">
        <v>63</v>
      </c>
      <c r="MR48">
        <v>41</v>
      </c>
      <c r="MS48">
        <v>28</v>
      </c>
      <c r="MT48">
        <v>0</v>
      </c>
      <c r="MU48">
        <v>1</v>
      </c>
      <c r="MV48">
        <v>1</v>
      </c>
      <c r="MW48">
        <v>1</v>
      </c>
      <c r="MX48">
        <v>0</v>
      </c>
      <c r="MY48">
        <v>3</v>
      </c>
      <c r="MZ48">
        <v>136</v>
      </c>
      <c r="NA48">
        <v>45</v>
      </c>
      <c r="NB48">
        <v>8</v>
      </c>
      <c r="NC48">
        <v>86</v>
      </c>
      <c r="ND48">
        <v>52</v>
      </c>
      <c r="NE48">
        <v>18</v>
      </c>
      <c r="NF48">
        <v>0</v>
      </c>
      <c r="NG48">
        <v>2</v>
      </c>
      <c r="NH48">
        <v>0</v>
      </c>
      <c r="NI48">
        <v>0</v>
      </c>
      <c r="NJ48">
        <v>0</v>
      </c>
      <c r="NK48">
        <v>1</v>
      </c>
      <c r="NL48">
        <v>157</v>
      </c>
      <c r="NM48">
        <v>31</v>
      </c>
      <c r="NN48">
        <v>7</v>
      </c>
      <c r="NO48">
        <v>70</v>
      </c>
      <c r="NP48">
        <v>40</v>
      </c>
      <c r="NQ48">
        <v>21</v>
      </c>
      <c r="NR48">
        <v>0</v>
      </c>
      <c r="NS48">
        <v>2</v>
      </c>
      <c r="NT48">
        <v>0</v>
      </c>
      <c r="NU48">
        <v>1</v>
      </c>
      <c r="NV48">
        <v>0</v>
      </c>
      <c r="NW48">
        <v>0</v>
      </c>
      <c r="NX48">
        <v>129</v>
      </c>
      <c r="NY48">
        <v>30</v>
      </c>
      <c r="NZ48">
        <v>4</v>
      </c>
      <c r="OA48">
        <v>68</v>
      </c>
      <c r="OB48">
        <v>41</v>
      </c>
      <c r="OC48">
        <v>17</v>
      </c>
      <c r="OD48">
        <v>0</v>
      </c>
      <c r="OE48">
        <v>0</v>
      </c>
      <c r="OF48">
        <v>0</v>
      </c>
      <c r="OG48">
        <v>2</v>
      </c>
      <c r="OH48">
        <v>0</v>
      </c>
      <c r="OI48">
        <v>1</v>
      </c>
      <c r="OJ48">
        <v>119</v>
      </c>
      <c r="OK48">
        <v>23</v>
      </c>
      <c r="OL48">
        <v>4</v>
      </c>
      <c r="OM48">
        <v>58</v>
      </c>
      <c r="ON48">
        <v>30</v>
      </c>
      <c r="OO48">
        <v>19</v>
      </c>
      <c r="OP48">
        <v>0</v>
      </c>
      <c r="OQ48">
        <v>2</v>
      </c>
      <c r="OR48">
        <v>0</v>
      </c>
      <c r="OS48">
        <v>0</v>
      </c>
      <c r="OT48">
        <v>0</v>
      </c>
      <c r="OU48">
        <v>2</v>
      </c>
      <c r="OV48">
        <v>104</v>
      </c>
      <c r="OW48">
        <v>10</v>
      </c>
      <c r="OX48">
        <v>1</v>
      </c>
      <c r="OY48">
        <v>28</v>
      </c>
      <c r="OZ48">
        <v>20</v>
      </c>
      <c r="PA48">
        <v>5</v>
      </c>
      <c r="PB48">
        <v>0</v>
      </c>
      <c r="PC48">
        <v>1</v>
      </c>
      <c r="PD48">
        <v>0</v>
      </c>
      <c r="PE48">
        <v>0</v>
      </c>
      <c r="PF48">
        <v>0</v>
      </c>
      <c r="PG48">
        <v>0</v>
      </c>
      <c r="PH48">
        <v>44</v>
      </c>
      <c r="PI48">
        <v>542</v>
      </c>
      <c r="PJ48">
        <v>68</v>
      </c>
      <c r="PK48">
        <v>1531</v>
      </c>
      <c r="PL48">
        <v>1020</v>
      </c>
      <c r="PM48">
        <v>449</v>
      </c>
      <c r="PN48">
        <v>0</v>
      </c>
      <c r="PO48">
        <v>32</v>
      </c>
      <c r="PP48">
        <v>12</v>
      </c>
      <c r="PQ48">
        <v>6</v>
      </c>
      <c r="PR48">
        <v>2</v>
      </c>
      <c r="PS48">
        <v>14</v>
      </c>
      <c r="PT48">
        <v>2590</v>
      </c>
      <c r="PU48">
        <v>386</v>
      </c>
      <c r="PV48">
        <v>48</v>
      </c>
      <c r="PW48">
        <v>1129</v>
      </c>
      <c r="PX48">
        <v>565</v>
      </c>
      <c r="PY48">
        <v>324</v>
      </c>
      <c r="PZ48">
        <v>0</v>
      </c>
      <c r="QA48">
        <v>25</v>
      </c>
      <c r="QB48">
        <v>11</v>
      </c>
      <c r="QC48">
        <v>4</v>
      </c>
      <c r="QD48">
        <v>2</v>
      </c>
      <c r="QE48">
        <v>12</v>
      </c>
      <c r="QF48">
        <v>1887</v>
      </c>
    </row>
    <row r="49" spans="1:448" hidden="1">
      <c r="A49" s="178" t="s">
        <v>170</v>
      </c>
      <c r="B49">
        <v>32</v>
      </c>
      <c r="C49">
        <v>0</v>
      </c>
      <c r="D49">
        <v>0</v>
      </c>
      <c r="E49">
        <v>3</v>
      </c>
      <c r="F49">
        <v>52</v>
      </c>
      <c r="G49">
        <v>0</v>
      </c>
      <c r="H49">
        <v>0</v>
      </c>
      <c r="I49">
        <v>0</v>
      </c>
      <c r="J49">
        <v>0</v>
      </c>
      <c r="K49">
        <v>4</v>
      </c>
      <c r="L49">
        <v>2</v>
      </c>
      <c r="M49">
        <v>0</v>
      </c>
      <c r="N49">
        <v>0</v>
      </c>
      <c r="O49">
        <v>224</v>
      </c>
      <c r="P49">
        <v>0</v>
      </c>
      <c r="Q49">
        <v>0</v>
      </c>
      <c r="R49">
        <v>10</v>
      </c>
      <c r="S49">
        <v>1</v>
      </c>
      <c r="T49">
        <v>19</v>
      </c>
      <c r="U49">
        <v>0</v>
      </c>
      <c r="V49">
        <v>1</v>
      </c>
      <c r="W49">
        <v>1</v>
      </c>
      <c r="X49">
        <v>1</v>
      </c>
      <c r="Y49">
        <v>14</v>
      </c>
      <c r="Z49">
        <v>0</v>
      </c>
      <c r="AA49">
        <v>10</v>
      </c>
      <c r="AB49">
        <v>24</v>
      </c>
      <c r="AC49">
        <v>2</v>
      </c>
      <c r="AD49">
        <v>12</v>
      </c>
      <c r="AE49">
        <v>32</v>
      </c>
      <c r="AF49">
        <v>7</v>
      </c>
      <c r="AG49">
        <v>7</v>
      </c>
      <c r="AH49">
        <v>458</v>
      </c>
      <c r="AI49">
        <v>9</v>
      </c>
      <c r="AJ49">
        <v>0</v>
      </c>
      <c r="AK49">
        <v>0</v>
      </c>
      <c r="AL49">
        <v>3</v>
      </c>
      <c r="AM49">
        <v>7</v>
      </c>
      <c r="AN49">
        <v>0</v>
      </c>
      <c r="AO49">
        <v>0</v>
      </c>
      <c r="AP49">
        <v>0</v>
      </c>
      <c r="AQ49">
        <v>0</v>
      </c>
      <c r="AR49">
        <v>1</v>
      </c>
      <c r="AS49">
        <v>0</v>
      </c>
      <c r="AT49">
        <v>0</v>
      </c>
      <c r="AU49">
        <v>0</v>
      </c>
      <c r="AV49">
        <v>5</v>
      </c>
      <c r="AW49">
        <v>0</v>
      </c>
      <c r="AX49">
        <v>0</v>
      </c>
      <c r="AY49">
        <v>0</v>
      </c>
      <c r="AZ49">
        <v>0</v>
      </c>
      <c r="BA49">
        <v>4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1</v>
      </c>
      <c r="BO49">
        <v>30</v>
      </c>
      <c r="BP49">
        <v>44</v>
      </c>
      <c r="BQ49">
        <v>2</v>
      </c>
      <c r="BR49">
        <v>0</v>
      </c>
      <c r="BS49">
        <v>9</v>
      </c>
      <c r="BT49">
        <v>66</v>
      </c>
      <c r="BU49">
        <v>0</v>
      </c>
      <c r="BV49">
        <v>0</v>
      </c>
      <c r="BW49">
        <v>0</v>
      </c>
      <c r="BX49">
        <v>0</v>
      </c>
      <c r="BY49">
        <v>4</v>
      </c>
      <c r="BZ49">
        <v>1</v>
      </c>
      <c r="CA49">
        <v>0</v>
      </c>
      <c r="CB49">
        <v>0</v>
      </c>
      <c r="CC49">
        <v>951</v>
      </c>
      <c r="CD49">
        <v>0</v>
      </c>
      <c r="CE49">
        <v>0</v>
      </c>
      <c r="CF49">
        <v>9</v>
      </c>
      <c r="CG49">
        <v>0</v>
      </c>
      <c r="CH49">
        <v>9</v>
      </c>
      <c r="CI49">
        <v>0</v>
      </c>
      <c r="CJ49">
        <v>0</v>
      </c>
      <c r="CK49">
        <v>5</v>
      </c>
      <c r="CL49">
        <v>0</v>
      </c>
      <c r="CM49">
        <v>9</v>
      </c>
      <c r="CN49">
        <v>0</v>
      </c>
      <c r="CO49">
        <v>12</v>
      </c>
      <c r="CP49">
        <v>20</v>
      </c>
      <c r="CQ49">
        <v>6</v>
      </c>
      <c r="CR49">
        <v>14</v>
      </c>
      <c r="CS49">
        <v>110</v>
      </c>
      <c r="CT49">
        <v>7</v>
      </c>
      <c r="CU49">
        <v>204</v>
      </c>
      <c r="CV49">
        <v>1482</v>
      </c>
      <c r="CW49">
        <v>73</v>
      </c>
      <c r="CX49">
        <v>0</v>
      </c>
      <c r="CY49">
        <v>0</v>
      </c>
      <c r="CZ49">
        <v>0</v>
      </c>
      <c r="DA49">
        <v>45</v>
      </c>
      <c r="DB49">
        <v>0</v>
      </c>
      <c r="DC49">
        <v>0</v>
      </c>
      <c r="DD49">
        <v>0</v>
      </c>
      <c r="DE49">
        <v>0</v>
      </c>
      <c r="DF49">
        <v>3</v>
      </c>
      <c r="DG49">
        <v>0</v>
      </c>
      <c r="DH49">
        <v>0</v>
      </c>
      <c r="DI49">
        <v>0</v>
      </c>
      <c r="DJ49">
        <v>83</v>
      </c>
      <c r="DK49">
        <v>0</v>
      </c>
      <c r="DL49">
        <v>0</v>
      </c>
      <c r="DM49">
        <v>5</v>
      </c>
      <c r="DN49">
        <v>0</v>
      </c>
      <c r="DO49">
        <v>1</v>
      </c>
      <c r="DP49">
        <v>0</v>
      </c>
      <c r="DQ49">
        <v>1</v>
      </c>
      <c r="DR49">
        <v>0</v>
      </c>
      <c r="DS49">
        <v>0</v>
      </c>
      <c r="DT49">
        <v>0</v>
      </c>
      <c r="DU49">
        <v>0</v>
      </c>
      <c r="DV49">
        <v>2</v>
      </c>
      <c r="DW49">
        <v>1</v>
      </c>
      <c r="DX49">
        <v>6</v>
      </c>
      <c r="DY49">
        <v>12</v>
      </c>
      <c r="DZ49">
        <v>33</v>
      </c>
      <c r="EA49">
        <v>5</v>
      </c>
      <c r="EB49">
        <v>10</v>
      </c>
      <c r="EC49">
        <v>280</v>
      </c>
      <c r="ED49">
        <v>158</v>
      </c>
      <c r="EE49">
        <v>2</v>
      </c>
      <c r="EF49">
        <v>0</v>
      </c>
      <c r="EG49">
        <v>15</v>
      </c>
      <c r="EH49">
        <v>170</v>
      </c>
      <c r="EI49">
        <v>0</v>
      </c>
      <c r="EJ49">
        <v>0</v>
      </c>
      <c r="EK49">
        <v>0</v>
      </c>
      <c r="EL49">
        <v>0</v>
      </c>
      <c r="EM49">
        <v>12</v>
      </c>
      <c r="EN49">
        <v>3</v>
      </c>
      <c r="EO49">
        <v>0</v>
      </c>
      <c r="EP49">
        <v>0</v>
      </c>
      <c r="EQ49">
        <v>1263</v>
      </c>
      <c r="ER49">
        <v>0</v>
      </c>
      <c r="ES49">
        <v>0</v>
      </c>
      <c r="ET49">
        <v>24</v>
      </c>
      <c r="EU49">
        <v>1</v>
      </c>
      <c r="EV49">
        <v>33</v>
      </c>
      <c r="EW49">
        <v>0</v>
      </c>
      <c r="EX49">
        <v>2</v>
      </c>
      <c r="EY49">
        <v>6</v>
      </c>
      <c r="EZ49">
        <v>1</v>
      </c>
      <c r="FA49">
        <v>23</v>
      </c>
      <c r="FB49">
        <v>0</v>
      </c>
      <c r="FC49">
        <v>24</v>
      </c>
      <c r="FD49">
        <v>45</v>
      </c>
      <c r="FE49">
        <v>14</v>
      </c>
      <c r="FF49">
        <v>38</v>
      </c>
      <c r="FG49">
        <v>175</v>
      </c>
      <c r="FH49">
        <v>19</v>
      </c>
      <c r="FI49">
        <v>222</v>
      </c>
      <c r="FJ49">
        <v>2250</v>
      </c>
      <c r="FK49">
        <v>167</v>
      </c>
      <c r="FL49">
        <v>30</v>
      </c>
      <c r="FM49">
        <v>255</v>
      </c>
      <c r="FN49">
        <v>2</v>
      </c>
      <c r="FO49">
        <v>4</v>
      </c>
      <c r="FP49">
        <v>458</v>
      </c>
      <c r="FQ49">
        <v>18</v>
      </c>
      <c r="FR49">
        <v>7</v>
      </c>
      <c r="FS49">
        <v>5</v>
      </c>
      <c r="FT49">
        <v>0</v>
      </c>
      <c r="FU49">
        <v>0</v>
      </c>
      <c r="FV49">
        <v>30</v>
      </c>
      <c r="FW49">
        <v>735</v>
      </c>
      <c r="FX49">
        <v>101</v>
      </c>
      <c r="FY49">
        <v>626</v>
      </c>
      <c r="FZ49">
        <v>7</v>
      </c>
      <c r="GA49">
        <v>13</v>
      </c>
      <c r="GB49">
        <v>1482</v>
      </c>
      <c r="GC49">
        <v>75</v>
      </c>
      <c r="GD49">
        <v>7</v>
      </c>
      <c r="GE49">
        <v>190</v>
      </c>
      <c r="GF49">
        <v>2</v>
      </c>
      <c r="GG49">
        <v>6</v>
      </c>
      <c r="GH49">
        <v>280</v>
      </c>
      <c r="GI49">
        <v>995</v>
      </c>
      <c r="GJ49">
        <v>145</v>
      </c>
      <c r="GK49">
        <v>1076</v>
      </c>
      <c r="GL49">
        <v>11</v>
      </c>
      <c r="GM49">
        <v>23</v>
      </c>
      <c r="GN49">
        <v>2250</v>
      </c>
      <c r="GO49">
        <v>16</v>
      </c>
      <c r="GP49">
        <v>0</v>
      </c>
      <c r="GQ49">
        <v>45</v>
      </c>
      <c r="GR49">
        <v>42</v>
      </c>
      <c r="GS49">
        <v>14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1</v>
      </c>
      <c r="GZ49">
        <v>75</v>
      </c>
      <c r="HA49">
        <v>18</v>
      </c>
      <c r="HB49">
        <v>0</v>
      </c>
      <c r="HC49">
        <v>86</v>
      </c>
      <c r="HD49">
        <v>81</v>
      </c>
      <c r="HE49">
        <v>9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113</v>
      </c>
      <c r="HM49">
        <v>21</v>
      </c>
      <c r="HN49">
        <v>0</v>
      </c>
      <c r="HO49">
        <v>92</v>
      </c>
      <c r="HP49">
        <v>86</v>
      </c>
      <c r="HQ49">
        <v>17</v>
      </c>
      <c r="HR49">
        <v>0</v>
      </c>
      <c r="HS49">
        <v>0</v>
      </c>
      <c r="HT49">
        <v>0</v>
      </c>
      <c r="HU49">
        <v>1</v>
      </c>
      <c r="HV49">
        <v>2</v>
      </c>
      <c r="HW49">
        <v>3</v>
      </c>
      <c r="HX49">
        <v>130</v>
      </c>
      <c r="HY49">
        <v>15</v>
      </c>
      <c r="HZ49">
        <v>1</v>
      </c>
      <c r="IA49">
        <v>103</v>
      </c>
      <c r="IB49">
        <v>88</v>
      </c>
      <c r="IC49">
        <v>18</v>
      </c>
      <c r="ID49">
        <v>0</v>
      </c>
      <c r="IE49">
        <v>3</v>
      </c>
      <c r="IF49">
        <v>0</v>
      </c>
      <c r="IG49">
        <v>1</v>
      </c>
      <c r="IH49">
        <v>0</v>
      </c>
      <c r="II49">
        <v>2</v>
      </c>
      <c r="IJ49">
        <v>137</v>
      </c>
      <c r="IK49">
        <v>21</v>
      </c>
      <c r="IL49">
        <v>1</v>
      </c>
      <c r="IM49">
        <v>68</v>
      </c>
      <c r="IN49">
        <v>62</v>
      </c>
      <c r="IO49">
        <v>26</v>
      </c>
      <c r="IP49">
        <v>0</v>
      </c>
      <c r="IQ49">
        <v>1</v>
      </c>
      <c r="IR49">
        <v>0</v>
      </c>
      <c r="IS49">
        <v>2</v>
      </c>
      <c r="IT49">
        <v>0</v>
      </c>
      <c r="IU49">
        <v>2</v>
      </c>
      <c r="IV49">
        <v>116</v>
      </c>
      <c r="IW49">
        <v>19</v>
      </c>
      <c r="IX49">
        <v>0</v>
      </c>
      <c r="IY49">
        <v>95</v>
      </c>
      <c r="IZ49">
        <v>81</v>
      </c>
      <c r="JA49">
        <v>18</v>
      </c>
      <c r="JB49">
        <v>0</v>
      </c>
      <c r="JC49">
        <v>1</v>
      </c>
      <c r="JD49">
        <v>0</v>
      </c>
      <c r="JE49">
        <v>1</v>
      </c>
      <c r="JF49">
        <v>1</v>
      </c>
      <c r="JG49">
        <v>2</v>
      </c>
      <c r="JH49">
        <v>132</v>
      </c>
      <c r="JI49">
        <v>22</v>
      </c>
      <c r="JJ49">
        <v>3</v>
      </c>
      <c r="JK49">
        <v>90</v>
      </c>
      <c r="JL49">
        <v>73</v>
      </c>
      <c r="JM49">
        <v>12</v>
      </c>
      <c r="JN49">
        <v>0</v>
      </c>
      <c r="JO49">
        <v>3</v>
      </c>
      <c r="JP49">
        <v>0</v>
      </c>
      <c r="JQ49">
        <v>1</v>
      </c>
      <c r="JR49">
        <v>0</v>
      </c>
      <c r="JS49">
        <v>1</v>
      </c>
      <c r="JT49">
        <v>127</v>
      </c>
      <c r="JU49">
        <v>33</v>
      </c>
      <c r="JV49">
        <v>2</v>
      </c>
      <c r="JW49">
        <v>103</v>
      </c>
      <c r="JX49">
        <v>86</v>
      </c>
      <c r="JY49">
        <v>19</v>
      </c>
      <c r="JZ49">
        <v>0</v>
      </c>
      <c r="KA49">
        <v>4</v>
      </c>
      <c r="KB49">
        <v>0</v>
      </c>
      <c r="KC49">
        <v>7</v>
      </c>
      <c r="KD49">
        <v>0</v>
      </c>
      <c r="KE49">
        <v>1</v>
      </c>
      <c r="KF49">
        <v>157</v>
      </c>
      <c r="KG49">
        <v>23</v>
      </c>
      <c r="KH49">
        <v>3</v>
      </c>
      <c r="KI49">
        <v>69</v>
      </c>
      <c r="KJ49">
        <v>53</v>
      </c>
      <c r="KK49">
        <v>25</v>
      </c>
      <c r="KL49">
        <v>0</v>
      </c>
      <c r="KM49">
        <v>3</v>
      </c>
      <c r="KN49">
        <v>0</v>
      </c>
      <c r="KO49">
        <v>1</v>
      </c>
      <c r="KP49">
        <v>1</v>
      </c>
      <c r="KQ49">
        <v>3</v>
      </c>
      <c r="KR49">
        <v>120</v>
      </c>
      <c r="KS49">
        <v>18</v>
      </c>
      <c r="KT49">
        <v>3</v>
      </c>
      <c r="KU49">
        <v>72</v>
      </c>
      <c r="KV49">
        <v>59</v>
      </c>
      <c r="KW49">
        <v>14</v>
      </c>
      <c r="KX49">
        <v>0</v>
      </c>
      <c r="KY49">
        <v>4</v>
      </c>
      <c r="KZ49">
        <v>0</v>
      </c>
      <c r="LA49">
        <v>1</v>
      </c>
      <c r="LB49">
        <v>0</v>
      </c>
      <c r="LC49">
        <v>2</v>
      </c>
      <c r="LD49">
        <v>107</v>
      </c>
      <c r="LE49">
        <v>20</v>
      </c>
      <c r="LF49">
        <v>2</v>
      </c>
      <c r="LG49">
        <v>95</v>
      </c>
      <c r="LH49">
        <v>73</v>
      </c>
      <c r="LI49">
        <v>14</v>
      </c>
      <c r="LJ49">
        <v>0</v>
      </c>
      <c r="LK49">
        <v>0</v>
      </c>
      <c r="LL49">
        <v>0</v>
      </c>
      <c r="LM49">
        <v>1</v>
      </c>
      <c r="LN49">
        <v>0</v>
      </c>
      <c r="LO49">
        <v>3</v>
      </c>
      <c r="LP49">
        <v>131</v>
      </c>
      <c r="LQ49">
        <v>29</v>
      </c>
      <c r="LR49">
        <v>1</v>
      </c>
      <c r="LS49">
        <v>79</v>
      </c>
      <c r="LT49">
        <v>61</v>
      </c>
      <c r="LU49">
        <v>11</v>
      </c>
      <c r="LV49">
        <v>0</v>
      </c>
      <c r="LW49">
        <v>3</v>
      </c>
      <c r="LX49">
        <v>0</v>
      </c>
      <c r="LY49">
        <v>1</v>
      </c>
      <c r="LZ49">
        <v>0</v>
      </c>
      <c r="MA49">
        <v>2</v>
      </c>
      <c r="MB49">
        <v>120</v>
      </c>
      <c r="MC49">
        <v>32</v>
      </c>
      <c r="MD49">
        <v>2</v>
      </c>
      <c r="ME49">
        <v>102</v>
      </c>
      <c r="MF49">
        <v>77</v>
      </c>
      <c r="MG49">
        <v>12</v>
      </c>
      <c r="MH49">
        <v>0</v>
      </c>
      <c r="MI49">
        <v>4</v>
      </c>
      <c r="MJ49">
        <v>0</v>
      </c>
      <c r="MK49">
        <v>0</v>
      </c>
      <c r="ML49">
        <v>1</v>
      </c>
      <c r="MM49">
        <v>2</v>
      </c>
      <c r="MN49">
        <v>148</v>
      </c>
      <c r="MO49">
        <v>35</v>
      </c>
      <c r="MP49">
        <v>1</v>
      </c>
      <c r="MQ49">
        <v>75</v>
      </c>
      <c r="MR49">
        <v>50</v>
      </c>
      <c r="MS49">
        <v>17</v>
      </c>
      <c r="MT49">
        <v>0</v>
      </c>
      <c r="MU49">
        <v>0</v>
      </c>
      <c r="MV49">
        <v>0</v>
      </c>
      <c r="MW49">
        <v>2</v>
      </c>
      <c r="MX49">
        <v>2</v>
      </c>
      <c r="MY49">
        <v>2</v>
      </c>
      <c r="MZ49">
        <v>128</v>
      </c>
      <c r="NA49">
        <v>32</v>
      </c>
      <c r="NB49">
        <v>1</v>
      </c>
      <c r="NC49">
        <v>94</v>
      </c>
      <c r="ND49">
        <v>70</v>
      </c>
      <c r="NE49">
        <v>10</v>
      </c>
      <c r="NF49">
        <v>0</v>
      </c>
      <c r="NG49">
        <v>1</v>
      </c>
      <c r="NH49">
        <v>0</v>
      </c>
      <c r="NI49">
        <v>0</v>
      </c>
      <c r="NJ49">
        <v>3</v>
      </c>
      <c r="NK49">
        <v>1</v>
      </c>
      <c r="NL49">
        <v>137</v>
      </c>
      <c r="NM49">
        <v>31</v>
      </c>
      <c r="NN49">
        <v>2</v>
      </c>
      <c r="NO49">
        <v>68</v>
      </c>
      <c r="NP49">
        <v>45</v>
      </c>
      <c r="NQ49">
        <v>16</v>
      </c>
      <c r="NR49">
        <v>0</v>
      </c>
      <c r="NS49">
        <v>1</v>
      </c>
      <c r="NT49">
        <v>0</v>
      </c>
      <c r="NU49">
        <v>1</v>
      </c>
      <c r="NV49">
        <v>4</v>
      </c>
      <c r="NW49">
        <v>4</v>
      </c>
      <c r="NX49">
        <v>117</v>
      </c>
      <c r="NY49">
        <v>39</v>
      </c>
      <c r="NZ49">
        <v>5</v>
      </c>
      <c r="OA49">
        <v>55</v>
      </c>
      <c r="OB49">
        <v>39</v>
      </c>
      <c r="OC49">
        <v>10</v>
      </c>
      <c r="OD49">
        <v>0</v>
      </c>
      <c r="OE49">
        <v>1</v>
      </c>
      <c r="OF49">
        <v>0</v>
      </c>
      <c r="OG49">
        <v>0</v>
      </c>
      <c r="OH49">
        <v>2</v>
      </c>
      <c r="OI49">
        <v>0</v>
      </c>
      <c r="OJ49">
        <v>109</v>
      </c>
      <c r="OK49">
        <v>27</v>
      </c>
      <c r="OL49">
        <v>3</v>
      </c>
      <c r="OM49">
        <v>66</v>
      </c>
      <c r="ON49">
        <v>46</v>
      </c>
      <c r="OO49">
        <v>13</v>
      </c>
      <c r="OP49">
        <v>0</v>
      </c>
      <c r="OQ49">
        <v>0</v>
      </c>
      <c r="OR49">
        <v>0</v>
      </c>
      <c r="OS49">
        <v>0</v>
      </c>
      <c r="OT49">
        <v>1</v>
      </c>
      <c r="OU49">
        <v>3</v>
      </c>
      <c r="OV49">
        <v>109</v>
      </c>
      <c r="OW49">
        <v>7</v>
      </c>
      <c r="OX49">
        <v>0</v>
      </c>
      <c r="OY49">
        <v>25</v>
      </c>
      <c r="OZ49">
        <v>19</v>
      </c>
      <c r="PA49">
        <v>5</v>
      </c>
      <c r="PB49">
        <v>0</v>
      </c>
      <c r="PC49">
        <v>0</v>
      </c>
      <c r="PD49">
        <v>0</v>
      </c>
      <c r="PE49">
        <v>0</v>
      </c>
      <c r="PF49">
        <v>0</v>
      </c>
      <c r="PG49">
        <v>0</v>
      </c>
      <c r="PH49">
        <v>37</v>
      </c>
      <c r="PI49">
        <v>458</v>
      </c>
      <c r="PJ49">
        <v>30</v>
      </c>
      <c r="PK49">
        <v>1482</v>
      </c>
      <c r="PL49">
        <v>1191</v>
      </c>
      <c r="PM49">
        <v>280</v>
      </c>
      <c r="PN49">
        <v>0</v>
      </c>
      <c r="PO49">
        <v>29</v>
      </c>
      <c r="PP49">
        <v>0</v>
      </c>
      <c r="PQ49">
        <v>20</v>
      </c>
      <c r="PR49">
        <v>17</v>
      </c>
      <c r="PS49">
        <v>34</v>
      </c>
      <c r="PT49">
        <v>2250</v>
      </c>
      <c r="PU49">
        <v>409</v>
      </c>
      <c r="PV49">
        <v>29</v>
      </c>
      <c r="PW49">
        <v>1438</v>
      </c>
      <c r="PX49">
        <v>1159</v>
      </c>
      <c r="PY49">
        <v>257</v>
      </c>
      <c r="PZ49">
        <v>0</v>
      </c>
      <c r="QA49">
        <v>27</v>
      </c>
      <c r="QB49">
        <v>0</v>
      </c>
      <c r="QC49">
        <v>12</v>
      </c>
      <c r="QD49">
        <v>16</v>
      </c>
      <c r="QE49">
        <v>19</v>
      </c>
      <c r="QF49">
        <v>2133</v>
      </c>
    </row>
    <row r="50" spans="1:448" hidden="1">
      <c r="A50" s="178" t="s">
        <v>171</v>
      </c>
      <c r="B50">
        <v>59</v>
      </c>
      <c r="C50">
        <v>0</v>
      </c>
      <c r="D50">
        <v>31</v>
      </c>
      <c r="E50">
        <v>0</v>
      </c>
      <c r="F50">
        <v>0</v>
      </c>
      <c r="G50">
        <v>0</v>
      </c>
      <c r="H50">
        <v>0</v>
      </c>
      <c r="I50">
        <v>0</v>
      </c>
      <c r="J50">
        <v>42</v>
      </c>
      <c r="K50">
        <v>19</v>
      </c>
      <c r="L50">
        <v>0</v>
      </c>
      <c r="M50">
        <v>0</v>
      </c>
      <c r="N50">
        <v>7</v>
      </c>
      <c r="O50">
        <v>254</v>
      </c>
      <c r="P50">
        <v>0</v>
      </c>
      <c r="Q50">
        <v>0</v>
      </c>
      <c r="R50">
        <v>8</v>
      </c>
      <c r="S50">
        <v>3</v>
      </c>
      <c r="T50">
        <v>123</v>
      </c>
      <c r="U50">
        <v>2</v>
      </c>
      <c r="V50">
        <v>0</v>
      </c>
      <c r="W50">
        <v>0</v>
      </c>
      <c r="X50">
        <v>2</v>
      </c>
      <c r="Y50">
        <v>11</v>
      </c>
      <c r="Z50">
        <v>0</v>
      </c>
      <c r="AA50">
        <v>3</v>
      </c>
      <c r="AB50">
        <v>13</v>
      </c>
      <c r="AC50">
        <v>6</v>
      </c>
      <c r="AD50">
        <v>3</v>
      </c>
      <c r="AE50">
        <v>18</v>
      </c>
      <c r="AF50">
        <v>5</v>
      </c>
      <c r="AG50">
        <v>18</v>
      </c>
      <c r="AH50">
        <v>627</v>
      </c>
      <c r="AI50">
        <v>3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1</v>
      </c>
      <c r="AR50">
        <v>1</v>
      </c>
      <c r="AS50">
        <v>0</v>
      </c>
      <c r="AT50">
        <v>0</v>
      </c>
      <c r="AU50">
        <v>0</v>
      </c>
      <c r="AV50">
        <v>4</v>
      </c>
      <c r="AW50">
        <v>0</v>
      </c>
      <c r="AX50">
        <v>0</v>
      </c>
      <c r="AY50">
        <v>0</v>
      </c>
      <c r="AZ50">
        <v>0</v>
      </c>
      <c r="BA50">
        <v>5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</v>
      </c>
      <c r="BK50">
        <v>0</v>
      </c>
      <c r="BL50">
        <v>0</v>
      </c>
      <c r="BM50">
        <v>0</v>
      </c>
      <c r="BN50">
        <v>1</v>
      </c>
      <c r="BO50">
        <v>17</v>
      </c>
      <c r="BP50">
        <v>103</v>
      </c>
      <c r="BQ50">
        <v>1</v>
      </c>
      <c r="BR50">
        <v>42</v>
      </c>
      <c r="BS50">
        <v>1</v>
      </c>
      <c r="BT50">
        <v>0</v>
      </c>
      <c r="BU50">
        <v>0</v>
      </c>
      <c r="BV50">
        <v>0</v>
      </c>
      <c r="BW50">
        <v>0</v>
      </c>
      <c r="BX50">
        <v>16</v>
      </c>
      <c r="BY50">
        <v>12</v>
      </c>
      <c r="BZ50">
        <v>0</v>
      </c>
      <c r="CA50">
        <v>0</v>
      </c>
      <c r="CB50">
        <v>1</v>
      </c>
      <c r="CC50">
        <v>1140</v>
      </c>
      <c r="CD50">
        <v>0</v>
      </c>
      <c r="CE50">
        <v>0</v>
      </c>
      <c r="CF50">
        <v>12</v>
      </c>
      <c r="CG50">
        <v>1</v>
      </c>
      <c r="CH50">
        <v>49</v>
      </c>
      <c r="CI50">
        <v>1</v>
      </c>
      <c r="CJ50">
        <v>0</v>
      </c>
      <c r="CK50">
        <v>0</v>
      </c>
      <c r="CL50">
        <v>7</v>
      </c>
      <c r="CM50">
        <v>10</v>
      </c>
      <c r="CN50">
        <v>0</v>
      </c>
      <c r="CO50">
        <v>10</v>
      </c>
      <c r="CP50">
        <v>17</v>
      </c>
      <c r="CQ50">
        <v>2</v>
      </c>
      <c r="CR50">
        <v>19</v>
      </c>
      <c r="CS50">
        <v>40</v>
      </c>
      <c r="CT50">
        <v>5</v>
      </c>
      <c r="CU50">
        <v>7</v>
      </c>
      <c r="CV50">
        <v>1496</v>
      </c>
      <c r="CW50">
        <v>50</v>
      </c>
      <c r="CX50">
        <v>0</v>
      </c>
      <c r="CY50">
        <v>36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16</v>
      </c>
      <c r="DF50">
        <v>2</v>
      </c>
      <c r="DG50">
        <v>0</v>
      </c>
      <c r="DH50">
        <v>0</v>
      </c>
      <c r="DI50">
        <v>2</v>
      </c>
      <c r="DJ50">
        <v>146</v>
      </c>
      <c r="DK50">
        <v>0</v>
      </c>
      <c r="DL50">
        <v>0</v>
      </c>
      <c r="DM50">
        <v>10</v>
      </c>
      <c r="DN50">
        <v>0</v>
      </c>
      <c r="DO50">
        <v>36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4</v>
      </c>
      <c r="DX50">
        <v>1</v>
      </c>
      <c r="DY50">
        <v>10</v>
      </c>
      <c r="DZ50">
        <v>13</v>
      </c>
      <c r="EA50">
        <v>0</v>
      </c>
      <c r="EB50">
        <v>13</v>
      </c>
      <c r="EC50">
        <v>339</v>
      </c>
      <c r="ED50">
        <v>215</v>
      </c>
      <c r="EE50">
        <v>1</v>
      </c>
      <c r="EF50">
        <v>109</v>
      </c>
      <c r="EG50">
        <v>1</v>
      </c>
      <c r="EH50">
        <v>0</v>
      </c>
      <c r="EI50">
        <v>0</v>
      </c>
      <c r="EJ50">
        <v>0</v>
      </c>
      <c r="EK50">
        <v>0</v>
      </c>
      <c r="EL50">
        <v>75</v>
      </c>
      <c r="EM50">
        <v>34</v>
      </c>
      <c r="EN50">
        <v>0</v>
      </c>
      <c r="EO50">
        <v>0</v>
      </c>
      <c r="EP50">
        <v>10</v>
      </c>
      <c r="EQ50">
        <v>1544</v>
      </c>
      <c r="ER50">
        <v>0</v>
      </c>
      <c r="ES50">
        <v>0</v>
      </c>
      <c r="ET50">
        <v>30</v>
      </c>
      <c r="EU50">
        <v>4</v>
      </c>
      <c r="EV50">
        <v>213</v>
      </c>
      <c r="EW50">
        <v>3</v>
      </c>
      <c r="EX50">
        <v>0</v>
      </c>
      <c r="EY50">
        <v>0</v>
      </c>
      <c r="EZ50">
        <v>9</v>
      </c>
      <c r="FA50">
        <v>21</v>
      </c>
      <c r="FB50">
        <v>0</v>
      </c>
      <c r="FC50">
        <v>14</v>
      </c>
      <c r="FD50">
        <v>35</v>
      </c>
      <c r="FE50">
        <v>9</v>
      </c>
      <c r="FF50">
        <v>32</v>
      </c>
      <c r="FG50">
        <v>71</v>
      </c>
      <c r="FH50">
        <v>10</v>
      </c>
      <c r="FI50">
        <v>39</v>
      </c>
      <c r="FJ50">
        <v>2479</v>
      </c>
      <c r="FK50">
        <v>283</v>
      </c>
      <c r="FL50">
        <v>24</v>
      </c>
      <c r="FM50">
        <v>308</v>
      </c>
      <c r="FN50">
        <v>0</v>
      </c>
      <c r="FO50">
        <v>12</v>
      </c>
      <c r="FP50">
        <v>627</v>
      </c>
      <c r="FQ50">
        <v>9</v>
      </c>
      <c r="FR50">
        <v>1</v>
      </c>
      <c r="FS50">
        <v>4</v>
      </c>
      <c r="FT50">
        <v>0</v>
      </c>
      <c r="FU50">
        <v>3</v>
      </c>
      <c r="FV50">
        <v>17</v>
      </c>
      <c r="FW50">
        <v>838</v>
      </c>
      <c r="FX50">
        <v>44</v>
      </c>
      <c r="FY50">
        <v>582</v>
      </c>
      <c r="FZ50">
        <v>6</v>
      </c>
      <c r="GA50">
        <v>26</v>
      </c>
      <c r="GB50">
        <v>1496</v>
      </c>
      <c r="GC50">
        <v>75</v>
      </c>
      <c r="GD50">
        <v>4</v>
      </c>
      <c r="GE50">
        <v>256</v>
      </c>
      <c r="GF50">
        <v>0</v>
      </c>
      <c r="GG50">
        <v>4</v>
      </c>
      <c r="GH50">
        <v>339</v>
      </c>
      <c r="GI50">
        <v>1205</v>
      </c>
      <c r="GJ50">
        <v>73</v>
      </c>
      <c r="GK50">
        <v>1150</v>
      </c>
      <c r="GL50">
        <v>6</v>
      </c>
      <c r="GM50">
        <v>45</v>
      </c>
      <c r="GN50">
        <v>2479</v>
      </c>
      <c r="GO50">
        <v>11</v>
      </c>
      <c r="GP50">
        <v>0</v>
      </c>
      <c r="GQ50">
        <v>71</v>
      </c>
      <c r="GR50">
        <v>9</v>
      </c>
      <c r="GS50">
        <v>31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113</v>
      </c>
      <c r="HA50">
        <v>12</v>
      </c>
      <c r="HB50">
        <v>0</v>
      </c>
      <c r="HC50">
        <v>93</v>
      </c>
      <c r="HD50">
        <v>9</v>
      </c>
      <c r="HE50">
        <v>33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138</v>
      </c>
      <c r="HM50">
        <v>24</v>
      </c>
      <c r="HN50">
        <v>0</v>
      </c>
      <c r="HO50">
        <v>102</v>
      </c>
      <c r="HP50">
        <v>13</v>
      </c>
      <c r="HQ50">
        <v>26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152</v>
      </c>
      <c r="HY50">
        <v>25</v>
      </c>
      <c r="HZ50">
        <v>1</v>
      </c>
      <c r="IA50">
        <v>99</v>
      </c>
      <c r="IB50">
        <v>15</v>
      </c>
      <c r="IC50">
        <v>32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157</v>
      </c>
      <c r="IK50">
        <v>40</v>
      </c>
      <c r="IL50">
        <v>2</v>
      </c>
      <c r="IM50">
        <v>95</v>
      </c>
      <c r="IN50">
        <v>13</v>
      </c>
      <c r="IO50">
        <v>30</v>
      </c>
      <c r="IP50">
        <v>0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167</v>
      </c>
      <c r="IW50">
        <v>43</v>
      </c>
      <c r="IX50">
        <v>1</v>
      </c>
      <c r="IY50">
        <v>92</v>
      </c>
      <c r="IZ50">
        <v>15</v>
      </c>
      <c r="JA50">
        <v>23</v>
      </c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159</v>
      </c>
      <c r="JI50">
        <v>41</v>
      </c>
      <c r="JJ50">
        <v>0</v>
      </c>
      <c r="JK50">
        <v>82</v>
      </c>
      <c r="JL50">
        <v>12</v>
      </c>
      <c r="JM50">
        <v>16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139</v>
      </c>
      <c r="JU50">
        <v>38</v>
      </c>
      <c r="JV50">
        <v>0</v>
      </c>
      <c r="JW50">
        <v>99</v>
      </c>
      <c r="JX50">
        <v>8</v>
      </c>
      <c r="JY50">
        <v>23</v>
      </c>
      <c r="JZ50">
        <v>0</v>
      </c>
      <c r="KA50">
        <v>0</v>
      </c>
      <c r="KB50">
        <v>2</v>
      </c>
      <c r="KC50">
        <v>0</v>
      </c>
      <c r="KD50">
        <v>0</v>
      </c>
      <c r="KE50">
        <v>0</v>
      </c>
      <c r="KF50">
        <v>160</v>
      </c>
      <c r="KG50">
        <v>45</v>
      </c>
      <c r="KH50">
        <v>3</v>
      </c>
      <c r="KI50">
        <v>89</v>
      </c>
      <c r="KJ50">
        <v>10</v>
      </c>
      <c r="KK50">
        <v>14</v>
      </c>
      <c r="KL50">
        <v>0</v>
      </c>
      <c r="KM50">
        <v>0</v>
      </c>
      <c r="KN50">
        <v>0</v>
      </c>
      <c r="KO50">
        <v>0</v>
      </c>
      <c r="KP50">
        <v>0</v>
      </c>
      <c r="KQ50">
        <v>0</v>
      </c>
      <c r="KR50">
        <v>151</v>
      </c>
      <c r="KS50">
        <v>37</v>
      </c>
      <c r="KT50">
        <v>0</v>
      </c>
      <c r="KU50">
        <v>86</v>
      </c>
      <c r="KV50">
        <v>11</v>
      </c>
      <c r="KW50">
        <v>16</v>
      </c>
      <c r="KX50">
        <v>0</v>
      </c>
      <c r="KY50">
        <v>0</v>
      </c>
      <c r="KZ50">
        <v>0</v>
      </c>
      <c r="LA50">
        <v>0</v>
      </c>
      <c r="LB50">
        <v>0</v>
      </c>
      <c r="LC50">
        <v>0</v>
      </c>
      <c r="LD50">
        <v>139</v>
      </c>
      <c r="LE50">
        <v>46</v>
      </c>
      <c r="LF50">
        <v>0</v>
      </c>
      <c r="LG50">
        <v>81</v>
      </c>
      <c r="LH50">
        <v>8</v>
      </c>
      <c r="LI50">
        <v>16</v>
      </c>
      <c r="LJ50">
        <v>0</v>
      </c>
      <c r="LK50">
        <v>0</v>
      </c>
      <c r="LL50">
        <v>0</v>
      </c>
      <c r="LM50">
        <v>0</v>
      </c>
      <c r="LN50">
        <v>0</v>
      </c>
      <c r="LO50">
        <v>1</v>
      </c>
      <c r="LP50">
        <v>143</v>
      </c>
      <c r="LQ50">
        <v>36</v>
      </c>
      <c r="LR50">
        <v>2</v>
      </c>
      <c r="LS50">
        <v>80</v>
      </c>
      <c r="LT50">
        <v>6</v>
      </c>
      <c r="LU50">
        <v>12</v>
      </c>
      <c r="LV50">
        <v>0</v>
      </c>
      <c r="LW50">
        <v>0</v>
      </c>
      <c r="LX50">
        <v>1</v>
      </c>
      <c r="LY50">
        <v>0</v>
      </c>
      <c r="LZ50">
        <v>0</v>
      </c>
      <c r="MA50">
        <v>0</v>
      </c>
      <c r="MB50">
        <v>130</v>
      </c>
      <c r="MC50">
        <v>52</v>
      </c>
      <c r="MD50">
        <v>2</v>
      </c>
      <c r="ME50">
        <v>90</v>
      </c>
      <c r="MF50">
        <v>11</v>
      </c>
      <c r="MG50">
        <v>10</v>
      </c>
      <c r="MH50">
        <v>0</v>
      </c>
      <c r="MI50">
        <v>0</v>
      </c>
      <c r="MJ50">
        <v>0</v>
      </c>
      <c r="MK50">
        <v>0</v>
      </c>
      <c r="ML50">
        <v>1</v>
      </c>
      <c r="MM50">
        <v>0</v>
      </c>
      <c r="MN50">
        <v>154</v>
      </c>
      <c r="MO50">
        <v>53</v>
      </c>
      <c r="MP50">
        <v>1</v>
      </c>
      <c r="MQ50">
        <v>78</v>
      </c>
      <c r="MR50">
        <v>4</v>
      </c>
      <c r="MS50">
        <v>14</v>
      </c>
      <c r="MT50">
        <v>0</v>
      </c>
      <c r="MU50">
        <v>0</v>
      </c>
      <c r="MV50">
        <v>0</v>
      </c>
      <c r="MW50">
        <v>0</v>
      </c>
      <c r="MX50">
        <v>0</v>
      </c>
      <c r="MY50">
        <v>0</v>
      </c>
      <c r="MZ50">
        <v>146</v>
      </c>
      <c r="NA50">
        <v>49</v>
      </c>
      <c r="NB50">
        <v>2</v>
      </c>
      <c r="NC50">
        <v>68</v>
      </c>
      <c r="ND50">
        <v>5</v>
      </c>
      <c r="NE50">
        <v>15</v>
      </c>
      <c r="NF50">
        <v>0</v>
      </c>
      <c r="NG50">
        <v>0</v>
      </c>
      <c r="NH50">
        <v>0</v>
      </c>
      <c r="NI50">
        <v>0</v>
      </c>
      <c r="NJ50">
        <v>1</v>
      </c>
      <c r="NK50">
        <v>0</v>
      </c>
      <c r="NL50">
        <v>134</v>
      </c>
      <c r="NM50">
        <v>30</v>
      </c>
      <c r="NN50">
        <v>2</v>
      </c>
      <c r="NO50">
        <v>59</v>
      </c>
      <c r="NP50">
        <v>2</v>
      </c>
      <c r="NQ50">
        <v>13</v>
      </c>
      <c r="NR50">
        <v>0</v>
      </c>
      <c r="NS50">
        <v>0</v>
      </c>
      <c r="NT50">
        <v>0</v>
      </c>
      <c r="NU50">
        <v>0</v>
      </c>
      <c r="NV50">
        <v>0</v>
      </c>
      <c r="NW50">
        <v>0</v>
      </c>
      <c r="NX50">
        <v>104</v>
      </c>
      <c r="NY50">
        <v>31</v>
      </c>
      <c r="NZ50">
        <v>1</v>
      </c>
      <c r="OA50">
        <v>72</v>
      </c>
      <c r="OB50">
        <v>8</v>
      </c>
      <c r="OC50">
        <v>12</v>
      </c>
      <c r="OD50">
        <v>0</v>
      </c>
      <c r="OE50">
        <v>0</v>
      </c>
      <c r="OF50">
        <v>0</v>
      </c>
      <c r="OG50">
        <v>0</v>
      </c>
      <c r="OH50">
        <v>0</v>
      </c>
      <c r="OI50">
        <v>0</v>
      </c>
      <c r="OJ50">
        <v>116</v>
      </c>
      <c r="OK50">
        <v>13</v>
      </c>
      <c r="OL50">
        <v>0</v>
      </c>
      <c r="OM50">
        <v>53</v>
      </c>
      <c r="ON50">
        <v>4</v>
      </c>
      <c r="OO50">
        <v>3</v>
      </c>
      <c r="OP50">
        <v>0</v>
      </c>
      <c r="OQ50">
        <v>0</v>
      </c>
      <c r="OR50">
        <v>0</v>
      </c>
      <c r="OS50">
        <v>0</v>
      </c>
      <c r="OT50">
        <v>0</v>
      </c>
      <c r="OU50">
        <v>0</v>
      </c>
      <c r="OV50">
        <v>69</v>
      </c>
      <c r="OW50">
        <v>1</v>
      </c>
      <c r="OX50">
        <v>0</v>
      </c>
      <c r="OY50">
        <v>7</v>
      </c>
      <c r="OZ50">
        <v>1</v>
      </c>
      <c r="PA50">
        <v>0</v>
      </c>
      <c r="PB50">
        <v>0</v>
      </c>
      <c r="PC50">
        <v>0</v>
      </c>
      <c r="PD50">
        <v>0</v>
      </c>
      <c r="PE50">
        <v>0</v>
      </c>
      <c r="PF50">
        <v>0</v>
      </c>
      <c r="PG50">
        <v>0</v>
      </c>
      <c r="PH50">
        <v>8</v>
      </c>
      <c r="PI50">
        <v>627</v>
      </c>
      <c r="PJ50">
        <v>17</v>
      </c>
      <c r="PK50">
        <v>1496</v>
      </c>
      <c r="PL50">
        <v>164</v>
      </c>
      <c r="PM50">
        <v>339</v>
      </c>
      <c r="PN50">
        <v>0</v>
      </c>
      <c r="PO50">
        <v>0</v>
      </c>
      <c r="PP50">
        <v>3</v>
      </c>
      <c r="PQ50">
        <v>0</v>
      </c>
      <c r="PR50">
        <v>2</v>
      </c>
      <c r="PS50">
        <v>1</v>
      </c>
      <c r="PT50">
        <v>2479</v>
      </c>
      <c r="PU50">
        <v>43</v>
      </c>
      <c r="PV50">
        <v>0</v>
      </c>
      <c r="PW50">
        <v>53</v>
      </c>
      <c r="PX50">
        <v>0</v>
      </c>
      <c r="PY50">
        <v>45</v>
      </c>
      <c r="PZ50">
        <v>0</v>
      </c>
      <c r="QA50">
        <v>0</v>
      </c>
      <c r="QB50">
        <v>0</v>
      </c>
      <c r="QC50">
        <v>0</v>
      </c>
      <c r="QD50">
        <v>0</v>
      </c>
      <c r="QE50">
        <v>0</v>
      </c>
      <c r="QF50">
        <v>141</v>
      </c>
    </row>
    <row r="51" spans="1:448" hidden="1">
      <c r="A51" s="178" t="s">
        <v>172</v>
      </c>
      <c r="B51">
        <v>124</v>
      </c>
      <c r="C51">
        <v>19</v>
      </c>
      <c r="D51">
        <v>0</v>
      </c>
      <c r="E51">
        <v>19</v>
      </c>
      <c r="F51">
        <v>344</v>
      </c>
      <c r="G51">
        <v>0</v>
      </c>
      <c r="H51">
        <v>2</v>
      </c>
      <c r="I51">
        <v>56</v>
      </c>
      <c r="J51">
        <v>12</v>
      </c>
      <c r="K51">
        <v>13</v>
      </c>
      <c r="L51">
        <v>3</v>
      </c>
      <c r="M51">
        <v>4</v>
      </c>
      <c r="N51">
        <v>10</v>
      </c>
      <c r="O51">
        <v>1339</v>
      </c>
      <c r="P51">
        <v>0</v>
      </c>
      <c r="Q51">
        <v>0</v>
      </c>
      <c r="R51">
        <v>82</v>
      </c>
      <c r="S51">
        <v>11</v>
      </c>
      <c r="T51">
        <v>354</v>
      </c>
      <c r="U51">
        <v>0</v>
      </c>
      <c r="V51">
        <v>0</v>
      </c>
      <c r="W51">
        <v>1</v>
      </c>
      <c r="X51">
        <v>15</v>
      </c>
      <c r="Y51">
        <v>207</v>
      </c>
      <c r="Z51">
        <v>1</v>
      </c>
      <c r="AA51">
        <v>68</v>
      </c>
      <c r="AB51">
        <v>95</v>
      </c>
      <c r="AC51">
        <v>26</v>
      </c>
      <c r="AD51">
        <v>34</v>
      </c>
      <c r="AE51">
        <v>198</v>
      </c>
      <c r="AF51">
        <v>70</v>
      </c>
      <c r="AG51">
        <v>62</v>
      </c>
      <c r="AH51">
        <v>3169</v>
      </c>
      <c r="AI51">
        <v>19</v>
      </c>
      <c r="AJ51">
        <v>4</v>
      </c>
      <c r="AK51">
        <v>0</v>
      </c>
      <c r="AL51">
        <v>1</v>
      </c>
      <c r="AM51">
        <v>43</v>
      </c>
      <c r="AN51">
        <v>0</v>
      </c>
      <c r="AO51">
        <v>0</v>
      </c>
      <c r="AP51">
        <v>8</v>
      </c>
      <c r="AQ51">
        <v>0</v>
      </c>
      <c r="AR51">
        <v>2</v>
      </c>
      <c r="AS51">
        <v>0</v>
      </c>
      <c r="AT51">
        <v>2</v>
      </c>
      <c r="AU51">
        <v>0</v>
      </c>
      <c r="AV51">
        <v>24</v>
      </c>
      <c r="AW51">
        <v>0</v>
      </c>
      <c r="AX51">
        <v>0</v>
      </c>
      <c r="AY51">
        <v>8</v>
      </c>
      <c r="AZ51">
        <v>0</v>
      </c>
      <c r="BA51">
        <v>27</v>
      </c>
      <c r="BB51">
        <v>0</v>
      </c>
      <c r="BC51">
        <v>0</v>
      </c>
      <c r="BD51">
        <v>0</v>
      </c>
      <c r="BE51">
        <v>6</v>
      </c>
      <c r="BF51">
        <v>0</v>
      </c>
      <c r="BG51">
        <v>0</v>
      </c>
      <c r="BH51">
        <v>0</v>
      </c>
      <c r="BI51">
        <v>5</v>
      </c>
      <c r="BJ51">
        <v>1</v>
      </c>
      <c r="BK51">
        <v>0</v>
      </c>
      <c r="BL51">
        <v>8</v>
      </c>
      <c r="BM51">
        <v>5</v>
      </c>
      <c r="BN51">
        <v>4</v>
      </c>
      <c r="BO51">
        <v>167</v>
      </c>
      <c r="BP51">
        <v>349</v>
      </c>
      <c r="BQ51">
        <v>37</v>
      </c>
      <c r="BR51">
        <v>2</v>
      </c>
      <c r="BS51">
        <v>28</v>
      </c>
      <c r="BT51">
        <v>411</v>
      </c>
      <c r="BU51">
        <v>0</v>
      </c>
      <c r="BV51">
        <v>2</v>
      </c>
      <c r="BW51">
        <v>98</v>
      </c>
      <c r="BX51">
        <v>13</v>
      </c>
      <c r="BY51">
        <v>22</v>
      </c>
      <c r="BZ51">
        <v>1</v>
      </c>
      <c r="CA51">
        <v>6</v>
      </c>
      <c r="CB51">
        <v>13</v>
      </c>
      <c r="CC51">
        <v>6256</v>
      </c>
      <c r="CD51">
        <v>0</v>
      </c>
      <c r="CE51">
        <v>3</v>
      </c>
      <c r="CF51">
        <v>112</v>
      </c>
      <c r="CG51">
        <v>7</v>
      </c>
      <c r="CH51">
        <v>461</v>
      </c>
      <c r="CI51">
        <v>3</v>
      </c>
      <c r="CJ51">
        <v>1</v>
      </c>
      <c r="CK51">
        <v>1</v>
      </c>
      <c r="CL51">
        <v>20</v>
      </c>
      <c r="CM51">
        <v>252</v>
      </c>
      <c r="CN51">
        <v>0</v>
      </c>
      <c r="CO51">
        <v>101</v>
      </c>
      <c r="CP51">
        <v>192</v>
      </c>
      <c r="CQ51">
        <v>71</v>
      </c>
      <c r="CR51">
        <v>50</v>
      </c>
      <c r="CS51">
        <v>932</v>
      </c>
      <c r="CT51">
        <v>85</v>
      </c>
      <c r="CU51">
        <v>118</v>
      </c>
      <c r="CV51">
        <v>9647</v>
      </c>
      <c r="CW51">
        <v>160</v>
      </c>
      <c r="CX51">
        <v>25</v>
      </c>
      <c r="CY51">
        <v>3</v>
      </c>
      <c r="CZ51">
        <v>3</v>
      </c>
      <c r="DA51">
        <v>400</v>
      </c>
      <c r="DB51">
        <v>0</v>
      </c>
      <c r="DC51">
        <v>20</v>
      </c>
      <c r="DD51">
        <v>76</v>
      </c>
      <c r="DE51">
        <v>34</v>
      </c>
      <c r="DF51">
        <v>17</v>
      </c>
      <c r="DG51">
        <v>0</v>
      </c>
      <c r="DH51">
        <v>2</v>
      </c>
      <c r="DI51">
        <v>6</v>
      </c>
      <c r="DJ51">
        <v>814</v>
      </c>
      <c r="DK51">
        <v>0</v>
      </c>
      <c r="DL51">
        <v>1</v>
      </c>
      <c r="DM51">
        <v>73</v>
      </c>
      <c r="DN51">
        <v>3</v>
      </c>
      <c r="DO51">
        <v>152</v>
      </c>
      <c r="DP51">
        <v>4</v>
      </c>
      <c r="DQ51">
        <v>1</v>
      </c>
      <c r="DR51">
        <v>1</v>
      </c>
      <c r="DS51">
        <v>3</v>
      </c>
      <c r="DT51">
        <v>55</v>
      </c>
      <c r="DU51">
        <v>1</v>
      </c>
      <c r="DV51">
        <v>45</v>
      </c>
      <c r="DW51">
        <v>23</v>
      </c>
      <c r="DX51">
        <v>41</v>
      </c>
      <c r="DY51">
        <v>53</v>
      </c>
      <c r="DZ51">
        <v>494</v>
      </c>
      <c r="EA51">
        <v>16</v>
      </c>
      <c r="EB51">
        <v>52</v>
      </c>
      <c r="EC51">
        <v>2578</v>
      </c>
      <c r="ED51">
        <v>652</v>
      </c>
      <c r="EE51">
        <v>85</v>
      </c>
      <c r="EF51">
        <v>5</v>
      </c>
      <c r="EG51">
        <v>51</v>
      </c>
      <c r="EH51">
        <v>1198</v>
      </c>
      <c r="EI51">
        <v>0</v>
      </c>
      <c r="EJ51">
        <v>24</v>
      </c>
      <c r="EK51">
        <v>238</v>
      </c>
      <c r="EL51">
        <v>59</v>
      </c>
      <c r="EM51">
        <v>54</v>
      </c>
      <c r="EN51">
        <v>4</v>
      </c>
      <c r="EO51">
        <v>14</v>
      </c>
      <c r="EP51">
        <v>29</v>
      </c>
      <c r="EQ51">
        <v>8433</v>
      </c>
      <c r="ER51">
        <v>0</v>
      </c>
      <c r="ES51">
        <v>4</v>
      </c>
      <c r="ET51">
        <v>275</v>
      </c>
      <c r="EU51">
        <v>21</v>
      </c>
      <c r="EV51">
        <v>994</v>
      </c>
      <c r="EW51">
        <v>7</v>
      </c>
      <c r="EX51">
        <v>2</v>
      </c>
      <c r="EY51">
        <v>3</v>
      </c>
      <c r="EZ51">
        <v>44</v>
      </c>
      <c r="FA51">
        <v>514</v>
      </c>
      <c r="FB51">
        <v>2</v>
      </c>
      <c r="FC51">
        <v>214</v>
      </c>
      <c r="FD51">
        <v>315</v>
      </c>
      <c r="FE51">
        <v>139</v>
      </c>
      <c r="FF51">
        <v>137</v>
      </c>
      <c r="FG51">
        <v>1632</v>
      </c>
      <c r="FH51">
        <v>176</v>
      </c>
      <c r="FI51">
        <v>236</v>
      </c>
      <c r="FJ51">
        <v>15561</v>
      </c>
      <c r="FK51">
        <v>1221</v>
      </c>
      <c r="FL51">
        <v>192</v>
      </c>
      <c r="FM51">
        <v>1663</v>
      </c>
      <c r="FN51">
        <v>16</v>
      </c>
      <c r="FO51">
        <v>77</v>
      </c>
      <c r="FP51">
        <v>3169</v>
      </c>
      <c r="FQ51">
        <v>95</v>
      </c>
      <c r="FR51">
        <v>43</v>
      </c>
      <c r="FS51">
        <v>17</v>
      </c>
      <c r="FT51">
        <v>0</v>
      </c>
      <c r="FU51">
        <v>12</v>
      </c>
      <c r="FV51">
        <v>167</v>
      </c>
      <c r="FW51">
        <v>4491</v>
      </c>
      <c r="FX51">
        <v>485</v>
      </c>
      <c r="FY51">
        <v>4364</v>
      </c>
      <c r="FZ51">
        <v>34</v>
      </c>
      <c r="GA51">
        <v>273</v>
      </c>
      <c r="GB51">
        <v>9647</v>
      </c>
      <c r="GC51">
        <v>400</v>
      </c>
      <c r="GD51">
        <v>25</v>
      </c>
      <c r="GE51">
        <v>2070</v>
      </c>
      <c r="GF51">
        <v>17</v>
      </c>
      <c r="GG51">
        <v>66</v>
      </c>
      <c r="GH51">
        <v>2578</v>
      </c>
      <c r="GI51">
        <v>6207</v>
      </c>
      <c r="GJ51">
        <v>745</v>
      </c>
      <c r="GK51">
        <v>8114</v>
      </c>
      <c r="GL51">
        <v>67</v>
      </c>
      <c r="GM51">
        <v>428</v>
      </c>
      <c r="GN51">
        <v>15561</v>
      </c>
      <c r="GO51">
        <v>90</v>
      </c>
      <c r="GP51">
        <v>2</v>
      </c>
      <c r="GQ51">
        <v>647</v>
      </c>
      <c r="GR51">
        <v>382</v>
      </c>
      <c r="GS51">
        <v>261</v>
      </c>
      <c r="GT51">
        <v>0</v>
      </c>
      <c r="GU51">
        <v>3</v>
      </c>
      <c r="GV51">
        <v>1</v>
      </c>
      <c r="GW51">
        <v>1</v>
      </c>
      <c r="GX51">
        <v>2</v>
      </c>
      <c r="GY51">
        <v>4</v>
      </c>
      <c r="GZ51">
        <v>1000</v>
      </c>
      <c r="HA51">
        <v>90</v>
      </c>
      <c r="HB51">
        <v>1</v>
      </c>
      <c r="HC51">
        <v>696</v>
      </c>
      <c r="HD51">
        <v>401</v>
      </c>
      <c r="HE51">
        <v>147</v>
      </c>
      <c r="HF51">
        <v>0</v>
      </c>
      <c r="HG51">
        <v>5</v>
      </c>
      <c r="HH51">
        <v>1</v>
      </c>
      <c r="HI51">
        <v>0</v>
      </c>
      <c r="HJ51">
        <v>0</v>
      </c>
      <c r="HK51">
        <v>1</v>
      </c>
      <c r="HL51">
        <v>934</v>
      </c>
      <c r="HM51">
        <v>83</v>
      </c>
      <c r="HN51">
        <v>3</v>
      </c>
      <c r="HO51">
        <v>625</v>
      </c>
      <c r="HP51">
        <v>312</v>
      </c>
      <c r="HQ51">
        <v>167</v>
      </c>
      <c r="HR51">
        <v>0</v>
      </c>
      <c r="HS51">
        <v>5</v>
      </c>
      <c r="HT51">
        <v>0</v>
      </c>
      <c r="HU51">
        <v>1</v>
      </c>
      <c r="HV51">
        <v>1</v>
      </c>
      <c r="HW51">
        <v>0</v>
      </c>
      <c r="HX51">
        <v>878</v>
      </c>
      <c r="HY51">
        <v>122</v>
      </c>
      <c r="HZ51">
        <v>6</v>
      </c>
      <c r="IA51">
        <v>637</v>
      </c>
      <c r="IB51">
        <v>349</v>
      </c>
      <c r="IC51">
        <v>180</v>
      </c>
      <c r="ID51">
        <v>0</v>
      </c>
      <c r="IE51">
        <v>3</v>
      </c>
      <c r="IF51">
        <v>0</v>
      </c>
      <c r="IG51">
        <v>1</v>
      </c>
      <c r="IH51">
        <v>1</v>
      </c>
      <c r="II51">
        <v>0</v>
      </c>
      <c r="IJ51">
        <v>945</v>
      </c>
      <c r="IK51">
        <v>140</v>
      </c>
      <c r="IL51">
        <v>8</v>
      </c>
      <c r="IM51">
        <v>558</v>
      </c>
      <c r="IN51">
        <v>253</v>
      </c>
      <c r="IO51">
        <v>150</v>
      </c>
      <c r="IP51">
        <v>0</v>
      </c>
      <c r="IQ51">
        <v>4</v>
      </c>
      <c r="IR51">
        <v>2</v>
      </c>
      <c r="IS51">
        <v>1</v>
      </c>
      <c r="IT51">
        <v>2</v>
      </c>
      <c r="IU51">
        <v>1</v>
      </c>
      <c r="IV51">
        <v>856</v>
      </c>
      <c r="IW51">
        <v>113</v>
      </c>
      <c r="IX51">
        <v>9</v>
      </c>
      <c r="IY51">
        <v>620</v>
      </c>
      <c r="IZ51">
        <v>300</v>
      </c>
      <c r="JA51">
        <v>156</v>
      </c>
      <c r="JB51">
        <v>0</v>
      </c>
      <c r="JC51">
        <v>7</v>
      </c>
      <c r="JD51">
        <v>1</v>
      </c>
      <c r="JE51">
        <v>2</v>
      </c>
      <c r="JF51">
        <v>1</v>
      </c>
      <c r="JG51">
        <v>1</v>
      </c>
      <c r="JH51">
        <v>898</v>
      </c>
      <c r="JI51">
        <v>156</v>
      </c>
      <c r="JJ51">
        <v>7</v>
      </c>
      <c r="JK51">
        <v>549</v>
      </c>
      <c r="JL51">
        <v>248</v>
      </c>
      <c r="JM51">
        <v>174</v>
      </c>
      <c r="JN51">
        <v>0</v>
      </c>
      <c r="JO51">
        <v>2</v>
      </c>
      <c r="JP51">
        <v>2</v>
      </c>
      <c r="JQ51">
        <v>2</v>
      </c>
      <c r="JR51">
        <v>2</v>
      </c>
      <c r="JS51">
        <v>0</v>
      </c>
      <c r="JT51">
        <v>886</v>
      </c>
      <c r="JU51">
        <v>190</v>
      </c>
      <c r="JV51">
        <v>6</v>
      </c>
      <c r="JW51">
        <v>569</v>
      </c>
      <c r="JX51">
        <v>260</v>
      </c>
      <c r="JY51">
        <v>175</v>
      </c>
      <c r="JZ51">
        <v>0</v>
      </c>
      <c r="KA51">
        <v>4</v>
      </c>
      <c r="KB51">
        <v>3</v>
      </c>
      <c r="KC51">
        <v>3</v>
      </c>
      <c r="KD51">
        <v>6</v>
      </c>
      <c r="KE51">
        <v>0</v>
      </c>
      <c r="KF51">
        <v>940</v>
      </c>
      <c r="KG51">
        <v>197</v>
      </c>
      <c r="KH51">
        <v>8</v>
      </c>
      <c r="KI51">
        <v>610</v>
      </c>
      <c r="KJ51">
        <v>267</v>
      </c>
      <c r="KK51">
        <v>164</v>
      </c>
      <c r="KL51">
        <v>0</v>
      </c>
      <c r="KM51">
        <v>9</v>
      </c>
      <c r="KN51">
        <v>2</v>
      </c>
      <c r="KO51">
        <v>2</v>
      </c>
      <c r="KP51">
        <v>3</v>
      </c>
      <c r="KQ51">
        <v>0</v>
      </c>
      <c r="KR51">
        <v>979</v>
      </c>
      <c r="KS51">
        <v>200</v>
      </c>
      <c r="KT51">
        <v>12</v>
      </c>
      <c r="KU51">
        <v>550</v>
      </c>
      <c r="KV51">
        <v>261</v>
      </c>
      <c r="KW51">
        <v>154</v>
      </c>
      <c r="KX51">
        <v>0</v>
      </c>
      <c r="KY51">
        <v>4</v>
      </c>
      <c r="KZ51">
        <v>4</v>
      </c>
      <c r="LA51">
        <v>1</v>
      </c>
      <c r="LB51">
        <v>3</v>
      </c>
      <c r="LC51">
        <v>1</v>
      </c>
      <c r="LD51">
        <v>916</v>
      </c>
      <c r="LE51">
        <v>223</v>
      </c>
      <c r="LF51">
        <v>14</v>
      </c>
      <c r="LG51">
        <v>589</v>
      </c>
      <c r="LH51">
        <v>252</v>
      </c>
      <c r="LI51">
        <v>135</v>
      </c>
      <c r="LJ51">
        <v>0</v>
      </c>
      <c r="LK51">
        <v>3</v>
      </c>
      <c r="LL51">
        <v>0</v>
      </c>
      <c r="LM51">
        <v>2</v>
      </c>
      <c r="LN51">
        <v>4</v>
      </c>
      <c r="LO51">
        <v>0</v>
      </c>
      <c r="LP51">
        <v>961</v>
      </c>
      <c r="LQ51">
        <v>230</v>
      </c>
      <c r="LR51">
        <v>8</v>
      </c>
      <c r="LS51">
        <v>508</v>
      </c>
      <c r="LT51">
        <v>230</v>
      </c>
      <c r="LU51">
        <v>130</v>
      </c>
      <c r="LV51">
        <v>0</v>
      </c>
      <c r="LW51">
        <v>8</v>
      </c>
      <c r="LX51">
        <v>1</v>
      </c>
      <c r="LY51">
        <v>0</v>
      </c>
      <c r="LZ51">
        <v>4</v>
      </c>
      <c r="MA51">
        <v>1</v>
      </c>
      <c r="MB51">
        <v>876</v>
      </c>
      <c r="MC51">
        <v>265</v>
      </c>
      <c r="MD51">
        <v>14</v>
      </c>
      <c r="ME51">
        <v>488</v>
      </c>
      <c r="MF51">
        <v>229</v>
      </c>
      <c r="MG51">
        <v>99</v>
      </c>
      <c r="MH51">
        <v>0</v>
      </c>
      <c r="MI51">
        <v>1</v>
      </c>
      <c r="MJ51">
        <v>1</v>
      </c>
      <c r="MK51">
        <v>1</v>
      </c>
      <c r="ML51">
        <v>2</v>
      </c>
      <c r="MM51">
        <v>0</v>
      </c>
      <c r="MN51">
        <v>866</v>
      </c>
      <c r="MO51">
        <v>284</v>
      </c>
      <c r="MP51">
        <v>19</v>
      </c>
      <c r="MQ51">
        <v>483</v>
      </c>
      <c r="MR51">
        <v>211</v>
      </c>
      <c r="MS51">
        <v>116</v>
      </c>
      <c r="MT51">
        <v>0</v>
      </c>
      <c r="MU51">
        <v>2</v>
      </c>
      <c r="MV51">
        <v>2</v>
      </c>
      <c r="MW51">
        <v>6</v>
      </c>
      <c r="MX51">
        <v>8</v>
      </c>
      <c r="MY51">
        <v>2</v>
      </c>
      <c r="MZ51">
        <v>902</v>
      </c>
      <c r="NA51">
        <v>241</v>
      </c>
      <c r="NB51">
        <v>19</v>
      </c>
      <c r="NC51">
        <v>431</v>
      </c>
      <c r="ND51">
        <v>201</v>
      </c>
      <c r="NE51">
        <v>122</v>
      </c>
      <c r="NF51">
        <v>0</v>
      </c>
      <c r="NG51">
        <v>4</v>
      </c>
      <c r="NH51">
        <v>0</v>
      </c>
      <c r="NI51">
        <v>2</v>
      </c>
      <c r="NJ51">
        <v>8</v>
      </c>
      <c r="NK51">
        <v>1</v>
      </c>
      <c r="NL51">
        <v>813</v>
      </c>
      <c r="NM51">
        <v>184</v>
      </c>
      <c r="NN51">
        <v>13</v>
      </c>
      <c r="NO51">
        <v>390</v>
      </c>
      <c r="NP51">
        <v>169</v>
      </c>
      <c r="NQ51">
        <v>89</v>
      </c>
      <c r="NR51">
        <v>0</v>
      </c>
      <c r="NS51">
        <v>1</v>
      </c>
      <c r="NT51">
        <v>2</v>
      </c>
      <c r="NU51">
        <v>1</v>
      </c>
      <c r="NV51">
        <v>8</v>
      </c>
      <c r="NW51">
        <v>1</v>
      </c>
      <c r="NX51">
        <v>676</v>
      </c>
      <c r="NY51">
        <v>163</v>
      </c>
      <c r="NZ51">
        <v>8</v>
      </c>
      <c r="OA51">
        <v>342</v>
      </c>
      <c r="OB51">
        <v>154</v>
      </c>
      <c r="OC51">
        <v>80</v>
      </c>
      <c r="OD51">
        <v>0</v>
      </c>
      <c r="OE51">
        <v>0</v>
      </c>
      <c r="OF51">
        <v>1</v>
      </c>
      <c r="OG51">
        <v>2</v>
      </c>
      <c r="OH51">
        <v>4</v>
      </c>
      <c r="OI51">
        <v>0</v>
      </c>
      <c r="OJ51">
        <v>593</v>
      </c>
      <c r="OK51">
        <v>186</v>
      </c>
      <c r="OL51">
        <v>9</v>
      </c>
      <c r="OM51">
        <v>322</v>
      </c>
      <c r="ON51">
        <v>151</v>
      </c>
      <c r="OO51">
        <v>72</v>
      </c>
      <c r="OP51">
        <v>0</v>
      </c>
      <c r="OQ51">
        <v>0</v>
      </c>
      <c r="OR51">
        <v>1</v>
      </c>
      <c r="OS51">
        <v>1</v>
      </c>
      <c r="OT51">
        <v>1</v>
      </c>
      <c r="OU51">
        <v>0</v>
      </c>
      <c r="OV51">
        <v>589</v>
      </c>
      <c r="OW51">
        <v>12</v>
      </c>
      <c r="OX51">
        <v>1</v>
      </c>
      <c r="OY51">
        <v>33</v>
      </c>
      <c r="OZ51">
        <v>12</v>
      </c>
      <c r="PA51">
        <v>7</v>
      </c>
      <c r="PB51">
        <v>0</v>
      </c>
      <c r="PC51">
        <v>1</v>
      </c>
      <c r="PD51">
        <v>0</v>
      </c>
      <c r="PE51">
        <v>0</v>
      </c>
      <c r="PF51">
        <v>1</v>
      </c>
      <c r="PG51">
        <v>0</v>
      </c>
      <c r="PH51">
        <v>53</v>
      </c>
      <c r="PI51">
        <v>3169</v>
      </c>
      <c r="PJ51">
        <v>167</v>
      </c>
      <c r="PK51">
        <v>9647</v>
      </c>
      <c r="PL51">
        <v>4642</v>
      </c>
      <c r="PM51">
        <v>2578</v>
      </c>
      <c r="PN51">
        <v>0</v>
      </c>
      <c r="PO51">
        <v>66</v>
      </c>
      <c r="PP51">
        <v>24</v>
      </c>
      <c r="PQ51">
        <v>29</v>
      </c>
      <c r="PR51">
        <v>61</v>
      </c>
      <c r="PS51">
        <v>13</v>
      </c>
      <c r="PT51">
        <v>15561</v>
      </c>
      <c r="PU51">
        <v>900</v>
      </c>
      <c r="PV51">
        <v>87</v>
      </c>
      <c r="PW51">
        <v>1925</v>
      </c>
      <c r="PX51">
        <v>885</v>
      </c>
      <c r="PY51">
        <v>922</v>
      </c>
      <c r="PZ51">
        <v>0</v>
      </c>
      <c r="QA51">
        <v>31</v>
      </c>
      <c r="QB51">
        <v>11</v>
      </c>
      <c r="QC51">
        <v>17</v>
      </c>
      <c r="QD51">
        <v>28</v>
      </c>
      <c r="QE51">
        <v>5</v>
      </c>
      <c r="QF51">
        <v>3834</v>
      </c>
    </row>
    <row r="52" spans="1:448" hidden="1">
      <c r="A52" s="178" t="s">
        <v>173</v>
      </c>
      <c r="B52">
        <v>48</v>
      </c>
      <c r="C52">
        <v>47</v>
      </c>
      <c r="D52">
        <v>0</v>
      </c>
      <c r="E52">
        <v>4</v>
      </c>
      <c r="F52">
        <v>1</v>
      </c>
      <c r="G52">
        <v>0</v>
      </c>
      <c r="H52">
        <v>0</v>
      </c>
      <c r="I52">
        <v>0</v>
      </c>
      <c r="J52">
        <v>39</v>
      </c>
      <c r="K52">
        <v>4</v>
      </c>
      <c r="L52">
        <v>0</v>
      </c>
      <c r="M52">
        <v>1</v>
      </c>
      <c r="N52">
        <v>3</v>
      </c>
      <c r="O52">
        <v>637</v>
      </c>
      <c r="P52">
        <v>0</v>
      </c>
      <c r="Q52">
        <v>0</v>
      </c>
      <c r="R52">
        <v>18</v>
      </c>
      <c r="S52">
        <v>13</v>
      </c>
      <c r="T52">
        <v>291</v>
      </c>
      <c r="U52">
        <v>16</v>
      </c>
      <c r="V52">
        <v>0</v>
      </c>
      <c r="W52">
        <v>0</v>
      </c>
      <c r="X52">
        <v>12</v>
      </c>
      <c r="Y52">
        <v>85</v>
      </c>
      <c r="Z52">
        <v>2</v>
      </c>
      <c r="AA52">
        <v>17</v>
      </c>
      <c r="AB52">
        <v>27</v>
      </c>
      <c r="AC52">
        <v>8</v>
      </c>
      <c r="AD52">
        <v>12</v>
      </c>
      <c r="AE52">
        <v>59</v>
      </c>
      <c r="AF52">
        <v>29</v>
      </c>
      <c r="AG52">
        <v>7</v>
      </c>
      <c r="AH52">
        <v>1380</v>
      </c>
      <c r="AI52">
        <v>3</v>
      </c>
      <c r="AJ52">
        <v>5</v>
      </c>
      <c r="AK52">
        <v>0</v>
      </c>
      <c r="AL52">
        <v>2</v>
      </c>
      <c r="AM52">
        <v>1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10</v>
      </c>
      <c r="AW52">
        <v>0</v>
      </c>
      <c r="AX52">
        <v>0</v>
      </c>
      <c r="AY52">
        <v>1</v>
      </c>
      <c r="AZ52">
        <v>0</v>
      </c>
      <c r="BA52">
        <v>5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2</v>
      </c>
      <c r="BJ52">
        <v>0</v>
      </c>
      <c r="BK52">
        <v>0</v>
      </c>
      <c r="BL52">
        <v>1</v>
      </c>
      <c r="BM52">
        <v>0</v>
      </c>
      <c r="BN52">
        <v>1</v>
      </c>
      <c r="BO52">
        <v>31</v>
      </c>
      <c r="BP52">
        <v>98</v>
      </c>
      <c r="BQ52">
        <v>57</v>
      </c>
      <c r="BR52">
        <v>1</v>
      </c>
      <c r="BS52">
        <v>8</v>
      </c>
      <c r="BT52">
        <v>3</v>
      </c>
      <c r="BU52">
        <v>3</v>
      </c>
      <c r="BV52">
        <v>0</v>
      </c>
      <c r="BW52">
        <v>0</v>
      </c>
      <c r="BX52">
        <v>54</v>
      </c>
      <c r="BY52">
        <v>6</v>
      </c>
      <c r="BZ52">
        <v>0</v>
      </c>
      <c r="CA52">
        <v>1</v>
      </c>
      <c r="CB52">
        <v>4</v>
      </c>
      <c r="CC52">
        <v>3111</v>
      </c>
      <c r="CD52">
        <v>0</v>
      </c>
      <c r="CE52">
        <v>1</v>
      </c>
      <c r="CF52">
        <v>24</v>
      </c>
      <c r="CG52">
        <v>18</v>
      </c>
      <c r="CH52">
        <v>387</v>
      </c>
      <c r="CI52">
        <v>11</v>
      </c>
      <c r="CJ52">
        <v>0</v>
      </c>
      <c r="CK52">
        <v>0</v>
      </c>
      <c r="CL52">
        <v>12</v>
      </c>
      <c r="CM52">
        <v>118</v>
      </c>
      <c r="CN52">
        <v>1</v>
      </c>
      <c r="CO52">
        <v>45</v>
      </c>
      <c r="CP52">
        <v>66</v>
      </c>
      <c r="CQ52">
        <v>8</v>
      </c>
      <c r="CR52">
        <v>23</v>
      </c>
      <c r="CS52">
        <v>264</v>
      </c>
      <c r="CT52">
        <v>32</v>
      </c>
      <c r="CU52">
        <v>9</v>
      </c>
      <c r="CV52">
        <v>4365</v>
      </c>
      <c r="CW52">
        <v>56</v>
      </c>
      <c r="CX52">
        <v>55</v>
      </c>
      <c r="CY52">
        <v>4</v>
      </c>
      <c r="CZ52">
        <v>0</v>
      </c>
      <c r="DA52">
        <v>1</v>
      </c>
      <c r="DB52">
        <v>0</v>
      </c>
      <c r="DC52">
        <v>0</v>
      </c>
      <c r="DD52">
        <v>0</v>
      </c>
      <c r="DE52">
        <v>15</v>
      </c>
      <c r="DF52">
        <v>3</v>
      </c>
      <c r="DG52">
        <v>0</v>
      </c>
      <c r="DH52">
        <v>0</v>
      </c>
      <c r="DI52">
        <v>13</v>
      </c>
      <c r="DJ52">
        <v>409</v>
      </c>
      <c r="DK52">
        <v>0</v>
      </c>
      <c r="DL52">
        <v>0</v>
      </c>
      <c r="DM52">
        <v>16</v>
      </c>
      <c r="DN52">
        <v>1</v>
      </c>
      <c r="DO52">
        <v>88</v>
      </c>
      <c r="DP52">
        <v>2</v>
      </c>
      <c r="DQ52">
        <v>0</v>
      </c>
      <c r="DR52">
        <v>0</v>
      </c>
      <c r="DS52">
        <v>1</v>
      </c>
      <c r="DT52">
        <v>12</v>
      </c>
      <c r="DU52">
        <v>1</v>
      </c>
      <c r="DV52">
        <v>13</v>
      </c>
      <c r="DW52">
        <v>5</v>
      </c>
      <c r="DX52">
        <v>3</v>
      </c>
      <c r="DY52">
        <v>14</v>
      </c>
      <c r="DZ52">
        <v>98</v>
      </c>
      <c r="EA52">
        <v>6</v>
      </c>
      <c r="EB52">
        <v>1</v>
      </c>
      <c r="EC52">
        <v>817</v>
      </c>
      <c r="ED52">
        <v>205</v>
      </c>
      <c r="EE52">
        <v>164</v>
      </c>
      <c r="EF52">
        <v>5</v>
      </c>
      <c r="EG52">
        <v>14</v>
      </c>
      <c r="EH52">
        <v>6</v>
      </c>
      <c r="EI52">
        <v>3</v>
      </c>
      <c r="EJ52">
        <v>0</v>
      </c>
      <c r="EK52">
        <v>0</v>
      </c>
      <c r="EL52">
        <v>108</v>
      </c>
      <c r="EM52">
        <v>13</v>
      </c>
      <c r="EN52">
        <v>0</v>
      </c>
      <c r="EO52">
        <v>2</v>
      </c>
      <c r="EP52">
        <v>20</v>
      </c>
      <c r="EQ52">
        <v>4167</v>
      </c>
      <c r="ER52">
        <v>0</v>
      </c>
      <c r="ES52">
        <v>1</v>
      </c>
      <c r="ET52">
        <v>59</v>
      </c>
      <c r="EU52">
        <v>32</v>
      </c>
      <c r="EV52">
        <v>771</v>
      </c>
      <c r="EW52">
        <v>29</v>
      </c>
      <c r="EX52">
        <v>0</v>
      </c>
      <c r="EY52">
        <v>0</v>
      </c>
      <c r="EZ52">
        <v>25</v>
      </c>
      <c r="FA52">
        <v>215</v>
      </c>
      <c r="FB52">
        <v>4</v>
      </c>
      <c r="FC52">
        <v>75</v>
      </c>
      <c r="FD52">
        <v>100</v>
      </c>
      <c r="FE52">
        <v>19</v>
      </c>
      <c r="FF52">
        <v>49</v>
      </c>
      <c r="FG52">
        <v>422</v>
      </c>
      <c r="FH52">
        <v>67</v>
      </c>
      <c r="FI52">
        <v>18</v>
      </c>
      <c r="FJ52">
        <v>6593</v>
      </c>
      <c r="FK52">
        <v>485</v>
      </c>
      <c r="FL52">
        <v>66</v>
      </c>
      <c r="FM52">
        <v>788</v>
      </c>
      <c r="FN52">
        <v>12</v>
      </c>
      <c r="FO52">
        <v>29</v>
      </c>
      <c r="FP52">
        <v>1380</v>
      </c>
      <c r="FQ52">
        <v>18</v>
      </c>
      <c r="FR52">
        <v>7</v>
      </c>
      <c r="FS52">
        <v>3</v>
      </c>
      <c r="FT52">
        <v>0</v>
      </c>
      <c r="FU52">
        <v>3</v>
      </c>
      <c r="FV52">
        <v>31</v>
      </c>
      <c r="FW52">
        <v>2191</v>
      </c>
      <c r="FX52">
        <v>182</v>
      </c>
      <c r="FY52">
        <v>1815</v>
      </c>
      <c r="FZ52">
        <v>15</v>
      </c>
      <c r="GA52">
        <v>162</v>
      </c>
      <c r="GB52">
        <v>4365</v>
      </c>
      <c r="GC52">
        <v>114</v>
      </c>
      <c r="GD52">
        <v>5</v>
      </c>
      <c r="GE52">
        <v>678</v>
      </c>
      <c r="GF52">
        <v>2</v>
      </c>
      <c r="GG52">
        <v>18</v>
      </c>
      <c r="GH52">
        <v>817</v>
      </c>
      <c r="GI52">
        <v>2808</v>
      </c>
      <c r="GJ52">
        <v>260</v>
      </c>
      <c r="GK52">
        <v>3284</v>
      </c>
      <c r="GL52">
        <v>29</v>
      </c>
      <c r="GM52">
        <v>212</v>
      </c>
      <c r="GN52">
        <v>6593</v>
      </c>
      <c r="GO52">
        <v>10</v>
      </c>
      <c r="GP52">
        <v>0</v>
      </c>
      <c r="GQ52">
        <v>198</v>
      </c>
      <c r="GR52">
        <v>142</v>
      </c>
      <c r="GS52">
        <v>19</v>
      </c>
      <c r="GT52">
        <v>0</v>
      </c>
      <c r="GU52">
        <v>2</v>
      </c>
      <c r="GV52">
        <v>0</v>
      </c>
      <c r="GW52">
        <v>0</v>
      </c>
      <c r="GX52">
        <v>0</v>
      </c>
      <c r="GY52">
        <v>0</v>
      </c>
      <c r="GZ52">
        <v>227</v>
      </c>
      <c r="HA52">
        <v>21</v>
      </c>
      <c r="HB52">
        <v>0</v>
      </c>
      <c r="HC52">
        <v>312</v>
      </c>
      <c r="HD52">
        <v>167</v>
      </c>
      <c r="HE52">
        <v>38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371</v>
      </c>
      <c r="HM52">
        <v>19</v>
      </c>
      <c r="HN52">
        <v>0</v>
      </c>
      <c r="HO52">
        <v>341</v>
      </c>
      <c r="HP52">
        <v>211</v>
      </c>
      <c r="HQ52">
        <v>31</v>
      </c>
      <c r="HR52">
        <v>0</v>
      </c>
      <c r="HS52">
        <v>1</v>
      </c>
      <c r="HT52">
        <v>0</v>
      </c>
      <c r="HU52">
        <v>0</v>
      </c>
      <c r="HV52">
        <v>0</v>
      </c>
      <c r="HW52">
        <v>0</v>
      </c>
      <c r="HX52">
        <v>391</v>
      </c>
      <c r="HY52">
        <v>46</v>
      </c>
      <c r="HZ52">
        <v>0</v>
      </c>
      <c r="IA52">
        <v>296</v>
      </c>
      <c r="IB52">
        <v>189</v>
      </c>
      <c r="IC52">
        <v>58</v>
      </c>
      <c r="ID52">
        <v>0</v>
      </c>
      <c r="IE52">
        <v>1</v>
      </c>
      <c r="IF52">
        <v>0</v>
      </c>
      <c r="IG52">
        <v>1</v>
      </c>
      <c r="IH52">
        <v>0</v>
      </c>
      <c r="II52">
        <v>0</v>
      </c>
      <c r="IJ52">
        <v>400</v>
      </c>
      <c r="IK52">
        <v>54</v>
      </c>
      <c r="IL52">
        <v>0</v>
      </c>
      <c r="IM52">
        <v>303</v>
      </c>
      <c r="IN52">
        <v>222</v>
      </c>
      <c r="IO52">
        <v>59</v>
      </c>
      <c r="IP52">
        <v>0</v>
      </c>
      <c r="IQ52">
        <v>0</v>
      </c>
      <c r="IR52">
        <v>0</v>
      </c>
      <c r="IS52">
        <v>0</v>
      </c>
      <c r="IT52">
        <v>0</v>
      </c>
      <c r="IU52">
        <v>0</v>
      </c>
      <c r="IV52">
        <v>416</v>
      </c>
      <c r="IW52">
        <v>58</v>
      </c>
      <c r="IX52">
        <v>1</v>
      </c>
      <c r="IY52">
        <v>336</v>
      </c>
      <c r="IZ52">
        <v>193</v>
      </c>
      <c r="JA52">
        <v>66</v>
      </c>
      <c r="JB52">
        <v>0</v>
      </c>
      <c r="JC52">
        <v>1</v>
      </c>
      <c r="JD52">
        <v>0</v>
      </c>
      <c r="JE52">
        <v>1</v>
      </c>
      <c r="JF52">
        <v>0</v>
      </c>
      <c r="JG52">
        <v>2</v>
      </c>
      <c r="JH52">
        <v>461</v>
      </c>
      <c r="JI52">
        <v>54</v>
      </c>
      <c r="JJ52">
        <v>2</v>
      </c>
      <c r="JK52">
        <v>287</v>
      </c>
      <c r="JL52">
        <v>160</v>
      </c>
      <c r="JM52">
        <v>55</v>
      </c>
      <c r="JN52">
        <v>0</v>
      </c>
      <c r="JO52">
        <v>0</v>
      </c>
      <c r="JP52">
        <v>0</v>
      </c>
      <c r="JQ52">
        <v>0</v>
      </c>
      <c r="JR52">
        <v>0</v>
      </c>
      <c r="JS52">
        <v>0</v>
      </c>
      <c r="JT52">
        <v>398</v>
      </c>
      <c r="JU52">
        <v>87</v>
      </c>
      <c r="JV52">
        <v>1</v>
      </c>
      <c r="JW52">
        <v>278</v>
      </c>
      <c r="JX52">
        <v>162</v>
      </c>
      <c r="JY52">
        <v>55</v>
      </c>
      <c r="JZ52">
        <v>0</v>
      </c>
      <c r="KA52">
        <v>3</v>
      </c>
      <c r="KB52">
        <v>0</v>
      </c>
      <c r="KC52">
        <v>0</v>
      </c>
      <c r="KD52">
        <v>0</v>
      </c>
      <c r="KE52">
        <v>0</v>
      </c>
      <c r="KF52">
        <v>421</v>
      </c>
      <c r="KG52">
        <v>90</v>
      </c>
      <c r="KH52">
        <v>1</v>
      </c>
      <c r="KI52">
        <v>259</v>
      </c>
      <c r="KJ52">
        <v>161</v>
      </c>
      <c r="KK52">
        <v>57</v>
      </c>
      <c r="KL52">
        <v>0</v>
      </c>
      <c r="KM52">
        <v>1</v>
      </c>
      <c r="KN52">
        <v>0</v>
      </c>
      <c r="KO52">
        <v>1</v>
      </c>
      <c r="KP52">
        <v>2</v>
      </c>
      <c r="KQ52">
        <v>0</v>
      </c>
      <c r="KR52">
        <v>407</v>
      </c>
      <c r="KS52">
        <v>93</v>
      </c>
      <c r="KT52">
        <v>4</v>
      </c>
      <c r="KU52">
        <v>254</v>
      </c>
      <c r="KV52">
        <v>132</v>
      </c>
      <c r="KW52">
        <v>51</v>
      </c>
      <c r="KX52">
        <v>0</v>
      </c>
      <c r="KY52">
        <v>1</v>
      </c>
      <c r="KZ52">
        <v>0</v>
      </c>
      <c r="LA52">
        <v>0</v>
      </c>
      <c r="LB52">
        <v>1</v>
      </c>
      <c r="LC52">
        <v>0</v>
      </c>
      <c r="LD52">
        <v>402</v>
      </c>
      <c r="LE52">
        <v>100</v>
      </c>
      <c r="LF52">
        <v>0</v>
      </c>
      <c r="LG52">
        <v>238</v>
      </c>
      <c r="LH52">
        <v>168</v>
      </c>
      <c r="LI52">
        <v>58</v>
      </c>
      <c r="LJ52">
        <v>0</v>
      </c>
      <c r="LK52">
        <v>0</v>
      </c>
      <c r="LL52">
        <v>0</v>
      </c>
      <c r="LM52">
        <v>1</v>
      </c>
      <c r="LN52">
        <v>1</v>
      </c>
      <c r="LO52">
        <v>0</v>
      </c>
      <c r="LP52">
        <v>396</v>
      </c>
      <c r="LQ52">
        <v>110</v>
      </c>
      <c r="LR52">
        <v>2</v>
      </c>
      <c r="LS52">
        <v>241</v>
      </c>
      <c r="LT52">
        <v>115</v>
      </c>
      <c r="LU52">
        <v>46</v>
      </c>
      <c r="LV52">
        <v>0</v>
      </c>
      <c r="LW52">
        <v>1</v>
      </c>
      <c r="LX52">
        <v>0</v>
      </c>
      <c r="LY52">
        <v>2</v>
      </c>
      <c r="LZ52">
        <v>0</v>
      </c>
      <c r="MA52">
        <v>0</v>
      </c>
      <c r="MB52">
        <v>399</v>
      </c>
      <c r="MC52">
        <v>100</v>
      </c>
      <c r="MD52">
        <v>3</v>
      </c>
      <c r="ME52">
        <v>194</v>
      </c>
      <c r="MF52">
        <v>128</v>
      </c>
      <c r="MG52">
        <v>42</v>
      </c>
      <c r="MH52">
        <v>0</v>
      </c>
      <c r="MI52">
        <v>0</v>
      </c>
      <c r="MJ52">
        <v>0</v>
      </c>
      <c r="MK52">
        <v>1</v>
      </c>
      <c r="ML52">
        <v>4</v>
      </c>
      <c r="MM52">
        <v>1</v>
      </c>
      <c r="MN52">
        <v>339</v>
      </c>
      <c r="MO52">
        <v>138</v>
      </c>
      <c r="MP52">
        <v>2</v>
      </c>
      <c r="MQ52">
        <v>205</v>
      </c>
      <c r="MR52">
        <v>113</v>
      </c>
      <c r="MS52">
        <v>48</v>
      </c>
      <c r="MT52">
        <v>0</v>
      </c>
      <c r="MU52">
        <v>2</v>
      </c>
      <c r="MV52">
        <v>0</v>
      </c>
      <c r="MW52">
        <v>2</v>
      </c>
      <c r="MX52">
        <v>3</v>
      </c>
      <c r="MY52">
        <v>0</v>
      </c>
      <c r="MZ52">
        <v>393</v>
      </c>
      <c r="NA52">
        <v>117</v>
      </c>
      <c r="NB52">
        <v>3</v>
      </c>
      <c r="NC52">
        <v>214</v>
      </c>
      <c r="ND52">
        <v>87</v>
      </c>
      <c r="NE52">
        <v>35</v>
      </c>
      <c r="NF52">
        <v>0</v>
      </c>
      <c r="NG52">
        <v>0</v>
      </c>
      <c r="NH52">
        <v>0</v>
      </c>
      <c r="NI52">
        <v>3</v>
      </c>
      <c r="NJ52">
        <v>0</v>
      </c>
      <c r="NK52">
        <v>0</v>
      </c>
      <c r="NL52">
        <v>369</v>
      </c>
      <c r="NM52">
        <v>114</v>
      </c>
      <c r="NN52">
        <v>3</v>
      </c>
      <c r="NO52">
        <v>141</v>
      </c>
      <c r="NP52">
        <v>82</v>
      </c>
      <c r="NQ52">
        <v>46</v>
      </c>
      <c r="NR52">
        <v>0</v>
      </c>
      <c r="NS52">
        <v>0</v>
      </c>
      <c r="NT52">
        <v>0</v>
      </c>
      <c r="NU52">
        <v>1</v>
      </c>
      <c r="NV52">
        <v>0</v>
      </c>
      <c r="NW52">
        <v>0</v>
      </c>
      <c r="NX52">
        <v>304</v>
      </c>
      <c r="NY52">
        <v>91</v>
      </c>
      <c r="NZ52">
        <v>6</v>
      </c>
      <c r="OA52">
        <v>140</v>
      </c>
      <c r="OB52">
        <v>72</v>
      </c>
      <c r="OC52">
        <v>25</v>
      </c>
      <c r="OD52">
        <v>0</v>
      </c>
      <c r="OE52">
        <v>0</v>
      </c>
      <c r="OF52">
        <v>0</v>
      </c>
      <c r="OG52">
        <v>0</v>
      </c>
      <c r="OH52">
        <v>2</v>
      </c>
      <c r="OI52">
        <v>1</v>
      </c>
      <c r="OJ52">
        <v>262</v>
      </c>
      <c r="OK52">
        <v>78</v>
      </c>
      <c r="OL52">
        <v>3</v>
      </c>
      <c r="OM52">
        <v>128</v>
      </c>
      <c r="ON52">
        <v>74</v>
      </c>
      <c r="OO52">
        <v>28</v>
      </c>
      <c r="OP52">
        <v>0</v>
      </c>
      <c r="OQ52">
        <v>0</v>
      </c>
      <c r="OR52">
        <v>0</v>
      </c>
      <c r="OS52">
        <v>0</v>
      </c>
      <c r="OT52">
        <v>0</v>
      </c>
      <c r="OU52">
        <v>0</v>
      </c>
      <c r="OV52">
        <v>237</v>
      </c>
      <c r="OW52">
        <v>0</v>
      </c>
      <c r="OX52">
        <v>0</v>
      </c>
      <c r="OY52">
        <v>0</v>
      </c>
      <c r="OZ52">
        <v>0</v>
      </c>
      <c r="PA52">
        <v>0</v>
      </c>
      <c r="PB52">
        <v>0</v>
      </c>
      <c r="PC52">
        <v>0</v>
      </c>
      <c r="PD52">
        <v>0</v>
      </c>
      <c r="PE52">
        <v>0</v>
      </c>
      <c r="PF52">
        <v>0</v>
      </c>
      <c r="PG52">
        <v>0</v>
      </c>
      <c r="PH52">
        <v>0</v>
      </c>
      <c r="PI52">
        <v>1380</v>
      </c>
      <c r="PJ52">
        <v>31</v>
      </c>
      <c r="PK52">
        <v>4365</v>
      </c>
      <c r="PL52">
        <v>2578</v>
      </c>
      <c r="PM52">
        <v>817</v>
      </c>
      <c r="PN52">
        <v>0</v>
      </c>
      <c r="PO52">
        <v>13</v>
      </c>
      <c r="PP52">
        <v>0</v>
      </c>
      <c r="PQ52">
        <v>13</v>
      </c>
      <c r="PR52">
        <v>13</v>
      </c>
      <c r="PS52">
        <v>4</v>
      </c>
      <c r="PT52">
        <v>6593</v>
      </c>
      <c r="PU52">
        <v>69</v>
      </c>
      <c r="PV52">
        <v>8</v>
      </c>
      <c r="PW52">
        <v>155</v>
      </c>
      <c r="PX52">
        <v>80</v>
      </c>
      <c r="PY52">
        <v>79</v>
      </c>
      <c r="PZ52">
        <v>0</v>
      </c>
      <c r="QA52">
        <v>1</v>
      </c>
      <c r="QB52">
        <v>0</v>
      </c>
      <c r="QC52">
        <v>0</v>
      </c>
      <c r="QD52">
        <v>1</v>
      </c>
      <c r="QE52">
        <v>0</v>
      </c>
      <c r="QF52">
        <v>311</v>
      </c>
    </row>
    <row r="53" spans="1:448" hidden="1">
      <c r="A53" s="178" t="s">
        <v>174</v>
      </c>
      <c r="B53">
        <v>26</v>
      </c>
      <c r="C53">
        <v>54</v>
      </c>
      <c r="D53">
        <v>1</v>
      </c>
      <c r="E53">
        <v>2</v>
      </c>
      <c r="F53">
        <v>0</v>
      </c>
      <c r="G53">
        <v>0</v>
      </c>
      <c r="H53">
        <v>0</v>
      </c>
      <c r="I53">
        <v>0</v>
      </c>
      <c r="J53">
        <v>4</v>
      </c>
      <c r="K53">
        <v>8</v>
      </c>
      <c r="L53">
        <v>0</v>
      </c>
      <c r="M53">
        <v>0</v>
      </c>
      <c r="N53">
        <v>6</v>
      </c>
      <c r="O53">
        <v>273</v>
      </c>
      <c r="P53">
        <v>0</v>
      </c>
      <c r="Q53">
        <v>0</v>
      </c>
      <c r="R53">
        <v>25</v>
      </c>
      <c r="S53">
        <v>6</v>
      </c>
      <c r="T53">
        <v>43</v>
      </c>
      <c r="U53">
        <v>0</v>
      </c>
      <c r="V53">
        <v>0</v>
      </c>
      <c r="W53">
        <v>0</v>
      </c>
      <c r="X53">
        <v>3</v>
      </c>
      <c r="Y53">
        <v>35</v>
      </c>
      <c r="Z53">
        <v>0</v>
      </c>
      <c r="AA53">
        <v>4</v>
      </c>
      <c r="AB53">
        <v>8</v>
      </c>
      <c r="AC53">
        <v>3</v>
      </c>
      <c r="AD53">
        <v>7</v>
      </c>
      <c r="AE53">
        <v>45</v>
      </c>
      <c r="AF53">
        <v>6</v>
      </c>
      <c r="AG53">
        <v>30</v>
      </c>
      <c r="AH53">
        <v>589</v>
      </c>
      <c r="AI53">
        <v>5</v>
      </c>
      <c r="AJ53">
        <v>11</v>
      </c>
      <c r="AK53">
        <v>0</v>
      </c>
      <c r="AL53">
        <v>2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</v>
      </c>
      <c r="AS53">
        <v>0</v>
      </c>
      <c r="AT53">
        <v>0</v>
      </c>
      <c r="AU53">
        <v>0</v>
      </c>
      <c r="AV53">
        <v>1</v>
      </c>
      <c r="AW53">
        <v>0</v>
      </c>
      <c r="AX53">
        <v>0</v>
      </c>
      <c r="AY53">
        <v>1</v>
      </c>
      <c r="AZ53">
        <v>0</v>
      </c>
      <c r="BA53">
        <v>8</v>
      </c>
      <c r="BB53">
        <v>0</v>
      </c>
      <c r="BC53">
        <v>0</v>
      </c>
      <c r="BD53">
        <v>0</v>
      </c>
      <c r="BE53">
        <v>0</v>
      </c>
      <c r="BF53">
        <v>1</v>
      </c>
      <c r="BG53">
        <v>0</v>
      </c>
      <c r="BH53">
        <v>0</v>
      </c>
      <c r="BI53">
        <v>4</v>
      </c>
      <c r="BJ53">
        <v>2</v>
      </c>
      <c r="BK53">
        <v>2</v>
      </c>
      <c r="BL53">
        <v>0</v>
      </c>
      <c r="BM53">
        <v>1</v>
      </c>
      <c r="BN53">
        <v>1</v>
      </c>
      <c r="BO53">
        <v>40</v>
      </c>
      <c r="BP53">
        <v>64</v>
      </c>
      <c r="BQ53">
        <v>37</v>
      </c>
      <c r="BR53">
        <v>3</v>
      </c>
      <c r="BS53">
        <v>8</v>
      </c>
      <c r="BT53">
        <v>0</v>
      </c>
      <c r="BU53">
        <v>0</v>
      </c>
      <c r="BV53">
        <v>0</v>
      </c>
      <c r="BW53">
        <v>1</v>
      </c>
      <c r="BX53">
        <v>5</v>
      </c>
      <c r="BY53">
        <v>5</v>
      </c>
      <c r="BZ53">
        <v>0</v>
      </c>
      <c r="CA53">
        <v>0</v>
      </c>
      <c r="CB53">
        <v>8</v>
      </c>
      <c r="CC53">
        <v>924</v>
      </c>
      <c r="CD53">
        <v>0</v>
      </c>
      <c r="CE53">
        <v>0</v>
      </c>
      <c r="CF53">
        <v>18</v>
      </c>
      <c r="CG53">
        <v>6</v>
      </c>
      <c r="CH53">
        <v>69</v>
      </c>
      <c r="CI53">
        <v>0</v>
      </c>
      <c r="CJ53">
        <v>0</v>
      </c>
      <c r="CK53">
        <v>0</v>
      </c>
      <c r="CL53">
        <v>3</v>
      </c>
      <c r="CM53">
        <v>31</v>
      </c>
      <c r="CN53">
        <v>0</v>
      </c>
      <c r="CO53">
        <v>9</v>
      </c>
      <c r="CP53">
        <v>20</v>
      </c>
      <c r="CQ53">
        <v>8</v>
      </c>
      <c r="CR53">
        <v>5</v>
      </c>
      <c r="CS53">
        <v>174</v>
      </c>
      <c r="CT53">
        <v>13</v>
      </c>
      <c r="CU53">
        <v>23</v>
      </c>
      <c r="CV53">
        <v>1434</v>
      </c>
      <c r="CW53">
        <v>35</v>
      </c>
      <c r="CX53">
        <v>31</v>
      </c>
      <c r="CY53">
        <v>3</v>
      </c>
      <c r="CZ53">
        <v>7</v>
      </c>
      <c r="DA53">
        <v>0</v>
      </c>
      <c r="DB53">
        <v>0</v>
      </c>
      <c r="DC53">
        <v>0</v>
      </c>
      <c r="DD53">
        <v>0</v>
      </c>
      <c r="DE53">
        <v>6</v>
      </c>
      <c r="DF53">
        <v>0</v>
      </c>
      <c r="DG53">
        <v>0</v>
      </c>
      <c r="DH53">
        <v>0</v>
      </c>
      <c r="DI53">
        <v>4</v>
      </c>
      <c r="DJ53">
        <v>182</v>
      </c>
      <c r="DK53">
        <v>0</v>
      </c>
      <c r="DL53">
        <v>0</v>
      </c>
      <c r="DM53">
        <v>15</v>
      </c>
      <c r="DN53">
        <v>3</v>
      </c>
      <c r="DO53">
        <v>13</v>
      </c>
      <c r="DP53">
        <v>0</v>
      </c>
      <c r="DQ53">
        <v>0</v>
      </c>
      <c r="DR53">
        <v>2</v>
      </c>
      <c r="DS53">
        <v>0</v>
      </c>
      <c r="DT53">
        <v>1</v>
      </c>
      <c r="DU53">
        <v>0</v>
      </c>
      <c r="DV53">
        <v>5</v>
      </c>
      <c r="DW53">
        <v>0</v>
      </c>
      <c r="DX53">
        <v>10</v>
      </c>
      <c r="DY53">
        <v>19</v>
      </c>
      <c r="DZ53">
        <v>56</v>
      </c>
      <c r="EA53">
        <v>0</v>
      </c>
      <c r="EB53">
        <v>18</v>
      </c>
      <c r="EC53">
        <v>410</v>
      </c>
      <c r="ED53">
        <v>130</v>
      </c>
      <c r="EE53">
        <v>133</v>
      </c>
      <c r="EF53">
        <v>7</v>
      </c>
      <c r="EG53">
        <v>19</v>
      </c>
      <c r="EH53">
        <v>0</v>
      </c>
      <c r="EI53">
        <v>0</v>
      </c>
      <c r="EJ53">
        <v>0</v>
      </c>
      <c r="EK53">
        <v>1</v>
      </c>
      <c r="EL53">
        <v>15</v>
      </c>
      <c r="EM53">
        <v>14</v>
      </c>
      <c r="EN53">
        <v>0</v>
      </c>
      <c r="EO53">
        <v>0</v>
      </c>
      <c r="EP53">
        <v>18</v>
      </c>
      <c r="EQ53">
        <v>1380</v>
      </c>
      <c r="ER53">
        <v>0</v>
      </c>
      <c r="ES53">
        <v>0</v>
      </c>
      <c r="ET53">
        <v>59</v>
      </c>
      <c r="EU53">
        <v>15</v>
      </c>
      <c r="EV53">
        <v>133</v>
      </c>
      <c r="EW53">
        <v>0</v>
      </c>
      <c r="EX53">
        <v>0</v>
      </c>
      <c r="EY53">
        <v>2</v>
      </c>
      <c r="EZ53">
        <v>6</v>
      </c>
      <c r="FA53">
        <v>68</v>
      </c>
      <c r="FB53">
        <v>0</v>
      </c>
      <c r="FC53">
        <v>18</v>
      </c>
      <c r="FD53">
        <v>32</v>
      </c>
      <c r="FE53">
        <v>23</v>
      </c>
      <c r="FF53">
        <v>33</v>
      </c>
      <c r="FG53">
        <v>275</v>
      </c>
      <c r="FH53">
        <v>20</v>
      </c>
      <c r="FI53">
        <v>72</v>
      </c>
      <c r="FJ53">
        <v>2473</v>
      </c>
      <c r="FK53">
        <v>199</v>
      </c>
      <c r="FL53">
        <v>57</v>
      </c>
      <c r="FM53">
        <v>315</v>
      </c>
      <c r="FN53">
        <v>2</v>
      </c>
      <c r="FO53">
        <v>16</v>
      </c>
      <c r="FP53">
        <v>589</v>
      </c>
      <c r="FQ53">
        <v>24</v>
      </c>
      <c r="FR53">
        <v>12</v>
      </c>
      <c r="FS53">
        <v>2</v>
      </c>
      <c r="FT53">
        <v>1</v>
      </c>
      <c r="FU53">
        <v>1</v>
      </c>
      <c r="FV53">
        <v>40</v>
      </c>
      <c r="FW53">
        <v>637</v>
      </c>
      <c r="FX53">
        <v>142</v>
      </c>
      <c r="FY53">
        <v>609</v>
      </c>
      <c r="FZ53">
        <v>5</v>
      </c>
      <c r="GA53">
        <v>41</v>
      </c>
      <c r="GB53">
        <v>1434</v>
      </c>
      <c r="GC53">
        <v>93</v>
      </c>
      <c r="GD53">
        <v>17</v>
      </c>
      <c r="GE53">
        <v>288</v>
      </c>
      <c r="GF53">
        <v>2</v>
      </c>
      <c r="GG53">
        <v>10</v>
      </c>
      <c r="GH53">
        <v>410</v>
      </c>
      <c r="GI53">
        <v>953</v>
      </c>
      <c r="GJ53">
        <v>228</v>
      </c>
      <c r="GK53">
        <v>1214</v>
      </c>
      <c r="GL53">
        <v>10</v>
      </c>
      <c r="GM53">
        <v>68</v>
      </c>
      <c r="GN53">
        <v>2473</v>
      </c>
      <c r="GO53">
        <v>14</v>
      </c>
      <c r="GP53">
        <v>0</v>
      </c>
      <c r="GQ53">
        <v>86</v>
      </c>
      <c r="GR53">
        <v>25</v>
      </c>
      <c r="GS53">
        <v>14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114</v>
      </c>
      <c r="HA53">
        <v>26</v>
      </c>
      <c r="HB53">
        <v>0</v>
      </c>
      <c r="HC53">
        <v>111</v>
      </c>
      <c r="HD53">
        <v>30</v>
      </c>
      <c r="HE53">
        <v>14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151</v>
      </c>
      <c r="HM53">
        <v>16</v>
      </c>
      <c r="HN53">
        <v>0</v>
      </c>
      <c r="HO53">
        <v>112</v>
      </c>
      <c r="HP53">
        <v>27</v>
      </c>
      <c r="HQ53">
        <v>23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  <c r="HX53">
        <v>151</v>
      </c>
      <c r="HY53">
        <v>31</v>
      </c>
      <c r="HZ53">
        <v>2</v>
      </c>
      <c r="IA53">
        <v>88</v>
      </c>
      <c r="IB53">
        <v>20</v>
      </c>
      <c r="IC53">
        <v>35</v>
      </c>
      <c r="ID53">
        <v>0</v>
      </c>
      <c r="IE53">
        <v>0</v>
      </c>
      <c r="IF53">
        <v>0</v>
      </c>
      <c r="IG53">
        <v>0</v>
      </c>
      <c r="IH53">
        <v>1</v>
      </c>
      <c r="II53">
        <v>0</v>
      </c>
      <c r="IJ53">
        <v>156</v>
      </c>
      <c r="IK53">
        <v>30</v>
      </c>
      <c r="IL53">
        <v>2</v>
      </c>
      <c r="IM53">
        <v>85</v>
      </c>
      <c r="IN53">
        <v>16</v>
      </c>
      <c r="IO53">
        <v>34</v>
      </c>
      <c r="IP53">
        <v>0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151</v>
      </c>
      <c r="IW53">
        <v>26</v>
      </c>
      <c r="IX53">
        <v>0</v>
      </c>
      <c r="IY53">
        <v>103</v>
      </c>
      <c r="IZ53">
        <v>24</v>
      </c>
      <c r="JA53">
        <v>23</v>
      </c>
      <c r="JB53">
        <v>0</v>
      </c>
      <c r="JC53">
        <v>0</v>
      </c>
      <c r="JD53">
        <v>0</v>
      </c>
      <c r="JE53">
        <v>0</v>
      </c>
      <c r="JF53">
        <v>0</v>
      </c>
      <c r="JG53">
        <v>0</v>
      </c>
      <c r="JH53">
        <v>152</v>
      </c>
      <c r="JI53">
        <v>23</v>
      </c>
      <c r="JJ53">
        <v>0</v>
      </c>
      <c r="JK53">
        <v>93</v>
      </c>
      <c r="JL53">
        <v>18</v>
      </c>
      <c r="JM53">
        <v>26</v>
      </c>
      <c r="JN53">
        <v>0</v>
      </c>
      <c r="JO53">
        <v>0</v>
      </c>
      <c r="JP53">
        <v>0</v>
      </c>
      <c r="JQ53">
        <v>0</v>
      </c>
      <c r="JR53">
        <v>0</v>
      </c>
      <c r="JS53">
        <v>0</v>
      </c>
      <c r="JT53">
        <v>142</v>
      </c>
      <c r="JU53">
        <v>38</v>
      </c>
      <c r="JV53">
        <v>2</v>
      </c>
      <c r="JW53">
        <v>111</v>
      </c>
      <c r="JX53">
        <v>26</v>
      </c>
      <c r="JY53">
        <v>27</v>
      </c>
      <c r="JZ53">
        <v>0</v>
      </c>
      <c r="KA53">
        <v>0</v>
      </c>
      <c r="KB53">
        <v>0</v>
      </c>
      <c r="KC53">
        <v>0</v>
      </c>
      <c r="KD53">
        <v>0</v>
      </c>
      <c r="KE53">
        <v>0</v>
      </c>
      <c r="KF53">
        <v>178</v>
      </c>
      <c r="KG53">
        <v>25</v>
      </c>
      <c r="KH53">
        <v>3</v>
      </c>
      <c r="KI53">
        <v>69</v>
      </c>
      <c r="KJ53">
        <v>11</v>
      </c>
      <c r="KK53">
        <v>31</v>
      </c>
      <c r="KL53">
        <v>0</v>
      </c>
      <c r="KM53">
        <v>0</v>
      </c>
      <c r="KN53">
        <v>0</v>
      </c>
      <c r="KO53">
        <v>1</v>
      </c>
      <c r="KP53">
        <v>0</v>
      </c>
      <c r="KQ53">
        <v>0</v>
      </c>
      <c r="KR53">
        <v>128</v>
      </c>
      <c r="KS53">
        <v>29</v>
      </c>
      <c r="KT53">
        <v>0</v>
      </c>
      <c r="KU53">
        <v>77</v>
      </c>
      <c r="KV53">
        <v>20</v>
      </c>
      <c r="KW53">
        <v>24</v>
      </c>
      <c r="KX53">
        <v>0</v>
      </c>
      <c r="KY53">
        <v>0</v>
      </c>
      <c r="KZ53">
        <v>0</v>
      </c>
      <c r="LA53">
        <v>0</v>
      </c>
      <c r="LB53">
        <v>0</v>
      </c>
      <c r="LC53">
        <v>0</v>
      </c>
      <c r="LD53">
        <v>130</v>
      </c>
      <c r="LE53">
        <v>41</v>
      </c>
      <c r="LF53">
        <v>3</v>
      </c>
      <c r="LG53">
        <v>57</v>
      </c>
      <c r="LH53">
        <v>12</v>
      </c>
      <c r="LI53">
        <v>19</v>
      </c>
      <c r="LJ53">
        <v>0</v>
      </c>
      <c r="LK53">
        <v>0</v>
      </c>
      <c r="LL53">
        <v>0</v>
      </c>
      <c r="LM53">
        <v>0</v>
      </c>
      <c r="LN53">
        <v>0</v>
      </c>
      <c r="LO53">
        <v>0</v>
      </c>
      <c r="LP53">
        <v>120</v>
      </c>
      <c r="LQ53">
        <v>34</v>
      </c>
      <c r="LR53">
        <v>2</v>
      </c>
      <c r="LS53">
        <v>74</v>
      </c>
      <c r="LT53">
        <v>23</v>
      </c>
      <c r="LU53">
        <v>24</v>
      </c>
      <c r="LV53">
        <v>0</v>
      </c>
      <c r="LW53">
        <v>0</v>
      </c>
      <c r="LX53">
        <v>0</v>
      </c>
      <c r="LY53">
        <v>1</v>
      </c>
      <c r="LZ53">
        <v>0</v>
      </c>
      <c r="MA53">
        <v>0</v>
      </c>
      <c r="MB53">
        <v>134</v>
      </c>
      <c r="MC53">
        <v>46</v>
      </c>
      <c r="MD53">
        <v>5</v>
      </c>
      <c r="ME53">
        <v>77</v>
      </c>
      <c r="MF53">
        <v>11</v>
      </c>
      <c r="MG53">
        <v>22</v>
      </c>
      <c r="MH53">
        <v>0</v>
      </c>
      <c r="MI53">
        <v>0</v>
      </c>
      <c r="MJ53">
        <v>0</v>
      </c>
      <c r="MK53">
        <v>1</v>
      </c>
      <c r="ML53">
        <v>0</v>
      </c>
      <c r="MM53">
        <v>1</v>
      </c>
      <c r="MN53">
        <v>150</v>
      </c>
      <c r="MO53">
        <v>44</v>
      </c>
      <c r="MP53">
        <v>6</v>
      </c>
      <c r="MQ53">
        <v>61</v>
      </c>
      <c r="MR53">
        <v>14</v>
      </c>
      <c r="MS53">
        <v>20</v>
      </c>
      <c r="MT53">
        <v>0</v>
      </c>
      <c r="MU53">
        <v>0</v>
      </c>
      <c r="MV53">
        <v>0</v>
      </c>
      <c r="MW53">
        <v>1</v>
      </c>
      <c r="MX53">
        <v>1</v>
      </c>
      <c r="MY53">
        <v>0</v>
      </c>
      <c r="MZ53">
        <v>131</v>
      </c>
      <c r="NA53">
        <v>42</v>
      </c>
      <c r="NB53">
        <v>4</v>
      </c>
      <c r="NC53">
        <v>66</v>
      </c>
      <c r="ND53">
        <v>8</v>
      </c>
      <c r="NE53">
        <v>20</v>
      </c>
      <c r="NF53">
        <v>0</v>
      </c>
      <c r="NG53">
        <v>0</v>
      </c>
      <c r="NH53">
        <v>0</v>
      </c>
      <c r="NI53">
        <v>1</v>
      </c>
      <c r="NJ53">
        <v>0</v>
      </c>
      <c r="NK53">
        <v>0</v>
      </c>
      <c r="NL53">
        <v>132</v>
      </c>
      <c r="NM53">
        <v>42</v>
      </c>
      <c r="NN53">
        <v>4</v>
      </c>
      <c r="NO53">
        <v>58</v>
      </c>
      <c r="NP53">
        <v>10</v>
      </c>
      <c r="NQ53">
        <v>24</v>
      </c>
      <c r="NR53">
        <v>0</v>
      </c>
      <c r="NS53">
        <v>0</v>
      </c>
      <c r="NT53">
        <v>0</v>
      </c>
      <c r="NU53">
        <v>0</v>
      </c>
      <c r="NV53">
        <v>1</v>
      </c>
      <c r="NW53">
        <v>1</v>
      </c>
      <c r="NX53">
        <v>128</v>
      </c>
      <c r="NY53">
        <v>44</v>
      </c>
      <c r="NZ53">
        <v>4</v>
      </c>
      <c r="OA53">
        <v>54</v>
      </c>
      <c r="OB53">
        <v>11</v>
      </c>
      <c r="OC53">
        <v>21</v>
      </c>
      <c r="OD53">
        <v>0</v>
      </c>
      <c r="OE53">
        <v>0</v>
      </c>
      <c r="OF53">
        <v>0</v>
      </c>
      <c r="OG53">
        <v>1</v>
      </c>
      <c r="OH53">
        <v>1</v>
      </c>
      <c r="OI53">
        <v>1</v>
      </c>
      <c r="OJ53">
        <v>123</v>
      </c>
      <c r="OK53">
        <v>34</v>
      </c>
      <c r="OL53">
        <v>2</v>
      </c>
      <c r="OM53">
        <v>49</v>
      </c>
      <c r="ON53">
        <v>11</v>
      </c>
      <c r="OO53">
        <v>7</v>
      </c>
      <c r="OP53">
        <v>0</v>
      </c>
      <c r="OQ53">
        <v>0</v>
      </c>
      <c r="OR53">
        <v>0</v>
      </c>
      <c r="OS53">
        <v>0</v>
      </c>
      <c r="OT53">
        <v>0</v>
      </c>
      <c r="OU53">
        <v>0</v>
      </c>
      <c r="OV53">
        <v>92</v>
      </c>
      <c r="OW53">
        <v>4</v>
      </c>
      <c r="OX53">
        <v>1</v>
      </c>
      <c r="OY53">
        <v>3</v>
      </c>
      <c r="OZ53">
        <v>0</v>
      </c>
      <c r="PA53">
        <v>2</v>
      </c>
      <c r="PB53">
        <v>0</v>
      </c>
      <c r="PC53">
        <v>0</v>
      </c>
      <c r="PD53">
        <v>0</v>
      </c>
      <c r="PE53">
        <v>0</v>
      </c>
      <c r="PF53">
        <v>0</v>
      </c>
      <c r="PG53">
        <v>0</v>
      </c>
      <c r="PH53">
        <v>10</v>
      </c>
      <c r="PI53">
        <v>589</v>
      </c>
      <c r="PJ53">
        <v>40</v>
      </c>
      <c r="PK53">
        <v>1434</v>
      </c>
      <c r="PL53">
        <v>317</v>
      </c>
      <c r="PM53">
        <v>410</v>
      </c>
      <c r="PN53">
        <v>0</v>
      </c>
      <c r="PO53">
        <v>0</v>
      </c>
      <c r="PP53">
        <v>0</v>
      </c>
      <c r="PQ53">
        <v>6</v>
      </c>
      <c r="PR53">
        <v>4</v>
      </c>
      <c r="PS53">
        <v>3</v>
      </c>
      <c r="PT53">
        <v>2473</v>
      </c>
      <c r="PU53">
        <v>150</v>
      </c>
      <c r="PV53">
        <v>4</v>
      </c>
      <c r="PW53">
        <v>304</v>
      </c>
      <c r="PX53">
        <v>81</v>
      </c>
      <c r="PY53">
        <v>108</v>
      </c>
      <c r="PZ53">
        <v>0</v>
      </c>
      <c r="QA53">
        <v>0</v>
      </c>
      <c r="QB53">
        <v>0</v>
      </c>
      <c r="QC53">
        <v>0</v>
      </c>
      <c r="QD53">
        <v>1</v>
      </c>
      <c r="QE53">
        <v>3</v>
      </c>
      <c r="QF53">
        <v>566</v>
      </c>
    </row>
    <row r="54" spans="1:448" hidden="1">
      <c r="A54" s="178" t="s">
        <v>175</v>
      </c>
      <c r="B54">
        <v>47</v>
      </c>
      <c r="C54">
        <v>17</v>
      </c>
      <c r="D54">
        <v>0</v>
      </c>
      <c r="E54">
        <v>4</v>
      </c>
      <c r="F54">
        <v>208</v>
      </c>
      <c r="G54">
        <v>0</v>
      </c>
      <c r="H54">
        <v>0</v>
      </c>
      <c r="I54">
        <v>21</v>
      </c>
      <c r="J54">
        <v>1</v>
      </c>
      <c r="K54">
        <v>32</v>
      </c>
      <c r="L54">
        <v>1</v>
      </c>
      <c r="M54">
        <v>3</v>
      </c>
      <c r="N54">
        <v>1</v>
      </c>
      <c r="O54">
        <v>558</v>
      </c>
      <c r="P54">
        <v>0</v>
      </c>
      <c r="Q54">
        <v>0</v>
      </c>
      <c r="R54">
        <v>24</v>
      </c>
      <c r="S54">
        <v>3</v>
      </c>
      <c r="T54">
        <v>30</v>
      </c>
      <c r="U54">
        <v>0</v>
      </c>
      <c r="V54">
        <v>3</v>
      </c>
      <c r="W54">
        <v>0</v>
      </c>
      <c r="X54">
        <v>5</v>
      </c>
      <c r="Y54">
        <v>5</v>
      </c>
      <c r="Z54">
        <v>0</v>
      </c>
      <c r="AA54">
        <v>10</v>
      </c>
      <c r="AB54">
        <v>32</v>
      </c>
      <c r="AC54">
        <v>1</v>
      </c>
      <c r="AD54">
        <v>5</v>
      </c>
      <c r="AE54">
        <v>97</v>
      </c>
      <c r="AF54">
        <v>25</v>
      </c>
      <c r="AG54">
        <v>15</v>
      </c>
      <c r="AH54">
        <v>1148</v>
      </c>
      <c r="AI54">
        <v>5</v>
      </c>
      <c r="AJ54">
        <v>0</v>
      </c>
      <c r="AK54">
        <v>0</v>
      </c>
      <c r="AL54">
        <v>1</v>
      </c>
      <c r="AM54">
        <v>12</v>
      </c>
      <c r="AN54">
        <v>0</v>
      </c>
      <c r="AO54">
        <v>0</v>
      </c>
      <c r="AP54">
        <v>2</v>
      </c>
      <c r="AQ54">
        <v>0</v>
      </c>
      <c r="AR54">
        <v>2</v>
      </c>
      <c r="AS54">
        <v>0</v>
      </c>
      <c r="AT54">
        <v>0</v>
      </c>
      <c r="AU54">
        <v>0</v>
      </c>
      <c r="AV54">
        <v>10</v>
      </c>
      <c r="AW54">
        <v>0</v>
      </c>
      <c r="AX54">
        <v>0</v>
      </c>
      <c r="AY54">
        <v>1</v>
      </c>
      <c r="AZ54">
        <v>0</v>
      </c>
      <c r="BA54">
        <v>4</v>
      </c>
      <c r="BB54">
        <v>0</v>
      </c>
      <c r="BC54">
        <v>1</v>
      </c>
      <c r="BD54">
        <v>0</v>
      </c>
      <c r="BE54">
        <v>0</v>
      </c>
      <c r="BF54">
        <v>0</v>
      </c>
      <c r="BG54">
        <v>0</v>
      </c>
      <c r="BH54">
        <v>3</v>
      </c>
      <c r="BI54">
        <v>3</v>
      </c>
      <c r="BJ54">
        <v>0</v>
      </c>
      <c r="BK54">
        <v>0</v>
      </c>
      <c r="BL54">
        <v>1</v>
      </c>
      <c r="BM54">
        <v>0</v>
      </c>
      <c r="BN54">
        <v>1</v>
      </c>
      <c r="BO54">
        <v>46</v>
      </c>
      <c r="BP54">
        <v>132</v>
      </c>
      <c r="BQ54">
        <v>5</v>
      </c>
      <c r="BR54">
        <v>0</v>
      </c>
      <c r="BS54">
        <v>0</v>
      </c>
      <c r="BT54">
        <v>86</v>
      </c>
      <c r="BU54">
        <v>0</v>
      </c>
      <c r="BV54">
        <v>0</v>
      </c>
      <c r="BW54">
        <v>13</v>
      </c>
      <c r="BX54">
        <v>0</v>
      </c>
      <c r="BY54">
        <v>19</v>
      </c>
      <c r="BZ54">
        <v>0</v>
      </c>
      <c r="CA54">
        <v>2</v>
      </c>
      <c r="CB54">
        <v>1</v>
      </c>
      <c r="CC54">
        <v>2755</v>
      </c>
      <c r="CD54">
        <v>2</v>
      </c>
      <c r="CE54">
        <v>0</v>
      </c>
      <c r="CF54">
        <v>9</v>
      </c>
      <c r="CG54">
        <v>0</v>
      </c>
      <c r="CH54">
        <v>22</v>
      </c>
      <c r="CI54">
        <v>0</v>
      </c>
      <c r="CJ54">
        <v>2</v>
      </c>
      <c r="CK54">
        <v>0</v>
      </c>
      <c r="CL54">
        <v>8</v>
      </c>
      <c r="CM54">
        <v>8</v>
      </c>
      <c r="CN54">
        <v>0</v>
      </c>
      <c r="CO54">
        <v>15</v>
      </c>
      <c r="CP54">
        <v>37</v>
      </c>
      <c r="CQ54">
        <v>5</v>
      </c>
      <c r="CR54">
        <v>20</v>
      </c>
      <c r="CS54">
        <v>353</v>
      </c>
      <c r="CT54">
        <v>33</v>
      </c>
      <c r="CU54">
        <v>14</v>
      </c>
      <c r="CV54">
        <v>3541</v>
      </c>
      <c r="CW54">
        <v>61</v>
      </c>
      <c r="CX54">
        <v>1</v>
      </c>
      <c r="CY54">
        <v>0</v>
      </c>
      <c r="CZ54">
        <v>0</v>
      </c>
      <c r="DA54">
        <v>157</v>
      </c>
      <c r="DB54">
        <v>0</v>
      </c>
      <c r="DC54">
        <v>0</v>
      </c>
      <c r="DD54">
        <v>9</v>
      </c>
      <c r="DE54">
        <v>1</v>
      </c>
      <c r="DF54">
        <v>22</v>
      </c>
      <c r="DG54">
        <v>0</v>
      </c>
      <c r="DH54">
        <v>3</v>
      </c>
      <c r="DI54">
        <v>4</v>
      </c>
      <c r="DJ54">
        <v>396</v>
      </c>
      <c r="DK54">
        <v>0</v>
      </c>
      <c r="DL54">
        <v>0</v>
      </c>
      <c r="DM54">
        <v>22</v>
      </c>
      <c r="DN54">
        <v>1</v>
      </c>
      <c r="DO54">
        <v>5</v>
      </c>
      <c r="DP54">
        <v>0</v>
      </c>
      <c r="DQ54">
        <v>1</v>
      </c>
      <c r="DR54">
        <v>0</v>
      </c>
      <c r="DS54">
        <v>1</v>
      </c>
      <c r="DT54">
        <v>6</v>
      </c>
      <c r="DU54">
        <v>0</v>
      </c>
      <c r="DV54">
        <v>12</v>
      </c>
      <c r="DW54">
        <v>18</v>
      </c>
      <c r="DX54">
        <v>6</v>
      </c>
      <c r="DY54">
        <v>12</v>
      </c>
      <c r="DZ54">
        <v>170</v>
      </c>
      <c r="EA54">
        <v>8</v>
      </c>
      <c r="EB54">
        <v>20</v>
      </c>
      <c r="EC54">
        <v>936</v>
      </c>
      <c r="ED54">
        <v>245</v>
      </c>
      <c r="EE54">
        <v>23</v>
      </c>
      <c r="EF54">
        <v>0</v>
      </c>
      <c r="EG54">
        <v>5</v>
      </c>
      <c r="EH54">
        <v>463</v>
      </c>
      <c r="EI54">
        <v>0</v>
      </c>
      <c r="EJ54">
        <v>0</v>
      </c>
      <c r="EK54">
        <v>45</v>
      </c>
      <c r="EL54">
        <v>2</v>
      </c>
      <c r="EM54">
        <v>75</v>
      </c>
      <c r="EN54">
        <v>1</v>
      </c>
      <c r="EO54">
        <v>8</v>
      </c>
      <c r="EP54">
        <v>6</v>
      </c>
      <c r="EQ54">
        <v>3719</v>
      </c>
      <c r="ER54">
        <v>2</v>
      </c>
      <c r="ES54">
        <v>0</v>
      </c>
      <c r="ET54">
        <v>56</v>
      </c>
      <c r="EU54">
        <v>4</v>
      </c>
      <c r="EV54">
        <v>61</v>
      </c>
      <c r="EW54">
        <v>0</v>
      </c>
      <c r="EX54">
        <v>7</v>
      </c>
      <c r="EY54">
        <v>0</v>
      </c>
      <c r="EZ54">
        <v>14</v>
      </c>
      <c r="FA54">
        <v>19</v>
      </c>
      <c r="FB54">
        <v>0</v>
      </c>
      <c r="FC54">
        <v>40</v>
      </c>
      <c r="FD54">
        <v>90</v>
      </c>
      <c r="FE54">
        <v>12</v>
      </c>
      <c r="FF54">
        <v>37</v>
      </c>
      <c r="FG54">
        <v>621</v>
      </c>
      <c r="FH54">
        <v>66</v>
      </c>
      <c r="FI54">
        <v>50</v>
      </c>
      <c r="FJ54">
        <v>5671</v>
      </c>
      <c r="FK54">
        <v>530</v>
      </c>
      <c r="FL54">
        <v>83</v>
      </c>
      <c r="FM54">
        <v>470</v>
      </c>
      <c r="FN54">
        <v>9</v>
      </c>
      <c r="FO54">
        <v>56</v>
      </c>
      <c r="FP54">
        <v>1148</v>
      </c>
      <c r="FQ54">
        <v>27</v>
      </c>
      <c r="FR54">
        <v>9</v>
      </c>
      <c r="FS54">
        <v>5</v>
      </c>
      <c r="FT54">
        <v>0</v>
      </c>
      <c r="FU54">
        <v>5</v>
      </c>
      <c r="FV54">
        <v>46</v>
      </c>
      <c r="FW54">
        <v>2074</v>
      </c>
      <c r="FX54">
        <v>185</v>
      </c>
      <c r="FY54">
        <v>1147</v>
      </c>
      <c r="FZ54">
        <v>9</v>
      </c>
      <c r="GA54">
        <v>126</v>
      </c>
      <c r="GB54">
        <v>3541</v>
      </c>
      <c r="GC54">
        <v>183</v>
      </c>
      <c r="GD54">
        <v>21</v>
      </c>
      <c r="GE54">
        <v>703</v>
      </c>
      <c r="GF54">
        <v>3</v>
      </c>
      <c r="GG54">
        <v>26</v>
      </c>
      <c r="GH54">
        <v>936</v>
      </c>
      <c r="GI54">
        <v>2814</v>
      </c>
      <c r="GJ54">
        <v>298</v>
      </c>
      <c r="GK54">
        <v>2325</v>
      </c>
      <c r="GL54">
        <v>21</v>
      </c>
      <c r="GM54">
        <v>213</v>
      </c>
      <c r="GN54">
        <v>5671</v>
      </c>
      <c r="GO54">
        <v>20</v>
      </c>
      <c r="GP54">
        <v>0</v>
      </c>
      <c r="GQ54">
        <v>205</v>
      </c>
      <c r="GR54">
        <v>178</v>
      </c>
      <c r="GS54">
        <v>30</v>
      </c>
      <c r="GT54">
        <v>2</v>
      </c>
      <c r="GU54">
        <v>5</v>
      </c>
      <c r="GV54">
        <v>0</v>
      </c>
      <c r="GW54">
        <v>1</v>
      </c>
      <c r="GX54">
        <v>0</v>
      </c>
      <c r="GY54">
        <v>0</v>
      </c>
      <c r="GZ54">
        <v>255</v>
      </c>
      <c r="HA54">
        <v>17</v>
      </c>
      <c r="HB54">
        <v>1</v>
      </c>
      <c r="HC54">
        <v>307</v>
      </c>
      <c r="HD54">
        <v>264</v>
      </c>
      <c r="HE54">
        <v>44</v>
      </c>
      <c r="HF54">
        <v>2</v>
      </c>
      <c r="HG54">
        <v>9</v>
      </c>
      <c r="HH54">
        <v>0</v>
      </c>
      <c r="HI54">
        <v>3</v>
      </c>
      <c r="HJ54">
        <v>0</v>
      </c>
      <c r="HK54">
        <v>0</v>
      </c>
      <c r="HL54">
        <v>369</v>
      </c>
      <c r="HM54">
        <v>31</v>
      </c>
      <c r="HN54">
        <v>0</v>
      </c>
      <c r="HO54">
        <v>259</v>
      </c>
      <c r="HP54">
        <v>217</v>
      </c>
      <c r="HQ54">
        <v>60</v>
      </c>
      <c r="HR54">
        <v>0</v>
      </c>
      <c r="HS54">
        <v>12</v>
      </c>
      <c r="HT54">
        <v>1</v>
      </c>
      <c r="HU54">
        <v>3</v>
      </c>
      <c r="HV54">
        <v>0</v>
      </c>
      <c r="HW54">
        <v>0</v>
      </c>
      <c r="HX54">
        <v>350</v>
      </c>
      <c r="HY54">
        <v>46</v>
      </c>
      <c r="HZ54">
        <v>1</v>
      </c>
      <c r="IA54">
        <v>248</v>
      </c>
      <c r="IB54">
        <v>181</v>
      </c>
      <c r="IC54">
        <v>81</v>
      </c>
      <c r="ID54">
        <v>6</v>
      </c>
      <c r="IE54">
        <v>33</v>
      </c>
      <c r="IF54">
        <v>2</v>
      </c>
      <c r="IG54">
        <v>6</v>
      </c>
      <c r="IH54">
        <v>1</v>
      </c>
      <c r="II54">
        <v>0</v>
      </c>
      <c r="IJ54">
        <v>376</v>
      </c>
      <c r="IK54">
        <v>62</v>
      </c>
      <c r="IL54">
        <v>1</v>
      </c>
      <c r="IM54">
        <v>252</v>
      </c>
      <c r="IN54">
        <v>207</v>
      </c>
      <c r="IO54">
        <v>74</v>
      </c>
      <c r="IP54">
        <v>1</v>
      </c>
      <c r="IQ54">
        <v>26</v>
      </c>
      <c r="IR54">
        <v>2</v>
      </c>
      <c r="IS54">
        <v>0</v>
      </c>
      <c r="IT54">
        <v>1</v>
      </c>
      <c r="IU54">
        <v>0</v>
      </c>
      <c r="IV54">
        <v>389</v>
      </c>
      <c r="IW54">
        <v>43</v>
      </c>
      <c r="IX54">
        <v>0</v>
      </c>
      <c r="IY54">
        <v>215</v>
      </c>
      <c r="IZ54">
        <v>173</v>
      </c>
      <c r="JA54">
        <v>64</v>
      </c>
      <c r="JB54">
        <v>0</v>
      </c>
      <c r="JC54">
        <v>17</v>
      </c>
      <c r="JD54">
        <v>0</v>
      </c>
      <c r="JE54">
        <v>1</v>
      </c>
      <c r="JF54">
        <v>1</v>
      </c>
      <c r="JG54">
        <v>1</v>
      </c>
      <c r="JH54">
        <v>322</v>
      </c>
      <c r="JI54">
        <v>55</v>
      </c>
      <c r="JJ54">
        <v>5</v>
      </c>
      <c r="JK54">
        <v>233</v>
      </c>
      <c r="JL54">
        <v>192</v>
      </c>
      <c r="JM54">
        <v>72</v>
      </c>
      <c r="JN54">
        <v>2</v>
      </c>
      <c r="JO54">
        <v>33</v>
      </c>
      <c r="JP54">
        <v>2</v>
      </c>
      <c r="JQ54">
        <v>1</v>
      </c>
      <c r="JR54">
        <v>0</v>
      </c>
      <c r="JS54">
        <v>2</v>
      </c>
      <c r="JT54">
        <v>365</v>
      </c>
      <c r="JU54">
        <v>66</v>
      </c>
      <c r="JV54">
        <v>1</v>
      </c>
      <c r="JW54">
        <v>219</v>
      </c>
      <c r="JX54">
        <v>176</v>
      </c>
      <c r="JY54">
        <v>64</v>
      </c>
      <c r="JZ54">
        <v>1</v>
      </c>
      <c r="KA54">
        <v>29</v>
      </c>
      <c r="KB54">
        <v>2</v>
      </c>
      <c r="KC54">
        <v>3</v>
      </c>
      <c r="KD54">
        <v>1</v>
      </c>
      <c r="KE54">
        <v>0</v>
      </c>
      <c r="KF54">
        <v>350</v>
      </c>
      <c r="KG54">
        <v>64</v>
      </c>
      <c r="KH54">
        <v>3</v>
      </c>
      <c r="KI54">
        <v>204</v>
      </c>
      <c r="KJ54">
        <v>159</v>
      </c>
      <c r="KK54">
        <v>70</v>
      </c>
      <c r="KL54">
        <v>0</v>
      </c>
      <c r="KM54">
        <v>32</v>
      </c>
      <c r="KN54">
        <v>1</v>
      </c>
      <c r="KO54">
        <v>3</v>
      </c>
      <c r="KP54">
        <v>1</v>
      </c>
      <c r="KQ54">
        <v>0</v>
      </c>
      <c r="KR54">
        <v>341</v>
      </c>
      <c r="KS54">
        <v>93</v>
      </c>
      <c r="KT54">
        <v>2</v>
      </c>
      <c r="KU54">
        <v>193</v>
      </c>
      <c r="KV54">
        <v>152</v>
      </c>
      <c r="KW54">
        <v>57</v>
      </c>
      <c r="KX54">
        <v>0</v>
      </c>
      <c r="KY54">
        <v>21</v>
      </c>
      <c r="KZ54">
        <v>0</v>
      </c>
      <c r="LA54">
        <v>2</v>
      </c>
      <c r="LB54">
        <v>4</v>
      </c>
      <c r="LC54">
        <v>0</v>
      </c>
      <c r="LD54">
        <v>345</v>
      </c>
      <c r="LE54">
        <v>73</v>
      </c>
      <c r="LF54">
        <v>2</v>
      </c>
      <c r="LG54">
        <v>247</v>
      </c>
      <c r="LH54">
        <v>199</v>
      </c>
      <c r="LI54">
        <v>45</v>
      </c>
      <c r="LJ54">
        <v>0</v>
      </c>
      <c r="LK54">
        <v>17</v>
      </c>
      <c r="LL54">
        <v>3</v>
      </c>
      <c r="LM54">
        <v>1</v>
      </c>
      <c r="LN54">
        <v>4</v>
      </c>
      <c r="LO54">
        <v>0</v>
      </c>
      <c r="LP54">
        <v>367</v>
      </c>
      <c r="LQ54">
        <v>81</v>
      </c>
      <c r="LR54">
        <v>2</v>
      </c>
      <c r="LS54">
        <v>168</v>
      </c>
      <c r="LT54">
        <v>143</v>
      </c>
      <c r="LU54">
        <v>67</v>
      </c>
      <c r="LV54">
        <v>2</v>
      </c>
      <c r="LW54">
        <v>21</v>
      </c>
      <c r="LX54">
        <v>2</v>
      </c>
      <c r="LY54">
        <v>6</v>
      </c>
      <c r="LZ54">
        <v>4</v>
      </c>
      <c r="MA54">
        <v>0</v>
      </c>
      <c r="MB54">
        <v>318</v>
      </c>
      <c r="MC54">
        <v>85</v>
      </c>
      <c r="MD54">
        <v>6</v>
      </c>
      <c r="ME54">
        <v>167</v>
      </c>
      <c r="MF54">
        <v>124</v>
      </c>
      <c r="MG54">
        <v>41</v>
      </c>
      <c r="MH54">
        <v>0</v>
      </c>
      <c r="MI54">
        <v>19</v>
      </c>
      <c r="MJ54">
        <v>2</v>
      </c>
      <c r="MK54">
        <v>1</v>
      </c>
      <c r="ML54">
        <v>0</v>
      </c>
      <c r="MM54">
        <v>0</v>
      </c>
      <c r="MN54">
        <v>299</v>
      </c>
      <c r="MO54">
        <v>99</v>
      </c>
      <c r="MP54">
        <v>5</v>
      </c>
      <c r="MQ54">
        <v>154</v>
      </c>
      <c r="MR54">
        <v>120</v>
      </c>
      <c r="MS54">
        <v>42</v>
      </c>
      <c r="MT54">
        <v>2</v>
      </c>
      <c r="MU54">
        <v>14</v>
      </c>
      <c r="MV54">
        <v>2</v>
      </c>
      <c r="MW54">
        <v>4</v>
      </c>
      <c r="MX54">
        <v>3</v>
      </c>
      <c r="MY54">
        <v>2</v>
      </c>
      <c r="MZ54">
        <v>300</v>
      </c>
      <c r="NA54">
        <v>93</v>
      </c>
      <c r="NB54">
        <v>2</v>
      </c>
      <c r="NC54">
        <v>127</v>
      </c>
      <c r="ND54">
        <v>94</v>
      </c>
      <c r="NE54">
        <v>36</v>
      </c>
      <c r="NF54">
        <v>1</v>
      </c>
      <c r="NG54">
        <v>16</v>
      </c>
      <c r="NH54">
        <v>0</v>
      </c>
      <c r="NI54">
        <v>1</v>
      </c>
      <c r="NJ54">
        <v>0</v>
      </c>
      <c r="NK54">
        <v>0</v>
      </c>
      <c r="NL54">
        <v>258</v>
      </c>
      <c r="NM54">
        <v>73</v>
      </c>
      <c r="NN54">
        <v>4</v>
      </c>
      <c r="NO54">
        <v>126</v>
      </c>
      <c r="NP54">
        <v>95</v>
      </c>
      <c r="NQ54">
        <v>32</v>
      </c>
      <c r="NR54">
        <v>0</v>
      </c>
      <c r="NS54">
        <v>10</v>
      </c>
      <c r="NT54">
        <v>0</v>
      </c>
      <c r="NU54">
        <v>2</v>
      </c>
      <c r="NV54">
        <v>5</v>
      </c>
      <c r="NW54">
        <v>0</v>
      </c>
      <c r="NX54">
        <v>235</v>
      </c>
      <c r="NY54">
        <v>71</v>
      </c>
      <c r="NZ54">
        <v>6</v>
      </c>
      <c r="OA54">
        <v>109</v>
      </c>
      <c r="OB54">
        <v>86</v>
      </c>
      <c r="OC54">
        <v>15</v>
      </c>
      <c r="OD54">
        <v>0</v>
      </c>
      <c r="OE54">
        <v>5</v>
      </c>
      <c r="OF54">
        <v>0</v>
      </c>
      <c r="OG54">
        <v>1</v>
      </c>
      <c r="OH54">
        <v>1</v>
      </c>
      <c r="OI54">
        <v>0</v>
      </c>
      <c r="OJ54">
        <v>201</v>
      </c>
      <c r="OK54">
        <v>54</v>
      </c>
      <c r="OL54">
        <v>1</v>
      </c>
      <c r="OM54">
        <v>86</v>
      </c>
      <c r="ON54">
        <v>67</v>
      </c>
      <c r="OO54">
        <v>30</v>
      </c>
      <c r="OP54">
        <v>0</v>
      </c>
      <c r="OQ54">
        <v>6</v>
      </c>
      <c r="OR54">
        <v>0</v>
      </c>
      <c r="OS54">
        <v>1</v>
      </c>
      <c r="OT54">
        <v>5</v>
      </c>
      <c r="OU54">
        <v>1</v>
      </c>
      <c r="OV54">
        <v>171</v>
      </c>
      <c r="OW54">
        <v>22</v>
      </c>
      <c r="OX54">
        <v>4</v>
      </c>
      <c r="OY54">
        <v>22</v>
      </c>
      <c r="OZ54">
        <v>12</v>
      </c>
      <c r="PA54">
        <v>12</v>
      </c>
      <c r="PB54">
        <v>0</v>
      </c>
      <c r="PC54">
        <v>1</v>
      </c>
      <c r="PD54">
        <v>0</v>
      </c>
      <c r="PE54">
        <v>1</v>
      </c>
      <c r="PF54">
        <v>2</v>
      </c>
      <c r="PG54">
        <v>0</v>
      </c>
      <c r="PH54">
        <v>60</v>
      </c>
      <c r="PI54">
        <v>1148</v>
      </c>
      <c r="PJ54">
        <v>46</v>
      </c>
      <c r="PK54">
        <v>3541</v>
      </c>
      <c r="PL54">
        <v>2839</v>
      </c>
      <c r="PM54">
        <v>936</v>
      </c>
      <c r="PN54">
        <v>19</v>
      </c>
      <c r="PO54">
        <v>326</v>
      </c>
      <c r="PP54">
        <v>19</v>
      </c>
      <c r="PQ54">
        <v>41</v>
      </c>
      <c r="PR54">
        <v>33</v>
      </c>
      <c r="PS54">
        <v>6</v>
      </c>
      <c r="PT54">
        <v>5671</v>
      </c>
      <c r="PU54">
        <v>548</v>
      </c>
      <c r="PV54">
        <v>21</v>
      </c>
      <c r="PW54">
        <v>1348</v>
      </c>
      <c r="PX54">
        <v>1083</v>
      </c>
      <c r="PY54">
        <v>450</v>
      </c>
      <c r="PZ54">
        <v>4</v>
      </c>
      <c r="QA54">
        <v>93</v>
      </c>
      <c r="QB54">
        <v>15</v>
      </c>
      <c r="QC54">
        <v>21</v>
      </c>
      <c r="QD54">
        <v>22</v>
      </c>
      <c r="QE54">
        <v>4</v>
      </c>
      <c r="QF54">
        <v>2367</v>
      </c>
    </row>
    <row r="55" spans="1:448" hidden="1">
      <c r="A55" s="178" t="s">
        <v>176</v>
      </c>
      <c r="B55">
        <v>20</v>
      </c>
      <c r="C55">
        <v>0</v>
      </c>
      <c r="D55">
        <v>49</v>
      </c>
      <c r="E55">
        <v>6</v>
      </c>
      <c r="F55">
        <v>0</v>
      </c>
      <c r="G55">
        <v>0</v>
      </c>
      <c r="H55">
        <v>0</v>
      </c>
      <c r="I55">
        <v>0</v>
      </c>
      <c r="J55">
        <v>2</v>
      </c>
      <c r="K55">
        <v>7</v>
      </c>
      <c r="L55">
        <v>0</v>
      </c>
      <c r="M55">
        <v>4</v>
      </c>
      <c r="N55">
        <v>2</v>
      </c>
      <c r="O55">
        <v>307</v>
      </c>
      <c r="P55">
        <v>0</v>
      </c>
      <c r="Q55">
        <v>0</v>
      </c>
      <c r="R55">
        <v>13</v>
      </c>
      <c r="S55">
        <v>0</v>
      </c>
      <c r="T55">
        <v>100</v>
      </c>
      <c r="U55">
        <v>0</v>
      </c>
      <c r="V55">
        <v>0</v>
      </c>
      <c r="W55">
        <v>0</v>
      </c>
      <c r="X55">
        <v>5</v>
      </c>
      <c r="Y55">
        <v>24</v>
      </c>
      <c r="Z55">
        <v>0</v>
      </c>
      <c r="AA55">
        <v>10</v>
      </c>
      <c r="AB55">
        <v>21</v>
      </c>
      <c r="AC55">
        <v>11</v>
      </c>
      <c r="AD55">
        <v>8</v>
      </c>
      <c r="AE55">
        <v>85</v>
      </c>
      <c r="AF55">
        <v>29</v>
      </c>
      <c r="AG55">
        <v>16</v>
      </c>
      <c r="AH55">
        <v>719</v>
      </c>
      <c r="AI55">
        <v>6</v>
      </c>
      <c r="AJ55">
        <v>0</v>
      </c>
      <c r="AK55">
        <v>2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1</v>
      </c>
      <c r="AW55">
        <v>0</v>
      </c>
      <c r="AX55">
        <v>0</v>
      </c>
      <c r="AY55">
        <v>0</v>
      </c>
      <c r="AZ55">
        <v>0</v>
      </c>
      <c r="BA55">
        <v>3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3</v>
      </c>
      <c r="BJ55">
        <v>0</v>
      </c>
      <c r="BK55">
        <v>0</v>
      </c>
      <c r="BL55">
        <v>3</v>
      </c>
      <c r="BM55">
        <v>0</v>
      </c>
      <c r="BN55">
        <v>0</v>
      </c>
      <c r="BO55">
        <v>18</v>
      </c>
      <c r="BP55">
        <v>74</v>
      </c>
      <c r="BQ55">
        <v>0</v>
      </c>
      <c r="BR55">
        <v>22</v>
      </c>
      <c r="BS55">
        <v>28</v>
      </c>
      <c r="BT55">
        <v>0</v>
      </c>
      <c r="BU55">
        <v>0</v>
      </c>
      <c r="BV55">
        <v>0</v>
      </c>
      <c r="BW55">
        <v>0</v>
      </c>
      <c r="BX55">
        <v>2</v>
      </c>
      <c r="BY55">
        <v>4</v>
      </c>
      <c r="BZ55">
        <v>0</v>
      </c>
      <c r="CA55">
        <v>3</v>
      </c>
      <c r="CB55">
        <v>1</v>
      </c>
      <c r="CC55">
        <v>1311</v>
      </c>
      <c r="CD55">
        <v>0</v>
      </c>
      <c r="CE55">
        <v>0</v>
      </c>
      <c r="CF55">
        <v>14</v>
      </c>
      <c r="CG55">
        <v>2</v>
      </c>
      <c r="CH55">
        <v>34</v>
      </c>
      <c r="CI55">
        <v>3</v>
      </c>
      <c r="CJ55">
        <v>0</v>
      </c>
      <c r="CK55">
        <v>0</v>
      </c>
      <c r="CL55">
        <v>2</v>
      </c>
      <c r="CM55">
        <v>31</v>
      </c>
      <c r="CN55">
        <v>0</v>
      </c>
      <c r="CO55">
        <v>27</v>
      </c>
      <c r="CP55">
        <v>41</v>
      </c>
      <c r="CQ55">
        <v>5</v>
      </c>
      <c r="CR55">
        <v>21</v>
      </c>
      <c r="CS55">
        <v>226</v>
      </c>
      <c r="CT55">
        <v>22</v>
      </c>
      <c r="CU55">
        <v>20</v>
      </c>
      <c r="CV55">
        <v>1893</v>
      </c>
      <c r="CW55">
        <v>21</v>
      </c>
      <c r="CX55">
        <v>0</v>
      </c>
      <c r="CY55">
        <v>71</v>
      </c>
      <c r="CZ55">
        <v>9</v>
      </c>
      <c r="DA55">
        <v>0</v>
      </c>
      <c r="DB55">
        <v>0</v>
      </c>
      <c r="DC55">
        <v>0</v>
      </c>
      <c r="DD55">
        <v>0</v>
      </c>
      <c r="DE55">
        <v>3</v>
      </c>
      <c r="DF55">
        <v>5</v>
      </c>
      <c r="DG55">
        <v>0</v>
      </c>
      <c r="DH55">
        <v>3</v>
      </c>
      <c r="DI55">
        <v>0</v>
      </c>
      <c r="DJ55">
        <v>214</v>
      </c>
      <c r="DK55">
        <v>0</v>
      </c>
      <c r="DL55">
        <v>0</v>
      </c>
      <c r="DM55">
        <v>12</v>
      </c>
      <c r="DN55">
        <v>2</v>
      </c>
      <c r="DO55">
        <v>23</v>
      </c>
      <c r="DP55">
        <v>1</v>
      </c>
      <c r="DQ55">
        <v>0</v>
      </c>
      <c r="DR55">
        <v>0</v>
      </c>
      <c r="DS55">
        <v>2</v>
      </c>
      <c r="DT55">
        <v>5</v>
      </c>
      <c r="DU55">
        <v>0</v>
      </c>
      <c r="DV55">
        <v>9</v>
      </c>
      <c r="DW55">
        <v>4</v>
      </c>
      <c r="DX55">
        <v>7</v>
      </c>
      <c r="DY55">
        <v>37</v>
      </c>
      <c r="DZ55">
        <v>116</v>
      </c>
      <c r="EA55">
        <v>4</v>
      </c>
      <c r="EB55">
        <v>21</v>
      </c>
      <c r="EC55">
        <v>569</v>
      </c>
      <c r="ED55">
        <v>121</v>
      </c>
      <c r="EE55">
        <v>0</v>
      </c>
      <c r="EF55">
        <v>144</v>
      </c>
      <c r="EG55">
        <v>43</v>
      </c>
      <c r="EH55">
        <v>0</v>
      </c>
      <c r="EI55">
        <v>0</v>
      </c>
      <c r="EJ55">
        <v>0</v>
      </c>
      <c r="EK55">
        <v>0</v>
      </c>
      <c r="EL55">
        <v>7</v>
      </c>
      <c r="EM55">
        <v>16</v>
      </c>
      <c r="EN55">
        <v>0</v>
      </c>
      <c r="EO55">
        <v>10</v>
      </c>
      <c r="EP55">
        <v>3</v>
      </c>
      <c r="EQ55">
        <v>1833</v>
      </c>
      <c r="ER55">
        <v>0</v>
      </c>
      <c r="ES55">
        <v>0</v>
      </c>
      <c r="ET55">
        <v>39</v>
      </c>
      <c r="EU55">
        <v>4</v>
      </c>
      <c r="EV55">
        <v>160</v>
      </c>
      <c r="EW55">
        <v>4</v>
      </c>
      <c r="EX55">
        <v>0</v>
      </c>
      <c r="EY55">
        <v>0</v>
      </c>
      <c r="EZ55">
        <v>9</v>
      </c>
      <c r="FA55">
        <v>60</v>
      </c>
      <c r="FB55">
        <v>0</v>
      </c>
      <c r="FC55">
        <v>46</v>
      </c>
      <c r="FD55">
        <v>69</v>
      </c>
      <c r="FE55">
        <v>23</v>
      </c>
      <c r="FF55">
        <v>66</v>
      </c>
      <c r="FG55">
        <v>430</v>
      </c>
      <c r="FH55">
        <v>55</v>
      </c>
      <c r="FI55">
        <v>57</v>
      </c>
      <c r="FJ55">
        <v>3199</v>
      </c>
      <c r="FK55">
        <v>294</v>
      </c>
      <c r="FL55">
        <v>37</v>
      </c>
      <c r="FM55">
        <v>375</v>
      </c>
      <c r="FN55">
        <v>4</v>
      </c>
      <c r="FO55">
        <v>9</v>
      </c>
      <c r="FP55">
        <v>719</v>
      </c>
      <c r="FQ55">
        <v>16</v>
      </c>
      <c r="FR55">
        <v>2</v>
      </c>
      <c r="FS55">
        <v>0</v>
      </c>
      <c r="FT55">
        <v>0</v>
      </c>
      <c r="FU55">
        <v>0</v>
      </c>
      <c r="FV55">
        <v>18</v>
      </c>
      <c r="FW55">
        <v>960</v>
      </c>
      <c r="FX55">
        <v>83</v>
      </c>
      <c r="FY55">
        <v>825</v>
      </c>
      <c r="FZ55">
        <v>10</v>
      </c>
      <c r="GA55">
        <v>15</v>
      </c>
      <c r="GB55">
        <v>1893</v>
      </c>
      <c r="GC55">
        <v>43</v>
      </c>
      <c r="GD55">
        <v>2</v>
      </c>
      <c r="GE55">
        <v>518</v>
      </c>
      <c r="GF55">
        <v>1</v>
      </c>
      <c r="GG55">
        <v>5</v>
      </c>
      <c r="GH55">
        <v>569</v>
      </c>
      <c r="GI55">
        <v>1313</v>
      </c>
      <c r="GJ55">
        <v>124</v>
      </c>
      <c r="GK55">
        <v>1718</v>
      </c>
      <c r="GL55">
        <v>15</v>
      </c>
      <c r="GM55">
        <v>29</v>
      </c>
      <c r="GN55">
        <v>3199</v>
      </c>
      <c r="GO55">
        <v>14</v>
      </c>
      <c r="GP55">
        <v>0</v>
      </c>
      <c r="GQ55">
        <v>146</v>
      </c>
      <c r="GR55">
        <v>72</v>
      </c>
      <c r="GS55">
        <v>24</v>
      </c>
      <c r="GT55">
        <v>0</v>
      </c>
      <c r="GU55">
        <v>1</v>
      </c>
      <c r="GV55">
        <v>0</v>
      </c>
      <c r="GW55">
        <v>0</v>
      </c>
      <c r="GX55">
        <v>0</v>
      </c>
      <c r="GY55">
        <v>3</v>
      </c>
      <c r="GZ55">
        <v>184</v>
      </c>
      <c r="HA55">
        <v>16</v>
      </c>
      <c r="HB55">
        <v>0</v>
      </c>
      <c r="HC55">
        <v>145</v>
      </c>
      <c r="HD55">
        <v>69</v>
      </c>
      <c r="HE55">
        <v>42</v>
      </c>
      <c r="HF55">
        <v>0</v>
      </c>
      <c r="HG55">
        <v>6</v>
      </c>
      <c r="HH55">
        <v>0</v>
      </c>
      <c r="HI55">
        <v>0</v>
      </c>
      <c r="HJ55">
        <v>0</v>
      </c>
      <c r="HK55">
        <v>0</v>
      </c>
      <c r="HL55">
        <v>203</v>
      </c>
      <c r="HM55">
        <v>14</v>
      </c>
      <c r="HN55">
        <v>0</v>
      </c>
      <c r="HO55">
        <v>139</v>
      </c>
      <c r="HP55">
        <v>59</v>
      </c>
      <c r="HQ55">
        <v>37</v>
      </c>
      <c r="HR55">
        <v>0</v>
      </c>
      <c r="HS55">
        <v>3</v>
      </c>
      <c r="HT55">
        <v>0</v>
      </c>
      <c r="HU55">
        <v>0</v>
      </c>
      <c r="HV55">
        <v>0</v>
      </c>
      <c r="HW55">
        <v>6</v>
      </c>
      <c r="HX55">
        <v>190</v>
      </c>
      <c r="HY55">
        <v>36</v>
      </c>
      <c r="HZ55">
        <v>0</v>
      </c>
      <c r="IA55">
        <v>139</v>
      </c>
      <c r="IB55">
        <v>61</v>
      </c>
      <c r="IC55">
        <v>37</v>
      </c>
      <c r="ID55">
        <v>0</v>
      </c>
      <c r="IE55">
        <v>6</v>
      </c>
      <c r="IF55">
        <v>0</v>
      </c>
      <c r="IG55">
        <v>4</v>
      </c>
      <c r="IH55">
        <v>0</v>
      </c>
      <c r="II55">
        <v>10</v>
      </c>
      <c r="IJ55">
        <v>212</v>
      </c>
      <c r="IK55">
        <v>28</v>
      </c>
      <c r="IL55">
        <v>1</v>
      </c>
      <c r="IM55">
        <v>122</v>
      </c>
      <c r="IN55">
        <v>51</v>
      </c>
      <c r="IO55">
        <v>31</v>
      </c>
      <c r="IP55">
        <v>0</v>
      </c>
      <c r="IQ55">
        <v>6</v>
      </c>
      <c r="IR55">
        <v>0</v>
      </c>
      <c r="IS55">
        <v>2</v>
      </c>
      <c r="IT55">
        <v>0</v>
      </c>
      <c r="IU55">
        <v>4</v>
      </c>
      <c r="IV55">
        <v>182</v>
      </c>
      <c r="IW55">
        <v>30</v>
      </c>
      <c r="IX55">
        <v>0</v>
      </c>
      <c r="IY55">
        <v>116</v>
      </c>
      <c r="IZ55">
        <v>63</v>
      </c>
      <c r="JA55">
        <v>39</v>
      </c>
      <c r="JB55">
        <v>0</v>
      </c>
      <c r="JC55">
        <v>5</v>
      </c>
      <c r="JD55">
        <v>0</v>
      </c>
      <c r="JE55">
        <v>2</v>
      </c>
      <c r="JF55">
        <v>0</v>
      </c>
      <c r="JG55">
        <v>6</v>
      </c>
      <c r="JH55">
        <v>185</v>
      </c>
      <c r="JI55">
        <v>32</v>
      </c>
      <c r="JJ55">
        <v>1</v>
      </c>
      <c r="JK55">
        <v>113</v>
      </c>
      <c r="JL55">
        <v>54</v>
      </c>
      <c r="JM55">
        <v>26</v>
      </c>
      <c r="JN55">
        <v>0</v>
      </c>
      <c r="JO55">
        <v>6</v>
      </c>
      <c r="JP55">
        <v>0</v>
      </c>
      <c r="JQ55">
        <v>1</v>
      </c>
      <c r="JR55">
        <v>0</v>
      </c>
      <c r="JS55">
        <v>6</v>
      </c>
      <c r="JT55">
        <v>172</v>
      </c>
      <c r="JU55">
        <v>51</v>
      </c>
      <c r="JV55">
        <v>0</v>
      </c>
      <c r="JW55">
        <v>105</v>
      </c>
      <c r="JX55">
        <v>46</v>
      </c>
      <c r="JY55">
        <v>32</v>
      </c>
      <c r="JZ55">
        <v>0</v>
      </c>
      <c r="KA55">
        <v>4</v>
      </c>
      <c r="KB55">
        <v>0</v>
      </c>
      <c r="KC55">
        <v>4</v>
      </c>
      <c r="KD55">
        <v>0</v>
      </c>
      <c r="KE55">
        <v>4</v>
      </c>
      <c r="KF55">
        <v>188</v>
      </c>
      <c r="KG55">
        <v>41</v>
      </c>
      <c r="KH55">
        <v>2</v>
      </c>
      <c r="KI55">
        <v>100</v>
      </c>
      <c r="KJ55">
        <v>49</v>
      </c>
      <c r="KK55">
        <v>31</v>
      </c>
      <c r="KL55">
        <v>0</v>
      </c>
      <c r="KM55">
        <v>6</v>
      </c>
      <c r="KN55">
        <v>0</v>
      </c>
      <c r="KO55">
        <v>2</v>
      </c>
      <c r="KP55">
        <v>0</v>
      </c>
      <c r="KQ55">
        <v>5</v>
      </c>
      <c r="KR55">
        <v>174</v>
      </c>
      <c r="KS55">
        <v>41</v>
      </c>
      <c r="KT55">
        <v>0</v>
      </c>
      <c r="KU55">
        <v>105</v>
      </c>
      <c r="KV55">
        <v>50</v>
      </c>
      <c r="KW55">
        <v>29</v>
      </c>
      <c r="KX55">
        <v>0</v>
      </c>
      <c r="KY55">
        <v>4</v>
      </c>
      <c r="KZ55">
        <v>1</v>
      </c>
      <c r="LA55">
        <v>3</v>
      </c>
      <c r="LB55">
        <v>0</v>
      </c>
      <c r="LC55">
        <v>6</v>
      </c>
      <c r="LD55">
        <v>175</v>
      </c>
      <c r="LE55">
        <v>44</v>
      </c>
      <c r="LF55">
        <v>1</v>
      </c>
      <c r="LG55">
        <v>91</v>
      </c>
      <c r="LH55">
        <v>42</v>
      </c>
      <c r="LI55">
        <v>28</v>
      </c>
      <c r="LJ55">
        <v>0</v>
      </c>
      <c r="LK55">
        <v>6</v>
      </c>
      <c r="LL55">
        <v>0</v>
      </c>
      <c r="LM55">
        <v>4</v>
      </c>
      <c r="LN55">
        <v>0</v>
      </c>
      <c r="LO55">
        <v>11</v>
      </c>
      <c r="LP55">
        <v>164</v>
      </c>
      <c r="LQ55">
        <v>54</v>
      </c>
      <c r="LR55">
        <v>2</v>
      </c>
      <c r="LS55">
        <v>115</v>
      </c>
      <c r="LT55">
        <v>64</v>
      </c>
      <c r="LU55">
        <v>55</v>
      </c>
      <c r="LV55">
        <v>0</v>
      </c>
      <c r="LW55">
        <v>9</v>
      </c>
      <c r="LX55">
        <v>0</v>
      </c>
      <c r="LY55">
        <v>4</v>
      </c>
      <c r="LZ55">
        <v>0</v>
      </c>
      <c r="MA55">
        <v>7</v>
      </c>
      <c r="MB55">
        <v>226</v>
      </c>
      <c r="MC55">
        <v>55</v>
      </c>
      <c r="MD55">
        <v>5</v>
      </c>
      <c r="ME55">
        <v>112</v>
      </c>
      <c r="MF55">
        <v>47</v>
      </c>
      <c r="MG55">
        <v>33</v>
      </c>
      <c r="MH55">
        <v>0</v>
      </c>
      <c r="MI55">
        <v>4</v>
      </c>
      <c r="MJ55">
        <v>0</v>
      </c>
      <c r="MK55">
        <v>4</v>
      </c>
      <c r="ML55">
        <v>1</v>
      </c>
      <c r="MM55">
        <v>11</v>
      </c>
      <c r="MN55">
        <v>205</v>
      </c>
      <c r="MO55">
        <v>64</v>
      </c>
      <c r="MP55">
        <v>3</v>
      </c>
      <c r="MQ55">
        <v>80</v>
      </c>
      <c r="MR55">
        <v>35</v>
      </c>
      <c r="MS55">
        <v>30</v>
      </c>
      <c r="MT55">
        <v>0</v>
      </c>
      <c r="MU55">
        <v>6</v>
      </c>
      <c r="MV55">
        <v>0</v>
      </c>
      <c r="MW55">
        <v>6</v>
      </c>
      <c r="MX55">
        <v>0</v>
      </c>
      <c r="MY55">
        <v>7</v>
      </c>
      <c r="MZ55">
        <v>177</v>
      </c>
      <c r="NA55">
        <v>52</v>
      </c>
      <c r="NB55">
        <v>0</v>
      </c>
      <c r="NC55">
        <v>71</v>
      </c>
      <c r="ND55">
        <v>25</v>
      </c>
      <c r="NE55">
        <v>33</v>
      </c>
      <c r="NF55">
        <v>0</v>
      </c>
      <c r="NG55">
        <v>5</v>
      </c>
      <c r="NH55">
        <v>0</v>
      </c>
      <c r="NI55">
        <v>3</v>
      </c>
      <c r="NJ55">
        <v>0</v>
      </c>
      <c r="NK55">
        <v>4</v>
      </c>
      <c r="NL55">
        <v>156</v>
      </c>
      <c r="NM55">
        <v>56</v>
      </c>
      <c r="NN55">
        <v>1</v>
      </c>
      <c r="NO55">
        <v>82</v>
      </c>
      <c r="NP55">
        <v>33</v>
      </c>
      <c r="NQ55">
        <v>20</v>
      </c>
      <c r="NR55">
        <v>0</v>
      </c>
      <c r="NS55">
        <v>4</v>
      </c>
      <c r="NT55">
        <v>0</v>
      </c>
      <c r="NU55">
        <v>5</v>
      </c>
      <c r="NV55">
        <v>0</v>
      </c>
      <c r="NW55">
        <v>5</v>
      </c>
      <c r="NX55">
        <v>159</v>
      </c>
      <c r="NY55">
        <v>43</v>
      </c>
      <c r="NZ55">
        <v>1</v>
      </c>
      <c r="OA55">
        <v>52</v>
      </c>
      <c r="OB55">
        <v>16</v>
      </c>
      <c r="OC55">
        <v>24</v>
      </c>
      <c r="OD55">
        <v>0</v>
      </c>
      <c r="OE55">
        <v>3</v>
      </c>
      <c r="OF55">
        <v>0</v>
      </c>
      <c r="OG55">
        <v>3</v>
      </c>
      <c r="OH55">
        <v>1</v>
      </c>
      <c r="OI55">
        <v>6</v>
      </c>
      <c r="OJ55">
        <v>120</v>
      </c>
      <c r="OK55">
        <v>46</v>
      </c>
      <c r="OL55">
        <v>0</v>
      </c>
      <c r="OM55">
        <v>54</v>
      </c>
      <c r="ON55">
        <v>21</v>
      </c>
      <c r="OO55">
        <v>14</v>
      </c>
      <c r="OP55">
        <v>0</v>
      </c>
      <c r="OQ55">
        <v>3</v>
      </c>
      <c r="OR55">
        <v>0</v>
      </c>
      <c r="OS55">
        <v>3</v>
      </c>
      <c r="OT55">
        <v>0</v>
      </c>
      <c r="OU55">
        <v>4</v>
      </c>
      <c r="OV55">
        <v>114</v>
      </c>
      <c r="OW55">
        <v>2</v>
      </c>
      <c r="OX55">
        <v>1</v>
      </c>
      <c r="OY55">
        <v>6</v>
      </c>
      <c r="OZ55">
        <v>3</v>
      </c>
      <c r="PA55">
        <v>4</v>
      </c>
      <c r="PB55">
        <v>0</v>
      </c>
      <c r="PC55">
        <v>1</v>
      </c>
      <c r="PD55">
        <v>0</v>
      </c>
      <c r="PE55">
        <v>0</v>
      </c>
      <c r="PF55">
        <v>0</v>
      </c>
      <c r="PG55">
        <v>0</v>
      </c>
      <c r="PH55">
        <v>13</v>
      </c>
      <c r="PI55">
        <v>719</v>
      </c>
      <c r="PJ55">
        <v>18</v>
      </c>
      <c r="PK55">
        <v>1893</v>
      </c>
      <c r="PL55">
        <v>860</v>
      </c>
      <c r="PM55">
        <v>569</v>
      </c>
      <c r="PN55">
        <v>0</v>
      </c>
      <c r="PO55">
        <v>88</v>
      </c>
      <c r="PP55">
        <v>1</v>
      </c>
      <c r="PQ55">
        <v>50</v>
      </c>
      <c r="PR55">
        <v>2</v>
      </c>
      <c r="PS55">
        <v>105</v>
      </c>
      <c r="PT55">
        <v>3199</v>
      </c>
      <c r="PU55">
        <v>146</v>
      </c>
      <c r="PV55">
        <v>9</v>
      </c>
      <c r="PW55">
        <v>676</v>
      </c>
      <c r="PX55">
        <v>289</v>
      </c>
      <c r="PY55">
        <v>227</v>
      </c>
      <c r="PZ55">
        <v>0</v>
      </c>
      <c r="QA55">
        <v>33</v>
      </c>
      <c r="QB55">
        <v>0</v>
      </c>
      <c r="QC55">
        <v>14</v>
      </c>
      <c r="QD55">
        <v>0</v>
      </c>
      <c r="QE55">
        <v>99</v>
      </c>
      <c r="QF55">
        <v>1058</v>
      </c>
    </row>
    <row r="56" spans="1:448" hidden="1">
      <c r="A56" s="178" t="s">
        <v>177</v>
      </c>
      <c r="B56">
        <v>8</v>
      </c>
      <c r="C56">
        <v>1</v>
      </c>
      <c r="D56">
        <v>8</v>
      </c>
      <c r="E56">
        <v>8</v>
      </c>
      <c r="F56">
        <v>5</v>
      </c>
      <c r="G56">
        <v>0</v>
      </c>
      <c r="H56">
        <v>5</v>
      </c>
      <c r="I56">
        <v>0</v>
      </c>
      <c r="J56">
        <v>18</v>
      </c>
      <c r="K56">
        <v>2</v>
      </c>
      <c r="L56">
        <v>0</v>
      </c>
      <c r="M56">
        <v>0</v>
      </c>
      <c r="N56">
        <v>1</v>
      </c>
      <c r="O56">
        <v>66</v>
      </c>
      <c r="P56">
        <v>0</v>
      </c>
      <c r="Q56">
        <v>0</v>
      </c>
      <c r="R56">
        <v>1</v>
      </c>
      <c r="S56">
        <v>11</v>
      </c>
      <c r="T56">
        <v>47</v>
      </c>
      <c r="U56">
        <v>2</v>
      </c>
      <c r="V56">
        <v>0</v>
      </c>
      <c r="W56">
        <v>1</v>
      </c>
      <c r="X56">
        <v>0</v>
      </c>
      <c r="Y56">
        <v>6</v>
      </c>
      <c r="Z56">
        <v>0</v>
      </c>
      <c r="AA56">
        <v>2</v>
      </c>
      <c r="AB56">
        <v>3</v>
      </c>
      <c r="AC56">
        <v>1</v>
      </c>
      <c r="AD56">
        <v>3</v>
      </c>
      <c r="AE56">
        <v>5</v>
      </c>
      <c r="AF56">
        <v>2</v>
      </c>
      <c r="AG56">
        <v>3</v>
      </c>
      <c r="AH56">
        <v>209</v>
      </c>
      <c r="AI56">
        <v>4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3</v>
      </c>
      <c r="AQ56">
        <v>0</v>
      </c>
      <c r="AR56">
        <v>1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1</v>
      </c>
      <c r="BN56">
        <v>0</v>
      </c>
      <c r="BO56">
        <v>11</v>
      </c>
      <c r="BP56">
        <v>8</v>
      </c>
      <c r="BQ56">
        <v>2</v>
      </c>
      <c r="BR56">
        <v>1</v>
      </c>
      <c r="BS56">
        <v>0</v>
      </c>
      <c r="BT56">
        <v>10</v>
      </c>
      <c r="BU56">
        <v>0</v>
      </c>
      <c r="BV56">
        <v>1</v>
      </c>
      <c r="BW56">
        <v>1</v>
      </c>
      <c r="BX56">
        <v>4</v>
      </c>
      <c r="BY56">
        <v>0</v>
      </c>
      <c r="BZ56">
        <v>0</v>
      </c>
      <c r="CA56">
        <v>0</v>
      </c>
      <c r="CB56">
        <v>0</v>
      </c>
      <c r="CC56">
        <v>280</v>
      </c>
      <c r="CD56">
        <v>0</v>
      </c>
      <c r="CE56">
        <v>0</v>
      </c>
      <c r="CF56">
        <v>1</v>
      </c>
      <c r="CG56">
        <v>2</v>
      </c>
      <c r="CH56">
        <v>9</v>
      </c>
      <c r="CI56">
        <v>0</v>
      </c>
      <c r="CJ56">
        <v>0</v>
      </c>
      <c r="CK56">
        <v>2</v>
      </c>
      <c r="CL56">
        <v>0</v>
      </c>
      <c r="CM56">
        <v>8</v>
      </c>
      <c r="CN56">
        <v>0</v>
      </c>
      <c r="CO56">
        <v>0</v>
      </c>
      <c r="CP56">
        <v>1</v>
      </c>
      <c r="CQ56">
        <v>0</v>
      </c>
      <c r="CR56">
        <v>0</v>
      </c>
      <c r="CS56">
        <v>46</v>
      </c>
      <c r="CT56">
        <v>1</v>
      </c>
      <c r="CU56">
        <v>0</v>
      </c>
      <c r="CV56">
        <v>377</v>
      </c>
      <c r="CW56">
        <v>6</v>
      </c>
      <c r="CX56">
        <v>0</v>
      </c>
      <c r="CY56">
        <v>3</v>
      </c>
      <c r="CZ56">
        <v>0</v>
      </c>
      <c r="DA56">
        <v>16</v>
      </c>
      <c r="DB56">
        <v>0</v>
      </c>
      <c r="DC56">
        <v>2</v>
      </c>
      <c r="DD56">
        <v>0</v>
      </c>
      <c r="DE56">
        <v>18</v>
      </c>
      <c r="DF56">
        <v>2</v>
      </c>
      <c r="DG56">
        <v>0</v>
      </c>
      <c r="DH56">
        <v>0</v>
      </c>
      <c r="DI56">
        <v>0</v>
      </c>
      <c r="DJ56">
        <v>48</v>
      </c>
      <c r="DK56">
        <v>0</v>
      </c>
      <c r="DL56">
        <v>1</v>
      </c>
      <c r="DM56">
        <v>3</v>
      </c>
      <c r="DN56">
        <v>1</v>
      </c>
      <c r="DO56">
        <v>10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2</v>
      </c>
      <c r="DW56">
        <v>0</v>
      </c>
      <c r="DX56">
        <v>0</v>
      </c>
      <c r="DY56">
        <v>1</v>
      </c>
      <c r="DZ56">
        <v>18</v>
      </c>
      <c r="EA56">
        <v>0</v>
      </c>
      <c r="EB56">
        <v>0</v>
      </c>
      <c r="EC56">
        <v>131</v>
      </c>
      <c r="ED56">
        <v>26</v>
      </c>
      <c r="EE56">
        <v>3</v>
      </c>
      <c r="EF56">
        <v>12</v>
      </c>
      <c r="EG56">
        <v>8</v>
      </c>
      <c r="EH56">
        <v>31</v>
      </c>
      <c r="EI56">
        <v>0</v>
      </c>
      <c r="EJ56">
        <v>8</v>
      </c>
      <c r="EK56">
        <v>4</v>
      </c>
      <c r="EL56">
        <v>40</v>
      </c>
      <c r="EM56">
        <v>5</v>
      </c>
      <c r="EN56">
        <v>0</v>
      </c>
      <c r="EO56">
        <v>0</v>
      </c>
      <c r="EP56">
        <v>1</v>
      </c>
      <c r="EQ56">
        <v>394</v>
      </c>
      <c r="ER56">
        <v>0</v>
      </c>
      <c r="ES56">
        <v>1</v>
      </c>
      <c r="ET56">
        <v>7</v>
      </c>
      <c r="EU56">
        <v>14</v>
      </c>
      <c r="EV56">
        <v>66</v>
      </c>
      <c r="EW56">
        <v>2</v>
      </c>
      <c r="EX56">
        <v>0</v>
      </c>
      <c r="EY56">
        <v>3</v>
      </c>
      <c r="EZ56">
        <v>0</v>
      </c>
      <c r="FA56">
        <v>14</v>
      </c>
      <c r="FB56">
        <v>0</v>
      </c>
      <c r="FC56">
        <v>4</v>
      </c>
      <c r="FD56">
        <v>4</v>
      </c>
      <c r="FE56">
        <v>1</v>
      </c>
      <c r="FF56">
        <v>4</v>
      </c>
      <c r="FG56">
        <v>69</v>
      </c>
      <c r="FH56">
        <v>4</v>
      </c>
      <c r="FI56">
        <v>3</v>
      </c>
      <c r="FJ56">
        <v>728</v>
      </c>
      <c r="FK56">
        <v>86</v>
      </c>
      <c r="FL56">
        <v>7</v>
      </c>
      <c r="FM56">
        <v>107</v>
      </c>
      <c r="FN56">
        <v>3</v>
      </c>
      <c r="FO56">
        <v>6</v>
      </c>
      <c r="FP56">
        <v>209</v>
      </c>
      <c r="FQ56">
        <v>7</v>
      </c>
      <c r="FR56">
        <v>3</v>
      </c>
      <c r="FS56">
        <v>1</v>
      </c>
      <c r="FT56">
        <v>0</v>
      </c>
      <c r="FU56">
        <v>0</v>
      </c>
      <c r="FV56">
        <v>11</v>
      </c>
      <c r="FW56">
        <v>190</v>
      </c>
      <c r="FX56">
        <v>16</v>
      </c>
      <c r="FY56">
        <v>162</v>
      </c>
      <c r="FZ56">
        <v>2</v>
      </c>
      <c r="GA56">
        <v>7</v>
      </c>
      <c r="GB56">
        <v>377</v>
      </c>
      <c r="GC56">
        <v>18</v>
      </c>
      <c r="GD56">
        <v>2</v>
      </c>
      <c r="GE56">
        <v>108</v>
      </c>
      <c r="GF56">
        <v>0</v>
      </c>
      <c r="GG56">
        <v>3</v>
      </c>
      <c r="GH56">
        <v>131</v>
      </c>
      <c r="GI56">
        <v>301</v>
      </c>
      <c r="GJ56">
        <v>28</v>
      </c>
      <c r="GK56">
        <v>378</v>
      </c>
      <c r="GL56">
        <v>5</v>
      </c>
      <c r="GM56">
        <v>16</v>
      </c>
      <c r="GN56">
        <v>728</v>
      </c>
      <c r="GO56">
        <v>4</v>
      </c>
      <c r="GP56">
        <v>0</v>
      </c>
      <c r="GQ56">
        <v>27</v>
      </c>
      <c r="GR56">
        <v>13</v>
      </c>
      <c r="GS56">
        <v>11</v>
      </c>
      <c r="GT56">
        <v>0</v>
      </c>
      <c r="GU56">
        <v>1</v>
      </c>
      <c r="GV56">
        <v>0</v>
      </c>
      <c r="GW56">
        <v>0</v>
      </c>
      <c r="GX56">
        <v>0</v>
      </c>
      <c r="GY56">
        <v>0</v>
      </c>
      <c r="GZ56">
        <v>42</v>
      </c>
      <c r="HA56">
        <v>6</v>
      </c>
      <c r="HB56">
        <v>0</v>
      </c>
      <c r="HC56">
        <v>35</v>
      </c>
      <c r="HD56">
        <v>10</v>
      </c>
      <c r="HE56">
        <v>6</v>
      </c>
      <c r="HF56">
        <v>0</v>
      </c>
      <c r="HG56">
        <v>1</v>
      </c>
      <c r="HH56">
        <v>0</v>
      </c>
      <c r="HI56">
        <v>0</v>
      </c>
      <c r="HJ56">
        <v>0</v>
      </c>
      <c r="HK56">
        <v>0</v>
      </c>
      <c r="HL56">
        <v>47</v>
      </c>
      <c r="HM56">
        <v>6</v>
      </c>
      <c r="HN56">
        <v>0</v>
      </c>
      <c r="HO56">
        <v>19</v>
      </c>
      <c r="HP56">
        <v>9</v>
      </c>
      <c r="HQ56">
        <v>6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31</v>
      </c>
      <c r="HY56">
        <v>18</v>
      </c>
      <c r="HZ56">
        <v>0</v>
      </c>
      <c r="IA56">
        <v>32</v>
      </c>
      <c r="IB56">
        <v>15</v>
      </c>
      <c r="IC56">
        <v>14</v>
      </c>
      <c r="ID56">
        <v>0</v>
      </c>
      <c r="IE56">
        <v>1</v>
      </c>
      <c r="IF56">
        <v>0</v>
      </c>
      <c r="IG56">
        <v>0</v>
      </c>
      <c r="IH56">
        <v>0</v>
      </c>
      <c r="II56">
        <v>0</v>
      </c>
      <c r="IJ56">
        <v>64</v>
      </c>
      <c r="IK56">
        <v>14</v>
      </c>
      <c r="IL56">
        <v>0</v>
      </c>
      <c r="IM56">
        <v>29</v>
      </c>
      <c r="IN56">
        <v>12</v>
      </c>
      <c r="IO56">
        <v>15</v>
      </c>
      <c r="IP56">
        <v>0</v>
      </c>
      <c r="IQ56">
        <v>2</v>
      </c>
      <c r="IR56">
        <v>0</v>
      </c>
      <c r="IS56">
        <v>0</v>
      </c>
      <c r="IT56">
        <v>0</v>
      </c>
      <c r="IU56">
        <v>0</v>
      </c>
      <c r="IV56">
        <v>58</v>
      </c>
      <c r="IW56">
        <v>14</v>
      </c>
      <c r="IX56">
        <v>0</v>
      </c>
      <c r="IY56">
        <v>25</v>
      </c>
      <c r="IZ56">
        <v>11</v>
      </c>
      <c r="JA56">
        <v>14</v>
      </c>
      <c r="JB56">
        <v>0</v>
      </c>
      <c r="JC56">
        <v>1</v>
      </c>
      <c r="JD56">
        <v>0</v>
      </c>
      <c r="JE56">
        <v>1</v>
      </c>
      <c r="JF56">
        <v>0</v>
      </c>
      <c r="JG56">
        <v>0</v>
      </c>
      <c r="JH56">
        <v>53</v>
      </c>
      <c r="JI56">
        <v>16</v>
      </c>
      <c r="JJ56">
        <v>0</v>
      </c>
      <c r="JK56">
        <v>21</v>
      </c>
      <c r="JL56">
        <v>10</v>
      </c>
      <c r="JM56">
        <v>9</v>
      </c>
      <c r="JN56">
        <v>0</v>
      </c>
      <c r="JO56">
        <v>1</v>
      </c>
      <c r="JP56">
        <v>0</v>
      </c>
      <c r="JQ56">
        <v>0</v>
      </c>
      <c r="JR56">
        <v>0</v>
      </c>
      <c r="JS56">
        <v>0</v>
      </c>
      <c r="JT56">
        <v>46</v>
      </c>
      <c r="JU56">
        <v>19</v>
      </c>
      <c r="JV56">
        <v>1</v>
      </c>
      <c r="JW56">
        <v>19</v>
      </c>
      <c r="JX56">
        <v>10</v>
      </c>
      <c r="JY56">
        <v>10</v>
      </c>
      <c r="JZ56">
        <v>0</v>
      </c>
      <c r="KA56">
        <v>2</v>
      </c>
      <c r="KB56">
        <v>0</v>
      </c>
      <c r="KC56">
        <v>0</v>
      </c>
      <c r="KD56">
        <v>0</v>
      </c>
      <c r="KE56">
        <v>0</v>
      </c>
      <c r="KF56">
        <v>49</v>
      </c>
      <c r="KG56">
        <v>9</v>
      </c>
      <c r="KH56">
        <v>0</v>
      </c>
      <c r="KI56">
        <v>15</v>
      </c>
      <c r="KJ56">
        <v>6</v>
      </c>
      <c r="KK56">
        <v>5</v>
      </c>
      <c r="KL56">
        <v>0</v>
      </c>
      <c r="KM56">
        <v>0</v>
      </c>
      <c r="KN56">
        <v>0</v>
      </c>
      <c r="KO56">
        <v>1</v>
      </c>
      <c r="KP56">
        <v>0</v>
      </c>
      <c r="KQ56">
        <v>0</v>
      </c>
      <c r="KR56">
        <v>29</v>
      </c>
      <c r="KS56">
        <v>15</v>
      </c>
      <c r="KT56">
        <v>0</v>
      </c>
      <c r="KU56">
        <v>26</v>
      </c>
      <c r="KV56">
        <v>9</v>
      </c>
      <c r="KW56">
        <v>11</v>
      </c>
      <c r="KX56">
        <v>0</v>
      </c>
      <c r="KY56">
        <v>1</v>
      </c>
      <c r="KZ56">
        <v>0</v>
      </c>
      <c r="LA56">
        <v>0</v>
      </c>
      <c r="LB56">
        <v>0</v>
      </c>
      <c r="LC56">
        <v>0</v>
      </c>
      <c r="LD56">
        <v>52</v>
      </c>
      <c r="LE56">
        <v>11</v>
      </c>
      <c r="LF56">
        <v>1</v>
      </c>
      <c r="LG56">
        <v>13</v>
      </c>
      <c r="LH56">
        <v>6</v>
      </c>
      <c r="LI56">
        <v>4</v>
      </c>
      <c r="LJ56">
        <v>0</v>
      </c>
      <c r="LK56">
        <v>0</v>
      </c>
      <c r="LL56">
        <v>0</v>
      </c>
      <c r="LM56">
        <v>1</v>
      </c>
      <c r="LN56">
        <v>0</v>
      </c>
      <c r="LO56">
        <v>0</v>
      </c>
      <c r="LP56">
        <v>29</v>
      </c>
      <c r="LQ56">
        <v>14</v>
      </c>
      <c r="LR56">
        <v>0</v>
      </c>
      <c r="LS56">
        <v>19</v>
      </c>
      <c r="LT56">
        <v>7</v>
      </c>
      <c r="LU56">
        <v>11</v>
      </c>
      <c r="LV56">
        <v>0</v>
      </c>
      <c r="LW56">
        <v>1</v>
      </c>
      <c r="LX56">
        <v>0</v>
      </c>
      <c r="LY56">
        <v>0</v>
      </c>
      <c r="LZ56">
        <v>0</v>
      </c>
      <c r="MA56">
        <v>0</v>
      </c>
      <c r="MB56">
        <v>44</v>
      </c>
      <c r="MC56">
        <v>15</v>
      </c>
      <c r="MD56">
        <v>2</v>
      </c>
      <c r="ME56">
        <v>25</v>
      </c>
      <c r="MF56">
        <v>9</v>
      </c>
      <c r="MG56">
        <v>1</v>
      </c>
      <c r="MH56">
        <v>0</v>
      </c>
      <c r="MI56">
        <v>0</v>
      </c>
      <c r="MJ56">
        <v>0</v>
      </c>
      <c r="MK56">
        <v>0</v>
      </c>
      <c r="ML56">
        <v>0</v>
      </c>
      <c r="MM56">
        <v>0</v>
      </c>
      <c r="MN56">
        <v>43</v>
      </c>
      <c r="MO56">
        <v>14</v>
      </c>
      <c r="MP56">
        <v>3</v>
      </c>
      <c r="MQ56">
        <v>21</v>
      </c>
      <c r="MR56">
        <v>5</v>
      </c>
      <c r="MS56">
        <v>3</v>
      </c>
      <c r="MT56">
        <v>0</v>
      </c>
      <c r="MU56">
        <v>1</v>
      </c>
      <c r="MV56">
        <v>0</v>
      </c>
      <c r="MW56">
        <v>0</v>
      </c>
      <c r="MX56">
        <v>0</v>
      </c>
      <c r="MY56">
        <v>0</v>
      </c>
      <c r="MZ56">
        <v>41</v>
      </c>
      <c r="NA56">
        <v>10</v>
      </c>
      <c r="NB56">
        <v>1</v>
      </c>
      <c r="NC56">
        <v>20</v>
      </c>
      <c r="ND56">
        <v>7</v>
      </c>
      <c r="NE56">
        <v>2</v>
      </c>
      <c r="NF56">
        <v>0</v>
      </c>
      <c r="NG56">
        <v>0</v>
      </c>
      <c r="NH56">
        <v>0</v>
      </c>
      <c r="NI56">
        <v>0</v>
      </c>
      <c r="NJ56">
        <v>0</v>
      </c>
      <c r="NK56">
        <v>0</v>
      </c>
      <c r="NL56">
        <v>33</v>
      </c>
      <c r="NM56">
        <v>7</v>
      </c>
      <c r="NN56">
        <v>0</v>
      </c>
      <c r="NO56">
        <v>12</v>
      </c>
      <c r="NP56">
        <v>3</v>
      </c>
      <c r="NQ56">
        <v>4</v>
      </c>
      <c r="NR56">
        <v>0</v>
      </c>
      <c r="NS56">
        <v>0</v>
      </c>
      <c r="NT56">
        <v>0</v>
      </c>
      <c r="NU56">
        <v>0</v>
      </c>
      <c r="NV56">
        <v>0</v>
      </c>
      <c r="NW56">
        <v>0</v>
      </c>
      <c r="NX56">
        <v>23</v>
      </c>
      <c r="NY56">
        <v>9</v>
      </c>
      <c r="NZ56">
        <v>1</v>
      </c>
      <c r="OA56">
        <v>8</v>
      </c>
      <c r="OB56">
        <v>4</v>
      </c>
      <c r="OC56">
        <v>2</v>
      </c>
      <c r="OD56">
        <v>0</v>
      </c>
      <c r="OE56">
        <v>0</v>
      </c>
      <c r="OF56">
        <v>0</v>
      </c>
      <c r="OG56">
        <v>0</v>
      </c>
      <c r="OH56">
        <v>0</v>
      </c>
      <c r="OI56">
        <v>0</v>
      </c>
      <c r="OJ56">
        <v>20</v>
      </c>
      <c r="OK56">
        <v>5</v>
      </c>
      <c r="OL56">
        <v>1</v>
      </c>
      <c r="OM56">
        <v>8</v>
      </c>
      <c r="ON56">
        <v>4</v>
      </c>
      <c r="OO56">
        <v>2</v>
      </c>
      <c r="OP56">
        <v>0</v>
      </c>
      <c r="OQ56">
        <v>0</v>
      </c>
      <c r="OR56">
        <v>0</v>
      </c>
      <c r="OS56">
        <v>0</v>
      </c>
      <c r="OT56">
        <v>0</v>
      </c>
      <c r="OU56">
        <v>0</v>
      </c>
      <c r="OV56">
        <v>16</v>
      </c>
      <c r="OW56">
        <v>3</v>
      </c>
      <c r="OX56">
        <v>1</v>
      </c>
      <c r="OY56">
        <v>3</v>
      </c>
      <c r="OZ56">
        <v>0</v>
      </c>
      <c r="PA56">
        <v>1</v>
      </c>
      <c r="PB56">
        <v>0</v>
      </c>
      <c r="PC56">
        <v>0</v>
      </c>
      <c r="PD56">
        <v>0</v>
      </c>
      <c r="PE56">
        <v>1</v>
      </c>
      <c r="PF56">
        <v>0</v>
      </c>
      <c r="PG56">
        <v>0</v>
      </c>
      <c r="PH56">
        <v>8</v>
      </c>
      <c r="PI56">
        <v>209</v>
      </c>
      <c r="PJ56">
        <v>11</v>
      </c>
      <c r="PK56">
        <v>377</v>
      </c>
      <c r="PL56">
        <v>150</v>
      </c>
      <c r="PM56">
        <v>131</v>
      </c>
      <c r="PN56">
        <v>0</v>
      </c>
      <c r="PO56">
        <v>12</v>
      </c>
      <c r="PP56">
        <v>0</v>
      </c>
      <c r="PQ56">
        <v>4</v>
      </c>
      <c r="PR56">
        <v>0</v>
      </c>
      <c r="PS56">
        <v>0</v>
      </c>
      <c r="PT56">
        <v>728</v>
      </c>
      <c r="PU56">
        <v>0</v>
      </c>
      <c r="PV56">
        <v>0</v>
      </c>
      <c r="PW56">
        <v>0</v>
      </c>
      <c r="PX56">
        <v>0</v>
      </c>
      <c r="PY56">
        <v>0</v>
      </c>
      <c r="PZ56">
        <v>0</v>
      </c>
      <c r="QA56">
        <v>0</v>
      </c>
      <c r="QB56">
        <v>0</v>
      </c>
      <c r="QC56">
        <v>0</v>
      </c>
      <c r="QD56">
        <v>0</v>
      </c>
      <c r="QE56">
        <v>0</v>
      </c>
      <c r="QF56">
        <v>0</v>
      </c>
    </row>
    <row r="57" spans="1:448" hidden="1">
      <c r="A57" s="178" t="s">
        <v>178</v>
      </c>
      <c r="B57">
        <v>24</v>
      </c>
      <c r="C57">
        <v>10</v>
      </c>
      <c r="D57">
        <v>0</v>
      </c>
      <c r="E57">
        <v>1</v>
      </c>
      <c r="F57">
        <v>114</v>
      </c>
      <c r="G57">
        <v>0</v>
      </c>
      <c r="H57">
        <v>18</v>
      </c>
      <c r="I57">
        <v>42</v>
      </c>
      <c r="J57">
        <v>1</v>
      </c>
      <c r="K57">
        <v>2</v>
      </c>
      <c r="L57">
        <v>0</v>
      </c>
      <c r="M57">
        <v>1</v>
      </c>
      <c r="N57">
        <v>2</v>
      </c>
      <c r="O57">
        <v>120</v>
      </c>
      <c r="P57">
        <v>2</v>
      </c>
      <c r="Q57">
        <v>0</v>
      </c>
      <c r="R57">
        <v>17</v>
      </c>
      <c r="S57">
        <v>0</v>
      </c>
      <c r="T57">
        <v>26</v>
      </c>
      <c r="U57">
        <v>1</v>
      </c>
      <c r="V57">
        <v>0</v>
      </c>
      <c r="W57">
        <v>0</v>
      </c>
      <c r="X57">
        <v>2</v>
      </c>
      <c r="Y57">
        <v>17</v>
      </c>
      <c r="Z57">
        <v>2</v>
      </c>
      <c r="AA57">
        <v>0</v>
      </c>
      <c r="AB57">
        <v>6</v>
      </c>
      <c r="AC57">
        <v>2</v>
      </c>
      <c r="AD57">
        <v>4</v>
      </c>
      <c r="AE57">
        <v>24</v>
      </c>
      <c r="AF57">
        <v>15</v>
      </c>
      <c r="AG57">
        <v>4</v>
      </c>
      <c r="AH57">
        <v>457</v>
      </c>
      <c r="AI57">
        <v>1</v>
      </c>
      <c r="AJ57">
        <v>0</v>
      </c>
      <c r="AK57">
        <v>0</v>
      </c>
      <c r="AL57">
        <v>1</v>
      </c>
      <c r="AM57">
        <v>10</v>
      </c>
      <c r="AN57">
        <v>0</v>
      </c>
      <c r="AO57">
        <v>0</v>
      </c>
      <c r="AP57">
        <v>1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1</v>
      </c>
      <c r="AW57">
        <v>0</v>
      </c>
      <c r="AX57">
        <v>0</v>
      </c>
      <c r="AY57">
        <v>2</v>
      </c>
      <c r="AZ57">
        <v>0</v>
      </c>
      <c r="BA57">
        <v>2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0</v>
      </c>
      <c r="BJ57">
        <v>0</v>
      </c>
      <c r="BK57">
        <v>0</v>
      </c>
      <c r="BL57">
        <v>2</v>
      </c>
      <c r="BM57">
        <v>0</v>
      </c>
      <c r="BN57">
        <v>3</v>
      </c>
      <c r="BO57">
        <v>24</v>
      </c>
      <c r="BP57">
        <v>36</v>
      </c>
      <c r="BQ57">
        <v>4</v>
      </c>
      <c r="BR57">
        <v>0</v>
      </c>
      <c r="BS57">
        <v>1</v>
      </c>
      <c r="BT57">
        <v>44</v>
      </c>
      <c r="BU57">
        <v>0</v>
      </c>
      <c r="BV57">
        <v>2</v>
      </c>
      <c r="BW57">
        <v>20</v>
      </c>
      <c r="BX57">
        <v>0</v>
      </c>
      <c r="BY57">
        <v>1</v>
      </c>
      <c r="BZ57">
        <v>0</v>
      </c>
      <c r="CA57">
        <v>0</v>
      </c>
      <c r="CB57">
        <v>0</v>
      </c>
      <c r="CC57">
        <v>277</v>
      </c>
      <c r="CD57">
        <v>0</v>
      </c>
      <c r="CE57">
        <v>0</v>
      </c>
      <c r="CF57">
        <v>2</v>
      </c>
      <c r="CG57">
        <v>0</v>
      </c>
      <c r="CH57">
        <v>24</v>
      </c>
      <c r="CI57">
        <v>0</v>
      </c>
      <c r="CJ57">
        <v>0</v>
      </c>
      <c r="CK57">
        <v>0</v>
      </c>
      <c r="CL57">
        <v>3</v>
      </c>
      <c r="CM57">
        <v>11</v>
      </c>
      <c r="CN57">
        <v>0</v>
      </c>
      <c r="CO57">
        <v>7</v>
      </c>
      <c r="CP57">
        <v>7</v>
      </c>
      <c r="CQ57">
        <v>3</v>
      </c>
      <c r="CR57">
        <v>6</v>
      </c>
      <c r="CS57">
        <v>110</v>
      </c>
      <c r="CT57">
        <v>9</v>
      </c>
      <c r="CU57">
        <v>8</v>
      </c>
      <c r="CV57">
        <v>575</v>
      </c>
      <c r="CW57">
        <v>20</v>
      </c>
      <c r="CX57">
        <v>3</v>
      </c>
      <c r="CY57">
        <v>0</v>
      </c>
      <c r="CZ57">
        <v>5</v>
      </c>
      <c r="DA57">
        <v>115</v>
      </c>
      <c r="DB57">
        <v>0</v>
      </c>
      <c r="DC57">
        <v>1</v>
      </c>
      <c r="DD57">
        <v>39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45</v>
      </c>
      <c r="DK57">
        <v>0</v>
      </c>
      <c r="DL57">
        <v>0</v>
      </c>
      <c r="DM57">
        <v>11</v>
      </c>
      <c r="DN57">
        <v>0</v>
      </c>
      <c r="DO57">
        <v>7</v>
      </c>
      <c r="DP57">
        <v>1</v>
      </c>
      <c r="DQ57">
        <v>1</v>
      </c>
      <c r="DR57">
        <v>0</v>
      </c>
      <c r="DS57">
        <v>1</v>
      </c>
      <c r="DT57">
        <v>1</v>
      </c>
      <c r="DU57">
        <v>1</v>
      </c>
      <c r="DV57">
        <v>6</v>
      </c>
      <c r="DW57">
        <v>2</v>
      </c>
      <c r="DX57">
        <v>2</v>
      </c>
      <c r="DY57">
        <v>12</v>
      </c>
      <c r="DZ57">
        <v>88</v>
      </c>
      <c r="EA57">
        <v>3</v>
      </c>
      <c r="EB57">
        <v>6</v>
      </c>
      <c r="EC57">
        <v>370</v>
      </c>
      <c r="ED57">
        <v>81</v>
      </c>
      <c r="EE57">
        <v>17</v>
      </c>
      <c r="EF57">
        <v>0</v>
      </c>
      <c r="EG57">
        <v>8</v>
      </c>
      <c r="EH57">
        <v>283</v>
      </c>
      <c r="EI57">
        <v>0</v>
      </c>
      <c r="EJ57">
        <v>21</v>
      </c>
      <c r="EK57">
        <v>102</v>
      </c>
      <c r="EL57">
        <v>1</v>
      </c>
      <c r="EM57">
        <v>3</v>
      </c>
      <c r="EN57">
        <v>0</v>
      </c>
      <c r="EO57">
        <v>1</v>
      </c>
      <c r="EP57">
        <v>2</v>
      </c>
      <c r="EQ57">
        <v>443</v>
      </c>
      <c r="ER57">
        <v>2</v>
      </c>
      <c r="ES57">
        <v>0</v>
      </c>
      <c r="ET57">
        <v>32</v>
      </c>
      <c r="EU57">
        <v>0</v>
      </c>
      <c r="EV57">
        <v>59</v>
      </c>
      <c r="EW57">
        <v>2</v>
      </c>
      <c r="EX57">
        <v>1</v>
      </c>
      <c r="EY57">
        <v>0</v>
      </c>
      <c r="EZ57">
        <v>6</v>
      </c>
      <c r="FA57">
        <v>29</v>
      </c>
      <c r="FB57">
        <v>3</v>
      </c>
      <c r="FC57">
        <v>14</v>
      </c>
      <c r="FD57">
        <v>15</v>
      </c>
      <c r="FE57">
        <v>7</v>
      </c>
      <c r="FF57">
        <v>22</v>
      </c>
      <c r="FG57">
        <v>224</v>
      </c>
      <c r="FH57">
        <v>27</v>
      </c>
      <c r="FI57">
        <v>21</v>
      </c>
      <c r="FJ57">
        <v>1426</v>
      </c>
      <c r="FK57">
        <v>187</v>
      </c>
      <c r="FL57">
        <v>30</v>
      </c>
      <c r="FM57">
        <v>209</v>
      </c>
      <c r="FN57">
        <v>8</v>
      </c>
      <c r="FO57">
        <v>23</v>
      </c>
      <c r="FP57">
        <v>457</v>
      </c>
      <c r="FQ57">
        <v>15</v>
      </c>
      <c r="FR57">
        <v>2</v>
      </c>
      <c r="FS57">
        <v>4</v>
      </c>
      <c r="FT57">
        <v>0</v>
      </c>
      <c r="FU57">
        <v>3</v>
      </c>
      <c r="FV57">
        <v>24</v>
      </c>
      <c r="FW57">
        <v>291</v>
      </c>
      <c r="FX57">
        <v>27</v>
      </c>
      <c r="FY57">
        <v>240</v>
      </c>
      <c r="FZ57">
        <v>7</v>
      </c>
      <c r="GA57">
        <v>10</v>
      </c>
      <c r="GB57">
        <v>575</v>
      </c>
      <c r="GC57">
        <v>69</v>
      </c>
      <c r="GD57">
        <v>4</v>
      </c>
      <c r="GE57">
        <v>289</v>
      </c>
      <c r="GF57">
        <v>3</v>
      </c>
      <c r="GG57">
        <v>5</v>
      </c>
      <c r="GH57">
        <v>370</v>
      </c>
      <c r="GI57">
        <v>562</v>
      </c>
      <c r="GJ57">
        <v>63</v>
      </c>
      <c r="GK57">
        <v>742</v>
      </c>
      <c r="GL57">
        <v>18</v>
      </c>
      <c r="GM57">
        <v>41</v>
      </c>
      <c r="GN57">
        <v>1426</v>
      </c>
      <c r="GO57">
        <v>12</v>
      </c>
      <c r="GP57">
        <v>0</v>
      </c>
      <c r="GQ57">
        <v>44</v>
      </c>
      <c r="GR57">
        <v>25</v>
      </c>
      <c r="GS57">
        <v>21</v>
      </c>
      <c r="GT57">
        <v>0</v>
      </c>
      <c r="GU57">
        <v>3</v>
      </c>
      <c r="GV57">
        <v>0</v>
      </c>
      <c r="GW57">
        <v>0</v>
      </c>
      <c r="GX57">
        <v>0</v>
      </c>
      <c r="GY57">
        <v>0</v>
      </c>
      <c r="GZ57">
        <v>77</v>
      </c>
      <c r="HA57">
        <v>16</v>
      </c>
      <c r="HB57">
        <v>0</v>
      </c>
      <c r="HC57">
        <v>42</v>
      </c>
      <c r="HD57">
        <v>30</v>
      </c>
      <c r="HE57">
        <v>16</v>
      </c>
      <c r="HF57">
        <v>0</v>
      </c>
      <c r="HG57">
        <v>2</v>
      </c>
      <c r="HH57">
        <v>0</v>
      </c>
      <c r="HI57">
        <v>0</v>
      </c>
      <c r="HJ57">
        <v>0</v>
      </c>
      <c r="HK57">
        <v>0</v>
      </c>
      <c r="HL57">
        <v>74</v>
      </c>
      <c r="HM57">
        <v>11</v>
      </c>
      <c r="HN57">
        <v>2</v>
      </c>
      <c r="HO57">
        <v>32</v>
      </c>
      <c r="HP57">
        <v>16</v>
      </c>
      <c r="HQ57">
        <v>19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64</v>
      </c>
      <c r="HY57">
        <v>26</v>
      </c>
      <c r="HZ57">
        <v>1</v>
      </c>
      <c r="IA57">
        <v>39</v>
      </c>
      <c r="IB57">
        <v>24</v>
      </c>
      <c r="IC57">
        <v>28</v>
      </c>
      <c r="ID57">
        <v>0</v>
      </c>
      <c r="IE57">
        <v>2</v>
      </c>
      <c r="IF57">
        <v>0</v>
      </c>
      <c r="IG57">
        <v>0</v>
      </c>
      <c r="IH57">
        <v>0</v>
      </c>
      <c r="II57">
        <v>0</v>
      </c>
      <c r="IJ57">
        <v>94</v>
      </c>
      <c r="IK57">
        <v>31</v>
      </c>
      <c r="IL57">
        <v>1</v>
      </c>
      <c r="IM57">
        <v>32</v>
      </c>
      <c r="IN57">
        <v>16</v>
      </c>
      <c r="IO57">
        <v>23</v>
      </c>
      <c r="IP57">
        <v>0</v>
      </c>
      <c r="IQ57">
        <v>2</v>
      </c>
      <c r="IR57">
        <v>0</v>
      </c>
      <c r="IS57">
        <v>0</v>
      </c>
      <c r="IT57">
        <v>1</v>
      </c>
      <c r="IU57">
        <v>0</v>
      </c>
      <c r="IV57">
        <v>87</v>
      </c>
      <c r="IW57">
        <v>24</v>
      </c>
      <c r="IX57">
        <v>0</v>
      </c>
      <c r="IY57">
        <v>33</v>
      </c>
      <c r="IZ57">
        <v>15</v>
      </c>
      <c r="JA57">
        <v>16</v>
      </c>
      <c r="JB57">
        <v>0</v>
      </c>
      <c r="JC57">
        <v>1</v>
      </c>
      <c r="JD57">
        <v>0</v>
      </c>
      <c r="JE57">
        <v>1</v>
      </c>
      <c r="JF57">
        <v>0</v>
      </c>
      <c r="JG57">
        <v>0</v>
      </c>
      <c r="JH57">
        <v>73</v>
      </c>
      <c r="JI57">
        <v>13</v>
      </c>
      <c r="JJ57">
        <v>0</v>
      </c>
      <c r="JK57">
        <v>37</v>
      </c>
      <c r="JL57">
        <v>20</v>
      </c>
      <c r="JM57">
        <v>26</v>
      </c>
      <c r="JN57">
        <v>0</v>
      </c>
      <c r="JO57">
        <v>5</v>
      </c>
      <c r="JP57">
        <v>0</v>
      </c>
      <c r="JQ57">
        <v>0</v>
      </c>
      <c r="JR57">
        <v>0</v>
      </c>
      <c r="JS57">
        <v>0</v>
      </c>
      <c r="JT57">
        <v>76</v>
      </c>
      <c r="JU57">
        <v>46</v>
      </c>
      <c r="JV57">
        <v>4</v>
      </c>
      <c r="JW57">
        <v>27</v>
      </c>
      <c r="JX57">
        <v>13</v>
      </c>
      <c r="JY57">
        <v>23</v>
      </c>
      <c r="JZ57">
        <v>1</v>
      </c>
      <c r="KA57">
        <v>0</v>
      </c>
      <c r="KB57">
        <v>0</v>
      </c>
      <c r="KC57">
        <v>1</v>
      </c>
      <c r="KD57">
        <v>1</v>
      </c>
      <c r="KE57">
        <v>0</v>
      </c>
      <c r="KF57">
        <v>100</v>
      </c>
      <c r="KG57">
        <v>29</v>
      </c>
      <c r="KH57">
        <v>0</v>
      </c>
      <c r="KI57">
        <v>30</v>
      </c>
      <c r="KJ57">
        <v>14</v>
      </c>
      <c r="KK57">
        <v>13</v>
      </c>
      <c r="KL57">
        <v>0</v>
      </c>
      <c r="KM57">
        <v>2</v>
      </c>
      <c r="KN57">
        <v>0</v>
      </c>
      <c r="KO57">
        <v>0</v>
      </c>
      <c r="KP57">
        <v>1</v>
      </c>
      <c r="KQ57">
        <v>1</v>
      </c>
      <c r="KR57">
        <v>72</v>
      </c>
      <c r="KS57">
        <v>32</v>
      </c>
      <c r="KT57">
        <v>0</v>
      </c>
      <c r="KU57">
        <v>34</v>
      </c>
      <c r="KV57">
        <v>19</v>
      </c>
      <c r="KW57">
        <v>24</v>
      </c>
      <c r="KX57">
        <v>0</v>
      </c>
      <c r="KY57">
        <v>3</v>
      </c>
      <c r="KZ57">
        <v>1</v>
      </c>
      <c r="LA57">
        <v>1</v>
      </c>
      <c r="LB57">
        <v>1</v>
      </c>
      <c r="LC57">
        <v>1</v>
      </c>
      <c r="LD57">
        <v>90</v>
      </c>
      <c r="LE57">
        <v>29</v>
      </c>
      <c r="LF57">
        <v>1</v>
      </c>
      <c r="LG57">
        <v>30</v>
      </c>
      <c r="LH57">
        <v>14</v>
      </c>
      <c r="LI57">
        <v>25</v>
      </c>
      <c r="LJ57">
        <v>0</v>
      </c>
      <c r="LK57">
        <v>0</v>
      </c>
      <c r="LL57">
        <v>0</v>
      </c>
      <c r="LM57">
        <v>1</v>
      </c>
      <c r="LN57">
        <v>0</v>
      </c>
      <c r="LO57">
        <v>0</v>
      </c>
      <c r="LP57">
        <v>85</v>
      </c>
      <c r="LQ57">
        <v>30</v>
      </c>
      <c r="LR57">
        <v>3</v>
      </c>
      <c r="LS57">
        <v>21</v>
      </c>
      <c r="LT57">
        <v>9</v>
      </c>
      <c r="LU57">
        <v>15</v>
      </c>
      <c r="LV57">
        <v>0</v>
      </c>
      <c r="LW57">
        <v>0</v>
      </c>
      <c r="LX57">
        <v>0</v>
      </c>
      <c r="LY57">
        <v>0</v>
      </c>
      <c r="LZ57">
        <v>1</v>
      </c>
      <c r="MA57">
        <v>1</v>
      </c>
      <c r="MB57">
        <v>69</v>
      </c>
      <c r="MC57">
        <v>35</v>
      </c>
      <c r="MD57">
        <v>2</v>
      </c>
      <c r="ME57">
        <v>27</v>
      </c>
      <c r="MF57">
        <v>13</v>
      </c>
      <c r="MG57">
        <v>23</v>
      </c>
      <c r="MH57">
        <v>0</v>
      </c>
      <c r="MI57">
        <v>4</v>
      </c>
      <c r="MJ57">
        <v>1</v>
      </c>
      <c r="MK57">
        <v>0</v>
      </c>
      <c r="ML57">
        <v>1</v>
      </c>
      <c r="MM57">
        <v>0</v>
      </c>
      <c r="MN57">
        <v>87</v>
      </c>
      <c r="MO57">
        <v>42</v>
      </c>
      <c r="MP57">
        <v>5</v>
      </c>
      <c r="MQ57">
        <v>33</v>
      </c>
      <c r="MR57">
        <v>9</v>
      </c>
      <c r="MS57">
        <v>30</v>
      </c>
      <c r="MT57">
        <v>0</v>
      </c>
      <c r="MU57">
        <v>1</v>
      </c>
      <c r="MV57">
        <v>0</v>
      </c>
      <c r="MW57">
        <v>0</v>
      </c>
      <c r="MX57">
        <v>6</v>
      </c>
      <c r="MY57">
        <v>0</v>
      </c>
      <c r="MZ57">
        <v>110</v>
      </c>
      <c r="NA57">
        <v>21</v>
      </c>
      <c r="NB57">
        <v>3</v>
      </c>
      <c r="NC57">
        <v>30</v>
      </c>
      <c r="ND57">
        <v>11</v>
      </c>
      <c r="NE57">
        <v>21</v>
      </c>
      <c r="NF57">
        <v>0</v>
      </c>
      <c r="NG57">
        <v>3</v>
      </c>
      <c r="NH57">
        <v>0</v>
      </c>
      <c r="NI57">
        <v>0</v>
      </c>
      <c r="NJ57">
        <v>3</v>
      </c>
      <c r="NK57">
        <v>0</v>
      </c>
      <c r="NL57">
        <v>75</v>
      </c>
      <c r="NM57">
        <v>19</v>
      </c>
      <c r="NN57">
        <v>1</v>
      </c>
      <c r="NO57">
        <v>23</v>
      </c>
      <c r="NP57">
        <v>11</v>
      </c>
      <c r="NQ57">
        <v>16</v>
      </c>
      <c r="NR57">
        <v>0</v>
      </c>
      <c r="NS57">
        <v>0</v>
      </c>
      <c r="NT57">
        <v>0</v>
      </c>
      <c r="NU57">
        <v>0</v>
      </c>
      <c r="NV57">
        <v>2</v>
      </c>
      <c r="NW57">
        <v>0</v>
      </c>
      <c r="NX57">
        <v>59</v>
      </c>
      <c r="NY57">
        <v>17</v>
      </c>
      <c r="NZ57">
        <v>0</v>
      </c>
      <c r="OA57">
        <v>31</v>
      </c>
      <c r="OB57">
        <v>6</v>
      </c>
      <c r="OC57">
        <v>12</v>
      </c>
      <c r="OD57">
        <v>0</v>
      </c>
      <c r="OE57">
        <v>0</v>
      </c>
      <c r="OF57">
        <v>1</v>
      </c>
      <c r="OG57">
        <v>0</v>
      </c>
      <c r="OH57">
        <v>2</v>
      </c>
      <c r="OI57">
        <v>0</v>
      </c>
      <c r="OJ57">
        <v>60</v>
      </c>
      <c r="OK57">
        <v>17</v>
      </c>
      <c r="OL57">
        <v>1</v>
      </c>
      <c r="OM57">
        <v>18</v>
      </c>
      <c r="ON57">
        <v>7</v>
      </c>
      <c r="OO57">
        <v>7</v>
      </c>
      <c r="OP57">
        <v>0</v>
      </c>
      <c r="OQ57">
        <v>0</v>
      </c>
      <c r="OR57">
        <v>0</v>
      </c>
      <c r="OS57">
        <v>0</v>
      </c>
      <c r="OT57">
        <v>1</v>
      </c>
      <c r="OU57">
        <v>0</v>
      </c>
      <c r="OV57">
        <v>43</v>
      </c>
      <c r="OW57">
        <v>7</v>
      </c>
      <c r="OX57">
        <v>0</v>
      </c>
      <c r="OY57">
        <v>12</v>
      </c>
      <c r="OZ57">
        <v>5</v>
      </c>
      <c r="PA57">
        <v>12</v>
      </c>
      <c r="PB57">
        <v>0</v>
      </c>
      <c r="PC57">
        <v>0</v>
      </c>
      <c r="PD57">
        <v>0</v>
      </c>
      <c r="PE57">
        <v>1</v>
      </c>
      <c r="PF57">
        <v>1</v>
      </c>
      <c r="PG57">
        <v>0</v>
      </c>
      <c r="PH57">
        <v>31</v>
      </c>
      <c r="PI57">
        <v>457</v>
      </c>
      <c r="PJ57">
        <v>24</v>
      </c>
      <c r="PK57">
        <v>575</v>
      </c>
      <c r="PL57">
        <v>277</v>
      </c>
      <c r="PM57">
        <v>370</v>
      </c>
      <c r="PN57">
        <v>1</v>
      </c>
      <c r="PO57">
        <v>28</v>
      </c>
      <c r="PP57">
        <v>3</v>
      </c>
      <c r="PQ57">
        <v>5</v>
      </c>
      <c r="PR57">
        <v>21</v>
      </c>
      <c r="PS57">
        <v>3</v>
      </c>
      <c r="PT57">
        <v>1426</v>
      </c>
      <c r="PU57">
        <v>200</v>
      </c>
      <c r="PV57">
        <v>5</v>
      </c>
      <c r="PW57">
        <v>238</v>
      </c>
      <c r="PX57">
        <v>97</v>
      </c>
      <c r="PY57">
        <v>170</v>
      </c>
      <c r="PZ57">
        <v>0</v>
      </c>
      <c r="QA57">
        <v>18</v>
      </c>
      <c r="QB57">
        <v>0</v>
      </c>
      <c r="QC57">
        <v>1</v>
      </c>
      <c r="QD57">
        <v>2</v>
      </c>
      <c r="QE57">
        <v>3</v>
      </c>
      <c r="QF57">
        <v>613</v>
      </c>
    </row>
    <row r="58" spans="1:448" hidden="1">
      <c r="A58" s="178" t="s">
        <v>298</v>
      </c>
      <c r="B58">
        <v>3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</v>
      </c>
      <c r="K58">
        <v>0</v>
      </c>
      <c r="L58">
        <v>0</v>
      </c>
      <c r="M58">
        <v>0</v>
      </c>
      <c r="N58">
        <v>1</v>
      </c>
      <c r="O58">
        <v>18</v>
      </c>
      <c r="P58">
        <v>0</v>
      </c>
      <c r="Q58">
        <v>0</v>
      </c>
      <c r="R58">
        <v>0</v>
      </c>
      <c r="S58">
        <v>3</v>
      </c>
      <c r="T58">
        <v>21</v>
      </c>
      <c r="U58">
        <v>2</v>
      </c>
      <c r="V58">
        <v>0</v>
      </c>
      <c r="W58">
        <v>0</v>
      </c>
      <c r="X58">
        <v>0</v>
      </c>
      <c r="Y58">
        <v>1</v>
      </c>
      <c r="Z58">
        <v>0</v>
      </c>
      <c r="AA58">
        <v>2</v>
      </c>
      <c r="AB58">
        <v>1</v>
      </c>
      <c r="AC58">
        <v>1</v>
      </c>
      <c r="AD58">
        <v>0</v>
      </c>
      <c r="AE58">
        <v>2</v>
      </c>
      <c r="AF58">
        <v>4</v>
      </c>
      <c r="AG58">
        <v>3</v>
      </c>
      <c r="AH58">
        <v>65</v>
      </c>
      <c r="AI58">
        <v>1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1</v>
      </c>
      <c r="BM58">
        <v>1</v>
      </c>
      <c r="BN58">
        <v>0</v>
      </c>
      <c r="BO58">
        <v>5</v>
      </c>
      <c r="BP58">
        <v>7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4</v>
      </c>
      <c r="BY58">
        <v>2</v>
      </c>
      <c r="BZ58">
        <v>0</v>
      </c>
      <c r="CA58">
        <v>0</v>
      </c>
      <c r="CB58">
        <v>2</v>
      </c>
      <c r="CC58">
        <v>106</v>
      </c>
      <c r="CD58">
        <v>0</v>
      </c>
      <c r="CE58">
        <v>0</v>
      </c>
      <c r="CF58">
        <v>0</v>
      </c>
      <c r="CG58">
        <v>3</v>
      </c>
      <c r="CH58">
        <v>25</v>
      </c>
      <c r="CI58">
        <v>2</v>
      </c>
      <c r="CJ58">
        <v>0</v>
      </c>
      <c r="CK58">
        <v>0</v>
      </c>
      <c r="CL58">
        <v>0</v>
      </c>
      <c r="CM58">
        <v>2</v>
      </c>
      <c r="CN58">
        <v>0</v>
      </c>
      <c r="CO58">
        <v>0</v>
      </c>
      <c r="CP58">
        <v>0</v>
      </c>
      <c r="CQ58">
        <v>1</v>
      </c>
      <c r="CR58">
        <v>4</v>
      </c>
      <c r="CS58">
        <v>1</v>
      </c>
      <c r="CT58">
        <v>4</v>
      </c>
      <c r="CU58">
        <v>2</v>
      </c>
      <c r="CV58">
        <v>165</v>
      </c>
      <c r="CW58">
        <v>3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13</v>
      </c>
      <c r="DF58">
        <v>0</v>
      </c>
      <c r="DG58">
        <v>0</v>
      </c>
      <c r="DH58">
        <v>0</v>
      </c>
      <c r="DI58">
        <v>4</v>
      </c>
      <c r="DJ58">
        <v>23</v>
      </c>
      <c r="DK58">
        <v>0</v>
      </c>
      <c r="DL58">
        <v>1</v>
      </c>
      <c r="DM58">
        <v>3</v>
      </c>
      <c r="DN58">
        <v>1</v>
      </c>
      <c r="DO58">
        <v>7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2</v>
      </c>
      <c r="DY58">
        <v>0</v>
      </c>
      <c r="DZ58">
        <v>1</v>
      </c>
      <c r="EA58">
        <v>2</v>
      </c>
      <c r="EB58">
        <v>3</v>
      </c>
      <c r="EC58">
        <v>63</v>
      </c>
      <c r="ED58">
        <v>14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20</v>
      </c>
      <c r="EM58">
        <v>2</v>
      </c>
      <c r="EN58">
        <v>0</v>
      </c>
      <c r="EO58">
        <v>0</v>
      </c>
      <c r="EP58">
        <v>7</v>
      </c>
      <c r="EQ58">
        <v>147</v>
      </c>
      <c r="ER58">
        <v>0</v>
      </c>
      <c r="ES58">
        <v>1</v>
      </c>
      <c r="ET58">
        <v>3</v>
      </c>
      <c r="EU58">
        <v>7</v>
      </c>
      <c r="EV58">
        <v>55</v>
      </c>
      <c r="EW58">
        <v>4</v>
      </c>
      <c r="EX58">
        <v>0</v>
      </c>
      <c r="EY58">
        <v>0</v>
      </c>
      <c r="EZ58">
        <v>0</v>
      </c>
      <c r="FA58">
        <v>3</v>
      </c>
      <c r="FB58">
        <v>0</v>
      </c>
      <c r="FC58">
        <v>2</v>
      </c>
      <c r="FD58">
        <v>1</v>
      </c>
      <c r="FE58">
        <v>4</v>
      </c>
      <c r="FF58">
        <v>4</v>
      </c>
      <c r="FG58">
        <v>5</v>
      </c>
      <c r="FH58">
        <v>11</v>
      </c>
      <c r="FI58">
        <v>8</v>
      </c>
      <c r="FJ58">
        <v>298</v>
      </c>
      <c r="FK58">
        <v>27</v>
      </c>
      <c r="FL58">
        <v>2</v>
      </c>
      <c r="FM58">
        <v>34</v>
      </c>
      <c r="FN58">
        <v>1</v>
      </c>
      <c r="FO58">
        <v>1</v>
      </c>
      <c r="FP58">
        <v>65</v>
      </c>
      <c r="FQ58">
        <v>2</v>
      </c>
      <c r="FR58">
        <v>1</v>
      </c>
      <c r="FS58">
        <v>2</v>
      </c>
      <c r="FT58">
        <v>0</v>
      </c>
      <c r="FU58">
        <v>0</v>
      </c>
      <c r="FV58">
        <v>5</v>
      </c>
      <c r="FW58">
        <v>82</v>
      </c>
      <c r="FX58">
        <v>18</v>
      </c>
      <c r="FY58">
        <v>56</v>
      </c>
      <c r="FZ58">
        <v>0</v>
      </c>
      <c r="GA58">
        <v>9</v>
      </c>
      <c r="GB58">
        <v>165</v>
      </c>
      <c r="GC58">
        <v>10</v>
      </c>
      <c r="GD58">
        <v>1</v>
      </c>
      <c r="GE58">
        <v>52</v>
      </c>
      <c r="GF58">
        <v>0</v>
      </c>
      <c r="GG58">
        <v>0</v>
      </c>
      <c r="GH58">
        <v>63</v>
      </c>
      <c r="GI58">
        <v>121</v>
      </c>
      <c r="GJ58">
        <v>22</v>
      </c>
      <c r="GK58">
        <v>144</v>
      </c>
      <c r="GL58">
        <v>1</v>
      </c>
      <c r="GM58">
        <v>10</v>
      </c>
      <c r="GN58">
        <v>298</v>
      </c>
      <c r="GO58">
        <v>1</v>
      </c>
      <c r="GP58">
        <v>0</v>
      </c>
      <c r="GQ58">
        <v>11</v>
      </c>
      <c r="GR58">
        <v>5</v>
      </c>
      <c r="GS58">
        <v>3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15</v>
      </c>
      <c r="HA58">
        <v>0</v>
      </c>
      <c r="HB58">
        <v>0</v>
      </c>
      <c r="HC58">
        <v>8</v>
      </c>
      <c r="HD58">
        <v>6</v>
      </c>
      <c r="HE58">
        <v>5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13</v>
      </c>
      <c r="HM58">
        <v>1</v>
      </c>
      <c r="HN58">
        <v>0</v>
      </c>
      <c r="HO58">
        <v>16</v>
      </c>
      <c r="HP58">
        <v>7</v>
      </c>
      <c r="HQ58">
        <v>3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20</v>
      </c>
      <c r="HY58">
        <v>2</v>
      </c>
      <c r="HZ58">
        <v>0</v>
      </c>
      <c r="IA58">
        <v>10</v>
      </c>
      <c r="IB58">
        <v>8</v>
      </c>
      <c r="IC58">
        <v>8</v>
      </c>
      <c r="ID58">
        <v>0</v>
      </c>
      <c r="IE58">
        <v>0</v>
      </c>
      <c r="IF58">
        <v>0</v>
      </c>
      <c r="IG58">
        <v>0</v>
      </c>
      <c r="IH58">
        <v>0</v>
      </c>
      <c r="II58">
        <v>0</v>
      </c>
      <c r="IJ58">
        <v>20</v>
      </c>
      <c r="IK58">
        <v>2</v>
      </c>
      <c r="IL58">
        <v>0</v>
      </c>
      <c r="IM58">
        <v>9</v>
      </c>
      <c r="IN58">
        <v>6</v>
      </c>
      <c r="IO58">
        <v>1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0</v>
      </c>
      <c r="IV58">
        <v>12</v>
      </c>
      <c r="IW58">
        <v>5</v>
      </c>
      <c r="IX58">
        <v>0</v>
      </c>
      <c r="IY58">
        <v>8</v>
      </c>
      <c r="IZ58">
        <v>5</v>
      </c>
      <c r="JA58">
        <v>6</v>
      </c>
      <c r="JB58">
        <v>0</v>
      </c>
      <c r="JC58">
        <v>0</v>
      </c>
      <c r="JD58">
        <v>0</v>
      </c>
      <c r="JE58">
        <v>0</v>
      </c>
      <c r="JF58">
        <v>0</v>
      </c>
      <c r="JG58">
        <v>0</v>
      </c>
      <c r="JH58">
        <v>19</v>
      </c>
      <c r="JI58">
        <v>1</v>
      </c>
      <c r="JJ58">
        <v>0</v>
      </c>
      <c r="JK58">
        <v>13</v>
      </c>
      <c r="JL58">
        <v>7</v>
      </c>
      <c r="JM58">
        <v>4</v>
      </c>
      <c r="JN58">
        <v>0</v>
      </c>
      <c r="JO58">
        <v>0</v>
      </c>
      <c r="JP58">
        <v>0</v>
      </c>
      <c r="JQ58">
        <v>0</v>
      </c>
      <c r="JR58">
        <v>0</v>
      </c>
      <c r="JS58">
        <v>0</v>
      </c>
      <c r="JT58">
        <v>18</v>
      </c>
      <c r="JU58">
        <v>10</v>
      </c>
      <c r="JV58">
        <v>0</v>
      </c>
      <c r="JW58">
        <v>13</v>
      </c>
      <c r="JX58">
        <v>10</v>
      </c>
      <c r="JY58">
        <v>4</v>
      </c>
      <c r="JZ58">
        <v>0</v>
      </c>
      <c r="KA58">
        <v>0</v>
      </c>
      <c r="KB58">
        <v>0</v>
      </c>
      <c r="KC58">
        <v>0</v>
      </c>
      <c r="KD58">
        <v>0</v>
      </c>
      <c r="KE58">
        <v>0</v>
      </c>
      <c r="KF58">
        <v>27</v>
      </c>
      <c r="KG58">
        <v>7</v>
      </c>
      <c r="KH58">
        <v>1</v>
      </c>
      <c r="KI58">
        <v>9</v>
      </c>
      <c r="KJ58">
        <v>5</v>
      </c>
      <c r="KK58">
        <v>2</v>
      </c>
      <c r="KL58">
        <v>0</v>
      </c>
      <c r="KM58">
        <v>0</v>
      </c>
      <c r="KN58">
        <v>0</v>
      </c>
      <c r="KO58">
        <v>0</v>
      </c>
      <c r="KP58">
        <v>0</v>
      </c>
      <c r="KQ58">
        <v>0</v>
      </c>
      <c r="KR58">
        <v>19</v>
      </c>
      <c r="KS58">
        <v>3</v>
      </c>
      <c r="KT58">
        <v>0</v>
      </c>
      <c r="KU58">
        <v>7</v>
      </c>
      <c r="KV58">
        <v>1</v>
      </c>
      <c r="KW58">
        <v>4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0</v>
      </c>
      <c r="LD58">
        <v>14</v>
      </c>
      <c r="LE58">
        <v>3</v>
      </c>
      <c r="LF58">
        <v>0</v>
      </c>
      <c r="LG58">
        <v>7</v>
      </c>
      <c r="LH58">
        <v>2</v>
      </c>
      <c r="LI58">
        <v>3</v>
      </c>
      <c r="LJ58">
        <v>0</v>
      </c>
      <c r="LK58">
        <v>0</v>
      </c>
      <c r="LL58">
        <v>0</v>
      </c>
      <c r="LM58">
        <v>0</v>
      </c>
      <c r="LN58">
        <v>0</v>
      </c>
      <c r="LO58">
        <v>0</v>
      </c>
      <c r="LP58">
        <v>13</v>
      </c>
      <c r="LQ58">
        <v>4</v>
      </c>
      <c r="LR58">
        <v>0</v>
      </c>
      <c r="LS58">
        <v>5</v>
      </c>
      <c r="LT58">
        <v>4</v>
      </c>
      <c r="LU58">
        <v>6</v>
      </c>
      <c r="LV58">
        <v>0</v>
      </c>
      <c r="LW58">
        <v>0</v>
      </c>
      <c r="LX58">
        <v>0</v>
      </c>
      <c r="LY58">
        <v>0</v>
      </c>
      <c r="LZ58">
        <v>0</v>
      </c>
      <c r="MA58">
        <v>0</v>
      </c>
      <c r="MB58">
        <v>15</v>
      </c>
      <c r="MC58">
        <v>13</v>
      </c>
      <c r="MD58">
        <v>0</v>
      </c>
      <c r="ME58">
        <v>7</v>
      </c>
      <c r="MF58">
        <v>3</v>
      </c>
      <c r="MG58">
        <v>2</v>
      </c>
      <c r="MH58">
        <v>0</v>
      </c>
      <c r="MI58">
        <v>0</v>
      </c>
      <c r="MJ58">
        <v>0</v>
      </c>
      <c r="MK58">
        <v>0</v>
      </c>
      <c r="ML58">
        <v>0</v>
      </c>
      <c r="MM58">
        <v>0</v>
      </c>
      <c r="MN58">
        <v>22</v>
      </c>
      <c r="MO58">
        <v>5</v>
      </c>
      <c r="MP58">
        <v>1</v>
      </c>
      <c r="MQ58">
        <v>9</v>
      </c>
      <c r="MR58">
        <v>6</v>
      </c>
      <c r="MS58">
        <v>0</v>
      </c>
      <c r="MT58">
        <v>0</v>
      </c>
      <c r="MU58">
        <v>0</v>
      </c>
      <c r="MV58">
        <v>0</v>
      </c>
      <c r="MW58">
        <v>0</v>
      </c>
      <c r="MX58">
        <v>0</v>
      </c>
      <c r="MY58">
        <v>0</v>
      </c>
      <c r="MZ58">
        <v>15</v>
      </c>
      <c r="NA58">
        <v>2</v>
      </c>
      <c r="NB58">
        <v>1</v>
      </c>
      <c r="NC58">
        <v>8</v>
      </c>
      <c r="ND58">
        <v>4</v>
      </c>
      <c r="NE58">
        <v>4</v>
      </c>
      <c r="NF58">
        <v>0</v>
      </c>
      <c r="NG58">
        <v>0</v>
      </c>
      <c r="NH58">
        <v>0</v>
      </c>
      <c r="NI58">
        <v>0</v>
      </c>
      <c r="NJ58">
        <v>0</v>
      </c>
      <c r="NK58">
        <v>0</v>
      </c>
      <c r="NL58">
        <v>15</v>
      </c>
      <c r="NM58">
        <v>2</v>
      </c>
      <c r="NN58">
        <v>0</v>
      </c>
      <c r="NO58">
        <v>9</v>
      </c>
      <c r="NP58">
        <v>2</v>
      </c>
      <c r="NQ58">
        <v>1</v>
      </c>
      <c r="NR58">
        <v>0</v>
      </c>
      <c r="NS58">
        <v>0</v>
      </c>
      <c r="NT58">
        <v>0</v>
      </c>
      <c r="NU58">
        <v>0</v>
      </c>
      <c r="NV58">
        <v>0</v>
      </c>
      <c r="NW58">
        <v>0</v>
      </c>
      <c r="NX58">
        <v>12</v>
      </c>
      <c r="NY58">
        <v>0</v>
      </c>
      <c r="NZ58">
        <v>1</v>
      </c>
      <c r="OA58">
        <v>9</v>
      </c>
      <c r="OB58">
        <v>4</v>
      </c>
      <c r="OC58">
        <v>4</v>
      </c>
      <c r="OD58">
        <v>0</v>
      </c>
      <c r="OE58">
        <v>0</v>
      </c>
      <c r="OF58">
        <v>0</v>
      </c>
      <c r="OG58">
        <v>1</v>
      </c>
      <c r="OH58">
        <v>0</v>
      </c>
      <c r="OI58">
        <v>0</v>
      </c>
      <c r="OJ58">
        <v>14</v>
      </c>
      <c r="OK58">
        <v>2</v>
      </c>
      <c r="OL58">
        <v>0</v>
      </c>
      <c r="OM58">
        <v>6</v>
      </c>
      <c r="ON58">
        <v>2</v>
      </c>
      <c r="OO58">
        <v>1</v>
      </c>
      <c r="OP58">
        <v>0</v>
      </c>
      <c r="OQ58">
        <v>0</v>
      </c>
      <c r="OR58">
        <v>0</v>
      </c>
      <c r="OS58">
        <v>1</v>
      </c>
      <c r="OT58">
        <v>0</v>
      </c>
      <c r="OU58">
        <v>0</v>
      </c>
      <c r="OV58">
        <v>9</v>
      </c>
      <c r="OW58">
        <v>2</v>
      </c>
      <c r="OX58">
        <v>1</v>
      </c>
      <c r="OY58">
        <v>1</v>
      </c>
      <c r="OZ58">
        <v>0</v>
      </c>
      <c r="PA58">
        <v>2</v>
      </c>
      <c r="PB58">
        <v>0</v>
      </c>
      <c r="PC58">
        <v>0</v>
      </c>
      <c r="PD58">
        <v>0</v>
      </c>
      <c r="PE58">
        <v>0</v>
      </c>
      <c r="PF58">
        <v>0</v>
      </c>
      <c r="PG58">
        <v>0</v>
      </c>
      <c r="PH58">
        <v>6</v>
      </c>
      <c r="PI58">
        <v>65</v>
      </c>
      <c r="PJ58">
        <v>5</v>
      </c>
      <c r="PK58">
        <v>165</v>
      </c>
      <c r="PL58">
        <v>87</v>
      </c>
      <c r="PM58">
        <v>63</v>
      </c>
      <c r="PN58">
        <v>0</v>
      </c>
      <c r="PO58">
        <v>0</v>
      </c>
      <c r="PP58">
        <v>0</v>
      </c>
      <c r="PQ58">
        <v>2</v>
      </c>
      <c r="PR58">
        <v>0</v>
      </c>
      <c r="PS58">
        <v>0</v>
      </c>
      <c r="PT58">
        <v>298</v>
      </c>
      <c r="PU58">
        <v>0</v>
      </c>
      <c r="PV58">
        <v>0</v>
      </c>
      <c r="PW58">
        <v>0</v>
      </c>
      <c r="PX58">
        <v>0</v>
      </c>
      <c r="PY58">
        <v>0</v>
      </c>
      <c r="PZ58">
        <v>0</v>
      </c>
      <c r="QA58">
        <v>0</v>
      </c>
      <c r="QB58">
        <v>0</v>
      </c>
      <c r="QC58">
        <v>0</v>
      </c>
      <c r="QD58">
        <v>0</v>
      </c>
      <c r="QE58">
        <v>0</v>
      </c>
      <c r="QF58">
        <v>0</v>
      </c>
    </row>
    <row r="59" spans="1:448" hidden="1">
      <c r="A59" s="178" t="s">
        <v>179</v>
      </c>
      <c r="B59">
        <v>47</v>
      </c>
      <c r="C59">
        <v>9</v>
      </c>
      <c r="D59">
        <v>2</v>
      </c>
      <c r="E59">
        <v>3</v>
      </c>
      <c r="F59">
        <v>42</v>
      </c>
      <c r="G59">
        <v>0</v>
      </c>
      <c r="H59">
        <v>3</v>
      </c>
      <c r="I59">
        <v>88</v>
      </c>
      <c r="J59">
        <v>2</v>
      </c>
      <c r="K59">
        <v>4</v>
      </c>
      <c r="L59">
        <v>0</v>
      </c>
      <c r="M59">
        <v>2</v>
      </c>
      <c r="N59">
        <v>0</v>
      </c>
      <c r="O59">
        <v>84</v>
      </c>
      <c r="P59">
        <v>0</v>
      </c>
      <c r="Q59">
        <v>0</v>
      </c>
      <c r="R59">
        <v>8</v>
      </c>
      <c r="S59">
        <v>1</v>
      </c>
      <c r="T59">
        <v>57</v>
      </c>
      <c r="U59">
        <v>2</v>
      </c>
      <c r="V59">
        <v>0</v>
      </c>
      <c r="W59">
        <v>0</v>
      </c>
      <c r="X59">
        <v>2</v>
      </c>
      <c r="Y59">
        <v>15</v>
      </c>
      <c r="Z59">
        <v>0</v>
      </c>
      <c r="AA59">
        <v>2</v>
      </c>
      <c r="AB59">
        <v>11</v>
      </c>
      <c r="AC59">
        <v>1</v>
      </c>
      <c r="AD59">
        <v>8</v>
      </c>
      <c r="AE59">
        <v>17</v>
      </c>
      <c r="AF59">
        <v>21</v>
      </c>
      <c r="AG59">
        <v>18</v>
      </c>
      <c r="AH59">
        <v>449</v>
      </c>
      <c r="AI59">
        <v>1</v>
      </c>
      <c r="AJ59">
        <v>0</v>
      </c>
      <c r="AK59">
        <v>1</v>
      </c>
      <c r="AL59">
        <v>0</v>
      </c>
      <c r="AM59">
        <v>4</v>
      </c>
      <c r="AN59">
        <v>0</v>
      </c>
      <c r="AO59">
        <v>0</v>
      </c>
      <c r="AP59">
        <v>3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1</v>
      </c>
      <c r="AW59">
        <v>0</v>
      </c>
      <c r="AX59">
        <v>0</v>
      </c>
      <c r="AY59">
        <v>0</v>
      </c>
      <c r="AZ59">
        <v>0</v>
      </c>
      <c r="BA59">
        <v>4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1</v>
      </c>
      <c r="BL59">
        <v>2</v>
      </c>
      <c r="BM59">
        <v>2</v>
      </c>
      <c r="BN59">
        <v>1</v>
      </c>
      <c r="BO59">
        <v>20</v>
      </c>
      <c r="BP59">
        <v>43</v>
      </c>
      <c r="BQ59">
        <v>18</v>
      </c>
      <c r="BR59">
        <v>1</v>
      </c>
      <c r="BS59">
        <v>5</v>
      </c>
      <c r="BT59">
        <v>61</v>
      </c>
      <c r="BU59">
        <v>0</v>
      </c>
      <c r="BV59">
        <v>0</v>
      </c>
      <c r="BW59">
        <v>118</v>
      </c>
      <c r="BX59">
        <v>3</v>
      </c>
      <c r="BY59">
        <v>4</v>
      </c>
      <c r="BZ59">
        <v>0</v>
      </c>
      <c r="CA59">
        <v>5</v>
      </c>
      <c r="CB59">
        <v>0</v>
      </c>
      <c r="CC59">
        <v>548</v>
      </c>
      <c r="CD59">
        <v>0</v>
      </c>
      <c r="CE59">
        <v>0</v>
      </c>
      <c r="CF59">
        <v>5</v>
      </c>
      <c r="CG59">
        <v>1</v>
      </c>
      <c r="CH59">
        <v>88</v>
      </c>
      <c r="CI59">
        <v>7</v>
      </c>
      <c r="CJ59">
        <v>0</v>
      </c>
      <c r="CK59">
        <v>0</v>
      </c>
      <c r="CL59">
        <v>2</v>
      </c>
      <c r="CM59">
        <v>23</v>
      </c>
      <c r="CN59">
        <v>0</v>
      </c>
      <c r="CO59">
        <v>18</v>
      </c>
      <c r="CP59">
        <v>10</v>
      </c>
      <c r="CQ59">
        <v>14</v>
      </c>
      <c r="CR59">
        <v>8</v>
      </c>
      <c r="CS59">
        <v>82</v>
      </c>
      <c r="CT59">
        <v>36</v>
      </c>
      <c r="CU59">
        <v>35</v>
      </c>
      <c r="CV59">
        <v>1135</v>
      </c>
      <c r="CW59">
        <v>53</v>
      </c>
      <c r="CX59">
        <v>3</v>
      </c>
      <c r="CY59">
        <v>1</v>
      </c>
      <c r="CZ59">
        <v>2</v>
      </c>
      <c r="DA59">
        <v>37</v>
      </c>
      <c r="DB59">
        <v>0</v>
      </c>
      <c r="DC59">
        <v>1</v>
      </c>
      <c r="DD59">
        <v>86</v>
      </c>
      <c r="DE59">
        <v>2</v>
      </c>
      <c r="DF59">
        <v>6</v>
      </c>
      <c r="DG59">
        <v>0</v>
      </c>
      <c r="DH59">
        <v>8</v>
      </c>
      <c r="DI59">
        <v>0</v>
      </c>
      <c r="DJ59">
        <v>48</v>
      </c>
      <c r="DK59">
        <v>0</v>
      </c>
      <c r="DL59">
        <v>1</v>
      </c>
      <c r="DM59">
        <v>20</v>
      </c>
      <c r="DN59">
        <v>0</v>
      </c>
      <c r="DO59">
        <v>36</v>
      </c>
      <c r="DP59">
        <v>0</v>
      </c>
      <c r="DQ59">
        <v>0</v>
      </c>
      <c r="DR59">
        <v>0</v>
      </c>
      <c r="DS59">
        <v>1</v>
      </c>
      <c r="DT59">
        <v>9</v>
      </c>
      <c r="DU59">
        <v>0</v>
      </c>
      <c r="DV59">
        <v>4</v>
      </c>
      <c r="DW59">
        <v>2</v>
      </c>
      <c r="DX59">
        <v>11</v>
      </c>
      <c r="DY59">
        <v>11</v>
      </c>
      <c r="DZ59">
        <v>60</v>
      </c>
      <c r="EA59">
        <v>11</v>
      </c>
      <c r="EB59">
        <v>13</v>
      </c>
      <c r="EC59">
        <v>426</v>
      </c>
      <c r="ED59">
        <v>144</v>
      </c>
      <c r="EE59">
        <v>30</v>
      </c>
      <c r="EF59">
        <v>5</v>
      </c>
      <c r="EG59">
        <v>10</v>
      </c>
      <c r="EH59">
        <v>144</v>
      </c>
      <c r="EI59">
        <v>0</v>
      </c>
      <c r="EJ59">
        <v>4</v>
      </c>
      <c r="EK59">
        <v>295</v>
      </c>
      <c r="EL59">
        <v>7</v>
      </c>
      <c r="EM59">
        <v>14</v>
      </c>
      <c r="EN59">
        <v>0</v>
      </c>
      <c r="EO59">
        <v>15</v>
      </c>
      <c r="EP59">
        <v>0</v>
      </c>
      <c r="EQ59">
        <v>681</v>
      </c>
      <c r="ER59">
        <v>0</v>
      </c>
      <c r="ES59">
        <v>1</v>
      </c>
      <c r="ET59">
        <v>33</v>
      </c>
      <c r="EU59">
        <v>2</v>
      </c>
      <c r="EV59">
        <v>185</v>
      </c>
      <c r="EW59">
        <v>9</v>
      </c>
      <c r="EX59">
        <v>0</v>
      </c>
      <c r="EY59">
        <v>0</v>
      </c>
      <c r="EZ59">
        <v>5</v>
      </c>
      <c r="FA59">
        <v>47</v>
      </c>
      <c r="FB59">
        <v>0</v>
      </c>
      <c r="FC59">
        <v>24</v>
      </c>
      <c r="FD59">
        <v>23</v>
      </c>
      <c r="FE59">
        <v>26</v>
      </c>
      <c r="FF59">
        <v>28</v>
      </c>
      <c r="FG59">
        <v>161</v>
      </c>
      <c r="FH59">
        <v>70</v>
      </c>
      <c r="FI59">
        <v>67</v>
      </c>
      <c r="FJ59">
        <v>2030</v>
      </c>
      <c r="FK59">
        <v>179</v>
      </c>
      <c r="FL59">
        <v>26</v>
      </c>
      <c r="FM59">
        <v>218</v>
      </c>
      <c r="FN59">
        <v>1</v>
      </c>
      <c r="FO59">
        <v>25</v>
      </c>
      <c r="FP59">
        <v>449</v>
      </c>
      <c r="FQ59">
        <v>12</v>
      </c>
      <c r="FR59">
        <v>5</v>
      </c>
      <c r="FS59">
        <v>1</v>
      </c>
      <c r="FT59">
        <v>0</v>
      </c>
      <c r="FU59">
        <v>2</v>
      </c>
      <c r="FV59">
        <v>20</v>
      </c>
      <c r="FW59">
        <v>550</v>
      </c>
      <c r="FX59">
        <v>25</v>
      </c>
      <c r="FY59">
        <v>517</v>
      </c>
      <c r="FZ59">
        <v>3</v>
      </c>
      <c r="GA59">
        <v>40</v>
      </c>
      <c r="GB59">
        <v>1135</v>
      </c>
      <c r="GC59">
        <v>74</v>
      </c>
      <c r="GD59">
        <v>3</v>
      </c>
      <c r="GE59">
        <v>337</v>
      </c>
      <c r="GF59">
        <v>2</v>
      </c>
      <c r="GG59">
        <v>10</v>
      </c>
      <c r="GH59">
        <v>426</v>
      </c>
      <c r="GI59">
        <v>815</v>
      </c>
      <c r="GJ59">
        <v>59</v>
      </c>
      <c r="GK59">
        <v>1073</v>
      </c>
      <c r="GL59">
        <v>6</v>
      </c>
      <c r="GM59">
        <v>77</v>
      </c>
      <c r="GN59">
        <v>2030</v>
      </c>
      <c r="GO59">
        <v>9</v>
      </c>
      <c r="GP59">
        <v>1</v>
      </c>
      <c r="GQ59">
        <v>92</v>
      </c>
      <c r="GR59">
        <v>58</v>
      </c>
      <c r="GS59">
        <v>48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150</v>
      </c>
      <c r="HA59">
        <v>16</v>
      </c>
      <c r="HB59">
        <v>0</v>
      </c>
      <c r="HC59">
        <v>75</v>
      </c>
      <c r="HD59">
        <v>48</v>
      </c>
      <c r="HE59">
        <v>22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113</v>
      </c>
      <c r="HM59">
        <v>25</v>
      </c>
      <c r="HN59">
        <v>0</v>
      </c>
      <c r="HO59">
        <v>65</v>
      </c>
      <c r="HP59">
        <v>43</v>
      </c>
      <c r="HQ59">
        <v>26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  <c r="HX59">
        <v>116</v>
      </c>
      <c r="HY59">
        <v>17</v>
      </c>
      <c r="HZ59">
        <v>2</v>
      </c>
      <c r="IA59">
        <v>89</v>
      </c>
      <c r="IB59">
        <v>53</v>
      </c>
      <c r="IC59">
        <v>23</v>
      </c>
      <c r="ID59">
        <v>0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131</v>
      </c>
      <c r="IK59">
        <v>19</v>
      </c>
      <c r="IL59">
        <v>0</v>
      </c>
      <c r="IM59">
        <v>57</v>
      </c>
      <c r="IN59">
        <v>30</v>
      </c>
      <c r="IO59">
        <v>12</v>
      </c>
      <c r="IP59">
        <v>0</v>
      </c>
      <c r="IQ59">
        <v>0</v>
      </c>
      <c r="IR59">
        <v>0</v>
      </c>
      <c r="IS59">
        <v>0</v>
      </c>
      <c r="IT59">
        <v>0</v>
      </c>
      <c r="IU59">
        <v>0</v>
      </c>
      <c r="IV59">
        <v>88</v>
      </c>
      <c r="IW59">
        <v>36</v>
      </c>
      <c r="IX59">
        <v>1</v>
      </c>
      <c r="IY59">
        <v>66</v>
      </c>
      <c r="IZ59">
        <v>36</v>
      </c>
      <c r="JA59">
        <v>25</v>
      </c>
      <c r="JB59">
        <v>0</v>
      </c>
      <c r="JC59">
        <v>0</v>
      </c>
      <c r="JD59">
        <v>0</v>
      </c>
      <c r="JE59">
        <v>0</v>
      </c>
      <c r="JF59">
        <v>0</v>
      </c>
      <c r="JG59">
        <v>0</v>
      </c>
      <c r="JH59">
        <v>128</v>
      </c>
      <c r="JI59">
        <v>27</v>
      </c>
      <c r="JJ59">
        <v>0</v>
      </c>
      <c r="JK59">
        <v>55</v>
      </c>
      <c r="JL59">
        <v>28</v>
      </c>
      <c r="JM59">
        <v>13</v>
      </c>
      <c r="JN59">
        <v>0</v>
      </c>
      <c r="JO59">
        <v>1</v>
      </c>
      <c r="JP59">
        <v>0</v>
      </c>
      <c r="JQ59">
        <v>0</v>
      </c>
      <c r="JR59">
        <v>0</v>
      </c>
      <c r="JS59">
        <v>0</v>
      </c>
      <c r="JT59">
        <v>95</v>
      </c>
      <c r="JU59">
        <v>31</v>
      </c>
      <c r="JV59">
        <v>1</v>
      </c>
      <c r="JW59">
        <v>66</v>
      </c>
      <c r="JX59">
        <v>38</v>
      </c>
      <c r="JY59">
        <v>23</v>
      </c>
      <c r="JZ59">
        <v>0</v>
      </c>
      <c r="KA59">
        <v>0</v>
      </c>
      <c r="KB59">
        <v>0</v>
      </c>
      <c r="KC59">
        <v>0</v>
      </c>
      <c r="KD59">
        <v>0</v>
      </c>
      <c r="KE59">
        <v>0</v>
      </c>
      <c r="KF59">
        <v>121</v>
      </c>
      <c r="KG59">
        <v>26</v>
      </c>
      <c r="KH59">
        <v>1</v>
      </c>
      <c r="KI59">
        <v>71</v>
      </c>
      <c r="KJ59">
        <v>44</v>
      </c>
      <c r="KK59">
        <v>17</v>
      </c>
      <c r="KL59">
        <v>0</v>
      </c>
      <c r="KM59">
        <v>0</v>
      </c>
      <c r="KN59">
        <v>0</v>
      </c>
      <c r="KO59">
        <v>0</v>
      </c>
      <c r="KP59">
        <v>0</v>
      </c>
      <c r="KQ59">
        <v>0</v>
      </c>
      <c r="KR59">
        <v>115</v>
      </c>
      <c r="KS59">
        <v>22</v>
      </c>
      <c r="KT59">
        <v>1</v>
      </c>
      <c r="KU59">
        <v>56</v>
      </c>
      <c r="KV59">
        <v>36</v>
      </c>
      <c r="KW59">
        <v>24</v>
      </c>
      <c r="KX59">
        <v>0</v>
      </c>
      <c r="KY59">
        <v>0</v>
      </c>
      <c r="KZ59">
        <v>0</v>
      </c>
      <c r="LA59">
        <v>0</v>
      </c>
      <c r="LB59">
        <v>0</v>
      </c>
      <c r="LC59">
        <v>0</v>
      </c>
      <c r="LD59">
        <v>103</v>
      </c>
      <c r="LE59">
        <v>33</v>
      </c>
      <c r="LF59">
        <v>2</v>
      </c>
      <c r="LG59">
        <v>73</v>
      </c>
      <c r="LH59">
        <v>46</v>
      </c>
      <c r="LI59">
        <v>37</v>
      </c>
      <c r="LJ59">
        <v>0</v>
      </c>
      <c r="LK59">
        <v>1</v>
      </c>
      <c r="LL59">
        <v>0</v>
      </c>
      <c r="LM59">
        <v>0</v>
      </c>
      <c r="LN59">
        <v>0</v>
      </c>
      <c r="LO59">
        <v>0</v>
      </c>
      <c r="LP59">
        <v>145</v>
      </c>
      <c r="LQ59">
        <v>35</v>
      </c>
      <c r="LR59">
        <v>0</v>
      </c>
      <c r="LS59">
        <v>67</v>
      </c>
      <c r="LT59">
        <v>36</v>
      </c>
      <c r="LU59">
        <v>15</v>
      </c>
      <c r="LV59">
        <v>0</v>
      </c>
      <c r="LW59">
        <v>1</v>
      </c>
      <c r="LX59">
        <v>0</v>
      </c>
      <c r="LY59">
        <v>0</v>
      </c>
      <c r="LZ59">
        <v>0</v>
      </c>
      <c r="MA59">
        <v>0</v>
      </c>
      <c r="MB59">
        <v>117</v>
      </c>
      <c r="MC59">
        <v>24</v>
      </c>
      <c r="MD59">
        <v>0</v>
      </c>
      <c r="ME59">
        <v>51</v>
      </c>
      <c r="MF59">
        <v>25</v>
      </c>
      <c r="MG59">
        <v>30</v>
      </c>
      <c r="MH59">
        <v>0</v>
      </c>
      <c r="MI59">
        <v>0</v>
      </c>
      <c r="MJ59">
        <v>0</v>
      </c>
      <c r="MK59">
        <v>1</v>
      </c>
      <c r="ML59">
        <v>0</v>
      </c>
      <c r="MM59">
        <v>0</v>
      </c>
      <c r="MN59">
        <v>105</v>
      </c>
      <c r="MO59">
        <v>43</v>
      </c>
      <c r="MP59">
        <v>5</v>
      </c>
      <c r="MQ59">
        <v>63</v>
      </c>
      <c r="MR59">
        <v>36</v>
      </c>
      <c r="MS59">
        <v>29</v>
      </c>
      <c r="MT59">
        <v>0</v>
      </c>
      <c r="MU59">
        <v>0</v>
      </c>
      <c r="MV59">
        <v>0</v>
      </c>
      <c r="MW59">
        <v>0</v>
      </c>
      <c r="MX59">
        <v>0</v>
      </c>
      <c r="MY59">
        <v>0</v>
      </c>
      <c r="MZ59">
        <v>140</v>
      </c>
      <c r="NA59">
        <v>26</v>
      </c>
      <c r="NB59">
        <v>1</v>
      </c>
      <c r="NC59">
        <v>47</v>
      </c>
      <c r="ND59">
        <v>28</v>
      </c>
      <c r="NE59">
        <v>28</v>
      </c>
      <c r="NF59">
        <v>0</v>
      </c>
      <c r="NG59">
        <v>0</v>
      </c>
      <c r="NH59">
        <v>0</v>
      </c>
      <c r="NI59">
        <v>0</v>
      </c>
      <c r="NJ59">
        <v>0</v>
      </c>
      <c r="NK59">
        <v>0</v>
      </c>
      <c r="NL59">
        <v>102</v>
      </c>
      <c r="NM59">
        <v>24</v>
      </c>
      <c r="NN59">
        <v>2</v>
      </c>
      <c r="NO59">
        <v>48</v>
      </c>
      <c r="NP59">
        <v>26</v>
      </c>
      <c r="NQ59">
        <v>23</v>
      </c>
      <c r="NR59">
        <v>0</v>
      </c>
      <c r="NS59">
        <v>0</v>
      </c>
      <c r="NT59">
        <v>0</v>
      </c>
      <c r="NU59">
        <v>0</v>
      </c>
      <c r="NV59">
        <v>0</v>
      </c>
      <c r="NW59">
        <v>0</v>
      </c>
      <c r="NX59">
        <v>97</v>
      </c>
      <c r="NY59">
        <v>18</v>
      </c>
      <c r="NZ59">
        <v>2</v>
      </c>
      <c r="OA59">
        <v>48</v>
      </c>
      <c r="OB59">
        <v>29</v>
      </c>
      <c r="OC59">
        <v>15</v>
      </c>
      <c r="OD59">
        <v>0</v>
      </c>
      <c r="OE59">
        <v>0</v>
      </c>
      <c r="OF59">
        <v>0</v>
      </c>
      <c r="OG59">
        <v>0</v>
      </c>
      <c r="OH59">
        <v>0</v>
      </c>
      <c r="OI59">
        <v>0</v>
      </c>
      <c r="OJ59">
        <v>83</v>
      </c>
      <c r="OK59">
        <v>17</v>
      </c>
      <c r="OL59">
        <v>1</v>
      </c>
      <c r="OM59">
        <v>45</v>
      </c>
      <c r="ON59">
        <v>30</v>
      </c>
      <c r="OO59">
        <v>14</v>
      </c>
      <c r="OP59">
        <v>0</v>
      </c>
      <c r="OQ59">
        <v>0</v>
      </c>
      <c r="OR59">
        <v>0</v>
      </c>
      <c r="OS59">
        <v>0</v>
      </c>
      <c r="OT59">
        <v>0</v>
      </c>
      <c r="OU59">
        <v>0</v>
      </c>
      <c r="OV59">
        <v>77</v>
      </c>
      <c r="OW59">
        <v>1</v>
      </c>
      <c r="OX59">
        <v>0</v>
      </c>
      <c r="OY59">
        <v>1</v>
      </c>
      <c r="OZ59">
        <v>0</v>
      </c>
      <c r="PA59">
        <v>2</v>
      </c>
      <c r="PB59">
        <v>0</v>
      </c>
      <c r="PC59">
        <v>0</v>
      </c>
      <c r="PD59">
        <v>0</v>
      </c>
      <c r="PE59">
        <v>0</v>
      </c>
      <c r="PF59">
        <v>0</v>
      </c>
      <c r="PG59">
        <v>0</v>
      </c>
      <c r="PH59">
        <v>4</v>
      </c>
      <c r="PI59">
        <v>449</v>
      </c>
      <c r="PJ59">
        <v>20</v>
      </c>
      <c r="PK59">
        <v>1135</v>
      </c>
      <c r="PL59">
        <v>670</v>
      </c>
      <c r="PM59">
        <v>426</v>
      </c>
      <c r="PN59">
        <v>0</v>
      </c>
      <c r="PO59">
        <v>3</v>
      </c>
      <c r="PP59">
        <v>0</v>
      </c>
      <c r="PQ59">
        <v>1</v>
      </c>
      <c r="PR59">
        <v>0</v>
      </c>
      <c r="PS59">
        <v>0</v>
      </c>
      <c r="PT59">
        <v>2030</v>
      </c>
      <c r="PU59">
        <v>5</v>
      </c>
      <c r="PV59">
        <v>0</v>
      </c>
      <c r="PW59">
        <v>10</v>
      </c>
      <c r="PX59">
        <v>3</v>
      </c>
      <c r="PY59">
        <v>11</v>
      </c>
      <c r="PZ59">
        <v>0</v>
      </c>
      <c r="QA59">
        <v>0</v>
      </c>
      <c r="QB59">
        <v>0</v>
      </c>
      <c r="QC59">
        <v>0</v>
      </c>
      <c r="QD59">
        <v>0</v>
      </c>
      <c r="QE59">
        <v>0</v>
      </c>
      <c r="QF59">
        <v>26</v>
      </c>
    </row>
    <row r="60" spans="1:448" hidden="1">
      <c r="A60" s="178" t="s">
        <v>180</v>
      </c>
      <c r="B60">
        <v>0</v>
      </c>
      <c r="C60">
        <v>0</v>
      </c>
      <c r="D60">
        <v>0</v>
      </c>
      <c r="E60">
        <v>0</v>
      </c>
      <c r="F60">
        <v>4</v>
      </c>
      <c r="G60">
        <v>0</v>
      </c>
      <c r="H60">
        <v>0</v>
      </c>
      <c r="I60">
        <v>1</v>
      </c>
      <c r="J60">
        <v>4</v>
      </c>
      <c r="K60">
        <v>2</v>
      </c>
      <c r="L60">
        <v>0</v>
      </c>
      <c r="M60">
        <v>0</v>
      </c>
      <c r="N60">
        <v>0</v>
      </c>
      <c r="O60">
        <v>9</v>
      </c>
      <c r="P60">
        <v>0</v>
      </c>
      <c r="Q60">
        <v>0</v>
      </c>
      <c r="R60">
        <v>3</v>
      </c>
      <c r="S60">
        <v>0</v>
      </c>
      <c r="T60">
        <v>18</v>
      </c>
      <c r="U60">
        <v>2</v>
      </c>
      <c r="V60">
        <v>0</v>
      </c>
      <c r="W60">
        <v>0</v>
      </c>
      <c r="X60">
        <v>3</v>
      </c>
      <c r="Y60">
        <v>2</v>
      </c>
      <c r="Z60">
        <v>0</v>
      </c>
      <c r="AA60">
        <v>0</v>
      </c>
      <c r="AB60">
        <v>2</v>
      </c>
      <c r="AC60">
        <v>1</v>
      </c>
      <c r="AD60">
        <v>0</v>
      </c>
      <c r="AE60">
        <v>0</v>
      </c>
      <c r="AF60">
        <v>3</v>
      </c>
      <c r="AG60">
        <v>3</v>
      </c>
      <c r="AH60">
        <v>57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1</v>
      </c>
      <c r="BQ60">
        <v>0</v>
      </c>
      <c r="BR60">
        <v>0</v>
      </c>
      <c r="BS60">
        <v>0</v>
      </c>
      <c r="BT60">
        <v>8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70</v>
      </c>
      <c r="CD60">
        <v>0</v>
      </c>
      <c r="CE60">
        <v>0</v>
      </c>
      <c r="CF60">
        <v>2</v>
      </c>
      <c r="CG60">
        <v>0</v>
      </c>
      <c r="CH60">
        <v>8</v>
      </c>
      <c r="CI60">
        <v>0</v>
      </c>
      <c r="CJ60">
        <v>1</v>
      </c>
      <c r="CK60">
        <v>0</v>
      </c>
      <c r="CL60">
        <v>0</v>
      </c>
      <c r="CM60">
        <v>6</v>
      </c>
      <c r="CN60">
        <v>0</v>
      </c>
      <c r="CO60">
        <v>0</v>
      </c>
      <c r="CP60">
        <v>3</v>
      </c>
      <c r="CQ60">
        <v>0</v>
      </c>
      <c r="CR60">
        <v>4</v>
      </c>
      <c r="CS60">
        <v>2</v>
      </c>
      <c r="CT60">
        <v>7</v>
      </c>
      <c r="CU60">
        <v>1</v>
      </c>
      <c r="CV60">
        <v>113</v>
      </c>
      <c r="CW60">
        <v>1</v>
      </c>
      <c r="CX60">
        <v>0</v>
      </c>
      <c r="CY60">
        <v>0</v>
      </c>
      <c r="CZ60">
        <v>0</v>
      </c>
      <c r="DA60">
        <v>1</v>
      </c>
      <c r="DB60">
        <v>0</v>
      </c>
      <c r="DC60">
        <v>0</v>
      </c>
      <c r="DD60">
        <v>0</v>
      </c>
      <c r="DE60">
        <v>0</v>
      </c>
      <c r="DF60">
        <v>2</v>
      </c>
      <c r="DG60">
        <v>0</v>
      </c>
      <c r="DH60">
        <v>0</v>
      </c>
      <c r="DI60">
        <v>0</v>
      </c>
      <c r="DJ60">
        <v>3</v>
      </c>
      <c r="DK60">
        <v>0</v>
      </c>
      <c r="DL60">
        <v>0</v>
      </c>
      <c r="DM60">
        <v>0</v>
      </c>
      <c r="DN60">
        <v>0</v>
      </c>
      <c r="DO60">
        <v>5</v>
      </c>
      <c r="DP60">
        <v>0</v>
      </c>
      <c r="DQ60">
        <v>0</v>
      </c>
      <c r="DR60">
        <v>0</v>
      </c>
      <c r="DS60">
        <v>0</v>
      </c>
      <c r="DT60">
        <v>3</v>
      </c>
      <c r="DU60">
        <v>0</v>
      </c>
      <c r="DV60">
        <v>0</v>
      </c>
      <c r="DW60">
        <v>0</v>
      </c>
      <c r="DX60">
        <v>1</v>
      </c>
      <c r="DY60">
        <v>0</v>
      </c>
      <c r="DZ60">
        <v>0</v>
      </c>
      <c r="EA60">
        <v>0</v>
      </c>
      <c r="EB60">
        <v>1</v>
      </c>
      <c r="EC60">
        <v>17</v>
      </c>
      <c r="ED60">
        <v>2</v>
      </c>
      <c r="EE60">
        <v>0</v>
      </c>
      <c r="EF60">
        <v>0</v>
      </c>
      <c r="EG60">
        <v>0</v>
      </c>
      <c r="EH60">
        <v>13</v>
      </c>
      <c r="EI60">
        <v>0</v>
      </c>
      <c r="EJ60">
        <v>0</v>
      </c>
      <c r="EK60">
        <v>1</v>
      </c>
      <c r="EL60">
        <v>4</v>
      </c>
      <c r="EM60">
        <v>4</v>
      </c>
      <c r="EN60">
        <v>0</v>
      </c>
      <c r="EO60">
        <v>0</v>
      </c>
      <c r="EP60">
        <v>0</v>
      </c>
      <c r="EQ60">
        <v>82</v>
      </c>
      <c r="ER60">
        <v>0</v>
      </c>
      <c r="ES60">
        <v>0</v>
      </c>
      <c r="ET60">
        <v>5</v>
      </c>
      <c r="EU60">
        <v>0</v>
      </c>
      <c r="EV60">
        <v>31</v>
      </c>
      <c r="EW60">
        <v>2</v>
      </c>
      <c r="EX60">
        <v>1</v>
      </c>
      <c r="EY60">
        <v>0</v>
      </c>
      <c r="EZ60">
        <v>3</v>
      </c>
      <c r="FA60">
        <v>11</v>
      </c>
      <c r="FB60">
        <v>0</v>
      </c>
      <c r="FC60">
        <v>0</v>
      </c>
      <c r="FD60">
        <v>5</v>
      </c>
      <c r="FE60">
        <v>2</v>
      </c>
      <c r="FF60">
        <v>4</v>
      </c>
      <c r="FG60">
        <v>2</v>
      </c>
      <c r="FH60">
        <v>10</v>
      </c>
      <c r="FI60">
        <v>5</v>
      </c>
      <c r="FJ60">
        <v>187</v>
      </c>
      <c r="FK60">
        <v>27</v>
      </c>
      <c r="FL60">
        <v>6</v>
      </c>
      <c r="FM60">
        <v>24</v>
      </c>
      <c r="FN60">
        <v>0</v>
      </c>
      <c r="FO60">
        <v>0</v>
      </c>
      <c r="FP60">
        <v>57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54</v>
      </c>
      <c r="FX60">
        <v>6</v>
      </c>
      <c r="FY60">
        <v>49</v>
      </c>
      <c r="FZ60">
        <v>1</v>
      </c>
      <c r="GA60">
        <v>3</v>
      </c>
      <c r="GB60">
        <v>113</v>
      </c>
      <c r="GC60">
        <v>3</v>
      </c>
      <c r="GD60">
        <v>0</v>
      </c>
      <c r="GE60">
        <v>14</v>
      </c>
      <c r="GF60">
        <v>0</v>
      </c>
      <c r="GG60">
        <v>0</v>
      </c>
      <c r="GH60">
        <v>17</v>
      </c>
      <c r="GI60">
        <v>84</v>
      </c>
      <c r="GJ60">
        <v>12</v>
      </c>
      <c r="GK60">
        <v>87</v>
      </c>
      <c r="GL60">
        <v>1</v>
      </c>
      <c r="GM60">
        <v>3</v>
      </c>
      <c r="GN60">
        <v>187</v>
      </c>
      <c r="GO60">
        <v>2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2</v>
      </c>
      <c r="HA60">
        <v>1</v>
      </c>
      <c r="HB60">
        <v>0</v>
      </c>
      <c r="HC60">
        <v>4</v>
      </c>
      <c r="HD60">
        <v>4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5</v>
      </c>
      <c r="HM60">
        <v>0</v>
      </c>
      <c r="HN60">
        <v>0</v>
      </c>
      <c r="HO60">
        <v>5</v>
      </c>
      <c r="HP60">
        <v>5</v>
      </c>
      <c r="HQ60">
        <v>1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6</v>
      </c>
      <c r="HY60">
        <v>1</v>
      </c>
      <c r="HZ60">
        <v>0</v>
      </c>
      <c r="IA60">
        <v>6</v>
      </c>
      <c r="IB60">
        <v>4</v>
      </c>
      <c r="IC60">
        <v>1</v>
      </c>
      <c r="ID60">
        <v>0</v>
      </c>
      <c r="IE60">
        <v>0</v>
      </c>
      <c r="IF60">
        <v>0</v>
      </c>
      <c r="IG60">
        <v>0</v>
      </c>
      <c r="IH60">
        <v>0</v>
      </c>
      <c r="II60">
        <v>0</v>
      </c>
      <c r="IJ60">
        <v>8</v>
      </c>
      <c r="IK60">
        <v>2</v>
      </c>
      <c r="IL60">
        <v>0</v>
      </c>
      <c r="IM60">
        <v>5</v>
      </c>
      <c r="IN60">
        <v>3</v>
      </c>
      <c r="IO60">
        <v>3</v>
      </c>
      <c r="IP60">
        <v>0</v>
      </c>
      <c r="IQ60">
        <v>1</v>
      </c>
      <c r="IR60">
        <v>0</v>
      </c>
      <c r="IS60">
        <v>0</v>
      </c>
      <c r="IT60">
        <v>0</v>
      </c>
      <c r="IU60">
        <v>0</v>
      </c>
      <c r="IV60">
        <v>10</v>
      </c>
      <c r="IW60">
        <v>3</v>
      </c>
      <c r="IX60">
        <v>0</v>
      </c>
      <c r="IY60">
        <v>9</v>
      </c>
      <c r="IZ60">
        <v>8</v>
      </c>
      <c r="JA60">
        <v>0</v>
      </c>
      <c r="JB60">
        <v>0</v>
      </c>
      <c r="JC60">
        <v>0</v>
      </c>
      <c r="JD60">
        <v>0</v>
      </c>
      <c r="JE60">
        <v>0</v>
      </c>
      <c r="JF60">
        <v>0</v>
      </c>
      <c r="JG60">
        <v>0</v>
      </c>
      <c r="JH60">
        <v>12</v>
      </c>
      <c r="JI60">
        <v>0</v>
      </c>
      <c r="JJ60">
        <v>0</v>
      </c>
      <c r="JK60">
        <v>5</v>
      </c>
      <c r="JL60">
        <v>4</v>
      </c>
      <c r="JM60">
        <v>0</v>
      </c>
      <c r="JN60">
        <v>0</v>
      </c>
      <c r="JO60">
        <v>0</v>
      </c>
      <c r="JP60">
        <v>0</v>
      </c>
      <c r="JQ60">
        <v>0</v>
      </c>
      <c r="JR60">
        <v>0</v>
      </c>
      <c r="JS60">
        <v>0</v>
      </c>
      <c r="JT60">
        <v>5</v>
      </c>
      <c r="JU60">
        <v>9</v>
      </c>
      <c r="JV60">
        <v>0</v>
      </c>
      <c r="JW60">
        <v>8</v>
      </c>
      <c r="JX60">
        <v>5</v>
      </c>
      <c r="JY60">
        <v>0</v>
      </c>
      <c r="JZ60">
        <v>0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17</v>
      </c>
      <c r="KG60">
        <v>6</v>
      </c>
      <c r="KH60">
        <v>0</v>
      </c>
      <c r="KI60">
        <v>4</v>
      </c>
      <c r="KJ60">
        <v>2</v>
      </c>
      <c r="KK60">
        <v>0</v>
      </c>
      <c r="KL60">
        <v>0</v>
      </c>
      <c r="KM60">
        <v>0</v>
      </c>
      <c r="KN60">
        <v>0</v>
      </c>
      <c r="KO60">
        <v>0</v>
      </c>
      <c r="KP60">
        <v>0</v>
      </c>
      <c r="KQ60">
        <v>0</v>
      </c>
      <c r="KR60">
        <v>10</v>
      </c>
      <c r="KS60">
        <v>5</v>
      </c>
      <c r="KT60">
        <v>0</v>
      </c>
      <c r="KU60">
        <v>5</v>
      </c>
      <c r="KV60">
        <v>4</v>
      </c>
      <c r="KW60">
        <v>1</v>
      </c>
      <c r="KX60">
        <v>0</v>
      </c>
      <c r="KY60">
        <v>0</v>
      </c>
      <c r="KZ60">
        <v>0</v>
      </c>
      <c r="LA60">
        <v>0</v>
      </c>
      <c r="LB60">
        <v>0</v>
      </c>
      <c r="LC60">
        <v>0</v>
      </c>
      <c r="LD60">
        <v>11</v>
      </c>
      <c r="LE60">
        <v>7</v>
      </c>
      <c r="LF60">
        <v>0</v>
      </c>
      <c r="LG60">
        <v>12</v>
      </c>
      <c r="LH60">
        <v>8</v>
      </c>
      <c r="LI60">
        <v>3</v>
      </c>
      <c r="LJ60">
        <v>0</v>
      </c>
      <c r="LK60">
        <v>2</v>
      </c>
      <c r="LL60">
        <v>0</v>
      </c>
      <c r="LM60">
        <v>0</v>
      </c>
      <c r="LN60">
        <v>0</v>
      </c>
      <c r="LO60">
        <v>0</v>
      </c>
      <c r="LP60">
        <v>22</v>
      </c>
      <c r="LQ60">
        <v>2</v>
      </c>
      <c r="LR60">
        <v>0</v>
      </c>
      <c r="LS60">
        <v>12</v>
      </c>
      <c r="LT60">
        <v>5</v>
      </c>
      <c r="LU60">
        <v>2</v>
      </c>
      <c r="LV60">
        <v>0</v>
      </c>
      <c r="LW60">
        <v>2</v>
      </c>
      <c r="LX60">
        <v>0</v>
      </c>
      <c r="LY60">
        <v>0</v>
      </c>
      <c r="LZ60">
        <v>0</v>
      </c>
      <c r="MA60">
        <v>0</v>
      </c>
      <c r="MB60">
        <v>16</v>
      </c>
      <c r="MC60">
        <v>5</v>
      </c>
      <c r="MD60">
        <v>0</v>
      </c>
      <c r="ME60">
        <v>11</v>
      </c>
      <c r="MF60">
        <v>4</v>
      </c>
      <c r="MG60">
        <v>1</v>
      </c>
      <c r="MH60">
        <v>0</v>
      </c>
      <c r="MI60">
        <v>0</v>
      </c>
      <c r="MJ60">
        <v>0</v>
      </c>
      <c r="MK60">
        <v>0</v>
      </c>
      <c r="ML60">
        <v>0</v>
      </c>
      <c r="MM60">
        <v>0</v>
      </c>
      <c r="MN60">
        <v>17</v>
      </c>
      <c r="MO60">
        <v>4</v>
      </c>
      <c r="MP60">
        <v>0</v>
      </c>
      <c r="MQ60">
        <v>11</v>
      </c>
      <c r="MR60">
        <v>2</v>
      </c>
      <c r="MS60">
        <v>2</v>
      </c>
      <c r="MT60">
        <v>0</v>
      </c>
      <c r="MU60">
        <v>0</v>
      </c>
      <c r="MV60">
        <v>0</v>
      </c>
      <c r="MW60">
        <v>0</v>
      </c>
      <c r="MX60">
        <v>0</v>
      </c>
      <c r="MY60">
        <v>0</v>
      </c>
      <c r="MZ60">
        <v>17</v>
      </c>
      <c r="NA60">
        <v>6</v>
      </c>
      <c r="NB60">
        <v>0</v>
      </c>
      <c r="NC60">
        <v>8</v>
      </c>
      <c r="ND60">
        <v>5</v>
      </c>
      <c r="NE60">
        <v>0</v>
      </c>
      <c r="NF60">
        <v>0</v>
      </c>
      <c r="NG60">
        <v>0</v>
      </c>
      <c r="NH60">
        <v>0</v>
      </c>
      <c r="NI60">
        <v>0</v>
      </c>
      <c r="NJ60">
        <v>0</v>
      </c>
      <c r="NK60">
        <v>0</v>
      </c>
      <c r="NL60">
        <v>14</v>
      </c>
      <c r="NM60">
        <v>1</v>
      </c>
      <c r="NN60">
        <v>0</v>
      </c>
      <c r="NO60">
        <v>4</v>
      </c>
      <c r="NP60">
        <v>1</v>
      </c>
      <c r="NQ60">
        <v>3</v>
      </c>
      <c r="NR60">
        <v>0</v>
      </c>
      <c r="NS60">
        <v>0</v>
      </c>
      <c r="NT60">
        <v>0</v>
      </c>
      <c r="NU60">
        <v>0</v>
      </c>
      <c r="NV60">
        <v>0</v>
      </c>
      <c r="NW60">
        <v>0</v>
      </c>
      <c r="NX60">
        <v>8</v>
      </c>
      <c r="NY60">
        <v>1</v>
      </c>
      <c r="NZ60">
        <v>0</v>
      </c>
      <c r="OA60">
        <v>2</v>
      </c>
      <c r="OB60">
        <v>0</v>
      </c>
      <c r="OC60">
        <v>0</v>
      </c>
      <c r="OD60">
        <v>0</v>
      </c>
      <c r="OE60">
        <v>0</v>
      </c>
      <c r="OF60">
        <v>0</v>
      </c>
      <c r="OG60">
        <v>0</v>
      </c>
      <c r="OH60">
        <v>0</v>
      </c>
      <c r="OI60">
        <v>0</v>
      </c>
      <c r="OJ60">
        <v>3</v>
      </c>
      <c r="OK60">
        <v>2</v>
      </c>
      <c r="OL60">
        <v>0</v>
      </c>
      <c r="OM60">
        <v>2</v>
      </c>
      <c r="ON60">
        <v>0</v>
      </c>
      <c r="OO60">
        <v>0</v>
      </c>
      <c r="OP60">
        <v>0</v>
      </c>
      <c r="OQ60">
        <v>0</v>
      </c>
      <c r="OR60">
        <v>0</v>
      </c>
      <c r="OS60">
        <v>0</v>
      </c>
      <c r="OT60">
        <v>0</v>
      </c>
      <c r="OU60">
        <v>0</v>
      </c>
      <c r="OV60">
        <v>4</v>
      </c>
      <c r="OW60">
        <v>0</v>
      </c>
      <c r="OX60">
        <v>0</v>
      </c>
      <c r="OY60">
        <v>0</v>
      </c>
      <c r="OZ60">
        <v>0</v>
      </c>
      <c r="PA60">
        <v>0</v>
      </c>
      <c r="PB60">
        <v>0</v>
      </c>
      <c r="PC60">
        <v>0</v>
      </c>
      <c r="PD60">
        <v>0</v>
      </c>
      <c r="PE60">
        <v>0</v>
      </c>
      <c r="PF60">
        <v>0</v>
      </c>
      <c r="PG60">
        <v>0</v>
      </c>
      <c r="PH60">
        <v>0</v>
      </c>
      <c r="PI60">
        <v>57</v>
      </c>
      <c r="PJ60">
        <v>0</v>
      </c>
      <c r="PK60">
        <v>113</v>
      </c>
      <c r="PL60">
        <v>64</v>
      </c>
      <c r="PM60">
        <v>17</v>
      </c>
      <c r="PN60">
        <v>0</v>
      </c>
      <c r="PO60">
        <v>5</v>
      </c>
      <c r="PP60">
        <v>0</v>
      </c>
      <c r="PQ60">
        <v>0</v>
      </c>
      <c r="PR60">
        <v>0</v>
      </c>
      <c r="PS60">
        <v>0</v>
      </c>
      <c r="PT60">
        <v>187</v>
      </c>
      <c r="PU60">
        <v>11</v>
      </c>
      <c r="PV60">
        <v>0</v>
      </c>
      <c r="PW60">
        <v>14</v>
      </c>
      <c r="PX60">
        <v>5</v>
      </c>
      <c r="PY60">
        <v>1</v>
      </c>
      <c r="PZ60">
        <v>0</v>
      </c>
      <c r="QA60">
        <v>0</v>
      </c>
      <c r="QB60">
        <v>0</v>
      </c>
      <c r="QC60">
        <v>0</v>
      </c>
      <c r="QD60">
        <v>0</v>
      </c>
      <c r="QE60">
        <v>0</v>
      </c>
      <c r="QF60">
        <v>26</v>
      </c>
    </row>
    <row r="61" spans="1:448" hidden="1">
      <c r="A61" s="178" t="s">
        <v>181</v>
      </c>
      <c r="B61">
        <v>0</v>
      </c>
      <c r="C61">
        <v>0</v>
      </c>
      <c r="D61">
        <v>0</v>
      </c>
      <c r="E61">
        <v>8</v>
      </c>
      <c r="F61">
        <v>6</v>
      </c>
      <c r="G61">
        <v>0</v>
      </c>
      <c r="H61">
        <v>4</v>
      </c>
      <c r="I61">
        <v>4</v>
      </c>
      <c r="J61">
        <v>1</v>
      </c>
      <c r="K61">
        <v>0</v>
      </c>
      <c r="L61">
        <v>0</v>
      </c>
      <c r="M61">
        <v>0</v>
      </c>
      <c r="N61">
        <v>0</v>
      </c>
      <c r="O61">
        <v>18</v>
      </c>
      <c r="P61">
        <v>0</v>
      </c>
      <c r="Q61">
        <v>0</v>
      </c>
      <c r="R61">
        <v>1</v>
      </c>
      <c r="S61">
        <v>0</v>
      </c>
      <c r="T61">
        <v>17</v>
      </c>
      <c r="U61">
        <v>0</v>
      </c>
      <c r="V61">
        <v>0</v>
      </c>
      <c r="W61">
        <v>0</v>
      </c>
      <c r="X61">
        <v>0</v>
      </c>
      <c r="Y61">
        <v>1</v>
      </c>
      <c r="Z61">
        <v>0</v>
      </c>
      <c r="AA61">
        <v>1</v>
      </c>
      <c r="AB61">
        <v>2</v>
      </c>
      <c r="AC61">
        <v>0</v>
      </c>
      <c r="AD61">
        <v>0</v>
      </c>
      <c r="AE61">
        <v>4</v>
      </c>
      <c r="AF61">
        <v>2</v>
      </c>
      <c r="AG61">
        <v>0</v>
      </c>
      <c r="AH61">
        <v>69</v>
      </c>
      <c r="AI61">
        <v>0</v>
      </c>
      <c r="AJ61">
        <v>0</v>
      </c>
      <c r="AK61">
        <v>0</v>
      </c>
      <c r="AL61">
        <v>1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1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1</v>
      </c>
      <c r="BN61">
        <v>0</v>
      </c>
      <c r="BO61">
        <v>3</v>
      </c>
      <c r="BP61">
        <v>3</v>
      </c>
      <c r="BQ61">
        <v>0</v>
      </c>
      <c r="BR61">
        <v>0</v>
      </c>
      <c r="BS61">
        <v>30</v>
      </c>
      <c r="BT61">
        <v>3</v>
      </c>
      <c r="BU61">
        <v>0</v>
      </c>
      <c r="BV61">
        <v>3</v>
      </c>
      <c r="BW61">
        <v>9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98</v>
      </c>
      <c r="CD61">
        <v>0</v>
      </c>
      <c r="CE61">
        <v>0</v>
      </c>
      <c r="CF61">
        <v>1</v>
      </c>
      <c r="CG61">
        <v>0</v>
      </c>
      <c r="CH61">
        <v>15</v>
      </c>
      <c r="CI61">
        <v>0</v>
      </c>
      <c r="CJ61">
        <v>0</v>
      </c>
      <c r="CK61">
        <v>0</v>
      </c>
      <c r="CL61">
        <v>0</v>
      </c>
      <c r="CM61">
        <v>3</v>
      </c>
      <c r="CN61">
        <v>0</v>
      </c>
      <c r="CO61">
        <v>0</v>
      </c>
      <c r="CP61">
        <v>4</v>
      </c>
      <c r="CQ61">
        <v>1</v>
      </c>
      <c r="CR61">
        <v>2</v>
      </c>
      <c r="CS61">
        <v>6</v>
      </c>
      <c r="CT61">
        <v>2</v>
      </c>
      <c r="CU61">
        <v>0</v>
      </c>
      <c r="CV61">
        <v>180</v>
      </c>
      <c r="CW61">
        <v>6</v>
      </c>
      <c r="CX61">
        <v>0</v>
      </c>
      <c r="CY61">
        <v>0</v>
      </c>
      <c r="CZ61">
        <v>14</v>
      </c>
      <c r="DA61">
        <v>2</v>
      </c>
      <c r="DB61">
        <v>0</v>
      </c>
      <c r="DC61">
        <v>1</v>
      </c>
      <c r="DD61">
        <v>3</v>
      </c>
      <c r="DE61">
        <v>0</v>
      </c>
      <c r="DF61">
        <v>2</v>
      </c>
      <c r="DG61">
        <v>0</v>
      </c>
      <c r="DH61">
        <v>0</v>
      </c>
      <c r="DI61">
        <v>0</v>
      </c>
      <c r="DJ61">
        <v>6</v>
      </c>
      <c r="DK61">
        <v>0</v>
      </c>
      <c r="DL61">
        <v>0</v>
      </c>
      <c r="DM61">
        <v>1</v>
      </c>
      <c r="DN61">
        <v>0</v>
      </c>
      <c r="DO61">
        <v>2</v>
      </c>
      <c r="DP61">
        <v>0</v>
      </c>
      <c r="DQ61">
        <v>0</v>
      </c>
      <c r="DR61">
        <v>0</v>
      </c>
      <c r="DS61">
        <v>0</v>
      </c>
      <c r="DT61">
        <v>1</v>
      </c>
      <c r="DU61">
        <v>0</v>
      </c>
      <c r="DV61">
        <v>1</v>
      </c>
      <c r="DW61">
        <v>0</v>
      </c>
      <c r="DX61">
        <v>0</v>
      </c>
      <c r="DY61">
        <v>0</v>
      </c>
      <c r="DZ61">
        <v>1</v>
      </c>
      <c r="EA61">
        <v>0</v>
      </c>
      <c r="EB61">
        <v>1</v>
      </c>
      <c r="EC61">
        <v>41</v>
      </c>
      <c r="ED61">
        <v>9</v>
      </c>
      <c r="EE61">
        <v>0</v>
      </c>
      <c r="EF61">
        <v>0</v>
      </c>
      <c r="EG61">
        <v>53</v>
      </c>
      <c r="EH61">
        <v>11</v>
      </c>
      <c r="EI61">
        <v>0</v>
      </c>
      <c r="EJ61">
        <v>8</v>
      </c>
      <c r="EK61">
        <v>16</v>
      </c>
      <c r="EL61">
        <v>1</v>
      </c>
      <c r="EM61">
        <v>2</v>
      </c>
      <c r="EN61">
        <v>0</v>
      </c>
      <c r="EO61">
        <v>0</v>
      </c>
      <c r="EP61">
        <v>0</v>
      </c>
      <c r="EQ61">
        <v>123</v>
      </c>
      <c r="ER61">
        <v>0</v>
      </c>
      <c r="ES61">
        <v>0</v>
      </c>
      <c r="ET61">
        <v>3</v>
      </c>
      <c r="EU61">
        <v>0</v>
      </c>
      <c r="EV61">
        <v>34</v>
      </c>
      <c r="EW61">
        <v>0</v>
      </c>
      <c r="EX61">
        <v>0</v>
      </c>
      <c r="EY61">
        <v>0</v>
      </c>
      <c r="EZ61">
        <v>0</v>
      </c>
      <c r="FA61">
        <v>5</v>
      </c>
      <c r="FB61">
        <v>0</v>
      </c>
      <c r="FC61">
        <v>2</v>
      </c>
      <c r="FD61">
        <v>6</v>
      </c>
      <c r="FE61">
        <v>1</v>
      </c>
      <c r="FF61">
        <v>2</v>
      </c>
      <c r="FG61">
        <v>11</v>
      </c>
      <c r="FH61">
        <v>5</v>
      </c>
      <c r="FI61">
        <v>1</v>
      </c>
      <c r="FJ61">
        <v>293</v>
      </c>
      <c r="FK61">
        <v>28</v>
      </c>
      <c r="FL61">
        <v>4</v>
      </c>
      <c r="FM61">
        <v>32</v>
      </c>
      <c r="FN61">
        <v>3</v>
      </c>
      <c r="FO61">
        <v>2</v>
      </c>
      <c r="FP61">
        <v>69</v>
      </c>
      <c r="FQ61">
        <v>1</v>
      </c>
      <c r="FR61">
        <v>2</v>
      </c>
      <c r="FS61">
        <v>0</v>
      </c>
      <c r="FT61">
        <v>0</v>
      </c>
      <c r="FU61">
        <v>0</v>
      </c>
      <c r="FV61">
        <v>3</v>
      </c>
      <c r="FW61">
        <v>90</v>
      </c>
      <c r="FX61">
        <v>28</v>
      </c>
      <c r="FY61">
        <v>61</v>
      </c>
      <c r="FZ61">
        <v>0</v>
      </c>
      <c r="GA61">
        <v>1</v>
      </c>
      <c r="GB61">
        <v>180</v>
      </c>
      <c r="GC61">
        <v>1</v>
      </c>
      <c r="GD61">
        <v>0</v>
      </c>
      <c r="GE61">
        <v>40</v>
      </c>
      <c r="GF61">
        <v>0</v>
      </c>
      <c r="GG61">
        <v>0</v>
      </c>
      <c r="GH61">
        <v>41</v>
      </c>
      <c r="GI61">
        <v>120</v>
      </c>
      <c r="GJ61">
        <v>34</v>
      </c>
      <c r="GK61">
        <v>133</v>
      </c>
      <c r="GL61">
        <v>3</v>
      </c>
      <c r="GM61">
        <v>3</v>
      </c>
      <c r="GN61">
        <v>293</v>
      </c>
      <c r="GO61">
        <v>3</v>
      </c>
      <c r="GP61">
        <v>0</v>
      </c>
      <c r="GQ61">
        <v>5</v>
      </c>
      <c r="GR61">
        <v>1</v>
      </c>
      <c r="GS61">
        <v>1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9</v>
      </c>
      <c r="HA61">
        <v>1</v>
      </c>
      <c r="HB61">
        <v>0</v>
      </c>
      <c r="HC61">
        <v>4</v>
      </c>
      <c r="HD61">
        <v>2</v>
      </c>
      <c r="HE61">
        <v>4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9</v>
      </c>
      <c r="HM61">
        <v>1</v>
      </c>
      <c r="HN61">
        <v>0</v>
      </c>
      <c r="HO61">
        <v>18</v>
      </c>
      <c r="HP61">
        <v>7</v>
      </c>
      <c r="HQ61">
        <v>2</v>
      </c>
      <c r="HR61">
        <v>0</v>
      </c>
      <c r="HS61">
        <v>1</v>
      </c>
      <c r="HT61">
        <v>0</v>
      </c>
      <c r="HU61">
        <v>0</v>
      </c>
      <c r="HV61">
        <v>0</v>
      </c>
      <c r="HW61">
        <v>0</v>
      </c>
      <c r="HX61">
        <v>21</v>
      </c>
      <c r="HY61">
        <v>4</v>
      </c>
      <c r="HZ61">
        <v>0</v>
      </c>
      <c r="IA61">
        <v>9</v>
      </c>
      <c r="IB61">
        <v>3</v>
      </c>
      <c r="IC61">
        <v>5</v>
      </c>
      <c r="ID61">
        <v>0</v>
      </c>
      <c r="IE61">
        <v>0</v>
      </c>
      <c r="IF61">
        <v>0</v>
      </c>
      <c r="IG61">
        <v>0</v>
      </c>
      <c r="IH61">
        <v>0</v>
      </c>
      <c r="II61">
        <v>0</v>
      </c>
      <c r="IJ61">
        <v>18</v>
      </c>
      <c r="IK61">
        <v>5</v>
      </c>
      <c r="IL61">
        <v>0</v>
      </c>
      <c r="IM61">
        <v>16</v>
      </c>
      <c r="IN61">
        <v>9</v>
      </c>
      <c r="IO61">
        <v>5</v>
      </c>
      <c r="IP61">
        <v>0</v>
      </c>
      <c r="IQ61">
        <v>0</v>
      </c>
      <c r="IR61">
        <v>0</v>
      </c>
      <c r="IS61">
        <v>0</v>
      </c>
      <c r="IT61">
        <v>0</v>
      </c>
      <c r="IU61">
        <v>0</v>
      </c>
      <c r="IV61">
        <v>26</v>
      </c>
      <c r="IW61">
        <v>1</v>
      </c>
      <c r="IX61">
        <v>0</v>
      </c>
      <c r="IY61">
        <v>10</v>
      </c>
      <c r="IZ61">
        <v>3</v>
      </c>
      <c r="JA61">
        <v>2</v>
      </c>
      <c r="JB61">
        <v>0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13</v>
      </c>
      <c r="JI61">
        <v>4</v>
      </c>
      <c r="JJ61">
        <v>0</v>
      </c>
      <c r="JK61">
        <v>17</v>
      </c>
      <c r="JL61">
        <v>7</v>
      </c>
      <c r="JM61">
        <v>3</v>
      </c>
      <c r="JN61">
        <v>0</v>
      </c>
      <c r="JO61">
        <v>0</v>
      </c>
      <c r="JP61">
        <v>0</v>
      </c>
      <c r="JQ61">
        <v>0</v>
      </c>
      <c r="JR61">
        <v>0</v>
      </c>
      <c r="JS61">
        <v>0</v>
      </c>
      <c r="JT61">
        <v>24</v>
      </c>
      <c r="JU61">
        <v>6</v>
      </c>
      <c r="JV61">
        <v>0</v>
      </c>
      <c r="JW61">
        <v>12</v>
      </c>
      <c r="JX61">
        <v>3</v>
      </c>
      <c r="JY61">
        <v>3</v>
      </c>
      <c r="JZ61">
        <v>0</v>
      </c>
      <c r="KA61">
        <v>0</v>
      </c>
      <c r="KB61">
        <v>0</v>
      </c>
      <c r="KC61">
        <v>0</v>
      </c>
      <c r="KD61">
        <v>0</v>
      </c>
      <c r="KE61">
        <v>0</v>
      </c>
      <c r="KF61">
        <v>21</v>
      </c>
      <c r="KG61">
        <v>6</v>
      </c>
      <c r="KH61">
        <v>0</v>
      </c>
      <c r="KI61">
        <v>13</v>
      </c>
      <c r="KJ61">
        <v>4</v>
      </c>
      <c r="KK61">
        <v>0</v>
      </c>
      <c r="KL61">
        <v>0</v>
      </c>
      <c r="KM61">
        <v>0</v>
      </c>
      <c r="KN61">
        <v>0</v>
      </c>
      <c r="KO61">
        <v>0</v>
      </c>
      <c r="KP61">
        <v>0</v>
      </c>
      <c r="KQ61">
        <v>0</v>
      </c>
      <c r="KR61">
        <v>19</v>
      </c>
      <c r="KS61">
        <v>6</v>
      </c>
      <c r="KT61">
        <v>0</v>
      </c>
      <c r="KU61">
        <v>15</v>
      </c>
      <c r="KV61">
        <v>1</v>
      </c>
      <c r="KW61">
        <v>1</v>
      </c>
      <c r="KX61">
        <v>0</v>
      </c>
      <c r="KY61">
        <v>0</v>
      </c>
      <c r="KZ61">
        <v>0</v>
      </c>
      <c r="LA61">
        <v>0</v>
      </c>
      <c r="LB61">
        <v>0</v>
      </c>
      <c r="LC61">
        <v>0</v>
      </c>
      <c r="LD61">
        <v>22</v>
      </c>
      <c r="LE61">
        <v>1</v>
      </c>
      <c r="LF61">
        <v>0</v>
      </c>
      <c r="LG61">
        <v>11</v>
      </c>
      <c r="LH61">
        <v>2</v>
      </c>
      <c r="LI61">
        <v>4</v>
      </c>
      <c r="LJ61">
        <v>0</v>
      </c>
      <c r="LK61">
        <v>2</v>
      </c>
      <c r="LL61">
        <v>0</v>
      </c>
      <c r="LM61">
        <v>0</v>
      </c>
      <c r="LN61">
        <v>0</v>
      </c>
      <c r="LO61">
        <v>0</v>
      </c>
      <c r="LP61">
        <v>16</v>
      </c>
      <c r="LQ61">
        <v>7</v>
      </c>
      <c r="LR61">
        <v>0</v>
      </c>
      <c r="LS61">
        <v>7</v>
      </c>
      <c r="LT61">
        <v>2</v>
      </c>
      <c r="LU61">
        <v>3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17</v>
      </c>
      <c r="MC61">
        <v>6</v>
      </c>
      <c r="MD61">
        <v>0</v>
      </c>
      <c r="ME61">
        <v>10</v>
      </c>
      <c r="MF61">
        <v>1</v>
      </c>
      <c r="MG61">
        <v>1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17</v>
      </c>
      <c r="MO61">
        <v>4</v>
      </c>
      <c r="MP61">
        <v>2</v>
      </c>
      <c r="MQ61">
        <v>7</v>
      </c>
      <c r="MR61">
        <v>2</v>
      </c>
      <c r="MS61">
        <v>1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14</v>
      </c>
      <c r="NA61">
        <v>7</v>
      </c>
      <c r="NB61">
        <v>0</v>
      </c>
      <c r="NC61">
        <v>5</v>
      </c>
      <c r="ND61">
        <v>0</v>
      </c>
      <c r="NE61">
        <v>3</v>
      </c>
      <c r="NF61">
        <v>0</v>
      </c>
      <c r="NG61">
        <v>0</v>
      </c>
      <c r="NH61">
        <v>0</v>
      </c>
      <c r="NI61">
        <v>0</v>
      </c>
      <c r="NJ61">
        <v>0</v>
      </c>
      <c r="NK61">
        <v>0</v>
      </c>
      <c r="NL61">
        <v>15</v>
      </c>
      <c r="NM61">
        <v>1</v>
      </c>
      <c r="NN61">
        <v>0</v>
      </c>
      <c r="NO61">
        <v>8</v>
      </c>
      <c r="NP61">
        <v>0</v>
      </c>
      <c r="NQ61">
        <v>2</v>
      </c>
      <c r="NR61">
        <v>0</v>
      </c>
      <c r="NS61">
        <v>0</v>
      </c>
      <c r="NT61">
        <v>0</v>
      </c>
      <c r="NU61">
        <v>0</v>
      </c>
      <c r="NV61">
        <v>0</v>
      </c>
      <c r="NW61">
        <v>0</v>
      </c>
      <c r="NX61">
        <v>11</v>
      </c>
      <c r="NY61">
        <v>5</v>
      </c>
      <c r="NZ61">
        <v>1</v>
      </c>
      <c r="OA61">
        <v>3</v>
      </c>
      <c r="OB61">
        <v>2</v>
      </c>
      <c r="OC61">
        <v>1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10</v>
      </c>
      <c r="OK61">
        <v>1</v>
      </c>
      <c r="OL61">
        <v>0</v>
      </c>
      <c r="OM61">
        <v>10</v>
      </c>
      <c r="ON61">
        <v>2</v>
      </c>
      <c r="OO61">
        <v>0</v>
      </c>
      <c r="OP61">
        <v>0</v>
      </c>
      <c r="OQ61">
        <v>0</v>
      </c>
      <c r="OR61">
        <v>0</v>
      </c>
      <c r="OS61">
        <v>0</v>
      </c>
      <c r="OT61">
        <v>0</v>
      </c>
      <c r="OU61">
        <v>0</v>
      </c>
      <c r="OV61">
        <v>11</v>
      </c>
      <c r="OW61">
        <v>0</v>
      </c>
      <c r="OX61">
        <v>0</v>
      </c>
      <c r="OY61">
        <v>0</v>
      </c>
      <c r="OZ61">
        <v>0</v>
      </c>
      <c r="PA61">
        <v>0</v>
      </c>
      <c r="PB61">
        <v>0</v>
      </c>
      <c r="PC61">
        <v>0</v>
      </c>
      <c r="PD61">
        <v>0</v>
      </c>
      <c r="PE61">
        <v>0</v>
      </c>
      <c r="PF61">
        <v>0</v>
      </c>
      <c r="PG61">
        <v>0</v>
      </c>
      <c r="PH61">
        <v>0</v>
      </c>
      <c r="PI61">
        <v>69</v>
      </c>
      <c r="PJ61">
        <v>3</v>
      </c>
      <c r="PK61">
        <v>180</v>
      </c>
      <c r="PL61">
        <v>51</v>
      </c>
      <c r="PM61">
        <v>41</v>
      </c>
      <c r="PN61">
        <v>0</v>
      </c>
      <c r="PO61">
        <v>3</v>
      </c>
      <c r="PP61">
        <v>0</v>
      </c>
      <c r="PQ61">
        <v>0</v>
      </c>
      <c r="PR61">
        <v>0</v>
      </c>
      <c r="PS61">
        <v>0</v>
      </c>
      <c r="PT61">
        <v>293</v>
      </c>
      <c r="PU61">
        <v>15</v>
      </c>
      <c r="PV61">
        <v>0</v>
      </c>
      <c r="PW61">
        <v>26</v>
      </c>
      <c r="PX61">
        <v>4</v>
      </c>
      <c r="PY61">
        <v>9</v>
      </c>
      <c r="PZ61">
        <v>0</v>
      </c>
      <c r="QA61">
        <v>0</v>
      </c>
      <c r="QB61">
        <v>0</v>
      </c>
      <c r="QC61">
        <v>0</v>
      </c>
      <c r="QD61">
        <v>0</v>
      </c>
      <c r="QE61">
        <v>0</v>
      </c>
      <c r="QF61">
        <v>50</v>
      </c>
    </row>
    <row r="62" spans="1:448" hidden="1">
      <c r="A62" s="178" t="s">
        <v>182</v>
      </c>
      <c r="B62">
        <v>3</v>
      </c>
      <c r="C62">
        <v>0</v>
      </c>
      <c r="D62">
        <v>0</v>
      </c>
      <c r="E62">
        <v>1</v>
      </c>
      <c r="F62">
        <v>0</v>
      </c>
      <c r="G62">
        <v>0</v>
      </c>
      <c r="H62">
        <v>0</v>
      </c>
      <c r="I62">
        <v>23</v>
      </c>
      <c r="J62">
        <v>2</v>
      </c>
      <c r="K62">
        <v>0</v>
      </c>
      <c r="L62">
        <v>0</v>
      </c>
      <c r="M62">
        <v>0</v>
      </c>
      <c r="N62">
        <v>0</v>
      </c>
      <c r="O62">
        <v>36</v>
      </c>
      <c r="P62">
        <v>0</v>
      </c>
      <c r="Q62">
        <v>0</v>
      </c>
      <c r="R62">
        <v>9</v>
      </c>
      <c r="S62">
        <v>0</v>
      </c>
      <c r="T62">
        <v>21</v>
      </c>
      <c r="U62">
        <v>1</v>
      </c>
      <c r="V62">
        <v>0</v>
      </c>
      <c r="W62">
        <v>0</v>
      </c>
      <c r="X62">
        <v>6</v>
      </c>
      <c r="Y62">
        <v>15</v>
      </c>
      <c r="Z62">
        <v>0</v>
      </c>
      <c r="AA62">
        <v>1</v>
      </c>
      <c r="AB62">
        <v>2</v>
      </c>
      <c r="AC62">
        <v>2</v>
      </c>
      <c r="AD62">
        <v>1</v>
      </c>
      <c r="AE62">
        <v>5</v>
      </c>
      <c r="AF62">
        <v>3</v>
      </c>
      <c r="AG62">
        <v>1</v>
      </c>
      <c r="AH62">
        <v>132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1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2</v>
      </c>
      <c r="AW62">
        <v>0</v>
      </c>
      <c r="AX62">
        <v>0</v>
      </c>
      <c r="AY62">
        <v>0</v>
      </c>
      <c r="AZ62">
        <v>0</v>
      </c>
      <c r="BA62">
        <v>6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9</v>
      </c>
      <c r="BP62">
        <v>16</v>
      </c>
      <c r="BQ62">
        <v>0</v>
      </c>
      <c r="BR62">
        <v>0</v>
      </c>
      <c r="BS62">
        <v>1</v>
      </c>
      <c r="BT62">
        <v>0</v>
      </c>
      <c r="BU62">
        <v>0</v>
      </c>
      <c r="BV62">
        <v>0</v>
      </c>
      <c r="BW62">
        <v>26</v>
      </c>
      <c r="BX62">
        <v>0</v>
      </c>
      <c r="BY62">
        <v>0</v>
      </c>
      <c r="BZ62">
        <v>0</v>
      </c>
      <c r="CA62">
        <v>0</v>
      </c>
      <c r="CB62">
        <v>1</v>
      </c>
      <c r="CC62">
        <v>172</v>
      </c>
      <c r="CD62">
        <v>0</v>
      </c>
      <c r="CE62">
        <v>2</v>
      </c>
      <c r="CF62">
        <v>10</v>
      </c>
      <c r="CG62">
        <v>0</v>
      </c>
      <c r="CH62">
        <v>25</v>
      </c>
      <c r="CI62">
        <v>0</v>
      </c>
      <c r="CJ62">
        <v>1</v>
      </c>
      <c r="CK62">
        <v>0</v>
      </c>
      <c r="CL62">
        <v>3</v>
      </c>
      <c r="CM62">
        <v>18</v>
      </c>
      <c r="CN62">
        <v>1</v>
      </c>
      <c r="CO62">
        <v>1</v>
      </c>
      <c r="CP62">
        <v>11</v>
      </c>
      <c r="CQ62">
        <v>11</v>
      </c>
      <c r="CR62">
        <v>8</v>
      </c>
      <c r="CS62">
        <v>10</v>
      </c>
      <c r="CT62">
        <v>10</v>
      </c>
      <c r="CU62">
        <v>9</v>
      </c>
      <c r="CV62">
        <v>336</v>
      </c>
      <c r="CW62">
        <v>14</v>
      </c>
      <c r="CX62">
        <v>0</v>
      </c>
      <c r="CY62">
        <v>0</v>
      </c>
      <c r="CZ62">
        <v>15</v>
      </c>
      <c r="DA62">
        <v>0</v>
      </c>
      <c r="DB62">
        <v>0</v>
      </c>
      <c r="DC62">
        <v>3</v>
      </c>
      <c r="DD62">
        <v>55</v>
      </c>
      <c r="DE62">
        <v>1</v>
      </c>
      <c r="DF62">
        <v>1</v>
      </c>
      <c r="DG62">
        <v>0</v>
      </c>
      <c r="DH62">
        <v>0</v>
      </c>
      <c r="DI62">
        <v>0</v>
      </c>
      <c r="DJ62">
        <v>54</v>
      </c>
      <c r="DK62">
        <v>0</v>
      </c>
      <c r="DL62">
        <v>1</v>
      </c>
      <c r="DM62">
        <v>18</v>
      </c>
      <c r="DN62">
        <v>0</v>
      </c>
      <c r="DO62">
        <v>12</v>
      </c>
      <c r="DP62">
        <v>3</v>
      </c>
      <c r="DQ62">
        <v>0</v>
      </c>
      <c r="DR62">
        <v>0</v>
      </c>
      <c r="DS62">
        <v>2</v>
      </c>
      <c r="DT62">
        <v>33</v>
      </c>
      <c r="DU62">
        <v>0</v>
      </c>
      <c r="DV62">
        <v>5</v>
      </c>
      <c r="DW62">
        <v>3</v>
      </c>
      <c r="DX62">
        <v>4</v>
      </c>
      <c r="DY62">
        <v>8</v>
      </c>
      <c r="DZ62">
        <v>12</v>
      </c>
      <c r="EA62">
        <v>8</v>
      </c>
      <c r="EB62">
        <v>3</v>
      </c>
      <c r="EC62">
        <v>255</v>
      </c>
      <c r="ED62">
        <v>33</v>
      </c>
      <c r="EE62">
        <v>0</v>
      </c>
      <c r="EF62">
        <v>0</v>
      </c>
      <c r="EG62">
        <v>17</v>
      </c>
      <c r="EH62">
        <v>0</v>
      </c>
      <c r="EI62">
        <v>0</v>
      </c>
      <c r="EJ62">
        <v>3</v>
      </c>
      <c r="EK62">
        <v>105</v>
      </c>
      <c r="EL62">
        <v>3</v>
      </c>
      <c r="EM62">
        <v>1</v>
      </c>
      <c r="EN62">
        <v>0</v>
      </c>
      <c r="EO62">
        <v>0</v>
      </c>
      <c r="EP62">
        <v>1</v>
      </c>
      <c r="EQ62">
        <v>264</v>
      </c>
      <c r="ER62">
        <v>0</v>
      </c>
      <c r="ES62">
        <v>3</v>
      </c>
      <c r="ET62">
        <v>37</v>
      </c>
      <c r="EU62">
        <v>0</v>
      </c>
      <c r="EV62">
        <v>64</v>
      </c>
      <c r="EW62">
        <v>4</v>
      </c>
      <c r="EX62">
        <v>1</v>
      </c>
      <c r="EY62">
        <v>0</v>
      </c>
      <c r="EZ62">
        <v>11</v>
      </c>
      <c r="FA62">
        <v>66</v>
      </c>
      <c r="FB62">
        <v>1</v>
      </c>
      <c r="FC62">
        <v>7</v>
      </c>
      <c r="FD62">
        <v>16</v>
      </c>
      <c r="FE62">
        <v>17</v>
      </c>
      <c r="FF62">
        <v>17</v>
      </c>
      <c r="FG62">
        <v>27</v>
      </c>
      <c r="FH62">
        <v>21</v>
      </c>
      <c r="FI62">
        <v>13</v>
      </c>
      <c r="FJ62">
        <v>732</v>
      </c>
      <c r="FK62">
        <v>59</v>
      </c>
      <c r="FL62">
        <v>6</v>
      </c>
      <c r="FM62">
        <v>66</v>
      </c>
      <c r="FN62">
        <v>1</v>
      </c>
      <c r="FO62">
        <v>0</v>
      </c>
      <c r="FP62">
        <v>132</v>
      </c>
      <c r="FQ62">
        <v>3</v>
      </c>
      <c r="FR62">
        <v>3</v>
      </c>
      <c r="FS62">
        <v>2</v>
      </c>
      <c r="FT62">
        <v>0</v>
      </c>
      <c r="FU62">
        <v>1</v>
      </c>
      <c r="FV62">
        <v>9</v>
      </c>
      <c r="FW62">
        <v>151</v>
      </c>
      <c r="FX62">
        <v>37</v>
      </c>
      <c r="FY62">
        <v>144</v>
      </c>
      <c r="FZ62">
        <v>1</v>
      </c>
      <c r="GA62">
        <v>3</v>
      </c>
      <c r="GB62">
        <v>336</v>
      </c>
      <c r="GC62">
        <v>34</v>
      </c>
      <c r="GD62">
        <v>0</v>
      </c>
      <c r="GE62">
        <v>218</v>
      </c>
      <c r="GF62">
        <v>3</v>
      </c>
      <c r="GG62">
        <v>0</v>
      </c>
      <c r="GH62">
        <v>255</v>
      </c>
      <c r="GI62">
        <v>247</v>
      </c>
      <c r="GJ62">
        <v>46</v>
      </c>
      <c r="GK62">
        <v>430</v>
      </c>
      <c r="GL62">
        <v>5</v>
      </c>
      <c r="GM62">
        <v>4</v>
      </c>
      <c r="GN62">
        <v>732</v>
      </c>
      <c r="GO62">
        <v>5</v>
      </c>
      <c r="GP62">
        <v>0</v>
      </c>
      <c r="GQ62">
        <v>19</v>
      </c>
      <c r="GR62">
        <v>10</v>
      </c>
      <c r="GS62">
        <v>41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65</v>
      </c>
      <c r="HA62">
        <v>5</v>
      </c>
      <c r="HB62">
        <v>0</v>
      </c>
      <c r="HC62">
        <v>20</v>
      </c>
      <c r="HD62">
        <v>15</v>
      </c>
      <c r="HE62">
        <v>15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40</v>
      </c>
      <c r="HM62">
        <v>3</v>
      </c>
      <c r="HN62">
        <v>0</v>
      </c>
      <c r="HO62">
        <v>24</v>
      </c>
      <c r="HP62">
        <v>15</v>
      </c>
      <c r="HQ62">
        <v>12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39</v>
      </c>
      <c r="HY62">
        <v>8</v>
      </c>
      <c r="HZ62">
        <v>0</v>
      </c>
      <c r="IA62">
        <v>18</v>
      </c>
      <c r="IB62">
        <v>11</v>
      </c>
      <c r="IC62">
        <v>22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1</v>
      </c>
      <c r="IJ62">
        <v>48</v>
      </c>
      <c r="IK62">
        <v>12</v>
      </c>
      <c r="IL62">
        <v>0</v>
      </c>
      <c r="IM62">
        <v>27</v>
      </c>
      <c r="IN62">
        <v>14</v>
      </c>
      <c r="IO62">
        <v>20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1</v>
      </c>
      <c r="IV62">
        <v>59</v>
      </c>
      <c r="IW62">
        <v>5</v>
      </c>
      <c r="IX62">
        <v>0</v>
      </c>
      <c r="IY62">
        <v>17</v>
      </c>
      <c r="IZ62">
        <v>11</v>
      </c>
      <c r="JA62">
        <v>16</v>
      </c>
      <c r="JB62">
        <v>0</v>
      </c>
      <c r="JC62">
        <v>0</v>
      </c>
      <c r="JD62">
        <v>0</v>
      </c>
      <c r="JE62">
        <v>0</v>
      </c>
      <c r="JF62">
        <v>0</v>
      </c>
      <c r="JG62">
        <v>0</v>
      </c>
      <c r="JH62">
        <v>38</v>
      </c>
      <c r="JI62">
        <v>10</v>
      </c>
      <c r="JJ62">
        <v>0</v>
      </c>
      <c r="JK62">
        <v>25</v>
      </c>
      <c r="JL62">
        <v>15</v>
      </c>
      <c r="JM62">
        <v>17</v>
      </c>
      <c r="JN62"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52</v>
      </c>
      <c r="JU62">
        <v>11</v>
      </c>
      <c r="JV62">
        <v>0</v>
      </c>
      <c r="JW62">
        <v>16</v>
      </c>
      <c r="JX62">
        <v>3</v>
      </c>
      <c r="JY62">
        <v>8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35</v>
      </c>
      <c r="KG62">
        <v>6</v>
      </c>
      <c r="KH62">
        <v>0</v>
      </c>
      <c r="KI62">
        <v>18</v>
      </c>
      <c r="KJ62">
        <v>7</v>
      </c>
      <c r="KK62">
        <v>12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36</v>
      </c>
      <c r="KS62">
        <v>6</v>
      </c>
      <c r="KT62">
        <v>0</v>
      </c>
      <c r="KU62">
        <v>16</v>
      </c>
      <c r="KV62">
        <v>7</v>
      </c>
      <c r="KW62">
        <v>21</v>
      </c>
      <c r="KX62">
        <v>0</v>
      </c>
      <c r="KY62">
        <v>0</v>
      </c>
      <c r="KZ62">
        <v>0</v>
      </c>
      <c r="LA62">
        <v>0</v>
      </c>
      <c r="LB62">
        <v>0</v>
      </c>
      <c r="LC62">
        <v>0</v>
      </c>
      <c r="LD62">
        <v>43</v>
      </c>
      <c r="LE62">
        <v>12</v>
      </c>
      <c r="LF62">
        <v>2</v>
      </c>
      <c r="LG62">
        <v>16</v>
      </c>
      <c r="LH62">
        <v>8</v>
      </c>
      <c r="LI62">
        <v>10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40</v>
      </c>
      <c r="LQ62">
        <v>12</v>
      </c>
      <c r="LR62">
        <v>2</v>
      </c>
      <c r="LS62">
        <v>19</v>
      </c>
      <c r="LT62">
        <v>6</v>
      </c>
      <c r="LU62">
        <v>12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45</v>
      </c>
      <c r="MC62">
        <v>9</v>
      </c>
      <c r="MD62">
        <v>1</v>
      </c>
      <c r="ME62">
        <v>18</v>
      </c>
      <c r="MF62">
        <v>7</v>
      </c>
      <c r="MG62">
        <v>10</v>
      </c>
      <c r="MH62">
        <v>0</v>
      </c>
      <c r="MI62">
        <v>0</v>
      </c>
      <c r="MJ62">
        <v>0</v>
      </c>
      <c r="MK62">
        <v>0</v>
      </c>
      <c r="ML62">
        <v>0</v>
      </c>
      <c r="MM62">
        <v>0</v>
      </c>
      <c r="MN62">
        <v>38</v>
      </c>
      <c r="MO62">
        <v>12</v>
      </c>
      <c r="MP62">
        <v>1</v>
      </c>
      <c r="MQ62">
        <v>19</v>
      </c>
      <c r="MR62">
        <v>8</v>
      </c>
      <c r="MS62">
        <v>8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40</v>
      </c>
      <c r="NA62">
        <v>6</v>
      </c>
      <c r="NB62">
        <v>1</v>
      </c>
      <c r="NC62">
        <v>17</v>
      </c>
      <c r="ND62">
        <v>6</v>
      </c>
      <c r="NE62">
        <v>7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31</v>
      </c>
      <c r="NM62">
        <v>7</v>
      </c>
      <c r="NN62">
        <v>2</v>
      </c>
      <c r="NO62">
        <v>16</v>
      </c>
      <c r="NP62">
        <v>6</v>
      </c>
      <c r="NQ62">
        <v>8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33</v>
      </c>
      <c r="NY62">
        <v>2</v>
      </c>
      <c r="NZ62">
        <v>0</v>
      </c>
      <c r="OA62">
        <v>16</v>
      </c>
      <c r="OB62">
        <v>7</v>
      </c>
      <c r="OC62">
        <v>12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30</v>
      </c>
      <c r="OK62">
        <v>1</v>
      </c>
      <c r="OL62">
        <v>0</v>
      </c>
      <c r="OM62">
        <v>15</v>
      </c>
      <c r="ON62">
        <v>5</v>
      </c>
      <c r="OO62">
        <v>4</v>
      </c>
      <c r="OP62">
        <v>0</v>
      </c>
      <c r="OQ62">
        <v>0</v>
      </c>
      <c r="OR62">
        <v>0</v>
      </c>
      <c r="OS62">
        <v>0</v>
      </c>
      <c r="OT62">
        <v>1</v>
      </c>
      <c r="OU62">
        <v>0</v>
      </c>
      <c r="OV62">
        <v>20</v>
      </c>
      <c r="OW62">
        <v>0</v>
      </c>
      <c r="OX62">
        <v>0</v>
      </c>
      <c r="OY62">
        <v>0</v>
      </c>
      <c r="OZ62">
        <v>0</v>
      </c>
      <c r="PA62">
        <v>0</v>
      </c>
      <c r="PB62">
        <v>0</v>
      </c>
      <c r="PC62">
        <v>0</v>
      </c>
      <c r="PD62">
        <v>0</v>
      </c>
      <c r="PE62">
        <v>0</v>
      </c>
      <c r="PF62">
        <v>0</v>
      </c>
      <c r="PG62">
        <v>0</v>
      </c>
      <c r="PH62">
        <v>0</v>
      </c>
      <c r="PI62">
        <v>132</v>
      </c>
      <c r="PJ62">
        <v>9</v>
      </c>
      <c r="PK62">
        <v>336</v>
      </c>
      <c r="PL62">
        <v>161</v>
      </c>
      <c r="PM62">
        <v>255</v>
      </c>
      <c r="PN62">
        <v>0</v>
      </c>
      <c r="PO62">
        <v>0</v>
      </c>
      <c r="PP62">
        <v>0</v>
      </c>
      <c r="PQ62">
        <v>0</v>
      </c>
      <c r="PR62">
        <v>1</v>
      </c>
      <c r="PS62">
        <v>2</v>
      </c>
      <c r="PT62">
        <v>732</v>
      </c>
      <c r="PU62">
        <v>59</v>
      </c>
      <c r="PV62">
        <v>4</v>
      </c>
      <c r="PW62">
        <v>127</v>
      </c>
      <c r="PX62">
        <v>47</v>
      </c>
      <c r="PY62">
        <v>155</v>
      </c>
      <c r="PZ62">
        <v>0</v>
      </c>
      <c r="QA62">
        <v>0</v>
      </c>
      <c r="QB62">
        <v>0</v>
      </c>
      <c r="QC62">
        <v>0</v>
      </c>
      <c r="QD62">
        <v>0</v>
      </c>
      <c r="QE62">
        <v>0</v>
      </c>
      <c r="QF62">
        <v>345</v>
      </c>
    </row>
    <row r="63" spans="1:448" hidden="1">
      <c r="A63" s="178" t="s">
        <v>183</v>
      </c>
      <c r="B63">
        <v>1</v>
      </c>
      <c r="C63">
        <v>11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</v>
      </c>
      <c r="K63">
        <v>0</v>
      </c>
      <c r="L63">
        <v>0</v>
      </c>
      <c r="M63">
        <v>0</v>
      </c>
      <c r="N63">
        <v>1</v>
      </c>
      <c r="O63">
        <v>50</v>
      </c>
      <c r="P63">
        <v>0</v>
      </c>
      <c r="Q63">
        <v>0</v>
      </c>
      <c r="R63">
        <v>6</v>
      </c>
      <c r="S63">
        <v>2</v>
      </c>
      <c r="T63">
        <v>21</v>
      </c>
      <c r="U63">
        <v>0</v>
      </c>
      <c r="V63">
        <v>0</v>
      </c>
      <c r="W63">
        <v>0</v>
      </c>
      <c r="X63">
        <v>0</v>
      </c>
      <c r="Y63">
        <v>7</v>
      </c>
      <c r="Z63">
        <v>0</v>
      </c>
      <c r="AA63">
        <v>2</v>
      </c>
      <c r="AB63">
        <v>5</v>
      </c>
      <c r="AC63">
        <v>0</v>
      </c>
      <c r="AD63">
        <v>2</v>
      </c>
      <c r="AE63">
        <v>8</v>
      </c>
      <c r="AF63">
        <v>2</v>
      </c>
      <c r="AG63">
        <v>1</v>
      </c>
      <c r="AH63">
        <v>120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</v>
      </c>
      <c r="AZ63">
        <v>0</v>
      </c>
      <c r="BA63">
        <v>1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21</v>
      </c>
      <c r="BQ63">
        <v>8</v>
      </c>
      <c r="BR63">
        <v>1</v>
      </c>
      <c r="BS63">
        <v>2</v>
      </c>
      <c r="BT63">
        <v>0</v>
      </c>
      <c r="BU63">
        <v>0</v>
      </c>
      <c r="BV63">
        <v>0</v>
      </c>
      <c r="BW63">
        <v>0</v>
      </c>
      <c r="BX63">
        <v>2</v>
      </c>
      <c r="BY63">
        <v>0</v>
      </c>
      <c r="BZ63">
        <v>0</v>
      </c>
      <c r="CA63">
        <v>0</v>
      </c>
      <c r="CB63">
        <v>1</v>
      </c>
      <c r="CC63">
        <v>258</v>
      </c>
      <c r="CD63">
        <v>0</v>
      </c>
      <c r="CE63">
        <v>0</v>
      </c>
      <c r="CF63">
        <v>16</v>
      </c>
      <c r="CG63">
        <v>1</v>
      </c>
      <c r="CH63">
        <v>42</v>
      </c>
      <c r="CI63">
        <v>0</v>
      </c>
      <c r="CJ63">
        <v>0</v>
      </c>
      <c r="CK63">
        <v>0</v>
      </c>
      <c r="CL63">
        <v>1</v>
      </c>
      <c r="CM63">
        <v>22</v>
      </c>
      <c r="CN63">
        <v>0</v>
      </c>
      <c r="CO63">
        <v>18</v>
      </c>
      <c r="CP63">
        <v>12</v>
      </c>
      <c r="CQ63">
        <v>0</v>
      </c>
      <c r="CR63">
        <v>6</v>
      </c>
      <c r="CS63">
        <v>15</v>
      </c>
      <c r="CT63">
        <v>1</v>
      </c>
      <c r="CU63">
        <v>2</v>
      </c>
      <c r="CV63">
        <v>429</v>
      </c>
      <c r="CW63">
        <v>20</v>
      </c>
      <c r="CX63">
        <v>24</v>
      </c>
      <c r="CY63">
        <v>0</v>
      </c>
      <c r="CZ63">
        <v>6</v>
      </c>
      <c r="DA63">
        <v>0</v>
      </c>
      <c r="DB63">
        <v>0</v>
      </c>
      <c r="DC63">
        <v>0</v>
      </c>
      <c r="DD63">
        <v>0</v>
      </c>
      <c r="DE63">
        <v>2</v>
      </c>
      <c r="DF63">
        <v>0</v>
      </c>
      <c r="DG63">
        <v>0</v>
      </c>
      <c r="DH63">
        <v>0</v>
      </c>
      <c r="DI63">
        <v>1</v>
      </c>
      <c r="DJ63">
        <v>44</v>
      </c>
      <c r="DK63">
        <v>0</v>
      </c>
      <c r="DL63">
        <v>0</v>
      </c>
      <c r="DM63">
        <v>24</v>
      </c>
      <c r="DN63">
        <v>0</v>
      </c>
      <c r="DO63">
        <v>13</v>
      </c>
      <c r="DP63">
        <v>1</v>
      </c>
      <c r="DQ63">
        <v>0</v>
      </c>
      <c r="DR63">
        <v>0</v>
      </c>
      <c r="DS63">
        <v>7</v>
      </c>
      <c r="DT63">
        <v>22</v>
      </c>
      <c r="DU63">
        <v>1</v>
      </c>
      <c r="DV63">
        <v>1</v>
      </c>
      <c r="DW63">
        <v>1</v>
      </c>
      <c r="DX63">
        <v>0</v>
      </c>
      <c r="DY63">
        <v>5</v>
      </c>
      <c r="DZ63">
        <v>24</v>
      </c>
      <c r="EA63">
        <v>1</v>
      </c>
      <c r="EB63">
        <v>2</v>
      </c>
      <c r="EC63">
        <v>199</v>
      </c>
      <c r="ED63">
        <v>42</v>
      </c>
      <c r="EE63">
        <v>43</v>
      </c>
      <c r="EF63">
        <v>1</v>
      </c>
      <c r="EG63">
        <v>8</v>
      </c>
      <c r="EH63">
        <v>0</v>
      </c>
      <c r="EI63">
        <v>0</v>
      </c>
      <c r="EJ63">
        <v>0</v>
      </c>
      <c r="EK63">
        <v>0</v>
      </c>
      <c r="EL63">
        <v>5</v>
      </c>
      <c r="EM63">
        <v>0</v>
      </c>
      <c r="EN63">
        <v>0</v>
      </c>
      <c r="EO63">
        <v>0</v>
      </c>
      <c r="EP63">
        <v>3</v>
      </c>
      <c r="EQ63">
        <v>352</v>
      </c>
      <c r="ER63">
        <v>0</v>
      </c>
      <c r="ES63">
        <v>0</v>
      </c>
      <c r="ET63">
        <v>47</v>
      </c>
      <c r="EU63">
        <v>3</v>
      </c>
      <c r="EV63">
        <v>77</v>
      </c>
      <c r="EW63">
        <v>1</v>
      </c>
      <c r="EX63">
        <v>0</v>
      </c>
      <c r="EY63">
        <v>0</v>
      </c>
      <c r="EZ63">
        <v>8</v>
      </c>
      <c r="FA63">
        <v>51</v>
      </c>
      <c r="FB63">
        <v>1</v>
      </c>
      <c r="FC63">
        <v>21</v>
      </c>
      <c r="FD63">
        <v>18</v>
      </c>
      <c r="FE63">
        <v>0</v>
      </c>
      <c r="FF63">
        <v>13</v>
      </c>
      <c r="FG63">
        <v>47</v>
      </c>
      <c r="FH63">
        <v>4</v>
      </c>
      <c r="FI63">
        <v>5</v>
      </c>
      <c r="FJ63">
        <v>750</v>
      </c>
      <c r="FK63">
        <v>60</v>
      </c>
      <c r="FL63">
        <v>11</v>
      </c>
      <c r="FM63">
        <v>44</v>
      </c>
      <c r="FN63">
        <v>1</v>
      </c>
      <c r="FO63">
        <v>4</v>
      </c>
      <c r="FP63">
        <v>120</v>
      </c>
      <c r="FQ63">
        <v>1</v>
      </c>
      <c r="FR63">
        <v>1</v>
      </c>
      <c r="FS63">
        <v>0</v>
      </c>
      <c r="FT63">
        <v>0</v>
      </c>
      <c r="FU63">
        <v>0</v>
      </c>
      <c r="FV63">
        <v>2</v>
      </c>
      <c r="FW63">
        <v>231</v>
      </c>
      <c r="FX63">
        <v>19</v>
      </c>
      <c r="FY63">
        <v>171</v>
      </c>
      <c r="FZ63">
        <v>1</v>
      </c>
      <c r="GA63">
        <v>7</v>
      </c>
      <c r="GB63">
        <v>429</v>
      </c>
      <c r="GC63">
        <v>28</v>
      </c>
      <c r="GD63">
        <v>2</v>
      </c>
      <c r="GE63">
        <v>167</v>
      </c>
      <c r="GF63">
        <v>0</v>
      </c>
      <c r="GG63">
        <v>2</v>
      </c>
      <c r="GH63">
        <v>199</v>
      </c>
      <c r="GI63">
        <v>320</v>
      </c>
      <c r="GJ63">
        <v>33</v>
      </c>
      <c r="GK63">
        <v>382</v>
      </c>
      <c r="GL63">
        <v>2</v>
      </c>
      <c r="GM63">
        <v>13</v>
      </c>
      <c r="GN63">
        <v>750</v>
      </c>
      <c r="GO63">
        <v>0</v>
      </c>
      <c r="GP63">
        <v>0</v>
      </c>
      <c r="GQ63">
        <v>22</v>
      </c>
      <c r="GR63">
        <v>18</v>
      </c>
      <c r="GS63">
        <v>26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48</v>
      </c>
      <c r="HA63">
        <v>1</v>
      </c>
      <c r="HB63">
        <v>0</v>
      </c>
      <c r="HC63">
        <v>30</v>
      </c>
      <c r="HD63">
        <v>26</v>
      </c>
      <c r="HE63">
        <v>17</v>
      </c>
      <c r="HF63">
        <v>0</v>
      </c>
      <c r="HG63">
        <v>1</v>
      </c>
      <c r="HH63">
        <v>0</v>
      </c>
      <c r="HI63">
        <v>0</v>
      </c>
      <c r="HJ63">
        <v>0</v>
      </c>
      <c r="HK63">
        <v>0</v>
      </c>
      <c r="HL63">
        <v>48</v>
      </c>
      <c r="HM63">
        <v>3</v>
      </c>
      <c r="HN63">
        <v>0</v>
      </c>
      <c r="HO63">
        <v>31</v>
      </c>
      <c r="HP63">
        <v>25</v>
      </c>
      <c r="HQ63">
        <v>16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50</v>
      </c>
      <c r="HY63">
        <v>5</v>
      </c>
      <c r="HZ63">
        <v>0</v>
      </c>
      <c r="IA63">
        <v>35</v>
      </c>
      <c r="IB63">
        <v>27</v>
      </c>
      <c r="IC63">
        <v>14</v>
      </c>
      <c r="ID63">
        <v>0</v>
      </c>
      <c r="IE63">
        <v>0</v>
      </c>
      <c r="IF63">
        <v>0</v>
      </c>
      <c r="IG63">
        <v>0</v>
      </c>
      <c r="IH63">
        <v>0</v>
      </c>
      <c r="II63">
        <v>0</v>
      </c>
      <c r="IJ63">
        <v>54</v>
      </c>
      <c r="IK63">
        <v>10</v>
      </c>
      <c r="IL63">
        <v>0</v>
      </c>
      <c r="IM63">
        <v>31</v>
      </c>
      <c r="IN63">
        <v>23</v>
      </c>
      <c r="IO63">
        <v>15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56</v>
      </c>
      <c r="IW63">
        <v>5</v>
      </c>
      <c r="IX63">
        <v>0</v>
      </c>
      <c r="IY63">
        <v>34</v>
      </c>
      <c r="IZ63">
        <v>25</v>
      </c>
      <c r="JA63">
        <v>15</v>
      </c>
      <c r="JB63">
        <v>0</v>
      </c>
      <c r="JC63">
        <v>0</v>
      </c>
      <c r="JD63">
        <v>0</v>
      </c>
      <c r="JE63">
        <v>0</v>
      </c>
      <c r="JF63">
        <v>0</v>
      </c>
      <c r="JG63">
        <v>0</v>
      </c>
      <c r="JH63">
        <v>54</v>
      </c>
      <c r="JI63">
        <v>11</v>
      </c>
      <c r="JJ63">
        <v>0</v>
      </c>
      <c r="JK63">
        <v>31</v>
      </c>
      <c r="JL63">
        <v>20</v>
      </c>
      <c r="JM63">
        <v>6</v>
      </c>
      <c r="JN63"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48</v>
      </c>
      <c r="JU63">
        <v>6</v>
      </c>
      <c r="JV63">
        <v>0</v>
      </c>
      <c r="JW63">
        <v>21</v>
      </c>
      <c r="JX63">
        <v>10</v>
      </c>
      <c r="JY63">
        <v>10</v>
      </c>
      <c r="JZ63">
        <v>0</v>
      </c>
      <c r="KA63">
        <v>0</v>
      </c>
      <c r="KB63">
        <v>0</v>
      </c>
      <c r="KC63">
        <v>0</v>
      </c>
      <c r="KD63">
        <v>0</v>
      </c>
      <c r="KE63">
        <v>0</v>
      </c>
      <c r="KF63">
        <v>37</v>
      </c>
      <c r="KG63">
        <v>12</v>
      </c>
      <c r="KH63">
        <v>0</v>
      </c>
      <c r="KI63">
        <v>25</v>
      </c>
      <c r="KJ63">
        <v>14</v>
      </c>
      <c r="KK63">
        <v>11</v>
      </c>
      <c r="KL63">
        <v>0</v>
      </c>
      <c r="KM63">
        <v>0</v>
      </c>
      <c r="KN63">
        <v>0</v>
      </c>
      <c r="KO63">
        <v>0</v>
      </c>
      <c r="KP63">
        <v>0</v>
      </c>
      <c r="KQ63">
        <v>0</v>
      </c>
      <c r="KR63">
        <v>48</v>
      </c>
      <c r="KS63">
        <v>6</v>
      </c>
      <c r="KT63">
        <v>0</v>
      </c>
      <c r="KU63">
        <v>22</v>
      </c>
      <c r="KV63">
        <v>11</v>
      </c>
      <c r="KW63">
        <v>9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37</v>
      </c>
      <c r="LE63">
        <v>9</v>
      </c>
      <c r="LF63">
        <v>0</v>
      </c>
      <c r="LG63">
        <v>23</v>
      </c>
      <c r="LH63">
        <v>12</v>
      </c>
      <c r="LI63">
        <v>10</v>
      </c>
      <c r="LJ63">
        <v>0</v>
      </c>
      <c r="LK63">
        <v>0</v>
      </c>
      <c r="LL63">
        <v>1</v>
      </c>
      <c r="LM63">
        <v>0</v>
      </c>
      <c r="LN63">
        <v>0</v>
      </c>
      <c r="LO63">
        <v>0</v>
      </c>
      <c r="LP63">
        <v>42</v>
      </c>
      <c r="LQ63">
        <v>7</v>
      </c>
      <c r="LR63">
        <v>1</v>
      </c>
      <c r="LS63">
        <v>27</v>
      </c>
      <c r="LT63">
        <v>14</v>
      </c>
      <c r="LU63">
        <v>8</v>
      </c>
      <c r="LV63">
        <v>0</v>
      </c>
      <c r="LW63">
        <v>0</v>
      </c>
      <c r="LX63">
        <v>0</v>
      </c>
      <c r="LY63">
        <v>0</v>
      </c>
      <c r="LZ63">
        <v>0</v>
      </c>
      <c r="MA63">
        <v>0</v>
      </c>
      <c r="MB63">
        <v>43</v>
      </c>
      <c r="MC63">
        <v>9</v>
      </c>
      <c r="MD63">
        <v>0</v>
      </c>
      <c r="ME63">
        <v>25</v>
      </c>
      <c r="MF63">
        <v>14</v>
      </c>
      <c r="MG63">
        <v>12</v>
      </c>
      <c r="MH63">
        <v>0</v>
      </c>
      <c r="MI63">
        <v>0</v>
      </c>
      <c r="MJ63">
        <v>0</v>
      </c>
      <c r="MK63">
        <v>0</v>
      </c>
      <c r="ML63">
        <v>0</v>
      </c>
      <c r="MM63">
        <v>0</v>
      </c>
      <c r="MN63">
        <v>46</v>
      </c>
      <c r="MO63">
        <v>12</v>
      </c>
      <c r="MP63">
        <v>1</v>
      </c>
      <c r="MQ63">
        <v>21</v>
      </c>
      <c r="MR63">
        <v>10</v>
      </c>
      <c r="MS63">
        <v>8</v>
      </c>
      <c r="MT63">
        <v>0</v>
      </c>
      <c r="MU63">
        <v>0</v>
      </c>
      <c r="MV63">
        <v>0</v>
      </c>
      <c r="MW63">
        <v>0</v>
      </c>
      <c r="MX63">
        <v>0</v>
      </c>
      <c r="MY63">
        <v>0</v>
      </c>
      <c r="MZ63">
        <v>42</v>
      </c>
      <c r="NA63">
        <v>10</v>
      </c>
      <c r="NB63">
        <v>0</v>
      </c>
      <c r="NC63">
        <v>19</v>
      </c>
      <c r="ND63">
        <v>7</v>
      </c>
      <c r="NE63">
        <v>10</v>
      </c>
      <c r="NF63">
        <v>0</v>
      </c>
      <c r="NG63">
        <v>0</v>
      </c>
      <c r="NH63">
        <v>0</v>
      </c>
      <c r="NI63">
        <v>0</v>
      </c>
      <c r="NJ63">
        <v>1</v>
      </c>
      <c r="NK63">
        <v>0</v>
      </c>
      <c r="NL63">
        <v>39</v>
      </c>
      <c r="NM63">
        <v>7</v>
      </c>
      <c r="NN63">
        <v>0</v>
      </c>
      <c r="NO63">
        <v>12</v>
      </c>
      <c r="NP63">
        <v>5</v>
      </c>
      <c r="NQ63">
        <v>7</v>
      </c>
      <c r="NR63">
        <v>0</v>
      </c>
      <c r="NS63">
        <v>0</v>
      </c>
      <c r="NT63">
        <v>0</v>
      </c>
      <c r="NU63">
        <v>0</v>
      </c>
      <c r="NV63">
        <v>0</v>
      </c>
      <c r="NW63">
        <v>0</v>
      </c>
      <c r="NX63">
        <v>26</v>
      </c>
      <c r="NY63">
        <v>4</v>
      </c>
      <c r="NZ63">
        <v>0</v>
      </c>
      <c r="OA63">
        <v>12</v>
      </c>
      <c r="OB63">
        <v>5</v>
      </c>
      <c r="OC63">
        <v>5</v>
      </c>
      <c r="OD63">
        <v>0</v>
      </c>
      <c r="OE63">
        <v>0</v>
      </c>
      <c r="OF63">
        <v>0</v>
      </c>
      <c r="OG63">
        <v>0</v>
      </c>
      <c r="OH63">
        <v>0</v>
      </c>
      <c r="OI63">
        <v>0</v>
      </c>
      <c r="OJ63">
        <v>21</v>
      </c>
      <c r="OK63">
        <v>3</v>
      </c>
      <c r="OL63">
        <v>0</v>
      </c>
      <c r="OM63">
        <v>8</v>
      </c>
      <c r="ON63">
        <v>1</v>
      </c>
      <c r="OO63">
        <v>0</v>
      </c>
      <c r="OP63">
        <v>0</v>
      </c>
      <c r="OQ63">
        <v>0</v>
      </c>
      <c r="OR63">
        <v>0</v>
      </c>
      <c r="OS63">
        <v>0</v>
      </c>
      <c r="OT63">
        <v>0</v>
      </c>
      <c r="OU63">
        <v>0</v>
      </c>
      <c r="OV63">
        <v>11</v>
      </c>
      <c r="OW63">
        <v>0</v>
      </c>
      <c r="OX63">
        <v>0</v>
      </c>
      <c r="OY63">
        <v>0</v>
      </c>
      <c r="OZ63">
        <v>0</v>
      </c>
      <c r="PA63">
        <v>0</v>
      </c>
      <c r="PB63">
        <v>0</v>
      </c>
      <c r="PC63">
        <v>0</v>
      </c>
      <c r="PD63">
        <v>0</v>
      </c>
      <c r="PE63">
        <v>0</v>
      </c>
      <c r="PF63">
        <v>0</v>
      </c>
      <c r="PG63">
        <v>0</v>
      </c>
      <c r="PH63">
        <v>0</v>
      </c>
      <c r="PI63">
        <v>120</v>
      </c>
      <c r="PJ63">
        <v>2</v>
      </c>
      <c r="PK63">
        <v>429</v>
      </c>
      <c r="PL63">
        <v>267</v>
      </c>
      <c r="PM63">
        <v>199</v>
      </c>
      <c r="PN63">
        <v>0</v>
      </c>
      <c r="PO63">
        <v>1</v>
      </c>
      <c r="PP63">
        <v>1</v>
      </c>
      <c r="PQ63">
        <v>0</v>
      </c>
      <c r="PR63">
        <v>1</v>
      </c>
      <c r="PS63">
        <v>0</v>
      </c>
      <c r="PT63">
        <v>750</v>
      </c>
      <c r="PU63">
        <v>21</v>
      </c>
      <c r="PV63">
        <v>0</v>
      </c>
      <c r="PW63">
        <v>76</v>
      </c>
      <c r="PX63">
        <v>37</v>
      </c>
      <c r="PY63">
        <v>89</v>
      </c>
      <c r="PZ63">
        <v>0</v>
      </c>
      <c r="QA63">
        <v>0</v>
      </c>
      <c r="QB63">
        <v>0</v>
      </c>
      <c r="QC63">
        <v>0</v>
      </c>
      <c r="QD63">
        <v>0</v>
      </c>
      <c r="QE63">
        <v>0</v>
      </c>
      <c r="QF63">
        <v>186</v>
      </c>
    </row>
    <row r="64" spans="1:448" hidden="1">
      <c r="A64" s="178" t="s">
        <v>184</v>
      </c>
      <c r="B64">
        <v>92</v>
      </c>
      <c r="C64">
        <v>8</v>
      </c>
      <c r="D64">
        <v>0</v>
      </c>
      <c r="E64">
        <v>0</v>
      </c>
      <c r="F64">
        <v>354</v>
      </c>
      <c r="G64">
        <v>0</v>
      </c>
      <c r="H64">
        <v>3</v>
      </c>
      <c r="I64">
        <v>5</v>
      </c>
      <c r="J64">
        <v>3</v>
      </c>
      <c r="K64">
        <v>5</v>
      </c>
      <c r="L64">
        <v>0</v>
      </c>
      <c r="M64">
        <v>12</v>
      </c>
      <c r="N64">
        <v>0</v>
      </c>
      <c r="O64">
        <v>198</v>
      </c>
      <c r="P64">
        <v>0</v>
      </c>
      <c r="Q64">
        <v>0</v>
      </c>
      <c r="R64">
        <v>19</v>
      </c>
      <c r="S64">
        <v>0</v>
      </c>
      <c r="T64">
        <v>88</v>
      </c>
      <c r="U64">
        <v>0</v>
      </c>
      <c r="V64">
        <v>0</v>
      </c>
      <c r="W64">
        <v>0</v>
      </c>
      <c r="X64">
        <v>0</v>
      </c>
      <c r="Y64">
        <v>25</v>
      </c>
      <c r="Z64">
        <v>0</v>
      </c>
      <c r="AA64">
        <v>8</v>
      </c>
      <c r="AB64">
        <v>19</v>
      </c>
      <c r="AC64">
        <v>5</v>
      </c>
      <c r="AD64">
        <v>6</v>
      </c>
      <c r="AE64">
        <v>84</v>
      </c>
      <c r="AF64">
        <v>9</v>
      </c>
      <c r="AG64">
        <v>17</v>
      </c>
      <c r="AH64">
        <v>960</v>
      </c>
      <c r="AI64">
        <v>10</v>
      </c>
      <c r="AJ64">
        <v>0</v>
      </c>
      <c r="AK64">
        <v>0</v>
      </c>
      <c r="AL64">
        <v>0</v>
      </c>
      <c r="AM64">
        <v>16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4</v>
      </c>
      <c r="AW64">
        <v>0</v>
      </c>
      <c r="AX64">
        <v>0</v>
      </c>
      <c r="AY64">
        <v>0</v>
      </c>
      <c r="AZ64">
        <v>0</v>
      </c>
      <c r="BA64">
        <v>7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1</v>
      </c>
      <c r="BJ64">
        <v>0</v>
      </c>
      <c r="BK64">
        <v>0</v>
      </c>
      <c r="BL64">
        <v>3</v>
      </c>
      <c r="BM64">
        <v>0</v>
      </c>
      <c r="BN64">
        <v>6</v>
      </c>
      <c r="BO64">
        <v>47</v>
      </c>
      <c r="BP64">
        <v>87</v>
      </c>
      <c r="BQ64">
        <v>7</v>
      </c>
      <c r="BR64">
        <v>0</v>
      </c>
      <c r="BS64">
        <v>1</v>
      </c>
      <c r="BT64">
        <v>400</v>
      </c>
      <c r="BU64">
        <v>0</v>
      </c>
      <c r="BV64">
        <v>2</v>
      </c>
      <c r="BW64">
        <v>0</v>
      </c>
      <c r="BX64">
        <v>4</v>
      </c>
      <c r="BY64">
        <v>1</v>
      </c>
      <c r="BZ64">
        <v>0</v>
      </c>
      <c r="CA64">
        <v>11</v>
      </c>
      <c r="CB64">
        <v>2</v>
      </c>
      <c r="CC64">
        <v>910</v>
      </c>
      <c r="CD64">
        <v>0</v>
      </c>
      <c r="CE64">
        <v>0</v>
      </c>
      <c r="CF64">
        <v>25</v>
      </c>
      <c r="CG64">
        <v>0</v>
      </c>
      <c r="CH64">
        <v>108</v>
      </c>
      <c r="CI64">
        <v>0</v>
      </c>
      <c r="CJ64">
        <v>1</v>
      </c>
      <c r="CK64">
        <v>0</v>
      </c>
      <c r="CL64">
        <v>1</v>
      </c>
      <c r="CM64">
        <v>20</v>
      </c>
      <c r="CN64">
        <v>0</v>
      </c>
      <c r="CO64">
        <v>15</v>
      </c>
      <c r="CP64">
        <v>26</v>
      </c>
      <c r="CQ64">
        <v>9</v>
      </c>
      <c r="CR64">
        <v>10</v>
      </c>
      <c r="CS64">
        <v>67</v>
      </c>
      <c r="CT64">
        <v>20</v>
      </c>
      <c r="CU64">
        <v>14</v>
      </c>
      <c r="CV64">
        <v>1741</v>
      </c>
      <c r="CW64">
        <v>54</v>
      </c>
      <c r="CX64">
        <v>0</v>
      </c>
      <c r="CY64">
        <v>0</v>
      </c>
      <c r="CZ64">
        <v>4</v>
      </c>
      <c r="DA64">
        <v>193</v>
      </c>
      <c r="DB64">
        <v>0</v>
      </c>
      <c r="DC64">
        <v>2</v>
      </c>
      <c r="DD64">
        <v>3</v>
      </c>
      <c r="DE64">
        <v>2</v>
      </c>
      <c r="DF64">
        <v>3</v>
      </c>
      <c r="DG64">
        <v>0</v>
      </c>
      <c r="DH64">
        <v>4</v>
      </c>
      <c r="DI64">
        <v>0</v>
      </c>
      <c r="DJ64">
        <v>215</v>
      </c>
      <c r="DK64">
        <v>0</v>
      </c>
      <c r="DL64">
        <v>0</v>
      </c>
      <c r="DM64">
        <v>26</v>
      </c>
      <c r="DN64">
        <v>0</v>
      </c>
      <c r="DO64">
        <v>44</v>
      </c>
      <c r="DP64">
        <v>2</v>
      </c>
      <c r="DQ64">
        <v>0</v>
      </c>
      <c r="DR64">
        <v>6</v>
      </c>
      <c r="DS64">
        <v>2</v>
      </c>
      <c r="DT64">
        <v>2</v>
      </c>
      <c r="DU64">
        <v>0</v>
      </c>
      <c r="DV64">
        <v>26</v>
      </c>
      <c r="DW64">
        <v>3</v>
      </c>
      <c r="DX64">
        <v>18</v>
      </c>
      <c r="DY64">
        <v>28</v>
      </c>
      <c r="DZ64">
        <v>53</v>
      </c>
      <c r="EA64">
        <v>4</v>
      </c>
      <c r="EB64">
        <v>21</v>
      </c>
      <c r="EC64">
        <v>715</v>
      </c>
      <c r="ED64">
        <v>243</v>
      </c>
      <c r="EE64">
        <v>15</v>
      </c>
      <c r="EF64">
        <v>0</v>
      </c>
      <c r="EG64">
        <v>5</v>
      </c>
      <c r="EH64">
        <v>963</v>
      </c>
      <c r="EI64">
        <v>0</v>
      </c>
      <c r="EJ64">
        <v>7</v>
      </c>
      <c r="EK64">
        <v>8</v>
      </c>
      <c r="EL64">
        <v>9</v>
      </c>
      <c r="EM64">
        <v>9</v>
      </c>
      <c r="EN64">
        <v>0</v>
      </c>
      <c r="EO64">
        <v>27</v>
      </c>
      <c r="EP64">
        <v>2</v>
      </c>
      <c r="EQ64">
        <v>1327</v>
      </c>
      <c r="ER64">
        <v>0</v>
      </c>
      <c r="ES64">
        <v>0</v>
      </c>
      <c r="ET64">
        <v>70</v>
      </c>
      <c r="EU64">
        <v>0</v>
      </c>
      <c r="EV64">
        <v>247</v>
      </c>
      <c r="EW64">
        <v>2</v>
      </c>
      <c r="EX64">
        <v>1</v>
      </c>
      <c r="EY64">
        <v>6</v>
      </c>
      <c r="EZ64">
        <v>3</v>
      </c>
      <c r="FA64">
        <v>47</v>
      </c>
      <c r="FB64">
        <v>0</v>
      </c>
      <c r="FC64">
        <v>49</v>
      </c>
      <c r="FD64">
        <v>49</v>
      </c>
      <c r="FE64">
        <v>32</v>
      </c>
      <c r="FF64">
        <v>44</v>
      </c>
      <c r="FG64">
        <v>207</v>
      </c>
      <c r="FH64">
        <v>33</v>
      </c>
      <c r="FI64">
        <v>58</v>
      </c>
      <c r="FJ64">
        <v>3463</v>
      </c>
      <c r="FK64">
        <v>379</v>
      </c>
      <c r="FL64">
        <v>94</v>
      </c>
      <c r="FM64">
        <v>443</v>
      </c>
      <c r="FN64">
        <v>8</v>
      </c>
      <c r="FO64">
        <v>36</v>
      </c>
      <c r="FP64">
        <v>960</v>
      </c>
      <c r="FQ64">
        <v>14</v>
      </c>
      <c r="FR64">
        <v>23</v>
      </c>
      <c r="FS64">
        <v>2</v>
      </c>
      <c r="FT64">
        <v>0</v>
      </c>
      <c r="FU64">
        <v>8</v>
      </c>
      <c r="FV64">
        <v>47</v>
      </c>
      <c r="FW64">
        <v>938</v>
      </c>
      <c r="FX64">
        <v>159</v>
      </c>
      <c r="FY64">
        <v>602</v>
      </c>
      <c r="FZ64">
        <v>10</v>
      </c>
      <c r="GA64">
        <v>32</v>
      </c>
      <c r="GB64">
        <v>1741</v>
      </c>
      <c r="GC64">
        <v>125</v>
      </c>
      <c r="GD64">
        <v>6</v>
      </c>
      <c r="GE64">
        <v>568</v>
      </c>
      <c r="GF64">
        <v>7</v>
      </c>
      <c r="GG64">
        <v>9</v>
      </c>
      <c r="GH64">
        <v>715</v>
      </c>
      <c r="GI64">
        <v>1456</v>
      </c>
      <c r="GJ64">
        <v>282</v>
      </c>
      <c r="GK64">
        <v>1615</v>
      </c>
      <c r="GL64">
        <v>25</v>
      </c>
      <c r="GM64">
        <v>85</v>
      </c>
      <c r="GN64">
        <v>3463</v>
      </c>
      <c r="GO64">
        <v>24</v>
      </c>
      <c r="GP64">
        <v>0</v>
      </c>
      <c r="GQ64">
        <v>94</v>
      </c>
      <c r="GR64">
        <v>67</v>
      </c>
      <c r="GS64">
        <v>43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1</v>
      </c>
      <c r="GZ64">
        <v>161</v>
      </c>
      <c r="HA64">
        <v>26</v>
      </c>
      <c r="HB64">
        <v>1</v>
      </c>
      <c r="HC64">
        <v>129</v>
      </c>
      <c r="HD64">
        <v>101</v>
      </c>
      <c r="HE64">
        <v>38</v>
      </c>
      <c r="HF64">
        <v>0</v>
      </c>
      <c r="HG64">
        <v>0</v>
      </c>
      <c r="HH64">
        <v>1</v>
      </c>
      <c r="HI64">
        <v>1</v>
      </c>
      <c r="HJ64">
        <v>0</v>
      </c>
      <c r="HK64">
        <v>4</v>
      </c>
      <c r="HL64">
        <v>194</v>
      </c>
      <c r="HM64">
        <v>27</v>
      </c>
      <c r="HN64">
        <v>1</v>
      </c>
      <c r="HO64">
        <v>119</v>
      </c>
      <c r="HP64">
        <v>84</v>
      </c>
      <c r="HQ64">
        <v>46</v>
      </c>
      <c r="HR64">
        <v>1</v>
      </c>
      <c r="HS64">
        <v>0</v>
      </c>
      <c r="HT64">
        <v>0</v>
      </c>
      <c r="HU64">
        <v>0</v>
      </c>
      <c r="HV64">
        <v>0</v>
      </c>
      <c r="HW64">
        <v>2</v>
      </c>
      <c r="HX64">
        <v>193</v>
      </c>
      <c r="HY64">
        <v>55</v>
      </c>
      <c r="HZ64">
        <v>0</v>
      </c>
      <c r="IA64">
        <v>149</v>
      </c>
      <c r="IB64">
        <v>96</v>
      </c>
      <c r="IC64">
        <v>49</v>
      </c>
      <c r="ID64">
        <v>1</v>
      </c>
      <c r="IE64">
        <v>0</v>
      </c>
      <c r="IF64">
        <v>0</v>
      </c>
      <c r="IG64">
        <v>1</v>
      </c>
      <c r="IH64">
        <v>0</v>
      </c>
      <c r="II64">
        <v>3</v>
      </c>
      <c r="IJ64">
        <v>253</v>
      </c>
      <c r="IK64">
        <v>49</v>
      </c>
      <c r="IL64">
        <v>0</v>
      </c>
      <c r="IM64">
        <v>102</v>
      </c>
      <c r="IN64">
        <v>67</v>
      </c>
      <c r="IO64">
        <v>60</v>
      </c>
      <c r="IP64">
        <v>1</v>
      </c>
      <c r="IQ64">
        <v>0</v>
      </c>
      <c r="IR64">
        <v>0</v>
      </c>
      <c r="IS64">
        <v>1</v>
      </c>
      <c r="IT64">
        <v>0</v>
      </c>
      <c r="IU64">
        <v>4</v>
      </c>
      <c r="IV64">
        <v>211</v>
      </c>
      <c r="IW64">
        <v>55</v>
      </c>
      <c r="IX64">
        <v>1</v>
      </c>
      <c r="IY64">
        <v>95</v>
      </c>
      <c r="IZ64">
        <v>63</v>
      </c>
      <c r="JA64">
        <v>39</v>
      </c>
      <c r="JB64">
        <v>1</v>
      </c>
      <c r="JC64">
        <v>1</v>
      </c>
      <c r="JD64">
        <v>0</v>
      </c>
      <c r="JE64">
        <v>2</v>
      </c>
      <c r="JF64">
        <v>0</v>
      </c>
      <c r="JG64">
        <v>0</v>
      </c>
      <c r="JH64">
        <v>190</v>
      </c>
      <c r="JI64">
        <v>70</v>
      </c>
      <c r="JJ64">
        <v>1</v>
      </c>
      <c r="JK64">
        <v>110</v>
      </c>
      <c r="JL64">
        <v>77</v>
      </c>
      <c r="JM64">
        <v>42</v>
      </c>
      <c r="JN64">
        <v>1</v>
      </c>
      <c r="JO64">
        <v>1</v>
      </c>
      <c r="JP64">
        <v>0</v>
      </c>
      <c r="JQ64">
        <v>2</v>
      </c>
      <c r="JR64">
        <v>1</v>
      </c>
      <c r="JS64">
        <v>3</v>
      </c>
      <c r="JT64">
        <v>223</v>
      </c>
      <c r="JU64">
        <v>73</v>
      </c>
      <c r="JV64">
        <v>0</v>
      </c>
      <c r="JW64">
        <v>83</v>
      </c>
      <c r="JX64">
        <v>54</v>
      </c>
      <c r="JY64">
        <v>44</v>
      </c>
      <c r="JZ64">
        <v>0</v>
      </c>
      <c r="KA64">
        <v>1</v>
      </c>
      <c r="KB64">
        <v>0</v>
      </c>
      <c r="KC64">
        <v>3</v>
      </c>
      <c r="KD64">
        <v>0</v>
      </c>
      <c r="KE64">
        <v>0</v>
      </c>
      <c r="KF64">
        <v>200</v>
      </c>
      <c r="KG64">
        <v>82</v>
      </c>
      <c r="KH64">
        <v>2</v>
      </c>
      <c r="KI64">
        <v>119</v>
      </c>
      <c r="KJ64">
        <v>70</v>
      </c>
      <c r="KK64">
        <v>48</v>
      </c>
      <c r="KL64">
        <v>0</v>
      </c>
      <c r="KM64">
        <v>1</v>
      </c>
      <c r="KN64">
        <v>0</v>
      </c>
      <c r="KO64">
        <v>2</v>
      </c>
      <c r="KP64">
        <v>1</v>
      </c>
      <c r="KQ64">
        <v>3</v>
      </c>
      <c r="KR64">
        <v>251</v>
      </c>
      <c r="KS64">
        <v>71</v>
      </c>
      <c r="KT64">
        <v>2</v>
      </c>
      <c r="KU64">
        <v>97</v>
      </c>
      <c r="KV64">
        <v>60</v>
      </c>
      <c r="KW64">
        <v>48</v>
      </c>
      <c r="KX64">
        <v>1</v>
      </c>
      <c r="KY64">
        <v>1</v>
      </c>
      <c r="KZ64">
        <v>0</v>
      </c>
      <c r="LA64">
        <v>2</v>
      </c>
      <c r="LB64">
        <v>0</v>
      </c>
      <c r="LC64">
        <v>2</v>
      </c>
      <c r="LD64">
        <v>218</v>
      </c>
      <c r="LE64">
        <v>59</v>
      </c>
      <c r="LF64">
        <v>2</v>
      </c>
      <c r="LG64">
        <v>101</v>
      </c>
      <c r="LH64">
        <v>67</v>
      </c>
      <c r="LI64">
        <v>48</v>
      </c>
      <c r="LJ64">
        <v>0</v>
      </c>
      <c r="LK64">
        <v>0</v>
      </c>
      <c r="LL64">
        <v>1</v>
      </c>
      <c r="LM64">
        <v>1</v>
      </c>
      <c r="LN64">
        <v>0</v>
      </c>
      <c r="LO64">
        <v>3</v>
      </c>
      <c r="LP64">
        <v>210</v>
      </c>
      <c r="LQ64">
        <v>56</v>
      </c>
      <c r="LR64">
        <v>0</v>
      </c>
      <c r="LS64">
        <v>100</v>
      </c>
      <c r="LT64">
        <v>67</v>
      </c>
      <c r="LU64">
        <v>35</v>
      </c>
      <c r="LV64">
        <v>0</v>
      </c>
      <c r="LW64">
        <v>1</v>
      </c>
      <c r="LX64">
        <v>0</v>
      </c>
      <c r="LY64">
        <v>1</v>
      </c>
      <c r="LZ64">
        <v>1</v>
      </c>
      <c r="MA64">
        <v>1</v>
      </c>
      <c r="MB64">
        <v>191</v>
      </c>
      <c r="MC64">
        <v>50</v>
      </c>
      <c r="MD64">
        <v>2</v>
      </c>
      <c r="ME64">
        <v>98</v>
      </c>
      <c r="MF64">
        <v>53</v>
      </c>
      <c r="MG64">
        <v>33</v>
      </c>
      <c r="MH64">
        <v>0</v>
      </c>
      <c r="MI64">
        <v>0</v>
      </c>
      <c r="MJ64">
        <v>0</v>
      </c>
      <c r="MK64">
        <v>1</v>
      </c>
      <c r="ML64">
        <v>3</v>
      </c>
      <c r="MM64">
        <v>1</v>
      </c>
      <c r="MN64">
        <v>183</v>
      </c>
      <c r="MO64">
        <v>62</v>
      </c>
      <c r="MP64">
        <v>9</v>
      </c>
      <c r="MQ64">
        <v>64</v>
      </c>
      <c r="MR64">
        <v>38</v>
      </c>
      <c r="MS64">
        <v>29</v>
      </c>
      <c r="MT64">
        <v>0</v>
      </c>
      <c r="MU64">
        <v>0</v>
      </c>
      <c r="MV64">
        <v>1</v>
      </c>
      <c r="MW64">
        <v>2</v>
      </c>
      <c r="MX64">
        <v>0</v>
      </c>
      <c r="MY64">
        <v>2</v>
      </c>
      <c r="MZ64">
        <v>164</v>
      </c>
      <c r="NA64">
        <v>62</v>
      </c>
      <c r="NB64">
        <v>6</v>
      </c>
      <c r="NC64">
        <v>78</v>
      </c>
      <c r="ND64">
        <v>53</v>
      </c>
      <c r="NE64">
        <v>33</v>
      </c>
      <c r="NF64">
        <v>0</v>
      </c>
      <c r="NG64">
        <v>0</v>
      </c>
      <c r="NH64">
        <v>1</v>
      </c>
      <c r="NI64">
        <v>0</v>
      </c>
      <c r="NJ64">
        <v>0</v>
      </c>
      <c r="NK64">
        <v>2</v>
      </c>
      <c r="NL64">
        <v>179</v>
      </c>
      <c r="NM64">
        <v>55</v>
      </c>
      <c r="NN64">
        <v>14</v>
      </c>
      <c r="NO64">
        <v>77</v>
      </c>
      <c r="NP64">
        <v>47</v>
      </c>
      <c r="NQ64">
        <v>34</v>
      </c>
      <c r="NR64">
        <v>0</v>
      </c>
      <c r="NS64">
        <v>0</v>
      </c>
      <c r="NT64">
        <v>0</v>
      </c>
      <c r="NU64">
        <v>0</v>
      </c>
      <c r="NV64">
        <v>0</v>
      </c>
      <c r="NW64">
        <v>3</v>
      </c>
      <c r="NX64">
        <v>180</v>
      </c>
      <c r="NY64">
        <v>44</v>
      </c>
      <c r="NZ64">
        <v>1</v>
      </c>
      <c r="OA64">
        <v>62</v>
      </c>
      <c r="OB64">
        <v>37</v>
      </c>
      <c r="OC64">
        <v>25</v>
      </c>
      <c r="OD64">
        <v>0</v>
      </c>
      <c r="OE64">
        <v>0</v>
      </c>
      <c r="OF64">
        <v>0</v>
      </c>
      <c r="OG64">
        <v>0</v>
      </c>
      <c r="OH64">
        <v>3</v>
      </c>
      <c r="OI64">
        <v>2</v>
      </c>
      <c r="OJ64">
        <v>132</v>
      </c>
      <c r="OK64">
        <v>33</v>
      </c>
      <c r="OL64">
        <v>4</v>
      </c>
      <c r="OM64">
        <v>57</v>
      </c>
      <c r="ON64">
        <v>39</v>
      </c>
      <c r="OO64">
        <v>20</v>
      </c>
      <c r="OP64">
        <v>0</v>
      </c>
      <c r="OQ64">
        <v>0</v>
      </c>
      <c r="OR64">
        <v>0</v>
      </c>
      <c r="OS64">
        <v>0</v>
      </c>
      <c r="OT64">
        <v>0</v>
      </c>
      <c r="OU64">
        <v>2</v>
      </c>
      <c r="OV64">
        <v>114</v>
      </c>
      <c r="OW64">
        <v>7</v>
      </c>
      <c r="OX64">
        <v>1</v>
      </c>
      <c r="OY64">
        <v>7</v>
      </c>
      <c r="OZ64">
        <v>4</v>
      </c>
      <c r="PA64">
        <v>1</v>
      </c>
      <c r="PB64">
        <v>0</v>
      </c>
      <c r="PC64">
        <v>0</v>
      </c>
      <c r="PD64">
        <v>0</v>
      </c>
      <c r="PE64">
        <v>0</v>
      </c>
      <c r="PF64">
        <v>0</v>
      </c>
      <c r="PG64">
        <v>0</v>
      </c>
      <c r="PH64">
        <v>16</v>
      </c>
      <c r="PI64">
        <v>960</v>
      </c>
      <c r="PJ64">
        <v>47</v>
      </c>
      <c r="PK64">
        <v>1741</v>
      </c>
      <c r="PL64">
        <v>1144</v>
      </c>
      <c r="PM64">
        <v>715</v>
      </c>
      <c r="PN64">
        <v>6</v>
      </c>
      <c r="PO64">
        <v>6</v>
      </c>
      <c r="PP64">
        <v>4</v>
      </c>
      <c r="PQ64">
        <v>19</v>
      </c>
      <c r="PR64">
        <v>9</v>
      </c>
      <c r="PS64">
        <v>38</v>
      </c>
      <c r="PT64">
        <v>3463</v>
      </c>
      <c r="PU64">
        <v>655</v>
      </c>
      <c r="PV64">
        <v>23</v>
      </c>
      <c r="PW64">
        <v>1208</v>
      </c>
      <c r="PX64">
        <v>886</v>
      </c>
      <c r="PY64">
        <v>508</v>
      </c>
      <c r="PZ64">
        <v>0</v>
      </c>
      <c r="QA64">
        <v>2</v>
      </c>
      <c r="QB64">
        <v>1</v>
      </c>
      <c r="QC64">
        <v>17</v>
      </c>
      <c r="QD64">
        <v>7</v>
      </c>
      <c r="QE64">
        <v>38</v>
      </c>
      <c r="QF64">
        <v>2394</v>
      </c>
    </row>
    <row r="65" spans="1:448" hidden="1">
      <c r="A65" s="178" t="s">
        <v>185</v>
      </c>
      <c r="B65">
        <v>20</v>
      </c>
      <c r="C65">
        <v>33</v>
      </c>
      <c r="D65">
        <v>0</v>
      </c>
      <c r="E65">
        <v>4</v>
      </c>
      <c r="F65">
        <v>32</v>
      </c>
      <c r="G65">
        <v>0</v>
      </c>
      <c r="H65">
        <v>4</v>
      </c>
      <c r="I65">
        <v>1</v>
      </c>
      <c r="J65">
        <v>65</v>
      </c>
      <c r="K65">
        <v>5</v>
      </c>
      <c r="L65">
        <v>1</v>
      </c>
      <c r="M65">
        <v>5</v>
      </c>
      <c r="N65">
        <v>0</v>
      </c>
      <c r="O65">
        <v>209</v>
      </c>
      <c r="P65">
        <v>0</v>
      </c>
      <c r="Q65">
        <v>1</v>
      </c>
      <c r="R65">
        <v>29</v>
      </c>
      <c r="S65">
        <v>6</v>
      </c>
      <c r="T65">
        <v>262</v>
      </c>
      <c r="U65">
        <v>2</v>
      </c>
      <c r="V65">
        <v>1</v>
      </c>
      <c r="W65">
        <v>0</v>
      </c>
      <c r="X65">
        <v>14</v>
      </c>
      <c r="Y65">
        <v>24</v>
      </c>
      <c r="Z65">
        <v>0</v>
      </c>
      <c r="AA65">
        <v>5</v>
      </c>
      <c r="AB65">
        <v>28</v>
      </c>
      <c r="AC65">
        <v>8</v>
      </c>
      <c r="AD65">
        <v>8</v>
      </c>
      <c r="AE65">
        <v>43</v>
      </c>
      <c r="AF65">
        <v>18</v>
      </c>
      <c r="AG65">
        <v>25</v>
      </c>
      <c r="AH65">
        <v>853</v>
      </c>
      <c r="AI65">
        <v>3</v>
      </c>
      <c r="AJ65">
        <v>4</v>
      </c>
      <c r="AK65">
        <v>0</v>
      </c>
      <c r="AL65">
        <v>0</v>
      </c>
      <c r="AM65">
        <v>2</v>
      </c>
      <c r="AN65">
        <v>0</v>
      </c>
      <c r="AO65">
        <v>1</v>
      </c>
      <c r="AP65">
        <v>1</v>
      </c>
      <c r="AQ65">
        <v>4</v>
      </c>
      <c r="AR65">
        <v>2</v>
      </c>
      <c r="AS65">
        <v>0</v>
      </c>
      <c r="AT65">
        <v>0</v>
      </c>
      <c r="AU65">
        <v>0</v>
      </c>
      <c r="AV65">
        <v>11</v>
      </c>
      <c r="AW65">
        <v>0</v>
      </c>
      <c r="AX65">
        <v>0</v>
      </c>
      <c r="AY65">
        <v>3</v>
      </c>
      <c r="AZ65">
        <v>0</v>
      </c>
      <c r="BA65">
        <v>8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3</v>
      </c>
      <c r="BJ65">
        <v>2</v>
      </c>
      <c r="BK65">
        <v>1</v>
      </c>
      <c r="BL65">
        <v>1</v>
      </c>
      <c r="BM65">
        <v>0</v>
      </c>
      <c r="BN65">
        <v>2</v>
      </c>
      <c r="BO65">
        <v>48</v>
      </c>
      <c r="BP65">
        <v>32</v>
      </c>
      <c r="BQ65">
        <v>22</v>
      </c>
      <c r="BR65">
        <v>1</v>
      </c>
      <c r="BS65">
        <v>11</v>
      </c>
      <c r="BT65">
        <v>34</v>
      </c>
      <c r="BU65">
        <v>0</v>
      </c>
      <c r="BV65">
        <v>7</v>
      </c>
      <c r="BW65">
        <v>6</v>
      </c>
      <c r="BX65">
        <v>63</v>
      </c>
      <c r="BY65">
        <v>5</v>
      </c>
      <c r="BZ65">
        <v>0</v>
      </c>
      <c r="CA65">
        <v>4</v>
      </c>
      <c r="CB65">
        <v>0</v>
      </c>
      <c r="CC65">
        <v>746</v>
      </c>
      <c r="CD65">
        <v>0</v>
      </c>
      <c r="CE65">
        <v>2</v>
      </c>
      <c r="CF65">
        <v>27</v>
      </c>
      <c r="CG65">
        <v>8</v>
      </c>
      <c r="CH65">
        <v>252</v>
      </c>
      <c r="CI65">
        <v>2</v>
      </c>
      <c r="CJ65">
        <v>0</v>
      </c>
      <c r="CK65">
        <v>1</v>
      </c>
      <c r="CL65">
        <v>20</v>
      </c>
      <c r="CM65">
        <v>30</v>
      </c>
      <c r="CN65">
        <v>0</v>
      </c>
      <c r="CO65">
        <v>10</v>
      </c>
      <c r="CP65">
        <v>31</v>
      </c>
      <c r="CQ65">
        <v>19</v>
      </c>
      <c r="CR65">
        <v>30</v>
      </c>
      <c r="CS65">
        <v>148</v>
      </c>
      <c r="CT65">
        <v>11</v>
      </c>
      <c r="CU65">
        <v>28</v>
      </c>
      <c r="CV65">
        <v>1550</v>
      </c>
      <c r="CW65">
        <v>12</v>
      </c>
      <c r="CX65">
        <v>27</v>
      </c>
      <c r="CY65">
        <v>1</v>
      </c>
      <c r="CZ65">
        <v>2</v>
      </c>
      <c r="DA65">
        <v>32</v>
      </c>
      <c r="DB65">
        <v>0</v>
      </c>
      <c r="DC65">
        <v>1</v>
      </c>
      <c r="DD65">
        <v>2</v>
      </c>
      <c r="DE65">
        <v>51</v>
      </c>
      <c r="DF65">
        <v>7</v>
      </c>
      <c r="DG65">
        <v>1</v>
      </c>
      <c r="DH65">
        <v>1</v>
      </c>
      <c r="DI65">
        <v>0</v>
      </c>
      <c r="DJ65">
        <v>181</v>
      </c>
      <c r="DK65">
        <v>0</v>
      </c>
      <c r="DL65">
        <v>5</v>
      </c>
      <c r="DM65">
        <v>17</v>
      </c>
      <c r="DN65">
        <v>3</v>
      </c>
      <c r="DO65">
        <v>142</v>
      </c>
      <c r="DP65">
        <v>2</v>
      </c>
      <c r="DQ65">
        <v>1</v>
      </c>
      <c r="DR65">
        <v>0</v>
      </c>
      <c r="DS65">
        <v>0</v>
      </c>
      <c r="DT65">
        <v>12</v>
      </c>
      <c r="DU65">
        <v>0</v>
      </c>
      <c r="DV65">
        <v>5</v>
      </c>
      <c r="DW65">
        <v>3</v>
      </c>
      <c r="DX65">
        <v>5</v>
      </c>
      <c r="DY65">
        <v>9</v>
      </c>
      <c r="DZ65">
        <v>100</v>
      </c>
      <c r="EA65">
        <v>1</v>
      </c>
      <c r="EB65">
        <v>20</v>
      </c>
      <c r="EC65">
        <v>643</v>
      </c>
      <c r="ED65">
        <v>67</v>
      </c>
      <c r="EE65">
        <v>86</v>
      </c>
      <c r="EF65">
        <v>2</v>
      </c>
      <c r="EG65">
        <v>17</v>
      </c>
      <c r="EH65">
        <v>100</v>
      </c>
      <c r="EI65">
        <v>0</v>
      </c>
      <c r="EJ65">
        <v>13</v>
      </c>
      <c r="EK65">
        <v>10</v>
      </c>
      <c r="EL65">
        <v>183</v>
      </c>
      <c r="EM65">
        <v>19</v>
      </c>
      <c r="EN65">
        <v>2</v>
      </c>
      <c r="EO65">
        <v>10</v>
      </c>
      <c r="EP65">
        <v>0</v>
      </c>
      <c r="EQ65">
        <v>1147</v>
      </c>
      <c r="ER65">
        <v>0</v>
      </c>
      <c r="ES65">
        <v>8</v>
      </c>
      <c r="ET65">
        <v>76</v>
      </c>
      <c r="EU65">
        <v>17</v>
      </c>
      <c r="EV65">
        <v>664</v>
      </c>
      <c r="EW65">
        <v>6</v>
      </c>
      <c r="EX65">
        <v>2</v>
      </c>
      <c r="EY65">
        <v>1</v>
      </c>
      <c r="EZ65">
        <v>34</v>
      </c>
      <c r="FA65">
        <v>66</v>
      </c>
      <c r="FB65">
        <v>0</v>
      </c>
      <c r="FC65">
        <v>20</v>
      </c>
      <c r="FD65">
        <v>65</v>
      </c>
      <c r="FE65">
        <v>34</v>
      </c>
      <c r="FF65">
        <v>48</v>
      </c>
      <c r="FG65">
        <v>292</v>
      </c>
      <c r="FH65">
        <v>30</v>
      </c>
      <c r="FI65">
        <v>75</v>
      </c>
      <c r="FJ65">
        <v>3094</v>
      </c>
      <c r="FK65">
        <v>402</v>
      </c>
      <c r="FL65">
        <v>53</v>
      </c>
      <c r="FM65">
        <v>369</v>
      </c>
      <c r="FN65">
        <v>2</v>
      </c>
      <c r="FO65">
        <v>27</v>
      </c>
      <c r="FP65">
        <v>853</v>
      </c>
      <c r="FQ65">
        <v>27</v>
      </c>
      <c r="FR65">
        <v>7</v>
      </c>
      <c r="FS65">
        <v>9</v>
      </c>
      <c r="FT65">
        <v>0</v>
      </c>
      <c r="FU65">
        <v>5</v>
      </c>
      <c r="FV65">
        <v>48</v>
      </c>
      <c r="FW65">
        <v>782</v>
      </c>
      <c r="FX65">
        <v>75</v>
      </c>
      <c r="FY65">
        <v>639</v>
      </c>
      <c r="FZ65">
        <v>5</v>
      </c>
      <c r="GA65">
        <v>49</v>
      </c>
      <c r="GB65">
        <v>1550</v>
      </c>
      <c r="GC65">
        <v>102</v>
      </c>
      <c r="GD65">
        <v>6</v>
      </c>
      <c r="GE65">
        <v>524</v>
      </c>
      <c r="GF65">
        <v>1</v>
      </c>
      <c r="GG65">
        <v>10</v>
      </c>
      <c r="GH65">
        <v>643</v>
      </c>
      <c r="GI65">
        <v>1313</v>
      </c>
      <c r="GJ65">
        <v>141</v>
      </c>
      <c r="GK65">
        <v>1541</v>
      </c>
      <c r="GL65">
        <v>8</v>
      </c>
      <c r="GM65">
        <v>91</v>
      </c>
      <c r="GN65">
        <v>3094</v>
      </c>
      <c r="GO65">
        <v>26</v>
      </c>
      <c r="GP65">
        <v>2</v>
      </c>
      <c r="GQ65">
        <v>90</v>
      </c>
      <c r="GR65">
        <v>38</v>
      </c>
      <c r="GS65">
        <v>29</v>
      </c>
      <c r="GT65">
        <v>0</v>
      </c>
      <c r="GU65">
        <v>1</v>
      </c>
      <c r="GV65">
        <v>0</v>
      </c>
      <c r="GW65">
        <v>0</v>
      </c>
      <c r="GX65">
        <v>0</v>
      </c>
      <c r="GY65">
        <v>0</v>
      </c>
      <c r="GZ65">
        <v>147</v>
      </c>
      <c r="HA65">
        <v>21</v>
      </c>
      <c r="HB65">
        <v>1</v>
      </c>
      <c r="HC65">
        <v>103</v>
      </c>
      <c r="HD65">
        <v>50</v>
      </c>
      <c r="HE65">
        <v>23</v>
      </c>
      <c r="HF65">
        <v>0</v>
      </c>
      <c r="HG65">
        <v>5</v>
      </c>
      <c r="HH65">
        <v>0</v>
      </c>
      <c r="HI65">
        <v>0</v>
      </c>
      <c r="HJ65">
        <v>0</v>
      </c>
      <c r="HK65">
        <v>0</v>
      </c>
      <c r="HL65">
        <v>148</v>
      </c>
      <c r="HM65">
        <v>34</v>
      </c>
      <c r="HN65">
        <v>0</v>
      </c>
      <c r="HO65">
        <v>99</v>
      </c>
      <c r="HP65">
        <v>43</v>
      </c>
      <c r="HQ65">
        <v>41</v>
      </c>
      <c r="HR65">
        <v>0</v>
      </c>
      <c r="HS65">
        <v>11</v>
      </c>
      <c r="HT65">
        <v>0</v>
      </c>
      <c r="HU65">
        <v>0</v>
      </c>
      <c r="HV65">
        <v>0</v>
      </c>
      <c r="HW65">
        <v>0</v>
      </c>
      <c r="HX65">
        <v>174</v>
      </c>
      <c r="HY65">
        <v>37</v>
      </c>
      <c r="HZ65">
        <v>4</v>
      </c>
      <c r="IA65">
        <v>102</v>
      </c>
      <c r="IB65">
        <v>43</v>
      </c>
      <c r="IC65">
        <v>51</v>
      </c>
      <c r="ID65">
        <v>0</v>
      </c>
      <c r="IE65">
        <v>11</v>
      </c>
      <c r="IF65">
        <v>0</v>
      </c>
      <c r="IG65">
        <v>0</v>
      </c>
      <c r="IH65">
        <v>1</v>
      </c>
      <c r="II65">
        <v>0</v>
      </c>
      <c r="IJ65">
        <v>194</v>
      </c>
      <c r="IK65">
        <v>48</v>
      </c>
      <c r="IL65">
        <v>2</v>
      </c>
      <c r="IM65">
        <v>98</v>
      </c>
      <c r="IN65">
        <v>38</v>
      </c>
      <c r="IO65">
        <v>39</v>
      </c>
      <c r="IP65">
        <v>0</v>
      </c>
      <c r="IQ65">
        <v>13</v>
      </c>
      <c r="IR65">
        <v>0</v>
      </c>
      <c r="IS65">
        <v>0</v>
      </c>
      <c r="IT65">
        <v>0</v>
      </c>
      <c r="IU65">
        <v>0</v>
      </c>
      <c r="IV65">
        <v>187</v>
      </c>
      <c r="IW65">
        <v>52</v>
      </c>
      <c r="IX65">
        <v>2</v>
      </c>
      <c r="IY65">
        <v>88</v>
      </c>
      <c r="IZ65">
        <v>32</v>
      </c>
      <c r="JA65">
        <v>36</v>
      </c>
      <c r="JB65">
        <v>0</v>
      </c>
      <c r="JC65">
        <v>11</v>
      </c>
      <c r="JD65">
        <v>0</v>
      </c>
      <c r="JE65">
        <v>0</v>
      </c>
      <c r="JF65">
        <v>1</v>
      </c>
      <c r="JG65">
        <v>0</v>
      </c>
      <c r="JH65">
        <v>178</v>
      </c>
      <c r="JI65">
        <v>54</v>
      </c>
      <c r="JJ65">
        <v>4</v>
      </c>
      <c r="JK65">
        <v>87</v>
      </c>
      <c r="JL65">
        <v>31</v>
      </c>
      <c r="JM65">
        <v>48</v>
      </c>
      <c r="JN65">
        <v>0</v>
      </c>
      <c r="JO65">
        <v>14</v>
      </c>
      <c r="JP65">
        <v>0</v>
      </c>
      <c r="JQ65">
        <v>1</v>
      </c>
      <c r="JR65">
        <v>0</v>
      </c>
      <c r="JS65">
        <v>0</v>
      </c>
      <c r="JT65">
        <v>193</v>
      </c>
      <c r="JU65">
        <v>57</v>
      </c>
      <c r="JV65">
        <v>2</v>
      </c>
      <c r="JW65">
        <v>101</v>
      </c>
      <c r="JX65">
        <v>41</v>
      </c>
      <c r="JY65">
        <v>45</v>
      </c>
      <c r="JZ65">
        <v>0</v>
      </c>
      <c r="KA65">
        <v>6</v>
      </c>
      <c r="KB65">
        <v>0</v>
      </c>
      <c r="KC65">
        <v>0</v>
      </c>
      <c r="KD65">
        <v>0</v>
      </c>
      <c r="KE65">
        <v>0</v>
      </c>
      <c r="KF65">
        <v>205</v>
      </c>
      <c r="KG65">
        <v>51</v>
      </c>
      <c r="KH65">
        <v>2</v>
      </c>
      <c r="KI65">
        <v>97</v>
      </c>
      <c r="KJ65">
        <v>23</v>
      </c>
      <c r="KK65">
        <v>52</v>
      </c>
      <c r="KL65">
        <v>0</v>
      </c>
      <c r="KM65">
        <v>16</v>
      </c>
      <c r="KN65">
        <v>2</v>
      </c>
      <c r="KO65">
        <v>1</v>
      </c>
      <c r="KP65">
        <v>1</v>
      </c>
      <c r="KQ65">
        <v>0</v>
      </c>
      <c r="KR65">
        <v>202</v>
      </c>
      <c r="KS65">
        <v>47</v>
      </c>
      <c r="KT65">
        <v>0</v>
      </c>
      <c r="KU65">
        <v>105</v>
      </c>
      <c r="KV65">
        <v>37</v>
      </c>
      <c r="KW65">
        <v>45</v>
      </c>
      <c r="KX65">
        <v>0</v>
      </c>
      <c r="KY65">
        <v>15</v>
      </c>
      <c r="KZ65">
        <v>1</v>
      </c>
      <c r="LA65">
        <v>3</v>
      </c>
      <c r="LB65">
        <v>1</v>
      </c>
      <c r="LC65">
        <v>0</v>
      </c>
      <c r="LD65">
        <v>197</v>
      </c>
      <c r="LE65">
        <v>58</v>
      </c>
      <c r="LF65">
        <v>0</v>
      </c>
      <c r="LG65">
        <v>69</v>
      </c>
      <c r="LH65">
        <v>23</v>
      </c>
      <c r="LI65">
        <v>36</v>
      </c>
      <c r="LJ65">
        <v>0</v>
      </c>
      <c r="LK65">
        <v>8</v>
      </c>
      <c r="LL65">
        <v>2</v>
      </c>
      <c r="LM65">
        <v>2</v>
      </c>
      <c r="LN65">
        <v>0</v>
      </c>
      <c r="LO65">
        <v>0</v>
      </c>
      <c r="LP65">
        <v>163</v>
      </c>
      <c r="LQ65">
        <v>67</v>
      </c>
      <c r="LR65">
        <v>5</v>
      </c>
      <c r="LS65">
        <v>100</v>
      </c>
      <c r="LT65">
        <v>34</v>
      </c>
      <c r="LU65">
        <v>28</v>
      </c>
      <c r="LV65">
        <v>0</v>
      </c>
      <c r="LW65">
        <v>8</v>
      </c>
      <c r="LX65">
        <v>0</v>
      </c>
      <c r="LY65">
        <v>1</v>
      </c>
      <c r="LZ65">
        <v>1</v>
      </c>
      <c r="MA65">
        <v>0</v>
      </c>
      <c r="MB65">
        <v>200</v>
      </c>
      <c r="MC65">
        <v>50</v>
      </c>
      <c r="MD65">
        <v>3</v>
      </c>
      <c r="ME65">
        <v>64</v>
      </c>
      <c r="MF65">
        <v>19</v>
      </c>
      <c r="MG65">
        <v>32</v>
      </c>
      <c r="MH65">
        <v>0</v>
      </c>
      <c r="MI65">
        <v>10</v>
      </c>
      <c r="MJ65">
        <v>0</v>
      </c>
      <c r="MK65">
        <v>1</v>
      </c>
      <c r="ML65">
        <v>0</v>
      </c>
      <c r="MM65">
        <v>0</v>
      </c>
      <c r="MN65">
        <v>149</v>
      </c>
      <c r="MO65">
        <v>71</v>
      </c>
      <c r="MP65">
        <v>2</v>
      </c>
      <c r="MQ65">
        <v>72</v>
      </c>
      <c r="MR65">
        <v>19</v>
      </c>
      <c r="MS65">
        <v>36</v>
      </c>
      <c r="MT65">
        <v>0</v>
      </c>
      <c r="MU65">
        <v>7</v>
      </c>
      <c r="MV65">
        <v>1</v>
      </c>
      <c r="MW65">
        <v>0</v>
      </c>
      <c r="MX65">
        <v>3</v>
      </c>
      <c r="MY65">
        <v>0</v>
      </c>
      <c r="MZ65">
        <v>181</v>
      </c>
      <c r="NA65">
        <v>60</v>
      </c>
      <c r="NB65">
        <v>4</v>
      </c>
      <c r="NC65">
        <v>78</v>
      </c>
      <c r="ND65">
        <v>31</v>
      </c>
      <c r="NE65">
        <v>29</v>
      </c>
      <c r="NF65">
        <v>0</v>
      </c>
      <c r="NG65">
        <v>12</v>
      </c>
      <c r="NH65">
        <v>1</v>
      </c>
      <c r="NI65">
        <v>1</v>
      </c>
      <c r="NJ65">
        <v>2</v>
      </c>
      <c r="NK65">
        <v>0</v>
      </c>
      <c r="NL65">
        <v>171</v>
      </c>
      <c r="NM65">
        <v>37</v>
      </c>
      <c r="NN65">
        <v>9</v>
      </c>
      <c r="NO65">
        <v>80</v>
      </c>
      <c r="NP65">
        <v>28</v>
      </c>
      <c r="NQ65">
        <v>17</v>
      </c>
      <c r="NR65">
        <v>0</v>
      </c>
      <c r="NS65">
        <v>0</v>
      </c>
      <c r="NT65">
        <v>1</v>
      </c>
      <c r="NU65">
        <v>1</v>
      </c>
      <c r="NV65">
        <v>0</v>
      </c>
      <c r="NW65">
        <v>0</v>
      </c>
      <c r="NX65">
        <v>143</v>
      </c>
      <c r="NY65">
        <v>48</v>
      </c>
      <c r="NZ65">
        <v>1</v>
      </c>
      <c r="OA65">
        <v>66</v>
      </c>
      <c r="OB65">
        <v>22</v>
      </c>
      <c r="OC65">
        <v>24</v>
      </c>
      <c r="OD65">
        <v>0</v>
      </c>
      <c r="OE65">
        <v>1</v>
      </c>
      <c r="OF65">
        <v>1</v>
      </c>
      <c r="OG65">
        <v>1</v>
      </c>
      <c r="OH65">
        <v>1</v>
      </c>
      <c r="OI65">
        <v>0</v>
      </c>
      <c r="OJ65">
        <v>139</v>
      </c>
      <c r="OK65">
        <v>28</v>
      </c>
      <c r="OL65">
        <v>4</v>
      </c>
      <c r="OM65">
        <v>40</v>
      </c>
      <c r="ON65">
        <v>11</v>
      </c>
      <c r="OO65">
        <v>17</v>
      </c>
      <c r="OP65">
        <v>0</v>
      </c>
      <c r="OQ65">
        <v>0</v>
      </c>
      <c r="OR65">
        <v>1</v>
      </c>
      <c r="OS65">
        <v>3</v>
      </c>
      <c r="OT65">
        <v>0</v>
      </c>
      <c r="OU65">
        <v>0</v>
      </c>
      <c r="OV65">
        <v>89</v>
      </c>
      <c r="OW65">
        <v>7</v>
      </c>
      <c r="OX65">
        <v>1</v>
      </c>
      <c r="OY65">
        <v>11</v>
      </c>
      <c r="OZ65">
        <v>2</v>
      </c>
      <c r="PA65">
        <v>15</v>
      </c>
      <c r="PB65">
        <v>0</v>
      </c>
      <c r="PC65">
        <v>2</v>
      </c>
      <c r="PD65">
        <v>1</v>
      </c>
      <c r="PE65">
        <v>0</v>
      </c>
      <c r="PF65">
        <v>0</v>
      </c>
      <c r="PG65">
        <v>0</v>
      </c>
      <c r="PH65">
        <v>34</v>
      </c>
      <c r="PI65">
        <v>853</v>
      </c>
      <c r="PJ65">
        <v>48</v>
      </c>
      <c r="PK65">
        <v>1550</v>
      </c>
      <c r="PL65">
        <v>565</v>
      </c>
      <c r="PM65">
        <v>643</v>
      </c>
      <c r="PN65">
        <v>0</v>
      </c>
      <c r="PO65">
        <v>151</v>
      </c>
      <c r="PP65">
        <v>11</v>
      </c>
      <c r="PQ65">
        <v>15</v>
      </c>
      <c r="PR65">
        <v>11</v>
      </c>
      <c r="PS65">
        <v>0</v>
      </c>
      <c r="PT65">
        <v>3094</v>
      </c>
      <c r="PU65">
        <v>113</v>
      </c>
      <c r="PV65">
        <v>7</v>
      </c>
      <c r="PW65">
        <v>235</v>
      </c>
      <c r="PX65">
        <v>91</v>
      </c>
      <c r="PY65">
        <v>126</v>
      </c>
      <c r="PZ65">
        <v>0</v>
      </c>
      <c r="QA65">
        <v>38</v>
      </c>
      <c r="QB65">
        <v>0</v>
      </c>
      <c r="QC65">
        <v>3</v>
      </c>
      <c r="QD65">
        <v>0</v>
      </c>
      <c r="QE65">
        <v>0</v>
      </c>
      <c r="QF65">
        <v>481</v>
      </c>
    </row>
    <row r="66" spans="1:448" hidden="1">
      <c r="A66" s="178" t="s">
        <v>186</v>
      </c>
      <c r="B66">
        <v>12</v>
      </c>
      <c r="C66">
        <v>0</v>
      </c>
      <c r="D66">
        <v>0</v>
      </c>
      <c r="E66">
        <v>0</v>
      </c>
      <c r="F66">
        <v>12</v>
      </c>
      <c r="G66">
        <v>0</v>
      </c>
      <c r="H66">
        <v>4</v>
      </c>
      <c r="I66">
        <v>12</v>
      </c>
      <c r="J66">
        <v>1</v>
      </c>
      <c r="K66">
        <v>3</v>
      </c>
      <c r="L66">
        <v>0</v>
      </c>
      <c r="M66">
        <v>0</v>
      </c>
      <c r="N66">
        <v>2</v>
      </c>
      <c r="O66">
        <v>80</v>
      </c>
      <c r="P66">
        <v>1</v>
      </c>
      <c r="Q66">
        <v>0</v>
      </c>
      <c r="R66">
        <v>2</v>
      </c>
      <c r="S66">
        <v>0</v>
      </c>
      <c r="T66">
        <v>86</v>
      </c>
      <c r="U66">
        <v>0</v>
      </c>
      <c r="V66">
        <v>1</v>
      </c>
      <c r="W66">
        <v>0</v>
      </c>
      <c r="X66">
        <v>1</v>
      </c>
      <c r="Y66">
        <v>8</v>
      </c>
      <c r="Z66">
        <v>0</v>
      </c>
      <c r="AA66">
        <v>0</v>
      </c>
      <c r="AB66">
        <v>6</v>
      </c>
      <c r="AC66">
        <v>1</v>
      </c>
      <c r="AD66">
        <v>0</v>
      </c>
      <c r="AE66">
        <v>8</v>
      </c>
      <c r="AF66">
        <v>4</v>
      </c>
      <c r="AG66">
        <v>2</v>
      </c>
      <c r="AH66">
        <v>246</v>
      </c>
      <c r="AI66">
        <v>0</v>
      </c>
      <c r="AJ66">
        <v>0</v>
      </c>
      <c r="AK66">
        <v>0</v>
      </c>
      <c r="AL66">
        <v>0</v>
      </c>
      <c r="AM66">
        <v>2</v>
      </c>
      <c r="AN66">
        <v>0</v>
      </c>
      <c r="AO66">
        <v>0</v>
      </c>
      <c r="AP66">
        <v>0</v>
      </c>
      <c r="AQ66">
        <v>0</v>
      </c>
      <c r="AR66">
        <v>2</v>
      </c>
      <c r="AS66">
        <v>0</v>
      </c>
      <c r="AT66">
        <v>0</v>
      </c>
      <c r="AU66">
        <v>0</v>
      </c>
      <c r="AV66">
        <v>1</v>
      </c>
      <c r="AW66">
        <v>0</v>
      </c>
      <c r="AX66">
        <v>0</v>
      </c>
      <c r="AY66">
        <v>0</v>
      </c>
      <c r="AZ66">
        <v>0</v>
      </c>
      <c r="BA66">
        <v>3</v>
      </c>
      <c r="BB66">
        <v>0</v>
      </c>
      <c r="BC66">
        <v>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10</v>
      </c>
      <c r="BP66">
        <v>23</v>
      </c>
      <c r="BQ66">
        <v>1</v>
      </c>
      <c r="BR66">
        <v>0</v>
      </c>
      <c r="BS66">
        <v>0</v>
      </c>
      <c r="BT66">
        <v>25</v>
      </c>
      <c r="BU66">
        <v>0</v>
      </c>
      <c r="BV66">
        <v>5</v>
      </c>
      <c r="BW66">
        <v>10</v>
      </c>
      <c r="BX66">
        <v>0</v>
      </c>
      <c r="BY66">
        <v>2</v>
      </c>
      <c r="BZ66">
        <v>0</v>
      </c>
      <c r="CA66">
        <v>2</v>
      </c>
      <c r="CB66">
        <v>0</v>
      </c>
      <c r="CC66">
        <v>159</v>
      </c>
      <c r="CD66">
        <v>2</v>
      </c>
      <c r="CE66">
        <v>0</v>
      </c>
      <c r="CF66">
        <v>6</v>
      </c>
      <c r="CG66">
        <v>0</v>
      </c>
      <c r="CH66">
        <v>104</v>
      </c>
      <c r="CI66">
        <v>0</v>
      </c>
      <c r="CJ66">
        <v>0</v>
      </c>
      <c r="CK66">
        <v>0</v>
      </c>
      <c r="CL66">
        <v>2</v>
      </c>
      <c r="CM66">
        <v>17</v>
      </c>
      <c r="CN66">
        <v>0</v>
      </c>
      <c r="CO66">
        <v>1</v>
      </c>
      <c r="CP66">
        <v>11</v>
      </c>
      <c r="CQ66">
        <v>5</v>
      </c>
      <c r="CR66">
        <v>6</v>
      </c>
      <c r="CS66">
        <v>8</v>
      </c>
      <c r="CT66">
        <v>15</v>
      </c>
      <c r="CU66">
        <v>4</v>
      </c>
      <c r="CV66">
        <v>408</v>
      </c>
      <c r="CW66">
        <v>9</v>
      </c>
      <c r="CX66">
        <v>1</v>
      </c>
      <c r="CY66">
        <v>0</v>
      </c>
      <c r="CZ66">
        <v>0</v>
      </c>
      <c r="DA66">
        <v>4</v>
      </c>
      <c r="DB66">
        <v>0</v>
      </c>
      <c r="DC66">
        <v>0</v>
      </c>
      <c r="DD66">
        <v>2</v>
      </c>
      <c r="DE66">
        <v>3</v>
      </c>
      <c r="DF66">
        <v>0</v>
      </c>
      <c r="DG66">
        <v>0</v>
      </c>
      <c r="DH66">
        <v>0</v>
      </c>
      <c r="DI66">
        <v>0</v>
      </c>
      <c r="DJ66">
        <v>21</v>
      </c>
      <c r="DK66">
        <v>0</v>
      </c>
      <c r="DL66">
        <v>0</v>
      </c>
      <c r="DM66">
        <v>4</v>
      </c>
      <c r="DN66">
        <v>0</v>
      </c>
      <c r="DO66">
        <v>26</v>
      </c>
      <c r="DP66">
        <v>0</v>
      </c>
      <c r="DQ66">
        <v>0</v>
      </c>
      <c r="DR66">
        <v>0</v>
      </c>
      <c r="DS66">
        <v>0</v>
      </c>
      <c r="DT66">
        <v>2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6</v>
      </c>
      <c r="EB66">
        <v>0</v>
      </c>
      <c r="EC66">
        <v>78</v>
      </c>
      <c r="ED66">
        <v>44</v>
      </c>
      <c r="EE66">
        <v>2</v>
      </c>
      <c r="EF66">
        <v>0</v>
      </c>
      <c r="EG66">
        <v>0</v>
      </c>
      <c r="EH66">
        <v>43</v>
      </c>
      <c r="EI66">
        <v>0</v>
      </c>
      <c r="EJ66">
        <v>9</v>
      </c>
      <c r="EK66">
        <v>24</v>
      </c>
      <c r="EL66">
        <v>4</v>
      </c>
      <c r="EM66">
        <v>7</v>
      </c>
      <c r="EN66">
        <v>0</v>
      </c>
      <c r="EO66">
        <v>2</v>
      </c>
      <c r="EP66">
        <v>2</v>
      </c>
      <c r="EQ66">
        <v>261</v>
      </c>
      <c r="ER66">
        <v>3</v>
      </c>
      <c r="ES66">
        <v>0</v>
      </c>
      <c r="ET66">
        <v>12</v>
      </c>
      <c r="EU66">
        <v>0</v>
      </c>
      <c r="EV66">
        <v>219</v>
      </c>
      <c r="EW66">
        <v>0</v>
      </c>
      <c r="EX66">
        <v>3</v>
      </c>
      <c r="EY66">
        <v>0</v>
      </c>
      <c r="EZ66">
        <v>3</v>
      </c>
      <c r="FA66">
        <v>27</v>
      </c>
      <c r="FB66">
        <v>0</v>
      </c>
      <c r="FC66">
        <v>1</v>
      </c>
      <c r="FD66">
        <v>17</v>
      </c>
      <c r="FE66">
        <v>6</v>
      </c>
      <c r="FF66">
        <v>6</v>
      </c>
      <c r="FG66">
        <v>16</v>
      </c>
      <c r="FH66">
        <v>25</v>
      </c>
      <c r="FI66">
        <v>6</v>
      </c>
      <c r="FJ66">
        <v>742</v>
      </c>
      <c r="FK66">
        <v>101</v>
      </c>
      <c r="FL66">
        <v>20</v>
      </c>
      <c r="FM66">
        <v>120</v>
      </c>
      <c r="FN66">
        <v>2</v>
      </c>
      <c r="FO66">
        <v>3</v>
      </c>
      <c r="FP66">
        <v>246</v>
      </c>
      <c r="FQ66">
        <v>5</v>
      </c>
      <c r="FR66">
        <v>3</v>
      </c>
      <c r="FS66">
        <v>2</v>
      </c>
      <c r="FT66">
        <v>0</v>
      </c>
      <c r="FU66">
        <v>0</v>
      </c>
      <c r="FV66">
        <v>10</v>
      </c>
      <c r="FW66">
        <v>173</v>
      </c>
      <c r="FX66">
        <v>31</v>
      </c>
      <c r="FY66">
        <v>193</v>
      </c>
      <c r="FZ66">
        <v>2</v>
      </c>
      <c r="GA66">
        <v>9</v>
      </c>
      <c r="GB66">
        <v>408</v>
      </c>
      <c r="GC66">
        <v>16</v>
      </c>
      <c r="GD66">
        <v>0</v>
      </c>
      <c r="GE66">
        <v>60</v>
      </c>
      <c r="GF66">
        <v>0</v>
      </c>
      <c r="GG66">
        <v>2</v>
      </c>
      <c r="GH66">
        <v>78</v>
      </c>
      <c r="GI66">
        <v>295</v>
      </c>
      <c r="GJ66">
        <v>54</v>
      </c>
      <c r="GK66">
        <v>375</v>
      </c>
      <c r="GL66">
        <v>4</v>
      </c>
      <c r="GM66">
        <v>14</v>
      </c>
      <c r="GN66">
        <v>742</v>
      </c>
      <c r="GO66">
        <v>0</v>
      </c>
      <c r="GP66">
        <v>0</v>
      </c>
      <c r="GQ66">
        <v>8</v>
      </c>
      <c r="GR66">
        <v>6</v>
      </c>
      <c r="GS66">
        <v>3</v>
      </c>
      <c r="GT66">
        <v>0</v>
      </c>
      <c r="GU66">
        <v>1</v>
      </c>
      <c r="GV66">
        <v>0</v>
      </c>
      <c r="GW66">
        <v>0</v>
      </c>
      <c r="GX66">
        <v>0</v>
      </c>
      <c r="GY66">
        <v>0</v>
      </c>
      <c r="GZ66">
        <v>11</v>
      </c>
      <c r="HA66">
        <v>0</v>
      </c>
      <c r="HB66">
        <v>0</v>
      </c>
      <c r="HC66">
        <v>25</v>
      </c>
      <c r="HD66">
        <v>16</v>
      </c>
      <c r="HE66">
        <v>8</v>
      </c>
      <c r="HF66">
        <v>0</v>
      </c>
      <c r="HG66">
        <v>1</v>
      </c>
      <c r="HH66">
        <v>0</v>
      </c>
      <c r="HI66">
        <v>0</v>
      </c>
      <c r="HJ66">
        <v>0</v>
      </c>
      <c r="HK66">
        <v>0</v>
      </c>
      <c r="HL66">
        <v>33</v>
      </c>
      <c r="HM66">
        <v>5</v>
      </c>
      <c r="HN66">
        <v>0</v>
      </c>
      <c r="HO66">
        <v>26</v>
      </c>
      <c r="HP66">
        <v>18</v>
      </c>
      <c r="HQ66">
        <v>1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32</v>
      </c>
      <c r="HY66">
        <v>7</v>
      </c>
      <c r="HZ66">
        <v>0</v>
      </c>
      <c r="IA66">
        <v>19</v>
      </c>
      <c r="IB66">
        <v>11</v>
      </c>
      <c r="IC66">
        <v>3</v>
      </c>
      <c r="ID66">
        <v>0</v>
      </c>
      <c r="IE66">
        <v>0</v>
      </c>
      <c r="IF66">
        <v>0</v>
      </c>
      <c r="IG66">
        <v>0</v>
      </c>
      <c r="IH66">
        <v>0</v>
      </c>
      <c r="II66">
        <v>0</v>
      </c>
      <c r="IJ66">
        <v>29</v>
      </c>
      <c r="IK66">
        <v>10</v>
      </c>
      <c r="IL66">
        <v>1</v>
      </c>
      <c r="IM66">
        <v>23</v>
      </c>
      <c r="IN66">
        <v>12</v>
      </c>
      <c r="IO66">
        <v>8</v>
      </c>
      <c r="IP66">
        <v>0</v>
      </c>
      <c r="IQ66">
        <v>3</v>
      </c>
      <c r="IR66">
        <v>0</v>
      </c>
      <c r="IS66">
        <v>1</v>
      </c>
      <c r="IT66">
        <v>0</v>
      </c>
      <c r="IU66">
        <v>0</v>
      </c>
      <c r="IV66">
        <v>42</v>
      </c>
      <c r="IW66">
        <v>7</v>
      </c>
      <c r="IX66">
        <v>0</v>
      </c>
      <c r="IY66">
        <v>28</v>
      </c>
      <c r="IZ66">
        <v>16</v>
      </c>
      <c r="JA66">
        <v>7</v>
      </c>
      <c r="JB66">
        <v>0</v>
      </c>
      <c r="JC66">
        <v>1</v>
      </c>
      <c r="JD66">
        <v>0</v>
      </c>
      <c r="JE66">
        <v>1</v>
      </c>
      <c r="JF66">
        <v>0</v>
      </c>
      <c r="JG66">
        <v>1</v>
      </c>
      <c r="JH66">
        <v>42</v>
      </c>
      <c r="JI66">
        <v>23</v>
      </c>
      <c r="JJ66">
        <v>0</v>
      </c>
      <c r="JK66">
        <v>25</v>
      </c>
      <c r="JL66">
        <v>15</v>
      </c>
      <c r="JM66">
        <v>3</v>
      </c>
      <c r="JN66">
        <v>0</v>
      </c>
      <c r="JO66">
        <v>2</v>
      </c>
      <c r="JP66">
        <v>0</v>
      </c>
      <c r="JQ66">
        <v>0</v>
      </c>
      <c r="JR66">
        <v>0</v>
      </c>
      <c r="JS66">
        <v>0</v>
      </c>
      <c r="JT66">
        <v>51</v>
      </c>
      <c r="JU66">
        <v>21</v>
      </c>
      <c r="JV66">
        <v>0</v>
      </c>
      <c r="JW66">
        <v>25</v>
      </c>
      <c r="JX66">
        <v>10</v>
      </c>
      <c r="JY66">
        <v>5</v>
      </c>
      <c r="JZ66">
        <v>0</v>
      </c>
      <c r="KA66">
        <v>0</v>
      </c>
      <c r="KB66">
        <v>0</v>
      </c>
      <c r="KC66">
        <v>1</v>
      </c>
      <c r="KD66">
        <v>0</v>
      </c>
      <c r="KE66">
        <v>0</v>
      </c>
      <c r="KF66">
        <v>51</v>
      </c>
      <c r="KG66">
        <v>19</v>
      </c>
      <c r="KH66">
        <v>0</v>
      </c>
      <c r="KI66">
        <v>21</v>
      </c>
      <c r="KJ66">
        <v>10</v>
      </c>
      <c r="KK66">
        <v>8</v>
      </c>
      <c r="KL66">
        <v>0</v>
      </c>
      <c r="KM66">
        <v>0</v>
      </c>
      <c r="KN66">
        <v>0</v>
      </c>
      <c r="KO66">
        <v>1</v>
      </c>
      <c r="KP66">
        <v>0</v>
      </c>
      <c r="KQ66">
        <v>1</v>
      </c>
      <c r="KR66">
        <v>48</v>
      </c>
      <c r="KS66">
        <v>18</v>
      </c>
      <c r="KT66">
        <v>1</v>
      </c>
      <c r="KU66">
        <v>28</v>
      </c>
      <c r="KV66">
        <v>13</v>
      </c>
      <c r="KW66">
        <v>2</v>
      </c>
      <c r="KX66">
        <v>0</v>
      </c>
      <c r="KY66">
        <v>0</v>
      </c>
      <c r="KZ66">
        <v>0</v>
      </c>
      <c r="LA66">
        <v>0</v>
      </c>
      <c r="LB66">
        <v>0</v>
      </c>
      <c r="LC66">
        <v>0</v>
      </c>
      <c r="LD66">
        <v>49</v>
      </c>
      <c r="LE66">
        <v>28</v>
      </c>
      <c r="LF66">
        <v>0</v>
      </c>
      <c r="LG66">
        <v>25</v>
      </c>
      <c r="LH66">
        <v>11</v>
      </c>
      <c r="LI66">
        <v>6</v>
      </c>
      <c r="LJ66">
        <v>0</v>
      </c>
      <c r="LK66">
        <v>1</v>
      </c>
      <c r="LL66">
        <v>0</v>
      </c>
      <c r="LM66">
        <v>0</v>
      </c>
      <c r="LN66">
        <v>0</v>
      </c>
      <c r="LO66">
        <v>0</v>
      </c>
      <c r="LP66">
        <v>59</v>
      </c>
      <c r="LQ66">
        <v>20</v>
      </c>
      <c r="LR66">
        <v>0</v>
      </c>
      <c r="LS66">
        <v>28</v>
      </c>
      <c r="LT66">
        <v>17</v>
      </c>
      <c r="LU66">
        <v>4</v>
      </c>
      <c r="LV66">
        <v>0</v>
      </c>
      <c r="LW66">
        <v>0</v>
      </c>
      <c r="LX66">
        <v>0</v>
      </c>
      <c r="LY66">
        <v>1</v>
      </c>
      <c r="LZ66">
        <v>0</v>
      </c>
      <c r="MA66">
        <v>0</v>
      </c>
      <c r="MB66">
        <v>52</v>
      </c>
      <c r="MC66">
        <v>14</v>
      </c>
      <c r="MD66">
        <v>1</v>
      </c>
      <c r="ME66">
        <v>26</v>
      </c>
      <c r="MF66">
        <v>13</v>
      </c>
      <c r="MG66">
        <v>2</v>
      </c>
      <c r="MH66">
        <v>0</v>
      </c>
      <c r="MI66">
        <v>0</v>
      </c>
      <c r="MJ66">
        <v>0</v>
      </c>
      <c r="MK66">
        <v>0</v>
      </c>
      <c r="ML66">
        <v>0</v>
      </c>
      <c r="MM66">
        <v>0</v>
      </c>
      <c r="MN66">
        <v>43</v>
      </c>
      <c r="MO66">
        <v>17</v>
      </c>
      <c r="MP66">
        <v>2</v>
      </c>
      <c r="MQ66">
        <v>30</v>
      </c>
      <c r="MR66">
        <v>14</v>
      </c>
      <c r="MS66">
        <v>4</v>
      </c>
      <c r="MT66">
        <v>0</v>
      </c>
      <c r="MU66">
        <v>0</v>
      </c>
      <c r="MV66">
        <v>0</v>
      </c>
      <c r="MW66">
        <v>0</v>
      </c>
      <c r="MX66">
        <v>0</v>
      </c>
      <c r="MY66">
        <v>0</v>
      </c>
      <c r="MZ66">
        <v>53</v>
      </c>
      <c r="NA66">
        <v>15</v>
      </c>
      <c r="NB66">
        <v>2</v>
      </c>
      <c r="NC66">
        <v>25</v>
      </c>
      <c r="ND66">
        <v>10</v>
      </c>
      <c r="NE66">
        <v>3</v>
      </c>
      <c r="NF66">
        <v>0</v>
      </c>
      <c r="NG66">
        <v>0</v>
      </c>
      <c r="NH66">
        <v>0</v>
      </c>
      <c r="NI66">
        <v>0</v>
      </c>
      <c r="NJ66">
        <v>1</v>
      </c>
      <c r="NK66">
        <v>1</v>
      </c>
      <c r="NL66">
        <v>45</v>
      </c>
      <c r="NM66">
        <v>16</v>
      </c>
      <c r="NN66">
        <v>1</v>
      </c>
      <c r="NO66">
        <v>16</v>
      </c>
      <c r="NP66">
        <v>6</v>
      </c>
      <c r="NQ66">
        <v>3</v>
      </c>
      <c r="NR66">
        <v>0</v>
      </c>
      <c r="NS66">
        <v>0</v>
      </c>
      <c r="NT66">
        <v>0</v>
      </c>
      <c r="NU66">
        <v>0</v>
      </c>
      <c r="NV66">
        <v>2</v>
      </c>
      <c r="NW66">
        <v>0</v>
      </c>
      <c r="NX66">
        <v>36</v>
      </c>
      <c r="NY66">
        <v>14</v>
      </c>
      <c r="NZ66">
        <v>1</v>
      </c>
      <c r="OA66">
        <v>12</v>
      </c>
      <c r="OB66">
        <v>4</v>
      </c>
      <c r="OC66">
        <v>4</v>
      </c>
      <c r="OD66">
        <v>0</v>
      </c>
      <c r="OE66">
        <v>0</v>
      </c>
      <c r="OF66">
        <v>0</v>
      </c>
      <c r="OG66">
        <v>0</v>
      </c>
      <c r="OH66">
        <v>0</v>
      </c>
      <c r="OI66">
        <v>1</v>
      </c>
      <c r="OJ66">
        <v>31</v>
      </c>
      <c r="OK66">
        <v>11</v>
      </c>
      <c r="OL66">
        <v>1</v>
      </c>
      <c r="OM66">
        <v>17</v>
      </c>
      <c r="ON66">
        <v>8</v>
      </c>
      <c r="OO66">
        <v>4</v>
      </c>
      <c r="OP66">
        <v>0</v>
      </c>
      <c r="OQ66">
        <v>0</v>
      </c>
      <c r="OR66">
        <v>0</v>
      </c>
      <c r="OS66">
        <v>0</v>
      </c>
      <c r="OT66">
        <v>0</v>
      </c>
      <c r="OU66">
        <v>0</v>
      </c>
      <c r="OV66">
        <v>33</v>
      </c>
      <c r="OW66">
        <v>1</v>
      </c>
      <c r="OX66">
        <v>0</v>
      </c>
      <c r="OY66">
        <v>1</v>
      </c>
      <c r="OZ66">
        <v>0</v>
      </c>
      <c r="PA66">
        <v>0</v>
      </c>
      <c r="PB66">
        <v>0</v>
      </c>
      <c r="PC66">
        <v>0</v>
      </c>
      <c r="PD66">
        <v>0</v>
      </c>
      <c r="PE66">
        <v>0</v>
      </c>
      <c r="PF66">
        <v>0</v>
      </c>
      <c r="PG66">
        <v>0</v>
      </c>
      <c r="PH66">
        <v>2</v>
      </c>
      <c r="PI66">
        <v>246</v>
      </c>
      <c r="PJ66">
        <v>10</v>
      </c>
      <c r="PK66">
        <v>408</v>
      </c>
      <c r="PL66">
        <v>210</v>
      </c>
      <c r="PM66">
        <v>78</v>
      </c>
      <c r="PN66">
        <v>0</v>
      </c>
      <c r="PO66">
        <v>9</v>
      </c>
      <c r="PP66">
        <v>0</v>
      </c>
      <c r="PQ66">
        <v>5</v>
      </c>
      <c r="PR66">
        <v>3</v>
      </c>
      <c r="PS66">
        <v>4</v>
      </c>
      <c r="PT66">
        <v>742</v>
      </c>
      <c r="PU66">
        <v>11</v>
      </c>
      <c r="PV66">
        <v>1</v>
      </c>
      <c r="PW66">
        <v>44</v>
      </c>
      <c r="PX66">
        <v>29</v>
      </c>
      <c r="PY66">
        <v>12</v>
      </c>
      <c r="PZ66">
        <v>0</v>
      </c>
      <c r="QA66">
        <v>0</v>
      </c>
      <c r="QB66">
        <v>0</v>
      </c>
      <c r="QC66">
        <v>0</v>
      </c>
      <c r="QD66">
        <v>0</v>
      </c>
      <c r="QE66">
        <v>0</v>
      </c>
      <c r="QF66">
        <v>68</v>
      </c>
    </row>
    <row r="67" spans="1:448" hidden="1">
      <c r="A67" s="178" t="s">
        <v>187</v>
      </c>
      <c r="B67">
        <v>6</v>
      </c>
      <c r="C67">
        <v>0</v>
      </c>
      <c r="D67">
        <v>0</v>
      </c>
      <c r="E67">
        <v>7</v>
      </c>
      <c r="F67">
        <v>31</v>
      </c>
      <c r="G67">
        <v>0</v>
      </c>
      <c r="H67">
        <v>1</v>
      </c>
      <c r="I67">
        <v>24</v>
      </c>
      <c r="J67">
        <v>2</v>
      </c>
      <c r="K67">
        <v>8</v>
      </c>
      <c r="L67">
        <v>0</v>
      </c>
      <c r="M67">
        <v>0</v>
      </c>
      <c r="N67">
        <v>3</v>
      </c>
      <c r="O67">
        <v>96</v>
      </c>
      <c r="P67">
        <v>0</v>
      </c>
      <c r="Q67">
        <v>0</v>
      </c>
      <c r="R67">
        <v>8</v>
      </c>
      <c r="S67">
        <v>6</v>
      </c>
      <c r="T67">
        <v>54</v>
      </c>
      <c r="U67">
        <v>3</v>
      </c>
      <c r="V67">
        <v>0</v>
      </c>
      <c r="W67">
        <v>0</v>
      </c>
      <c r="X67">
        <v>7</v>
      </c>
      <c r="Y67">
        <v>28</v>
      </c>
      <c r="Z67">
        <v>0</v>
      </c>
      <c r="AA67">
        <v>7</v>
      </c>
      <c r="AB67">
        <v>13</v>
      </c>
      <c r="AC67">
        <v>6</v>
      </c>
      <c r="AD67">
        <v>4</v>
      </c>
      <c r="AE67">
        <v>15</v>
      </c>
      <c r="AF67">
        <v>15</v>
      </c>
      <c r="AG67">
        <v>11</v>
      </c>
      <c r="AH67">
        <v>355</v>
      </c>
      <c r="AI67">
        <v>0</v>
      </c>
      <c r="AJ67">
        <v>0</v>
      </c>
      <c r="AK67">
        <v>0</v>
      </c>
      <c r="AL67">
        <v>0</v>
      </c>
      <c r="AM67">
        <v>2</v>
      </c>
      <c r="AN67">
        <v>0</v>
      </c>
      <c r="AO67">
        <v>0</v>
      </c>
      <c r="AP67">
        <v>0</v>
      </c>
      <c r="AQ67">
        <v>0</v>
      </c>
      <c r="AR67">
        <v>2</v>
      </c>
      <c r="AS67">
        <v>0</v>
      </c>
      <c r="AT67">
        <v>0</v>
      </c>
      <c r="AU67">
        <v>1</v>
      </c>
      <c r="AV67">
        <v>0</v>
      </c>
      <c r="AW67">
        <v>0</v>
      </c>
      <c r="AX67">
        <v>0</v>
      </c>
      <c r="AY67">
        <v>0</v>
      </c>
      <c r="AZ67">
        <v>2</v>
      </c>
      <c r="BA67">
        <v>2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1</v>
      </c>
      <c r="BJ67">
        <v>1</v>
      </c>
      <c r="BK67">
        <v>1</v>
      </c>
      <c r="BL67">
        <v>0</v>
      </c>
      <c r="BM67">
        <v>3</v>
      </c>
      <c r="BN67">
        <v>0</v>
      </c>
      <c r="BO67">
        <v>15</v>
      </c>
      <c r="BP67">
        <v>20</v>
      </c>
      <c r="BQ67">
        <v>0</v>
      </c>
      <c r="BR67">
        <v>0</v>
      </c>
      <c r="BS67">
        <v>6</v>
      </c>
      <c r="BT67">
        <v>30</v>
      </c>
      <c r="BU67">
        <v>0</v>
      </c>
      <c r="BV67">
        <v>0</v>
      </c>
      <c r="BW67">
        <v>16</v>
      </c>
      <c r="BX67">
        <v>3</v>
      </c>
      <c r="BY67">
        <v>1</v>
      </c>
      <c r="BZ67">
        <v>0</v>
      </c>
      <c r="CA67">
        <v>0</v>
      </c>
      <c r="CB67">
        <v>2</v>
      </c>
      <c r="CC67">
        <v>305</v>
      </c>
      <c r="CD67">
        <v>0</v>
      </c>
      <c r="CE67">
        <v>0</v>
      </c>
      <c r="CF67">
        <v>7</v>
      </c>
      <c r="CG67">
        <v>0</v>
      </c>
      <c r="CH67">
        <v>41</v>
      </c>
      <c r="CI67">
        <v>3</v>
      </c>
      <c r="CJ67">
        <v>0</v>
      </c>
      <c r="CK67">
        <v>0</v>
      </c>
      <c r="CL67">
        <v>8</v>
      </c>
      <c r="CM67">
        <v>10</v>
      </c>
      <c r="CN67">
        <v>1</v>
      </c>
      <c r="CO67">
        <v>7</v>
      </c>
      <c r="CP67">
        <v>34</v>
      </c>
      <c r="CQ67">
        <v>13</v>
      </c>
      <c r="CR67">
        <v>6</v>
      </c>
      <c r="CS67">
        <v>32</v>
      </c>
      <c r="CT67">
        <v>16</v>
      </c>
      <c r="CU67">
        <v>12</v>
      </c>
      <c r="CV67">
        <v>573</v>
      </c>
      <c r="CW67">
        <v>18</v>
      </c>
      <c r="CX67">
        <v>0</v>
      </c>
      <c r="CY67">
        <v>0</v>
      </c>
      <c r="CZ67">
        <v>0</v>
      </c>
      <c r="DA67">
        <v>29</v>
      </c>
      <c r="DB67">
        <v>0</v>
      </c>
      <c r="DC67">
        <v>0</v>
      </c>
      <c r="DD67">
        <v>13</v>
      </c>
      <c r="DE67">
        <v>7</v>
      </c>
      <c r="DF67">
        <v>9</v>
      </c>
      <c r="DG67">
        <v>0</v>
      </c>
      <c r="DH67">
        <v>1</v>
      </c>
      <c r="DI67">
        <v>0</v>
      </c>
      <c r="DJ67">
        <v>62</v>
      </c>
      <c r="DK67">
        <v>0</v>
      </c>
      <c r="DL67">
        <v>0</v>
      </c>
      <c r="DM67">
        <v>13</v>
      </c>
      <c r="DN67">
        <v>0</v>
      </c>
      <c r="DO67">
        <v>40</v>
      </c>
      <c r="DP67">
        <v>3</v>
      </c>
      <c r="DQ67">
        <v>0</v>
      </c>
      <c r="DR67">
        <v>3</v>
      </c>
      <c r="DS67">
        <v>0</v>
      </c>
      <c r="DT67">
        <v>6</v>
      </c>
      <c r="DU67">
        <v>1</v>
      </c>
      <c r="DV67">
        <v>7</v>
      </c>
      <c r="DW67">
        <v>2</v>
      </c>
      <c r="DX67">
        <v>3</v>
      </c>
      <c r="DY67">
        <v>5</v>
      </c>
      <c r="DZ67">
        <v>18</v>
      </c>
      <c r="EA67">
        <v>7</v>
      </c>
      <c r="EB67">
        <v>11</v>
      </c>
      <c r="EC67">
        <v>258</v>
      </c>
      <c r="ED67">
        <v>44</v>
      </c>
      <c r="EE67">
        <v>0</v>
      </c>
      <c r="EF67">
        <v>0</v>
      </c>
      <c r="EG67">
        <v>13</v>
      </c>
      <c r="EH67">
        <v>92</v>
      </c>
      <c r="EI67">
        <v>0</v>
      </c>
      <c r="EJ67">
        <v>1</v>
      </c>
      <c r="EK67">
        <v>53</v>
      </c>
      <c r="EL67">
        <v>12</v>
      </c>
      <c r="EM67">
        <v>20</v>
      </c>
      <c r="EN67">
        <v>0</v>
      </c>
      <c r="EO67">
        <v>1</v>
      </c>
      <c r="EP67">
        <v>6</v>
      </c>
      <c r="EQ67">
        <v>463</v>
      </c>
      <c r="ER67">
        <v>0</v>
      </c>
      <c r="ES67">
        <v>0</v>
      </c>
      <c r="ET67">
        <v>28</v>
      </c>
      <c r="EU67">
        <v>8</v>
      </c>
      <c r="EV67">
        <v>137</v>
      </c>
      <c r="EW67">
        <v>9</v>
      </c>
      <c r="EX67">
        <v>0</v>
      </c>
      <c r="EY67">
        <v>3</v>
      </c>
      <c r="EZ67">
        <v>15</v>
      </c>
      <c r="FA67">
        <v>44</v>
      </c>
      <c r="FB67">
        <v>2</v>
      </c>
      <c r="FC67">
        <v>21</v>
      </c>
      <c r="FD67">
        <v>50</v>
      </c>
      <c r="FE67">
        <v>23</v>
      </c>
      <c r="FF67">
        <v>16</v>
      </c>
      <c r="FG67">
        <v>65</v>
      </c>
      <c r="FH67">
        <v>41</v>
      </c>
      <c r="FI67">
        <v>34</v>
      </c>
      <c r="FJ67">
        <v>1201</v>
      </c>
      <c r="FK67">
        <v>114</v>
      </c>
      <c r="FL67">
        <v>26</v>
      </c>
      <c r="FM67">
        <v>199</v>
      </c>
      <c r="FN67">
        <v>1</v>
      </c>
      <c r="FO67">
        <v>15</v>
      </c>
      <c r="FP67">
        <v>355</v>
      </c>
      <c r="FQ67">
        <v>11</v>
      </c>
      <c r="FR67">
        <v>1</v>
      </c>
      <c r="FS67">
        <v>3</v>
      </c>
      <c r="FT67">
        <v>0</v>
      </c>
      <c r="FU67">
        <v>0</v>
      </c>
      <c r="FV67">
        <v>15</v>
      </c>
      <c r="FW67">
        <v>259</v>
      </c>
      <c r="FX67">
        <v>43</v>
      </c>
      <c r="FY67">
        <v>252</v>
      </c>
      <c r="FZ67">
        <v>1</v>
      </c>
      <c r="GA67">
        <v>18</v>
      </c>
      <c r="GB67">
        <v>573</v>
      </c>
      <c r="GC67">
        <v>42</v>
      </c>
      <c r="GD67">
        <v>1</v>
      </c>
      <c r="GE67">
        <v>207</v>
      </c>
      <c r="GF67">
        <v>3</v>
      </c>
      <c r="GG67">
        <v>5</v>
      </c>
      <c r="GH67">
        <v>258</v>
      </c>
      <c r="GI67">
        <v>426</v>
      </c>
      <c r="GJ67">
        <v>71</v>
      </c>
      <c r="GK67">
        <v>661</v>
      </c>
      <c r="GL67">
        <v>5</v>
      </c>
      <c r="GM67">
        <v>38</v>
      </c>
      <c r="GN67">
        <v>1201</v>
      </c>
      <c r="GO67">
        <v>6</v>
      </c>
      <c r="GP67">
        <v>0</v>
      </c>
      <c r="GQ67">
        <v>40</v>
      </c>
      <c r="GR67">
        <v>34</v>
      </c>
      <c r="GS67">
        <v>15</v>
      </c>
      <c r="GT67">
        <v>0</v>
      </c>
      <c r="GU67">
        <v>1</v>
      </c>
      <c r="GV67">
        <v>0</v>
      </c>
      <c r="GW67">
        <v>0</v>
      </c>
      <c r="GX67">
        <v>0</v>
      </c>
      <c r="GY67">
        <v>0</v>
      </c>
      <c r="GZ67">
        <v>61</v>
      </c>
      <c r="HA67">
        <v>5</v>
      </c>
      <c r="HB67">
        <v>0</v>
      </c>
      <c r="HC67">
        <v>35</v>
      </c>
      <c r="HD67">
        <v>30</v>
      </c>
      <c r="HE67">
        <v>16</v>
      </c>
      <c r="HF67">
        <v>0</v>
      </c>
      <c r="HG67">
        <v>1</v>
      </c>
      <c r="HH67">
        <v>0</v>
      </c>
      <c r="HI67">
        <v>0</v>
      </c>
      <c r="HJ67">
        <v>0</v>
      </c>
      <c r="HK67">
        <v>0</v>
      </c>
      <c r="HL67">
        <v>56</v>
      </c>
      <c r="HM67">
        <v>9</v>
      </c>
      <c r="HN67">
        <v>0</v>
      </c>
      <c r="HO67">
        <v>38</v>
      </c>
      <c r="HP67">
        <v>33</v>
      </c>
      <c r="HQ67">
        <v>28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75</v>
      </c>
      <c r="HY67">
        <v>25</v>
      </c>
      <c r="HZ67">
        <v>1</v>
      </c>
      <c r="IA67">
        <v>34</v>
      </c>
      <c r="IB67">
        <v>26</v>
      </c>
      <c r="IC67">
        <v>11</v>
      </c>
      <c r="ID67">
        <v>0</v>
      </c>
      <c r="IE67">
        <v>2</v>
      </c>
      <c r="IF67">
        <v>0</v>
      </c>
      <c r="IG67">
        <v>0</v>
      </c>
      <c r="IH67">
        <v>0</v>
      </c>
      <c r="II67">
        <v>0</v>
      </c>
      <c r="IJ67">
        <v>71</v>
      </c>
      <c r="IK67">
        <v>27</v>
      </c>
      <c r="IL67">
        <v>1</v>
      </c>
      <c r="IM67">
        <v>32</v>
      </c>
      <c r="IN67">
        <v>26</v>
      </c>
      <c r="IO67">
        <v>21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81</v>
      </c>
      <c r="IW67">
        <v>14</v>
      </c>
      <c r="IX67">
        <v>1</v>
      </c>
      <c r="IY67">
        <v>31</v>
      </c>
      <c r="IZ67">
        <v>27</v>
      </c>
      <c r="JA67">
        <v>13</v>
      </c>
      <c r="JB67">
        <v>0</v>
      </c>
      <c r="JC67">
        <v>0</v>
      </c>
      <c r="JD67">
        <v>0</v>
      </c>
      <c r="JE67">
        <v>0</v>
      </c>
      <c r="JF67">
        <v>0</v>
      </c>
      <c r="JG67">
        <v>0</v>
      </c>
      <c r="JH67">
        <v>59</v>
      </c>
      <c r="JI67">
        <v>26</v>
      </c>
      <c r="JJ67">
        <v>1</v>
      </c>
      <c r="JK67">
        <v>40</v>
      </c>
      <c r="JL67">
        <v>29</v>
      </c>
      <c r="JM67">
        <v>20</v>
      </c>
      <c r="JN67">
        <v>0</v>
      </c>
      <c r="JO67">
        <v>1</v>
      </c>
      <c r="JP67">
        <v>0</v>
      </c>
      <c r="JQ67">
        <v>0</v>
      </c>
      <c r="JR67">
        <v>0</v>
      </c>
      <c r="JS67">
        <v>0</v>
      </c>
      <c r="JT67">
        <v>87</v>
      </c>
      <c r="JU67">
        <v>24</v>
      </c>
      <c r="JV67">
        <v>1</v>
      </c>
      <c r="JW67">
        <v>31</v>
      </c>
      <c r="JX67">
        <v>22</v>
      </c>
      <c r="JY67">
        <v>14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0</v>
      </c>
      <c r="KF67">
        <v>70</v>
      </c>
      <c r="KG67">
        <v>20</v>
      </c>
      <c r="KH67">
        <v>1</v>
      </c>
      <c r="KI67">
        <v>32</v>
      </c>
      <c r="KJ67">
        <v>20</v>
      </c>
      <c r="KK67">
        <v>16</v>
      </c>
      <c r="KL67">
        <v>0</v>
      </c>
      <c r="KM67">
        <v>1</v>
      </c>
      <c r="KN67">
        <v>2</v>
      </c>
      <c r="KO67">
        <v>0</v>
      </c>
      <c r="KP67">
        <v>0</v>
      </c>
      <c r="KQ67">
        <v>0</v>
      </c>
      <c r="KR67">
        <v>69</v>
      </c>
      <c r="KS67">
        <v>31</v>
      </c>
      <c r="KT67">
        <v>1</v>
      </c>
      <c r="KU67">
        <v>27</v>
      </c>
      <c r="KV67">
        <v>18</v>
      </c>
      <c r="KW67">
        <v>14</v>
      </c>
      <c r="KX67">
        <v>0</v>
      </c>
      <c r="KY67">
        <v>0</v>
      </c>
      <c r="KZ67">
        <v>0</v>
      </c>
      <c r="LA67">
        <v>0</v>
      </c>
      <c r="LB67">
        <v>0</v>
      </c>
      <c r="LC67">
        <v>0</v>
      </c>
      <c r="LD67">
        <v>73</v>
      </c>
      <c r="LE67">
        <v>26</v>
      </c>
      <c r="LF67">
        <v>1</v>
      </c>
      <c r="LG67">
        <v>28</v>
      </c>
      <c r="LH67">
        <v>17</v>
      </c>
      <c r="LI67">
        <v>14</v>
      </c>
      <c r="LJ67">
        <v>0</v>
      </c>
      <c r="LK67">
        <v>0</v>
      </c>
      <c r="LL67">
        <v>0</v>
      </c>
      <c r="LM67">
        <v>0</v>
      </c>
      <c r="LN67">
        <v>1</v>
      </c>
      <c r="LO67">
        <v>0</v>
      </c>
      <c r="LP67">
        <v>69</v>
      </c>
      <c r="LQ67">
        <v>17</v>
      </c>
      <c r="LR67">
        <v>2</v>
      </c>
      <c r="LS67">
        <v>27</v>
      </c>
      <c r="LT67">
        <v>18</v>
      </c>
      <c r="LU67">
        <v>17</v>
      </c>
      <c r="LV67">
        <v>0</v>
      </c>
      <c r="LW67">
        <v>1</v>
      </c>
      <c r="LX67">
        <v>2</v>
      </c>
      <c r="LY67">
        <v>0</v>
      </c>
      <c r="LZ67">
        <v>0</v>
      </c>
      <c r="MA67">
        <v>0</v>
      </c>
      <c r="MB67">
        <v>63</v>
      </c>
      <c r="MC67">
        <v>24</v>
      </c>
      <c r="MD67">
        <v>1</v>
      </c>
      <c r="ME67">
        <v>44</v>
      </c>
      <c r="MF67">
        <v>26</v>
      </c>
      <c r="MG67">
        <v>12</v>
      </c>
      <c r="MH67">
        <v>0</v>
      </c>
      <c r="MI67">
        <v>0</v>
      </c>
      <c r="MJ67">
        <v>1</v>
      </c>
      <c r="MK67">
        <v>0</v>
      </c>
      <c r="ML67">
        <v>0</v>
      </c>
      <c r="MM67">
        <v>0</v>
      </c>
      <c r="MN67">
        <v>81</v>
      </c>
      <c r="MO67">
        <v>26</v>
      </c>
      <c r="MP67">
        <v>0</v>
      </c>
      <c r="MQ67">
        <v>34</v>
      </c>
      <c r="MR67">
        <v>19</v>
      </c>
      <c r="MS67">
        <v>11</v>
      </c>
      <c r="MT67">
        <v>0</v>
      </c>
      <c r="MU67">
        <v>1</v>
      </c>
      <c r="MV67">
        <v>1</v>
      </c>
      <c r="MW67">
        <v>0</v>
      </c>
      <c r="MX67">
        <v>0</v>
      </c>
      <c r="MY67">
        <v>0</v>
      </c>
      <c r="MZ67">
        <v>71</v>
      </c>
      <c r="NA67">
        <v>23</v>
      </c>
      <c r="NB67">
        <v>1</v>
      </c>
      <c r="NC67">
        <v>36</v>
      </c>
      <c r="ND67">
        <v>22</v>
      </c>
      <c r="NE67">
        <v>13</v>
      </c>
      <c r="NF67">
        <v>0</v>
      </c>
      <c r="NG67">
        <v>0</v>
      </c>
      <c r="NH67">
        <v>0</v>
      </c>
      <c r="NI67">
        <v>0</v>
      </c>
      <c r="NJ67">
        <v>0</v>
      </c>
      <c r="NK67">
        <v>0</v>
      </c>
      <c r="NL67">
        <v>73</v>
      </c>
      <c r="NM67">
        <v>22</v>
      </c>
      <c r="NN67">
        <v>0</v>
      </c>
      <c r="NO67">
        <v>25</v>
      </c>
      <c r="NP67">
        <v>11</v>
      </c>
      <c r="NQ67">
        <v>11</v>
      </c>
      <c r="NR67">
        <v>0</v>
      </c>
      <c r="NS67">
        <v>0</v>
      </c>
      <c r="NT67">
        <v>0</v>
      </c>
      <c r="NU67">
        <v>0</v>
      </c>
      <c r="NV67">
        <v>0</v>
      </c>
      <c r="NW67">
        <v>0</v>
      </c>
      <c r="NX67">
        <v>58</v>
      </c>
      <c r="NY67">
        <v>8</v>
      </c>
      <c r="NZ67">
        <v>1</v>
      </c>
      <c r="OA67">
        <v>21</v>
      </c>
      <c r="OB67">
        <v>11</v>
      </c>
      <c r="OC67">
        <v>3</v>
      </c>
      <c r="OD67">
        <v>0</v>
      </c>
      <c r="OE67">
        <v>0</v>
      </c>
      <c r="OF67">
        <v>0</v>
      </c>
      <c r="OG67">
        <v>0</v>
      </c>
      <c r="OH67">
        <v>0</v>
      </c>
      <c r="OI67">
        <v>0</v>
      </c>
      <c r="OJ67">
        <v>33</v>
      </c>
      <c r="OK67">
        <v>16</v>
      </c>
      <c r="OL67">
        <v>0</v>
      </c>
      <c r="OM67">
        <v>16</v>
      </c>
      <c r="ON67">
        <v>9</v>
      </c>
      <c r="OO67">
        <v>5</v>
      </c>
      <c r="OP67">
        <v>0</v>
      </c>
      <c r="OQ67">
        <v>0</v>
      </c>
      <c r="OR67">
        <v>0</v>
      </c>
      <c r="OS67">
        <v>0</v>
      </c>
      <c r="OT67">
        <v>0</v>
      </c>
      <c r="OU67">
        <v>0</v>
      </c>
      <c r="OV67">
        <v>37</v>
      </c>
      <c r="OW67">
        <v>6</v>
      </c>
      <c r="OX67">
        <v>2</v>
      </c>
      <c r="OY67">
        <v>2</v>
      </c>
      <c r="OZ67">
        <v>1</v>
      </c>
      <c r="PA67">
        <v>4</v>
      </c>
      <c r="PB67">
        <v>0</v>
      </c>
      <c r="PC67">
        <v>0</v>
      </c>
      <c r="PD67">
        <v>1</v>
      </c>
      <c r="PE67">
        <v>0</v>
      </c>
      <c r="PF67">
        <v>0</v>
      </c>
      <c r="PG67">
        <v>0</v>
      </c>
      <c r="PH67">
        <v>14</v>
      </c>
      <c r="PI67">
        <v>355</v>
      </c>
      <c r="PJ67">
        <v>15</v>
      </c>
      <c r="PK67">
        <v>573</v>
      </c>
      <c r="PL67">
        <v>399</v>
      </c>
      <c r="PM67">
        <v>258</v>
      </c>
      <c r="PN67">
        <v>0</v>
      </c>
      <c r="PO67">
        <v>8</v>
      </c>
      <c r="PP67">
        <v>7</v>
      </c>
      <c r="PQ67">
        <v>0</v>
      </c>
      <c r="PR67">
        <v>1</v>
      </c>
      <c r="PS67">
        <v>0</v>
      </c>
      <c r="PT67">
        <v>1201</v>
      </c>
      <c r="PU67">
        <v>116</v>
      </c>
      <c r="PV67">
        <v>3</v>
      </c>
      <c r="PW67">
        <v>231</v>
      </c>
      <c r="PX67">
        <v>76</v>
      </c>
      <c r="PY67">
        <v>59</v>
      </c>
      <c r="PZ67">
        <v>0</v>
      </c>
      <c r="QA67">
        <v>2</v>
      </c>
      <c r="QB67">
        <v>2</v>
      </c>
      <c r="QC67">
        <v>0</v>
      </c>
      <c r="QD67">
        <v>0</v>
      </c>
      <c r="QE67">
        <v>0</v>
      </c>
      <c r="QF67">
        <v>409</v>
      </c>
    </row>
    <row r="68" spans="1:448" hidden="1">
      <c r="A68" s="178" t="s">
        <v>188</v>
      </c>
      <c r="B68">
        <v>18</v>
      </c>
      <c r="C68">
        <v>0</v>
      </c>
      <c r="D68">
        <v>0</v>
      </c>
      <c r="E68">
        <v>1</v>
      </c>
      <c r="F68">
        <v>83</v>
      </c>
      <c r="G68">
        <v>0</v>
      </c>
      <c r="H68">
        <v>1</v>
      </c>
      <c r="I68">
        <v>15</v>
      </c>
      <c r="J68">
        <v>4</v>
      </c>
      <c r="K68">
        <v>1</v>
      </c>
      <c r="L68">
        <v>0</v>
      </c>
      <c r="M68">
        <v>0</v>
      </c>
      <c r="N68">
        <v>1</v>
      </c>
      <c r="O68">
        <v>125</v>
      </c>
      <c r="P68">
        <v>0</v>
      </c>
      <c r="Q68">
        <v>0</v>
      </c>
      <c r="R68">
        <v>12</v>
      </c>
      <c r="S68">
        <v>1</v>
      </c>
      <c r="T68">
        <v>49</v>
      </c>
      <c r="U68">
        <v>0</v>
      </c>
      <c r="V68">
        <v>0</v>
      </c>
      <c r="W68">
        <v>0</v>
      </c>
      <c r="X68">
        <v>0</v>
      </c>
      <c r="Y68">
        <v>2</v>
      </c>
      <c r="Z68">
        <v>0</v>
      </c>
      <c r="AA68">
        <v>3</v>
      </c>
      <c r="AB68">
        <v>8</v>
      </c>
      <c r="AC68">
        <v>3</v>
      </c>
      <c r="AD68">
        <v>0</v>
      </c>
      <c r="AE68">
        <v>8</v>
      </c>
      <c r="AF68">
        <v>3</v>
      </c>
      <c r="AG68">
        <v>2</v>
      </c>
      <c r="AH68">
        <v>340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3</v>
      </c>
      <c r="AW68">
        <v>0</v>
      </c>
      <c r="AX68">
        <v>0</v>
      </c>
      <c r="AY68">
        <v>0</v>
      </c>
      <c r="AZ68">
        <v>0</v>
      </c>
      <c r="BA68">
        <v>2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1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6</v>
      </c>
      <c r="BP68">
        <v>29</v>
      </c>
      <c r="BQ68">
        <v>0</v>
      </c>
      <c r="BR68">
        <v>0</v>
      </c>
      <c r="BS68">
        <v>3</v>
      </c>
      <c r="BT68">
        <v>37</v>
      </c>
      <c r="BU68">
        <v>0</v>
      </c>
      <c r="BV68">
        <v>0</v>
      </c>
      <c r="BW68">
        <v>5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652</v>
      </c>
      <c r="CD68">
        <v>0</v>
      </c>
      <c r="CE68">
        <v>0</v>
      </c>
      <c r="CF68">
        <v>2</v>
      </c>
      <c r="CG68">
        <v>0</v>
      </c>
      <c r="CH68">
        <v>16</v>
      </c>
      <c r="CI68">
        <v>0</v>
      </c>
      <c r="CJ68">
        <v>0</v>
      </c>
      <c r="CK68">
        <v>0</v>
      </c>
      <c r="CL68">
        <v>1</v>
      </c>
      <c r="CM68">
        <v>2</v>
      </c>
      <c r="CN68">
        <v>0</v>
      </c>
      <c r="CO68">
        <v>6</v>
      </c>
      <c r="CP68">
        <v>19</v>
      </c>
      <c r="CQ68">
        <v>2</v>
      </c>
      <c r="CR68">
        <v>0</v>
      </c>
      <c r="CS68">
        <v>4</v>
      </c>
      <c r="CT68">
        <v>1</v>
      </c>
      <c r="CU68">
        <v>4</v>
      </c>
      <c r="CV68">
        <v>783</v>
      </c>
      <c r="CW68">
        <v>18</v>
      </c>
      <c r="CX68">
        <v>0</v>
      </c>
      <c r="CY68">
        <v>0</v>
      </c>
      <c r="CZ68">
        <v>0</v>
      </c>
      <c r="DA68">
        <v>10</v>
      </c>
      <c r="DB68">
        <v>0</v>
      </c>
      <c r="DC68">
        <v>0</v>
      </c>
      <c r="DD68">
        <v>18</v>
      </c>
      <c r="DE68">
        <v>5</v>
      </c>
      <c r="DF68">
        <v>0</v>
      </c>
      <c r="DG68">
        <v>0</v>
      </c>
      <c r="DH68">
        <v>0</v>
      </c>
      <c r="DI68">
        <v>0</v>
      </c>
      <c r="DJ68">
        <v>100</v>
      </c>
      <c r="DK68">
        <v>0</v>
      </c>
      <c r="DL68">
        <v>0</v>
      </c>
      <c r="DM68">
        <v>3</v>
      </c>
      <c r="DN68">
        <v>0</v>
      </c>
      <c r="DO68">
        <v>10</v>
      </c>
      <c r="DP68">
        <v>0</v>
      </c>
      <c r="DQ68">
        <v>0</v>
      </c>
      <c r="DR68">
        <v>0</v>
      </c>
      <c r="DS68">
        <v>0</v>
      </c>
      <c r="DT68">
        <v>4</v>
      </c>
      <c r="DU68">
        <v>0</v>
      </c>
      <c r="DV68">
        <v>3</v>
      </c>
      <c r="DW68">
        <v>2</v>
      </c>
      <c r="DX68">
        <v>0</v>
      </c>
      <c r="DY68">
        <v>4</v>
      </c>
      <c r="DZ68">
        <v>10</v>
      </c>
      <c r="EA68">
        <v>0</v>
      </c>
      <c r="EB68">
        <v>0</v>
      </c>
      <c r="EC68">
        <v>187</v>
      </c>
      <c r="ED68">
        <v>65</v>
      </c>
      <c r="EE68">
        <v>0</v>
      </c>
      <c r="EF68">
        <v>0</v>
      </c>
      <c r="EG68">
        <v>4</v>
      </c>
      <c r="EH68">
        <v>130</v>
      </c>
      <c r="EI68">
        <v>0</v>
      </c>
      <c r="EJ68">
        <v>1</v>
      </c>
      <c r="EK68">
        <v>38</v>
      </c>
      <c r="EL68">
        <v>9</v>
      </c>
      <c r="EM68">
        <v>1</v>
      </c>
      <c r="EN68">
        <v>0</v>
      </c>
      <c r="EO68">
        <v>0</v>
      </c>
      <c r="EP68">
        <v>1</v>
      </c>
      <c r="EQ68">
        <v>880</v>
      </c>
      <c r="ER68">
        <v>0</v>
      </c>
      <c r="ES68">
        <v>0</v>
      </c>
      <c r="ET68">
        <v>17</v>
      </c>
      <c r="EU68">
        <v>1</v>
      </c>
      <c r="EV68">
        <v>77</v>
      </c>
      <c r="EW68">
        <v>0</v>
      </c>
      <c r="EX68">
        <v>0</v>
      </c>
      <c r="EY68">
        <v>0</v>
      </c>
      <c r="EZ68">
        <v>1</v>
      </c>
      <c r="FA68">
        <v>8</v>
      </c>
      <c r="FB68">
        <v>0</v>
      </c>
      <c r="FC68">
        <v>12</v>
      </c>
      <c r="FD68">
        <v>30</v>
      </c>
      <c r="FE68">
        <v>5</v>
      </c>
      <c r="FF68">
        <v>4</v>
      </c>
      <c r="FG68">
        <v>22</v>
      </c>
      <c r="FH68">
        <v>4</v>
      </c>
      <c r="FI68">
        <v>6</v>
      </c>
      <c r="FJ68">
        <v>1316</v>
      </c>
      <c r="FK68">
        <v>124</v>
      </c>
      <c r="FL68">
        <v>30</v>
      </c>
      <c r="FM68">
        <v>167</v>
      </c>
      <c r="FN68">
        <v>3</v>
      </c>
      <c r="FO68">
        <v>16</v>
      </c>
      <c r="FP68">
        <v>340</v>
      </c>
      <c r="FQ68">
        <v>5</v>
      </c>
      <c r="FR68">
        <v>1</v>
      </c>
      <c r="FS68">
        <v>0</v>
      </c>
      <c r="FT68">
        <v>0</v>
      </c>
      <c r="FU68">
        <v>0</v>
      </c>
      <c r="FV68">
        <v>6</v>
      </c>
      <c r="FW68">
        <v>346</v>
      </c>
      <c r="FX68">
        <v>67</v>
      </c>
      <c r="FY68">
        <v>334</v>
      </c>
      <c r="FZ68">
        <v>3</v>
      </c>
      <c r="GA68">
        <v>33</v>
      </c>
      <c r="GB68">
        <v>783</v>
      </c>
      <c r="GC68">
        <v>25</v>
      </c>
      <c r="GD68">
        <v>0</v>
      </c>
      <c r="GE68">
        <v>160</v>
      </c>
      <c r="GF68">
        <v>0</v>
      </c>
      <c r="GG68">
        <v>2</v>
      </c>
      <c r="GH68">
        <v>187</v>
      </c>
      <c r="GI68">
        <v>500</v>
      </c>
      <c r="GJ68">
        <v>98</v>
      </c>
      <c r="GK68">
        <v>661</v>
      </c>
      <c r="GL68">
        <v>6</v>
      </c>
      <c r="GM68">
        <v>51</v>
      </c>
      <c r="GN68">
        <v>1316</v>
      </c>
      <c r="GO68">
        <v>7</v>
      </c>
      <c r="GP68">
        <v>0</v>
      </c>
      <c r="GQ68">
        <v>62</v>
      </c>
      <c r="GR68">
        <v>62</v>
      </c>
      <c r="GS68">
        <v>10</v>
      </c>
      <c r="GT68">
        <v>0</v>
      </c>
      <c r="GU68">
        <v>2</v>
      </c>
      <c r="GV68">
        <v>0</v>
      </c>
      <c r="GW68">
        <v>0</v>
      </c>
      <c r="GX68">
        <v>0</v>
      </c>
      <c r="GY68">
        <v>1</v>
      </c>
      <c r="GZ68">
        <v>79</v>
      </c>
      <c r="HA68">
        <v>3</v>
      </c>
      <c r="HB68">
        <v>0</v>
      </c>
      <c r="HC68">
        <v>64</v>
      </c>
      <c r="HD68">
        <v>59</v>
      </c>
      <c r="HE68">
        <v>7</v>
      </c>
      <c r="HF68">
        <v>0</v>
      </c>
      <c r="HG68">
        <v>1</v>
      </c>
      <c r="HH68">
        <v>0</v>
      </c>
      <c r="HI68">
        <v>0</v>
      </c>
      <c r="HJ68">
        <v>0</v>
      </c>
      <c r="HK68">
        <v>0</v>
      </c>
      <c r="HL68">
        <v>74</v>
      </c>
      <c r="HM68">
        <v>9</v>
      </c>
      <c r="HN68">
        <v>0</v>
      </c>
      <c r="HO68">
        <v>58</v>
      </c>
      <c r="HP68">
        <v>55</v>
      </c>
      <c r="HQ68">
        <v>16</v>
      </c>
      <c r="HR68">
        <v>0</v>
      </c>
      <c r="HS68">
        <v>2</v>
      </c>
      <c r="HT68">
        <v>0</v>
      </c>
      <c r="HU68">
        <v>0</v>
      </c>
      <c r="HV68">
        <v>0</v>
      </c>
      <c r="HW68">
        <v>1</v>
      </c>
      <c r="HX68">
        <v>83</v>
      </c>
      <c r="HY68">
        <v>19</v>
      </c>
      <c r="HZ68">
        <v>0</v>
      </c>
      <c r="IA68">
        <v>49</v>
      </c>
      <c r="IB68">
        <v>47</v>
      </c>
      <c r="IC68">
        <v>12</v>
      </c>
      <c r="ID68">
        <v>0</v>
      </c>
      <c r="IE68">
        <v>2</v>
      </c>
      <c r="IF68">
        <v>0</v>
      </c>
      <c r="IG68">
        <v>0</v>
      </c>
      <c r="IH68">
        <v>0</v>
      </c>
      <c r="II68">
        <v>1</v>
      </c>
      <c r="IJ68">
        <v>80</v>
      </c>
      <c r="IK68">
        <v>25</v>
      </c>
      <c r="IL68">
        <v>0</v>
      </c>
      <c r="IM68">
        <v>54</v>
      </c>
      <c r="IN68">
        <v>50</v>
      </c>
      <c r="IO68">
        <v>14</v>
      </c>
      <c r="IP68">
        <v>0</v>
      </c>
      <c r="IQ68">
        <v>4</v>
      </c>
      <c r="IR68">
        <v>0</v>
      </c>
      <c r="IS68">
        <v>1</v>
      </c>
      <c r="IT68">
        <v>0</v>
      </c>
      <c r="IU68">
        <v>0</v>
      </c>
      <c r="IV68">
        <v>93</v>
      </c>
      <c r="IW68">
        <v>21</v>
      </c>
      <c r="IX68">
        <v>0</v>
      </c>
      <c r="IY68">
        <v>56</v>
      </c>
      <c r="IZ68">
        <v>49</v>
      </c>
      <c r="JA68">
        <v>15</v>
      </c>
      <c r="JB68">
        <v>0</v>
      </c>
      <c r="JC68">
        <v>1</v>
      </c>
      <c r="JD68">
        <v>0</v>
      </c>
      <c r="JE68">
        <v>0</v>
      </c>
      <c r="JF68">
        <v>0</v>
      </c>
      <c r="JG68">
        <v>0</v>
      </c>
      <c r="JH68">
        <v>92</v>
      </c>
      <c r="JI68">
        <v>26</v>
      </c>
      <c r="JJ68">
        <v>0</v>
      </c>
      <c r="JK68">
        <v>49</v>
      </c>
      <c r="JL68">
        <v>44</v>
      </c>
      <c r="JM68">
        <v>13</v>
      </c>
      <c r="JN68">
        <v>0</v>
      </c>
      <c r="JO68">
        <v>2</v>
      </c>
      <c r="JP68">
        <v>0</v>
      </c>
      <c r="JQ68">
        <v>0</v>
      </c>
      <c r="JR68">
        <v>0</v>
      </c>
      <c r="JS68">
        <v>0</v>
      </c>
      <c r="JT68">
        <v>88</v>
      </c>
      <c r="JU68">
        <v>33</v>
      </c>
      <c r="JV68">
        <v>0</v>
      </c>
      <c r="JW68">
        <v>47</v>
      </c>
      <c r="JX68">
        <v>42</v>
      </c>
      <c r="JY68">
        <v>19</v>
      </c>
      <c r="JZ68">
        <v>0</v>
      </c>
      <c r="KA68">
        <v>1</v>
      </c>
      <c r="KB68">
        <v>0</v>
      </c>
      <c r="KC68">
        <v>0</v>
      </c>
      <c r="KD68">
        <v>0</v>
      </c>
      <c r="KE68">
        <v>0</v>
      </c>
      <c r="KF68">
        <v>99</v>
      </c>
      <c r="KG68">
        <v>16</v>
      </c>
      <c r="KH68">
        <v>0</v>
      </c>
      <c r="KI68">
        <v>51</v>
      </c>
      <c r="KJ68">
        <v>46</v>
      </c>
      <c r="KK68">
        <v>14</v>
      </c>
      <c r="KL68">
        <v>0</v>
      </c>
      <c r="KM68">
        <v>1</v>
      </c>
      <c r="KN68">
        <v>0</v>
      </c>
      <c r="KO68">
        <v>0</v>
      </c>
      <c r="KP68">
        <v>0</v>
      </c>
      <c r="KQ68">
        <v>0</v>
      </c>
      <c r="KR68">
        <v>81</v>
      </c>
      <c r="KS68">
        <v>16</v>
      </c>
      <c r="KT68">
        <v>0</v>
      </c>
      <c r="KU68">
        <v>57</v>
      </c>
      <c r="KV68">
        <v>47</v>
      </c>
      <c r="KW68">
        <v>13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0</v>
      </c>
      <c r="LD68">
        <v>86</v>
      </c>
      <c r="LE68">
        <v>19</v>
      </c>
      <c r="LF68">
        <v>0</v>
      </c>
      <c r="LG68">
        <v>42</v>
      </c>
      <c r="LH68">
        <v>39</v>
      </c>
      <c r="LI68">
        <v>11</v>
      </c>
      <c r="LJ68">
        <v>0</v>
      </c>
      <c r="LK68">
        <v>0</v>
      </c>
      <c r="LL68">
        <v>0</v>
      </c>
      <c r="LM68">
        <v>0</v>
      </c>
      <c r="LN68">
        <v>0</v>
      </c>
      <c r="LO68">
        <v>0</v>
      </c>
      <c r="LP68">
        <v>72</v>
      </c>
      <c r="LQ68">
        <v>26</v>
      </c>
      <c r="LR68">
        <v>0</v>
      </c>
      <c r="LS68">
        <v>46</v>
      </c>
      <c r="LT68">
        <v>40</v>
      </c>
      <c r="LU68">
        <v>5</v>
      </c>
      <c r="LV68">
        <v>0</v>
      </c>
      <c r="LW68">
        <v>1</v>
      </c>
      <c r="LX68">
        <v>0</v>
      </c>
      <c r="LY68">
        <v>0</v>
      </c>
      <c r="LZ68">
        <v>0</v>
      </c>
      <c r="MA68">
        <v>0</v>
      </c>
      <c r="MB68">
        <v>77</v>
      </c>
      <c r="MC68">
        <v>25</v>
      </c>
      <c r="MD68">
        <v>0</v>
      </c>
      <c r="ME68">
        <v>35</v>
      </c>
      <c r="MF68">
        <v>30</v>
      </c>
      <c r="MG68">
        <v>10</v>
      </c>
      <c r="MH68">
        <v>0</v>
      </c>
      <c r="MI68">
        <v>1</v>
      </c>
      <c r="MJ68">
        <v>0</v>
      </c>
      <c r="MK68">
        <v>0</v>
      </c>
      <c r="ML68">
        <v>0</v>
      </c>
      <c r="MM68">
        <v>0</v>
      </c>
      <c r="MN68">
        <v>70</v>
      </c>
      <c r="MO68">
        <v>26</v>
      </c>
      <c r="MP68">
        <v>2</v>
      </c>
      <c r="MQ68">
        <v>23</v>
      </c>
      <c r="MR68">
        <v>20</v>
      </c>
      <c r="MS68">
        <v>8</v>
      </c>
      <c r="MT68">
        <v>0</v>
      </c>
      <c r="MU68">
        <v>1</v>
      </c>
      <c r="MV68">
        <v>0</v>
      </c>
      <c r="MW68">
        <v>0</v>
      </c>
      <c r="MX68">
        <v>0</v>
      </c>
      <c r="MY68">
        <v>0</v>
      </c>
      <c r="MZ68">
        <v>59</v>
      </c>
      <c r="NA68">
        <v>20</v>
      </c>
      <c r="NB68">
        <v>0</v>
      </c>
      <c r="NC68">
        <v>28</v>
      </c>
      <c r="ND68">
        <v>23</v>
      </c>
      <c r="NE68">
        <v>6</v>
      </c>
      <c r="NF68">
        <v>0</v>
      </c>
      <c r="NG68">
        <v>1</v>
      </c>
      <c r="NH68">
        <v>0</v>
      </c>
      <c r="NI68">
        <v>0</v>
      </c>
      <c r="NJ68">
        <v>0</v>
      </c>
      <c r="NK68">
        <v>0</v>
      </c>
      <c r="NL68">
        <v>54</v>
      </c>
      <c r="NM68">
        <v>18</v>
      </c>
      <c r="NN68">
        <v>1</v>
      </c>
      <c r="NO68">
        <v>28</v>
      </c>
      <c r="NP68">
        <v>19</v>
      </c>
      <c r="NQ68">
        <v>4</v>
      </c>
      <c r="NR68">
        <v>0</v>
      </c>
      <c r="NS68">
        <v>1</v>
      </c>
      <c r="NT68">
        <v>0</v>
      </c>
      <c r="NU68">
        <v>0</v>
      </c>
      <c r="NV68">
        <v>0</v>
      </c>
      <c r="NW68">
        <v>0</v>
      </c>
      <c r="NX68">
        <v>51</v>
      </c>
      <c r="NY68">
        <v>16</v>
      </c>
      <c r="NZ68">
        <v>1</v>
      </c>
      <c r="OA68">
        <v>17</v>
      </c>
      <c r="OB68">
        <v>14</v>
      </c>
      <c r="OC68">
        <v>5</v>
      </c>
      <c r="OD68">
        <v>0</v>
      </c>
      <c r="OE68">
        <v>0</v>
      </c>
      <c r="OF68">
        <v>0</v>
      </c>
      <c r="OG68">
        <v>0</v>
      </c>
      <c r="OH68">
        <v>0</v>
      </c>
      <c r="OI68">
        <v>1</v>
      </c>
      <c r="OJ68">
        <v>39</v>
      </c>
      <c r="OK68">
        <v>15</v>
      </c>
      <c r="OL68">
        <v>2</v>
      </c>
      <c r="OM68">
        <v>17</v>
      </c>
      <c r="ON68">
        <v>14</v>
      </c>
      <c r="OO68">
        <v>5</v>
      </c>
      <c r="OP68">
        <v>0</v>
      </c>
      <c r="OQ68">
        <v>0</v>
      </c>
      <c r="OR68">
        <v>0</v>
      </c>
      <c r="OS68">
        <v>1</v>
      </c>
      <c r="OT68">
        <v>0</v>
      </c>
      <c r="OU68">
        <v>0</v>
      </c>
      <c r="OV68">
        <v>39</v>
      </c>
      <c r="OW68">
        <v>0</v>
      </c>
      <c r="OX68">
        <v>0</v>
      </c>
      <c r="OY68">
        <v>0</v>
      </c>
      <c r="OZ68">
        <v>0</v>
      </c>
      <c r="PA68">
        <v>0</v>
      </c>
      <c r="PB68">
        <v>0</v>
      </c>
      <c r="PC68">
        <v>0</v>
      </c>
      <c r="PD68">
        <v>0</v>
      </c>
      <c r="PE68">
        <v>0</v>
      </c>
      <c r="PF68">
        <v>0</v>
      </c>
      <c r="PG68">
        <v>0</v>
      </c>
      <c r="PH68">
        <v>0</v>
      </c>
      <c r="PI68">
        <v>340</v>
      </c>
      <c r="PJ68">
        <v>6</v>
      </c>
      <c r="PK68">
        <v>783</v>
      </c>
      <c r="PL68">
        <v>700</v>
      </c>
      <c r="PM68">
        <v>187</v>
      </c>
      <c r="PN68">
        <v>0</v>
      </c>
      <c r="PO68">
        <v>21</v>
      </c>
      <c r="PP68">
        <v>0</v>
      </c>
      <c r="PQ68">
        <v>2</v>
      </c>
      <c r="PR68">
        <v>0</v>
      </c>
      <c r="PS68">
        <v>4</v>
      </c>
      <c r="PT68">
        <v>1316</v>
      </c>
      <c r="PU68">
        <v>99</v>
      </c>
      <c r="PV68">
        <v>0</v>
      </c>
      <c r="PW68">
        <v>170</v>
      </c>
      <c r="PX68">
        <v>147</v>
      </c>
      <c r="PY68">
        <v>77</v>
      </c>
      <c r="PZ68">
        <v>0</v>
      </c>
      <c r="QA68">
        <v>4</v>
      </c>
      <c r="QB68">
        <v>0</v>
      </c>
      <c r="QC68">
        <v>1</v>
      </c>
      <c r="QD68">
        <v>0</v>
      </c>
      <c r="QE68">
        <v>2</v>
      </c>
      <c r="QF68">
        <v>346</v>
      </c>
    </row>
    <row r="69" spans="1:448" hidden="1">
      <c r="A69" s="178" t="s">
        <v>189</v>
      </c>
      <c r="B69">
        <v>9</v>
      </c>
      <c r="C69">
        <v>4</v>
      </c>
      <c r="D69">
        <v>0</v>
      </c>
      <c r="E69">
        <v>0</v>
      </c>
      <c r="F69">
        <v>49</v>
      </c>
      <c r="G69">
        <v>0</v>
      </c>
      <c r="H69">
        <v>0</v>
      </c>
      <c r="I69">
        <v>1</v>
      </c>
      <c r="J69">
        <v>22</v>
      </c>
      <c r="K69">
        <v>2</v>
      </c>
      <c r="L69">
        <v>0</v>
      </c>
      <c r="M69">
        <v>0</v>
      </c>
      <c r="N69">
        <v>0</v>
      </c>
      <c r="O69">
        <v>216</v>
      </c>
      <c r="P69">
        <v>0</v>
      </c>
      <c r="Q69">
        <v>0</v>
      </c>
      <c r="R69">
        <v>6</v>
      </c>
      <c r="S69">
        <v>4</v>
      </c>
      <c r="T69">
        <v>68</v>
      </c>
      <c r="U69">
        <v>0</v>
      </c>
      <c r="V69">
        <v>1</v>
      </c>
      <c r="W69">
        <v>0</v>
      </c>
      <c r="X69">
        <v>1</v>
      </c>
      <c r="Y69">
        <v>3</v>
      </c>
      <c r="Z69">
        <v>0</v>
      </c>
      <c r="AA69">
        <v>2</v>
      </c>
      <c r="AB69">
        <v>6</v>
      </c>
      <c r="AC69">
        <v>0</v>
      </c>
      <c r="AD69">
        <v>6</v>
      </c>
      <c r="AE69">
        <v>37</v>
      </c>
      <c r="AF69">
        <v>11</v>
      </c>
      <c r="AG69">
        <v>6</v>
      </c>
      <c r="AH69">
        <v>454</v>
      </c>
      <c r="AI69">
        <v>0</v>
      </c>
      <c r="AJ69">
        <v>0</v>
      </c>
      <c r="AK69">
        <v>0</v>
      </c>
      <c r="AL69">
        <v>0</v>
      </c>
      <c r="AM69">
        <v>4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2</v>
      </c>
      <c r="AW69">
        <v>0</v>
      </c>
      <c r="AX69">
        <v>0</v>
      </c>
      <c r="AY69">
        <v>0</v>
      </c>
      <c r="AZ69">
        <v>0</v>
      </c>
      <c r="BA69">
        <v>2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2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10</v>
      </c>
      <c r="BP69">
        <v>7</v>
      </c>
      <c r="BQ69">
        <v>1</v>
      </c>
      <c r="BR69">
        <v>0</v>
      </c>
      <c r="BS69">
        <v>0</v>
      </c>
      <c r="BT69">
        <v>14</v>
      </c>
      <c r="BU69">
        <v>0</v>
      </c>
      <c r="BV69">
        <v>0</v>
      </c>
      <c r="BW69">
        <v>0</v>
      </c>
      <c r="BX69">
        <v>14</v>
      </c>
      <c r="BY69">
        <v>1</v>
      </c>
      <c r="BZ69">
        <v>0</v>
      </c>
      <c r="CA69">
        <v>0</v>
      </c>
      <c r="CB69">
        <v>0</v>
      </c>
      <c r="CC69">
        <v>700</v>
      </c>
      <c r="CD69">
        <v>0</v>
      </c>
      <c r="CE69">
        <v>0</v>
      </c>
      <c r="CF69">
        <v>4</v>
      </c>
      <c r="CG69">
        <v>1</v>
      </c>
      <c r="CH69">
        <v>22</v>
      </c>
      <c r="CI69">
        <v>3</v>
      </c>
      <c r="CJ69">
        <v>0</v>
      </c>
      <c r="CK69">
        <v>0</v>
      </c>
      <c r="CL69">
        <v>0</v>
      </c>
      <c r="CM69">
        <v>6</v>
      </c>
      <c r="CN69">
        <v>0</v>
      </c>
      <c r="CO69">
        <v>2</v>
      </c>
      <c r="CP69">
        <v>3</v>
      </c>
      <c r="CQ69">
        <v>5</v>
      </c>
      <c r="CR69">
        <v>4</v>
      </c>
      <c r="CS69">
        <v>98</v>
      </c>
      <c r="CT69">
        <v>4</v>
      </c>
      <c r="CU69">
        <v>4</v>
      </c>
      <c r="CV69">
        <v>893</v>
      </c>
      <c r="CW69">
        <v>5</v>
      </c>
      <c r="CX69">
        <v>1</v>
      </c>
      <c r="CY69">
        <v>0</v>
      </c>
      <c r="CZ69">
        <v>0</v>
      </c>
      <c r="DA69">
        <v>12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120</v>
      </c>
      <c r="DK69">
        <v>0</v>
      </c>
      <c r="DL69">
        <v>0</v>
      </c>
      <c r="DM69">
        <v>5</v>
      </c>
      <c r="DN69">
        <v>4</v>
      </c>
      <c r="DO69">
        <v>13</v>
      </c>
      <c r="DP69">
        <v>0</v>
      </c>
      <c r="DQ69">
        <v>0</v>
      </c>
      <c r="DR69">
        <v>0</v>
      </c>
      <c r="DS69">
        <v>0</v>
      </c>
      <c r="DT69">
        <v>1</v>
      </c>
      <c r="DU69">
        <v>0</v>
      </c>
      <c r="DV69">
        <v>1</v>
      </c>
      <c r="DW69">
        <v>0</v>
      </c>
      <c r="DX69">
        <v>0</v>
      </c>
      <c r="DY69">
        <v>12</v>
      </c>
      <c r="DZ69">
        <v>39</v>
      </c>
      <c r="EA69">
        <v>4</v>
      </c>
      <c r="EB69">
        <v>9</v>
      </c>
      <c r="EC69">
        <v>226</v>
      </c>
      <c r="ED69">
        <v>21</v>
      </c>
      <c r="EE69">
        <v>6</v>
      </c>
      <c r="EF69">
        <v>0</v>
      </c>
      <c r="EG69">
        <v>0</v>
      </c>
      <c r="EH69">
        <v>79</v>
      </c>
      <c r="EI69">
        <v>0</v>
      </c>
      <c r="EJ69">
        <v>0</v>
      </c>
      <c r="EK69">
        <v>1</v>
      </c>
      <c r="EL69">
        <v>36</v>
      </c>
      <c r="EM69">
        <v>3</v>
      </c>
      <c r="EN69">
        <v>0</v>
      </c>
      <c r="EO69">
        <v>0</v>
      </c>
      <c r="EP69">
        <v>0</v>
      </c>
      <c r="EQ69">
        <v>1038</v>
      </c>
      <c r="ER69">
        <v>0</v>
      </c>
      <c r="ES69">
        <v>0</v>
      </c>
      <c r="ET69">
        <v>15</v>
      </c>
      <c r="EU69">
        <v>9</v>
      </c>
      <c r="EV69">
        <v>105</v>
      </c>
      <c r="EW69">
        <v>3</v>
      </c>
      <c r="EX69">
        <v>1</v>
      </c>
      <c r="EY69">
        <v>0</v>
      </c>
      <c r="EZ69">
        <v>1</v>
      </c>
      <c r="FA69">
        <v>10</v>
      </c>
      <c r="FB69">
        <v>0</v>
      </c>
      <c r="FC69">
        <v>5</v>
      </c>
      <c r="FD69">
        <v>11</v>
      </c>
      <c r="FE69">
        <v>5</v>
      </c>
      <c r="FF69">
        <v>22</v>
      </c>
      <c r="FG69">
        <v>174</v>
      </c>
      <c r="FH69">
        <v>19</v>
      </c>
      <c r="FI69">
        <v>19</v>
      </c>
      <c r="FJ69">
        <v>1583</v>
      </c>
      <c r="FK69">
        <v>200</v>
      </c>
      <c r="FL69">
        <v>50</v>
      </c>
      <c r="FM69">
        <v>189</v>
      </c>
      <c r="FN69">
        <v>3</v>
      </c>
      <c r="FO69">
        <v>12</v>
      </c>
      <c r="FP69">
        <v>454</v>
      </c>
      <c r="FQ69">
        <v>7</v>
      </c>
      <c r="FR69">
        <v>2</v>
      </c>
      <c r="FS69">
        <v>1</v>
      </c>
      <c r="FT69">
        <v>0</v>
      </c>
      <c r="FU69">
        <v>0</v>
      </c>
      <c r="FV69">
        <v>10</v>
      </c>
      <c r="FW69">
        <v>486</v>
      </c>
      <c r="FX69">
        <v>48</v>
      </c>
      <c r="FY69">
        <v>330</v>
      </c>
      <c r="FZ69">
        <v>1</v>
      </c>
      <c r="GA69">
        <v>28</v>
      </c>
      <c r="GB69">
        <v>893</v>
      </c>
      <c r="GC69">
        <v>43</v>
      </c>
      <c r="GD69">
        <v>0</v>
      </c>
      <c r="GE69">
        <v>182</v>
      </c>
      <c r="GF69">
        <v>0</v>
      </c>
      <c r="GG69">
        <v>1</v>
      </c>
      <c r="GH69">
        <v>226</v>
      </c>
      <c r="GI69">
        <v>736</v>
      </c>
      <c r="GJ69">
        <v>100</v>
      </c>
      <c r="GK69">
        <v>702</v>
      </c>
      <c r="GL69">
        <v>4</v>
      </c>
      <c r="GM69">
        <v>41</v>
      </c>
      <c r="GN69">
        <v>1583</v>
      </c>
      <c r="GO69">
        <v>10</v>
      </c>
      <c r="GP69">
        <v>0</v>
      </c>
      <c r="GQ69">
        <v>77</v>
      </c>
      <c r="GR69">
        <v>47</v>
      </c>
      <c r="GS69">
        <v>9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96</v>
      </c>
      <c r="HA69">
        <v>9</v>
      </c>
      <c r="HB69">
        <v>0</v>
      </c>
      <c r="HC69">
        <v>86</v>
      </c>
      <c r="HD69">
        <v>43</v>
      </c>
      <c r="HE69">
        <v>18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113</v>
      </c>
      <c r="HM69">
        <v>19</v>
      </c>
      <c r="HN69">
        <v>0</v>
      </c>
      <c r="HO69">
        <v>39</v>
      </c>
      <c r="HP69">
        <v>18</v>
      </c>
      <c r="HQ69">
        <v>16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74</v>
      </c>
      <c r="HY69">
        <v>16</v>
      </c>
      <c r="HZ69">
        <v>1</v>
      </c>
      <c r="IA69">
        <v>70</v>
      </c>
      <c r="IB69">
        <v>37</v>
      </c>
      <c r="IC69">
        <v>18</v>
      </c>
      <c r="ID69">
        <v>0</v>
      </c>
      <c r="IE69">
        <v>0</v>
      </c>
      <c r="IF69">
        <v>0</v>
      </c>
      <c r="IG69">
        <v>0</v>
      </c>
      <c r="IH69">
        <v>0</v>
      </c>
      <c r="II69">
        <v>0</v>
      </c>
      <c r="IJ69">
        <v>105</v>
      </c>
      <c r="IK69">
        <v>25</v>
      </c>
      <c r="IL69">
        <v>0</v>
      </c>
      <c r="IM69">
        <v>74</v>
      </c>
      <c r="IN69">
        <v>35</v>
      </c>
      <c r="IO69">
        <v>19</v>
      </c>
      <c r="IP69">
        <v>0</v>
      </c>
      <c r="IQ69">
        <v>0</v>
      </c>
      <c r="IR69">
        <v>0</v>
      </c>
      <c r="IS69">
        <v>0</v>
      </c>
      <c r="IT69">
        <v>0</v>
      </c>
      <c r="IU69">
        <v>0</v>
      </c>
      <c r="IV69">
        <v>118</v>
      </c>
      <c r="IW69">
        <v>33</v>
      </c>
      <c r="IX69">
        <v>0</v>
      </c>
      <c r="IY69">
        <v>45</v>
      </c>
      <c r="IZ69">
        <v>19</v>
      </c>
      <c r="JA69">
        <v>13</v>
      </c>
      <c r="JB69">
        <v>0</v>
      </c>
      <c r="JC69">
        <v>0</v>
      </c>
      <c r="JD69">
        <v>0</v>
      </c>
      <c r="JE69">
        <v>0</v>
      </c>
      <c r="JF69">
        <v>0</v>
      </c>
      <c r="JG69">
        <v>0</v>
      </c>
      <c r="JH69">
        <v>91</v>
      </c>
      <c r="JI69">
        <v>25</v>
      </c>
      <c r="JJ69">
        <v>0</v>
      </c>
      <c r="JK69">
        <v>57</v>
      </c>
      <c r="JL69">
        <v>22</v>
      </c>
      <c r="JM69">
        <v>29</v>
      </c>
      <c r="JN69">
        <v>0</v>
      </c>
      <c r="JO69">
        <v>0</v>
      </c>
      <c r="JP69">
        <v>0</v>
      </c>
      <c r="JQ69">
        <v>0</v>
      </c>
      <c r="JR69">
        <v>0</v>
      </c>
      <c r="JS69">
        <v>0</v>
      </c>
      <c r="JT69">
        <v>111</v>
      </c>
      <c r="JU69">
        <v>31</v>
      </c>
      <c r="JV69">
        <v>0</v>
      </c>
      <c r="JW69">
        <v>53</v>
      </c>
      <c r="JX69">
        <v>26</v>
      </c>
      <c r="JY69">
        <v>15</v>
      </c>
      <c r="JZ69">
        <v>0</v>
      </c>
      <c r="KA69">
        <v>0</v>
      </c>
      <c r="KB69">
        <v>0</v>
      </c>
      <c r="KC69">
        <v>1</v>
      </c>
      <c r="KD69">
        <v>0</v>
      </c>
      <c r="KE69">
        <v>0</v>
      </c>
      <c r="KF69">
        <v>99</v>
      </c>
      <c r="KG69">
        <v>36</v>
      </c>
      <c r="KH69">
        <v>1</v>
      </c>
      <c r="KI69">
        <v>48</v>
      </c>
      <c r="KJ69">
        <v>21</v>
      </c>
      <c r="KK69">
        <v>16</v>
      </c>
      <c r="KL69">
        <v>0</v>
      </c>
      <c r="KM69">
        <v>0</v>
      </c>
      <c r="KN69">
        <v>0</v>
      </c>
      <c r="KO69">
        <v>0</v>
      </c>
      <c r="KP69">
        <v>1</v>
      </c>
      <c r="KQ69">
        <v>0</v>
      </c>
      <c r="KR69">
        <v>101</v>
      </c>
      <c r="KS69">
        <v>13</v>
      </c>
      <c r="KT69">
        <v>0</v>
      </c>
      <c r="KU69">
        <v>56</v>
      </c>
      <c r="KV69">
        <v>24</v>
      </c>
      <c r="KW69">
        <v>10</v>
      </c>
      <c r="KX69">
        <v>0</v>
      </c>
      <c r="KY69">
        <v>0</v>
      </c>
      <c r="KZ69">
        <v>0</v>
      </c>
      <c r="LA69">
        <v>0</v>
      </c>
      <c r="LB69">
        <v>0</v>
      </c>
      <c r="LC69">
        <v>0</v>
      </c>
      <c r="LD69">
        <v>79</v>
      </c>
      <c r="LE69">
        <v>37</v>
      </c>
      <c r="LF69">
        <v>0</v>
      </c>
      <c r="LG69">
        <v>40</v>
      </c>
      <c r="LH69">
        <v>18</v>
      </c>
      <c r="LI69">
        <v>10</v>
      </c>
      <c r="LJ69">
        <v>0</v>
      </c>
      <c r="LK69">
        <v>0</v>
      </c>
      <c r="LL69">
        <v>0</v>
      </c>
      <c r="LM69">
        <v>0</v>
      </c>
      <c r="LN69">
        <v>0</v>
      </c>
      <c r="LO69">
        <v>0</v>
      </c>
      <c r="LP69">
        <v>87</v>
      </c>
      <c r="LQ69">
        <v>29</v>
      </c>
      <c r="LR69">
        <v>2</v>
      </c>
      <c r="LS69">
        <v>58</v>
      </c>
      <c r="LT69">
        <v>27</v>
      </c>
      <c r="LU69">
        <v>15</v>
      </c>
      <c r="LV69">
        <v>0</v>
      </c>
      <c r="LW69">
        <v>0</v>
      </c>
      <c r="LX69">
        <v>0</v>
      </c>
      <c r="LY69">
        <v>0</v>
      </c>
      <c r="LZ69">
        <v>0</v>
      </c>
      <c r="MA69">
        <v>0</v>
      </c>
      <c r="MB69">
        <v>104</v>
      </c>
      <c r="MC69">
        <v>32</v>
      </c>
      <c r="MD69">
        <v>2</v>
      </c>
      <c r="ME69">
        <v>51</v>
      </c>
      <c r="MF69">
        <v>21</v>
      </c>
      <c r="MG69">
        <v>6</v>
      </c>
      <c r="MH69">
        <v>0</v>
      </c>
      <c r="MI69">
        <v>0</v>
      </c>
      <c r="MJ69">
        <v>0</v>
      </c>
      <c r="MK69">
        <v>0</v>
      </c>
      <c r="ML69">
        <v>0</v>
      </c>
      <c r="MM69">
        <v>0</v>
      </c>
      <c r="MN69">
        <v>91</v>
      </c>
      <c r="MO69">
        <v>31</v>
      </c>
      <c r="MP69">
        <v>0</v>
      </c>
      <c r="MQ69">
        <v>36</v>
      </c>
      <c r="MR69">
        <v>13</v>
      </c>
      <c r="MS69">
        <v>13</v>
      </c>
      <c r="MT69">
        <v>0</v>
      </c>
      <c r="MU69">
        <v>0</v>
      </c>
      <c r="MV69">
        <v>0</v>
      </c>
      <c r="MW69">
        <v>0</v>
      </c>
      <c r="MX69">
        <v>0</v>
      </c>
      <c r="MY69">
        <v>0</v>
      </c>
      <c r="MZ69">
        <v>80</v>
      </c>
      <c r="NA69">
        <v>32</v>
      </c>
      <c r="NB69">
        <v>3</v>
      </c>
      <c r="NC69">
        <v>37</v>
      </c>
      <c r="ND69">
        <v>16</v>
      </c>
      <c r="NE69">
        <v>10</v>
      </c>
      <c r="NF69">
        <v>0</v>
      </c>
      <c r="NG69">
        <v>0</v>
      </c>
      <c r="NH69">
        <v>0</v>
      </c>
      <c r="NI69">
        <v>0</v>
      </c>
      <c r="NJ69">
        <v>0</v>
      </c>
      <c r="NK69">
        <v>0</v>
      </c>
      <c r="NL69">
        <v>82</v>
      </c>
      <c r="NM69">
        <v>34</v>
      </c>
      <c r="NN69">
        <v>1</v>
      </c>
      <c r="NO69">
        <v>35</v>
      </c>
      <c r="NP69">
        <v>12</v>
      </c>
      <c r="NQ69">
        <v>5</v>
      </c>
      <c r="NR69">
        <v>0</v>
      </c>
      <c r="NS69">
        <v>0</v>
      </c>
      <c r="NT69">
        <v>0</v>
      </c>
      <c r="NU69">
        <v>0</v>
      </c>
      <c r="NV69">
        <v>0</v>
      </c>
      <c r="NW69">
        <v>0</v>
      </c>
      <c r="NX69">
        <v>75</v>
      </c>
      <c r="NY69">
        <v>26</v>
      </c>
      <c r="NZ69">
        <v>0</v>
      </c>
      <c r="OA69">
        <v>16</v>
      </c>
      <c r="OB69">
        <v>4</v>
      </c>
      <c r="OC69">
        <v>1</v>
      </c>
      <c r="OD69">
        <v>0</v>
      </c>
      <c r="OE69">
        <v>0</v>
      </c>
      <c r="OF69">
        <v>0</v>
      </c>
      <c r="OG69">
        <v>0</v>
      </c>
      <c r="OH69">
        <v>0</v>
      </c>
      <c r="OI69">
        <v>0</v>
      </c>
      <c r="OJ69">
        <v>43</v>
      </c>
      <c r="OK69">
        <v>16</v>
      </c>
      <c r="OL69">
        <v>0</v>
      </c>
      <c r="OM69">
        <v>14</v>
      </c>
      <c r="ON69">
        <v>8</v>
      </c>
      <c r="OO69">
        <v>3</v>
      </c>
      <c r="OP69">
        <v>0</v>
      </c>
      <c r="OQ69">
        <v>0</v>
      </c>
      <c r="OR69">
        <v>0</v>
      </c>
      <c r="OS69">
        <v>0</v>
      </c>
      <c r="OT69">
        <v>0</v>
      </c>
      <c r="OU69">
        <v>0</v>
      </c>
      <c r="OV69">
        <v>33</v>
      </c>
      <c r="OW69">
        <v>0</v>
      </c>
      <c r="OX69">
        <v>0</v>
      </c>
      <c r="OY69">
        <v>1</v>
      </c>
      <c r="OZ69">
        <v>1</v>
      </c>
      <c r="PA69">
        <v>0</v>
      </c>
      <c r="PB69">
        <v>0</v>
      </c>
      <c r="PC69">
        <v>0</v>
      </c>
      <c r="PD69">
        <v>0</v>
      </c>
      <c r="PE69">
        <v>0</v>
      </c>
      <c r="PF69">
        <v>0</v>
      </c>
      <c r="PG69">
        <v>0</v>
      </c>
      <c r="PH69">
        <v>1</v>
      </c>
      <c r="PI69">
        <v>454</v>
      </c>
      <c r="PJ69">
        <v>10</v>
      </c>
      <c r="PK69">
        <v>893</v>
      </c>
      <c r="PL69">
        <v>412</v>
      </c>
      <c r="PM69">
        <v>226</v>
      </c>
      <c r="PN69">
        <v>0</v>
      </c>
      <c r="PO69">
        <v>0</v>
      </c>
      <c r="PP69">
        <v>0</v>
      </c>
      <c r="PQ69">
        <v>1</v>
      </c>
      <c r="PR69">
        <v>1</v>
      </c>
      <c r="PS69">
        <v>0</v>
      </c>
      <c r="PT69">
        <v>1583</v>
      </c>
      <c r="PU69">
        <v>1</v>
      </c>
      <c r="PV69">
        <v>0</v>
      </c>
      <c r="PW69">
        <v>2</v>
      </c>
      <c r="PX69">
        <v>0</v>
      </c>
      <c r="PY69">
        <v>1</v>
      </c>
      <c r="PZ69">
        <v>0</v>
      </c>
      <c r="QA69">
        <v>0</v>
      </c>
      <c r="QB69">
        <v>0</v>
      </c>
      <c r="QC69">
        <v>0</v>
      </c>
      <c r="QD69">
        <v>0</v>
      </c>
      <c r="QE69">
        <v>0</v>
      </c>
      <c r="QF69">
        <v>4</v>
      </c>
    </row>
    <row r="70" spans="1:448" hidden="1">
      <c r="A70" s="178" t="s">
        <v>190</v>
      </c>
      <c r="B70">
        <v>5</v>
      </c>
      <c r="C70">
        <v>0</v>
      </c>
      <c r="D70">
        <v>0</v>
      </c>
      <c r="E70">
        <v>0</v>
      </c>
      <c r="F70">
        <v>2</v>
      </c>
      <c r="G70">
        <v>0</v>
      </c>
      <c r="H70">
        <v>0</v>
      </c>
      <c r="I70">
        <v>16</v>
      </c>
      <c r="J70">
        <v>0</v>
      </c>
      <c r="K70">
        <v>1</v>
      </c>
      <c r="L70">
        <v>0</v>
      </c>
      <c r="M70">
        <v>0</v>
      </c>
      <c r="N70">
        <v>0</v>
      </c>
      <c r="O70">
        <v>40</v>
      </c>
      <c r="P70">
        <v>0</v>
      </c>
      <c r="Q70">
        <v>0</v>
      </c>
      <c r="R70">
        <v>4</v>
      </c>
      <c r="S70">
        <v>0</v>
      </c>
      <c r="T70">
        <v>9</v>
      </c>
      <c r="U70">
        <v>3</v>
      </c>
      <c r="V70">
        <v>0</v>
      </c>
      <c r="W70">
        <v>0</v>
      </c>
      <c r="X70">
        <v>1</v>
      </c>
      <c r="Y70">
        <v>3</v>
      </c>
      <c r="Z70">
        <v>0</v>
      </c>
      <c r="AA70">
        <v>1</v>
      </c>
      <c r="AB70">
        <v>4</v>
      </c>
      <c r="AC70">
        <v>1</v>
      </c>
      <c r="AD70">
        <v>3</v>
      </c>
      <c r="AE70">
        <v>3</v>
      </c>
      <c r="AF70">
        <v>2</v>
      </c>
      <c r="AG70">
        <v>1</v>
      </c>
      <c r="AH70">
        <v>99</v>
      </c>
      <c r="AI70">
        <v>1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1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2</v>
      </c>
      <c r="AW70">
        <v>0</v>
      </c>
      <c r="AX70">
        <v>0</v>
      </c>
      <c r="AY70">
        <v>0</v>
      </c>
      <c r="AZ70">
        <v>0</v>
      </c>
      <c r="BA70">
        <v>2</v>
      </c>
      <c r="BB70">
        <v>0</v>
      </c>
      <c r="BC70">
        <v>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2</v>
      </c>
      <c r="BN70">
        <v>2</v>
      </c>
      <c r="BO70">
        <v>12</v>
      </c>
      <c r="BP70">
        <v>2</v>
      </c>
      <c r="BQ70">
        <v>0</v>
      </c>
      <c r="BR70">
        <v>0</v>
      </c>
      <c r="BS70">
        <v>0</v>
      </c>
      <c r="BT70">
        <v>2</v>
      </c>
      <c r="BU70">
        <v>0</v>
      </c>
      <c r="BV70">
        <v>0</v>
      </c>
      <c r="BW70">
        <v>11</v>
      </c>
      <c r="BX70">
        <v>0</v>
      </c>
      <c r="BY70">
        <v>1</v>
      </c>
      <c r="BZ70">
        <v>0</v>
      </c>
      <c r="CA70">
        <v>0</v>
      </c>
      <c r="CB70">
        <v>0</v>
      </c>
      <c r="CC70">
        <v>186</v>
      </c>
      <c r="CD70">
        <v>0</v>
      </c>
      <c r="CE70">
        <v>0</v>
      </c>
      <c r="CF70">
        <v>1</v>
      </c>
      <c r="CG70">
        <v>0</v>
      </c>
      <c r="CH70">
        <v>4</v>
      </c>
      <c r="CI70">
        <v>3</v>
      </c>
      <c r="CJ70">
        <v>0</v>
      </c>
      <c r="CK70">
        <v>0</v>
      </c>
      <c r="CL70">
        <v>1</v>
      </c>
      <c r="CM70">
        <v>4</v>
      </c>
      <c r="CN70">
        <v>0</v>
      </c>
      <c r="CO70">
        <v>0</v>
      </c>
      <c r="CP70">
        <v>3</v>
      </c>
      <c r="CQ70">
        <v>0</v>
      </c>
      <c r="CR70">
        <v>5</v>
      </c>
      <c r="CS70">
        <v>7</v>
      </c>
      <c r="CT70">
        <v>1</v>
      </c>
      <c r="CU70">
        <v>15</v>
      </c>
      <c r="CV70">
        <v>246</v>
      </c>
      <c r="CW70">
        <v>4</v>
      </c>
      <c r="CX70">
        <v>0</v>
      </c>
      <c r="CY70">
        <v>0</v>
      </c>
      <c r="CZ70">
        <v>0</v>
      </c>
      <c r="DA70">
        <v>9</v>
      </c>
      <c r="DB70">
        <v>0</v>
      </c>
      <c r="DC70">
        <v>0</v>
      </c>
      <c r="DD70">
        <v>7</v>
      </c>
      <c r="DE70">
        <v>2</v>
      </c>
      <c r="DF70">
        <v>0</v>
      </c>
      <c r="DG70">
        <v>0</v>
      </c>
      <c r="DH70">
        <v>2</v>
      </c>
      <c r="DI70">
        <v>0</v>
      </c>
      <c r="DJ70">
        <v>21</v>
      </c>
      <c r="DK70">
        <v>0</v>
      </c>
      <c r="DL70">
        <v>0</v>
      </c>
      <c r="DM70">
        <v>2</v>
      </c>
      <c r="DN70">
        <v>0</v>
      </c>
      <c r="DO70">
        <v>2</v>
      </c>
      <c r="DP70">
        <v>0</v>
      </c>
      <c r="DQ70">
        <v>0</v>
      </c>
      <c r="DR70">
        <v>0</v>
      </c>
      <c r="DS70">
        <v>0</v>
      </c>
      <c r="DT70">
        <v>2</v>
      </c>
      <c r="DU70">
        <v>0</v>
      </c>
      <c r="DV70">
        <v>5</v>
      </c>
      <c r="DW70">
        <v>0</v>
      </c>
      <c r="DX70">
        <v>0</v>
      </c>
      <c r="DY70">
        <v>2</v>
      </c>
      <c r="DZ70">
        <v>1</v>
      </c>
      <c r="EA70">
        <v>0</v>
      </c>
      <c r="EB70">
        <v>4</v>
      </c>
      <c r="EC70">
        <v>63</v>
      </c>
      <c r="ED70">
        <v>12</v>
      </c>
      <c r="EE70">
        <v>0</v>
      </c>
      <c r="EF70">
        <v>0</v>
      </c>
      <c r="EG70">
        <v>0</v>
      </c>
      <c r="EH70">
        <v>13</v>
      </c>
      <c r="EI70">
        <v>0</v>
      </c>
      <c r="EJ70">
        <v>0</v>
      </c>
      <c r="EK70">
        <v>35</v>
      </c>
      <c r="EL70">
        <v>2</v>
      </c>
      <c r="EM70">
        <v>2</v>
      </c>
      <c r="EN70">
        <v>0</v>
      </c>
      <c r="EO70">
        <v>2</v>
      </c>
      <c r="EP70">
        <v>0</v>
      </c>
      <c r="EQ70">
        <v>249</v>
      </c>
      <c r="ER70">
        <v>0</v>
      </c>
      <c r="ES70">
        <v>0</v>
      </c>
      <c r="ET70">
        <v>7</v>
      </c>
      <c r="EU70">
        <v>0</v>
      </c>
      <c r="EV70">
        <v>17</v>
      </c>
      <c r="EW70">
        <v>6</v>
      </c>
      <c r="EX70">
        <v>2</v>
      </c>
      <c r="EY70">
        <v>0</v>
      </c>
      <c r="EZ70">
        <v>2</v>
      </c>
      <c r="FA70">
        <v>9</v>
      </c>
      <c r="FB70">
        <v>0</v>
      </c>
      <c r="FC70">
        <v>6</v>
      </c>
      <c r="FD70">
        <v>7</v>
      </c>
      <c r="FE70">
        <v>1</v>
      </c>
      <c r="FF70">
        <v>10</v>
      </c>
      <c r="FG70">
        <v>11</v>
      </c>
      <c r="FH70">
        <v>5</v>
      </c>
      <c r="FI70">
        <v>22</v>
      </c>
      <c r="FJ70">
        <v>420</v>
      </c>
      <c r="FK70">
        <v>42</v>
      </c>
      <c r="FL70">
        <v>11</v>
      </c>
      <c r="FM70">
        <v>20</v>
      </c>
      <c r="FN70">
        <v>0</v>
      </c>
      <c r="FO70">
        <v>26</v>
      </c>
      <c r="FP70">
        <v>99</v>
      </c>
      <c r="FQ70">
        <v>4</v>
      </c>
      <c r="FR70">
        <v>5</v>
      </c>
      <c r="FS70">
        <v>0</v>
      </c>
      <c r="FT70">
        <v>0</v>
      </c>
      <c r="FU70">
        <v>3</v>
      </c>
      <c r="FV70">
        <v>12</v>
      </c>
      <c r="FW70">
        <v>31</v>
      </c>
      <c r="FX70">
        <v>7</v>
      </c>
      <c r="FY70">
        <v>25</v>
      </c>
      <c r="FZ70">
        <v>0</v>
      </c>
      <c r="GA70">
        <v>183</v>
      </c>
      <c r="GB70">
        <v>246</v>
      </c>
      <c r="GC70">
        <v>3</v>
      </c>
      <c r="GD70">
        <v>0</v>
      </c>
      <c r="GE70">
        <v>40</v>
      </c>
      <c r="GF70">
        <v>0</v>
      </c>
      <c r="GG70">
        <v>20</v>
      </c>
      <c r="GH70">
        <v>63</v>
      </c>
      <c r="GI70">
        <v>80</v>
      </c>
      <c r="GJ70">
        <v>23</v>
      </c>
      <c r="GK70">
        <v>85</v>
      </c>
      <c r="GL70">
        <v>0</v>
      </c>
      <c r="GM70">
        <v>232</v>
      </c>
      <c r="GN70">
        <v>420</v>
      </c>
      <c r="GO70">
        <v>1</v>
      </c>
      <c r="GP70">
        <v>0</v>
      </c>
      <c r="GQ70">
        <v>14</v>
      </c>
      <c r="GR70">
        <v>9</v>
      </c>
      <c r="GS70">
        <v>4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19</v>
      </c>
      <c r="HA70">
        <v>1</v>
      </c>
      <c r="HB70">
        <v>0</v>
      </c>
      <c r="HC70">
        <v>17</v>
      </c>
      <c r="HD70">
        <v>17</v>
      </c>
      <c r="HE70">
        <v>1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19</v>
      </c>
      <c r="HM70">
        <v>2</v>
      </c>
      <c r="HN70">
        <v>0</v>
      </c>
      <c r="HO70">
        <v>17</v>
      </c>
      <c r="HP70">
        <v>12</v>
      </c>
      <c r="HQ70">
        <v>4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23</v>
      </c>
      <c r="HY70">
        <v>0</v>
      </c>
      <c r="HZ70">
        <v>0</v>
      </c>
      <c r="IA70">
        <v>18</v>
      </c>
      <c r="IB70">
        <v>10</v>
      </c>
      <c r="IC70">
        <v>5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23</v>
      </c>
      <c r="IK70">
        <v>2</v>
      </c>
      <c r="IL70">
        <v>0</v>
      </c>
      <c r="IM70">
        <v>13</v>
      </c>
      <c r="IN70">
        <v>10</v>
      </c>
      <c r="IO70">
        <v>2</v>
      </c>
      <c r="IP70">
        <v>0</v>
      </c>
      <c r="IQ70">
        <v>0</v>
      </c>
      <c r="IR70">
        <v>0</v>
      </c>
      <c r="IS70">
        <v>0</v>
      </c>
      <c r="IT70">
        <v>0</v>
      </c>
      <c r="IU70">
        <v>0</v>
      </c>
      <c r="IV70">
        <v>17</v>
      </c>
      <c r="IW70">
        <v>4</v>
      </c>
      <c r="IX70">
        <v>0</v>
      </c>
      <c r="IY70">
        <v>22</v>
      </c>
      <c r="IZ70">
        <v>15</v>
      </c>
      <c r="JA70">
        <v>6</v>
      </c>
      <c r="JB70">
        <v>0</v>
      </c>
      <c r="JC70">
        <v>0</v>
      </c>
      <c r="JD70">
        <v>0</v>
      </c>
      <c r="JE70">
        <v>0</v>
      </c>
      <c r="JF70">
        <v>0</v>
      </c>
      <c r="JG70">
        <v>0</v>
      </c>
      <c r="JH70">
        <v>32</v>
      </c>
      <c r="JI70">
        <v>6</v>
      </c>
      <c r="JJ70">
        <v>1</v>
      </c>
      <c r="JK70">
        <v>16</v>
      </c>
      <c r="JL70">
        <v>12</v>
      </c>
      <c r="JM70">
        <v>5</v>
      </c>
      <c r="JN70">
        <v>0</v>
      </c>
      <c r="JO70">
        <v>1</v>
      </c>
      <c r="JP70">
        <v>0</v>
      </c>
      <c r="JQ70">
        <v>0</v>
      </c>
      <c r="JR70">
        <v>0</v>
      </c>
      <c r="JS70">
        <v>0</v>
      </c>
      <c r="JT70">
        <v>28</v>
      </c>
      <c r="JU70">
        <v>9</v>
      </c>
      <c r="JV70">
        <v>1</v>
      </c>
      <c r="JW70">
        <v>11</v>
      </c>
      <c r="JX70">
        <v>9</v>
      </c>
      <c r="JY70">
        <v>3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0</v>
      </c>
      <c r="KF70">
        <v>24</v>
      </c>
      <c r="KG70">
        <v>6</v>
      </c>
      <c r="KH70">
        <v>1</v>
      </c>
      <c r="KI70">
        <v>11</v>
      </c>
      <c r="KJ70">
        <v>8</v>
      </c>
      <c r="KK70">
        <v>8</v>
      </c>
      <c r="KL70">
        <v>0</v>
      </c>
      <c r="KM70">
        <v>0</v>
      </c>
      <c r="KN70">
        <v>0</v>
      </c>
      <c r="KO70">
        <v>0</v>
      </c>
      <c r="KP70">
        <v>0</v>
      </c>
      <c r="KQ70">
        <v>0</v>
      </c>
      <c r="KR70">
        <v>26</v>
      </c>
      <c r="KS70">
        <v>10</v>
      </c>
      <c r="KT70">
        <v>0</v>
      </c>
      <c r="KU70">
        <v>14</v>
      </c>
      <c r="KV70">
        <v>11</v>
      </c>
      <c r="KW70">
        <v>4</v>
      </c>
      <c r="KX70">
        <v>0</v>
      </c>
      <c r="KY70">
        <v>0</v>
      </c>
      <c r="KZ70">
        <v>0</v>
      </c>
      <c r="LA70">
        <v>0</v>
      </c>
      <c r="LB70">
        <v>0</v>
      </c>
      <c r="LC70">
        <v>0</v>
      </c>
      <c r="LD70">
        <v>28</v>
      </c>
      <c r="LE70">
        <v>7</v>
      </c>
      <c r="LF70">
        <v>2</v>
      </c>
      <c r="LG70">
        <v>9</v>
      </c>
      <c r="LH70">
        <v>8</v>
      </c>
      <c r="LI70">
        <v>6</v>
      </c>
      <c r="LJ70">
        <v>0</v>
      </c>
      <c r="LK70">
        <v>0</v>
      </c>
      <c r="LL70">
        <v>0</v>
      </c>
      <c r="LM70">
        <v>0</v>
      </c>
      <c r="LN70">
        <v>0</v>
      </c>
      <c r="LO70">
        <v>0</v>
      </c>
      <c r="LP70">
        <v>24</v>
      </c>
      <c r="LQ70">
        <v>10</v>
      </c>
      <c r="LR70">
        <v>0</v>
      </c>
      <c r="LS70">
        <v>13</v>
      </c>
      <c r="LT70">
        <v>11</v>
      </c>
      <c r="LU70">
        <v>5</v>
      </c>
      <c r="LV70">
        <v>0</v>
      </c>
      <c r="LW70">
        <v>0</v>
      </c>
      <c r="LX70">
        <v>0</v>
      </c>
      <c r="LY70">
        <v>0</v>
      </c>
      <c r="LZ70">
        <v>0</v>
      </c>
      <c r="MA70">
        <v>0</v>
      </c>
      <c r="MB70">
        <v>28</v>
      </c>
      <c r="MC70">
        <v>10</v>
      </c>
      <c r="MD70">
        <v>1</v>
      </c>
      <c r="ME70">
        <v>19</v>
      </c>
      <c r="MF70">
        <v>9</v>
      </c>
      <c r="MG70">
        <v>2</v>
      </c>
      <c r="MH70">
        <v>0</v>
      </c>
      <c r="MI70">
        <v>0</v>
      </c>
      <c r="MJ70">
        <v>0</v>
      </c>
      <c r="MK70">
        <v>0</v>
      </c>
      <c r="ML70">
        <v>0</v>
      </c>
      <c r="MM70">
        <v>0</v>
      </c>
      <c r="MN70">
        <v>32</v>
      </c>
      <c r="MO70">
        <v>11</v>
      </c>
      <c r="MP70">
        <v>2</v>
      </c>
      <c r="MQ70">
        <v>11</v>
      </c>
      <c r="MR70">
        <v>8</v>
      </c>
      <c r="MS70">
        <v>5</v>
      </c>
      <c r="MT70">
        <v>0</v>
      </c>
      <c r="MU70">
        <v>0</v>
      </c>
      <c r="MV70">
        <v>0</v>
      </c>
      <c r="MW70">
        <v>0</v>
      </c>
      <c r="MX70">
        <v>0</v>
      </c>
      <c r="MY70">
        <v>0</v>
      </c>
      <c r="MZ70">
        <v>29</v>
      </c>
      <c r="NA70">
        <v>5</v>
      </c>
      <c r="NB70">
        <v>2</v>
      </c>
      <c r="NC70">
        <v>14</v>
      </c>
      <c r="ND70">
        <v>5</v>
      </c>
      <c r="NE70">
        <v>0</v>
      </c>
      <c r="NF70">
        <v>0</v>
      </c>
      <c r="NG70">
        <v>0</v>
      </c>
      <c r="NH70">
        <v>0</v>
      </c>
      <c r="NI70">
        <v>0</v>
      </c>
      <c r="NJ70">
        <v>0</v>
      </c>
      <c r="NK70">
        <v>0</v>
      </c>
      <c r="NL70">
        <v>21</v>
      </c>
      <c r="NM70">
        <v>3</v>
      </c>
      <c r="NN70">
        <v>1</v>
      </c>
      <c r="NO70">
        <v>13</v>
      </c>
      <c r="NP70">
        <v>8</v>
      </c>
      <c r="NQ70">
        <v>0</v>
      </c>
      <c r="NR70">
        <v>0</v>
      </c>
      <c r="NS70">
        <v>0</v>
      </c>
      <c r="NT70">
        <v>0</v>
      </c>
      <c r="NU70">
        <v>0</v>
      </c>
      <c r="NV70">
        <v>0</v>
      </c>
      <c r="NW70">
        <v>0</v>
      </c>
      <c r="NX70">
        <v>17</v>
      </c>
      <c r="NY70">
        <v>7</v>
      </c>
      <c r="NZ70">
        <v>1</v>
      </c>
      <c r="OA70">
        <v>10</v>
      </c>
      <c r="OB70">
        <v>2</v>
      </c>
      <c r="OC70">
        <v>3</v>
      </c>
      <c r="OD70">
        <v>0</v>
      </c>
      <c r="OE70">
        <v>0</v>
      </c>
      <c r="OF70">
        <v>0</v>
      </c>
      <c r="OG70">
        <v>0</v>
      </c>
      <c r="OH70">
        <v>0</v>
      </c>
      <c r="OI70">
        <v>0</v>
      </c>
      <c r="OJ70">
        <v>21</v>
      </c>
      <c r="OK70">
        <v>5</v>
      </c>
      <c r="OL70">
        <v>0</v>
      </c>
      <c r="OM70">
        <v>4</v>
      </c>
      <c r="ON70">
        <v>2</v>
      </c>
      <c r="OO70">
        <v>0</v>
      </c>
      <c r="OP70">
        <v>0</v>
      </c>
      <c r="OQ70">
        <v>0</v>
      </c>
      <c r="OR70">
        <v>0</v>
      </c>
      <c r="OS70">
        <v>0</v>
      </c>
      <c r="OT70">
        <v>0</v>
      </c>
      <c r="OU70">
        <v>0</v>
      </c>
      <c r="OV70">
        <v>9</v>
      </c>
      <c r="OW70">
        <v>0</v>
      </c>
      <c r="OX70">
        <v>0</v>
      </c>
      <c r="OY70">
        <v>0</v>
      </c>
      <c r="OZ70">
        <v>0</v>
      </c>
      <c r="PA70">
        <v>0</v>
      </c>
      <c r="PB70">
        <v>0</v>
      </c>
      <c r="PC70">
        <v>0</v>
      </c>
      <c r="PD70">
        <v>0</v>
      </c>
      <c r="PE70">
        <v>0</v>
      </c>
      <c r="PF70">
        <v>0</v>
      </c>
      <c r="PG70">
        <v>0</v>
      </c>
      <c r="PH70">
        <v>0</v>
      </c>
      <c r="PI70">
        <v>99</v>
      </c>
      <c r="PJ70">
        <v>12</v>
      </c>
      <c r="PK70">
        <v>246</v>
      </c>
      <c r="PL70">
        <v>166</v>
      </c>
      <c r="PM70">
        <v>63</v>
      </c>
      <c r="PN70">
        <v>0</v>
      </c>
      <c r="PO70">
        <v>1</v>
      </c>
      <c r="PP70">
        <v>0</v>
      </c>
      <c r="PQ70">
        <v>0</v>
      </c>
      <c r="PR70">
        <v>0</v>
      </c>
      <c r="PS70">
        <v>0</v>
      </c>
      <c r="PT70">
        <v>420</v>
      </c>
      <c r="PU70">
        <v>17</v>
      </c>
      <c r="PV70">
        <v>1</v>
      </c>
      <c r="PW70">
        <v>11</v>
      </c>
      <c r="PX70">
        <v>3</v>
      </c>
      <c r="PY70">
        <v>14</v>
      </c>
      <c r="PZ70">
        <v>0</v>
      </c>
      <c r="QA70">
        <v>0</v>
      </c>
      <c r="QB70">
        <v>0</v>
      </c>
      <c r="QC70">
        <v>0</v>
      </c>
      <c r="QD70">
        <v>0</v>
      </c>
      <c r="QE70">
        <v>0</v>
      </c>
      <c r="QF70">
        <v>43</v>
      </c>
    </row>
    <row r="71" spans="1:448" hidden="1">
      <c r="A71" s="178" t="s">
        <v>191</v>
      </c>
      <c r="B71">
        <v>61</v>
      </c>
      <c r="C71">
        <v>2</v>
      </c>
      <c r="D71">
        <v>0</v>
      </c>
      <c r="E71">
        <v>1</v>
      </c>
      <c r="F71">
        <v>449</v>
      </c>
      <c r="G71">
        <v>0</v>
      </c>
      <c r="H71">
        <v>3</v>
      </c>
      <c r="I71">
        <v>148</v>
      </c>
      <c r="J71">
        <v>30</v>
      </c>
      <c r="K71">
        <v>11</v>
      </c>
      <c r="L71">
        <v>0</v>
      </c>
      <c r="M71">
        <v>1</v>
      </c>
      <c r="N71">
        <v>0</v>
      </c>
      <c r="O71">
        <v>461</v>
      </c>
      <c r="P71">
        <v>0</v>
      </c>
      <c r="Q71">
        <v>0</v>
      </c>
      <c r="R71">
        <v>42</v>
      </c>
      <c r="S71">
        <v>10</v>
      </c>
      <c r="T71">
        <v>203</v>
      </c>
      <c r="U71">
        <v>16</v>
      </c>
      <c r="V71">
        <v>1</v>
      </c>
      <c r="W71">
        <v>0</v>
      </c>
      <c r="X71">
        <v>9</v>
      </c>
      <c r="Y71">
        <v>44</v>
      </c>
      <c r="Z71">
        <v>4</v>
      </c>
      <c r="AA71">
        <v>9</v>
      </c>
      <c r="AB71">
        <v>40</v>
      </c>
      <c r="AC71">
        <v>26</v>
      </c>
      <c r="AD71">
        <v>16</v>
      </c>
      <c r="AE71">
        <v>88</v>
      </c>
      <c r="AF71">
        <v>44</v>
      </c>
      <c r="AG71">
        <v>35</v>
      </c>
      <c r="AH71">
        <v>1754</v>
      </c>
      <c r="AI71">
        <v>10</v>
      </c>
      <c r="AJ71">
        <v>0</v>
      </c>
      <c r="AK71">
        <v>0</v>
      </c>
      <c r="AL71">
        <v>1</v>
      </c>
      <c r="AM71">
        <v>33</v>
      </c>
      <c r="AN71">
        <v>0</v>
      </c>
      <c r="AO71">
        <v>0</v>
      </c>
      <c r="AP71">
        <v>2</v>
      </c>
      <c r="AQ71">
        <v>1</v>
      </c>
      <c r="AR71">
        <v>1</v>
      </c>
      <c r="AS71">
        <v>0</v>
      </c>
      <c r="AT71">
        <v>0</v>
      </c>
      <c r="AU71">
        <v>0</v>
      </c>
      <c r="AV71">
        <v>7</v>
      </c>
      <c r="AW71">
        <v>0</v>
      </c>
      <c r="AX71">
        <v>0</v>
      </c>
      <c r="AY71">
        <v>3</v>
      </c>
      <c r="AZ71">
        <v>0</v>
      </c>
      <c r="BA71">
        <v>18</v>
      </c>
      <c r="BB71">
        <v>0</v>
      </c>
      <c r="BC71">
        <v>0</v>
      </c>
      <c r="BD71">
        <v>0</v>
      </c>
      <c r="BE71">
        <v>1</v>
      </c>
      <c r="BF71">
        <v>0</v>
      </c>
      <c r="BG71">
        <v>0</v>
      </c>
      <c r="BH71">
        <v>0</v>
      </c>
      <c r="BI71">
        <v>5</v>
      </c>
      <c r="BJ71">
        <v>3</v>
      </c>
      <c r="BK71">
        <v>4</v>
      </c>
      <c r="BL71">
        <v>2</v>
      </c>
      <c r="BM71">
        <v>8</v>
      </c>
      <c r="BN71">
        <v>7</v>
      </c>
      <c r="BO71">
        <v>106</v>
      </c>
      <c r="BP71">
        <v>86</v>
      </c>
      <c r="BQ71">
        <v>3</v>
      </c>
      <c r="BR71">
        <v>0</v>
      </c>
      <c r="BS71">
        <v>0</v>
      </c>
      <c r="BT71">
        <v>258</v>
      </c>
      <c r="BU71">
        <v>0</v>
      </c>
      <c r="BV71">
        <v>1</v>
      </c>
      <c r="BW71">
        <v>139</v>
      </c>
      <c r="BX71">
        <v>16</v>
      </c>
      <c r="BY71">
        <v>13</v>
      </c>
      <c r="BZ71">
        <v>0</v>
      </c>
      <c r="CA71">
        <v>1</v>
      </c>
      <c r="CB71">
        <v>0</v>
      </c>
      <c r="CC71">
        <v>2857</v>
      </c>
      <c r="CD71">
        <v>0</v>
      </c>
      <c r="CE71">
        <v>1</v>
      </c>
      <c r="CF71">
        <v>35</v>
      </c>
      <c r="CG71">
        <v>4</v>
      </c>
      <c r="CH71">
        <v>158</v>
      </c>
      <c r="CI71">
        <v>4</v>
      </c>
      <c r="CJ71">
        <v>0</v>
      </c>
      <c r="CK71">
        <v>0</v>
      </c>
      <c r="CL71">
        <v>14</v>
      </c>
      <c r="CM71">
        <v>46</v>
      </c>
      <c r="CN71">
        <v>1</v>
      </c>
      <c r="CO71">
        <v>22</v>
      </c>
      <c r="CP71">
        <v>46</v>
      </c>
      <c r="CQ71">
        <v>35</v>
      </c>
      <c r="CR71">
        <v>34</v>
      </c>
      <c r="CS71">
        <v>286</v>
      </c>
      <c r="CT71">
        <v>41</v>
      </c>
      <c r="CU71">
        <v>39</v>
      </c>
      <c r="CV71">
        <v>4140</v>
      </c>
      <c r="CW71">
        <v>82</v>
      </c>
      <c r="CX71">
        <v>1</v>
      </c>
      <c r="CY71">
        <v>0</v>
      </c>
      <c r="CZ71">
        <v>1</v>
      </c>
      <c r="DA71">
        <v>297</v>
      </c>
      <c r="DB71">
        <v>5</v>
      </c>
      <c r="DC71">
        <v>4</v>
      </c>
      <c r="DD71">
        <v>189</v>
      </c>
      <c r="DE71">
        <v>28</v>
      </c>
      <c r="DF71">
        <v>13</v>
      </c>
      <c r="DG71">
        <v>0</v>
      </c>
      <c r="DH71">
        <v>0</v>
      </c>
      <c r="DI71">
        <v>0</v>
      </c>
      <c r="DJ71">
        <v>244</v>
      </c>
      <c r="DK71">
        <v>0</v>
      </c>
      <c r="DL71">
        <v>0</v>
      </c>
      <c r="DM71">
        <v>42</v>
      </c>
      <c r="DN71">
        <v>2</v>
      </c>
      <c r="DO71">
        <v>91</v>
      </c>
      <c r="DP71">
        <v>5</v>
      </c>
      <c r="DQ71">
        <v>2</v>
      </c>
      <c r="DR71">
        <v>0</v>
      </c>
      <c r="DS71">
        <v>2</v>
      </c>
      <c r="DT71">
        <v>20</v>
      </c>
      <c r="DU71">
        <v>0</v>
      </c>
      <c r="DV71">
        <v>36</v>
      </c>
      <c r="DW71">
        <v>16</v>
      </c>
      <c r="DX71">
        <v>24</v>
      </c>
      <c r="DY71">
        <v>62</v>
      </c>
      <c r="DZ71">
        <v>203</v>
      </c>
      <c r="EA71">
        <v>19</v>
      </c>
      <c r="EB71">
        <v>54</v>
      </c>
      <c r="EC71">
        <v>1442</v>
      </c>
      <c r="ED71">
        <v>239</v>
      </c>
      <c r="EE71">
        <v>6</v>
      </c>
      <c r="EF71">
        <v>0</v>
      </c>
      <c r="EG71">
        <v>3</v>
      </c>
      <c r="EH71">
        <v>1037</v>
      </c>
      <c r="EI71">
        <v>5</v>
      </c>
      <c r="EJ71">
        <v>8</v>
      </c>
      <c r="EK71">
        <v>478</v>
      </c>
      <c r="EL71">
        <v>75</v>
      </c>
      <c r="EM71">
        <v>38</v>
      </c>
      <c r="EN71">
        <v>0</v>
      </c>
      <c r="EO71">
        <v>2</v>
      </c>
      <c r="EP71">
        <v>0</v>
      </c>
      <c r="EQ71">
        <v>3569</v>
      </c>
      <c r="ER71">
        <v>0</v>
      </c>
      <c r="ES71">
        <v>1</v>
      </c>
      <c r="ET71">
        <v>122</v>
      </c>
      <c r="EU71">
        <v>16</v>
      </c>
      <c r="EV71">
        <v>470</v>
      </c>
      <c r="EW71">
        <v>25</v>
      </c>
      <c r="EX71">
        <v>3</v>
      </c>
      <c r="EY71">
        <v>0</v>
      </c>
      <c r="EZ71">
        <v>26</v>
      </c>
      <c r="FA71">
        <v>110</v>
      </c>
      <c r="FB71">
        <v>5</v>
      </c>
      <c r="FC71">
        <v>67</v>
      </c>
      <c r="FD71">
        <v>107</v>
      </c>
      <c r="FE71">
        <v>88</v>
      </c>
      <c r="FF71">
        <v>116</v>
      </c>
      <c r="FG71">
        <v>579</v>
      </c>
      <c r="FH71">
        <v>112</v>
      </c>
      <c r="FI71">
        <v>135</v>
      </c>
      <c r="FJ71">
        <v>7442</v>
      </c>
      <c r="FK71">
        <v>682</v>
      </c>
      <c r="FL71">
        <v>202</v>
      </c>
      <c r="FM71">
        <v>782</v>
      </c>
      <c r="FN71">
        <v>19</v>
      </c>
      <c r="FO71">
        <v>69</v>
      </c>
      <c r="FP71">
        <v>1754</v>
      </c>
      <c r="FQ71">
        <v>61</v>
      </c>
      <c r="FR71">
        <v>20</v>
      </c>
      <c r="FS71">
        <v>16</v>
      </c>
      <c r="FT71">
        <v>0</v>
      </c>
      <c r="FU71">
        <v>9</v>
      </c>
      <c r="FV71">
        <v>106</v>
      </c>
      <c r="FW71">
        <v>1884</v>
      </c>
      <c r="FX71">
        <v>225</v>
      </c>
      <c r="FY71">
        <v>1895</v>
      </c>
      <c r="FZ71">
        <v>14</v>
      </c>
      <c r="GA71">
        <v>122</v>
      </c>
      <c r="GB71">
        <v>4140</v>
      </c>
      <c r="GC71">
        <v>250</v>
      </c>
      <c r="GD71">
        <v>32</v>
      </c>
      <c r="GE71">
        <v>1095</v>
      </c>
      <c r="GF71">
        <v>8</v>
      </c>
      <c r="GG71">
        <v>57</v>
      </c>
      <c r="GH71">
        <v>1442</v>
      </c>
      <c r="GI71">
        <v>2877</v>
      </c>
      <c r="GJ71">
        <v>479</v>
      </c>
      <c r="GK71">
        <v>3788</v>
      </c>
      <c r="GL71">
        <v>41</v>
      </c>
      <c r="GM71">
        <v>257</v>
      </c>
      <c r="GN71">
        <v>7442</v>
      </c>
      <c r="GO71">
        <v>32</v>
      </c>
      <c r="GP71">
        <v>5</v>
      </c>
      <c r="GQ71">
        <v>258</v>
      </c>
      <c r="GR71">
        <v>198</v>
      </c>
      <c r="GS71">
        <v>94</v>
      </c>
      <c r="GT71">
        <v>2</v>
      </c>
      <c r="GU71">
        <v>8</v>
      </c>
      <c r="GV71">
        <v>0</v>
      </c>
      <c r="GW71">
        <v>0</v>
      </c>
      <c r="GX71">
        <v>0</v>
      </c>
      <c r="GY71">
        <v>0</v>
      </c>
      <c r="GZ71">
        <v>389</v>
      </c>
      <c r="HA71">
        <v>44</v>
      </c>
      <c r="HB71">
        <v>2</v>
      </c>
      <c r="HC71">
        <v>326</v>
      </c>
      <c r="HD71">
        <v>242</v>
      </c>
      <c r="HE71">
        <v>91</v>
      </c>
      <c r="HF71">
        <v>0</v>
      </c>
      <c r="HG71">
        <v>2</v>
      </c>
      <c r="HH71">
        <v>1</v>
      </c>
      <c r="HI71">
        <v>1</v>
      </c>
      <c r="HJ71">
        <v>0</v>
      </c>
      <c r="HK71">
        <v>0</v>
      </c>
      <c r="HL71">
        <v>463</v>
      </c>
      <c r="HM71">
        <v>82</v>
      </c>
      <c r="HN71">
        <v>3</v>
      </c>
      <c r="HO71">
        <v>299</v>
      </c>
      <c r="HP71">
        <v>197</v>
      </c>
      <c r="HQ71">
        <v>101</v>
      </c>
      <c r="HR71">
        <v>0</v>
      </c>
      <c r="HS71">
        <v>14</v>
      </c>
      <c r="HT71">
        <v>2</v>
      </c>
      <c r="HU71">
        <v>3</v>
      </c>
      <c r="HV71">
        <v>0</v>
      </c>
      <c r="HW71">
        <v>0</v>
      </c>
      <c r="HX71">
        <v>485</v>
      </c>
      <c r="HY71">
        <v>84</v>
      </c>
      <c r="HZ71">
        <v>3</v>
      </c>
      <c r="IA71">
        <v>292</v>
      </c>
      <c r="IB71">
        <v>213</v>
      </c>
      <c r="IC71">
        <v>107</v>
      </c>
      <c r="ID71">
        <v>0</v>
      </c>
      <c r="IE71">
        <v>14</v>
      </c>
      <c r="IF71">
        <v>0</v>
      </c>
      <c r="IG71">
        <v>1</v>
      </c>
      <c r="IH71">
        <v>0</v>
      </c>
      <c r="II71">
        <v>0</v>
      </c>
      <c r="IJ71">
        <v>486</v>
      </c>
      <c r="IK71">
        <v>95</v>
      </c>
      <c r="IL71">
        <v>4</v>
      </c>
      <c r="IM71">
        <v>279</v>
      </c>
      <c r="IN71">
        <v>169</v>
      </c>
      <c r="IO71">
        <v>93</v>
      </c>
      <c r="IP71">
        <v>0</v>
      </c>
      <c r="IQ71">
        <v>9</v>
      </c>
      <c r="IR71">
        <v>2</v>
      </c>
      <c r="IS71">
        <v>3</v>
      </c>
      <c r="IT71">
        <v>2</v>
      </c>
      <c r="IU71">
        <v>1</v>
      </c>
      <c r="IV71">
        <v>471</v>
      </c>
      <c r="IW71">
        <v>111</v>
      </c>
      <c r="IX71">
        <v>5</v>
      </c>
      <c r="IY71">
        <v>275</v>
      </c>
      <c r="IZ71">
        <v>178</v>
      </c>
      <c r="JA71">
        <v>106</v>
      </c>
      <c r="JB71">
        <v>1</v>
      </c>
      <c r="JC71">
        <v>12</v>
      </c>
      <c r="JD71">
        <v>1</v>
      </c>
      <c r="JE71">
        <v>1</v>
      </c>
      <c r="JF71">
        <v>2</v>
      </c>
      <c r="JG71">
        <v>0</v>
      </c>
      <c r="JH71">
        <v>497</v>
      </c>
      <c r="JI71">
        <v>134</v>
      </c>
      <c r="JJ71">
        <v>2</v>
      </c>
      <c r="JK71">
        <v>247</v>
      </c>
      <c r="JL71">
        <v>172</v>
      </c>
      <c r="JM71">
        <v>105</v>
      </c>
      <c r="JN71">
        <v>0</v>
      </c>
      <c r="JO71">
        <v>18</v>
      </c>
      <c r="JP71">
        <v>0</v>
      </c>
      <c r="JQ71">
        <v>2</v>
      </c>
      <c r="JR71">
        <v>2</v>
      </c>
      <c r="JS71">
        <v>1</v>
      </c>
      <c r="JT71">
        <v>488</v>
      </c>
      <c r="JU71">
        <v>106</v>
      </c>
      <c r="JV71">
        <v>10</v>
      </c>
      <c r="JW71">
        <v>221</v>
      </c>
      <c r="JX71">
        <v>152</v>
      </c>
      <c r="JY71">
        <v>86</v>
      </c>
      <c r="JZ71">
        <v>2</v>
      </c>
      <c r="KA71">
        <v>11</v>
      </c>
      <c r="KB71">
        <v>0</v>
      </c>
      <c r="KC71">
        <v>2</v>
      </c>
      <c r="KD71">
        <v>3</v>
      </c>
      <c r="KE71">
        <v>0</v>
      </c>
      <c r="KF71">
        <v>423</v>
      </c>
      <c r="KG71">
        <v>123</v>
      </c>
      <c r="KH71">
        <v>3</v>
      </c>
      <c r="KI71">
        <v>232</v>
      </c>
      <c r="KJ71">
        <v>149</v>
      </c>
      <c r="KK71">
        <v>97</v>
      </c>
      <c r="KL71">
        <v>0</v>
      </c>
      <c r="KM71">
        <v>10</v>
      </c>
      <c r="KN71">
        <v>0</v>
      </c>
      <c r="KO71">
        <v>1</v>
      </c>
      <c r="KP71">
        <v>1</v>
      </c>
      <c r="KQ71">
        <v>1</v>
      </c>
      <c r="KR71">
        <v>455</v>
      </c>
      <c r="KS71">
        <v>128</v>
      </c>
      <c r="KT71">
        <v>5</v>
      </c>
      <c r="KU71">
        <v>231</v>
      </c>
      <c r="KV71">
        <v>148</v>
      </c>
      <c r="KW71">
        <v>89</v>
      </c>
      <c r="KX71">
        <v>0</v>
      </c>
      <c r="KY71">
        <v>13</v>
      </c>
      <c r="KZ71">
        <v>1</v>
      </c>
      <c r="LA71">
        <v>3</v>
      </c>
      <c r="LB71">
        <v>0</v>
      </c>
      <c r="LC71">
        <v>1</v>
      </c>
      <c r="LD71">
        <v>453</v>
      </c>
      <c r="LE71">
        <v>133</v>
      </c>
      <c r="LF71">
        <v>8</v>
      </c>
      <c r="LG71">
        <v>233</v>
      </c>
      <c r="LH71">
        <v>143</v>
      </c>
      <c r="LI71">
        <v>87</v>
      </c>
      <c r="LJ71">
        <v>0</v>
      </c>
      <c r="LK71">
        <v>7</v>
      </c>
      <c r="LL71">
        <v>1</v>
      </c>
      <c r="LM71">
        <v>7</v>
      </c>
      <c r="LN71">
        <v>4</v>
      </c>
      <c r="LO71">
        <v>1</v>
      </c>
      <c r="LP71">
        <v>461</v>
      </c>
      <c r="LQ71">
        <v>127</v>
      </c>
      <c r="LR71">
        <v>7</v>
      </c>
      <c r="LS71">
        <v>236</v>
      </c>
      <c r="LT71">
        <v>157</v>
      </c>
      <c r="LU71">
        <v>90</v>
      </c>
      <c r="LV71">
        <v>0</v>
      </c>
      <c r="LW71">
        <v>7</v>
      </c>
      <c r="LX71">
        <v>0</v>
      </c>
      <c r="LY71">
        <v>2</v>
      </c>
      <c r="LZ71">
        <v>5</v>
      </c>
      <c r="MA71">
        <v>0</v>
      </c>
      <c r="MB71">
        <v>460</v>
      </c>
      <c r="MC71">
        <v>127</v>
      </c>
      <c r="MD71">
        <v>9</v>
      </c>
      <c r="ME71">
        <v>187</v>
      </c>
      <c r="MF71">
        <v>99</v>
      </c>
      <c r="MG71">
        <v>73</v>
      </c>
      <c r="MH71">
        <v>1</v>
      </c>
      <c r="MI71">
        <v>9</v>
      </c>
      <c r="MJ71">
        <v>1</v>
      </c>
      <c r="MK71">
        <v>3</v>
      </c>
      <c r="ML71">
        <v>3</v>
      </c>
      <c r="MM71">
        <v>1</v>
      </c>
      <c r="MN71">
        <v>396</v>
      </c>
      <c r="MO71">
        <v>113</v>
      </c>
      <c r="MP71">
        <v>8</v>
      </c>
      <c r="MQ71">
        <v>217</v>
      </c>
      <c r="MR71">
        <v>123</v>
      </c>
      <c r="MS71">
        <v>68</v>
      </c>
      <c r="MT71">
        <v>0</v>
      </c>
      <c r="MU71">
        <v>4</v>
      </c>
      <c r="MV71">
        <v>1</v>
      </c>
      <c r="MW71">
        <v>3</v>
      </c>
      <c r="MX71">
        <v>2</v>
      </c>
      <c r="MY71">
        <v>1</v>
      </c>
      <c r="MZ71">
        <v>406</v>
      </c>
      <c r="NA71">
        <v>98</v>
      </c>
      <c r="NB71">
        <v>8</v>
      </c>
      <c r="NC71">
        <v>201</v>
      </c>
      <c r="ND71">
        <v>126</v>
      </c>
      <c r="NE71">
        <v>53</v>
      </c>
      <c r="NF71">
        <v>0</v>
      </c>
      <c r="NG71">
        <v>5</v>
      </c>
      <c r="NH71">
        <v>2</v>
      </c>
      <c r="NI71">
        <v>2</v>
      </c>
      <c r="NJ71">
        <v>4</v>
      </c>
      <c r="NK71">
        <v>0</v>
      </c>
      <c r="NL71">
        <v>360</v>
      </c>
      <c r="NM71">
        <v>89</v>
      </c>
      <c r="NN71">
        <v>12</v>
      </c>
      <c r="NO71">
        <v>165</v>
      </c>
      <c r="NP71">
        <v>93</v>
      </c>
      <c r="NQ71">
        <v>48</v>
      </c>
      <c r="NR71">
        <v>0</v>
      </c>
      <c r="NS71">
        <v>6</v>
      </c>
      <c r="NT71">
        <v>0</v>
      </c>
      <c r="NU71">
        <v>0</v>
      </c>
      <c r="NV71">
        <v>7</v>
      </c>
      <c r="NW71">
        <v>0</v>
      </c>
      <c r="NX71">
        <v>314</v>
      </c>
      <c r="NY71">
        <v>65</v>
      </c>
      <c r="NZ71">
        <v>4</v>
      </c>
      <c r="OA71">
        <v>124</v>
      </c>
      <c r="OB71">
        <v>79</v>
      </c>
      <c r="OC71">
        <v>31</v>
      </c>
      <c r="OD71">
        <v>1</v>
      </c>
      <c r="OE71">
        <v>3</v>
      </c>
      <c r="OF71">
        <v>0</v>
      </c>
      <c r="OG71">
        <v>1</v>
      </c>
      <c r="OH71">
        <v>0</v>
      </c>
      <c r="OI71">
        <v>1</v>
      </c>
      <c r="OJ71">
        <v>224</v>
      </c>
      <c r="OK71">
        <v>56</v>
      </c>
      <c r="OL71">
        <v>6</v>
      </c>
      <c r="OM71">
        <v>109</v>
      </c>
      <c r="ON71">
        <v>62</v>
      </c>
      <c r="OO71">
        <v>19</v>
      </c>
      <c r="OP71">
        <v>0</v>
      </c>
      <c r="OQ71">
        <v>3</v>
      </c>
      <c r="OR71">
        <v>0</v>
      </c>
      <c r="OS71">
        <v>2</v>
      </c>
      <c r="OT71">
        <v>1</v>
      </c>
      <c r="OU71">
        <v>0</v>
      </c>
      <c r="OV71">
        <v>190</v>
      </c>
      <c r="OW71">
        <v>7</v>
      </c>
      <c r="OX71">
        <v>2</v>
      </c>
      <c r="OY71">
        <v>8</v>
      </c>
      <c r="OZ71">
        <v>2</v>
      </c>
      <c r="PA71">
        <v>4</v>
      </c>
      <c r="PB71">
        <v>0</v>
      </c>
      <c r="PC71">
        <v>0</v>
      </c>
      <c r="PD71">
        <v>0</v>
      </c>
      <c r="PE71">
        <v>0</v>
      </c>
      <c r="PF71">
        <v>0</v>
      </c>
      <c r="PG71">
        <v>0</v>
      </c>
      <c r="PH71">
        <v>21</v>
      </c>
      <c r="PI71">
        <v>1754</v>
      </c>
      <c r="PJ71">
        <v>106</v>
      </c>
      <c r="PK71">
        <v>4140</v>
      </c>
      <c r="PL71">
        <v>2702</v>
      </c>
      <c r="PM71">
        <v>1442</v>
      </c>
      <c r="PN71">
        <v>7</v>
      </c>
      <c r="PO71">
        <v>155</v>
      </c>
      <c r="PP71">
        <v>12</v>
      </c>
      <c r="PQ71">
        <v>37</v>
      </c>
      <c r="PR71">
        <v>36</v>
      </c>
      <c r="PS71">
        <v>8</v>
      </c>
      <c r="PT71">
        <v>7442</v>
      </c>
      <c r="PU71">
        <v>196</v>
      </c>
      <c r="PV71">
        <v>14</v>
      </c>
      <c r="PW71">
        <v>276</v>
      </c>
      <c r="PX71">
        <v>173</v>
      </c>
      <c r="PY71">
        <v>118</v>
      </c>
      <c r="PZ71">
        <v>0</v>
      </c>
      <c r="QA71">
        <v>12</v>
      </c>
      <c r="QB71">
        <v>1</v>
      </c>
      <c r="QC71">
        <v>5</v>
      </c>
      <c r="QD71">
        <v>6</v>
      </c>
      <c r="QE71">
        <v>1</v>
      </c>
      <c r="QF71">
        <v>604</v>
      </c>
    </row>
    <row r="72" spans="1:448" hidden="1">
      <c r="A72" s="178" t="s">
        <v>192</v>
      </c>
      <c r="B72">
        <v>9</v>
      </c>
      <c r="C72">
        <v>3</v>
      </c>
      <c r="D72">
        <v>0</v>
      </c>
      <c r="E72">
        <v>0</v>
      </c>
      <c r="F72">
        <v>4</v>
      </c>
      <c r="G72">
        <v>0</v>
      </c>
      <c r="H72">
        <v>1</v>
      </c>
      <c r="I72">
        <v>1</v>
      </c>
      <c r="J72">
        <v>33</v>
      </c>
      <c r="K72">
        <v>17</v>
      </c>
      <c r="L72">
        <v>0</v>
      </c>
      <c r="M72">
        <v>0</v>
      </c>
      <c r="N72">
        <v>0</v>
      </c>
      <c r="O72">
        <v>188</v>
      </c>
      <c r="P72">
        <v>0</v>
      </c>
      <c r="Q72">
        <v>0</v>
      </c>
      <c r="R72">
        <v>16</v>
      </c>
      <c r="S72">
        <v>5</v>
      </c>
      <c r="T72">
        <v>169</v>
      </c>
      <c r="U72">
        <v>0</v>
      </c>
      <c r="V72">
        <v>0</v>
      </c>
      <c r="W72">
        <v>0</v>
      </c>
      <c r="X72">
        <v>2</v>
      </c>
      <c r="Y72">
        <v>65</v>
      </c>
      <c r="Z72">
        <v>1</v>
      </c>
      <c r="AA72">
        <v>25</v>
      </c>
      <c r="AB72">
        <v>26</v>
      </c>
      <c r="AC72">
        <v>6</v>
      </c>
      <c r="AD72">
        <v>15</v>
      </c>
      <c r="AE72">
        <v>43</v>
      </c>
      <c r="AF72">
        <v>40</v>
      </c>
      <c r="AG72">
        <v>36</v>
      </c>
      <c r="AH72">
        <v>705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2</v>
      </c>
      <c r="AQ72">
        <v>1</v>
      </c>
      <c r="AR72">
        <v>1</v>
      </c>
      <c r="AS72">
        <v>0</v>
      </c>
      <c r="AT72">
        <v>0</v>
      </c>
      <c r="AU72">
        <v>0</v>
      </c>
      <c r="AV72">
        <v>5</v>
      </c>
      <c r="AW72">
        <v>0</v>
      </c>
      <c r="AX72">
        <v>0</v>
      </c>
      <c r="AY72">
        <v>3</v>
      </c>
      <c r="AZ72">
        <v>0</v>
      </c>
      <c r="BA72">
        <v>7</v>
      </c>
      <c r="BB72">
        <v>0</v>
      </c>
      <c r="BC72">
        <v>0</v>
      </c>
      <c r="BD72">
        <v>0</v>
      </c>
      <c r="BE72">
        <v>1</v>
      </c>
      <c r="BF72">
        <v>0</v>
      </c>
      <c r="BG72">
        <v>0</v>
      </c>
      <c r="BH72">
        <v>0</v>
      </c>
      <c r="BI72">
        <v>0</v>
      </c>
      <c r="BJ72">
        <v>3</v>
      </c>
      <c r="BK72">
        <v>0</v>
      </c>
      <c r="BL72">
        <v>11</v>
      </c>
      <c r="BM72">
        <v>5</v>
      </c>
      <c r="BN72">
        <v>1</v>
      </c>
      <c r="BO72">
        <v>40</v>
      </c>
      <c r="BP72">
        <v>16</v>
      </c>
      <c r="BQ72">
        <v>2</v>
      </c>
      <c r="BR72">
        <v>0</v>
      </c>
      <c r="BS72">
        <v>0</v>
      </c>
      <c r="BT72">
        <v>3</v>
      </c>
      <c r="BU72">
        <v>0</v>
      </c>
      <c r="BV72">
        <v>0</v>
      </c>
      <c r="BW72">
        <v>10</v>
      </c>
      <c r="BX72">
        <v>44</v>
      </c>
      <c r="BY72">
        <v>12</v>
      </c>
      <c r="BZ72">
        <v>0</v>
      </c>
      <c r="CA72">
        <v>0</v>
      </c>
      <c r="CB72">
        <v>0</v>
      </c>
      <c r="CC72">
        <v>1011</v>
      </c>
      <c r="CD72">
        <v>0</v>
      </c>
      <c r="CE72">
        <v>0</v>
      </c>
      <c r="CF72">
        <v>34</v>
      </c>
      <c r="CG72">
        <v>8</v>
      </c>
      <c r="CH72">
        <v>228</v>
      </c>
      <c r="CI72">
        <v>0</v>
      </c>
      <c r="CJ72">
        <v>0</v>
      </c>
      <c r="CK72">
        <v>0</v>
      </c>
      <c r="CL72">
        <v>7</v>
      </c>
      <c r="CM72">
        <v>71</v>
      </c>
      <c r="CN72">
        <v>0</v>
      </c>
      <c r="CO72">
        <v>29</v>
      </c>
      <c r="CP72">
        <v>55</v>
      </c>
      <c r="CQ72">
        <v>17</v>
      </c>
      <c r="CR72">
        <v>14</v>
      </c>
      <c r="CS72">
        <v>179</v>
      </c>
      <c r="CT72">
        <v>43</v>
      </c>
      <c r="CU72">
        <v>38</v>
      </c>
      <c r="CV72">
        <v>1821</v>
      </c>
      <c r="CW72">
        <v>2</v>
      </c>
      <c r="CX72">
        <v>6</v>
      </c>
      <c r="CY72">
        <v>0</v>
      </c>
      <c r="CZ72">
        <v>1</v>
      </c>
      <c r="DA72">
        <v>5</v>
      </c>
      <c r="DB72">
        <v>0</v>
      </c>
      <c r="DC72">
        <v>0</v>
      </c>
      <c r="DD72">
        <v>0</v>
      </c>
      <c r="DE72">
        <v>10</v>
      </c>
      <c r="DF72">
        <v>2</v>
      </c>
      <c r="DG72">
        <v>0</v>
      </c>
      <c r="DH72">
        <v>0</v>
      </c>
      <c r="DI72">
        <v>0</v>
      </c>
      <c r="DJ72">
        <v>116</v>
      </c>
      <c r="DK72">
        <v>0</v>
      </c>
      <c r="DL72">
        <v>0</v>
      </c>
      <c r="DM72">
        <v>41</v>
      </c>
      <c r="DN72">
        <v>4</v>
      </c>
      <c r="DO72">
        <v>69</v>
      </c>
      <c r="DP72">
        <v>0</v>
      </c>
      <c r="DQ72">
        <v>0</v>
      </c>
      <c r="DR72">
        <v>0</v>
      </c>
      <c r="DS72">
        <v>0</v>
      </c>
      <c r="DT72">
        <v>7</v>
      </c>
      <c r="DU72">
        <v>0</v>
      </c>
      <c r="DV72">
        <v>11</v>
      </c>
      <c r="DW72">
        <v>8</v>
      </c>
      <c r="DX72">
        <v>6</v>
      </c>
      <c r="DY72">
        <v>20</v>
      </c>
      <c r="DZ72">
        <v>69</v>
      </c>
      <c r="EA72">
        <v>4</v>
      </c>
      <c r="EB72">
        <v>30</v>
      </c>
      <c r="EC72">
        <v>411</v>
      </c>
      <c r="ED72">
        <v>27</v>
      </c>
      <c r="EE72">
        <v>11</v>
      </c>
      <c r="EF72">
        <v>0</v>
      </c>
      <c r="EG72">
        <v>1</v>
      </c>
      <c r="EH72">
        <v>12</v>
      </c>
      <c r="EI72">
        <v>0</v>
      </c>
      <c r="EJ72">
        <v>1</v>
      </c>
      <c r="EK72">
        <v>13</v>
      </c>
      <c r="EL72">
        <v>88</v>
      </c>
      <c r="EM72">
        <v>32</v>
      </c>
      <c r="EN72">
        <v>0</v>
      </c>
      <c r="EO72">
        <v>0</v>
      </c>
      <c r="EP72">
        <v>0</v>
      </c>
      <c r="EQ72">
        <v>1320</v>
      </c>
      <c r="ER72">
        <v>0</v>
      </c>
      <c r="ES72">
        <v>0</v>
      </c>
      <c r="ET72">
        <v>94</v>
      </c>
      <c r="EU72">
        <v>17</v>
      </c>
      <c r="EV72">
        <v>473</v>
      </c>
      <c r="EW72">
        <v>0</v>
      </c>
      <c r="EX72">
        <v>0</v>
      </c>
      <c r="EY72">
        <v>0</v>
      </c>
      <c r="EZ72">
        <v>10</v>
      </c>
      <c r="FA72">
        <v>143</v>
      </c>
      <c r="FB72">
        <v>1</v>
      </c>
      <c r="FC72">
        <v>65</v>
      </c>
      <c r="FD72">
        <v>89</v>
      </c>
      <c r="FE72">
        <v>32</v>
      </c>
      <c r="FF72">
        <v>49</v>
      </c>
      <c r="FG72">
        <v>302</v>
      </c>
      <c r="FH72">
        <v>92</v>
      </c>
      <c r="FI72">
        <v>105</v>
      </c>
      <c r="FJ72">
        <v>2977</v>
      </c>
      <c r="FK72">
        <v>236</v>
      </c>
      <c r="FL72">
        <v>54</v>
      </c>
      <c r="FM72">
        <v>364</v>
      </c>
      <c r="FN72">
        <v>12</v>
      </c>
      <c r="FO72">
        <v>39</v>
      </c>
      <c r="FP72">
        <v>705</v>
      </c>
      <c r="FQ72">
        <v>16</v>
      </c>
      <c r="FR72">
        <v>5</v>
      </c>
      <c r="FS72">
        <v>10</v>
      </c>
      <c r="FT72">
        <v>0</v>
      </c>
      <c r="FU72">
        <v>9</v>
      </c>
      <c r="FV72">
        <v>40</v>
      </c>
      <c r="FW72">
        <v>833</v>
      </c>
      <c r="FX72">
        <v>121</v>
      </c>
      <c r="FY72">
        <v>779</v>
      </c>
      <c r="FZ72">
        <v>6</v>
      </c>
      <c r="GA72">
        <v>82</v>
      </c>
      <c r="GB72">
        <v>1821</v>
      </c>
      <c r="GC72">
        <v>47</v>
      </c>
      <c r="GD72">
        <v>0</v>
      </c>
      <c r="GE72">
        <v>349</v>
      </c>
      <c r="GF72">
        <v>0</v>
      </c>
      <c r="GG72">
        <v>15</v>
      </c>
      <c r="GH72">
        <v>411</v>
      </c>
      <c r="GI72">
        <v>1132</v>
      </c>
      <c r="GJ72">
        <v>180</v>
      </c>
      <c r="GK72">
        <v>1502</v>
      </c>
      <c r="GL72">
        <v>18</v>
      </c>
      <c r="GM72">
        <v>145</v>
      </c>
      <c r="GN72">
        <v>2977</v>
      </c>
      <c r="GO72">
        <v>14</v>
      </c>
      <c r="GP72">
        <v>0</v>
      </c>
      <c r="GQ72">
        <v>120</v>
      </c>
      <c r="GR72">
        <v>87</v>
      </c>
      <c r="GS72">
        <v>19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153</v>
      </c>
      <c r="HA72">
        <v>19</v>
      </c>
      <c r="HB72">
        <v>0</v>
      </c>
      <c r="HC72">
        <v>149</v>
      </c>
      <c r="HD72">
        <v>103</v>
      </c>
      <c r="HE72">
        <v>19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187</v>
      </c>
      <c r="HM72">
        <v>26</v>
      </c>
      <c r="HN72">
        <v>1</v>
      </c>
      <c r="HO72">
        <v>145</v>
      </c>
      <c r="HP72">
        <v>105</v>
      </c>
      <c r="HQ72">
        <v>22</v>
      </c>
      <c r="HR72">
        <v>0</v>
      </c>
      <c r="HS72">
        <v>0</v>
      </c>
      <c r="HT72">
        <v>0</v>
      </c>
      <c r="HU72">
        <v>0</v>
      </c>
      <c r="HV72">
        <v>0</v>
      </c>
      <c r="HW72">
        <v>0</v>
      </c>
      <c r="HX72">
        <v>194</v>
      </c>
      <c r="HY72">
        <v>40</v>
      </c>
      <c r="HZ72">
        <v>3</v>
      </c>
      <c r="IA72">
        <v>117</v>
      </c>
      <c r="IB72">
        <v>79</v>
      </c>
      <c r="IC72">
        <v>33</v>
      </c>
      <c r="ID72">
        <v>0</v>
      </c>
      <c r="IE72">
        <v>0</v>
      </c>
      <c r="IF72">
        <v>0</v>
      </c>
      <c r="IG72">
        <v>1</v>
      </c>
      <c r="IH72">
        <v>0</v>
      </c>
      <c r="II72">
        <v>0</v>
      </c>
      <c r="IJ72">
        <v>193</v>
      </c>
      <c r="IK72">
        <v>44</v>
      </c>
      <c r="IL72">
        <v>1</v>
      </c>
      <c r="IM72">
        <v>106</v>
      </c>
      <c r="IN72">
        <v>73</v>
      </c>
      <c r="IO72">
        <v>32</v>
      </c>
      <c r="IP72">
        <v>0</v>
      </c>
      <c r="IQ72">
        <v>0</v>
      </c>
      <c r="IR72">
        <v>0</v>
      </c>
      <c r="IS72">
        <v>0</v>
      </c>
      <c r="IT72">
        <v>0</v>
      </c>
      <c r="IU72">
        <v>0</v>
      </c>
      <c r="IV72">
        <v>183</v>
      </c>
      <c r="IW72">
        <v>28</v>
      </c>
      <c r="IX72">
        <v>0</v>
      </c>
      <c r="IY72">
        <v>90</v>
      </c>
      <c r="IZ72">
        <v>60</v>
      </c>
      <c r="JA72">
        <v>25</v>
      </c>
      <c r="JB72">
        <v>0</v>
      </c>
      <c r="JC72">
        <v>0</v>
      </c>
      <c r="JD72">
        <v>1</v>
      </c>
      <c r="JE72">
        <v>0</v>
      </c>
      <c r="JF72">
        <v>1</v>
      </c>
      <c r="JG72">
        <v>0</v>
      </c>
      <c r="JH72">
        <v>143</v>
      </c>
      <c r="JI72">
        <v>58</v>
      </c>
      <c r="JJ72">
        <v>4</v>
      </c>
      <c r="JK72">
        <v>118</v>
      </c>
      <c r="JL72">
        <v>78</v>
      </c>
      <c r="JM72">
        <v>31</v>
      </c>
      <c r="JN72">
        <v>0</v>
      </c>
      <c r="JO72">
        <v>0</v>
      </c>
      <c r="JP72">
        <v>0</v>
      </c>
      <c r="JQ72">
        <v>0</v>
      </c>
      <c r="JR72">
        <v>0</v>
      </c>
      <c r="JS72">
        <v>0</v>
      </c>
      <c r="JT72">
        <v>211</v>
      </c>
      <c r="JU72">
        <v>46</v>
      </c>
      <c r="JV72">
        <v>0</v>
      </c>
      <c r="JW72">
        <v>94</v>
      </c>
      <c r="JX72">
        <v>67</v>
      </c>
      <c r="JY72">
        <v>23</v>
      </c>
      <c r="JZ72">
        <v>0</v>
      </c>
      <c r="KA72">
        <v>0</v>
      </c>
      <c r="KB72">
        <v>0</v>
      </c>
      <c r="KC72">
        <v>1</v>
      </c>
      <c r="KD72">
        <v>0</v>
      </c>
      <c r="KE72">
        <v>0</v>
      </c>
      <c r="KF72">
        <v>163</v>
      </c>
      <c r="KG72">
        <v>53</v>
      </c>
      <c r="KH72">
        <v>1</v>
      </c>
      <c r="KI72">
        <v>114</v>
      </c>
      <c r="KJ72">
        <v>80</v>
      </c>
      <c r="KK72">
        <v>19</v>
      </c>
      <c r="KL72">
        <v>0</v>
      </c>
      <c r="KM72">
        <v>0</v>
      </c>
      <c r="KN72">
        <v>0</v>
      </c>
      <c r="KO72">
        <v>1</v>
      </c>
      <c r="KP72">
        <v>0</v>
      </c>
      <c r="KQ72">
        <v>0</v>
      </c>
      <c r="KR72">
        <v>187</v>
      </c>
      <c r="KS72">
        <v>48</v>
      </c>
      <c r="KT72">
        <v>0</v>
      </c>
      <c r="KU72">
        <v>103</v>
      </c>
      <c r="KV72">
        <v>69</v>
      </c>
      <c r="KW72">
        <v>23</v>
      </c>
      <c r="KX72">
        <v>0</v>
      </c>
      <c r="KY72">
        <v>0</v>
      </c>
      <c r="KZ72">
        <v>0</v>
      </c>
      <c r="LA72">
        <v>1</v>
      </c>
      <c r="LB72">
        <v>0</v>
      </c>
      <c r="LC72">
        <v>0</v>
      </c>
      <c r="LD72">
        <v>174</v>
      </c>
      <c r="LE72">
        <v>46</v>
      </c>
      <c r="LF72">
        <v>2</v>
      </c>
      <c r="LG72">
        <v>106</v>
      </c>
      <c r="LH72">
        <v>68</v>
      </c>
      <c r="LI72">
        <v>24</v>
      </c>
      <c r="LJ72">
        <v>0</v>
      </c>
      <c r="LK72">
        <v>0</v>
      </c>
      <c r="LL72">
        <v>0</v>
      </c>
      <c r="LM72">
        <v>0</v>
      </c>
      <c r="LN72">
        <v>0</v>
      </c>
      <c r="LO72">
        <v>0</v>
      </c>
      <c r="LP72">
        <v>178</v>
      </c>
      <c r="LQ72">
        <v>49</v>
      </c>
      <c r="LR72">
        <v>3</v>
      </c>
      <c r="LS72">
        <v>76</v>
      </c>
      <c r="LT72">
        <v>52</v>
      </c>
      <c r="LU72">
        <v>26</v>
      </c>
      <c r="LV72">
        <v>0</v>
      </c>
      <c r="LW72">
        <v>0</v>
      </c>
      <c r="LX72">
        <v>0</v>
      </c>
      <c r="LY72">
        <v>0</v>
      </c>
      <c r="LZ72">
        <v>0</v>
      </c>
      <c r="MA72">
        <v>0</v>
      </c>
      <c r="MB72">
        <v>154</v>
      </c>
      <c r="MC72">
        <v>45</v>
      </c>
      <c r="MD72">
        <v>5</v>
      </c>
      <c r="ME72">
        <v>84</v>
      </c>
      <c r="MF72">
        <v>49</v>
      </c>
      <c r="MG72">
        <v>22</v>
      </c>
      <c r="MH72">
        <v>0</v>
      </c>
      <c r="MI72">
        <v>0</v>
      </c>
      <c r="MJ72">
        <v>0</v>
      </c>
      <c r="MK72">
        <v>0</v>
      </c>
      <c r="ML72">
        <v>1</v>
      </c>
      <c r="MM72">
        <v>0</v>
      </c>
      <c r="MN72">
        <v>156</v>
      </c>
      <c r="MO72">
        <v>52</v>
      </c>
      <c r="MP72">
        <v>4</v>
      </c>
      <c r="MQ72">
        <v>104</v>
      </c>
      <c r="MR72">
        <v>73</v>
      </c>
      <c r="MS72">
        <v>24</v>
      </c>
      <c r="MT72">
        <v>0</v>
      </c>
      <c r="MU72">
        <v>1</v>
      </c>
      <c r="MV72">
        <v>0</v>
      </c>
      <c r="MW72">
        <v>0</v>
      </c>
      <c r="MX72">
        <v>0</v>
      </c>
      <c r="MY72">
        <v>0</v>
      </c>
      <c r="MZ72">
        <v>184</v>
      </c>
      <c r="NA72">
        <v>48</v>
      </c>
      <c r="NB72">
        <v>4</v>
      </c>
      <c r="NC72">
        <v>85</v>
      </c>
      <c r="ND72">
        <v>54</v>
      </c>
      <c r="NE72">
        <v>25</v>
      </c>
      <c r="NF72">
        <v>0</v>
      </c>
      <c r="NG72">
        <v>0</v>
      </c>
      <c r="NH72">
        <v>0</v>
      </c>
      <c r="NI72">
        <v>1</v>
      </c>
      <c r="NJ72">
        <v>2</v>
      </c>
      <c r="NK72">
        <v>0</v>
      </c>
      <c r="NL72">
        <v>162</v>
      </c>
      <c r="NM72">
        <v>29</v>
      </c>
      <c r="NN72">
        <v>3</v>
      </c>
      <c r="NO72">
        <v>68</v>
      </c>
      <c r="NP72">
        <v>45</v>
      </c>
      <c r="NQ72">
        <v>11</v>
      </c>
      <c r="NR72">
        <v>0</v>
      </c>
      <c r="NS72">
        <v>0</v>
      </c>
      <c r="NT72">
        <v>1</v>
      </c>
      <c r="NU72">
        <v>0</v>
      </c>
      <c r="NV72">
        <v>0</v>
      </c>
      <c r="NW72">
        <v>0</v>
      </c>
      <c r="NX72">
        <v>111</v>
      </c>
      <c r="NY72">
        <v>26</v>
      </c>
      <c r="NZ72">
        <v>5</v>
      </c>
      <c r="OA72">
        <v>69</v>
      </c>
      <c r="OB72">
        <v>44</v>
      </c>
      <c r="OC72">
        <v>18</v>
      </c>
      <c r="OD72">
        <v>0</v>
      </c>
      <c r="OE72">
        <v>0</v>
      </c>
      <c r="OF72">
        <v>0</v>
      </c>
      <c r="OG72">
        <v>0</v>
      </c>
      <c r="OH72">
        <v>1</v>
      </c>
      <c r="OI72">
        <v>0</v>
      </c>
      <c r="OJ72">
        <v>118</v>
      </c>
      <c r="OK72">
        <v>34</v>
      </c>
      <c r="OL72">
        <v>4</v>
      </c>
      <c r="OM72">
        <v>73</v>
      </c>
      <c r="ON72">
        <v>46</v>
      </c>
      <c r="OO72">
        <v>15</v>
      </c>
      <c r="OP72">
        <v>0</v>
      </c>
      <c r="OQ72">
        <v>0</v>
      </c>
      <c r="OR72">
        <v>1</v>
      </c>
      <c r="OS72">
        <v>0</v>
      </c>
      <c r="OT72">
        <v>0</v>
      </c>
      <c r="OU72">
        <v>0</v>
      </c>
      <c r="OV72">
        <v>126</v>
      </c>
      <c r="OW72">
        <v>0</v>
      </c>
      <c r="OX72">
        <v>0</v>
      </c>
      <c r="OY72">
        <v>0</v>
      </c>
      <c r="OZ72">
        <v>0</v>
      </c>
      <c r="PA72">
        <v>0</v>
      </c>
      <c r="PB72">
        <v>0</v>
      </c>
      <c r="PC72">
        <v>0</v>
      </c>
      <c r="PD72">
        <v>0</v>
      </c>
      <c r="PE72">
        <v>0</v>
      </c>
      <c r="PF72">
        <v>0</v>
      </c>
      <c r="PG72">
        <v>0</v>
      </c>
      <c r="PH72">
        <v>0</v>
      </c>
      <c r="PI72">
        <v>705</v>
      </c>
      <c r="PJ72">
        <v>40</v>
      </c>
      <c r="PK72">
        <v>1821</v>
      </c>
      <c r="PL72">
        <v>1232</v>
      </c>
      <c r="PM72">
        <v>411</v>
      </c>
      <c r="PN72">
        <v>0</v>
      </c>
      <c r="PO72">
        <v>1</v>
      </c>
      <c r="PP72">
        <v>3</v>
      </c>
      <c r="PQ72">
        <v>5</v>
      </c>
      <c r="PR72">
        <v>5</v>
      </c>
      <c r="PS72">
        <v>0</v>
      </c>
      <c r="PT72">
        <v>2977</v>
      </c>
      <c r="PU72">
        <v>20</v>
      </c>
      <c r="PV72">
        <v>1</v>
      </c>
      <c r="PW72">
        <v>529</v>
      </c>
      <c r="PX72">
        <v>508</v>
      </c>
      <c r="PY72">
        <v>4</v>
      </c>
      <c r="PZ72">
        <v>0</v>
      </c>
      <c r="QA72">
        <v>0</v>
      </c>
      <c r="QB72">
        <v>0</v>
      </c>
      <c r="QC72">
        <v>0</v>
      </c>
      <c r="QD72">
        <v>0</v>
      </c>
      <c r="QE72">
        <v>0</v>
      </c>
      <c r="QF72">
        <v>554</v>
      </c>
    </row>
    <row r="73" spans="1:448" hidden="1">
      <c r="A73" s="178" t="s">
        <v>193</v>
      </c>
      <c r="B73">
        <v>3</v>
      </c>
      <c r="C73">
        <v>21</v>
      </c>
      <c r="D73">
        <v>0</v>
      </c>
      <c r="E73">
        <v>1</v>
      </c>
      <c r="F73">
        <v>0</v>
      </c>
      <c r="G73">
        <v>0</v>
      </c>
      <c r="H73">
        <v>0</v>
      </c>
      <c r="I73">
        <v>0</v>
      </c>
      <c r="J73">
        <v>10</v>
      </c>
      <c r="K73">
        <v>1</v>
      </c>
      <c r="L73">
        <v>0</v>
      </c>
      <c r="M73">
        <v>0</v>
      </c>
      <c r="N73">
        <v>1</v>
      </c>
      <c r="O73">
        <v>345</v>
      </c>
      <c r="P73">
        <v>1</v>
      </c>
      <c r="Q73">
        <v>0</v>
      </c>
      <c r="R73">
        <v>25</v>
      </c>
      <c r="S73">
        <v>0</v>
      </c>
      <c r="T73">
        <v>111</v>
      </c>
      <c r="U73">
        <v>0</v>
      </c>
      <c r="V73">
        <v>0</v>
      </c>
      <c r="W73">
        <v>2</v>
      </c>
      <c r="X73">
        <v>0</v>
      </c>
      <c r="Y73">
        <v>1</v>
      </c>
      <c r="Z73">
        <v>0</v>
      </c>
      <c r="AA73">
        <v>7</v>
      </c>
      <c r="AB73">
        <v>9</v>
      </c>
      <c r="AC73">
        <v>7</v>
      </c>
      <c r="AD73">
        <v>14</v>
      </c>
      <c r="AE73">
        <v>68</v>
      </c>
      <c r="AF73">
        <v>110</v>
      </c>
      <c r="AG73">
        <v>20</v>
      </c>
      <c r="AH73">
        <v>757</v>
      </c>
      <c r="AI73">
        <v>1</v>
      </c>
      <c r="AJ73">
        <v>7</v>
      </c>
      <c r="AK73">
        <v>0</v>
      </c>
      <c r="AL73">
        <v>1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7</v>
      </c>
      <c r="AW73">
        <v>0</v>
      </c>
      <c r="AX73">
        <v>0</v>
      </c>
      <c r="AY73">
        <v>1</v>
      </c>
      <c r="AZ73">
        <v>0</v>
      </c>
      <c r="BA73">
        <v>5</v>
      </c>
      <c r="BB73">
        <v>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3</v>
      </c>
      <c r="BJ73">
        <v>0</v>
      </c>
      <c r="BK73">
        <v>1</v>
      </c>
      <c r="BL73">
        <v>2</v>
      </c>
      <c r="BM73">
        <v>6</v>
      </c>
      <c r="BN73">
        <v>3</v>
      </c>
      <c r="BO73">
        <v>39</v>
      </c>
      <c r="BP73">
        <v>1</v>
      </c>
      <c r="BQ73">
        <v>8</v>
      </c>
      <c r="BR73">
        <v>0</v>
      </c>
      <c r="BS73">
        <v>7</v>
      </c>
      <c r="BT73">
        <v>0</v>
      </c>
      <c r="BU73">
        <v>0</v>
      </c>
      <c r="BV73">
        <v>0</v>
      </c>
      <c r="BW73">
        <v>0</v>
      </c>
      <c r="BX73">
        <v>8</v>
      </c>
      <c r="BY73">
        <v>3</v>
      </c>
      <c r="BZ73">
        <v>0</v>
      </c>
      <c r="CA73">
        <v>0</v>
      </c>
      <c r="CB73">
        <v>0</v>
      </c>
      <c r="CC73">
        <v>1660</v>
      </c>
      <c r="CD73">
        <v>0</v>
      </c>
      <c r="CE73">
        <v>0</v>
      </c>
      <c r="CF73">
        <v>9</v>
      </c>
      <c r="CG73">
        <v>1</v>
      </c>
      <c r="CH73">
        <v>25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5</v>
      </c>
      <c r="CP73">
        <v>8</v>
      </c>
      <c r="CQ73">
        <v>5</v>
      </c>
      <c r="CR73">
        <v>11</v>
      </c>
      <c r="CS73">
        <v>273</v>
      </c>
      <c r="CT73">
        <v>59</v>
      </c>
      <c r="CU73">
        <v>13</v>
      </c>
      <c r="CV73">
        <v>2096</v>
      </c>
      <c r="CW73">
        <v>5</v>
      </c>
      <c r="CX73">
        <v>9</v>
      </c>
      <c r="CY73">
        <v>0</v>
      </c>
      <c r="CZ73">
        <v>4</v>
      </c>
      <c r="DA73">
        <v>0</v>
      </c>
      <c r="DB73">
        <v>0</v>
      </c>
      <c r="DC73">
        <v>0</v>
      </c>
      <c r="DD73">
        <v>0</v>
      </c>
      <c r="DE73">
        <v>2</v>
      </c>
      <c r="DF73">
        <v>0</v>
      </c>
      <c r="DG73">
        <v>0</v>
      </c>
      <c r="DH73">
        <v>0</v>
      </c>
      <c r="DI73">
        <v>2</v>
      </c>
      <c r="DJ73">
        <v>167</v>
      </c>
      <c r="DK73">
        <v>0</v>
      </c>
      <c r="DL73">
        <v>0</v>
      </c>
      <c r="DM73">
        <v>22</v>
      </c>
      <c r="DN73">
        <v>2</v>
      </c>
      <c r="DO73">
        <v>37</v>
      </c>
      <c r="DP73">
        <v>0</v>
      </c>
      <c r="DQ73">
        <v>0</v>
      </c>
      <c r="DR73">
        <v>4</v>
      </c>
      <c r="DS73">
        <v>0</v>
      </c>
      <c r="DT73">
        <v>0</v>
      </c>
      <c r="DU73">
        <v>0</v>
      </c>
      <c r="DV73">
        <v>4</v>
      </c>
      <c r="DW73">
        <v>0</v>
      </c>
      <c r="DX73">
        <v>6</v>
      </c>
      <c r="DY73">
        <v>28</v>
      </c>
      <c r="DZ73">
        <v>140</v>
      </c>
      <c r="EA73">
        <v>12</v>
      </c>
      <c r="EB73">
        <v>31</v>
      </c>
      <c r="EC73">
        <v>475</v>
      </c>
      <c r="ED73">
        <v>10</v>
      </c>
      <c r="EE73">
        <v>45</v>
      </c>
      <c r="EF73">
        <v>0</v>
      </c>
      <c r="EG73">
        <v>13</v>
      </c>
      <c r="EH73">
        <v>0</v>
      </c>
      <c r="EI73">
        <v>0</v>
      </c>
      <c r="EJ73">
        <v>0</v>
      </c>
      <c r="EK73">
        <v>0</v>
      </c>
      <c r="EL73">
        <v>20</v>
      </c>
      <c r="EM73">
        <v>4</v>
      </c>
      <c r="EN73">
        <v>0</v>
      </c>
      <c r="EO73">
        <v>0</v>
      </c>
      <c r="EP73">
        <v>3</v>
      </c>
      <c r="EQ73">
        <v>2179</v>
      </c>
      <c r="ER73">
        <v>1</v>
      </c>
      <c r="ES73">
        <v>0</v>
      </c>
      <c r="ET73">
        <v>57</v>
      </c>
      <c r="EU73">
        <v>3</v>
      </c>
      <c r="EV73">
        <v>178</v>
      </c>
      <c r="EW73">
        <v>1</v>
      </c>
      <c r="EX73">
        <v>0</v>
      </c>
      <c r="EY73">
        <v>6</v>
      </c>
      <c r="EZ73">
        <v>0</v>
      </c>
      <c r="FA73">
        <v>1</v>
      </c>
      <c r="FB73">
        <v>0</v>
      </c>
      <c r="FC73">
        <v>17</v>
      </c>
      <c r="FD73">
        <v>20</v>
      </c>
      <c r="FE73">
        <v>18</v>
      </c>
      <c r="FF73">
        <v>54</v>
      </c>
      <c r="FG73">
        <v>483</v>
      </c>
      <c r="FH73">
        <v>187</v>
      </c>
      <c r="FI73">
        <v>67</v>
      </c>
      <c r="FJ73">
        <v>3367</v>
      </c>
      <c r="FK73">
        <v>290</v>
      </c>
      <c r="FL73">
        <v>46</v>
      </c>
      <c r="FM73">
        <v>386</v>
      </c>
      <c r="FN73">
        <v>5</v>
      </c>
      <c r="FO73">
        <v>30</v>
      </c>
      <c r="FP73">
        <v>757</v>
      </c>
      <c r="FQ73">
        <v>24</v>
      </c>
      <c r="FR73">
        <v>9</v>
      </c>
      <c r="FS73">
        <v>3</v>
      </c>
      <c r="FT73">
        <v>0</v>
      </c>
      <c r="FU73">
        <v>3</v>
      </c>
      <c r="FV73">
        <v>39</v>
      </c>
      <c r="FW73">
        <v>1091</v>
      </c>
      <c r="FX73">
        <v>102</v>
      </c>
      <c r="FY73">
        <v>863</v>
      </c>
      <c r="FZ73">
        <v>5</v>
      </c>
      <c r="GA73">
        <v>35</v>
      </c>
      <c r="GB73">
        <v>2096</v>
      </c>
      <c r="GC73">
        <v>97</v>
      </c>
      <c r="GD73">
        <v>2</v>
      </c>
      <c r="GE73">
        <v>371</v>
      </c>
      <c r="GF73">
        <v>1</v>
      </c>
      <c r="GG73">
        <v>4</v>
      </c>
      <c r="GH73">
        <v>475</v>
      </c>
      <c r="GI73">
        <v>1502</v>
      </c>
      <c r="GJ73">
        <v>159</v>
      </c>
      <c r="GK73">
        <v>1623</v>
      </c>
      <c r="GL73">
        <v>11</v>
      </c>
      <c r="GM73">
        <v>72</v>
      </c>
      <c r="GN73">
        <v>3367</v>
      </c>
      <c r="GO73">
        <v>14</v>
      </c>
      <c r="GP73">
        <v>0</v>
      </c>
      <c r="GQ73">
        <v>169</v>
      </c>
      <c r="GR73">
        <v>89</v>
      </c>
      <c r="GS73">
        <v>18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201</v>
      </c>
      <c r="HA73">
        <v>14</v>
      </c>
      <c r="HB73">
        <v>2</v>
      </c>
      <c r="HC73">
        <v>159</v>
      </c>
      <c r="HD73">
        <v>64</v>
      </c>
      <c r="HE73">
        <v>28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203</v>
      </c>
      <c r="HM73">
        <v>20</v>
      </c>
      <c r="HN73">
        <v>0</v>
      </c>
      <c r="HO73">
        <v>163</v>
      </c>
      <c r="HP73">
        <v>65</v>
      </c>
      <c r="HQ73">
        <v>30</v>
      </c>
      <c r="HR73">
        <v>0</v>
      </c>
      <c r="HS73">
        <v>0</v>
      </c>
      <c r="HT73">
        <v>0</v>
      </c>
      <c r="HU73">
        <v>0</v>
      </c>
      <c r="HV73">
        <v>0</v>
      </c>
      <c r="HW73">
        <v>0</v>
      </c>
      <c r="HX73">
        <v>213</v>
      </c>
      <c r="HY73">
        <v>22</v>
      </c>
      <c r="HZ73">
        <v>2</v>
      </c>
      <c r="IA73">
        <v>136</v>
      </c>
      <c r="IB73">
        <v>64</v>
      </c>
      <c r="IC73">
        <v>29</v>
      </c>
      <c r="ID73">
        <v>0</v>
      </c>
      <c r="IE73">
        <v>0</v>
      </c>
      <c r="IF73">
        <v>0</v>
      </c>
      <c r="IG73">
        <v>1</v>
      </c>
      <c r="IH73">
        <v>0</v>
      </c>
      <c r="II73">
        <v>0</v>
      </c>
      <c r="IJ73">
        <v>189</v>
      </c>
      <c r="IK73">
        <v>31</v>
      </c>
      <c r="IL73">
        <v>1</v>
      </c>
      <c r="IM73">
        <v>125</v>
      </c>
      <c r="IN73">
        <v>50</v>
      </c>
      <c r="IO73">
        <v>31</v>
      </c>
      <c r="IP73">
        <v>0</v>
      </c>
      <c r="IQ73">
        <v>0</v>
      </c>
      <c r="IR73">
        <v>0</v>
      </c>
      <c r="IS73">
        <v>1</v>
      </c>
      <c r="IT73">
        <v>0</v>
      </c>
      <c r="IU73">
        <v>0</v>
      </c>
      <c r="IV73">
        <v>188</v>
      </c>
      <c r="IW73">
        <v>27</v>
      </c>
      <c r="IX73">
        <v>3</v>
      </c>
      <c r="IY73">
        <v>129</v>
      </c>
      <c r="IZ73">
        <v>63</v>
      </c>
      <c r="JA73">
        <v>35</v>
      </c>
      <c r="JB73">
        <v>0</v>
      </c>
      <c r="JC73">
        <v>0</v>
      </c>
      <c r="JD73">
        <v>0</v>
      </c>
      <c r="JE73">
        <v>0</v>
      </c>
      <c r="JF73">
        <v>0</v>
      </c>
      <c r="JG73">
        <v>0</v>
      </c>
      <c r="JH73">
        <v>194</v>
      </c>
      <c r="JI73">
        <v>33</v>
      </c>
      <c r="JJ73">
        <v>3</v>
      </c>
      <c r="JK73">
        <v>100</v>
      </c>
      <c r="JL73">
        <v>54</v>
      </c>
      <c r="JM73">
        <v>28</v>
      </c>
      <c r="JN73">
        <v>0</v>
      </c>
      <c r="JO73">
        <v>0</v>
      </c>
      <c r="JP73">
        <v>0</v>
      </c>
      <c r="JQ73">
        <v>1</v>
      </c>
      <c r="JR73">
        <v>0</v>
      </c>
      <c r="JS73">
        <v>0</v>
      </c>
      <c r="JT73">
        <v>164</v>
      </c>
      <c r="JU73">
        <v>55</v>
      </c>
      <c r="JV73">
        <v>0</v>
      </c>
      <c r="JW73">
        <v>97</v>
      </c>
      <c r="JX73">
        <v>43</v>
      </c>
      <c r="JY73">
        <v>37</v>
      </c>
      <c r="JZ73">
        <v>0</v>
      </c>
      <c r="KA73">
        <v>0</v>
      </c>
      <c r="KB73">
        <v>0</v>
      </c>
      <c r="KC73">
        <v>0</v>
      </c>
      <c r="KD73">
        <v>0</v>
      </c>
      <c r="KE73">
        <v>0</v>
      </c>
      <c r="KF73">
        <v>189</v>
      </c>
      <c r="KG73">
        <v>52</v>
      </c>
      <c r="KH73">
        <v>3</v>
      </c>
      <c r="KI73">
        <v>109</v>
      </c>
      <c r="KJ73">
        <v>49</v>
      </c>
      <c r="KK73">
        <v>33</v>
      </c>
      <c r="KL73">
        <v>0</v>
      </c>
      <c r="KM73">
        <v>0</v>
      </c>
      <c r="KN73">
        <v>1</v>
      </c>
      <c r="KO73">
        <v>0</v>
      </c>
      <c r="KP73">
        <v>0</v>
      </c>
      <c r="KQ73">
        <v>0</v>
      </c>
      <c r="KR73">
        <v>197</v>
      </c>
      <c r="KS73">
        <v>56</v>
      </c>
      <c r="KT73">
        <v>3</v>
      </c>
      <c r="KU73">
        <v>125</v>
      </c>
      <c r="KV73">
        <v>54</v>
      </c>
      <c r="KW73">
        <v>26</v>
      </c>
      <c r="KX73">
        <v>0</v>
      </c>
      <c r="KY73">
        <v>0</v>
      </c>
      <c r="KZ73">
        <v>0</v>
      </c>
      <c r="LA73">
        <v>0</v>
      </c>
      <c r="LB73">
        <v>1</v>
      </c>
      <c r="LC73">
        <v>0</v>
      </c>
      <c r="LD73">
        <v>210</v>
      </c>
      <c r="LE73">
        <v>59</v>
      </c>
      <c r="LF73">
        <v>1</v>
      </c>
      <c r="LG73">
        <v>121</v>
      </c>
      <c r="LH73">
        <v>51</v>
      </c>
      <c r="LI73">
        <v>30</v>
      </c>
      <c r="LJ73">
        <v>0</v>
      </c>
      <c r="LK73">
        <v>0</v>
      </c>
      <c r="LL73">
        <v>0</v>
      </c>
      <c r="LM73">
        <v>2</v>
      </c>
      <c r="LN73">
        <v>1</v>
      </c>
      <c r="LO73">
        <v>0</v>
      </c>
      <c r="LP73">
        <v>211</v>
      </c>
      <c r="LQ73">
        <v>60</v>
      </c>
      <c r="LR73">
        <v>2</v>
      </c>
      <c r="LS73">
        <v>105</v>
      </c>
      <c r="LT73">
        <v>43</v>
      </c>
      <c r="LU73">
        <v>33</v>
      </c>
      <c r="LV73">
        <v>0</v>
      </c>
      <c r="LW73">
        <v>0</v>
      </c>
      <c r="LX73">
        <v>0</v>
      </c>
      <c r="LY73">
        <v>1</v>
      </c>
      <c r="LZ73">
        <v>1</v>
      </c>
      <c r="MA73">
        <v>1</v>
      </c>
      <c r="MB73">
        <v>200</v>
      </c>
      <c r="MC73">
        <v>71</v>
      </c>
      <c r="MD73">
        <v>4</v>
      </c>
      <c r="ME73">
        <v>117</v>
      </c>
      <c r="MF73">
        <v>54</v>
      </c>
      <c r="MG73">
        <v>24</v>
      </c>
      <c r="MH73">
        <v>0</v>
      </c>
      <c r="MI73">
        <v>0</v>
      </c>
      <c r="MJ73">
        <v>0</v>
      </c>
      <c r="MK73">
        <v>0</v>
      </c>
      <c r="ML73">
        <v>0</v>
      </c>
      <c r="MM73">
        <v>0</v>
      </c>
      <c r="MN73">
        <v>216</v>
      </c>
      <c r="MO73">
        <v>72</v>
      </c>
      <c r="MP73">
        <v>3</v>
      </c>
      <c r="MQ73">
        <v>110</v>
      </c>
      <c r="MR73">
        <v>41</v>
      </c>
      <c r="MS73">
        <v>22</v>
      </c>
      <c r="MT73">
        <v>0</v>
      </c>
      <c r="MU73">
        <v>0</v>
      </c>
      <c r="MV73">
        <v>0</v>
      </c>
      <c r="MW73">
        <v>1</v>
      </c>
      <c r="MX73">
        <v>0</v>
      </c>
      <c r="MY73">
        <v>0</v>
      </c>
      <c r="MZ73">
        <v>207</v>
      </c>
      <c r="NA73">
        <v>65</v>
      </c>
      <c r="NB73">
        <v>9</v>
      </c>
      <c r="NC73">
        <v>111</v>
      </c>
      <c r="ND73">
        <v>44</v>
      </c>
      <c r="NE73">
        <v>37</v>
      </c>
      <c r="NF73">
        <v>0</v>
      </c>
      <c r="NG73">
        <v>0</v>
      </c>
      <c r="NH73">
        <v>0</v>
      </c>
      <c r="NI73">
        <v>0</v>
      </c>
      <c r="NJ73">
        <v>1</v>
      </c>
      <c r="NK73">
        <v>0</v>
      </c>
      <c r="NL73">
        <v>222</v>
      </c>
      <c r="NM73">
        <v>50</v>
      </c>
      <c r="NN73">
        <v>1</v>
      </c>
      <c r="NO73">
        <v>87</v>
      </c>
      <c r="NP73">
        <v>36</v>
      </c>
      <c r="NQ73">
        <v>14</v>
      </c>
      <c r="NR73">
        <v>0</v>
      </c>
      <c r="NS73">
        <v>0</v>
      </c>
      <c r="NT73">
        <v>0</v>
      </c>
      <c r="NU73">
        <v>0</v>
      </c>
      <c r="NV73">
        <v>1</v>
      </c>
      <c r="NW73">
        <v>1</v>
      </c>
      <c r="NX73">
        <v>152</v>
      </c>
      <c r="NY73">
        <v>31</v>
      </c>
      <c r="NZ73">
        <v>0</v>
      </c>
      <c r="OA73">
        <v>70</v>
      </c>
      <c r="OB73">
        <v>31</v>
      </c>
      <c r="OC73">
        <v>12</v>
      </c>
      <c r="OD73">
        <v>0</v>
      </c>
      <c r="OE73">
        <v>0</v>
      </c>
      <c r="OF73">
        <v>0</v>
      </c>
      <c r="OG73">
        <v>0</v>
      </c>
      <c r="OH73">
        <v>0</v>
      </c>
      <c r="OI73">
        <v>0</v>
      </c>
      <c r="OJ73">
        <v>113</v>
      </c>
      <c r="OK73">
        <v>24</v>
      </c>
      <c r="OL73">
        <v>2</v>
      </c>
      <c r="OM73">
        <v>63</v>
      </c>
      <c r="ON73">
        <v>28</v>
      </c>
      <c r="OO73">
        <v>8</v>
      </c>
      <c r="OP73">
        <v>0</v>
      </c>
      <c r="OQ73">
        <v>0</v>
      </c>
      <c r="OR73">
        <v>0</v>
      </c>
      <c r="OS73">
        <v>0</v>
      </c>
      <c r="OT73">
        <v>0</v>
      </c>
      <c r="OU73">
        <v>0</v>
      </c>
      <c r="OV73">
        <v>97</v>
      </c>
      <c r="OW73">
        <v>1</v>
      </c>
      <c r="OX73">
        <v>0</v>
      </c>
      <c r="OY73">
        <v>0</v>
      </c>
      <c r="OZ73">
        <v>0</v>
      </c>
      <c r="PA73">
        <v>0</v>
      </c>
      <c r="PB73">
        <v>0</v>
      </c>
      <c r="PC73">
        <v>0</v>
      </c>
      <c r="PD73">
        <v>0</v>
      </c>
      <c r="PE73">
        <v>0</v>
      </c>
      <c r="PF73">
        <v>0</v>
      </c>
      <c r="PG73">
        <v>0</v>
      </c>
      <c r="PH73">
        <v>1</v>
      </c>
      <c r="PI73">
        <v>757</v>
      </c>
      <c r="PJ73">
        <v>39</v>
      </c>
      <c r="PK73">
        <v>2096</v>
      </c>
      <c r="PL73">
        <v>923</v>
      </c>
      <c r="PM73">
        <v>475</v>
      </c>
      <c r="PN73">
        <v>0</v>
      </c>
      <c r="PO73">
        <v>0</v>
      </c>
      <c r="PP73">
        <v>1</v>
      </c>
      <c r="PQ73">
        <v>7</v>
      </c>
      <c r="PR73">
        <v>5</v>
      </c>
      <c r="PS73">
        <v>2</v>
      </c>
      <c r="PT73">
        <v>3367</v>
      </c>
      <c r="PU73">
        <v>367</v>
      </c>
      <c r="PV73">
        <v>7</v>
      </c>
      <c r="PW73">
        <v>832</v>
      </c>
      <c r="PX73">
        <v>356</v>
      </c>
      <c r="PY73">
        <v>302</v>
      </c>
      <c r="PZ73">
        <v>0</v>
      </c>
      <c r="QA73">
        <v>0</v>
      </c>
      <c r="QB73">
        <v>0</v>
      </c>
      <c r="QC73">
        <v>3</v>
      </c>
      <c r="QD73">
        <v>2</v>
      </c>
      <c r="QE73">
        <v>1</v>
      </c>
      <c r="QF73">
        <v>1508</v>
      </c>
    </row>
    <row r="74" spans="1:448" hidden="1">
      <c r="A74" s="178" t="s">
        <v>194</v>
      </c>
      <c r="B74">
        <v>8</v>
      </c>
      <c r="C74">
        <v>0</v>
      </c>
      <c r="D74">
        <v>0</v>
      </c>
      <c r="E74">
        <v>0</v>
      </c>
      <c r="F74">
        <v>27</v>
      </c>
      <c r="G74">
        <v>0</v>
      </c>
      <c r="H74">
        <v>1</v>
      </c>
      <c r="I74">
        <v>27</v>
      </c>
      <c r="J74">
        <v>7</v>
      </c>
      <c r="K74">
        <v>2</v>
      </c>
      <c r="L74">
        <v>0</v>
      </c>
      <c r="M74">
        <v>0</v>
      </c>
      <c r="N74">
        <v>1</v>
      </c>
      <c r="O74">
        <v>120</v>
      </c>
      <c r="P74">
        <v>0</v>
      </c>
      <c r="Q74">
        <v>0</v>
      </c>
      <c r="R74">
        <v>6</v>
      </c>
      <c r="S74">
        <v>2</v>
      </c>
      <c r="T74">
        <v>33</v>
      </c>
      <c r="U74">
        <v>2</v>
      </c>
      <c r="V74">
        <v>0</v>
      </c>
      <c r="W74">
        <v>0</v>
      </c>
      <c r="X74">
        <v>0</v>
      </c>
      <c r="Y74">
        <v>0</v>
      </c>
      <c r="Z74">
        <v>0</v>
      </c>
      <c r="AA74">
        <v>3</v>
      </c>
      <c r="AB74">
        <v>6</v>
      </c>
      <c r="AC74">
        <v>0</v>
      </c>
      <c r="AD74">
        <v>8</v>
      </c>
      <c r="AE74">
        <v>3</v>
      </c>
      <c r="AF74">
        <v>5</v>
      </c>
      <c r="AG74">
        <v>1</v>
      </c>
      <c r="AH74">
        <v>262</v>
      </c>
      <c r="AI74">
        <v>1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1</v>
      </c>
      <c r="AQ74">
        <v>1</v>
      </c>
      <c r="AR74">
        <v>0</v>
      </c>
      <c r="AS74">
        <v>0</v>
      </c>
      <c r="AT74">
        <v>0</v>
      </c>
      <c r="AU74">
        <v>0</v>
      </c>
      <c r="AV74">
        <v>2</v>
      </c>
      <c r="AW74">
        <v>0</v>
      </c>
      <c r="AX74">
        <v>0</v>
      </c>
      <c r="AY74">
        <v>0</v>
      </c>
      <c r="AZ74">
        <v>0</v>
      </c>
      <c r="BA74">
        <v>3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1</v>
      </c>
      <c r="BN74">
        <v>0</v>
      </c>
      <c r="BO74">
        <v>9</v>
      </c>
      <c r="BP74">
        <v>11</v>
      </c>
      <c r="BQ74">
        <v>3</v>
      </c>
      <c r="BR74">
        <v>0</v>
      </c>
      <c r="BS74">
        <v>0</v>
      </c>
      <c r="BT74">
        <v>4</v>
      </c>
      <c r="BU74">
        <v>1</v>
      </c>
      <c r="BV74">
        <v>0</v>
      </c>
      <c r="BW74">
        <v>4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506</v>
      </c>
      <c r="CD74">
        <v>0</v>
      </c>
      <c r="CE74">
        <v>0</v>
      </c>
      <c r="CF74">
        <v>6</v>
      </c>
      <c r="CG74">
        <v>0</v>
      </c>
      <c r="CH74">
        <v>27</v>
      </c>
      <c r="CI74">
        <v>1</v>
      </c>
      <c r="CJ74">
        <v>0</v>
      </c>
      <c r="CK74">
        <v>0</v>
      </c>
      <c r="CL74">
        <v>3</v>
      </c>
      <c r="CM74">
        <v>1</v>
      </c>
      <c r="CN74">
        <v>0</v>
      </c>
      <c r="CO74">
        <v>3</v>
      </c>
      <c r="CP74">
        <v>7</v>
      </c>
      <c r="CQ74">
        <v>1</v>
      </c>
      <c r="CR74">
        <v>1</v>
      </c>
      <c r="CS74">
        <v>27</v>
      </c>
      <c r="CT74">
        <v>9</v>
      </c>
      <c r="CU74">
        <v>3</v>
      </c>
      <c r="CV74">
        <v>618</v>
      </c>
      <c r="CW74">
        <v>8</v>
      </c>
      <c r="CX74">
        <v>0</v>
      </c>
      <c r="CY74">
        <v>0</v>
      </c>
      <c r="CZ74">
        <v>1</v>
      </c>
      <c r="DA74">
        <v>5</v>
      </c>
      <c r="DB74">
        <v>0</v>
      </c>
      <c r="DC74">
        <v>0</v>
      </c>
      <c r="DD74">
        <v>8</v>
      </c>
      <c r="DE74">
        <v>3</v>
      </c>
      <c r="DF74">
        <v>0</v>
      </c>
      <c r="DG74">
        <v>0</v>
      </c>
      <c r="DH74">
        <v>0</v>
      </c>
      <c r="DI74">
        <v>0</v>
      </c>
      <c r="DJ74">
        <v>95</v>
      </c>
      <c r="DK74">
        <v>0</v>
      </c>
      <c r="DL74">
        <v>0</v>
      </c>
      <c r="DM74">
        <v>5</v>
      </c>
      <c r="DN74">
        <v>1</v>
      </c>
      <c r="DO74">
        <v>17</v>
      </c>
      <c r="DP74">
        <v>1</v>
      </c>
      <c r="DQ74">
        <v>0</v>
      </c>
      <c r="DR74">
        <v>0</v>
      </c>
      <c r="DS74">
        <v>0</v>
      </c>
      <c r="DT74">
        <v>2</v>
      </c>
      <c r="DU74">
        <v>0</v>
      </c>
      <c r="DV74">
        <v>8</v>
      </c>
      <c r="DW74">
        <v>1</v>
      </c>
      <c r="DX74">
        <v>2</v>
      </c>
      <c r="DY74">
        <v>6</v>
      </c>
      <c r="DZ74">
        <v>28</v>
      </c>
      <c r="EA74">
        <v>1</v>
      </c>
      <c r="EB74">
        <v>3</v>
      </c>
      <c r="EC74">
        <v>195</v>
      </c>
      <c r="ED74">
        <v>28</v>
      </c>
      <c r="EE74">
        <v>3</v>
      </c>
      <c r="EF74">
        <v>0</v>
      </c>
      <c r="EG74">
        <v>1</v>
      </c>
      <c r="EH74">
        <v>36</v>
      </c>
      <c r="EI74">
        <v>1</v>
      </c>
      <c r="EJ74">
        <v>1</v>
      </c>
      <c r="EK74">
        <v>40</v>
      </c>
      <c r="EL74">
        <v>11</v>
      </c>
      <c r="EM74">
        <v>2</v>
      </c>
      <c r="EN74">
        <v>0</v>
      </c>
      <c r="EO74">
        <v>0</v>
      </c>
      <c r="EP74">
        <v>1</v>
      </c>
      <c r="EQ74">
        <v>723</v>
      </c>
      <c r="ER74">
        <v>0</v>
      </c>
      <c r="ES74">
        <v>0</v>
      </c>
      <c r="ET74">
        <v>17</v>
      </c>
      <c r="EU74">
        <v>3</v>
      </c>
      <c r="EV74">
        <v>80</v>
      </c>
      <c r="EW74">
        <v>4</v>
      </c>
      <c r="EX74">
        <v>0</v>
      </c>
      <c r="EY74">
        <v>0</v>
      </c>
      <c r="EZ74">
        <v>3</v>
      </c>
      <c r="FA74">
        <v>3</v>
      </c>
      <c r="FB74">
        <v>0</v>
      </c>
      <c r="FC74">
        <v>14</v>
      </c>
      <c r="FD74">
        <v>14</v>
      </c>
      <c r="FE74">
        <v>3</v>
      </c>
      <c r="FF74">
        <v>15</v>
      </c>
      <c r="FG74">
        <v>58</v>
      </c>
      <c r="FH74">
        <v>16</v>
      </c>
      <c r="FI74">
        <v>7</v>
      </c>
      <c r="FJ74">
        <v>1084</v>
      </c>
      <c r="FK74">
        <v>130</v>
      </c>
      <c r="FL74">
        <v>20</v>
      </c>
      <c r="FM74">
        <v>99</v>
      </c>
      <c r="FN74">
        <v>2</v>
      </c>
      <c r="FO74">
        <v>11</v>
      </c>
      <c r="FP74">
        <v>262</v>
      </c>
      <c r="FQ74">
        <v>5</v>
      </c>
      <c r="FR74">
        <v>1</v>
      </c>
      <c r="FS74">
        <v>0</v>
      </c>
      <c r="FT74">
        <v>0</v>
      </c>
      <c r="FU74">
        <v>3</v>
      </c>
      <c r="FV74">
        <v>9</v>
      </c>
      <c r="FW74">
        <v>365</v>
      </c>
      <c r="FX74">
        <v>35</v>
      </c>
      <c r="FY74">
        <v>191</v>
      </c>
      <c r="FZ74">
        <v>8</v>
      </c>
      <c r="GA74">
        <v>19</v>
      </c>
      <c r="GB74">
        <v>618</v>
      </c>
      <c r="GC74">
        <v>27</v>
      </c>
      <c r="GD74">
        <v>0</v>
      </c>
      <c r="GE74">
        <v>168</v>
      </c>
      <c r="GF74">
        <v>0</v>
      </c>
      <c r="GG74">
        <v>0</v>
      </c>
      <c r="GH74">
        <v>195</v>
      </c>
      <c r="GI74">
        <v>527</v>
      </c>
      <c r="GJ74">
        <v>56</v>
      </c>
      <c r="GK74">
        <v>458</v>
      </c>
      <c r="GL74">
        <v>10</v>
      </c>
      <c r="GM74">
        <v>33</v>
      </c>
      <c r="GN74">
        <v>1084</v>
      </c>
      <c r="GO74">
        <v>7</v>
      </c>
      <c r="GP74">
        <v>0</v>
      </c>
      <c r="GQ74">
        <v>38</v>
      </c>
      <c r="GR74">
        <v>35</v>
      </c>
      <c r="GS74">
        <v>11</v>
      </c>
      <c r="GT74">
        <v>0</v>
      </c>
      <c r="GU74">
        <v>2</v>
      </c>
      <c r="GV74">
        <v>0</v>
      </c>
      <c r="GW74">
        <v>0</v>
      </c>
      <c r="GX74">
        <v>0</v>
      </c>
      <c r="GY74">
        <v>0</v>
      </c>
      <c r="GZ74">
        <v>56</v>
      </c>
      <c r="HA74">
        <v>6</v>
      </c>
      <c r="HB74">
        <v>0</v>
      </c>
      <c r="HC74">
        <v>46</v>
      </c>
      <c r="HD74">
        <v>37</v>
      </c>
      <c r="HE74">
        <v>3</v>
      </c>
      <c r="HF74">
        <v>0</v>
      </c>
      <c r="HG74">
        <v>1</v>
      </c>
      <c r="HH74">
        <v>0</v>
      </c>
      <c r="HI74">
        <v>0</v>
      </c>
      <c r="HJ74">
        <v>0</v>
      </c>
      <c r="HK74">
        <v>0</v>
      </c>
      <c r="HL74">
        <v>55</v>
      </c>
      <c r="HM74">
        <v>8</v>
      </c>
      <c r="HN74">
        <v>0</v>
      </c>
      <c r="HO74">
        <v>46</v>
      </c>
      <c r="HP74">
        <v>32</v>
      </c>
      <c r="HQ74">
        <v>16</v>
      </c>
      <c r="HR74">
        <v>0</v>
      </c>
      <c r="HS74">
        <v>1</v>
      </c>
      <c r="HT74">
        <v>0</v>
      </c>
      <c r="HU74">
        <v>0</v>
      </c>
      <c r="HV74">
        <v>0</v>
      </c>
      <c r="HW74">
        <v>0</v>
      </c>
      <c r="HX74">
        <v>70</v>
      </c>
      <c r="HY74">
        <v>15</v>
      </c>
      <c r="HZ74">
        <v>0</v>
      </c>
      <c r="IA74">
        <v>39</v>
      </c>
      <c r="IB74">
        <v>19</v>
      </c>
      <c r="IC74">
        <v>15</v>
      </c>
      <c r="ID74">
        <v>0</v>
      </c>
      <c r="IE74">
        <v>4</v>
      </c>
      <c r="IF74">
        <v>0</v>
      </c>
      <c r="IG74">
        <v>0</v>
      </c>
      <c r="IH74">
        <v>0</v>
      </c>
      <c r="II74">
        <v>0</v>
      </c>
      <c r="IJ74">
        <v>69</v>
      </c>
      <c r="IK74">
        <v>13</v>
      </c>
      <c r="IL74">
        <v>1</v>
      </c>
      <c r="IM74">
        <v>48</v>
      </c>
      <c r="IN74">
        <v>35</v>
      </c>
      <c r="IO74">
        <v>17</v>
      </c>
      <c r="IP74">
        <v>0</v>
      </c>
      <c r="IQ74">
        <v>4</v>
      </c>
      <c r="IR74">
        <v>0</v>
      </c>
      <c r="IS74">
        <v>0</v>
      </c>
      <c r="IT74">
        <v>0</v>
      </c>
      <c r="IU74">
        <v>0</v>
      </c>
      <c r="IV74">
        <v>79</v>
      </c>
      <c r="IW74">
        <v>17</v>
      </c>
      <c r="IX74">
        <v>1</v>
      </c>
      <c r="IY74">
        <v>32</v>
      </c>
      <c r="IZ74">
        <v>20</v>
      </c>
      <c r="JA74">
        <v>10</v>
      </c>
      <c r="JB74">
        <v>0</v>
      </c>
      <c r="JC74">
        <v>1</v>
      </c>
      <c r="JD74">
        <v>0</v>
      </c>
      <c r="JE74">
        <v>0</v>
      </c>
      <c r="JF74">
        <v>0</v>
      </c>
      <c r="JG74">
        <v>0</v>
      </c>
      <c r="JH74">
        <v>60</v>
      </c>
      <c r="JI74">
        <v>15</v>
      </c>
      <c r="JJ74">
        <v>0</v>
      </c>
      <c r="JK74">
        <v>42</v>
      </c>
      <c r="JL74">
        <v>27</v>
      </c>
      <c r="JM74">
        <v>19</v>
      </c>
      <c r="JN74">
        <v>0</v>
      </c>
      <c r="JO74">
        <v>3</v>
      </c>
      <c r="JP74">
        <v>0</v>
      </c>
      <c r="JQ74">
        <v>0</v>
      </c>
      <c r="JR74">
        <v>1</v>
      </c>
      <c r="JS74">
        <v>0</v>
      </c>
      <c r="JT74">
        <v>76</v>
      </c>
      <c r="JU74">
        <v>20</v>
      </c>
      <c r="JV74">
        <v>1</v>
      </c>
      <c r="JW74">
        <v>39</v>
      </c>
      <c r="JX74">
        <v>25</v>
      </c>
      <c r="JY74">
        <v>15</v>
      </c>
      <c r="JZ74">
        <v>0</v>
      </c>
      <c r="KA74">
        <v>3</v>
      </c>
      <c r="KB74">
        <v>0</v>
      </c>
      <c r="KC74">
        <v>0</v>
      </c>
      <c r="KD74">
        <v>0</v>
      </c>
      <c r="KE74">
        <v>0</v>
      </c>
      <c r="KF74">
        <v>75</v>
      </c>
      <c r="KG74">
        <v>17</v>
      </c>
      <c r="KH74">
        <v>0</v>
      </c>
      <c r="KI74">
        <v>35</v>
      </c>
      <c r="KJ74">
        <v>21</v>
      </c>
      <c r="KK74">
        <v>13</v>
      </c>
      <c r="KL74">
        <v>0</v>
      </c>
      <c r="KM74">
        <v>2</v>
      </c>
      <c r="KN74">
        <v>0</v>
      </c>
      <c r="KO74">
        <v>0</v>
      </c>
      <c r="KP74">
        <v>0</v>
      </c>
      <c r="KQ74">
        <v>0</v>
      </c>
      <c r="KR74">
        <v>65</v>
      </c>
      <c r="KS74">
        <v>15</v>
      </c>
      <c r="KT74">
        <v>1</v>
      </c>
      <c r="KU74">
        <v>50</v>
      </c>
      <c r="KV74">
        <v>31</v>
      </c>
      <c r="KW74">
        <v>15</v>
      </c>
      <c r="KX74">
        <v>0</v>
      </c>
      <c r="KY74">
        <v>4</v>
      </c>
      <c r="KZ74">
        <v>0</v>
      </c>
      <c r="LA74">
        <v>0</v>
      </c>
      <c r="LB74">
        <v>0</v>
      </c>
      <c r="LC74">
        <v>0</v>
      </c>
      <c r="LD74">
        <v>81</v>
      </c>
      <c r="LE74">
        <v>17</v>
      </c>
      <c r="LF74">
        <v>0</v>
      </c>
      <c r="LG74">
        <v>37</v>
      </c>
      <c r="LH74">
        <v>24</v>
      </c>
      <c r="LI74">
        <v>7</v>
      </c>
      <c r="LJ74">
        <v>0</v>
      </c>
      <c r="LK74">
        <v>2</v>
      </c>
      <c r="LL74">
        <v>0</v>
      </c>
      <c r="LM74">
        <v>0</v>
      </c>
      <c r="LN74">
        <v>0</v>
      </c>
      <c r="LO74">
        <v>0</v>
      </c>
      <c r="LP74">
        <v>61</v>
      </c>
      <c r="LQ74">
        <v>13</v>
      </c>
      <c r="LR74">
        <v>0</v>
      </c>
      <c r="LS74">
        <v>28</v>
      </c>
      <c r="LT74">
        <v>17</v>
      </c>
      <c r="LU74">
        <v>12</v>
      </c>
      <c r="LV74">
        <v>0</v>
      </c>
      <c r="LW74">
        <v>0</v>
      </c>
      <c r="LX74">
        <v>0</v>
      </c>
      <c r="LY74">
        <v>0</v>
      </c>
      <c r="LZ74">
        <v>0</v>
      </c>
      <c r="MA74">
        <v>0</v>
      </c>
      <c r="MB74">
        <v>53</v>
      </c>
      <c r="MC74">
        <v>16</v>
      </c>
      <c r="MD74">
        <v>1</v>
      </c>
      <c r="ME74">
        <v>21</v>
      </c>
      <c r="MF74">
        <v>16</v>
      </c>
      <c r="MG74">
        <v>7</v>
      </c>
      <c r="MH74">
        <v>0</v>
      </c>
      <c r="MI74">
        <v>1</v>
      </c>
      <c r="MJ74">
        <v>0</v>
      </c>
      <c r="MK74">
        <v>0</v>
      </c>
      <c r="ML74">
        <v>0</v>
      </c>
      <c r="MM74">
        <v>0</v>
      </c>
      <c r="MN74">
        <v>45</v>
      </c>
      <c r="MO74">
        <v>30</v>
      </c>
      <c r="MP74">
        <v>0</v>
      </c>
      <c r="MQ74">
        <v>42</v>
      </c>
      <c r="MR74">
        <v>24</v>
      </c>
      <c r="MS74">
        <v>7</v>
      </c>
      <c r="MT74">
        <v>0</v>
      </c>
      <c r="MU74">
        <v>1</v>
      </c>
      <c r="MV74">
        <v>0</v>
      </c>
      <c r="MW74">
        <v>0</v>
      </c>
      <c r="MX74">
        <v>0</v>
      </c>
      <c r="MY74">
        <v>0</v>
      </c>
      <c r="MZ74">
        <v>79</v>
      </c>
      <c r="NA74">
        <v>17</v>
      </c>
      <c r="NB74">
        <v>0</v>
      </c>
      <c r="NC74">
        <v>17</v>
      </c>
      <c r="ND74">
        <v>10</v>
      </c>
      <c r="NE74">
        <v>5</v>
      </c>
      <c r="NF74">
        <v>0</v>
      </c>
      <c r="NG74">
        <v>0</v>
      </c>
      <c r="NH74">
        <v>0</v>
      </c>
      <c r="NI74">
        <v>0</v>
      </c>
      <c r="NJ74">
        <v>0</v>
      </c>
      <c r="NK74">
        <v>0</v>
      </c>
      <c r="NL74">
        <v>39</v>
      </c>
      <c r="NM74">
        <v>13</v>
      </c>
      <c r="NN74">
        <v>0</v>
      </c>
      <c r="NO74">
        <v>25</v>
      </c>
      <c r="NP74">
        <v>14</v>
      </c>
      <c r="NQ74">
        <v>5</v>
      </c>
      <c r="NR74">
        <v>0</v>
      </c>
      <c r="NS74">
        <v>0</v>
      </c>
      <c r="NT74">
        <v>0</v>
      </c>
      <c r="NU74">
        <v>0</v>
      </c>
      <c r="NV74">
        <v>0</v>
      </c>
      <c r="NW74">
        <v>0</v>
      </c>
      <c r="NX74">
        <v>43</v>
      </c>
      <c r="NY74">
        <v>19</v>
      </c>
      <c r="NZ74">
        <v>3</v>
      </c>
      <c r="OA74">
        <v>25</v>
      </c>
      <c r="OB74">
        <v>10</v>
      </c>
      <c r="OC74">
        <v>11</v>
      </c>
      <c r="OD74">
        <v>0</v>
      </c>
      <c r="OE74">
        <v>0</v>
      </c>
      <c r="OF74">
        <v>0</v>
      </c>
      <c r="OG74">
        <v>0</v>
      </c>
      <c r="OH74">
        <v>0</v>
      </c>
      <c r="OI74">
        <v>0</v>
      </c>
      <c r="OJ74">
        <v>58</v>
      </c>
      <c r="OK74">
        <v>4</v>
      </c>
      <c r="OL74">
        <v>1</v>
      </c>
      <c r="OM74">
        <v>8</v>
      </c>
      <c r="ON74">
        <v>5</v>
      </c>
      <c r="OO74">
        <v>7</v>
      </c>
      <c r="OP74">
        <v>0</v>
      </c>
      <c r="OQ74">
        <v>0</v>
      </c>
      <c r="OR74">
        <v>0</v>
      </c>
      <c r="OS74">
        <v>0</v>
      </c>
      <c r="OT74">
        <v>0</v>
      </c>
      <c r="OU74">
        <v>0</v>
      </c>
      <c r="OV74">
        <v>20</v>
      </c>
      <c r="OW74">
        <v>0</v>
      </c>
      <c r="OX74">
        <v>0</v>
      </c>
      <c r="OY74">
        <v>0</v>
      </c>
      <c r="OZ74">
        <v>0</v>
      </c>
      <c r="PA74">
        <v>0</v>
      </c>
      <c r="PB74">
        <v>0</v>
      </c>
      <c r="PC74">
        <v>0</v>
      </c>
      <c r="PD74">
        <v>0</v>
      </c>
      <c r="PE74">
        <v>0</v>
      </c>
      <c r="PF74">
        <v>0</v>
      </c>
      <c r="PG74">
        <v>0</v>
      </c>
      <c r="PH74">
        <v>0</v>
      </c>
      <c r="PI74">
        <v>262</v>
      </c>
      <c r="PJ74">
        <v>9</v>
      </c>
      <c r="PK74">
        <v>618</v>
      </c>
      <c r="PL74">
        <v>402</v>
      </c>
      <c r="PM74">
        <v>195</v>
      </c>
      <c r="PN74">
        <v>0</v>
      </c>
      <c r="PO74">
        <v>29</v>
      </c>
      <c r="PP74">
        <v>0</v>
      </c>
      <c r="PQ74">
        <v>0</v>
      </c>
      <c r="PR74">
        <v>1</v>
      </c>
      <c r="PS74">
        <v>0</v>
      </c>
      <c r="PT74">
        <v>1084</v>
      </c>
      <c r="PU74">
        <v>69</v>
      </c>
      <c r="PV74">
        <v>3</v>
      </c>
      <c r="PW74">
        <v>82</v>
      </c>
      <c r="PX74">
        <v>50</v>
      </c>
      <c r="PY74">
        <v>36</v>
      </c>
      <c r="PZ74">
        <v>0</v>
      </c>
      <c r="QA74">
        <v>7</v>
      </c>
      <c r="QB74">
        <v>0</v>
      </c>
      <c r="QC74">
        <v>0</v>
      </c>
      <c r="QD74">
        <v>1</v>
      </c>
      <c r="QE74">
        <v>0</v>
      </c>
      <c r="QF74">
        <v>190</v>
      </c>
    </row>
    <row r="75" spans="1:448" hidden="1">
      <c r="A75" s="178" t="s">
        <v>195</v>
      </c>
      <c r="B75">
        <v>12</v>
      </c>
      <c r="C75">
        <v>0</v>
      </c>
      <c r="D75">
        <v>0</v>
      </c>
      <c r="E75">
        <v>9</v>
      </c>
      <c r="F75">
        <v>48</v>
      </c>
      <c r="G75">
        <v>0</v>
      </c>
      <c r="H75">
        <v>0</v>
      </c>
      <c r="I75">
        <v>6</v>
      </c>
      <c r="J75">
        <v>2</v>
      </c>
      <c r="K75">
        <v>0</v>
      </c>
      <c r="L75">
        <v>0</v>
      </c>
      <c r="M75">
        <v>0</v>
      </c>
      <c r="N75">
        <v>0</v>
      </c>
      <c r="O75">
        <v>161</v>
      </c>
      <c r="P75">
        <v>0</v>
      </c>
      <c r="Q75">
        <v>0</v>
      </c>
      <c r="R75">
        <v>4</v>
      </c>
      <c r="S75">
        <v>0</v>
      </c>
      <c r="T75">
        <v>37</v>
      </c>
      <c r="U75">
        <v>0</v>
      </c>
      <c r="V75">
        <v>0</v>
      </c>
      <c r="W75">
        <v>0</v>
      </c>
      <c r="X75">
        <v>0</v>
      </c>
      <c r="Y75">
        <v>5</v>
      </c>
      <c r="Z75">
        <v>0</v>
      </c>
      <c r="AA75">
        <v>4</v>
      </c>
      <c r="AB75">
        <v>1</v>
      </c>
      <c r="AC75">
        <v>1</v>
      </c>
      <c r="AD75">
        <v>4</v>
      </c>
      <c r="AE75">
        <v>14</v>
      </c>
      <c r="AF75">
        <v>2</v>
      </c>
      <c r="AG75">
        <v>10</v>
      </c>
      <c r="AH75">
        <v>320</v>
      </c>
      <c r="AI75">
        <v>1</v>
      </c>
      <c r="AJ75">
        <v>0</v>
      </c>
      <c r="AK75">
        <v>0</v>
      </c>
      <c r="AL75">
        <v>0</v>
      </c>
      <c r="AM75">
        <v>2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4</v>
      </c>
      <c r="AW75">
        <v>0</v>
      </c>
      <c r="AX75">
        <v>0</v>
      </c>
      <c r="AY75">
        <v>1</v>
      </c>
      <c r="AZ75">
        <v>0</v>
      </c>
      <c r="BA75">
        <v>1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1</v>
      </c>
      <c r="BO75">
        <v>10</v>
      </c>
      <c r="BP75">
        <v>19</v>
      </c>
      <c r="BQ75">
        <v>0</v>
      </c>
      <c r="BR75">
        <v>0</v>
      </c>
      <c r="BS75">
        <v>6</v>
      </c>
      <c r="BT75">
        <v>15</v>
      </c>
      <c r="BU75">
        <v>0</v>
      </c>
      <c r="BV75">
        <v>0</v>
      </c>
      <c r="BW75">
        <v>3</v>
      </c>
      <c r="BX75">
        <v>2</v>
      </c>
      <c r="BY75">
        <v>0</v>
      </c>
      <c r="BZ75">
        <v>0</v>
      </c>
      <c r="CA75">
        <v>0</v>
      </c>
      <c r="CB75">
        <v>0</v>
      </c>
      <c r="CC75">
        <v>572</v>
      </c>
      <c r="CD75">
        <v>0</v>
      </c>
      <c r="CE75">
        <v>0</v>
      </c>
      <c r="CF75">
        <v>5</v>
      </c>
      <c r="CG75">
        <v>0</v>
      </c>
      <c r="CH75">
        <v>11</v>
      </c>
      <c r="CI75">
        <v>1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5</v>
      </c>
      <c r="CP75">
        <v>2</v>
      </c>
      <c r="CQ75">
        <v>3</v>
      </c>
      <c r="CR75">
        <v>6</v>
      </c>
      <c r="CS75">
        <v>32</v>
      </c>
      <c r="CT75">
        <v>4</v>
      </c>
      <c r="CU75">
        <v>66</v>
      </c>
      <c r="CV75">
        <v>752</v>
      </c>
      <c r="CW75">
        <v>4</v>
      </c>
      <c r="CX75">
        <v>3</v>
      </c>
      <c r="CY75">
        <v>0</v>
      </c>
      <c r="CZ75">
        <v>0</v>
      </c>
      <c r="DA75">
        <v>29</v>
      </c>
      <c r="DB75">
        <v>0</v>
      </c>
      <c r="DC75">
        <v>0</v>
      </c>
      <c r="DD75">
        <v>4</v>
      </c>
      <c r="DE75">
        <v>2</v>
      </c>
      <c r="DF75">
        <v>0</v>
      </c>
      <c r="DG75">
        <v>0</v>
      </c>
      <c r="DH75">
        <v>0</v>
      </c>
      <c r="DI75">
        <v>0</v>
      </c>
      <c r="DJ75">
        <v>119</v>
      </c>
      <c r="DK75">
        <v>0</v>
      </c>
      <c r="DL75">
        <v>0</v>
      </c>
      <c r="DM75">
        <v>6</v>
      </c>
      <c r="DN75">
        <v>1</v>
      </c>
      <c r="DO75">
        <v>9</v>
      </c>
      <c r="DP75">
        <v>0</v>
      </c>
      <c r="DQ75">
        <v>0</v>
      </c>
      <c r="DR75">
        <v>0</v>
      </c>
      <c r="DS75">
        <v>0</v>
      </c>
      <c r="DT75">
        <v>6</v>
      </c>
      <c r="DU75">
        <v>0</v>
      </c>
      <c r="DV75">
        <v>0</v>
      </c>
      <c r="DW75">
        <v>0</v>
      </c>
      <c r="DX75">
        <v>0</v>
      </c>
      <c r="DY75">
        <v>8</v>
      </c>
      <c r="DZ75">
        <v>16</v>
      </c>
      <c r="EA75">
        <v>0</v>
      </c>
      <c r="EB75">
        <v>12</v>
      </c>
      <c r="EC75">
        <v>219</v>
      </c>
      <c r="ED75">
        <v>36</v>
      </c>
      <c r="EE75">
        <v>3</v>
      </c>
      <c r="EF75">
        <v>0</v>
      </c>
      <c r="EG75">
        <v>15</v>
      </c>
      <c r="EH75">
        <v>94</v>
      </c>
      <c r="EI75">
        <v>0</v>
      </c>
      <c r="EJ75">
        <v>0</v>
      </c>
      <c r="EK75">
        <v>13</v>
      </c>
      <c r="EL75">
        <v>6</v>
      </c>
      <c r="EM75">
        <v>0</v>
      </c>
      <c r="EN75">
        <v>0</v>
      </c>
      <c r="EO75">
        <v>0</v>
      </c>
      <c r="EP75">
        <v>0</v>
      </c>
      <c r="EQ75">
        <v>856</v>
      </c>
      <c r="ER75">
        <v>0</v>
      </c>
      <c r="ES75">
        <v>0</v>
      </c>
      <c r="ET75">
        <v>16</v>
      </c>
      <c r="EU75">
        <v>1</v>
      </c>
      <c r="EV75">
        <v>58</v>
      </c>
      <c r="EW75">
        <v>1</v>
      </c>
      <c r="EX75">
        <v>0</v>
      </c>
      <c r="EY75">
        <v>0</v>
      </c>
      <c r="EZ75">
        <v>0</v>
      </c>
      <c r="FA75">
        <v>11</v>
      </c>
      <c r="FB75">
        <v>0</v>
      </c>
      <c r="FC75">
        <v>9</v>
      </c>
      <c r="FD75">
        <v>3</v>
      </c>
      <c r="FE75">
        <v>4</v>
      </c>
      <c r="FF75">
        <v>18</v>
      </c>
      <c r="FG75">
        <v>62</v>
      </c>
      <c r="FH75">
        <v>6</v>
      </c>
      <c r="FI75">
        <v>89</v>
      </c>
      <c r="FJ75">
        <v>1301</v>
      </c>
      <c r="FK75">
        <v>153</v>
      </c>
      <c r="FL75">
        <v>25</v>
      </c>
      <c r="FM75">
        <v>132</v>
      </c>
      <c r="FN75">
        <v>1</v>
      </c>
      <c r="FO75">
        <v>9</v>
      </c>
      <c r="FP75">
        <v>320</v>
      </c>
      <c r="FQ75">
        <v>4</v>
      </c>
      <c r="FR75">
        <v>5</v>
      </c>
      <c r="FS75">
        <v>1</v>
      </c>
      <c r="FT75">
        <v>0</v>
      </c>
      <c r="FU75">
        <v>0</v>
      </c>
      <c r="FV75">
        <v>10</v>
      </c>
      <c r="FW75">
        <v>495</v>
      </c>
      <c r="FX75">
        <v>32</v>
      </c>
      <c r="FY75">
        <v>198</v>
      </c>
      <c r="FZ75">
        <v>0</v>
      </c>
      <c r="GA75">
        <v>27</v>
      </c>
      <c r="GB75">
        <v>752</v>
      </c>
      <c r="GC75">
        <v>39</v>
      </c>
      <c r="GD75">
        <v>2</v>
      </c>
      <c r="GE75">
        <v>171</v>
      </c>
      <c r="GF75">
        <v>0</v>
      </c>
      <c r="GG75">
        <v>7</v>
      </c>
      <c r="GH75">
        <v>219</v>
      </c>
      <c r="GI75">
        <v>691</v>
      </c>
      <c r="GJ75">
        <v>64</v>
      </c>
      <c r="GK75">
        <v>502</v>
      </c>
      <c r="GL75">
        <v>1</v>
      </c>
      <c r="GM75">
        <v>43</v>
      </c>
      <c r="GN75">
        <v>1301</v>
      </c>
      <c r="GO75">
        <v>2</v>
      </c>
      <c r="GP75">
        <v>0</v>
      </c>
      <c r="GQ75">
        <v>58</v>
      </c>
      <c r="GR75">
        <v>47</v>
      </c>
      <c r="GS75">
        <v>10</v>
      </c>
      <c r="GT75">
        <v>0</v>
      </c>
      <c r="GU75">
        <v>4</v>
      </c>
      <c r="GV75">
        <v>0</v>
      </c>
      <c r="GW75">
        <v>0</v>
      </c>
      <c r="GX75">
        <v>0</v>
      </c>
      <c r="GY75">
        <v>0</v>
      </c>
      <c r="GZ75">
        <v>70</v>
      </c>
      <c r="HA75">
        <v>2</v>
      </c>
      <c r="HB75">
        <v>0</v>
      </c>
      <c r="HC75">
        <v>64</v>
      </c>
      <c r="HD75">
        <v>50</v>
      </c>
      <c r="HE75">
        <v>12</v>
      </c>
      <c r="HF75">
        <v>0</v>
      </c>
      <c r="HG75">
        <v>1</v>
      </c>
      <c r="HH75">
        <v>0</v>
      </c>
      <c r="HI75">
        <v>0</v>
      </c>
      <c r="HJ75">
        <v>0</v>
      </c>
      <c r="HK75">
        <v>0</v>
      </c>
      <c r="HL75">
        <v>78</v>
      </c>
      <c r="HM75">
        <v>12</v>
      </c>
      <c r="HN75">
        <v>0</v>
      </c>
      <c r="HO75">
        <v>52</v>
      </c>
      <c r="HP75">
        <v>38</v>
      </c>
      <c r="HQ75">
        <v>7</v>
      </c>
      <c r="HR75">
        <v>0</v>
      </c>
      <c r="HS75">
        <v>2</v>
      </c>
      <c r="HT75">
        <v>0</v>
      </c>
      <c r="HU75">
        <v>1</v>
      </c>
      <c r="HV75">
        <v>0</v>
      </c>
      <c r="HW75">
        <v>0</v>
      </c>
      <c r="HX75">
        <v>71</v>
      </c>
      <c r="HY75">
        <v>16</v>
      </c>
      <c r="HZ75">
        <v>0</v>
      </c>
      <c r="IA75">
        <v>61</v>
      </c>
      <c r="IB75">
        <v>51</v>
      </c>
      <c r="IC75">
        <v>21</v>
      </c>
      <c r="ID75">
        <v>0</v>
      </c>
      <c r="IE75">
        <v>3</v>
      </c>
      <c r="IF75">
        <v>0</v>
      </c>
      <c r="IG75">
        <v>2</v>
      </c>
      <c r="IH75">
        <v>0</v>
      </c>
      <c r="II75">
        <v>0</v>
      </c>
      <c r="IJ75">
        <v>98</v>
      </c>
      <c r="IK75">
        <v>14</v>
      </c>
      <c r="IL75">
        <v>0</v>
      </c>
      <c r="IM75">
        <v>48</v>
      </c>
      <c r="IN75">
        <v>37</v>
      </c>
      <c r="IO75">
        <v>14</v>
      </c>
      <c r="IP75">
        <v>0</v>
      </c>
      <c r="IQ75">
        <v>4</v>
      </c>
      <c r="IR75">
        <v>0</v>
      </c>
      <c r="IS75">
        <v>0</v>
      </c>
      <c r="IT75">
        <v>0</v>
      </c>
      <c r="IU75">
        <v>0</v>
      </c>
      <c r="IV75">
        <v>76</v>
      </c>
      <c r="IW75">
        <v>12</v>
      </c>
      <c r="IX75">
        <v>0</v>
      </c>
      <c r="IY75">
        <v>56</v>
      </c>
      <c r="IZ75">
        <v>50</v>
      </c>
      <c r="JA75">
        <v>13</v>
      </c>
      <c r="JB75">
        <v>0</v>
      </c>
      <c r="JC75">
        <v>5</v>
      </c>
      <c r="JD75">
        <v>0</v>
      </c>
      <c r="JE75">
        <v>0</v>
      </c>
      <c r="JF75">
        <v>0</v>
      </c>
      <c r="JG75">
        <v>0</v>
      </c>
      <c r="JH75">
        <v>81</v>
      </c>
      <c r="JI75">
        <v>20</v>
      </c>
      <c r="JJ75">
        <v>0</v>
      </c>
      <c r="JK75">
        <v>51</v>
      </c>
      <c r="JL75">
        <v>42</v>
      </c>
      <c r="JM75">
        <v>20</v>
      </c>
      <c r="JN75">
        <v>0</v>
      </c>
      <c r="JO75">
        <v>3</v>
      </c>
      <c r="JP75">
        <v>0</v>
      </c>
      <c r="JQ75">
        <v>0</v>
      </c>
      <c r="JR75">
        <v>0</v>
      </c>
      <c r="JS75">
        <v>0</v>
      </c>
      <c r="JT75">
        <v>91</v>
      </c>
      <c r="JU75">
        <v>29</v>
      </c>
      <c r="JV75">
        <v>0</v>
      </c>
      <c r="JW75">
        <v>45</v>
      </c>
      <c r="JX75">
        <v>31</v>
      </c>
      <c r="JY75">
        <v>16</v>
      </c>
      <c r="JZ75">
        <v>0</v>
      </c>
      <c r="KA75">
        <v>1</v>
      </c>
      <c r="KB75">
        <v>0</v>
      </c>
      <c r="KC75">
        <v>0</v>
      </c>
      <c r="KD75">
        <v>1</v>
      </c>
      <c r="KE75">
        <v>0</v>
      </c>
      <c r="KF75">
        <v>90</v>
      </c>
      <c r="KG75">
        <v>12</v>
      </c>
      <c r="KH75">
        <v>0</v>
      </c>
      <c r="KI75">
        <v>30</v>
      </c>
      <c r="KJ75">
        <v>27</v>
      </c>
      <c r="KK75">
        <v>19</v>
      </c>
      <c r="KL75">
        <v>0</v>
      </c>
      <c r="KM75">
        <v>1</v>
      </c>
      <c r="KN75">
        <v>0</v>
      </c>
      <c r="KO75">
        <v>0</v>
      </c>
      <c r="KP75">
        <v>0</v>
      </c>
      <c r="KQ75">
        <v>0</v>
      </c>
      <c r="KR75">
        <v>61</v>
      </c>
      <c r="KS75">
        <v>24</v>
      </c>
      <c r="KT75">
        <v>1</v>
      </c>
      <c r="KU75">
        <v>29</v>
      </c>
      <c r="KV75">
        <v>20</v>
      </c>
      <c r="KW75">
        <v>15</v>
      </c>
      <c r="KX75">
        <v>0</v>
      </c>
      <c r="KY75">
        <v>0</v>
      </c>
      <c r="KZ75">
        <v>0</v>
      </c>
      <c r="LA75">
        <v>0</v>
      </c>
      <c r="LB75">
        <v>1</v>
      </c>
      <c r="LC75">
        <v>0</v>
      </c>
      <c r="LD75">
        <v>69</v>
      </c>
      <c r="LE75">
        <v>31</v>
      </c>
      <c r="LF75">
        <v>2</v>
      </c>
      <c r="LG75">
        <v>40</v>
      </c>
      <c r="LH75">
        <v>25</v>
      </c>
      <c r="LI75">
        <v>13</v>
      </c>
      <c r="LJ75">
        <v>0</v>
      </c>
      <c r="LK75">
        <v>2</v>
      </c>
      <c r="LL75">
        <v>0</v>
      </c>
      <c r="LM75">
        <v>1</v>
      </c>
      <c r="LN75">
        <v>0</v>
      </c>
      <c r="LO75">
        <v>0</v>
      </c>
      <c r="LP75">
        <v>86</v>
      </c>
      <c r="LQ75">
        <v>27</v>
      </c>
      <c r="LR75">
        <v>1</v>
      </c>
      <c r="LS75">
        <v>31</v>
      </c>
      <c r="LT75">
        <v>23</v>
      </c>
      <c r="LU75">
        <v>14</v>
      </c>
      <c r="LV75">
        <v>1</v>
      </c>
      <c r="LW75">
        <v>2</v>
      </c>
      <c r="LX75">
        <v>0</v>
      </c>
      <c r="LY75">
        <v>0</v>
      </c>
      <c r="LZ75">
        <v>1</v>
      </c>
      <c r="MA75">
        <v>0</v>
      </c>
      <c r="MB75">
        <v>73</v>
      </c>
      <c r="MC75">
        <v>39</v>
      </c>
      <c r="MD75">
        <v>2</v>
      </c>
      <c r="ME75">
        <v>38</v>
      </c>
      <c r="MF75">
        <v>26</v>
      </c>
      <c r="MG75">
        <v>6</v>
      </c>
      <c r="MH75">
        <v>0</v>
      </c>
      <c r="MI75">
        <v>0</v>
      </c>
      <c r="MJ75">
        <v>0</v>
      </c>
      <c r="MK75">
        <v>0</v>
      </c>
      <c r="ML75">
        <v>0</v>
      </c>
      <c r="MM75">
        <v>0</v>
      </c>
      <c r="MN75">
        <v>85</v>
      </c>
      <c r="MO75">
        <v>31</v>
      </c>
      <c r="MP75">
        <v>0</v>
      </c>
      <c r="MQ75">
        <v>29</v>
      </c>
      <c r="MR75">
        <v>19</v>
      </c>
      <c r="MS75">
        <v>12</v>
      </c>
      <c r="MT75">
        <v>1</v>
      </c>
      <c r="MU75">
        <v>0</v>
      </c>
      <c r="MV75">
        <v>0</v>
      </c>
      <c r="MW75">
        <v>0</v>
      </c>
      <c r="MX75">
        <v>1</v>
      </c>
      <c r="MY75">
        <v>0</v>
      </c>
      <c r="MZ75">
        <v>72</v>
      </c>
      <c r="NA75">
        <v>19</v>
      </c>
      <c r="NB75">
        <v>1</v>
      </c>
      <c r="NC75">
        <v>44</v>
      </c>
      <c r="ND75">
        <v>30</v>
      </c>
      <c r="NE75">
        <v>11</v>
      </c>
      <c r="NF75">
        <v>0</v>
      </c>
      <c r="NG75">
        <v>0</v>
      </c>
      <c r="NH75">
        <v>0</v>
      </c>
      <c r="NI75">
        <v>0</v>
      </c>
      <c r="NJ75">
        <v>2</v>
      </c>
      <c r="NK75">
        <v>0</v>
      </c>
      <c r="NL75">
        <v>75</v>
      </c>
      <c r="NM75">
        <v>11</v>
      </c>
      <c r="NN75">
        <v>2</v>
      </c>
      <c r="NO75">
        <v>35</v>
      </c>
      <c r="NP75">
        <v>18</v>
      </c>
      <c r="NQ75">
        <v>4</v>
      </c>
      <c r="NR75">
        <v>0</v>
      </c>
      <c r="NS75">
        <v>0</v>
      </c>
      <c r="NT75">
        <v>0</v>
      </c>
      <c r="NU75">
        <v>0</v>
      </c>
      <c r="NV75">
        <v>0</v>
      </c>
      <c r="NW75">
        <v>0</v>
      </c>
      <c r="NX75">
        <v>52</v>
      </c>
      <c r="NY75">
        <v>9</v>
      </c>
      <c r="NZ75">
        <v>1</v>
      </c>
      <c r="OA75">
        <v>28</v>
      </c>
      <c r="OB75">
        <v>17</v>
      </c>
      <c r="OC75">
        <v>3</v>
      </c>
      <c r="OD75">
        <v>0</v>
      </c>
      <c r="OE75">
        <v>0</v>
      </c>
      <c r="OF75">
        <v>0</v>
      </c>
      <c r="OG75">
        <v>0</v>
      </c>
      <c r="OH75">
        <v>0</v>
      </c>
      <c r="OI75">
        <v>0</v>
      </c>
      <c r="OJ75">
        <v>41</v>
      </c>
      <c r="OK75">
        <v>10</v>
      </c>
      <c r="OL75">
        <v>0</v>
      </c>
      <c r="OM75">
        <v>13</v>
      </c>
      <c r="ON75">
        <v>8</v>
      </c>
      <c r="OO75">
        <v>9</v>
      </c>
      <c r="OP75">
        <v>0</v>
      </c>
      <c r="OQ75">
        <v>0</v>
      </c>
      <c r="OR75">
        <v>0</v>
      </c>
      <c r="OS75">
        <v>0</v>
      </c>
      <c r="OT75">
        <v>1</v>
      </c>
      <c r="OU75">
        <v>0</v>
      </c>
      <c r="OV75">
        <v>32</v>
      </c>
      <c r="OW75">
        <v>0</v>
      </c>
      <c r="OX75">
        <v>0</v>
      </c>
      <c r="OY75">
        <v>0</v>
      </c>
      <c r="OZ75">
        <v>0</v>
      </c>
      <c r="PA75">
        <v>0</v>
      </c>
      <c r="PB75">
        <v>0</v>
      </c>
      <c r="PC75">
        <v>0</v>
      </c>
      <c r="PD75">
        <v>0</v>
      </c>
      <c r="PE75">
        <v>0</v>
      </c>
      <c r="PF75">
        <v>0</v>
      </c>
      <c r="PG75">
        <v>0</v>
      </c>
      <c r="PH75">
        <v>0</v>
      </c>
      <c r="PI75">
        <v>320</v>
      </c>
      <c r="PJ75">
        <v>10</v>
      </c>
      <c r="PK75">
        <v>752</v>
      </c>
      <c r="PL75">
        <v>559</v>
      </c>
      <c r="PM75">
        <v>219</v>
      </c>
      <c r="PN75">
        <v>2</v>
      </c>
      <c r="PO75">
        <v>28</v>
      </c>
      <c r="PP75">
        <v>0</v>
      </c>
      <c r="PQ75">
        <v>4</v>
      </c>
      <c r="PR75">
        <v>7</v>
      </c>
      <c r="PS75">
        <v>0</v>
      </c>
      <c r="PT75">
        <v>1301</v>
      </c>
      <c r="PU75">
        <v>99</v>
      </c>
      <c r="PV75">
        <v>3</v>
      </c>
      <c r="PW75">
        <v>203</v>
      </c>
      <c r="PX75">
        <v>172</v>
      </c>
      <c r="PY75">
        <v>56</v>
      </c>
      <c r="PZ75">
        <v>1</v>
      </c>
      <c r="QA75">
        <v>9</v>
      </c>
      <c r="QB75">
        <v>0</v>
      </c>
      <c r="QC75">
        <v>0</v>
      </c>
      <c r="QD75">
        <v>2</v>
      </c>
      <c r="QE75">
        <v>0</v>
      </c>
      <c r="QF75">
        <v>361</v>
      </c>
    </row>
    <row r="76" spans="1:448" hidden="1">
      <c r="A76" s="178" t="s">
        <v>196</v>
      </c>
      <c r="B76">
        <v>8</v>
      </c>
      <c r="C76">
        <v>0</v>
      </c>
      <c r="D76">
        <v>0</v>
      </c>
      <c r="E76">
        <v>3</v>
      </c>
      <c r="F76">
        <v>9</v>
      </c>
      <c r="G76">
        <v>0</v>
      </c>
      <c r="H76">
        <v>4</v>
      </c>
      <c r="I76">
        <v>39</v>
      </c>
      <c r="J76">
        <v>5</v>
      </c>
      <c r="K76">
        <v>0</v>
      </c>
      <c r="L76">
        <v>1</v>
      </c>
      <c r="M76">
        <v>2</v>
      </c>
      <c r="N76">
        <v>0</v>
      </c>
      <c r="O76">
        <v>152</v>
      </c>
      <c r="P76">
        <v>0</v>
      </c>
      <c r="Q76">
        <v>0</v>
      </c>
      <c r="R76">
        <v>12</v>
      </c>
      <c r="S76">
        <v>0</v>
      </c>
      <c r="T76">
        <v>21</v>
      </c>
      <c r="U76">
        <v>0</v>
      </c>
      <c r="V76">
        <v>0</v>
      </c>
      <c r="W76">
        <v>0</v>
      </c>
      <c r="X76">
        <v>2</v>
      </c>
      <c r="Y76">
        <v>2</v>
      </c>
      <c r="Z76">
        <v>0</v>
      </c>
      <c r="AA76">
        <v>0</v>
      </c>
      <c r="AB76">
        <v>3</v>
      </c>
      <c r="AC76">
        <v>1</v>
      </c>
      <c r="AD76">
        <v>17</v>
      </c>
      <c r="AE76">
        <v>26</v>
      </c>
      <c r="AF76">
        <v>3</v>
      </c>
      <c r="AG76">
        <v>11</v>
      </c>
      <c r="AH76">
        <v>321</v>
      </c>
      <c r="AI76">
        <v>2</v>
      </c>
      <c r="AJ76">
        <v>0</v>
      </c>
      <c r="AK76">
        <v>0</v>
      </c>
      <c r="AL76">
        <v>1</v>
      </c>
      <c r="AM76">
        <v>0</v>
      </c>
      <c r="AN76">
        <v>0</v>
      </c>
      <c r="AO76">
        <v>1</v>
      </c>
      <c r="AP76">
        <v>6</v>
      </c>
      <c r="AQ76">
        <v>0</v>
      </c>
      <c r="AR76">
        <v>0</v>
      </c>
      <c r="AS76">
        <v>0</v>
      </c>
      <c r="AT76">
        <v>2</v>
      </c>
      <c r="AU76">
        <v>0</v>
      </c>
      <c r="AV76">
        <v>1</v>
      </c>
      <c r="AW76">
        <v>0</v>
      </c>
      <c r="AX76">
        <v>0</v>
      </c>
      <c r="AY76">
        <v>0</v>
      </c>
      <c r="AZ76">
        <v>0</v>
      </c>
      <c r="BA76">
        <v>3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16</v>
      </c>
      <c r="BP76">
        <v>5</v>
      </c>
      <c r="BQ76">
        <v>0</v>
      </c>
      <c r="BR76">
        <v>0</v>
      </c>
      <c r="BS76">
        <v>0</v>
      </c>
      <c r="BT76">
        <v>4</v>
      </c>
      <c r="BU76">
        <v>0</v>
      </c>
      <c r="BV76">
        <v>0</v>
      </c>
      <c r="BW76">
        <v>7</v>
      </c>
      <c r="BX76">
        <v>1</v>
      </c>
      <c r="BY76">
        <v>1</v>
      </c>
      <c r="BZ76">
        <v>0</v>
      </c>
      <c r="CA76">
        <v>0</v>
      </c>
      <c r="CB76">
        <v>0</v>
      </c>
      <c r="CC76">
        <v>406</v>
      </c>
      <c r="CD76">
        <v>0</v>
      </c>
      <c r="CE76">
        <v>0</v>
      </c>
      <c r="CF76">
        <v>3</v>
      </c>
      <c r="CG76">
        <v>0</v>
      </c>
      <c r="CH76">
        <v>13</v>
      </c>
      <c r="CI76">
        <v>1</v>
      </c>
      <c r="CJ76">
        <v>0</v>
      </c>
      <c r="CK76">
        <v>0</v>
      </c>
      <c r="CL76">
        <v>0</v>
      </c>
      <c r="CM76">
        <v>1</v>
      </c>
      <c r="CN76">
        <v>0</v>
      </c>
      <c r="CO76">
        <v>0</v>
      </c>
      <c r="CP76">
        <v>0</v>
      </c>
      <c r="CQ76">
        <v>0</v>
      </c>
      <c r="CR76">
        <v>10</v>
      </c>
      <c r="CS76">
        <v>51</v>
      </c>
      <c r="CT76">
        <v>4</v>
      </c>
      <c r="CU76">
        <v>6</v>
      </c>
      <c r="CV76">
        <v>513</v>
      </c>
      <c r="CW76">
        <v>15</v>
      </c>
      <c r="CX76">
        <v>0</v>
      </c>
      <c r="CY76">
        <v>0</v>
      </c>
      <c r="CZ76">
        <v>5</v>
      </c>
      <c r="DA76">
        <v>7</v>
      </c>
      <c r="DB76">
        <v>0</v>
      </c>
      <c r="DC76">
        <v>0</v>
      </c>
      <c r="DD76">
        <v>32</v>
      </c>
      <c r="DE76">
        <v>1</v>
      </c>
      <c r="DF76">
        <v>0</v>
      </c>
      <c r="DG76">
        <v>0</v>
      </c>
      <c r="DH76">
        <v>1</v>
      </c>
      <c r="DI76">
        <v>0</v>
      </c>
      <c r="DJ76">
        <v>57</v>
      </c>
      <c r="DK76">
        <v>0</v>
      </c>
      <c r="DL76">
        <v>0</v>
      </c>
      <c r="DM76">
        <v>10</v>
      </c>
      <c r="DN76">
        <v>0</v>
      </c>
      <c r="DO76">
        <v>23</v>
      </c>
      <c r="DP76">
        <v>0</v>
      </c>
      <c r="DQ76">
        <v>0</v>
      </c>
      <c r="DR76">
        <v>0</v>
      </c>
      <c r="DS76">
        <v>0</v>
      </c>
      <c r="DT76">
        <v>7</v>
      </c>
      <c r="DU76">
        <v>0</v>
      </c>
      <c r="DV76">
        <v>0</v>
      </c>
      <c r="DW76">
        <v>0</v>
      </c>
      <c r="DX76">
        <v>3</v>
      </c>
      <c r="DY76">
        <v>25</v>
      </c>
      <c r="DZ76">
        <v>18</v>
      </c>
      <c r="EA76">
        <v>0</v>
      </c>
      <c r="EB76">
        <v>15</v>
      </c>
      <c r="EC76">
        <v>219</v>
      </c>
      <c r="ED76">
        <v>30</v>
      </c>
      <c r="EE76">
        <v>0</v>
      </c>
      <c r="EF76">
        <v>0</v>
      </c>
      <c r="EG76">
        <v>9</v>
      </c>
      <c r="EH76">
        <v>20</v>
      </c>
      <c r="EI76">
        <v>0</v>
      </c>
      <c r="EJ76">
        <v>5</v>
      </c>
      <c r="EK76">
        <v>84</v>
      </c>
      <c r="EL76">
        <v>7</v>
      </c>
      <c r="EM76">
        <v>1</v>
      </c>
      <c r="EN76">
        <v>1</v>
      </c>
      <c r="EO76">
        <v>5</v>
      </c>
      <c r="EP76">
        <v>0</v>
      </c>
      <c r="EQ76">
        <v>616</v>
      </c>
      <c r="ER76">
        <v>0</v>
      </c>
      <c r="ES76">
        <v>0</v>
      </c>
      <c r="ET76">
        <v>25</v>
      </c>
      <c r="EU76">
        <v>0</v>
      </c>
      <c r="EV76">
        <v>60</v>
      </c>
      <c r="EW76">
        <v>1</v>
      </c>
      <c r="EX76">
        <v>0</v>
      </c>
      <c r="EY76">
        <v>0</v>
      </c>
      <c r="EZ76">
        <v>2</v>
      </c>
      <c r="FA76">
        <v>10</v>
      </c>
      <c r="FB76">
        <v>0</v>
      </c>
      <c r="FC76">
        <v>0</v>
      </c>
      <c r="FD76">
        <v>3</v>
      </c>
      <c r="FE76">
        <v>4</v>
      </c>
      <c r="FF76">
        <v>52</v>
      </c>
      <c r="FG76">
        <v>95</v>
      </c>
      <c r="FH76">
        <v>7</v>
      </c>
      <c r="FI76">
        <v>32</v>
      </c>
      <c r="FJ76">
        <v>1069</v>
      </c>
      <c r="FK76">
        <v>172</v>
      </c>
      <c r="FL76">
        <v>22</v>
      </c>
      <c r="FM76">
        <v>113</v>
      </c>
      <c r="FN76">
        <v>0</v>
      </c>
      <c r="FO76">
        <v>14</v>
      </c>
      <c r="FP76">
        <v>321</v>
      </c>
      <c r="FQ76">
        <v>9</v>
      </c>
      <c r="FR76">
        <v>5</v>
      </c>
      <c r="FS76">
        <v>0</v>
      </c>
      <c r="FT76">
        <v>0</v>
      </c>
      <c r="FU76">
        <v>2</v>
      </c>
      <c r="FV76">
        <v>16</v>
      </c>
      <c r="FW76">
        <v>324</v>
      </c>
      <c r="FX76">
        <v>12</v>
      </c>
      <c r="FY76">
        <v>135</v>
      </c>
      <c r="FZ76">
        <v>2</v>
      </c>
      <c r="GA76">
        <v>40</v>
      </c>
      <c r="GB76">
        <v>513</v>
      </c>
      <c r="GC76">
        <v>47</v>
      </c>
      <c r="GD76">
        <v>5</v>
      </c>
      <c r="GE76">
        <v>144</v>
      </c>
      <c r="GF76">
        <v>1</v>
      </c>
      <c r="GG76">
        <v>22</v>
      </c>
      <c r="GH76">
        <v>219</v>
      </c>
      <c r="GI76">
        <v>552</v>
      </c>
      <c r="GJ76">
        <v>44</v>
      </c>
      <c r="GK76">
        <v>392</v>
      </c>
      <c r="GL76">
        <v>3</v>
      </c>
      <c r="GM76">
        <v>78</v>
      </c>
      <c r="GN76">
        <v>1069</v>
      </c>
      <c r="GO76">
        <v>8</v>
      </c>
      <c r="GP76">
        <v>1</v>
      </c>
      <c r="GQ76">
        <v>41</v>
      </c>
      <c r="GR76">
        <v>35</v>
      </c>
      <c r="GS76">
        <v>30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80</v>
      </c>
      <c r="HA76">
        <v>9</v>
      </c>
      <c r="HB76">
        <v>0</v>
      </c>
      <c r="HC76">
        <v>42</v>
      </c>
      <c r="HD76">
        <v>39</v>
      </c>
      <c r="HE76">
        <v>11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62</v>
      </c>
      <c r="HM76">
        <v>9</v>
      </c>
      <c r="HN76">
        <v>1</v>
      </c>
      <c r="HO76">
        <v>39</v>
      </c>
      <c r="HP76">
        <v>34</v>
      </c>
      <c r="HQ76">
        <v>13</v>
      </c>
      <c r="HR76">
        <v>0</v>
      </c>
      <c r="HS76">
        <v>0</v>
      </c>
      <c r="HT76">
        <v>0</v>
      </c>
      <c r="HU76">
        <v>0</v>
      </c>
      <c r="HV76">
        <v>0</v>
      </c>
      <c r="HW76">
        <v>0</v>
      </c>
      <c r="HX76">
        <v>62</v>
      </c>
      <c r="HY76">
        <v>12</v>
      </c>
      <c r="HZ76">
        <v>1</v>
      </c>
      <c r="IA76">
        <v>41</v>
      </c>
      <c r="IB76">
        <v>35</v>
      </c>
      <c r="IC76">
        <v>15</v>
      </c>
      <c r="ID76">
        <v>0</v>
      </c>
      <c r="IE76">
        <v>0</v>
      </c>
      <c r="IF76">
        <v>0</v>
      </c>
      <c r="IG76">
        <v>1</v>
      </c>
      <c r="IH76">
        <v>0</v>
      </c>
      <c r="II76">
        <v>0</v>
      </c>
      <c r="IJ76">
        <v>69</v>
      </c>
      <c r="IK76">
        <v>19</v>
      </c>
      <c r="IL76">
        <v>0</v>
      </c>
      <c r="IM76">
        <v>30</v>
      </c>
      <c r="IN76">
        <v>26</v>
      </c>
      <c r="IO76">
        <v>12</v>
      </c>
      <c r="IP76">
        <v>0</v>
      </c>
      <c r="IQ76">
        <v>0</v>
      </c>
      <c r="IR76">
        <v>0</v>
      </c>
      <c r="IS76">
        <v>0</v>
      </c>
      <c r="IT76">
        <v>0</v>
      </c>
      <c r="IU76">
        <v>0</v>
      </c>
      <c r="IV76">
        <v>61</v>
      </c>
      <c r="IW76">
        <v>18</v>
      </c>
      <c r="IX76">
        <v>2</v>
      </c>
      <c r="IY76">
        <v>24</v>
      </c>
      <c r="IZ76">
        <v>19</v>
      </c>
      <c r="JA76">
        <v>11</v>
      </c>
      <c r="JB76">
        <v>0</v>
      </c>
      <c r="JC76">
        <v>0</v>
      </c>
      <c r="JD76">
        <v>0</v>
      </c>
      <c r="JE76">
        <v>1</v>
      </c>
      <c r="JF76">
        <v>0</v>
      </c>
      <c r="JG76">
        <v>0</v>
      </c>
      <c r="JH76">
        <v>55</v>
      </c>
      <c r="JI76">
        <v>24</v>
      </c>
      <c r="JJ76">
        <v>1</v>
      </c>
      <c r="JK76">
        <v>27</v>
      </c>
      <c r="JL76">
        <v>21</v>
      </c>
      <c r="JM76">
        <v>9</v>
      </c>
      <c r="JN76">
        <v>0</v>
      </c>
      <c r="JO76">
        <v>0</v>
      </c>
      <c r="JP76">
        <v>0</v>
      </c>
      <c r="JQ76">
        <v>0</v>
      </c>
      <c r="JR76">
        <v>1</v>
      </c>
      <c r="JS76">
        <v>0</v>
      </c>
      <c r="JT76">
        <v>61</v>
      </c>
      <c r="JU76">
        <v>18</v>
      </c>
      <c r="JV76">
        <v>0</v>
      </c>
      <c r="JW76">
        <v>35</v>
      </c>
      <c r="JX76">
        <v>28</v>
      </c>
      <c r="JY76">
        <v>10</v>
      </c>
      <c r="JZ76">
        <v>0</v>
      </c>
      <c r="KA76">
        <v>0</v>
      </c>
      <c r="KB76">
        <v>0</v>
      </c>
      <c r="KC76">
        <v>0</v>
      </c>
      <c r="KD76">
        <v>0</v>
      </c>
      <c r="KE76">
        <v>0</v>
      </c>
      <c r="KF76">
        <v>63</v>
      </c>
      <c r="KG76">
        <v>20</v>
      </c>
      <c r="KH76">
        <v>1</v>
      </c>
      <c r="KI76">
        <v>27</v>
      </c>
      <c r="KJ76">
        <v>20</v>
      </c>
      <c r="KK76">
        <v>11</v>
      </c>
      <c r="KL76">
        <v>0</v>
      </c>
      <c r="KM76">
        <v>0</v>
      </c>
      <c r="KN76">
        <v>0</v>
      </c>
      <c r="KO76">
        <v>1</v>
      </c>
      <c r="KP76">
        <v>0</v>
      </c>
      <c r="KQ76">
        <v>0</v>
      </c>
      <c r="KR76">
        <v>59</v>
      </c>
      <c r="KS76">
        <v>20</v>
      </c>
      <c r="KT76">
        <v>1</v>
      </c>
      <c r="KU76">
        <v>30</v>
      </c>
      <c r="KV76">
        <v>23</v>
      </c>
      <c r="KW76">
        <v>19</v>
      </c>
      <c r="KX76">
        <v>0</v>
      </c>
      <c r="KY76">
        <v>0</v>
      </c>
      <c r="KZ76">
        <v>0</v>
      </c>
      <c r="LA76">
        <v>1</v>
      </c>
      <c r="LB76">
        <v>1</v>
      </c>
      <c r="LC76">
        <v>3</v>
      </c>
      <c r="LD76">
        <v>70</v>
      </c>
      <c r="LE76">
        <v>19</v>
      </c>
      <c r="LF76">
        <v>1</v>
      </c>
      <c r="LG76">
        <v>23</v>
      </c>
      <c r="LH76">
        <v>16</v>
      </c>
      <c r="LI76">
        <v>10</v>
      </c>
      <c r="LJ76">
        <v>0</v>
      </c>
      <c r="LK76">
        <v>0</v>
      </c>
      <c r="LL76">
        <v>0</v>
      </c>
      <c r="LM76">
        <v>2</v>
      </c>
      <c r="LN76">
        <v>0</v>
      </c>
      <c r="LO76">
        <v>0</v>
      </c>
      <c r="LP76">
        <v>53</v>
      </c>
      <c r="LQ76">
        <v>24</v>
      </c>
      <c r="LR76">
        <v>1</v>
      </c>
      <c r="LS76">
        <v>25</v>
      </c>
      <c r="LT76">
        <v>17</v>
      </c>
      <c r="LU76">
        <v>6</v>
      </c>
      <c r="LV76">
        <v>0</v>
      </c>
      <c r="LW76">
        <v>0</v>
      </c>
      <c r="LX76">
        <v>0</v>
      </c>
      <c r="LY76">
        <v>0</v>
      </c>
      <c r="LZ76">
        <v>0</v>
      </c>
      <c r="MA76">
        <v>0</v>
      </c>
      <c r="MB76">
        <v>56</v>
      </c>
      <c r="MC76">
        <v>21</v>
      </c>
      <c r="MD76">
        <v>2</v>
      </c>
      <c r="ME76">
        <v>21</v>
      </c>
      <c r="MF76">
        <v>14</v>
      </c>
      <c r="MG76">
        <v>13</v>
      </c>
      <c r="MH76">
        <v>0</v>
      </c>
      <c r="MI76">
        <v>0</v>
      </c>
      <c r="MJ76">
        <v>0</v>
      </c>
      <c r="MK76">
        <v>0</v>
      </c>
      <c r="ML76">
        <v>0</v>
      </c>
      <c r="MM76">
        <v>1</v>
      </c>
      <c r="MN76">
        <v>57</v>
      </c>
      <c r="MO76">
        <v>23</v>
      </c>
      <c r="MP76">
        <v>2</v>
      </c>
      <c r="MQ76">
        <v>29</v>
      </c>
      <c r="MR76">
        <v>21</v>
      </c>
      <c r="MS76">
        <v>13</v>
      </c>
      <c r="MT76">
        <v>0</v>
      </c>
      <c r="MU76">
        <v>0</v>
      </c>
      <c r="MV76">
        <v>0</v>
      </c>
      <c r="MW76">
        <v>1</v>
      </c>
      <c r="MX76">
        <v>1</v>
      </c>
      <c r="MY76">
        <v>0</v>
      </c>
      <c r="MZ76">
        <v>67</v>
      </c>
      <c r="NA76">
        <v>22</v>
      </c>
      <c r="NB76">
        <v>0</v>
      </c>
      <c r="NC76">
        <v>27</v>
      </c>
      <c r="ND76">
        <v>16</v>
      </c>
      <c r="NE76">
        <v>11</v>
      </c>
      <c r="NF76">
        <v>0</v>
      </c>
      <c r="NG76">
        <v>0</v>
      </c>
      <c r="NH76">
        <v>0</v>
      </c>
      <c r="NI76">
        <v>0</v>
      </c>
      <c r="NJ76">
        <v>0</v>
      </c>
      <c r="NK76">
        <v>0</v>
      </c>
      <c r="NL76">
        <v>60</v>
      </c>
      <c r="NM76">
        <v>25</v>
      </c>
      <c r="NN76">
        <v>1</v>
      </c>
      <c r="NO76">
        <v>17</v>
      </c>
      <c r="NP76">
        <v>10</v>
      </c>
      <c r="NQ76">
        <v>9</v>
      </c>
      <c r="NR76">
        <v>0</v>
      </c>
      <c r="NS76">
        <v>0</v>
      </c>
      <c r="NT76">
        <v>0</v>
      </c>
      <c r="NU76">
        <v>0</v>
      </c>
      <c r="NV76">
        <v>0</v>
      </c>
      <c r="NW76">
        <v>0</v>
      </c>
      <c r="NX76">
        <v>52</v>
      </c>
      <c r="NY76">
        <v>17</v>
      </c>
      <c r="NZ76">
        <v>1</v>
      </c>
      <c r="OA76">
        <v>21</v>
      </c>
      <c r="OB76">
        <v>14</v>
      </c>
      <c r="OC76">
        <v>10</v>
      </c>
      <c r="OD76">
        <v>0</v>
      </c>
      <c r="OE76">
        <v>0</v>
      </c>
      <c r="OF76">
        <v>0</v>
      </c>
      <c r="OG76">
        <v>0</v>
      </c>
      <c r="OH76">
        <v>0</v>
      </c>
      <c r="OI76">
        <v>0</v>
      </c>
      <c r="OJ76">
        <v>49</v>
      </c>
      <c r="OK76">
        <v>13</v>
      </c>
      <c r="OL76">
        <v>0</v>
      </c>
      <c r="OM76">
        <v>14</v>
      </c>
      <c r="ON76">
        <v>6</v>
      </c>
      <c r="OO76">
        <v>6</v>
      </c>
      <c r="OP76">
        <v>0</v>
      </c>
      <c r="OQ76">
        <v>0</v>
      </c>
      <c r="OR76">
        <v>0</v>
      </c>
      <c r="OS76">
        <v>0</v>
      </c>
      <c r="OT76">
        <v>1</v>
      </c>
      <c r="OU76">
        <v>0</v>
      </c>
      <c r="OV76">
        <v>33</v>
      </c>
      <c r="OW76">
        <v>0</v>
      </c>
      <c r="OX76">
        <v>0</v>
      </c>
      <c r="OY76">
        <v>0</v>
      </c>
      <c r="OZ76">
        <v>0</v>
      </c>
      <c r="PA76">
        <v>0</v>
      </c>
      <c r="PB76">
        <v>0</v>
      </c>
      <c r="PC76">
        <v>0</v>
      </c>
      <c r="PD76">
        <v>0</v>
      </c>
      <c r="PE76">
        <v>0</v>
      </c>
      <c r="PF76">
        <v>0</v>
      </c>
      <c r="PG76">
        <v>0</v>
      </c>
      <c r="PH76">
        <v>0</v>
      </c>
      <c r="PI76">
        <v>321</v>
      </c>
      <c r="PJ76">
        <v>16</v>
      </c>
      <c r="PK76">
        <v>513</v>
      </c>
      <c r="PL76">
        <v>394</v>
      </c>
      <c r="PM76">
        <v>219</v>
      </c>
      <c r="PN76">
        <v>0</v>
      </c>
      <c r="PO76">
        <v>0</v>
      </c>
      <c r="PP76">
        <v>0</v>
      </c>
      <c r="PQ76">
        <v>7</v>
      </c>
      <c r="PR76">
        <v>4</v>
      </c>
      <c r="PS76">
        <v>4</v>
      </c>
      <c r="PT76">
        <v>1069</v>
      </c>
      <c r="PU76">
        <v>55</v>
      </c>
      <c r="PV76">
        <v>7</v>
      </c>
      <c r="PW76">
        <v>10</v>
      </c>
      <c r="PX76">
        <v>4</v>
      </c>
      <c r="PY76">
        <v>53</v>
      </c>
      <c r="PZ76">
        <v>0</v>
      </c>
      <c r="QA76">
        <v>0</v>
      </c>
      <c r="QB76">
        <v>0</v>
      </c>
      <c r="QC76">
        <v>3</v>
      </c>
      <c r="QD76">
        <v>0</v>
      </c>
      <c r="QE76">
        <v>0</v>
      </c>
      <c r="QF76">
        <v>125</v>
      </c>
    </row>
    <row r="77" spans="1:448" hidden="1">
      <c r="A77" s="178" t="s">
        <v>197</v>
      </c>
      <c r="B77">
        <v>29</v>
      </c>
      <c r="C77">
        <v>1</v>
      </c>
      <c r="D77">
        <v>0</v>
      </c>
      <c r="E77">
        <v>1</v>
      </c>
      <c r="F77">
        <v>7</v>
      </c>
      <c r="G77">
        <v>0</v>
      </c>
      <c r="H77">
        <v>0</v>
      </c>
      <c r="I77">
        <v>3</v>
      </c>
      <c r="J77">
        <v>15</v>
      </c>
      <c r="K77">
        <v>1</v>
      </c>
      <c r="L77">
        <v>0</v>
      </c>
      <c r="M77">
        <v>3</v>
      </c>
      <c r="N77">
        <v>2</v>
      </c>
      <c r="O77">
        <v>185</v>
      </c>
      <c r="P77">
        <v>0</v>
      </c>
      <c r="Q77">
        <v>0</v>
      </c>
      <c r="R77">
        <v>15</v>
      </c>
      <c r="S77">
        <v>7</v>
      </c>
      <c r="T77">
        <v>143</v>
      </c>
      <c r="U77">
        <v>1</v>
      </c>
      <c r="V77">
        <v>0</v>
      </c>
      <c r="W77">
        <v>0</v>
      </c>
      <c r="X77">
        <v>1</v>
      </c>
      <c r="Y77">
        <v>8</v>
      </c>
      <c r="Z77">
        <v>0</v>
      </c>
      <c r="AA77">
        <v>4</v>
      </c>
      <c r="AB77">
        <v>7</v>
      </c>
      <c r="AC77">
        <v>9</v>
      </c>
      <c r="AD77">
        <v>8</v>
      </c>
      <c r="AE77">
        <v>40</v>
      </c>
      <c r="AF77">
        <v>14</v>
      </c>
      <c r="AG77">
        <v>27</v>
      </c>
      <c r="AH77">
        <v>531</v>
      </c>
      <c r="AI77">
        <v>1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1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3</v>
      </c>
      <c r="AW77">
        <v>0</v>
      </c>
      <c r="AX77">
        <v>0</v>
      </c>
      <c r="AY77">
        <v>0</v>
      </c>
      <c r="AZ77">
        <v>3</v>
      </c>
      <c r="BA77">
        <v>7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1</v>
      </c>
      <c r="BM77">
        <v>0</v>
      </c>
      <c r="BN77">
        <v>2</v>
      </c>
      <c r="BO77">
        <v>18</v>
      </c>
      <c r="BP77">
        <v>22</v>
      </c>
      <c r="BQ77">
        <v>0</v>
      </c>
      <c r="BR77">
        <v>0</v>
      </c>
      <c r="BS77">
        <v>1</v>
      </c>
      <c r="BT77">
        <v>6</v>
      </c>
      <c r="BU77">
        <v>0</v>
      </c>
      <c r="BV77">
        <v>0</v>
      </c>
      <c r="BW77">
        <v>0</v>
      </c>
      <c r="BX77">
        <v>3</v>
      </c>
      <c r="BY77">
        <v>0</v>
      </c>
      <c r="BZ77">
        <v>0</v>
      </c>
      <c r="CA77">
        <v>8</v>
      </c>
      <c r="CB77">
        <v>1</v>
      </c>
      <c r="CC77">
        <v>689</v>
      </c>
      <c r="CD77">
        <v>1</v>
      </c>
      <c r="CE77">
        <v>0</v>
      </c>
      <c r="CF77">
        <v>19</v>
      </c>
      <c r="CG77">
        <v>4</v>
      </c>
      <c r="CH77">
        <v>47</v>
      </c>
      <c r="CI77">
        <v>0</v>
      </c>
      <c r="CJ77">
        <v>0</v>
      </c>
      <c r="CK77">
        <v>0</v>
      </c>
      <c r="CL77">
        <v>7</v>
      </c>
      <c r="CM77">
        <v>7</v>
      </c>
      <c r="CN77">
        <v>0</v>
      </c>
      <c r="CO77">
        <v>6</v>
      </c>
      <c r="CP77">
        <v>6</v>
      </c>
      <c r="CQ77">
        <v>9</v>
      </c>
      <c r="CR77">
        <v>3</v>
      </c>
      <c r="CS77">
        <v>86</v>
      </c>
      <c r="CT77">
        <v>4</v>
      </c>
      <c r="CU77">
        <v>6</v>
      </c>
      <c r="CV77">
        <v>935</v>
      </c>
      <c r="CW77">
        <v>34</v>
      </c>
      <c r="CX77">
        <v>2</v>
      </c>
      <c r="CY77">
        <v>0</v>
      </c>
      <c r="CZ77">
        <v>1</v>
      </c>
      <c r="DA77">
        <v>3</v>
      </c>
      <c r="DB77">
        <v>0</v>
      </c>
      <c r="DC77">
        <v>1</v>
      </c>
      <c r="DD77">
        <v>0</v>
      </c>
      <c r="DE77">
        <v>4</v>
      </c>
      <c r="DF77">
        <v>0</v>
      </c>
      <c r="DG77">
        <v>0</v>
      </c>
      <c r="DH77">
        <v>2</v>
      </c>
      <c r="DI77">
        <v>6</v>
      </c>
      <c r="DJ77">
        <v>52</v>
      </c>
      <c r="DK77">
        <v>0</v>
      </c>
      <c r="DL77">
        <v>0</v>
      </c>
      <c r="DM77">
        <v>51</v>
      </c>
      <c r="DN77">
        <v>8</v>
      </c>
      <c r="DO77">
        <v>34</v>
      </c>
      <c r="DP77">
        <v>0</v>
      </c>
      <c r="DQ77">
        <v>0</v>
      </c>
      <c r="DR77">
        <v>0</v>
      </c>
      <c r="DS77">
        <v>0</v>
      </c>
      <c r="DT77">
        <v>1</v>
      </c>
      <c r="DU77">
        <v>0</v>
      </c>
      <c r="DV77">
        <v>6</v>
      </c>
      <c r="DW77">
        <v>1</v>
      </c>
      <c r="DX77">
        <v>2</v>
      </c>
      <c r="DY77">
        <v>11</v>
      </c>
      <c r="DZ77">
        <v>36</v>
      </c>
      <c r="EA77">
        <v>0</v>
      </c>
      <c r="EB77">
        <v>11</v>
      </c>
      <c r="EC77">
        <v>266</v>
      </c>
      <c r="ED77">
        <v>86</v>
      </c>
      <c r="EE77">
        <v>3</v>
      </c>
      <c r="EF77">
        <v>0</v>
      </c>
      <c r="EG77">
        <v>3</v>
      </c>
      <c r="EH77">
        <v>16</v>
      </c>
      <c r="EI77">
        <v>0</v>
      </c>
      <c r="EJ77">
        <v>2</v>
      </c>
      <c r="EK77">
        <v>3</v>
      </c>
      <c r="EL77">
        <v>22</v>
      </c>
      <c r="EM77">
        <v>1</v>
      </c>
      <c r="EN77">
        <v>0</v>
      </c>
      <c r="EO77">
        <v>13</v>
      </c>
      <c r="EP77">
        <v>9</v>
      </c>
      <c r="EQ77">
        <v>929</v>
      </c>
      <c r="ER77">
        <v>1</v>
      </c>
      <c r="ES77">
        <v>0</v>
      </c>
      <c r="ET77">
        <v>85</v>
      </c>
      <c r="EU77">
        <v>22</v>
      </c>
      <c r="EV77">
        <v>231</v>
      </c>
      <c r="EW77">
        <v>1</v>
      </c>
      <c r="EX77">
        <v>0</v>
      </c>
      <c r="EY77">
        <v>0</v>
      </c>
      <c r="EZ77">
        <v>8</v>
      </c>
      <c r="FA77">
        <v>16</v>
      </c>
      <c r="FB77">
        <v>0</v>
      </c>
      <c r="FC77">
        <v>16</v>
      </c>
      <c r="FD77">
        <v>14</v>
      </c>
      <c r="FE77">
        <v>20</v>
      </c>
      <c r="FF77">
        <v>22</v>
      </c>
      <c r="FG77">
        <v>163</v>
      </c>
      <c r="FH77">
        <v>18</v>
      </c>
      <c r="FI77">
        <v>46</v>
      </c>
      <c r="FJ77">
        <v>1750</v>
      </c>
      <c r="FK77">
        <v>216</v>
      </c>
      <c r="FL77">
        <v>33</v>
      </c>
      <c r="FM77">
        <v>254</v>
      </c>
      <c r="FN77">
        <v>2</v>
      </c>
      <c r="FO77">
        <v>26</v>
      </c>
      <c r="FP77">
        <v>531</v>
      </c>
      <c r="FQ77">
        <v>10</v>
      </c>
      <c r="FR77">
        <v>2</v>
      </c>
      <c r="FS77">
        <v>0</v>
      </c>
      <c r="FT77">
        <v>1</v>
      </c>
      <c r="FU77">
        <v>5</v>
      </c>
      <c r="FV77">
        <v>18</v>
      </c>
      <c r="FW77">
        <v>481</v>
      </c>
      <c r="FX77">
        <v>20</v>
      </c>
      <c r="FY77">
        <v>393</v>
      </c>
      <c r="FZ77">
        <v>4</v>
      </c>
      <c r="GA77">
        <v>37</v>
      </c>
      <c r="GB77">
        <v>935</v>
      </c>
      <c r="GC77">
        <v>50</v>
      </c>
      <c r="GD77">
        <v>1</v>
      </c>
      <c r="GE77">
        <v>204</v>
      </c>
      <c r="GF77">
        <v>2</v>
      </c>
      <c r="GG77">
        <v>9</v>
      </c>
      <c r="GH77">
        <v>266</v>
      </c>
      <c r="GI77">
        <v>757</v>
      </c>
      <c r="GJ77">
        <v>56</v>
      </c>
      <c r="GK77">
        <v>851</v>
      </c>
      <c r="GL77">
        <v>9</v>
      </c>
      <c r="GM77">
        <v>77</v>
      </c>
      <c r="GN77">
        <v>1750</v>
      </c>
      <c r="GO77">
        <v>7</v>
      </c>
      <c r="GP77">
        <v>0</v>
      </c>
      <c r="GQ77">
        <v>65</v>
      </c>
      <c r="GR77">
        <v>55</v>
      </c>
      <c r="GS77">
        <v>58</v>
      </c>
      <c r="GT77">
        <v>26</v>
      </c>
      <c r="GU77">
        <v>13</v>
      </c>
      <c r="GV77">
        <v>0</v>
      </c>
      <c r="GW77">
        <v>0</v>
      </c>
      <c r="GX77">
        <v>0</v>
      </c>
      <c r="GY77">
        <v>2</v>
      </c>
      <c r="GZ77">
        <v>130</v>
      </c>
      <c r="HA77">
        <v>8</v>
      </c>
      <c r="HB77">
        <v>0</v>
      </c>
      <c r="HC77">
        <v>84</v>
      </c>
      <c r="HD77">
        <v>70</v>
      </c>
      <c r="HE77">
        <v>8</v>
      </c>
      <c r="HF77">
        <v>1</v>
      </c>
      <c r="HG77">
        <v>2</v>
      </c>
      <c r="HH77">
        <v>0</v>
      </c>
      <c r="HI77">
        <v>0</v>
      </c>
      <c r="HJ77">
        <v>0</v>
      </c>
      <c r="HK77">
        <v>0</v>
      </c>
      <c r="HL77">
        <v>100</v>
      </c>
      <c r="HM77">
        <v>18</v>
      </c>
      <c r="HN77">
        <v>0</v>
      </c>
      <c r="HO77">
        <v>62</v>
      </c>
      <c r="HP77">
        <v>48</v>
      </c>
      <c r="HQ77">
        <v>16</v>
      </c>
      <c r="HR77">
        <v>0</v>
      </c>
      <c r="HS77">
        <v>3</v>
      </c>
      <c r="HT77">
        <v>0</v>
      </c>
      <c r="HU77">
        <v>0</v>
      </c>
      <c r="HV77">
        <v>0</v>
      </c>
      <c r="HW77">
        <v>0</v>
      </c>
      <c r="HX77">
        <v>96</v>
      </c>
      <c r="HY77">
        <v>28</v>
      </c>
      <c r="HZ77">
        <v>0</v>
      </c>
      <c r="IA77">
        <v>65</v>
      </c>
      <c r="IB77">
        <v>49</v>
      </c>
      <c r="IC77">
        <v>22</v>
      </c>
      <c r="ID77">
        <v>0</v>
      </c>
      <c r="IE77">
        <v>4</v>
      </c>
      <c r="IF77">
        <v>0</v>
      </c>
      <c r="IG77">
        <v>0</v>
      </c>
      <c r="IH77">
        <v>0</v>
      </c>
      <c r="II77">
        <v>0</v>
      </c>
      <c r="IJ77">
        <v>115</v>
      </c>
      <c r="IK77">
        <v>31</v>
      </c>
      <c r="IL77">
        <v>2</v>
      </c>
      <c r="IM77">
        <v>50</v>
      </c>
      <c r="IN77">
        <v>40</v>
      </c>
      <c r="IO77">
        <v>18</v>
      </c>
      <c r="IP77">
        <v>0</v>
      </c>
      <c r="IQ77">
        <v>3</v>
      </c>
      <c r="IR77">
        <v>0</v>
      </c>
      <c r="IS77">
        <v>0</v>
      </c>
      <c r="IT77">
        <v>0</v>
      </c>
      <c r="IU77">
        <v>0</v>
      </c>
      <c r="IV77">
        <v>101</v>
      </c>
      <c r="IW77">
        <v>21</v>
      </c>
      <c r="IX77">
        <v>1</v>
      </c>
      <c r="IY77">
        <v>54</v>
      </c>
      <c r="IZ77">
        <v>43</v>
      </c>
      <c r="JA77">
        <v>14</v>
      </c>
      <c r="JB77">
        <v>0</v>
      </c>
      <c r="JC77">
        <v>2</v>
      </c>
      <c r="JD77">
        <v>1</v>
      </c>
      <c r="JE77">
        <v>0</v>
      </c>
      <c r="JF77">
        <v>0</v>
      </c>
      <c r="JG77">
        <v>0</v>
      </c>
      <c r="JH77">
        <v>90</v>
      </c>
      <c r="JI77">
        <v>33</v>
      </c>
      <c r="JJ77">
        <v>1</v>
      </c>
      <c r="JK77">
        <v>54</v>
      </c>
      <c r="JL77">
        <v>39</v>
      </c>
      <c r="JM77">
        <v>15</v>
      </c>
      <c r="JN77">
        <v>0</v>
      </c>
      <c r="JO77">
        <v>1</v>
      </c>
      <c r="JP77">
        <v>0</v>
      </c>
      <c r="JQ77">
        <v>0</v>
      </c>
      <c r="JR77">
        <v>0</v>
      </c>
      <c r="JS77">
        <v>1</v>
      </c>
      <c r="JT77">
        <v>103</v>
      </c>
      <c r="JU77">
        <v>33</v>
      </c>
      <c r="JV77">
        <v>1</v>
      </c>
      <c r="JW77">
        <v>55</v>
      </c>
      <c r="JX77">
        <v>42</v>
      </c>
      <c r="JY77">
        <v>26</v>
      </c>
      <c r="JZ77">
        <v>0</v>
      </c>
      <c r="KA77">
        <v>6</v>
      </c>
      <c r="KB77">
        <v>1</v>
      </c>
      <c r="KC77">
        <v>0</v>
      </c>
      <c r="KD77">
        <v>0</v>
      </c>
      <c r="KE77">
        <v>1</v>
      </c>
      <c r="KF77">
        <v>115</v>
      </c>
      <c r="KG77">
        <v>37</v>
      </c>
      <c r="KH77">
        <v>0</v>
      </c>
      <c r="KI77">
        <v>49</v>
      </c>
      <c r="KJ77">
        <v>34</v>
      </c>
      <c r="KK77">
        <v>10</v>
      </c>
      <c r="KL77">
        <v>0</v>
      </c>
      <c r="KM77">
        <v>3</v>
      </c>
      <c r="KN77">
        <v>1</v>
      </c>
      <c r="KO77">
        <v>0</v>
      </c>
      <c r="KP77">
        <v>0</v>
      </c>
      <c r="KQ77">
        <v>0</v>
      </c>
      <c r="KR77">
        <v>96</v>
      </c>
      <c r="KS77">
        <v>44</v>
      </c>
      <c r="KT77">
        <v>0</v>
      </c>
      <c r="KU77">
        <v>61</v>
      </c>
      <c r="KV77">
        <v>38</v>
      </c>
      <c r="KW77">
        <v>12</v>
      </c>
      <c r="KX77">
        <v>0</v>
      </c>
      <c r="KY77">
        <v>2</v>
      </c>
      <c r="KZ77">
        <v>0</v>
      </c>
      <c r="LA77">
        <v>1</v>
      </c>
      <c r="LB77">
        <v>0</v>
      </c>
      <c r="LC77">
        <v>0</v>
      </c>
      <c r="LD77">
        <v>117</v>
      </c>
      <c r="LE77">
        <v>26</v>
      </c>
      <c r="LF77">
        <v>0</v>
      </c>
      <c r="LG77">
        <v>57</v>
      </c>
      <c r="LH77">
        <v>40</v>
      </c>
      <c r="LI77">
        <v>13</v>
      </c>
      <c r="LJ77">
        <v>0</v>
      </c>
      <c r="LK77">
        <v>1</v>
      </c>
      <c r="LL77">
        <v>0</v>
      </c>
      <c r="LM77">
        <v>1</v>
      </c>
      <c r="LN77">
        <v>0</v>
      </c>
      <c r="LO77">
        <v>0</v>
      </c>
      <c r="LP77">
        <v>96</v>
      </c>
      <c r="LQ77">
        <v>39</v>
      </c>
      <c r="LR77">
        <v>1</v>
      </c>
      <c r="LS77">
        <v>52</v>
      </c>
      <c r="LT77">
        <v>33</v>
      </c>
      <c r="LU77">
        <v>6</v>
      </c>
      <c r="LV77">
        <v>0</v>
      </c>
      <c r="LW77">
        <v>1</v>
      </c>
      <c r="LX77">
        <v>0</v>
      </c>
      <c r="LY77">
        <v>0</v>
      </c>
      <c r="LZ77">
        <v>0</v>
      </c>
      <c r="MA77">
        <v>0</v>
      </c>
      <c r="MB77">
        <v>98</v>
      </c>
      <c r="MC77">
        <v>49</v>
      </c>
      <c r="MD77">
        <v>2</v>
      </c>
      <c r="ME77">
        <v>38</v>
      </c>
      <c r="MF77">
        <v>23</v>
      </c>
      <c r="MG77">
        <v>13</v>
      </c>
      <c r="MH77">
        <v>0</v>
      </c>
      <c r="MI77">
        <v>2</v>
      </c>
      <c r="MJ77">
        <v>0</v>
      </c>
      <c r="MK77">
        <v>0</v>
      </c>
      <c r="ML77">
        <v>0</v>
      </c>
      <c r="MM77">
        <v>0</v>
      </c>
      <c r="MN77">
        <v>102</v>
      </c>
      <c r="MO77">
        <v>44</v>
      </c>
      <c r="MP77">
        <v>2</v>
      </c>
      <c r="MQ77">
        <v>60</v>
      </c>
      <c r="MR77">
        <v>37</v>
      </c>
      <c r="MS77">
        <v>2</v>
      </c>
      <c r="MT77">
        <v>0</v>
      </c>
      <c r="MU77">
        <v>1</v>
      </c>
      <c r="MV77">
        <v>0</v>
      </c>
      <c r="MW77">
        <v>0</v>
      </c>
      <c r="MX77">
        <v>0</v>
      </c>
      <c r="MY77">
        <v>0</v>
      </c>
      <c r="MZ77">
        <v>108</v>
      </c>
      <c r="NA77">
        <v>35</v>
      </c>
      <c r="NB77">
        <v>5</v>
      </c>
      <c r="NC77">
        <v>35</v>
      </c>
      <c r="ND77">
        <v>24</v>
      </c>
      <c r="NE77">
        <v>11</v>
      </c>
      <c r="NF77">
        <v>0</v>
      </c>
      <c r="NG77">
        <v>1</v>
      </c>
      <c r="NH77">
        <v>0</v>
      </c>
      <c r="NI77">
        <v>0</v>
      </c>
      <c r="NJ77">
        <v>0</v>
      </c>
      <c r="NK77">
        <v>0</v>
      </c>
      <c r="NL77">
        <v>86</v>
      </c>
      <c r="NM77">
        <v>23</v>
      </c>
      <c r="NN77">
        <v>2</v>
      </c>
      <c r="NO77">
        <v>31</v>
      </c>
      <c r="NP77">
        <v>20</v>
      </c>
      <c r="NQ77">
        <v>10</v>
      </c>
      <c r="NR77">
        <v>0</v>
      </c>
      <c r="NS77">
        <v>0</v>
      </c>
      <c r="NT77">
        <v>0</v>
      </c>
      <c r="NU77">
        <v>0</v>
      </c>
      <c r="NV77">
        <v>0</v>
      </c>
      <c r="NW77">
        <v>0</v>
      </c>
      <c r="NX77">
        <v>66</v>
      </c>
      <c r="NY77">
        <v>33</v>
      </c>
      <c r="NZ77">
        <v>0</v>
      </c>
      <c r="OA77">
        <v>33</v>
      </c>
      <c r="OB77">
        <v>18</v>
      </c>
      <c r="OC77">
        <v>5</v>
      </c>
      <c r="OD77">
        <v>0</v>
      </c>
      <c r="OE77">
        <v>1</v>
      </c>
      <c r="OF77">
        <v>0</v>
      </c>
      <c r="OG77">
        <v>0</v>
      </c>
      <c r="OH77">
        <v>0</v>
      </c>
      <c r="OI77">
        <v>0</v>
      </c>
      <c r="OJ77">
        <v>71</v>
      </c>
      <c r="OK77">
        <v>18</v>
      </c>
      <c r="OL77">
        <v>0</v>
      </c>
      <c r="OM77">
        <v>26</v>
      </c>
      <c r="ON77">
        <v>18</v>
      </c>
      <c r="OO77">
        <v>4</v>
      </c>
      <c r="OP77">
        <v>0</v>
      </c>
      <c r="OQ77">
        <v>0</v>
      </c>
      <c r="OR77">
        <v>0</v>
      </c>
      <c r="OS77">
        <v>0</v>
      </c>
      <c r="OT77">
        <v>0</v>
      </c>
      <c r="OU77">
        <v>0</v>
      </c>
      <c r="OV77">
        <v>48</v>
      </c>
      <c r="OW77">
        <v>4</v>
      </c>
      <c r="OX77">
        <v>1</v>
      </c>
      <c r="OY77">
        <v>4</v>
      </c>
      <c r="OZ77">
        <v>1</v>
      </c>
      <c r="PA77">
        <v>3</v>
      </c>
      <c r="PB77">
        <v>0</v>
      </c>
      <c r="PC77">
        <v>0</v>
      </c>
      <c r="PD77">
        <v>0</v>
      </c>
      <c r="PE77">
        <v>0</v>
      </c>
      <c r="PF77">
        <v>0</v>
      </c>
      <c r="PG77">
        <v>0</v>
      </c>
      <c r="PH77">
        <v>12</v>
      </c>
      <c r="PI77">
        <v>531</v>
      </c>
      <c r="PJ77">
        <v>18</v>
      </c>
      <c r="PK77">
        <v>935</v>
      </c>
      <c r="PL77">
        <v>672</v>
      </c>
      <c r="PM77">
        <v>266</v>
      </c>
      <c r="PN77">
        <v>27</v>
      </c>
      <c r="PO77">
        <v>46</v>
      </c>
      <c r="PP77">
        <v>3</v>
      </c>
      <c r="PQ77">
        <v>2</v>
      </c>
      <c r="PR77">
        <v>0</v>
      </c>
      <c r="PS77">
        <v>4</v>
      </c>
      <c r="PT77">
        <v>1750</v>
      </c>
      <c r="PU77">
        <v>2</v>
      </c>
      <c r="PV77">
        <v>0</v>
      </c>
      <c r="PW77">
        <v>80</v>
      </c>
      <c r="PX77">
        <v>79</v>
      </c>
      <c r="PY77">
        <v>7</v>
      </c>
      <c r="PZ77">
        <v>0</v>
      </c>
      <c r="QA77">
        <v>0</v>
      </c>
      <c r="QB77">
        <v>0</v>
      </c>
      <c r="QC77">
        <v>0</v>
      </c>
      <c r="QD77">
        <v>0</v>
      </c>
      <c r="QE77">
        <v>0</v>
      </c>
      <c r="QF77">
        <v>89</v>
      </c>
    </row>
    <row r="78" spans="1:448" hidden="1">
      <c r="A78" s="178" t="s">
        <v>198</v>
      </c>
      <c r="B78">
        <v>15</v>
      </c>
      <c r="C78">
        <v>2</v>
      </c>
      <c r="D78">
        <v>0</v>
      </c>
      <c r="E78">
        <v>4</v>
      </c>
      <c r="F78">
        <v>133</v>
      </c>
      <c r="G78">
        <v>0</v>
      </c>
      <c r="H78">
        <v>0</v>
      </c>
      <c r="I78">
        <v>1</v>
      </c>
      <c r="J78">
        <v>6</v>
      </c>
      <c r="K78">
        <v>1</v>
      </c>
      <c r="L78">
        <v>0</v>
      </c>
      <c r="M78">
        <v>0</v>
      </c>
      <c r="N78">
        <v>3</v>
      </c>
      <c r="O78">
        <v>232</v>
      </c>
      <c r="P78">
        <v>0</v>
      </c>
      <c r="Q78">
        <v>0</v>
      </c>
      <c r="R78">
        <v>21</v>
      </c>
      <c r="S78">
        <v>3</v>
      </c>
      <c r="T78">
        <v>67</v>
      </c>
      <c r="U78">
        <v>3</v>
      </c>
      <c r="V78">
        <v>0</v>
      </c>
      <c r="W78">
        <v>0</v>
      </c>
      <c r="X78">
        <v>3</v>
      </c>
      <c r="Y78">
        <v>3</v>
      </c>
      <c r="Z78">
        <v>0</v>
      </c>
      <c r="AA78">
        <v>4</v>
      </c>
      <c r="AB78">
        <v>8</v>
      </c>
      <c r="AC78">
        <v>1</v>
      </c>
      <c r="AD78">
        <v>7</v>
      </c>
      <c r="AE78">
        <v>18</v>
      </c>
      <c r="AF78">
        <v>9</v>
      </c>
      <c r="AG78">
        <v>15</v>
      </c>
      <c r="AH78">
        <v>559</v>
      </c>
      <c r="AI78">
        <v>0</v>
      </c>
      <c r="AJ78">
        <v>0</v>
      </c>
      <c r="AK78">
        <v>0</v>
      </c>
      <c r="AL78">
        <v>0</v>
      </c>
      <c r="AM78">
        <v>4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</v>
      </c>
      <c r="AU78">
        <v>0</v>
      </c>
      <c r="AV78">
        <v>7</v>
      </c>
      <c r="AW78">
        <v>0</v>
      </c>
      <c r="AX78">
        <v>0</v>
      </c>
      <c r="AY78">
        <v>0</v>
      </c>
      <c r="AZ78">
        <v>0</v>
      </c>
      <c r="BA78">
        <v>1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1</v>
      </c>
      <c r="BJ78">
        <v>0</v>
      </c>
      <c r="BK78">
        <v>0</v>
      </c>
      <c r="BL78">
        <v>0</v>
      </c>
      <c r="BM78">
        <v>2</v>
      </c>
      <c r="BN78">
        <v>0</v>
      </c>
      <c r="BO78">
        <v>16</v>
      </c>
      <c r="BP78">
        <v>32</v>
      </c>
      <c r="BQ78">
        <v>3</v>
      </c>
      <c r="BR78">
        <v>0</v>
      </c>
      <c r="BS78">
        <v>3</v>
      </c>
      <c r="BT78">
        <v>79</v>
      </c>
      <c r="BU78">
        <v>0</v>
      </c>
      <c r="BV78">
        <v>0</v>
      </c>
      <c r="BW78">
        <v>0</v>
      </c>
      <c r="BX78">
        <v>2</v>
      </c>
      <c r="BY78">
        <v>1</v>
      </c>
      <c r="BZ78">
        <v>0</v>
      </c>
      <c r="CA78">
        <v>2</v>
      </c>
      <c r="CB78">
        <v>3</v>
      </c>
      <c r="CC78">
        <v>601</v>
      </c>
      <c r="CD78">
        <v>0</v>
      </c>
      <c r="CE78">
        <v>0</v>
      </c>
      <c r="CF78">
        <v>12</v>
      </c>
      <c r="CG78">
        <v>1</v>
      </c>
      <c r="CH78">
        <v>32</v>
      </c>
      <c r="CI78">
        <v>5</v>
      </c>
      <c r="CJ78">
        <v>0</v>
      </c>
      <c r="CK78">
        <v>0</v>
      </c>
      <c r="CL78">
        <v>0</v>
      </c>
      <c r="CM78">
        <v>2</v>
      </c>
      <c r="CN78">
        <v>0</v>
      </c>
      <c r="CO78">
        <v>6</v>
      </c>
      <c r="CP78">
        <v>10</v>
      </c>
      <c r="CQ78">
        <v>0</v>
      </c>
      <c r="CR78">
        <v>12</v>
      </c>
      <c r="CS78">
        <v>52</v>
      </c>
      <c r="CT78">
        <v>4</v>
      </c>
      <c r="CU78">
        <v>5</v>
      </c>
      <c r="CV78">
        <v>867</v>
      </c>
      <c r="CW78">
        <v>1</v>
      </c>
      <c r="CX78">
        <v>0</v>
      </c>
      <c r="CY78">
        <v>0</v>
      </c>
      <c r="CZ78">
        <v>0</v>
      </c>
      <c r="DA78">
        <v>42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3</v>
      </c>
      <c r="DJ78">
        <v>117</v>
      </c>
      <c r="DK78">
        <v>0</v>
      </c>
      <c r="DL78">
        <v>2</v>
      </c>
      <c r="DM78">
        <v>13</v>
      </c>
      <c r="DN78">
        <v>0</v>
      </c>
      <c r="DO78">
        <v>18</v>
      </c>
      <c r="DP78">
        <v>1</v>
      </c>
      <c r="DQ78">
        <v>0</v>
      </c>
      <c r="DR78">
        <v>0</v>
      </c>
      <c r="DS78">
        <v>0</v>
      </c>
      <c r="DT78">
        <v>4</v>
      </c>
      <c r="DU78">
        <v>0</v>
      </c>
      <c r="DV78">
        <v>6</v>
      </c>
      <c r="DW78">
        <v>4</v>
      </c>
      <c r="DX78">
        <v>0</v>
      </c>
      <c r="DY78">
        <v>2</v>
      </c>
      <c r="DZ78">
        <v>33</v>
      </c>
      <c r="EA78">
        <v>0</v>
      </c>
      <c r="EB78">
        <v>3</v>
      </c>
      <c r="EC78">
        <v>249</v>
      </c>
      <c r="ED78">
        <v>48</v>
      </c>
      <c r="EE78">
        <v>5</v>
      </c>
      <c r="EF78">
        <v>0</v>
      </c>
      <c r="EG78">
        <v>7</v>
      </c>
      <c r="EH78">
        <v>258</v>
      </c>
      <c r="EI78">
        <v>0</v>
      </c>
      <c r="EJ78">
        <v>0</v>
      </c>
      <c r="EK78">
        <v>1</v>
      </c>
      <c r="EL78">
        <v>8</v>
      </c>
      <c r="EM78">
        <v>2</v>
      </c>
      <c r="EN78">
        <v>0</v>
      </c>
      <c r="EO78">
        <v>3</v>
      </c>
      <c r="EP78">
        <v>9</v>
      </c>
      <c r="EQ78">
        <v>957</v>
      </c>
      <c r="ER78">
        <v>0</v>
      </c>
      <c r="ES78">
        <v>2</v>
      </c>
      <c r="ET78">
        <v>46</v>
      </c>
      <c r="EU78">
        <v>4</v>
      </c>
      <c r="EV78">
        <v>118</v>
      </c>
      <c r="EW78">
        <v>9</v>
      </c>
      <c r="EX78">
        <v>0</v>
      </c>
      <c r="EY78">
        <v>0</v>
      </c>
      <c r="EZ78">
        <v>3</v>
      </c>
      <c r="FA78">
        <v>9</v>
      </c>
      <c r="FB78">
        <v>0</v>
      </c>
      <c r="FC78">
        <v>16</v>
      </c>
      <c r="FD78">
        <v>23</v>
      </c>
      <c r="FE78">
        <v>1</v>
      </c>
      <c r="FF78">
        <v>21</v>
      </c>
      <c r="FG78">
        <v>103</v>
      </c>
      <c r="FH78">
        <v>15</v>
      </c>
      <c r="FI78">
        <v>23</v>
      </c>
      <c r="FJ78">
        <v>1691</v>
      </c>
      <c r="FK78">
        <v>251</v>
      </c>
      <c r="FL78">
        <v>48</v>
      </c>
      <c r="FM78">
        <v>213</v>
      </c>
      <c r="FN78">
        <v>7</v>
      </c>
      <c r="FO78">
        <v>40</v>
      </c>
      <c r="FP78">
        <v>559</v>
      </c>
      <c r="FQ78">
        <v>6</v>
      </c>
      <c r="FR78">
        <v>6</v>
      </c>
      <c r="FS78">
        <v>0</v>
      </c>
      <c r="FT78">
        <v>0</v>
      </c>
      <c r="FU78">
        <v>4</v>
      </c>
      <c r="FV78">
        <v>16</v>
      </c>
      <c r="FW78">
        <v>520</v>
      </c>
      <c r="FX78">
        <v>64</v>
      </c>
      <c r="FY78">
        <v>249</v>
      </c>
      <c r="FZ78">
        <v>1</v>
      </c>
      <c r="GA78">
        <v>33</v>
      </c>
      <c r="GB78">
        <v>867</v>
      </c>
      <c r="GC78">
        <v>55</v>
      </c>
      <c r="GD78">
        <v>5</v>
      </c>
      <c r="GE78">
        <v>179</v>
      </c>
      <c r="GF78">
        <v>4</v>
      </c>
      <c r="GG78">
        <v>6</v>
      </c>
      <c r="GH78">
        <v>249</v>
      </c>
      <c r="GI78">
        <v>832</v>
      </c>
      <c r="GJ78">
        <v>123</v>
      </c>
      <c r="GK78">
        <v>641</v>
      </c>
      <c r="GL78">
        <v>12</v>
      </c>
      <c r="GM78">
        <v>83</v>
      </c>
      <c r="GN78">
        <v>1691</v>
      </c>
      <c r="GO78">
        <v>9</v>
      </c>
      <c r="GP78">
        <v>0</v>
      </c>
      <c r="GQ78">
        <v>54</v>
      </c>
      <c r="GR78">
        <v>47</v>
      </c>
      <c r="GS78">
        <v>10</v>
      </c>
      <c r="GT78">
        <v>0</v>
      </c>
      <c r="GU78">
        <v>5</v>
      </c>
      <c r="GV78">
        <v>0</v>
      </c>
      <c r="GW78">
        <v>0</v>
      </c>
      <c r="GX78">
        <v>0</v>
      </c>
      <c r="GY78">
        <v>0</v>
      </c>
      <c r="GZ78">
        <v>73</v>
      </c>
      <c r="HA78">
        <v>17</v>
      </c>
      <c r="HB78">
        <v>0</v>
      </c>
      <c r="HC78">
        <v>72</v>
      </c>
      <c r="HD78">
        <v>55</v>
      </c>
      <c r="HE78">
        <v>10</v>
      </c>
      <c r="HF78">
        <v>0</v>
      </c>
      <c r="HG78">
        <v>2</v>
      </c>
      <c r="HH78">
        <v>0</v>
      </c>
      <c r="HI78">
        <v>0</v>
      </c>
      <c r="HJ78">
        <v>0</v>
      </c>
      <c r="HK78">
        <v>0</v>
      </c>
      <c r="HL78">
        <v>99</v>
      </c>
      <c r="HM78">
        <v>30</v>
      </c>
      <c r="HN78">
        <v>0</v>
      </c>
      <c r="HO78">
        <v>81</v>
      </c>
      <c r="HP78">
        <v>64</v>
      </c>
      <c r="HQ78">
        <v>15</v>
      </c>
      <c r="HR78">
        <v>0</v>
      </c>
      <c r="HS78">
        <v>7</v>
      </c>
      <c r="HT78">
        <v>0</v>
      </c>
      <c r="HU78">
        <v>0</v>
      </c>
      <c r="HV78">
        <v>0</v>
      </c>
      <c r="HW78">
        <v>0</v>
      </c>
      <c r="HX78">
        <v>126</v>
      </c>
      <c r="HY78">
        <v>21</v>
      </c>
      <c r="HZ78">
        <v>0</v>
      </c>
      <c r="IA78">
        <v>61</v>
      </c>
      <c r="IB78">
        <v>47</v>
      </c>
      <c r="IC78">
        <v>19</v>
      </c>
      <c r="ID78">
        <v>0</v>
      </c>
      <c r="IE78">
        <v>3</v>
      </c>
      <c r="IF78">
        <v>0</v>
      </c>
      <c r="IG78">
        <v>0</v>
      </c>
      <c r="IH78">
        <v>0</v>
      </c>
      <c r="II78">
        <v>0</v>
      </c>
      <c r="IJ78">
        <v>101</v>
      </c>
      <c r="IK78">
        <v>28</v>
      </c>
      <c r="IL78">
        <v>0</v>
      </c>
      <c r="IM78">
        <v>73</v>
      </c>
      <c r="IN78">
        <v>49</v>
      </c>
      <c r="IO78">
        <v>16</v>
      </c>
      <c r="IP78">
        <v>0</v>
      </c>
      <c r="IQ78">
        <v>11</v>
      </c>
      <c r="IR78">
        <v>1</v>
      </c>
      <c r="IS78">
        <v>0</v>
      </c>
      <c r="IT78">
        <v>0</v>
      </c>
      <c r="IU78">
        <v>0</v>
      </c>
      <c r="IV78">
        <v>117</v>
      </c>
      <c r="IW78">
        <v>34</v>
      </c>
      <c r="IX78">
        <v>1</v>
      </c>
      <c r="IY78">
        <v>59</v>
      </c>
      <c r="IZ78">
        <v>42</v>
      </c>
      <c r="JA78">
        <v>19</v>
      </c>
      <c r="JB78">
        <v>0</v>
      </c>
      <c r="JC78">
        <v>11</v>
      </c>
      <c r="JD78">
        <v>0</v>
      </c>
      <c r="JE78">
        <v>0</v>
      </c>
      <c r="JF78">
        <v>0</v>
      </c>
      <c r="JG78">
        <v>0</v>
      </c>
      <c r="JH78">
        <v>113</v>
      </c>
      <c r="JI78">
        <v>31</v>
      </c>
      <c r="JJ78">
        <v>1</v>
      </c>
      <c r="JK78">
        <v>47</v>
      </c>
      <c r="JL78">
        <v>35</v>
      </c>
      <c r="JM78">
        <v>15</v>
      </c>
      <c r="JN78">
        <v>0</v>
      </c>
      <c r="JO78">
        <v>7</v>
      </c>
      <c r="JP78">
        <v>1</v>
      </c>
      <c r="JQ78">
        <v>0</v>
      </c>
      <c r="JR78">
        <v>0</v>
      </c>
      <c r="JS78">
        <v>0</v>
      </c>
      <c r="JT78">
        <v>94</v>
      </c>
      <c r="JU78">
        <v>34</v>
      </c>
      <c r="JV78">
        <v>0</v>
      </c>
      <c r="JW78">
        <v>47</v>
      </c>
      <c r="JX78">
        <v>30</v>
      </c>
      <c r="JY78">
        <v>20</v>
      </c>
      <c r="JZ78">
        <v>0</v>
      </c>
      <c r="KA78">
        <v>13</v>
      </c>
      <c r="KB78">
        <v>1</v>
      </c>
      <c r="KC78">
        <v>0</v>
      </c>
      <c r="KD78">
        <v>0</v>
      </c>
      <c r="KE78">
        <v>0</v>
      </c>
      <c r="KF78">
        <v>101</v>
      </c>
      <c r="KG78">
        <v>36</v>
      </c>
      <c r="KH78">
        <v>1</v>
      </c>
      <c r="KI78">
        <v>42</v>
      </c>
      <c r="KJ78">
        <v>28</v>
      </c>
      <c r="KK78">
        <v>18</v>
      </c>
      <c r="KL78">
        <v>0</v>
      </c>
      <c r="KM78">
        <v>10</v>
      </c>
      <c r="KN78">
        <v>0</v>
      </c>
      <c r="KO78">
        <v>0</v>
      </c>
      <c r="KP78">
        <v>0</v>
      </c>
      <c r="KQ78">
        <v>0</v>
      </c>
      <c r="KR78">
        <v>97</v>
      </c>
      <c r="KS78">
        <v>46</v>
      </c>
      <c r="KT78">
        <v>2</v>
      </c>
      <c r="KU78">
        <v>46</v>
      </c>
      <c r="KV78">
        <v>35</v>
      </c>
      <c r="KW78">
        <v>17</v>
      </c>
      <c r="KX78">
        <v>0</v>
      </c>
      <c r="KY78">
        <v>5</v>
      </c>
      <c r="KZ78">
        <v>3</v>
      </c>
      <c r="LA78">
        <v>0</v>
      </c>
      <c r="LB78">
        <v>1</v>
      </c>
      <c r="LC78">
        <v>0</v>
      </c>
      <c r="LD78">
        <v>111</v>
      </c>
      <c r="LE78">
        <v>44</v>
      </c>
      <c r="LF78">
        <v>3</v>
      </c>
      <c r="LG78">
        <v>39</v>
      </c>
      <c r="LH78">
        <v>29</v>
      </c>
      <c r="LI78">
        <v>18</v>
      </c>
      <c r="LJ78">
        <v>0</v>
      </c>
      <c r="LK78">
        <v>6</v>
      </c>
      <c r="LL78">
        <v>2</v>
      </c>
      <c r="LM78">
        <v>0</v>
      </c>
      <c r="LN78">
        <v>1</v>
      </c>
      <c r="LO78">
        <v>0</v>
      </c>
      <c r="LP78">
        <v>104</v>
      </c>
      <c r="LQ78">
        <v>31</v>
      </c>
      <c r="LR78">
        <v>1</v>
      </c>
      <c r="LS78">
        <v>47</v>
      </c>
      <c r="LT78">
        <v>36</v>
      </c>
      <c r="LU78">
        <v>15</v>
      </c>
      <c r="LV78">
        <v>0</v>
      </c>
      <c r="LW78">
        <v>6</v>
      </c>
      <c r="LX78">
        <v>2</v>
      </c>
      <c r="LY78">
        <v>0</v>
      </c>
      <c r="LZ78">
        <v>0</v>
      </c>
      <c r="MA78">
        <v>0</v>
      </c>
      <c r="MB78">
        <v>94</v>
      </c>
      <c r="MC78">
        <v>43</v>
      </c>
      <c r="MD78">
        <v>3</v>
      </c>
      <c r="ME78">
        <v>45</v>
      </c>
      <c r="MF78">
        <v>35</v>
      </c>
      <c r="MG78">
        <v>15</v>
      </c>
      <c r="MH78">
        <v>0</v>
      </c>
      <c r="MI78">
        <v>5</v>
      </c>
      <c r="MJ78">
        <v>2</v>
      </c>
      <c r="MK78">
        <v>0</v>
      </c>
      <c r="ML78">
        <v>1</v>
      </c>
      <c r="MM78">
        <v>0</v>
      </c>
      <c r="MN78">
        <v>106</v>
      </c>
      <c r="MO78">
        <v>42</v>
      </c>
      <c r="MP78">
        <v>1</v>
      </c>
      <c r="MQ78">
        <v>42</v>
      </c>
      <c r="MR78">
        <v>26</v>
      </c>
      <c r="MS78">
        <v>11</v>
      </c>
      <c r="MT78">
        <v>0</v>
      </c>
      <c r="MU78">
        <v>1</v>
      </c>
      <c r="MV78">
        <v>2</v>
      </c>
      <c r="MW78">
        <v>0</v>
      </c>
      <c r="MX78">
        <v>1</v>
      </c>
      <c r="MY78">
        <v>0</v>
      </c>
      <c r="MZ78">
        <v>96</v>
      </c>
      <c r="NA78">
        <v>41</v>
      </c>
      <c r="NB78">
        <v>2</v>
      </c>
      <c r="NC78">
        <v>31</v>
      </c>
      <c r="ND78">
        <v>27</v>
      </c>
      <c r="NE78">
        <v>12</v>
      </c>
      <c r="NF78">
        <v>0</v>
      </c>
      <c r="NG78">
        <v>3</v>
      </c>
      <c r="NH78">
        <v>1</v>
      </c>
      <c r="NI78">
        <v>0</v>
      </c>
      <c r="NJ78">
        <v>2</v>
      </c>
      <c r="NK78">
        <v>0</v>
      </c>
      <c r="NL78">
        <v>86</v>
      </c>
      <c r="NM78">
        <v>29</v>
      </c>
      <c r="NN78">
        <v>0</v>
      </c>
      <c r="NO78">
        <v>37</v>
      </c>
      <c r="NP78">
        <v>25</v>
      </c>
      <c r="NQ78">
        <v>8</v>
      </c>
      <c r="NR78">
        <v>0</v>
      </c>
      <c r="NS78">
        <v>3</v>
      </c>
      <c r="NT78">
        <v>0</v>
      </c>
      <c r="NU78">
        <v>0</v>
      </c>
      <c r="NV78">
        <v>1</v>
      </c>
      <c r="NW78">
        <v>0</v>
      </c>
      <c r="NX78">
        <v>74</v>
      </c>
      <c r="NY78">
        <v>18</v>
      </c>
      <c r="NZ78">
        <v>1</v>
      </c>
      <c r="OA78">
        <v>22</v>
      </c>
      <c r="OB78">
        <v>15</v>
      </c>
      <c r="OC78">
        <v>10</v>
      </c>
      <c r="OD78">
        <v>0</v>
      </c>
      <c r="OE78">
        <v>7</v>
      </c>
      <c r="OF78">
        <v>0</v>
      </c>
      <c r="OG78">
        <v>0</v>
      </c>
      <c r="OH78">
        <v>0</v>
      </c>
      <c r="OI78">
        <v>0</v>
      </c>
      <c r="OJ78">
        <v>51</v>
      </c>
      <c r="OK78">
        <v>24</v>
      </c>
      <c r="OL78">
        <v>0</v>
      </c>
      <c r="OM78">
        <v>20</v>
      </c>
      <c r="ON78">
        <v>13</v>
      </c>
      <c r="OO78">
        <v>1</v>
      </c>
      <c r="OP78">
        <v>0</v>
      </c>
      <c r="OQ78">
        <v>0</v>
      </c>
      <c r="OR78">
        <v>0</v>
      </c>
      <c r="OS78">
        <v>0</v>
      </c>
      <c r="OT78">
        <v>0</v>
      </c>
      <c r="OU78">
        <v>0</v>
      </c>
      <c r="OV78">
        <v>45</v>
      </c>
      <c r="OW78">
        <v>1</v>
      </c>
      <c r="OX78">
        <v>0</v>
      </c>
      <c r="OY78">
        <v>2</v>
      </c>
      <c r="OZ78">
        <v>1</v>
      </c>
      <c r="PA78">
        <v>0</v>
      </c>
      <c r="PB78">
        <v>0</v>
      </c>
      <c r="PC78">
        <v>0</v>
      </c>
      <c r="PD78">
        <v>0</v>
      </c>
      <c r="PE78">
        <v>0</v>
      </c>
      <c r="PF78">
        <v>0</v>
      </c>
      <c r="PG78">
        <v>0</v>
      </c>
      <c r="PH78">
        <v>3</v>
      </c>
      <c r="PI78">
        <v>559</v>
      </c>
      <c r="PJ78">
        <v>16</v>
      </c>
      <c r="PK78">
        <v>867</v>
      </c>
      <c r="PL78">
        <v>639</v>
      </c>
      <c r="PM78">
        <v>249</v>
      </c>
      <c r="PN78">
        <v>0</v>
      </c>
      <c r="PO78">
        <v>105</v>
      </c>
      <c r="PP78">
        <v>15</v>
      </c>
      <c r="PQ78">
        <v>0</v>
      </c>
      <c r="PR78">
        <v>7</v>
      </c>
      <c r="PS78">
        <v>0</v>
      </c>
      <c r="PT78">
        <v>1691</v>
      </c>
      <c r="PU78">
        <v>63</v>
      </c>
      <c r="PV78">
        <v>3</v>
      </c>
      <c r="PW78">
        <v>306</v>
      </c>
      <c r="PX78">
        <v>265</v>
      </c>
      <c r="PY78">
        <v>12</v>
      </c>
      <c r="PZ78">
        <v>0</v>
      </c>
      <c r="QA78">
        <v>0</v>
      </c>
      <c r="QB78">
        <v>0</v>
      </c>
      <c r="QC78">
        <v>0</v>
      </c>
      <c r="QD78">
        <v>0</v>
      </c>
      <c r="QE78">
        <v>0</v>
      </c>
      <c r="QF78">
        <v>384</v>
      </c>
    </row>
    <row r="79" spans="1:448" hidden="1">
      <c r="A79" s="178" t="s">
        <v>199</v>
      </c>
      <c r="B79">
        <v>22</v>
      </c>
      <c r="C79">
        <v>0</v>
      </c>
      <c r="D79">
        <v>0</v>
      </c>
      <c r="E79">
        <v>0</v>
      </c>
      <c r="F79">
        <v>100</v>
      </c>
      <c r="G79">
        <v>0</v>
      </c>
      <c r="H79">
        <v>0</v>
      </c>
      <c r="I79">
        <v>12</v>
      </c>
      <c r="J79">
        <v>6</v>
      </c>
      <c r="K79">
        <v>1</v>
      </c>
      <c r="L79">
        <v>2</v>
      </c>
      <c r="M79">
        <v>0</v>
      </c>
      <c r="N79">
        <v>0</v>
      </c>
      <c r="O79">
        <v>153</v>
      </c>
      <c r="P79">
        <v>0</v>
      </c>
      <c r="Q79">
        <v>0</v>
      </c>
      <c r="R79">
        <v>7</v>
      </c>
      <c r="S79">
        <v>0</v>
      </c>
      <c r="T79">
        <v>119</v>
      </c>
      <c r="U79">
        <v>2</v>
      </c>
      <c r="V79">
        <v>1</v>
      </c>
      <c r="W79">
        <v>0</v>
      </c>
      <c r="X79">
        <v>0</v>
      </c>
      <c r="Y79">
        <v>5</v>
      </c>
      <c r="Z79">
        <v>0</v>
      </c>
      <c r="AA79">
        <v>3</v>
      </c>
      <c r="AB79">
        <v>9</v>
      </c>
      <c r="AC79">
        <v>0</v>
      </c>
      <c r="AD79">
        <v>8</v>
      </c>
      <c r="AE79">
        <v>33</v>
      </c>
      <c r="AF79">
        <v>4</v>
      </c>
      <c r="AG79">
        <v>34</v>
      </c>
      <c r="AH79">
        <v>521</v>
      </c>
      <c r="AI79">
        <v>9</v>
      </c>
      <c r="AJ79">
        <v>0</v>
      </c>
      <c r="AK79">
        <v>0</v>
      </c>
      <c r="AL79">
        <v>0</v>
      </c>
      <c r="AM79">
        <v>1</v>
      </c>
      <c r="AN79">
        <v>0</v>
      </c>
      <c r="AO79">
        <v>0</v>
      </c>
      <c r="AP79">
        <v>1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8</v>
      </c>
      <c r="AW79">
        <v>0</v>
      </c>
      <c r="AX79">
        <v>0</v>
      </c>
      <c r="AY79">
        <v>0</v>
      </c>
      <c r="AZ79">
        <v>0</v>
      </c>
      <c r="BA79">
        <v>3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1</v>
      </c>
      <c r="BL79">
        <v>0</v>
      </c>
      <c r="BM79">
        <v>0</v>
      </c>
      <c r="BN79">
        <v>0</v>
      </c>
      <c r="BO79">
        <v>23</v>
      </c>
      <c r="BP79">
        <v>60</v>
      </c>
      <c r="BQ79">
        <v>0</v>
      </c>
      <c r="BR79">
        <v>2</v>
      </c>
      <c r="BS79">
        <v>0</v>
      </c>
      <c r="BT79">
        <v>60</v>
      </c>
      <c r="BU79">
        <v>0</v>
      </c>
      <c r="BV79">
        <v>0</v>
      </c>
      <c r="BW79">
        <v>9</v>
      </c>
      <c r="BX79">
        <v>1</v>
      </c>
      <c r="BY79">
        <v>2</v>
      </c>
      <c r="BZ79">
        <v>0</v>
      </c>
      <c r="CA79">
        <v>0</v>
      </c>
      <c r="CB79">
        <v>1</v>
      </c>
      <c r="CC79">
        <v>677</v>
      </c>
      <c r="CD79">
        <v>0</v>
      </c>
      <c r="CE79">
        <v>0</v>
      </c>
      <c r="CF79">
        <v>9</v>
      </c>
      <c r="CG79">
        <v>0</v>
      </c>
      <c r="CH79">
        <v>81</v>
      </c>
      <c r="CI79">
        <v>0</v>
      </c>
      <c r="CJ79">
        <v>0</v>
      </c>
      <c r="CK79">
        <v>0</v>
      </c>
      <c r="CL79">
        <v>0</v>
      </c>
      <c r="CM79">
        <v>8</v>
      </c>
      <c r="CN79">
        <v>0</v>
      </c>
      <c r="CO79">
        <v>2</v>
      </c>
      <c r="CP79">
        <v>7</v>
      </c>
      <c r="CQ79">
        <v>9</v>
      </c>
      <c r="CR79">
        <v>9</v>
      </c>
      <c r="CS79">
        <v>135</v>
      </c>
      <c r="CT79">
        <v>11</v>
      </c>
      <c r="CU79">
        <v>9</v>
      </c>
      <c r="CV79">
        <v>1092</v>
      </c>
      <c r="CW79">
        <v>31</v>
      </c>
      <c r="CX79">
        <v>1</v>
      </c>
      <c r="CY79">
        <v>0</v>
      </c>
      <c r="CZ79">
        <v>0</v>
      </c>
      <c r="DA79">
        <v>83</v>
      </c>
      <c r="DB79">
        <v>1</v>
      </c>
      <c r="DC79">
        <v>0</v>
      </c>
      <c r="DD79">
        <v>3</v>
      </c>
      <c r="DE79">
        <v>3</v>
      </c>
      <c r="DF79">
        <v>1</v>
      </c>
      <c r="DG79">
        <v>0</v>
      </c>
      <c r="DH79">
        <v>1</v>
      </c>
      <c r="DI79">
        <v>0</v>
      </c>
      <c r="DJ79">
        <v>52</v>
      </c>
      <c r="DK79">
        <v>0</v>
      </c>
      <c r="DL79">
        <v>0</v>
      </c>
      <c r="DM79">
        <v>13</v>
      </c>
      <c r="DN79">
        <v>0</v>
      </c>
      <c r="DO79">
        <v>35</v>
      </c>
      <c r="DP79">
        <v>5</v>
      </c>
      <c r="DQ79">
        <v>0</v>
      </c>
      <c r="DR79">
        <v>1</v>
      </c>
      <c r="DS79">
        <v>0</v>
      </c>
      <c r="DT79">
        <v>10</v>
      </c>
      <c r="DU79">
        <v>2</v>
      </c>
      <c r="DV79">
        <v>7</v>
      </c>
      <c r="DW79">
        <v>4</v>
      </c>
      <c r="DX79">
        <v>7</v>
      </c>
      <c r="DY79">
        <v>16</v>
      </c>
      <c r="DZ79">
        <v>64</v>
      </c>
      <c r="EA79">
        <v>0</v>
      </c>
      <c r="EB79">
        <v>11</v>
      </c>
      <c r="EC79">
        <v>351</v>
      </c>
      <c r="ED79">
        <v>122</v>
      </c>
      <c r="EE79">
        <v>1</v>
      </c>
      <c r="EF79">
        <v>2</v>
      </c>
      <c r="EG79">
        <v>0</v>
      </c>
      <c r="EH79">
        <v>244</v>
      </c>
      <c r="EI79">
        <v>1</v>
      </c>
      <c r="EJ79">
        <v>0</v>
      </c>
      <c r="EK79">
        <v>25</v>
      </c>
      <c r="EL79">
        <v>10</v>
      </c>
      <c r="EM79">
        <v>4</v>
      </c>
      <c r="EN79">
        <v>2</v>
      </c>
      <c r="EO79">
        <v>1</v>
      </c>
      <c r="EP79">
        <v>1</v>
      </c>
      <c r="EQ79">
        <v>890</v>
      </c>
      <c r="ER79">
        <v>0</v>
      </c>
      <c r="ES79">
        <v>0</v>
      </c>
      <c r="ET79">
        <v>29</v>
      </c>
      <c r="EU79">
        <v>0</v>
      </c>
      <c r="EV79">
        <v>238</v>
      </c>
      <c r="EW79">
        <v>7</v>
      </c>
      <c r="EX79">
        <v>1</v>
      </c>
      <c r="EY79">
        <v>1</v>
      </c>
      <c r="EZ79">
        <v>0</v>
      </c>
      <c r="FA79">
        <v>23</v>
      </c>
      <c r="FB79">
        <v>2</v>
      </c>
      <c r="FC79">
        <v>12</v>
      </c>
      <c r="FD79">
        <v>20</v>
      </c>
      <c r="FE79">
        <v>16</v>
      </c>
      <c r="FF79">
        <v>34</v>
      </c>
      <c r="FG79">
        <v>232</v>
      </c>
      <c r="FH79">
        <v>15</v>
      </c>
      <c r="FI79">
        <v>54</v>
      </c>
      <c r="FJ79">
        <v>1987</v>
      </c>
      <c r="FK79">
        <v>232</v>
      </c>
      <c r="FL79">
        <v>49</v>
      </c>
      <c r="FM79">
        <v>198</v>
      </c>
      <c r="FN79">
        <v>9</v>
      </c>
      <c r="FO79">
        <v>33</v>
      </c>
      <c r="FP79">
        <v>521</v>
      </c>
      <c r="FQ79">
        <v>6</v>
      </c>
      <c r="FR79">
        <v>16</v>
      </c>
      <c r="FS79">
        <v>1</v>
      </c>
      <c r="FT79">
        <v>0</v>
      </c>
      <c r="FU79">
        <v>0</v>
      </c>
      <c r="FV79">
        <v>23</v>
      </c>
      <c r="FW79">
        <v>527</v>
      </c>
      <c r="FX79">
        <v>90</v>
      </c>
      <c r="FY79">
        <v>443</v>
      </c>
      <c r="FZ79">
        <v>1</v>
      </c>
      <c r="GA79">
        <v>31</v>
      </c>
      <c r="GB79">
        <v>1092</v>
      </c>
      <c r="GC79">
        <v>61</v>
      </c>
      <c r="GD79">
        <v>5</v>
      </c>
      <c r="GE79">
        <v>283</v>
      </c>
      <c r="GF79">
        <v>1</v>
      </c>
      <c r="GG79">
        <v>1</v>
      </c>
      <c r="GH79">
        <v>351</v>
      </c>
      <c r="GI79">
        <v>826</v>
      </c>
      <c r="GJ79">
        <v>160</v>
      </c>
      <c r="GK79">
        <v>925</v>
      </c>
      <c r="GL79">
        <v>11</v>
      </c>
      <c r="GM79">
        <v>65</v>
      </c>
      <c r="GN79">
        <v>1987</v>
      </c>
      <c r="GO79">
        <v>6</v>
      </c>
      <c r="GP79">
        <v>0</v>
      </c>
      <c r="GQ79">
        <v>94</v>
      </c>
      <c r="GR79">
        <v>84</v>
      </c>
      <c r="GS79">
        <v>21</v>
      </c>
      <c r="GT79">
        <v>0</v>
      </c>
      <c r="GU79">
        <v>2</v>
      </c>
      <c r="GV79">
        <v>0</v>
      </c>
      <c r="GW79">
        <v>0</v>
      </c>
      <c r="GX79">
        <v>0</v>
      </c>
      <c r="GY79">
        <v>0</v>
      </c>
      <c r="GZ79">
        <v>121</v>
      </c>
      <c r="HA79">
        <v>9</v>
      </c>
      <c r="HB79">
        <v>0</v>
      </c>
      <c r="HC79">
        <v>72</v>
      </c>
      <c r="HD79">
        <v>65</v>
      </c>
      <c r="HE79">
        <v>21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1</v>
      </c>
      <c r="HL79">
        <v>102</v>
      </c>
      <c r="HM79">
        <v>18</v>
      </c>
      <c r="HN79">
        <v>0</v>
      </c>
      <c r="HO79">
        <v>82</v>
      </c>
      <c r="HP79">
        <v>69</v>
      </c>
      <c r="HQ79">
        <v>21</v>
      </c>
      <c r="HR79">
        <v>0</v>
      </c>
      <c r="HS79">
        <v>1</v>
      </c>
      <c r="HT79">
        <v>0</v>
      </c>
      <c r="HU79">
        <v>0</v>
      </c>
      <c r="HV79">
        <v>0</v>
      </c>
      <c r="HW79">
        <v>0</v>
      </c>
      <c r="HX79">
        <v>121</v>
      </c>
      <c r="HY79">
        <v>30</v>
      </c>
      <c r="HZ79">
        <v>0</v>
      </c>
      <c r="IA79">
        <v>91</v>
      </c>
      <c r="IB79">
        <v>69</v>
      </c>
      <c r="IC79">
        <v>23</v>
      </c>
      <c r="ID79">
        <v>0</v>
      </c>
      <c r="IE79">
        <v>1</v>
      </c>
      <c r="IF79">
        <v>0</v>
      </c>
      <c r="IG79">
        <v>0</v>
      </c>
      <c r="IH79">
        <v>0</v>
      </c>
      <c r="II79">
        <v>0</v>
      </c>
      <c r="IJ79">
        <v>144</v>
      </c>
      <c r="IK79">
        <v>22</v>
      </c>
      <c r="IL79">
        <v>0</v>
      </c>
      <c r="IM79">
        <v>77</v>
      </c>
      <c r="IN79">
        <v>63</v>
      </c>
      <c r="IO79">
        <v>23</v>
      </c>
      <c r="IP79">
        <v>0</v>
      </c>
      <c r="IQ79">
        <v>1</v>
      </c>
      <c r="IR79">
        <v>0</v>
      </c>
      <c r="IS79">
        <v>0</v>
      </c>
      <c r="IT79">
        <v>0</v>
      </c>
      <c r="IU79">
        <v>0</v>
      </c>
      <c r="IV79">
        <v>122</v>
      </c>
      <c r="IW79">
        <v>30</v>
      </c>
      <c r="IX79">
        <v>0</v>
      </c>
      <c r="IY79">
        <v>67</v>
      </c>
      <c r="IZ79">
        <v>47</v>
      </c>
      <c r="JA79">
        <v>20</v>
      </c>
      <c r="JB79">
        <v>0</v>
      </c>
      <c r="JC79">
        <v>0</v>
      </c>
      <c r="JD79">
        <v>0</v>
      </c>
      <c r="JE79">
        <v>1</v>
      </c>
      <c r="JF79">
        <v>1</v>
      </c>
      <c r="JG79">
        <v>0</v>
      </c>
      <c r="JH79">
        <v>117</v>
      </c>
      <c r="JI79">
        <v>22</v>
      </c>
      <c r="JJ79">
        <v>0</v>
      </c>
      <c r="JK79">
        <v>59</v>
      </c>
      <c r="JL79">
        <v>43</v>
      </c>
      <c r="JM79">
        <v>19</v>
      </c>
      <c r="JN79">
        <v>0</v>
      </c>
      <c r="JO79">
        <v>0</v>
      </c>
      <c r="JP79">
        <v>0</v>
      </c>
      <c r="JQ79">
        <v>0</v>
      </c>
      <c r="JR79">
        <v>1</v>
      </c>
      <c r="JS79">
        <v>0</v>
      </c>
      <c r="JT79">
        <v>100</v>
      </c>
      <c r="JU79">
        <v>46</v>
      </c>
      <c r="JV79">
        <v>2</v>
      </c>
      <c r="JW79">
        <v>56</v>
      </c>
      <c r="JX79">
        <v>39</v>
      </c>
      <c r="JY79">
        <v>25</v>
      </c>
      <c r="JZ79">
        <v>0</v>
      </c>
      <c r="KA79">
        <v>2</v>
      </c>
      <c r="KB79">
        <v>0</v>
      </c>
      <c r="KC79">
        <v>0</v>
      </c>
      <c r="KD79">
        <v>0</v>
      </c>
      <c r="KE79">
        <v>0</v>
      </c>
      <c r="KF79">
        <v>129</v>
      </c>
      <c r="KG79">
        <v>44</v>
      </c>
      <c r="KH79">
        <v>1</v>
      </c>
      <c r="KI79">
        <v>64</v>
      </c>
      <c r="KJ79">
        <v>52</v>
      </c>
      <c r="KK79">
        <v>23</v>
      </c>
      <c r="KL79">
        <v>0</v>
      </c>
      <c r="KM79">
        <v>0</v>
      </c>
      <c r="KN79">
        <v>0</v>
      </c>
      <c r="KO79">
        <v>0</v>
      </c>
      <c r="KP79">
        <v>1</v>
      </c>
      <c r="KQ79">
        <v>1</v>
      </c>
      <c r="KR79">
        <v>132</v>
      </c>
      <c r="KS79">
        <v>47</v>
      </c>
      <c r="KT79">
        <v>3</v>
      </c>
      <c r="KU79">
        <v>58</v>
      </c>
      <c r="KV79">
        <v>44</v>
      </c>
      <c r="KW79">
        <v>25</v>
      </c>
      <c r="KX79">
        <v>0</v>
      </c>
      <c r="KY79">
        <v>0</v>
      </c>
      <c r="KZ79">
        <v>0</v>
      </c>
      <c r="LA79">
        <v>1</v>
      </c>
      <c r="LB79">
        <v>0</v>
      </c>
      <c r="LC79">
        <v>0</v>
      </c>
      <c r="LD79">
        <v>133</v>
      </c>
      <c r="LE79">
        <v>40</v>
      </c>
      <c r="LF79">
        <v>3</v>
      </c>
      <c r="LG79">
        <v>63</v>
      </c>
      <c r="LH79">
        <v>49</v>
      </c>
      <c r="LI79">
        <v>18</v>
      </c>
      <c r="LJ79">
        <v>0</v>
      </c>
      <c r="LK79">
        <v>0</v>
      </c>
      <c r="LL79">
        <v>0</v>
      </c>
      <c r="LM79">
        <v>0</v>
      </c>
      <c r="LN79">
        <v>1</v>
      </c>
      <c r="LO79">
        <v>0</v>
      </c>
      <c r="LP79">
        <v>124</v>
      </c>
      <c r="LQ79">
        <v>33</v>
      </c>
      <c r="LR79">
        <v>2</v>
      </c>
      <c r="LS79">
        <v>70</v>
      </c>
      <c r="LT79">
        <v>50</v>
      </c>
      <c r="LU79">
        <v>26</v>
      </c>
      <c r="LV79">
        <v>0</v>
      </c>
      <c r="LW79">
        <v>0</v>
      </c>
      <c r="LX79">
        <v>0</v>
      </c>
      <c r="LY79">
        <v>1</v>
      </c>
      <c r="LZ79">
        <v>2</v>
      </c>
      <c r="MA79">
        <v>1</v>
      </c>
      <c r="MB79">
        <v>131</v>
      </c>
      <c r="MC79">
        <v>35</v>
      </c>
      <c r="MD79">
        <v>3</v>
      </c>
      <c r="ME79">
        <v>50</v>
      </c>
      <c r="MF79">
        <v>43</v>
      </c>
      <c r="MG79">
        <v>22</v>
      </c>
      <c r="MH79">
        <v>0</v>
      </c>
      <c r="MI79">
        <v>0</v>
      </c>
      <c r="MJ79">
        <v>0</v>
      </c>
      <c r="MK79">
        <v>0</v>
      </c>
      <c r="ML79">
        <v>1</v>
      </c>
      <c r="MM79">
        <v>0</v>
      </c>
      <c r="MN79">
        <v>110</v>
      </c>
      <c r="MO79">
        <v>31</v>
      </c>
      <c r="MP79">
        <v>0</v>
      </c>
      <c r="MQ79">
        <v>42</v>
      </c>
      <c r="MR79">
        <v>29</v>
      </c>
      <c r="MS79">
        <v>18</v>
      </c>
      <c r="MT79">
        <v>0</v>
      </c>
      <c r="MU79">
        <v>0</v>
      </c>
      <c r="MV79">
        <v>0</v>
      </c>
      <c r="MW79">
        <v>1</v>
      </c>
      <c r="MX79">
        <v>1</v>
      </c>
      <c r="MY79">
        <v>0</v>
      </c>
      <c r="MZ79">
        <v>91</v>
      </c>
      <c r="NA79">
        <v>38</v>
      </c>
      <c r="NB79">
        <v>3</v>
      </c>
      <c r="NC79">
        <v>51</v>
      </c>
      <c r="ND79">
        <v>35</v>
      </c>
      <c r="NE79">
        <v>21</v>
      </c>
      <c r="NF79">
        <v>0</v>
      </c>
      <c r="NG79">
        <v>0</v>
      </c>
      <c r="NH79">
        <v>0</v>
      </c>
      <c r="NI79">
        <v>1</v>
      </c>
      <c r="NJ79">
        <v>0</v>
      </c>
      <c r="NK79">
        <v>0</v>
      </c>
      <c r="NL79">
        <v>113</v>
      </c>
      <c r="NM79">
        <v>28</v>
      </c>
      <c r="NN79">
        <v>3</v>
      </c>
      <c r="NO79">
        <v>42</v>
      </c>
      <c r="NP79">
        <v>32</v>
      </c>
      <c r="NQ79">
        <v>13</v>
      </c>
      <c r="NR79">
        <v>0</v>
      </c>
      <c r="NS79">
        <v>0</v>
      </c>
      <c r="NT79">
        <v>0</v>
      </c>
      <c r="NU79">
        <v>0</v>
      </c>
      <c r="NV79">
        <v>0</v>
      </c>
      <c r="NW79">
        <v>2</v>
      </c>
      <c r="NX79">
        <v>86</v>
      </c>
      <c r="NY79">
        <v>20</v>
      </c>
      <c r="NZ79">
        <v>2</v>
      </c>
      <c r="OA79">
        <v>28</v>
      </c>
      <c r="OB79">
        <v>22</v>
      </c>
      <c r="OC79">
        <v>8</v>
      </c>
      <c r="OD79">
        <v>0</v>
      </c>
      <c r="OE79">
        <v>0</v>
      </c>
      <c r="OF79">
        <v>0</v>
      </c>
      <c r="OG79">
        <v>0</v>
      </c>
      <c r="OH79">
        <v>0</v>
      </c>
      <c r="OI79">
        <v>0</v>
      </c>
      <c r="OJ79">
        <v>58</v>
      </c>
      <c r="OK79">
        <v>21</v>
      </c>
      <c r="OL79">
        <v>0</v>
      </c>
      <c r="OM79">
        <v>24</v>
      </c>
      <c r="ON79">
        <v>15</v>
      </c>
      <c r="OO79">
        <v>4</v>
      </c>
      <c r="OP79">
        <v>0</v>
      </c>
      <c r="OQ79">
        <v>0</v>
      </c>
      <c r="OR79">
        <v>0</v>
      </c>
      <c r="OS79">
        <v>0</v>
      </c>
      <c r="OT79">
        <v>0</v>
      </c>
      <c r="OU79">
        <v>2</v>
      </c>
      <c r="OV79">
        <v>49</v>
      </c>
      <c r="OW79">
        <v>1</v>
      </c>
      <c r="OX79">
        <v>1</v>
      </c>
      <c r="OY79">
        <v>2</v>
      </c>
      <c r="OZ79">
        <v>1</v>
      </c>
      <c r="PA79">
        <v>0</v>
      </c>
      <c r="PB79">
        <v>0</v>
      </c>
      <c r="PC79">
        <v>0</v>
      </c>
      <c r="PD79">
        <v>0</v>
      </c>
      <c r="PE79">
        <v>0</v>
      </c>
      <c r="PF79">
        <v>0</v>
      </c>
      <c r="PG79">
        <v>0</v>
      </c>
      <c r="PH79">
        <v>4</v>
      </c>
      <c r="PI79">
        <v>521</v>
      </c>
      <c r="PJ79">
        <v>23</v>
      </c>
      <c r="PK79">
        <v>1092</v>
      </c>
      <c r="PL79">
        <v>851</v>
      </c>
      <c r="PM79">
        <v>351</v>
      </c>
      <c r="PN79">
        <v>0</v>
      </c>
      <c r="PO79">
        <v>7</v>
      </c>
      <c r="PP79">
        <v>0</v>
      </c>
      <c r="PQ79">
        <v>5</v>
      </c>
      <c r="PR79">
        <v>8</v>
      </c>
      <c r="PS79">
        <v>7</v>
      </c>
      <c r="PT79">
        <v>1987</v>
      </c>
      <c r="PU79">
        <v>54</v>
      </c>
      <c r="PV79">
        <v>0</v>
      </c>
      <c r="PW79">
        <v>430</v>
      </c>
      <c r="PX79">
        <v>359</v>
      </c>
      <c r="PY79">
        <v>85</v>
      </c>
      <c r="PZ79">
        <v>0</v>
      </c>
      <c r="QA79">
        <v>1</v>
      </c>
      <c r="QB79">
        <v>0</v>
      </c>
      <c r="QC79">
        <v>0</v>
      </c>
      <c r="QD79">
        <v>1</v>
      </c>
      <c r="QE79">
        <v>3</v>
      </c>
      <c r="QF79">
        <v>569</v>
      </c>
    </row>
    <row r="80" spans="1:448" hidden="1">
      <c r="A80" s="178" t="s">
        <v>200</v>
      </c>
      <c r="B80">
        <v>2</v>
      </c>
      <c r="C80">
        <v>1</v>
      </c>
      <c r="D80">
        <v>0</v>
      </c>
      <c r="E80">
        <v>1</v>
      </c>
      <c r="F80">
        <v>21</v>
      </c>
      <c r="G80">
        <v>0</v>
      </c>
      <c r="H80">
        <v>0</v>
      </c>
      <c r="I80">
        <v>5</v>
      </c>
      <c r="J80">
        <v>6</v>
      </c>
      <c r="K80">
        <v>2</v>
      </c>
      <c r="L80">
        <v>0</v>
      </c>
      <c r="M80">
        <v>0</v>
      </c>
      <c r="N80">
        <v>6</v>
      </c>
      <c r="O80">
        <v>247</v>
      </c>
      <c r="P80">
        <v>0</v>
      </c>
      <c r="Q80">
        <v>0</v>
      </c>
      <c r="R80">
        <v>4</v>
      </c>
      <c r="S80">
        <v>0</v>
      </c>
      <c r="T80">
        <v>76</v>
      </c>
      <c r="U80">
        <v>3</v>
      </c>
      <c r="V80">
        <v>0</v>
      </c>
      <c r="W80">
        <v>0</v>
      </c>
      <c r="X80">
        <v>2</v>
      </c>
      <c r="Y80">
        <v>18</v>
      </c>
      <c r="Z80">
        <v>1</v>
      </c>
      <c r="AA80">
        <v>4</v>
      </c>
      <c r="AB80">
        <v>19</v>
      </c>
      <c r="AC80">
        <v>5</v>
      </c>
      <c r="AD80">
        <v>6</v>
      </c>
      <c r="AE80">
        <v>18</v>
      </c>
      <c r="AF80">
        <v>21</v>
      </c>
      <c r="AG80">
        <v>12</v>
      </c>
      <c r="AH80">
        <v>480</v>
      </c>
      <c r="AI80">
        <v>0</v>
      </c>
      <c r="AJ80">
        <v>0</v>
      </c>
      <c r="AK80">
        <v>0</v>
      </c>
      <c r="AL80">
        <v>0</v>
      </c>
      <c r="AM80">
        <v>2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2</v>
      </c>
      <c r="AW80">
        <v>0</v>
      </c>
      <c r="AX80">
        <v>0</v>
      </c>
      <c r="AY80">
        <v>0</v>
      </c>
      <c r="AZ80">
        <v>0</v>
      </c>
      <c r="BA80">
        <v>2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7</v>
      </c>
      <c r="BP80">
        <v>4</v>
      </c>
      <c r="BQ80">
        <v>0</v>
      </c>
      <c r="BR80">
        <v>0</v>
      </c>
      <c r="BS80">
        <v>1</v>
      </c>
      <c r="BT80">
        <v>9</v>
      </c>
      <c r="BU80">
        <v>0</v>
      </c>
      <c r="BV80">
        <v>0</v>
      </c>
      <c r="BW80">
        <v>6</v>
      </c>
      <c r="BX80">
        <v>13</v>
      </c>
      <c r="BY80">
        <v>4</v>
      </c>
      <c r="BZ80">
        <v>0</v>
      </c>
      <c r="CA80">
        <v>0</v>
      </c>
      <c r="CB80">
        <v>4</v>
      </c>
      <c r="CC80">
        <v>1465</v>
      </c>
      <c r="CD80">
        <v>0</v>
      </c>
      <c r="CE80">
        <v>4</v>
      </c>
      <c r="CF80">
        <v>13</v>
      </c>
      <c r="CG80">
        <v>0</v>
      </c>
      <c r="CH80">
        <v>76</v>
      </c>
      <c r="CI80">
        <v>0</v>
      </c>
      <c r="CJ80">
        <v>1</v>
      </c>
      <c r="CK80">
        <v>0</v>
      </c>
      <c r="CL80">
        <v>3</v>
      </c>
      <c r="CM80">
        <v>22</v>
      </c>
      <c r="CN80">
        <v>0</v>
      </c>
      <c r="CO80">
        <v>10</v>
      </c>
      <c r="CP80">
        <v>17</v>
      </c>
      <c r="CQ80">
        <v>11</v>
      </c>
      <c r="CR80">
        <v>16</v>
      </c>
      <c r="CS80">
        <v>50</v>
      </c>
      <c r="CT80">
        <v>22</v>
      </c>
      <c r="CU80">
        <v>39</v>
      </c>
      <c r="CV80">
        <v>1790</v>
      </c>
      <c r="CW80">
        <v>0</v>
      </c>
      <c r="CX80">
        <v>0</v>
      </c>
      <c r="CY80">
        <v>0</v>
      </c>
      <c r="CZ80">
        <v>0</v>
      </c>
      <c r="DA80">
        <v>12</v>
      </c>
      <c r="DB80">
        <v>0</v>
      </c>
      <c r="DC80">
        <v>0</v>
      </c>
      <c r="DD80">
        <v>2</v>
      </c>
      <c r="DE80">
        <v>2</v>
      </c>
      <c r="DF80">
        <v>0</v>
      </c>
      <c r="DG80">
        <v>0</v>
      </c>
      <c r="DH80">
        <v>0</v>
      </c>
      <c r="DI80">
        <v>9</v>
      </c>
      <c r="DJ80">
        <v>111</v>
      </c>
      <c r="DK80">
        <v>0</v>
      </c>
      <c r="DL80">
        <v>0</v>
      </c>
      <c r="DM80">
        <v>18</v>
      </c>
      <c r="DN80">
        <v>2</v>
      </c>
      <c r="DO80">
        <v>23</v>
      </c>
      <c r="DP80">
        <v>0</v>
      </c>
      <c r="DQ80">
        <v>0</v>
      </c>
      <c r="DR80">
        <v>0</v>
      </c>
      <c r="DS80">
        <v>0</v>
      </c>
      <c r="DT80">
        <v>14</v>
      </c>
      <c r="DU80">
        <v>0</v>
      </c>
      <c r="DV80">
        <v>2</v>
      </c>
      <c r="DW80">
        <v>0</v>
      </c>
      <c r="DX80">
        <v>2</v>
      </c>
      <c r="DY80">
        <v>3</v>
      </c>
      <c r="DZ80">
        <v>9</v>
      </c>
      <c r="EA80">
        <v>3</v>
      </c>
      <c r="EB80">
        <v>7</v>
      </c>
      <c r="EC80">
        <v>219</v>
      </c>
      <c r="ED80">
        <v>6</v>
      </c>
      <c r="EE80">
        <v>1</v>
      </c>
      <c r="EF80">
        <v>0</v>
      </c>
      <c r="EG80">
        <v>2</v>
      </c>
      <c r="EH80">
        <v>44</v>
      </c>
      <c r="EI80">
        <v>0</v>
      </c>
      <c r="EJ80">
        <v>0</v>
      </c>
      <c r="EK80">
        <v>13</v>
      </c>
      <c r="EL80">
        <v>21</v>
      </c>
      <c r="EM80">
        <v>6</v>
      </c>
      <c r="EN80">
        <v>0</v>
      </c>
      <c r="EO80">
        <v>0</v>
      </c>
      <c r="EP80">
        <v>19</v>
      </c>
      <c r="EQ80">
        <v>1825</v>
      </c>
      <c r="ER80">
        <v>0</v>
      </c>
      <c r="ES80">
        <v>4</v>
      </c>
      <c r="ET80">
        <v>35</v>
      </c>
      <c r="EU80">
        <v>2</v>
      </c>
      <c r="EV80">
        <v>177</v>
      </c>
      <c r="EW80">
        <v>3</v>
      </c>
      <c r="EX80">
        <v>1</v>
      </c>
      <c r="EY80">
        <v>0</v>
      </c>
      <c r="EZ80">
        <v>5</v>
      </c>
      <c r="FA80">
        <v>54</v>
      </c>
      <c r="FB80">
        <v>1</v>
      </c>
      <c r="FC80">
        <v>17</v>
      </c>
      <c r="FD80">
        <v>36</v>
      </c>
      <c r="FE80">
        <v>18</v>
      </c>
      <c r="FF80">
        <v>25</v>
      </c>
      <c r="FG80">
        <v>77</v>
      </c>
      <c r="FH80">
        <v>46</v>
      </c>
      <c r="FI80">
        <v>58</v>
      </c>
      <c r="FJ80">
        <v>2496</v>
      </c>
      <c r="FK80">
        <v>202</v>
      </c>
      <c r="FL80">
        <v>39</v>
      </c>
      <c r="FM80">
        <v>217</v>
      </c>
      <c r="FN80">
        <v>3</v>
      </c>
      <c r="FO80">
        <v>19</v>
      </c>
      <c r="FP80">
        <v>480</v>
      </c>
      <c r="FQ80">
        <v>1</v>
      </c>
      <c r="FR80">
        <v>5</v>
      </c>
      <c r="FS80">
        <v>0</v>
      </c>
      <c r="FT80">
        <v>0</v>
      </c>
      <c r="FU80">
        <v>1</v>
      </c>
      <c r="FV80">
        <v>7</v>
      </c>
      <c r="FW80">
        <v>945</v>
      </c>
      <c r="FX80">
        <v>147</v>
      </c>
      <c r="FY80">
        <v>621</v>
      </c>
      <c r="FZ80">
        <v>7</v>
      </c>
      <c r="GA80">
        <v>70</v>
      </c>
      <c r="GB80">
        <v>1790</v>
      </c>
      <c r="GC80">
        <v>44</v>
      </c>
      <c r="GD80">
        <v>3</v>
      </c>
      <c r="GE80">
        <v>168</v>
      </c>
      <c r="GF80">
        <v>0</v>
      </c>
      <c r="GG80">
        <v>4</v>
      </c>
      <c r="GH80">
        <v>219</v>
      </c>
      <c r="GI80">
        <v>1192</v>
      </c>
      <c r="GJ80">
        <v>194</v>
      </c>
      <c r="GK80">
        <v>1006</v>
      </c>
      <c r="GL80">
        <v>10</v>
      </c>
      <c r="GM80">
        <v>94</v>
      </c>
      <c r="GN80">
        <v>2496</v>
      </c>
      <c r="GO80">
        <v>3</v>
      </c>
      <c r="GP80">
        <v>0</v>
      </c>
      <c r="GQ80">
        <v>145</v>
      </c>
      <c r="GR80">
        <v>115</v>
      </c>
      <c r="GS80">
        <v>14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162</v>
      </c>
      <c r="HA80">
        <v>11</v>
      </c>
      <c r="HB80">
        <v>0</v>
      </c>
      <c r="HC80">
        <v>113</v>
      </c>
      <c r="HD80">
        <v>69</v>
      </c>
      <c r="HE80">
        <v>8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132</v>
      </c>
      <c r="HM80">
        <v>11</v>
      </c>
      <c r="HN80">
        <v>0</v>
      </c>
      <c r="HO80">
        <v>126</v>
      </c>
      <c r="HP80">
        <v>66</v>
      </c>
      <c r="HQ80">
        <v>12</v>
      </c>
      <c r="HR80">
        <v>0</v>
      </c>
      <c r="HS80">
        <v>1</v>
      </c>
      <c r="HT80">
        <v>0</v>
      </c>
      <c r="HU80">
        <v>0</v>
      </c>
      <c r="HV80">
        <v>0</v>
      </c>
      <c r="HW80">
        <v>1</v>
      </c>
      <c r="HX80">
        <v>149</v>
      </c>
      <c r="HY80">
        <v>15</v>
      </c>
      <c r="HZ80">
        <v>0</v>
      </c>
      <c r="IA80">
        <v>131</v>
      </c>
      <c r="IB80">
        <v>69</v>
      </c>
      <c r="IC80">
        <v>16</v>
      </c>
      <c r="ID80">
        <v>0</v>
      </c>
      <c r="IE80">
        <v>0</v>
      </c>
      <c r="IF80">
        <v>0</v>
      </c>
      <c r="IG80">
        <v>0</v>
      </c>
      <c r="IH80">
        <v>0</v>
      </c>
      <c r="II80">
        <v>0</v>
      </c>
      <c r="IJ80">
        <v>162</v>
      </c>
      <c r="IK80">
        <v>17</v>
      </c>
      <c r="IL80">
        <v>0</v>
      </c>
      <c r="IM80">
        <v>90</v>
      </c>
      <c r="IN80">
        <v>47</v>
      </c>
      <c r="IO80">
        <v>16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123</v>
      </c>
      <c r="IW80">
        <v>19</v>
      </c>
      <c r="IX80">
        <v>0</v>
      </c>
      <c r="IY80">
        <v>89</v>
      </c>
      <c r="IZ80">
        <v>48</v>
      </c>
      <c r="JA80">
        <v>15</v>
      </c>
      <c r="JB80">
        <v>0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123</v>
      </c>
      <c r="JI80">
        <v>28</v>
      </c>
      <c r="JJ80">
        <v>0</v>
      </c>
      <c r="JK80">
        <v>103</v>
      </c>
      <c r="JL80">
        <v>51</v>
      </c>
      <c r="JM80">
        <v>14</v>
      </c>
      <c r="JN80">
        <v>0</v>
      </c>
      <c r="JO80">
        <v>0</v>
      </c>
      <c r="JP80">
        <v>0</v>
      </c>
      <c r="JQ80">
        <v>0</v>
      </c>
      <c r="JR80">
        <v>0</v>
      </c>
      <c r="JS80">
        <v>0</v>
      </c>
      <c r="JT80">
        <v>145</v>
      </c>
      <c r="JU80">
        <v>27</v>
      </c>
      <c r="JV80">
        <v>0</v>
      </c>
      <c r="JW80">
        <v>103</v>
      </c>
      <c r="JX80">
        <v>53</v>
      </c>
      <c r="JY80">
        <v>8</v>
      </c>
      <c r="JZ80">
        <v>0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138</v>
      </c>
      <c r="KG80">
        <v>41</v>
      </c>
      <c r="KH80">
        <v>0</v>
      </c>
      <c r="KI80">
        <v>106</v>
      </c>
      <c r="KJ80">
        <v>53</v>
      </c>
      <c r="KK80">
        <v>20</v>
      </c>
      <c r="KL80">
        <v>0</v>
      </c>
      <c r="KM80">
        <v>0</v>
      </c>
      <c r="KN80">
        <v>0</v>
      </c>
      <c r="KO80">
        <v>0</v>
      </c>
      <c r="KP80">
        <v>0</v>
      </c>
      <c r="KQ80">
        <v>0</v>
      </c>
      <c r="KR80">
        <v>167</v>
      </c>
      <c r="KS80">
        <v>36</v>
      </c>
      <c r="KT80">
        <v>0</v>
      </c>
      <c r="KU80">
        <v>107</v>
      </c>
      <c r="KV80">
        <v>53</v>
      </c>
      <c r="KW80">
        <v>17</v>
      </c>
      <c r="KX80">
        <v>0</v>
      </c>
      <c r="KY80">
        <v>0</v>
      </c>
      <c r="KZ80">
        <v>0</v>
      </c>
      <c r="LA80">
        <v>0</v>
      </c>
      <c r="LB80">
        <v>0</v>
      </c>
      <c r="LC80">
        <v>0</v>
      </c>
      <c r="LD80">
        <v>160</v>
      </c>
      <c r="LE80">
        <v>37</v>
      </c>
      <c r="LF80">
        <v>0</v>
      </c>
      <c r="LG80">
        <v>99</v>
      </c>
      <c r="LH80">
        <v>45</v>
      </c>
      <c r="LI80">
        <v>10</v>
      </c>
      <c r="LJ80">
        <v>0</v>
      </c>
      <c r="LK80">
        <v>0</v>
      </c>
      <c r="LL80">
        <v>0</v>
      </c>
      <c r="LM80">
        <v>0</v>
      </c>
      <c r="LN80">
        <v>0</v>
      </c>
      <c r="LO80">
        <v>0</v>
      </c>
      <c r="LP80">
        <v>146</v>
      </c>
      <c r="LQ80">
        <v>33</v>
      </c>
      <c r="LR80">
        <v>2</v>
      </c>
      <c r="LS80">
        <v>95</v>
      </c>
      <c r="LT80">
        <v>38</v>
      </c>
      <c r="LU80">
        <v>12</v>
      </c>
      <c r="LV80">
        <v>0</v>
      </c>
      <c r="LW80">
        <v>0</v>
      </c>
      <c r="LX80">
        <v>0</v>
      </c>
      <c r="LY80">
        <v>0</v>
      </c>
      <c r="LZ80">
        <v>0</v>
      </c>
      <c r="MA80">
        <v>0</v>
      </c>
      <c r="MB80">
        <v>142</v>
      </c>
      <c r="MC80">
        <v>34</v>
      </c>
      <c r="MD80">
        <v>0</v>
      </c>
      <c r="ME80">
        <v>110</v>
      </c>
      <c r="MF80">
        <v>54</v>
      </c>
      <c r="MG80">
        <v>14</v>
      </c>
      <c r="MH80">
        <v>0</v>
      </c>
      <c r="MI80">
        <v>0</v>
      </c>
      <c r="MJ80">
        <v>0</v>
      </c>
      <c r="MK80">
        <v>0</v>
      </c>
      <c r="ML80">
        <v>0</v>
      </c>
      <c r="MM80">
        <v>0</v>
      </c>
      <c r="MN80">
        <v>158</v>
      </c>
      <c r="MO80">
        <v>43</v>
      </c>
      <c r="MP80">
        <v>0</v>
      </c>
      <c r="MQ80">
        <v>97</v>
      </c>
      <c r="MR80">
        <v>52</v>
      </c>
      <c r="MS80">
        <v>8</v>
      </c>
      <c r="MT80">
        <v>0</v>
      </c>
      <c r="MU80">
        <v>0</v>
      </c>
      <c r="MV80">
        <v>0</v>
      </c>
      <c r="MW80">
        <v>0</v>
      </c>
      <c r="MX80">
        <v>0</v>
      </c>
      <c r="MY80">
        <v>0</v>
      </c>
      <c r="MZ80">
        <v>148</v>
      </c>
      <c r="NA80">
        <v>43</v>
      </c>
      <c r="NB80">
        <v>3</v>
      </c>
      <c r="NC80">
        <v>74</v>
      </c>
      <c r="ND80">
        <v>42</v>
      </c>
      <c r="NE80">
        <v>8</v>
      </c>
      <c r="NF80">
        <v>0</v>
      </c>
      <c r="NG80">
        <v>0</v>
      </c>
      <c r="NH80">
        <v>0</v>
      </c>
      <c r="NI80">
        <v>0</v>
      </c>
      <c r="NJ80">
        <v>0</v>
      </c>
      <c r="NK80">
        <v>0</v>
      </c>
      <c r="NL80">
        <v>128</v>
      </c>
      <c r="NM80">
        <v>30</v>
      </c>
      <c r="NN80">
        <v>1</v>
      </c>
      <c r="NO80">
        <v>74</v>
      </c>
      <c r="NP80">
        <v>36</v>
      </c>
      <c r="NQ80">
        <v>10</v>
      </c>
      <c r="NR80">
        <v>0</v>
      </c>
      <c r="NS80">
        <v>0</v>
      </c>
      <c r="NT80">
        <v>0</v>
      </c>
      <c r="NU80">
        <v>0</v>
      </c>
      <c r="NV80">
        <v>0</v>
      </c>
      <c r="NW80">
        <v>0</v>
      </c>
      <c r="NX80">
        <v>115</v>
      </c>
      <c r="NY80">
        <v>31</v>
      </c>
      <c r="NZ80">
        <v>0</v>
      </c>
      <c r="OA80">
        <v>79</v>
      </c>
      <c r="OB80">
        <v>35</v>
      </c>
      <c r="OC80">
        <v>7</v>
      </c>
      <c r="OD80">
        <v>0</v>
      </c>
      <c r="OE80">
        <v>0</v>
      </c>
      <c r="OF80">
        <v>0</v>
      </c>
      <c r="OG80">
        <v>0</v>
      </c>
      <c r="OH80">
        <v>0</v>
      </c>
      <c r="OI80">
        <v>0</v>
      </c>
      <c r="OJ80">
        <v>117</v>
      </c>
      <c r="OK80">
        <v>21</v>
      </c>
      <c r="OL80">
        <v>1</v>
      </c>
      <c r="OM80">
        <v>48</v>
      </c>
      <c r="ON80">
        <v>26</v>
      </c>
      <c r="OO80">
        <v>10</v>
      </c>
      <c r="OP80">
        <v>0</v>
      </c>
      <c r="OQ80">
        <v>0</v>
      </c>
      <c r="OR80">
        <v>0</v>
      </c>
      <c r="OS80">
        <v>0</v>
      </c>
      <c r="OT80">
        <v>0</v>
      </c>
      <c r="OU80">
        <v>0</v>
      </c>
      <c r="OV80">
        <v>80</v>
      </c>
      <c r="OW80">
        <v>0</v>
      </c>
      <c r="OX80">
        <v>0</v>
      </c>
      <c r="OY80">
        <v>1</v>
      </c>
      <c r="OZ80">
        <v>1</v>
      </c>
      <c r="PA80">
        <v>0</v>
      </c>
      <c r="PB80">
        <v>0</v>
      </c>
      <c r="PC80">
        <v>0</v>
      </c>
      <c r="PD80">
        <v>0</v>
      </c>
      <c r="PE80">
        <v>0</v>
      </c>
      <c r="PF80">
        <v>0</v>
      </c>
      <c r="PG80">
        <v>0</v>
      </c>
      <c r="PH80">
        <v>1</v>
      </c>
      <c r="PI80">
        <v>480</v>
      </c>
      <c r="PJ80">
        <v>7</v>
      </c>
      <c r="PK80">
        <v>1790</v>
      </c>
      <c r="PL80">
        <v>953</v>
      </c>
      <c r="PM80">
        <v>219</v>
      </c>
      <c r="PN80">
        <v>0</v>
      </c>
      <c r="PO80">
        <v>1</v>
      </c>
      <c r="PP80">
        <v>0</v>
      </c>
      <c r="PQ80">
        <v>0</v>
      </c>
      <c r="PR80">
        <v>0</v>
      </c>
      <c r="PS80">
        <v>1</v>
      </c>
      <c r="PT80">
        <v>2496</v>
      </c>
      <c r="PU80">
        <v>75</v>
      </c>
      <c r="PV80">
        <v>0</v>
      </c>
      <c r="PW80">
        <v>182</v>
      </c>
      <c r="PX80">
        <v>94</v>
      </c>
      <c r="PY80">
        <v>36</v>
      </c>
      <c r="PZ80">
        <v>0</v>
      </c>
      <c r="QA80">
        <v>0</v>
      </c>
      <c r="QB80">
        <v>0</v>
      </c>
      <c r="QC80">
        <v>0</v>
      </c>
      <c r="QD80">
        <v>0</v>
      </c>
      <c r="QE80">
        <v>0</v>
      </c>
      <c r="QF80">
        <v>293</v>
      </c>
    </row>
    <row r="81" spans="1:448" hidden="1">
      <c r="A81" s="178" t="s">
        <v>201</v>
      </c>
      <c r="B81">
        <v>9</v>
      </c>
      <c r="C81">
        <v>0</v>
      </c>
      <c r="D81">
        <v>0</v>
      </c>
      <c r="E81">
        <v>5</v>
      </c>
      <c r="F81">
        <v>33</v>
      </c>
      <c r="G81">
        <v>2</v>
      </c>
      <c r="H81">
        <v>0</v>
      </c>
      <c r="I81">
        <v>11</v>
      </c>
      <c r="J81">
        <v>4</v>
      </c>
      <c r="K81">
        <v>1</v>
      </c>
      <c r="L81">
        <v>0</v>
      </c>
      <c r="M81">
        <v>1</v>
      </c>
      <c r="N81">
        <v>2</v>
      </c>
      <c r="O81">
        <v>244</v>
      </c>
      <c r="P81">
        <v>0</v>
      </c>
      <c r="Q81">
        <v>0</v>
      </c>
      <c r="R81">
        <v>12</v>
      </c>
      <c r="S81">
        <v>1</v>
      </c>
      <c r="T81">
        <v>53</v>
      </c>
      <c r="U81">
        <v>0</v>
      </c>
      <c r="V81">
        <v>0</v>
      </c>
      <c r="W81">
        <v>0</v>
      </c>
      <c r="X81">
        <v>0</v>
      </c>
      <c r="Y81">
        <v>5</v>
      </c>
      <c r="Z81">
        <v>0</v>
      </c>
      <c r="AA81">
        <v>8</v>
      </c>
      <c r="AB81">
        <v>3</v>
      </c>
      <c r="AC81">
        <v>1</v>
      </c>
      <c r="AD81">
        <v>3</v>
      </c>
      <c r="AE81">
        <v>27</v>
      </c>
      <c r="AF81">
        <v>0</v>
      </c>
      <c r="AG81">
        <v>1</v>
      </c>
      <c r="AH81">
        <v>426</v>
      </c>
      <c r="AI81">
        <v>1</v>
      </c>
      <c r="AJ81">
        <v>0</v>
      </c>
      <c r="AK81">
        <v>0</v>
      </c>
      <c r="AL81">
        <v>1</v>
      </c>
      <c r="AM81">
        <v>3</v>
      </c>
      <c r="AN81">
        <v>0</v>
      </c>
      <c r="AO81">
        <v>0</v>
      </c>
      <c r="AP81">
        <v>2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8</v>
      </c>
      <c r="AW81">
        <v>0</v>
      </c>
      <c r="AX81">
        <v>0</v>
      </c>
      <c r="AY81">
        <v>0</v>
      </c>
      <c r="AZ81">
        <v>2</v>
      </c>
      <c r="BA81">
        <v>11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1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29</v>
      </c>
      <c r="BP81">
        <v>46</v>
      </c>
      <c r="BQ81">
        <v>0</v>
      </c>
      <c r="BR81">
        <v>0</v>
      </c>
      <c r="BS81">
        <v>15</v>
      </c>
      <c r="BT81">
        <v>30</v>
      </c>
      <c r="BU81">
        <v>0</v>
      </c>
      <c r="BV81">
        <v>1</v>
      </c>
      <c r="BW81">
        <v>13</v>
      </c>
      <c r="BX81">
        <v>0</v>
      </c>
      <c r="BY81">
        <v>0</v>
      </c>
      <c r="BZ81">
        <v>1</v>
      </c>
      <c r="CA81">
        <v>1</v>
      </c>
      <c r="CB81">
        <v>1</v>
      </c>
      <c r="CC81">
        <v>2052</v>
      </c>
      <c r="CD81">
        <v>0</v>
      </c>
      <c r="CE81">
        <v>0</v>
      </c>
      <c r="CF81">
        <v>8</v>
      </c>
      <c r="CG81">
        <v>0</v>
      </c>
      <c r="CH81">
        <v>37</v>
      </c>
      <c r="CI81">
        <v>1</v>
      </c>
      <c r="CJ81">
        <v>0</v>
      </c>
      <c r="CK81">
        <v>0</v>
      </c>
      <c r="CL81">
        <v>2</v>
      </c>
      <c r="CM81">
        <v>3</v>
      </c>
      <c r="CN81">
        <v>0</v>
      </c>
      <c r="CO81">
        <v>18</v>
      </c>
      <c r="CP81">
        <v>8</v>
      </c>
      <c r="CQ81">
        <v>6</v>
      </c>
      <c r="CR81">
        <v>8</v>
      </c>
      <c r="CS81">
        <v>39</v>
      </c>
      <c r="CT81">
        <v>6</v>
      </c>
      <c r="CU81">
        <v>5</v>
      </c>
      <c r="CV81">
        <v>2301</v>
      </c>
      <c r="CW81">
        <v>9</v>
      </c>
      <c r="CX81">
        <v>3</v>
      </c>
      <c r="CY81">
        <v>0</v>
      </c>
      <c r="CZ81">
        <v>1</v>
      </c>
      <c r="DA81">
        <v>23</v>
      </c>
      <c r="DB81">
        <v>0</v>
      </c>
      <c r="DC81">
        <v>0</v>
      </c>
      <c r="DD81">
        <v>11</v>
      </c>
      <c r="DE81">
        <v>0</v>
      </c>
      <c r="DF81">
        <v>6</v>
      </c>
      <c r="DG81">
        <v>1</v>
      </c>
      <c r="DH81">
        <v>0</v>
      </c>
      <c r="DI81">
        <v>2</v>
      </c>
      <c r="DJ81">
        <v>261</v>
      </c>
      <c r="DK81">
        <v>1</v>
      </c>
      <c r="DL81">
        <v>0</v>
      </c>
      <c r="DM81">
        <v>7</v>
      </c>
      <c r="DN81">
        <v>2</v>
      </c>
      <c r="DO81">
        <v>28</v>
      </c>
      <c r="DP81">
        <v>1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3</v>
      </c>
      <c r="DW81">
        <v>0</v>
      </c>
      <c r="DX81">
        <v>3</v>
      </c>
      <c r="DY81">
        <v>4</v>
      </c>
      <c r="DZ81">
        <v>23</v>
      </c>
      <c r="EA81">
        <v>7</v>
      </c>
      <c r="EB81">
        <v>4</v>
      </c>
      <c r="EC81">
        <v>400</v>
      </c>
      <c r="ED81">
        <v>65</v>
      </c>
      <c r="EE81">
        <v>3</v>
      </c>
      <c r="EF81">
        <v>0</v>
      </c>
      <c r="EG81">
        <v>22</v>
      </c>
      <c r="EH81">
        <v>89</v>
      </c>
      <c r="EI81">
        <v>2</v>
      </c>
      <c r="EJ81">
        <v>1</v>
      </c>
      <c r="EK81">
        <v>37</v>
      </c>
      <c r="EL81">
        <v>4</v>
      </c>
      <c r="EM81">
        <v>7</v>
      </c>
      <c r="EN81">
        <v>2</v>
      </c>
      <c r="EO81">
        <v>2</v>
      </c>
      <c r="EP81">
        <v>5</v>
      </c>
      <c r="EQ81">
        <v>2565</v>
      </c>
      <c r="ER81">
        <v>1</v>
      </c>
      <c r="ES81">
        <v>0</v>
      </c>
      <c r="ET81">
        <v>27</v>
      </c>
      <c r="EU81">
        <v>5</v>
      </c>
      <c r="EV81">
        <v>129</v>
      </c>
      <c r="EW81">
        <v>2</v>
      </c>
      <c r="EX81">
        <v>0</v>
      </c>
      <c r="EY81">
        <v>0</v>
      </c>
      <c r="EZ81">
        <v>2</v>
      </c>
      <c r="FA81">
        <v>8</v>
      </c>
      <c r="FB81">
        <v>0</v>
      </c>
      <c r="FC81">
        <v>29</v>
      </c>
      <c r="FD81">
        <v>12</v>
      </c>
      <c r="FE81">
        <v>10</v>
      </c>
      <c r="FF81">
        <v>15</v>
      </c>
      <c r="FG81">
        <v>89</v>
      </c>
      <c r="FH81">
        <v>13</v>
      </c>
      <c r="FI81">
        <v>10</v>
      </c>
      <c r="FJ81">
        <v>3156</v>
      </c>
      <c r="FK81">
        <v>192</v>
      </c>
      <c r="FL81">
        <v>59</v>
      </c>
      <c r="FM81">
        <v>148</v>
      </c>
      <c r="FN81">
        <v>2</v>
      </c>
      <c r="FO81">
        <v>25</v>
      </c>
      <c r="FP81">
        <v>426</v>
      </c>
      <c r="FQ81">
        <v>11</v>
      </c>
      <c r="FR81">
        <v>9</v>
      </c>
      <c r="FS81">
        <v>2</v>
      </c>
      <c r="FT81">
        <v>0</v>
      </c>
      <c r="FU81">
        <v>7</v>
      </c>
      <c r="FV81">
        <v>29</v>
      </c>
      <c r="FW81">
        <v>1345</v>
      </c>
      <c r="FX81">
        <v>120</v>
      </c>
      <c r="FY81">
        <v>699</v>
      </c>
      <c r="FZ81">
        <v>0</v>
      </c>
      <c r="GA81">
        <v>137</v>
      </c>
      <c r="GB81">
        <v>2301</v>
      </c>
      <c r="GC81">
        <v>94</v>
      </c>
      <c r="GD81">
        <v>9</v>
      </c>
      <c r="GE81">
        <v>288</v>
      </c>
      <c r="GF81">
        <v>0</v>
      </c>
      <c r="GG81">
        <v>9</v>
      </c>
      <c r="GH81">
        <v>400</v>
      </c>
      <c r="GI81">
        <v>1642</v>
      </c>
      <c r="GJ81">
        <v>197</v>
      </c>
      <c r="GK81">
        <v>1137</v>
      </c>
      <c r="GL81">
        <v>2</v>
      </c>
      <c r="GM81">
        <v>178</v>
      </c>
      <c r="GN81">
        <v>3156</v>
      </c>
      <c r="GO81">
        <v>12</v>
      </c>
      <c r="GP81">
        <v>0</v>
      </c>
      <c r="GQ81">
        <v>180</v>
      </c>
      <c r="GR81">
        <v>160</v>
      </c>
      <c r="GS81">
        <v>17</v>
      </c>
      <c r="GT81">
        <v>1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209</v>
      </c>
      <c r="HA81">
        <v>4</v>
      </c>
      <c r="HB81">
        <v>1</v>
      </c>
      <c r="HC81">
        <v>170</v>
      </c>
      <c r="HD81">
        <v>153</v>
      </c>
      <c r="HE81">
        <v>31</v>
      </c>
      <c r="HF81">
        <v>0</v>
      </c>
      <c r="HG81">
        <v>4</v>
      </c>
      <c r="HH81">
        <v>0</v>
      </c>
      <c r="HI81">
        <v>0</v>
      </c>
      <c r="HJ81">
        <v>0</v>
      </c>
      <c r="HK81">
        <v>0</v>
      </c>
      <c r="HL81">
        <v>206</v>
      </c>
      <c r="HM81">
        <v>14</v>
      </c>
      <c r="HN81">
        <v>1</v>
      </c>
      <c r="HO81">
        <v>173</v>
      </c>
      <c r="HP81">
        <v>154</v>
      </c>
      <c r="HQ81">
        <v>20</v>
      </c>
      <c r="HR81">
        <v>0</v>
      </c>
      <c r="HS81">
        <v>4</v>
      </c>
      <c r="HT81">
        <v>0</v>
      </c>
      <c r="HU81">
        <v>0</v>
      </c>
      <c r="HV81">
        <v>0</v>
      </c>
      <c r="HW81">
        <v>0</v>
      </c>
      <c r="HX81">
        <v>208</v>
      </c>
      <c r="HY81">
        <v>13</v>
      </c>
      <c r="HZ81">
        <v>1</v>
      </c>
      <c r="IA81">
        <v>160</v>
      </c>
      <c r="IB81">
        <v>143</v>
      </c>
      <c r="IC81">
        <v>34</v>
      </c>
      <c r="ID81">
        <v>0</v>
      </c>
      <c r="IE81">
        <v>10</v>
      </c>
      <c r="IF81">
        <v>0</v>
      </c>
      <c r="IG81">
        <v>0</v>
      </c>
      <c r="IH81">
        <v>0</v>
      </c>
      <c r="II81">
        <v>0</v>
      </c>
      <c r="IJ81">
        <v>208</v>
      </c>
      <c r="IK81">
        <v>13</v>
      </c>
      <c r="IL81">
        <v>1</v>
      </c>
      <c r="IM81">
        <v>151</v>
      </c>
      <c r="IN81">
        <v>134</v>
      </c>
      <c r="IO81">
        <v>28</v>
      </c>
      <c r="IP81">
        <v>0</v>
      </c>
      <c r="IQ81">
        <v>5</v>
      </c>
      <c r="IR81">
        <v>0</v>
      </c>
      <c r="IS81">
        <v>0</v>
      </c>
      <c r="IT81">
        <v>0</v>
      </c>
      <c r="IU81">
        <v>0</v>
      </c>
      <c r="IV81">
        <v>193</v>
      </c>
      <c r="IW81">
        <v>15</v>
      </c>
      <c r="IX81">
        <v>1</v>
      </c>
      <c r="IY81">
        <v>129</v>
      </c>
      <c r="IZ81">
        <v>109</v>
      </c>
      <c r="JA81">
        <v>23</v>
      </c>
      <c r="JB81">
        <v>1</v>
      </c>
      <c r="JC81">
        <v>2</v>
      </c>
      <c r="JD81">
        <v>1</v>
      </c>
      <c r="JE81">
        <v>0</v>
      </c>
      <c r="JF81">
        <v>0</v>
      </c>
      <c r="JG81">
        <v>0</v>
      </c>
      <c r="JH81">
        <v>168</v>
      </c>
      <c r="JI81">
        <v>12</v>
      </c>
      <c r="JJ81">
        <v>1</v>
      </c>
      <c r="JK81">
        <v>146</v>
      </c>
      <c r="JL81">
        <v>125</v>
      </c>
      <c r="JM81">
        <v>31</v>
      </c>
      <c r="JN81">
        <v>2</v>
      </c>
      <c r="JO81">
        <v>5</v>
      </c>
      <c r="JP81">
        <v>0</v>
      </c>
      <c r="JQ81">
        <v>0</v>
      </c>
      <c r="JR81">
        <v>0</v>
      </c>
      <c r="JS81">
        <v>2</v>
      </c>
      <c r="JT81">
        <v>190</v>
      </c>
      <c r="JU81">
        <v>28</v>
      </c>
      <c r="JV81">
        <v>0</v>
      </c>
      <c r="JW81">
        <v>125</v>
      </c>
      <c r="JX81">
        <v>105</v>
      </c>
      <c r="JY81">
        <v>31</v>
      </c>
      <c r="JZ81">
        <v>0</v>
      </c>
      <c r="KA81">
        <v>7</v>
      </c>
      <c r="KB81">
        <v>0</v>
      </c>
      <c r="KC81">
        <v>0</v>
      </c>
      <c r="KD81">
        <v>0</v>
      </c>
      <c r="KE81">
        <v>0</v>
      </c>
      <c r="KF81">
        <v>184</v>
      </c>
      <c r="KG81">
        <v>27</v>
      </c>
      <c r="KH81">
        <v>1</v>
      </c>
      <c r="KI81">
        <v>147</v>
      </c>
      <c r="KJ81">
        <v>116</v>
      </c>
      <c r="KK81">
        <v>21</v>
      </c>
      <c r="KL81">
        <v>0</v>
      </c>
      <c r="KM81">
        <v>1</v>
      </c>
      <c r="KN81">
        <v>0</v>
      </c>
      <c r="KO81">
        <v>0</v>
      </c>
      <c r="KP81">
        <v>0</v>
      </c>
      <c r="KQ81">
        <v>0</v>
      </c>
      <c r="KR81">
        <v>196</v>
      </c>
      <c r="KS81">
        <v>43</v>
      </c>
      <c r="KT81">
        <v>2</v>
      </c>
      <c r="KU81">
        <v>140</v>
      </c>
      <c r="KV81">
        <v>108</v>
      </c>
      <c r="KW81">
        <v>32</v>
      </c>
      <c r="KX81">
        <v>0</v>
      </c>
      <c r="KY81">
        <v>3</v>
      </c>
      <c r="KZ81">
        <v>0</v>
      </c>
      <c r="LA81">
        <v>0</v>
      </c>
      <c r="LB81">
        <v>0</v>
      </c>
      <c r="LC81">
        <v>0</v>
      </c>
      <c r="LD81">
        <v>217</v>
      </c>
      <c r="LE81">
        <v>27</v>
      </c>
      <c r="LF81">
        <v>2</v>
      </c>
      <c r="LG81">
        <v>114</v>
      </c>
      <c r="LH81">
        <v>90</v>
      </c>
      <c r="LI81">
        <v>23</v>
      </c>
      <c r="LJ81">
        <v>1</v>
      </c>
      <c r="LK81">
        <v>1</v>
      </c>
      <c r="LL81">
        <v>0</v>
      </c>
      <c r="LM81">
        <v>2</v>
      </c>
      <c r="LN81">
        <v>0</v>
      </c>
      <c r="LO81">
        <v>1</v>
      </c>
      <c r="LP81">
        <v>166</v>
      </c>
      <c r="LQ81">
        <v>35</v>
      </c>
      <c r="LR81">
        <v>3</v>
      </c>
      <c r="LS81">
        <v>114</v>
      </c>
      <c r="LT81">
        <v>85</v>
      </c>
      <c r="LU81">
        <v>22</v>
      </c>
      <c r="LV81">
        <v>1</v>
      </c>
      <c r="LW81">
        <v>5</v>
      </c>
      <c r="LX81">
        <v>0</v>
      </c>
      <c r="LY81">
        <v>0</v>
      </c>
      <c r="LZ81">
        <v>0</v>
      </c>
      <c r="MA81">
        <v>1</v>
      </c>
      <c r="MB81">
        <v>174</v>
      </c>
      <c r="MC81">
        <v>33</v>
      </c>
      <c r="MD81">
        <v>5</v>
      </c>
      <c r="ME81">
        <v>123</v>
      </c>
      <c r="MF81">
        <v>92</v>
      </c>
      <c r="MG81">
        <v>22</v>
      </c>
      <c r="MH81">
        <v>0</v>
      </c>
      <c r="MI81">
        <v>3</v>
      </c>
      <c r="MJ81">
        <v>0</v>
      </c>
      <c r="MK81">
        <v>0</v>
      </c>
      <c r="ML81">
        <v>0</v>
      </c>
      <c r="MM81">
        <v>0</v>
      </c>
      <c r="MN81">
        <v>183</v>
      </c>
      <c r="MO81">
        <v>31</v>
      </c>
      <c r="MP81">
        <v>2</v>
      </c>
      <c r="MQ81">
        <v>105</v>
      </c>
      <c r="MR81">
        <v>75</v>
      </c>
      <c r="MS81">
        <v>16</v>
      </c>
      <c r="MT81">
        <v>0</v>
      </c>
      <c r="MU81">
        <v>0</v>
      </c>
      <c r="MV81">
        <v>0</v>
      </c>
      <c r="MW81">
        <v>1</v>
      </c>
      <c r="MX81">
        <v>1</v>
      </c>
      <c r="MY81">
        <v>0</v>
      </c>
      <c r="MZ81">
        <v>154</v>
      </c>
      <c r="NA81">
        <v>26</v>
      </c>
      <c r="NB81">
        <v>4</v>
      </c>
      <c r="NC81">
        <v>101</v>
      </c>
      <c r="ND81">
        <v>72</v>
      </c>
      <c r="NE81">
        <v>21</v>
      </c>
      <c r="NF81">
        <v>1</v>
      </c>
      <c r="NG81">
        <v>0</v>
      </c>
      <c r="NH81">
        <v>0</v>
      </c>
      <c r="NI81">
        <v>11</v>
      </c>
      <c r="NJ81">
        <v>2</v>
      </c>
      <c r="NK81">
        <v>0</v>
      </c>
      <c r="NL81">
        <v>152</v>
      </c>
      <c r="NM81">
        <v>35</v>
      </c>
      <c r="NN81">
        <v>2</v>
      </c>
      <c r="NO81">
        <v>79</v>
      </c>
      <c r="NP81">
        <v>55</v>
      </c>
      <c r="NQ81">
        <v>11</v>
      </c>
      <c r="NR81">
        <v>0</v>
      </c>
      <c r="NS81">
        <v>0</v>
      </c>
      <c r="NT81">
        <v>0</v>
      </c>
      <c r="NU81">
        <v>0</v>
      </c>
      <c r="NV81">
        <v>1</v>
      </c>
      <c r="NW81">
        <v>0</v>
      </c>
      <c r="NX81">
        <v>127</v>
      </c>
      <c r="NY81">
        <v>34</v>
      </c>
      <c r="NZ81">
        <v>1</v>
      </c>
      <c r="OA81">
        <v>84</v>
      </c>
      <c r="OB81">
        <v>68</v>
      </c>
      <c r="OC81">
        <v>7</v>
      </c>
      <c r="OD81">
        <v>0</v>
      </c>
      <c r="OE81">
        <v>0</v>
      </c>
      <c r="OF81">
        <v>0</v>
      </c>
      <c r="OG81">
        <v>0</v>
      </c>
      <c r="OH81">
        <v>1</v>
      </c>
      <c r="OI81">
        <v>1</v>
      </c>
      <c r="OJ81">
        <v>126</v>
      </c>
      <c r="OK81">
        <v>24</v>
      </c>
      <c r="OL81">
        <v>1</v>
      </c>
      <c r="OM81">
        <v>59</v>
      </c>
      <c r="ON81">
        <v>44</v>
      </c>
      <c r="OO81">
        <v>10</v>
      </c>
      <c r="OP81">
        <v>0</v>
      </c>
      <c r="OQ81">
        <v>0</v>
      </c>
      <c r="OR81">
        <v>0</v>
      </c>
      <c r="OS81">
        <v>0</v>
      </c>
      <c r="OT81">
        <v>0</v>
      </c>
      <c r="OU81">
        <v>0</v>
      </c>
      <c r="OV81">
        <v>94</v>
      </c>
      <c r="OW81">
        <v>0</v>
      </c>
      <c r="OX81">
        <v>0</v>
      </c>
      <c r="OY81">
        <v>1</v>
      </c>
      <c r="OZ81">
        <v>1</v>
      </c>
      <c r="PA81">
        <v>0</v>
      </c>
      <c r="PB81">
        <v>0</v>
      </c>
      <c r="PC81">
        <v>0</v>
      </c>
      <c r="PD81">
        <v>0</v>
      </c>
      <c r="PE81">
        <v>0</v>
      </c>
      <c r="PF81">
        <v>0</v>
      </c>
      <c r="PG81">
        <v>0</v>
      </c>
      <c r="PH81">
        <v>1</v>
      </c>
      <c r="PI81">
        <v>426</v>
      </c>
      <c r="PJ81">
        <v>29</v>
      </c>
      <c r="PK81">
        <v>2301</v>
      </c>
      <c r="PL81">
        <v>1889</v>
      </c>
      <c r="PM81">
        <v>400</v>
      </c>
      <c r="PN81">
        <v>7</v>
      </c>
      <c r="PO81">
        <v>50</v>
      </c>
      <c r="PP81">
        <v>1</v>
      </c>
      <c r="PQ81">
        <v>14</v>
      </c>
      <c r="PR81">
        <v>5</v>
      </c>
      <c r="PS81">
        <v>5</v>
      </c>
      <c r="PT81">
        <v>3156</v>
      </c>
      <c r="PU81">
        <v>171</v>
      </c>
      <c r="PV81">
        <v>15</v>
      </c>
      <c r="PW81">
        <v>578</v>
      </c>
      <c r="PX81">
        <v>407</v>
      </c>
      <c r="PY81">
        <v>195</v>
      </c>
      <c r="PZ81">
        <v>4</v>
      </c>
      <c r="QA81">
        <v>43</v>
      </c>
      <c r="QB81">
        <v>1</v>
      </c>
      <c r="QC81">
        <v>0</v>
      </c>
      <c r="QD81">
        <v>2</v>
      </c>
      <c r="QE81">
        <v>2</v>
      </c>
      <c r="QF81">
        <v>959</v>
      </c>
    </row>
    <row r="82" spans="1:448">
      <c r="A82" s="178"/>
      <c r="B82" s="178"/>
      <c r="C82" s="178"/>
    </row>
    <row r="83" spans="1:448">
      <c r="A83" s="178"/>
      <c r="B83" s="178"/>
      <c r="C83" s="178"/>
    </row>
    <row r="84" spans="1:448">
      <c r="A84" s="178"/>
      <c r="B84" s="178"/>
      <c r="C84" s="178"/>
    </row>
    <row r="85" spans="1:448">
      <c r="A85" s="178"/>
      <c r="B85" s="178"/>
      <c r="C85" s="178"/>
    </row>
    <row r="86" spans="1:448">
      <c r="A86" s="178"/>
      <c r="B86" s="178"/>
      <c r="C86" s="178"/>
    </row>
    <row r="87" spans="1:448">
      <c r="A87" s="178"/>
      <c r="B87" s="178"/>
      <c r="C87" s="178"/>
    </row>
    <row r="88" spans="1:448">
      <c r="A88" s="178"/>
      <c r="B88" s="178"/>
      <c r="C88" s="178"/>
    </row>
    <row r="89" spans="1:448">
      <c r="A89" s="178"/>
      <c r="B89" s="178"/>
      <c r="C89" s="178"/>
    </row>
    <row r="90" spans="1:448">
      <c r="A90" s="178"/>
      <c r="B90" s="178"/>
      <c r="C90" s="178"/>
    </row>
    <row r="91" spans="1:448">
      <c r="A91" s="178"/>
      <c r="B91" s="178"/>
      <c r="C91" s="178"/>
    </row>
    <row r="92" spans="1:448">
      <c r="A92" s="178"/>
      <c r="B92" s="178"/>
      <c r="C92" s="178"/>
    </row>
    <row r="93" spans="1:448">
      <c r="A93" s="178"/>
      <c r="B93" s="178"/>
      <c r="C93" s="178"/>
    </row>
    <row r="94" spans="1:448">
      <c r="A94" s="178"/>
      <c r="B94" s="178"/>
      <c r="C94" s="178"/>
    </row>
    <row r="95" spans="1:448">
      <c r="A95" s="178"/>
      <c r="B95" s="178"/>
      <c r="C95" s="178"/>
    </row>
    <row r="96" spans="1:448">
      <c r="A96" s="178"/>
      <c r="B96" s="178"/>
      <c r="C96" s="178"/>
    </row>
    <row r="97" spans="1:3">
      <c r="A97" s="178"/>
      <c r="B97" s="178"/>
      <c r="C97" s="178"/>
    </row>
    <row r="98" spans="1:3">
      <c r="A98" s="178"/>
      <c r="B98" s="178"/>
      <c r="C98" s="178"/>
    </row>
    <row r="99" spans="1:3">
      <c r="A99" s="178"/>
      <c r="B99" s="178"/>
      <c r="C99" s="178"/>
    </row>
    <row r="100" spans="1:3">
      <c r="A100" s="178"/>
      <c r="B100" s="178"/>
      <c r="C100" s="178"/>
    </row>
    <row r="101" spans="1:3">
      <c r="A101" s="178"/>
      <c r="B101" s="178"/>
      <c r="C101" s="178"/>
    </row>
    <row r="102" spans="1:3">
      <c r="A102" s="178"/>
      <c r="B102" s="178"/>
      <c r="C102" s="178"/>
    </row>
    <row r="103" spans="1:3">
      <c r="A103" s="178"/>
      <c r="B103" s="178"/>
      <c r="C103" s="178"/>
    </row>
    <row r="104" spans="1:3">
      <c r="A104" s="178"/>
      <c r="B104" s="178"/>
      <c r="C104" s="178"/>
    </row>
    <row r="105" spans="1:3">
      <c r="A105" s="178"/>
      <c r="B105" s="178"/>
      <c r="C105" s="178"/>
    </row>
    <row r="106" spans="1:3">
      <c r="A106" s="178"/>
      <c r="B106" s="178"/>
      <c r="C106" s="178"/>
    </row>
    <row r="107" spans="1:3">
      <c r="A107" s="178"/>
      <c r="B107" s="178"/>
      <c r="C107" s="178"/>
    </row>
    <row r="108" spans="1:3">
      <c r="A108" s="178"/>
      <c r="B108" s="178"/>
      <c r="C108" s="178"/>
    </row>
    <row r="109" spans="1:3">
      <c r="A109" s="178"/>
      <c r="B109" s="178"/>
      <c r="C109" s="178"/>
    </row>
    <row r="110" spans="1:3">
      <c r="A110" s="178"/>
      <c r="B110" s="178"/>
      <c r="C110" s="178"/>
    </row>
    <row r="111" spans="1:3">
      <c r="A111" s="178"/>
      <c r="B111" s="178"/>
      <c r="C111" s="178"/>
    </row>
    <row r="112" spans="1:3">
      <c r="A112" s="178"/>
      <c r="B112" s="178"/>
      <c r="C112" s="178"/>
    </row>
    <row r="113" spans="1:3">
      <c r="A113" s="178"/>
      <c r="B113" s="178"/>
      <c r="C113" s="178"/>
    </row>
    <row r="114" spans="1:3">
      <c r="A114" s="178"/>
      <c r="B114" s="178"/>
      <c r="C114" s="178"/>
    </row>
    <row r="115" spans="1:3">
      <c r="A115" s="178"/>
      <c r="B115" s="178"/>
      <c r="C115" s="178"/>
    </row>
    <row r="116" spans="1:3">
      <c r="A116" s="178"/>
      <c r="B116" s="178"/>
      <c r="C116" s="178"/>
    </row>
    <row r="117" spans="1:3">
      <c r="A117" s="178"/>
      <c r="B117" s="178"/>
      <c r="C117" s="178"/>
    </row>
    <row r="118" spans="1:3">
      <c r="A118" s="178"/>
      <c r="B118" s="178"/>
      <c r="C118" s="178"/>
    </row>
    <row r="119" spans="1:3">
      <c r="A119" s="178"/>
      <c r="B119" s="178"/>
      <c r="C119" s="178"/>
    </row>
    <row r="120" spans="1:3">
      <c r="A120" s="178"/>
      <c r="B120" s="178"/>
      <c r="C120" s="178"/>
    </row>
    <row r="121" spans="1:3">
      <c r="A121" s="178"/>
      <c r="B121" s="178"/>
      <c r="C121" s="178"/>
    </row>
    <row r="122" spans="1:3">
      <c r="A122" s="178"/>
      <c r="B122" s="178"/>
      <c r="C122" s="178"/>
    </row>
    <row r="123" spans="1:3">
      <c r="A123" s="178"/>
      <c r="B123" s="178"/>
      <c r="C123" s="178"/>
    </row>
    <row r="124" spans="1:3">
      <c r="A124" s="178"/>
      <c r="B124" s="178"/>
      <c r="C124" s="178"/>
    </row>
    <row r="125" spans="1:3">
      <c r="A125" s="178"/>
      <c r="B125" s="178"/>
      <c r="C125" s="178"/>
    </row>
    <row r="126" spans="1:3">
      <c r="A126" s="178"/>
      <c r="B126" s="178"/>
      <c r="C126" s="178"/>
    </row>
    <row r="127" spans="1:3">
      <c r="A127" s="178"/>
      <c r="B127" s="178"/>
      <c r="C127" s="178"/>
    </row>
    <row r="128" spans="1:3">
      <c r="A128" s="178"/>
      <c r="B128" s="178"/>
      <c r="C128" s="178"/>
    </row>
  </sheetData>
  <sheetProtection algorithmName="SHA-512" hashValue="a0E3J65RMhQ3XQRthje8ggN0q0mLnzHr6opUvCVx1TovL20TKKVkRGX3zd69p8i5S9gq4Jxps+TNEkvaVWgwNQ==" saltValue="zw5dHAA6HZxBXQzf33TJMg==" spinCount="100000" sheet="1" selectLockedCells="1"/>
  <phoneticPr fontId="11"/>
  <pageMargins left="0.7" right="0.7" top="0.75" bottom="0.75" header="0.3" footer="0.3"/>
  <pageSetup paperSize="9" orientation="portrait" horizontalDpi="4294967293" verticalDpi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EF191-2071-45D1-8489-95176C1B447D}">
  <sheetPr codeName="Sheet18">
    <pageSetUpPr fitToPage="1"/>
  </sheetPr>
  <dimension ref="A1:AK79"/>
  <sheetViews>
    <sheetView showGridLines="0" view="pageBreakPreview" zoomScale="85" zoomScaleNormal="85" zoomScaleSheetLayoutView="85" workbookViewId="0"/>
  </sheetViews>
  <sheetFormatPr defaultColWidth="9" defaultRowHeight="12"/>
  <cols>
    <col min="1" max="1" width="2.125" style="291" customWidth="1"/>
    <col min="2" max="2" width="18" style="291" customWidth="1"/>
    <col min="3" max="3" width="4.625" style="291" customWidth="1"/>
    <col min="4" max="36" width="12.625" style="291" customWidth="1"/>
    <col min="37" max="16384" width="9" style="291"/>
  </cols>
  <sheetData>
    <row r="1" spans="1:37" ht="9" customHeight="1">
      <c r="A1" s="288"/>
      <c r="B1" s="288"/>
      <c r="C1" s="289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90"/>
      <c r="X1" s="290"/>
      <c r="Y1" s="290"/>
      <c r="Z1" s="290"/>
      <c r="AA1" s="290"/>
      <c r="AB1" s="290"/>
      <c r="AC1" s="290"/>
      <c r="AD1" s="290"/>
      <c r="AE1" s="290"/>
      <c r="AF1" s="290"/>
      <c r="AG1" s="290"/>
      <c r="AH1" s="290"/>
    </row>
    <row r="2" spans="1:37" ht="21.75" customHeight="1">
      <c r="A2" s="292"/>
      <c r="B2" s="292"/>
      <c r="C2" s="292"/>
      <c r="D2" s="292"/>
      <c r="E2" s="293" t="s">
        <v>510</v>
      </c>
      <c r="F2" s="290"/>
      <c r="G2" s="294"/>
      <c r="H2" s="288"/>
      <c r="I2" s="288"/>
      <c r="J2" s="290"/>
      <c r="K2" s="290"/>
      <c r="L2" s="295"/>
      <c r="M2" s="288"/>
      <c r="N2" s="288"/>
      <c r="O2" s="288"/>
      <c r="P2" s="288"/>
      <c r="Q2" s="288"/>
      <c r="R2" s="288"/>
      <c r="S2" s="294"/>
      <c r="T2" s="290"/>
      <c r="U2" s="294"/>
      <c r="V2" s="296"/>
      <c r="W2" s="290"/>
      <c r="X2" s="290"/>
      <c r="Y2" s="290"/>
      <c r="Z2" s="290"/>
      <c r="AA2" s="290"/>
      <c r="AB2" s="290"/>
      <c r="AC2" s="290"/>
      <c r="AD2" s="290"/>
      <c r="AE2" s="290"/>
      <c r="AF2" s="290"/>
      <c r="AG2" s="290"/>
      <c r="AH2" s="290"/>
    </row>
    <row r="3" spans="1:37" ht="14.25" customHeight="1">
      <c r="A3" s="288"/>
      <c r="B3" s="297"/>
      <c r="C3" s="297"/>
      <c r="D3" s="297"/>
      <c r="E3" s="289" t="s">
        <v>511</v>
      </c>
      <c r="F3" s="290"/>
      <c r="G3" s="288"/>
      <c r="H3" s="288"/>
      <c r="I3" s="294"/>
      <c r="J3" s="290"/>
      <c r="K3" s="290"/>
      <c r="L3" s="805" t="s">
        <v>315</v>
      </c>
      <c r="M3" s="805"/>
      <c r="N3" s="805"/>
      <c r="O3" s="805"/>
      <c r="P3" s="288"/>
      <c r="Q3" s="288"/>
      <c r="R3" s="288"/>
      <c r="S3" s="294"/>
      <c r="T3" s="294"/>
      <c r="U3" s="294"/>
      <c r="V3" s="294"/>
      <c r="W3" s="290"/>
      <c r="X3" s="290"/>
      <c r="Y3" s="290"/>
      <c r="Z3" s="290"/>
      <c r="AA3" s="290"/>
      <c r="AB3" s="290"/>
      <c r="AC3" s="290"/>
      <c r="AD3" s="290"/>
      <c r="AE3" s="290"/>
      <c r="AF3" s="290"/>
      <c r="AG3" s="290"/>
      <c r="AH3" s="290"/>
    </row>
    <row r="4" spans="1:37" ht="14.25" customHeight="1">
      <c r="A4" s="288"/>
      <c r="B4" s="288"/>
      <c r="C4" s="289"/>
      <c r="D4" s="288"/>
      <c r="E4" s="290"/>
      <c r="F4" s="290"/>
      <c r="G4" s="288"/>
      <c r="H4" s="288"/>
      <c r="I4" s="288"/>
      <c r="J4" s="290"/>
      <c r="K4" s="290"/>
      <c r="L4" s="805"/>
      <c r="M4" s="805"/>
      <c r="N4" s="805"/>
      <c r="O4" s="805"/>
      <c r="P4" s="288"/>
      <c r="Q4" s="288"/>
      <c r="R4" s="288"/>
      <c r="S4" s="290"/>
      <c r="T4" s="290"/>
      <c r="U4" s="290"/>
      <c r="V4" s="290"/>
      <c r="W4" s="290"/>
      <c r="X4" s="290"/>
      <c r="Y4" s="290"/>
      <c r="Z4" s="290"/>
      <c r="AA4" s="290"/>
      <c r="AB4" s="290"/>
      <c r="AC4" s="290"/>
      <c r="AD4" s="290"/>
      <c r="AE4" s="290"/>
      <c r="AF4" s="290"/>
      <c r="AG4" s="290"/>
      <c r="AH4" s="290"/>
    </row>
    <row r="5" spans="1:37" ht="14.25" customHeight="1">
      <c r="A5" s="289"/>
      <c r="B5" s="289"/>
      <c r="C5" s="289"/>
      <c r="D5" s="289"/>
      <c r="E5" s="294"/>
      <c r="F5" s="294"/>
      <c r="G5" s="298"/>
      <c r="H5" s="294"/>
      <c r="I5" s="294"/>
      <c r="J5" s="290"/>
      <c r="K5" s="290"/>
      <c r="L5" s="805"/>
      <c r="M5" s="805"/>
      <c r="N5" s="805"/>
      <c r="O5" s="805"/>
      <c r="P5" s="294"/>
      <c r="Q5" s="294"/>
      <c r="R5" s="294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</row>
    <row r="6" spans="1:37" ht="14.25" customHeight="1">
      <c r="A6" s="289"/>
      <c r="B6" s="289"/>
      <c r="C6" s="289"/>
      <c r="D6" s="289"/>
      <c r="E6" s="294"/>
      <c r="F6" s="294"/>
      <c r="G6" s="298"/>
      <c r="H6" s="294"/>
      <c r="I6" s="294"/>
      <c r="J6" s="290"/>
      <c r="K6" s="290"/>
      <c r="L6" s="806"/>
      <c r="M6" s="806"/>
      <c r="N6" s="806"/>
      <c r="O6" s="806"/>
      <c r="P6" s="294"/>
      <c r="Q6" s="294"/>
      <c r="R6" s="294"/>
      <c r="S6" s="290"/>
      <c r="T6" s="290"/>
      <c r="U6" s="290"/>
      <c r="V6" s="290"/>
      <c r="W6" s="290"/>
      <c r="X6" s="290"/>
      <c r="Y6" s="290"/>
      <c r="Z6" s="290"/>
      <c r="AA6" s="290"/>
      <c r="AB6" s="290"/>
      <c r="AC6" s="290"/>
      <c r="AD6" s="290"/>
      <c r="AE6" s="290"/>
      <c r="AF6" s="290"/>
      <c r="AG6" s="290"/>
      <c r="AH6" s="290"/>
    </row>
    <row r="7" spans="1:37" ht="14.25" customHeight="1">
      <c r="A7" s="288"/>
      <c r="B7" s="299" t="s">
        <v>520</v>
      </c>
      <c r="C7" s="300"/>
      <c r="D7" s="301"/>
      <c r="E7" s="290"/>
      <c r="F7" s="290"/>
      <c r="G7" s="298"/>
      <c r="H7" s="294"/>
      <c r="I7" s="294"/>
      <c r="J7" s="290"/>
      <c r="K7" s="290"/>
      <c r="L7" s="302" t="str">
        <f>"令和      "&amp;DBCS(LEFTB(B7,2))&amp;"     年度分報告"</f>
        <v>令和      ０７     年度分報告</v>
      </c>
      <c r="M7" s="303"/>
      <c r="N7" s="303"/>
      <c r="O7" s="302"/>
      <c r="P7" s="294"/>
      <c r="Q7" s="294"/>
      <c r="R7" s="294"/>
      <c r="S7" s="290"/>
      <c r="T7" s="290"/>
      <c r="U7" s="290"/>
      <c r="V7" s="290"/>
      <c r="W7" s="290"/>
      <c r="X7" s="290"/>
      <c r="Y7" s="290"/>
      <c r="Z7" s="290"/>
      <c r="AA7" s="290"/>
      <c r="AB7" s="290"/>
      <c r="AC7" s="290"/>
      <c r="AD7" s="290"/>
      <c r="AE7" s="290"/>
      <c r="AF7" s="290"/>
      <c r="AG7" s="290"/>
      <c r="AH7" s="290"/>
    </row>
    <row r="8" spans="1:37" ht="14.25" customHeight="1">
      <c r="A8" s="296"/>
      <c r="B8" s="304" t="s">
        <v>279</v>
      </c>
      <c r="C8" s="294"/>
      <c r="D8" s="294"/>
      <c r="E8" s="305"/>
      <c r="F8" s="294"/>
      <c r="G8" s="298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4"/>
      <c r="V8" s="296"/>
      <c r="W8" s="290"/>
      <c r="X8" s="290"/>
      <c r="Y8" s="290"/>
      <c r="Z8" s="290"/>
      <c r="AA8" s="290"/>
      <c r="AB8" s="290"/>
      <c r="AC8" s="290"/>
      <c r="AD8" s="290"/>
      <c r="AE8" s="290"/>
      <c r="AF8" s="290"/>
      <c r="AG8" s="290"/>
      <c r="AH8" s="290"/>
    </row>
    <row r="9" spans="1:37" ht="13.5">
      <c r="A9" s="290"/>
      <c r="B9" s="296" t="s">
        <v>512</v>
      </c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0"/>
      <c r="AH9" s="290"/>
    </row>
    <row r="10" spans="1:37" ht="18" customHeight="1">
      <c r="A10" s="290"/>
      <c r="B10" s="566"/>
      <c r="C10" s="567"/>
      <c r="D10" s="568" t="s">
        <v>521</v>
      </c>
      <c r="E10" s="569"/>
      <c r="F10" s="569"/>
      <c r="G10" s="570"/>
      <c r="H10" s="571" t="s">
        <v>513</v>
      </c>
      <c r="I10" s="569"/>
      <c r="J10" s="569"/>
      <c r="K10" s="570"/>
      <c r="L10" s="571" t="s">
        <v>249</v>
      </c>
      <c r="M10" s="569"/>
      <c r="N10" s="570"/>
      <c r="O10" s="567"/>
      <c r="P10" s="567"/>
      <c r="Q10" s="572"/>
      <c r="R10" s="566"/>
      <c r="S10" s="568" t="s">
        <v>272</v>
      </c>
      <c r="T10" s="570"/>
      <c r="U10" s="568" t="s">
        <v>273</v>
      </c>
      <c r="V10" s="569"/>
      <c r="W10" s="570"/>
      <c r="X10" s="572"/>
      <c r="Y10" s="572"/>
      <c r="Z10" s="571" t="s">
        <v>274</v>
      </c>
      <c r="AA10" s="569"/>
      <c r="AB10" s="569"/>
      <c r="AC10" s="569"/>
      <c r="AD10" s="569"/>
      <c r="AE10" s="570"/>
      <c r="AF10" s="572"/>
      <c r="AG10" s="572"/>
      <c r="AH10" s="572"/>
      <c r="AI10" s="572"/>
      <c r="AJ10" s="572"/>
      <c r="AK10" s="290"/>
    </row>
    <row r="11" spans="1:37" ht="18" customHeight="1">
      <c r="A11" s="290"/>
      <c r="B11" s="573"/>
      <c r="C11" s="574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66"/>
      <c r="O11" s="573"/>
      <c r="P11" s="573"/>
      <c r="Q11" s="575"/>
      <c r="R11" s="575"/>
      <c r="S11" s="572"/>
      <c r="T11" s="572"/>
      <c r="U11" s="572"/>
      <c r="V11" s="572"/>
      <c r="W11" s="566"/>
      <c r="X11" s="575"/>
      <c r="Y11" s="575"/>
      <c r="Z11" s="571" t="s">
        <v>275</v>
      </c>
      <c r="AA11" s="569"/>
      <c r="AB11" s="570"/>
      <c r="AC11" s="571" t="s">
        <v>276</v>
      </c>
      <c r="AD11" s="569"/>
      <c r="AE11" s="570"/>
      <c r="AF11" s="575"/>
      <c r="AG11" s="575"/>
      <c r="AH11" s="575"/>
      <c r="AI11" s="575"/>
      <c r="AJ11" s="575"/>
      <c r="AK11" s="290"/>
    </row>
    <row r="12" spans="1:37" ht="73.5" customHeight="1">
      <c r="A12" s="290"/>
      <c r="B12" s="573"/>
      <c r="C12" s="574"/>
      <c r="D12" s="575"/>
      <c r="E12" s="575"/>
      <c r="F12" s="575"/>
      <c r="G12" s="575"/>
      <c r="H12" s="575"/>
      <c r="I12" s="575"/>
      <c r="J12" s="575"/>
      <c r="K12" s="575"/>
      <c r="L12" s="575"/>
      <c r="M12" s="575"/>
      <c r="N12" s="573"/>
      <c r="O12" s="573"/>
      <c r="P12" s="573"/>
      <c r="Q12" s="575"/>
      <c r="R12" s="575"/>
      <c r="S12" s="575"/>
      <c r="T12" s="575"/>
      <c r="U12" s="575"/>
      <c r="V12" s="575"/>
      <c r="W12" s="573"/>
      <c r="X12" s="575"/>
      <c r="Y12" s="575"/>
      <c r="Z12" s="575"/>
      <c r="AA12" s="575"/>
      <c r="AB12" s="575"/>
      <c r="AC12" s="575"/>
      <c r="AD12" s="575"/>
      <c r="AE12" s="575"/>
      <c r="AF12" s="575"/>
      <c r="AG12" s="575"/>
      <c r="AH12" s="575"/>
      <c r="AI12" s="575"/>
      <c r="AJ12" s="575"/>
      <c r="AK12" s="290"/>
    </row>
    <row r="13" spans="1:37">
      <c r="A13" s="290"/>
      <c r="B13" s="576"/>
      <c r="C13" s="577"/>
      <c r="D13" s="578" t="s">
        <v>87</v>
      </c>
      <c r="E13" s="578" t="s">
        <v>5</v>
      </c>
      <c r="F13" s="578" t="s">
        <v>6</v>
      </c>
      <c r="G13" s="578" t="s">
        <v>7</v>
      </c>
      <c r="H13" s="578" t="s">
        <v>8</v>
      </c>
      <c r="I13" s="578" t="s">
        <v>9</v>
      </c>
      <c r="J13" s="578" t="s">
        <v>10</v>
      </c>
      <c r="K13" s="578" t="s">
        <v>11</v>
      </c>
      <c r="L13" s="578" t="s">
        <v>12</v>
      </c>
      <c r="M13" s="578" t="s">
        <v>13</v>
      </c>
      <c r="N13" s="578" t="s">
        <v>14</v>
      </c>
      <c r="O13" s="578" t="s">
        <v>15</v>
      </c>
      <c r="P13" s="578" t="s">
        <v>16</v>
      </c>
      <c r="Q13" s="578" t="s">
        <v>17</v>
      </c>
      <c r="R13" s="578" t="s">
        <v>18</v>
      </c>
      <c r="S13" s="578" t="s">
        <v>19</v>
      </c>
      <c r="T13" s="578" t="s">
        <v>20</v>
      </c>
      <c r="U13" s="578" t="s">
        <v>21</v>
      </c>
      <c r="V13" s="578" t="s">
        <v>22</v>
      </c>
      <c r="W13" s="578" t="s">
        <v>77</v>
      </c>
      <c r="X13" s="578" t="s">
        <v>78</v>
      </c>
      <c r="Y13" s="578" t="s">
        <v>79</v>
      </c>
      <c r="Z13" s="578" t="s">
        <v>80</v>
      </c>
      <c r="AA13" s="578" t="s">
        <v>81</v>
      </c>
      <c r="AB13" s="578" t="s">
        <v>82</v>
      </c>
      <c r="AC13" s="578" t="s">
        <v>83</v>
      </c>
      <c r="AD13" s="578" t="s">
        <v>84</v>
      </c>
      <c r="AE13" s="578" t="s">
        <v>85</v>
      </c>
      <c r="AF13" s="578" t="s">
        <v>86</v>
      </c>
      <c r="AG13" s="578" t="s">
        <v>94</v>
      </c>
      <c r="AH13" s="578" t="s">
        <v>105</v>
      </c>
      <c r="AI13" s="578" t="s">
        <v>106</v>
      </c>
      <c r="AJ13" s="578" t="s">
        <v>107</v>
      </c>
      <c r="AK13" s="290"/>
    </row>
    <row r="14" spans="1:37" ht="22.5" customHeight="1">
      <c r="A14" s="290"/>
      <c r="B14" s="579" t="s">
        <v>99</v>
      </c>
      <c r="C14" s="580" t="s">
        <v>514</v>
      </c>
      <c r="D14" s="263">
        <v>1</v>
      </c>
      <c r="E14" s="263">
        <v>2</v>
      </c>
      <c r="F14" s="263">
        <v>3</v>
      </c>
      <c r="G14" s="263">
        <v>4</v>
      </c>
      <c r="H14" s="263">
        <v>5</v>
      </c>
      <c r="I14" s="263">
        <v>6</v>
      </c>
      <c r="J14" s="263">
        <v>7</v>
      </c>
      <c r="K14" s="263">
        <v>8</v>
      </c>
      <c r="L14" s="263">
        <v>9</v>
      </c>
      <c r="M14" s="263">
        <v>10</v>
      </c>
      <c r="N14" s="263">
        <v>11</v>
      </c>
      <c r="O14" s="263">
        <v>12</v>
      </c>
      <c r="P14" s="263">
        <v>13</v>
      </c>
      <c r="Q14" s="263">
        <v>14</v>
      </c>
      <c r="R14" s="263">
        <v>15</v>
      </c>
      <c r="S14" s="263">
        <v>16</v>
      </c>
      <c r="T14" s="263">
        <v>17</v>
      </c>
      <c r="U14" s="263">
        <v>18</v>
      </c>
      <c r="V14" s="263">
        <v>19</v>
      </c>
      <c r="W14" s="263">
        <v>20</v>
      </c>
      <c r="X14" s="263">
        <v>21</v>
      </c>
      <c r="Y14" s="263">
        <v>22</v>
      </c>
      <c r="Z14" s="263">
        <v>23</v>
      </c>
      <c r="AA14" s="263">
        <v>24</v>
      </c>
      <c r="AB14" s="263">
        <v>25</v>
      </c>
      <c r="AC14" s="263">
        <v>26</v>
      </c>
      <c r="AD14" s="263">
        <v>27</v>
      </c>
      <c r="AE14" s="263">
        <v>28</v>
      </c>
      <c r="AF14" s="263">
        <v>29</v>
      </c>
      <c r="AG14" s="263">
        <v>30</v>
      </c>
      <c r="AH14" s="263">
        <v>31</v>
      </c>
      <c r="AI14" s="263">
        <v>32</v>
      </c>
      <c r="AJ14" s="263">
        <v>33</v>
      </c>
      <c r="AK14" s="290"/>
    </row>
    <row r="15" spans="1:37" ht="22.5" customHeight="1">
      <c r="A15" s="290"/>
      <c r="B15" s="581" t="s">
        <v>100</v>
      </c>
      <c r="C15" s="580" t="s">
        <v>26</v>
      </c>
      <c r="D15" s="263">
        <v>34</v>
      </c>
      <c r="E15" s="263">
        <v>35</v>
      </c>
      <c r="F15" s="263">
        <v>36</v>
      </c>
      <c r="G15" s="263">
        <v>37</v>
      </c>
      <c r="H15" s="263">
        <v>38</v>
      </c>
      <c r="I15" s="263">
        <v>39</v>
      </c>
      <c r="J15" s="263">
        <v>40</v>
      </c>
      <c r="K15" s="263">
        <v>41</v>
      </c>
      <c r="L15" s="263">
        <v>42</v>
      </c>
      <c r="M15" s="263">
        <v>43</v>
      </c>
      <c r="N15" s="263">
        <v>44</v>
      </c>
      <c r="O15" s="263">
        <v>45</v>
      </c>
      <c r="P15" s="263">
        <v>46</v>
      </c>
      <c r="Q15" s="263">
        <v>47</v>
      </c>
      <c r="R15" s="263">
        <v>48</v>
      </c>
      <c r="S15" s="263">
        <v>49</v>
      </c>
      <c r="T15" s="263">
        <v>50</v>
      </c>
      <c r="U15" s="263">
        <v>51</v>
      </c>
      <c r="V15" s="263">
        <v>52</v>
      </c>
      <c r="W15" s="263">
        <v>53</v>
      </c>
      <c r="X15" s="263">
        <v>54</v>
      </c>
      <c r="Y15" s="263">
        <v>55</v>
      </c>
      <c r="Z15" s="263">
        <v>56</v>
      </c>
      <c r="AA15" s="263">
        <v>57</v>
      </c>
      <c r="AB15" s="263">
        <v>58</v>
      </c>
      <c r="AC15" s="263">
        <v>59</v>
      </c>
      <c r="AD15" s="263">
        <v>60</v>
      </c>
      <c r="AE15" s="263">
        <v>61</v>
      </c>
      <c r="AF15" s="263">
        <v>62</v>
      </c>
      <c r="AG15" s="263">
        <v>63</v>
      </c>
      <c r="AH15" s="263">
        <v>64</v>
      </c>
      <c r="AI15" s="263">
        <v>65</v>
      </c>
      <c r="AJ15" s="263">
        <v>66</v>
      </c>
      <c r="AK15" s="290"/>
    </row>
    <row r="16" spans="1:37" ht="22.5" customHeight="1">
      <c r="A16" s="290"/>
      <c r="B16" s="581" t="s">
        <v>101</v>
      </c>
      <c r="C16" s="580" t="s">
        <v>27</v>
      </c>
      <c r="D16" s="263">
        <v>67</v>
      </c>
      <c r="E16" s="263">
        <v>68</v>
      </c>
      <c r="F16" s="263">
        <v>69</v>
      </c>
      <c r="G16" s="263">
        <v>70</v>
      </c>
      <c r="H16" s="263">
        <v>71</v>
      </c>
      <c r="I16" s="263">
        <v>72</v>
      </c>
      <c r="J16" s="263">
        <v>73</v>
      </c>
      <c r="K16" s="263">
        <v>74</v>
      </c>
      <c r="L16" s="263">
        <v>75</v>
      </c>
      <c r="M16" s="263">
        <v>76</v>
      </c>
      <c r="N16" s="263">
        <v>77</v>
      </c>
      <c r="O16" s="263">
        <v>78</v>
      </c>
      <c r="P16" s="263">
        <v>79</v>
      </c>
      <c r="Q16" s="263">
        <v>80</v>
      </c>
      <c r="R16" s="263">
        <v>81</v>
      </c>
      <c r="S16" s="263">
        <v>82</v>
      </c>
      <c r="T16" s="263">
        <v>83</v>
      </c>
      <c r="U16" s="263">
        <v>84</v>
      </c>
      <c r="V16" s="263">
        <v>85</v>
      </c>
      <c r="W16" s="263">
        <v>86</v>
      </c>
      <c r="X16" s="263">
        <v>87</v>
      </c>
      <c r="Y16" s="263">
        <v>88</v>
      </c>
      <c r="Z16" s="263">
        <v>89</v>
      </c>
      <c r="AA16" s="263">
        <v>90</v>
      </c>
      <c r="AB16" s="263">
        <v>91</v>
      </c>
      <c r="AC16" s="263">
        <v>92</v>
      </c>
      <c r="AD16" s="263">
        <v>93</v>
      </c>
      <c r="AE16" s="263">
        <v>94</v>
      </c>
      <c r="AF16" s="263">
        <v>95</v>
      </c>
      <c r="AG16" s="263">
        <v>96</v>
      </c>
      <c r="AH16" s="263">
        <v>97</v>
      </c>
      <c r="AI16" s="263">
        <v>98</v>
      </c>
      <c r="AJ16" s="263">
        <v>99</v>
      </c>
      <c r="AK16" s="290"/>
    </row>
    <row r="17" spans="1:37" ht="22.5" customHeight="1">
      <c r="A17" s="290"/>
      <c r="B17" s="582" t="s">
        <v>97</v>
      </c>
      <c r="C17" s="580" t="s">
        <v>28</v>
      </c>
      <c r="D17" s="263">
        <v>100</v>
      </c>
      <c r="E17" s="263">
        <v>101</v>
      </c>
      <c r="F17" s="263">
        <v>102</v>
      </c>
      <c r="G17" s="263">
        <v>103</v>
      </c>
      <c r="H17" s="263">
        <v>104</v>
      </c>
      <c r="I17" s="263">
        <v>105</v>
      </c>
      <c r="J17" s="263">
        <v>106</v>
      </c>
      <c r="K17" s="263">
        <v>107</v>
      </c>
      <c r="L17" s="263">
        <v>108</v>
      </c>
      <c r="M17" s="263">
        <v>109</v>
      </c>
      <c r="N17" s="263">
        <v>110</v>
      </c>
      <c r="O17" s="263">
        <v>111</v>
      </c>
      <c r="P17" s="263">
        <v>112</v>
      </c>
      <c r="Q17" s="263">
        <v>113</v>
      </c>
      <c r="R17" s="263">
        <v>114</v>
      </c>
      <c r="S17" s="263">
        <v>115</v>
      </c>
      <c r="T17" s="263">
        <v>116</v>
      </c>
      <c r="U17" s="263">
        <v>117</v>
      </c>
      <c r="V17" s="263">
        <v>118</v>
      </c>
      <c r="W17" s="263">
        <v>119</v>
      </c>
      <c r="X17" s="263">
        <v>120</v>
      </c>
      <c r="Y17" s="263">
        <v>121</v>
      </c>
      <c r="Z17" s="263">
        <v>122</v>
      </c>
      <c r="AA17" s="263">
        <v>123</v>
      </c>
      <c r="AB17" s="263">
        <v>124</v>
      </c>
      <c r="AC17" s="263">
        <v>125</v>
      </c>
      <c r="AD17" s="263">
        <v>126</v>
      </c>
      <c r="AE17" s="263">
        <v>127</v>
      </c>
      <c r="AF17" s="263">
        <v>128</v>
      </c>
      <c r="AG17" s="263">
        <v>129</v>
      </c>
      <c r="AH17" s="263">
        <v>130</v>
      </c>
      <c r="AI17" s="263">
        <v>131</v>
      </c>
      <c r="AJ17" s="263">
        <v>132</v>
      </c>
      <c r="AK17" s="290"/>
    </row>
    <row r="18" spans="1:37" ht="22.5" customHeight="1">
      <c r="A18" s="290"/>
      <c r="B18" s="581" t="s">
        <v>98</v>
      </c>
      <c r="C18" s="580" t="s">
        <v>29</v>
      </c>
      <c r="D18" s="263">
        <v>133</v>
      </c>
      <c r="E18" s="263">
        <v>134</v>
      </c>
      <c r="F18" s="263">
        <v>135</v>
      </c>
      <c r="G18" s="263">
        <v>136</v>
      </c>
      <c r="H18" s="263">
        <v>137</v>
      </c>
      <c r="I18" s="263">
        <v>138</v>
      </c>
      <c r="J18" s="263">
        <v>139</v>
      </c>
      <c r="K18" s="263">
        <v>140</v>
      </c>
      <c r="L18" s="263">
        <v>141</v>
      </c>
      <c r="M18" s="263">
        <v>142</v>
      </c>
      <c r="N18" s="263">
        <v>143</v>
      </c>
      <c r="O18" s="263">
        <v>144</v>
      </c>
      <c r="P18" s="263">
        <v>145</v>
      </c>
      <c r="Q18" s="263">
        <v>146</v>
      </c>
      <c r="R18" s="263">
        <v>147</v>
      </c>
      <c r="S18" s="263">
        <v>148</v>
      </c>
      <c r="T18" s="263">
        <v>149</v>
      </c>
      <c r="U18" s="263">
        <v>150</v>
      </c>
      <c r="V18" s="263">
        <v>151</v>
      </c>
      <c r="W18" s="263">
        <v>152</v>
      </c>
      <c r="X18" s="263">
        <v>153</v>
      </c>
      <c r="Y18" s="263">
        <v>154</v>
      </c>
      <c r="Z18" s="263">
        <v>155</v>
      </c>
      <c r="AA18" s="263">
        <v>156</v>
      </c>
      <c r="AB18" s="263">
        <v>157</v>
      </c>
      <c r="AC18" s="263">
        <v>158</v>
      </c>
      <c r="AD18" s="263">
        <v>159</v>
      </c>
      <c r="AE18" s="263">
        <v>160</v>
      </c>
      <c r="AF18" s="263">
        <v>161</v>
      </c>
      <c r="AG18" s="263">
        <v>162</v>
      </c>
      <c r="AH18" s="263">
        <v>163</v>
      </c>
      <c r="AI18" s="263">
        <v>164</v>
      </c>
      <c r="AJ18" s="263">
        <v>165</v>
      </c>
      <c r="AK18" s="306"/>
    </row>
    <row r="19" spans="1:37" ht="13.5">
      <c r="A19" s="290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306"/>
      <c r="AA19" s="290"/>
      <c r="AB19" s="290"/>
      <c r="AC19" s="290"/>
      <c r="AD19" s="290"/>
      <c r="AE19" s="290"/>
      <c r="AF19" s="290"/>
      <c r="AG19" s="290"/>
      <c r="AH19" s="290"/>
    </row>
    <row r="20" spans="1:37" ht="13.5">
      <c r="A20" s="290"/>
      <c r="B20" s="296" t="s">
        <v>515</v>
      </c>
      <c r="C20" s="290"/>
      <c r="D20" s="290"/>
      <c r="E20" s="290"/>
      <c r="F20" s="290"/>
      <c r="G20" s="290"/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  <c r="AA20" s="290"/>
      <c r="AB20" s="290"/>
      <c r="AC20" s="290"/>
      <c r="AD20" s="290"/>
      <c r="AE20" s="290"/>
      <c r="AF20" s="290"/>
      <c r="AG20" s="290"/>
      <c r="AH20" s="290"/>
    </row>
    <row r="21" spans="1:37" ht="32.1" customHeight="1">
      <c r="A21" s="290"/>
      <c r="B21" s="566"/>
      <c r="C21" s="567"/>
      <c r="D21" s="583" t="s">
        <v>462</v>
      </c>
      <c r="E21" s="583" t="s">
        <v>463</v>
      </c>
      <c r="F21" s="583" t="s">
        <v>464</v>
      </c>
      <c r="G21" s="583" t="s">
        <v>465</v>
      </c>
      <c r="H21" s="583" t="s">
        <v>466</v>
      </c>
      <c r="I21" s="583" t="s">
        <v>98</v>
      </c>
      <c r="J21" s="290"/>
      <c r="K21" s="290"/>
      <c r="L21" s="290"/>
      <c r="M21" s="290"/>
      <c r="N21" s="290"/>
      <c r="O21" s="290"/>
      <c r="P21" s="290"/>
      <c r="Q21" s="290"/>
      <c r="R21" s="290"/>
      <c r="S21" s="584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0"/>
    </row>
    <row r="22" spans="1:37" ht="14.25">
      <c r="A22" s="290"/>
      <c r="B22" s="576"/>
      <c r="C22" s="577"/>
      <c r="D22" s="578" t="s">
        <v>87</v>
      </c>
      <c r="E22" s="578" t="s">
        <v>5</v>
      </c>
      <c r="F22" s="578" t="s">
        <v>6</v>
      </c>
      <c r="G22" s="578" t="s">
        <v>7</v>
      </c>
      <c r="H22" s="578" t="s">
        <v>8</v>
      </c>
      <c r="I22" s="578" t="s">
        <v>9</v>
      </c>
      <c r="J22" s="290"/>
      <c r="K22" s="585"/>
      <c r="L22" s="585"/>
      <c r="M22" s="585"/>
      <c r="N22" s="585"/>
      <c r="O22" s="585"/>
      <c r="P22" s="585"/>
      <c r="Q22" s="290"/>
      <c r="R22" s="290"/>
      <c r="S22" s="296"/>
      <c r="T22" s="586"/>
      <c r="U22" s="586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</row>
    <row r="23" spans="1:37" ht="22.5" customHeight="1">
      <c r="A23" s="290"/>
      <c r="B23" s="579" t="s">
        <v>99</v>
      </c>
      <c r="C23" s="580" t="s">
        <v>516</v>
      </c>
      <c r="D23" s="263">
        <v>166</v>
      </c>
      <c r="E23" s="263">
        <v>167</v>
      </c>
      <c r="F23" s="263">
        <v>168</v>
      </c>
      <c r="G23" s="263">
        <v>169</v>
      </c>
      <c r="H23" s="263">
        <v>170</v>
      </c>
      <c r="I23" s="263">
        <v>171</v>
      </c>
      <c r="J23" s="306"/>
      <c r="K23" s="296"/>
      <c r="L23" s="296"/>
      <c r="M23" s="296"/>
      <c r="N23" s="296"/>
      <c r="O23" s="296"/>
      <c r="P23" s="296"/>
      <c r="Q23" s="296"/>
      <c r="R23" s="296"/>
      <c r="S23" s="296"/>
      <c r="T23" s="290"/>
      <c r="U23" s="587"/>
      <c r="V23" s="587"/>
      <c r="W23" s="587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</row>
    <row r="24" spans="1:37" ht="22.5" customHeight="1">
      <c r="A24" s="290"/>
      <c r="B24" s="581" t="s">
        <v>100</v>
      </c>
      <c r="C24" s="580" t="s">
        <v>517</v>
      </c>
      <c r="D24" s="263">
        <v>172</v>
      </c>
      <c r="E24" s="263">
        <v>173</v>
      </c>
      <c r="F24" s="263">
        <v>174</v>
      </c>
      <c r="G24" s="263">
        <v>175</v>
      </c>
      <c r="H24" s="263">
        <v>176</v>
      </c>
      <c r="I24" s="263">
        <v>177</v>
      </c>
      <c r="J24" s="290"/>
      <c r="K24" s="290"/>
      <c r="L24" s="290"/>
      <c r="M24" s="290"/>
      <c r="N24" s="290"/>
      <c r="O24" s="290"/>
      <c r="P24" s="290"/>
      <c r="Q24" s="290"/>
      <c r="R24" s="290"/>
      <c r="S24" s="296"/>
      <c r="T24" s="290"/>
      <c r="U24" s="587"/>
      <c r="V24" s="587"/>
      <c r="W24" s="587"/>
      <c r="X24" s="290"/>
      <c r="Y24" s="290"/>
      <c r="Z24" s="290"/>
      <c r="AA24" s="290"/>
      <c r="AB24" s="290"/>
      <c r="AC24" s="290"/>
      <c r="AD24" s="290"/>
      <c r="AE24" s="290"/>
      <c r="AF24" s="290"/>
      <c r="AG24" s="290"/>
      <c r="AH24" s="290"/>
    </row>
    <row r="25" spans="1:37" ht="22.5" customHeight="1">
      <c r="A25" s="290"/>
      <c r="B25" s="581" t="s">
        <v>101</v>
      </c>
      <c r="C25" s="580" t="s">
        <v>13</v>
      </c>
      <c r="D25" s="263">
        <v>178</v>
      </c>
      <c r="E25" s="263">
        <v>179</v>
      </c>
      <c r="F25" s="263">
        <v>180</v>
      </c>
      <c r="G25" s="263">
        <v>181</v>
      </c>
      <c r="H25" s="263">
        <v>182</v>
      </c>
      <c r="I25" s="263">
        <v>183</v>
      </c>
      <c r="J25" s="290"/>
      <c r="K25" s="290"/>
      <c r="L25" s="290"/>
      <c r="M25" s="290"/>
      <c r="N25" s="290"/>
      <c r="O25" s="290"/>
      <c r="P25" s="290"/>
      <c r="Q25" s="290"/>
      <c r="R25" s="290"/>
      <c r="S25" s="296"/>
      <c r="T25" s="290"/>
      <c r="U25" s="587"/>
      <c r="V25" s="587"/>
      <c r="W25" s="587"/>
      <c r="X25" s="290"/>
      <c r="Y25" s="290"/>
      <c r="Z25" s="290"/>
      <c r="AA25" s="290"/>
      <c r="AB25" s="290"/>
      <c r="AC25" s="290"/>
      <c r="AD25" s="290"/>
      <c r="AE25" s="290"/>
      <c r="AF25" s="290"/>
      <c r="AG25" s="290"/>
      <c r="AH25" s="290"/>
    </row>
    <row r="26" spans="1:37" ht="22.5" customHeight="1">
      <c r="A26" s="290"/>
      <c r="B26" s="579" t="s">
        <v>97</v>
      </c>
      <c r="C26" s="580" t="s">
        <v>14</v>
      </c>
      <c r="D26" s="263">
        <v>184</v>
      </c>
      <c r="E26" s="263">
        <v>185</v>
      </c>
      <c r="F26" s="263">
        <v>186</v>
      </c>
      <c r="G26" s="263">
        <v>187</v>
      </c>
      <c r="H26" s="263">
        <v>188</v>
      </c>
      <c r="I26" s="263">
        <v>189</v>
      </c>
      <c r="J26" s="290"/>
      <c r="K26" s="290"/>
      <c r="L26" s="290"/>
      <c r="M26" s="290"/>
      <c r="N26" s="290"/>
      <c r="O26" s="290"/>
      <c r="P26" s="290"/>
      <c r="Q26" s="290"/>
      <c r="R26" s="290"/>
      <c r="S26" s="296"/>
      <c r="T26" s="290"/>
      <c r="U26" s="587"/>
      <c r="V26" s="587"/>
      <c r="W26" s="587"/>
      <c r="X26" s="290"/>
      <c r="Y26" s="290"/>
      <c r="Z26" s="290"/>
      <c r="AA26" s="290"/>
      <c r="AB26" s="290"/>
      <c r="AC26" s="290"/>
      <c r="AD26" s="290"/>
      <c r="AE26" s="290"/>
      <c r="AF26" s="290"/>
      <c r="AG26" s="290"/>
      <c r="AH26" s="290"/>
    </row>
    <row r="27" spans="1:37" ht="22.5" customHeight="1">
      <c r="A27" s="290"/>
      <c r="B27" s="581" t="s">
        <v>98</v>
      </c>
      <c r="C27" s="580" t="s">
        <v>15</v>
      </c>
      <c r="D27" s="263">
        <v>190</v>
      </c>
      <c r="E27" s="263">
        <v>191</v>
      </c>
      <c r="F27" s="263">
        <v>192</v>
      </c>
      <c r="G27" s="263">
        <v>193</v>
      </c>
      <c r="H27" s="263">
        <v>194</v>
      </c>
      <c r="I27" s="263">
        <v>195</v>
      </c>
      <c r="J27" s="290"/>
      <c r="K27" s="290"/>
      <c r="L27" s="290"/>
      <c r="M27" s="290"/>
      <c r="N27" s="290"/>
      <c r="O27" s="290"/>
      <c r="P27" s="290"/>
      <c r="Q27" s="290"/>
      <c r="R27" s="290"/>
      <c r="S27" s="296"/>
      <c r="T27" s="290"/>
      <c r="U27" s="587"/>
      <c r="V27" s="587"/>
      <c r="W27" s="587"/>
      <c r="X27" s="290"/>
      <c r="Y27" s="290"/>
      <c r="Z27" s="290"/>
      <c r="AA27" s="290"/>
      <c r="AB27" s="290"/>
      <c r="AC27" s="290"/>
      <c r="AD27" s="290"/>
      <c r="AE27" s="290"/>
      <c r="AF27" s="290"/>
      <c r="AG27" s="290"/>
      <c r="AH27" s="290"/>
    </row>
    <row r="28" spans="1:37" ht="13.5">
      <c r="A28" s="290"/>
      <c r="B28" s="290"/>
      <c r="C28" s="290"/>
      <c r="D28" s="290"/>
      <c r="E28" s="290"/>
      <c r="F28" s="290"/>
      <c r="G28" s="290"/>
      <c r="H28" s="290"/>
      <c r="I28" s="306"/>
      <c r="J28" s="290"/>
      <c r="K28" s="290"/>
      <c r="L28" s="290"/>
      <c r="M28" s="290"/>
      <c r="N28" s="290"/>
      <c r="O28" s="290"/>
      <c r="P28" s="290"/>
      <c r="Q28" s="290"/>
      <c r="R28" s="290"/>
      <c r="S28" s="296"/>
      <c r="T28" s="296"/>
      <c r="U28" s="587"/>
      <c r="V28" s="290"/>
      <c r="W28" s="290"/>
      <c r="X28" s="290"/>
      <c r="Y28" s="290"/>
      <c r="Z28" s="290"/>
      <c r="AA28" s="290"/>
      <c r="AB28" s="290"/>
      <c r="AC28" s="290"/>
      <c r="AD28" s="290"/>
      <c r="AE28" s="290"/>
      <c r="AF28" s="290"/>
      <c r="AG28" s="290"/>
      <c r="AH28" s="290"/>
    </row>
    <row r="29" spans="1:37" ht="13.5">
      <c r="A29" s="290"/>
      <c r="B29" s="296" t="s">
        <v>518</v>
      </c>
      <c r="C29" s="290"/>
      <c r="D29" s="290"/>
      <c r="E29" s="290"/>
      <c r="F29" s="290"/>
      <c r="G29" s="290"/>
      <c r="H29" s="290"/>
      <c r="I29" s="290"/>
      <c r="J29" s="290"/>
      <c r="K29" s="290"/>
      <c r="L29" s="290"/>
      <c r="M29" s="290"/>
      <c r="N29" s="290"/>
      <c r="O29" s="296"/>
      <c r="P29" s="296"/>
      <c r="Q29" s="296"/>
      <c r="R29" s="296"/>
      <c r="S29" s="296"/>
      <c r="T29" s="587"/>
      <c r="U29" s="587"/>
      <c r="V29" s="290"/>
      <c r="W29" s="290"/>
      <c r="X29" s="290"/>
      <c r="Y29" s="290"/>
      <c r="Z29" s="290"/>
      <c r="AA29" s="290"/>
      <c r="AB29" s="290"/>
      <c r="AC29" s="290"/>
      <c r="AD29" s="290"/>
      <c r="AE29" s="290"/>
      <c r="AF29" s="290"/>
      <c r="AG29" s="290"/>
      <c r="AH29" s="290"/>
    </row>
    <row r="30" spans="1:37" ht="15.95" customHeight="1">
      <c r="A30" s="290"/>
      <c r="B30" s="566"/>
      <c r="C30" s="567"/>
      <c r="D30" s="572"/>
      <c r="E30" s="572"/>
      <c r="F30" s="566"/>
      <c r="G30" s="588"/>
      <c r="H30" s="589" t="s">
        <v>470</v>
      </c>
      <c r="I30" s="590"/>
      <c r="J30" s="590"/>
      <c r="K30" s="590"/>
      <c r="L30" s="588"/>
      <c r="M30" s="572"/>
      <c r="N30" s="290"/>
      <c r="O30" s="296"/>
      <c r="P30" s="296"/>
      <c r="Q30" s="296"/>
      <c r="R30" s="296"/>
      <c r="S30" s="296"/>
      <c r="T30" s="290"/>
      <c r="U30" s="290"/>
      <c r="V30" s="290"/>
      <c r="W30" s="296"/>
      <c r="X30" s="587"/>
      <c r="Y30" s="587"/>
      <c r="Z30" s="587"/>
      <c r="AA30" s="290"/>
      <c r="AB30" s="290"/>
      <c r="AC30" s="290"/>
      <c r="AD30" s="290"/>
      <c r="AE30" s="290"/>
      <c r="AF30" s="290"/>
      <c r="AG30" s="290"/>
      <c r="AH30" s="290"/>
    </row>
    <row r="31" spans="1:37" ht="13.5">
      <c r="A31" s="290"/>
      <c r="B31" s="573"/>
      <c r="C31" s="574"/>
      <c r="D31" s="591" t="s">
        <v>471</v>
      </c>
      <c r="E31" s="592" t="s">
        <v>472</v>
      </c>
      <c r="F31" s="591" t="s">
        <v>473</v>
      </c>
      <c r="G31" s="593" t="s">
        <v>474</v>
      </c>
      <c r="H31" s="594" t="s">
        <v>475</v>
      </c>
      <c r="I31" s="595" t="s">
        <v>478</v>
      </c>
      <c r="J31" s="571" t="s">
        <v>248</v>
      </c>
      <c r="K31" s="569"/>
      <c r="L31" s="570"/>
      <c r="M31" s="596" t="s">
        <v>71</v>
      </c>
      <c r="N31" s="290"/>
      <c r="O31" s="296"/>
      <c r="P31" s="296"/>
      <c r="Q31" s="296"/>
      <c r="R31" s="296"/>
      <c r="S31" s="296"/>
      <c r="T31" s="290"/>
      <c r="U31" s="296"/>
      <c r="V31" s="296"/>
      <c r="W31" s="296"/>
      <c r="X31" s="587"/>
      <c r="Y31" s="587"/>
      <c r="Z31" s="587"/>
      <c r="AA31" s="290"/>
      <c r="AB31" s="290"/>
      <c r="AC31" s="290"/>
      <c r="AD31" s="290"/>
      <c r="AE31" s="290"/>
      <c r="AF31" s="290"/>
      <c r="AG31" s="290"/>
      <c r="AH31" s="290"/>
    </row>
    <row r="32" spans="1:37" ht="24">
      <c r="A32" s="290"/>
      <c r="B32" s="573"/>
      <c r="C32" s="574"/>
      <c r="D32" s="575"/>
      <c r="E32" s="575"/>
      <c r="F32" s="575"/>
      <c r="G32" s="597" t="s">
        <v>479</v>
      </c>
      <c r="H32" s="598" t="s">
        <v>480</v>
      </c>
      <c r="I32" s="597" t="s">
        <v>482</v>
      </c>
      <c r="J32" s="592" t="s">
        <v>483</v>
      </c>
      <c r="K32" s="592" t="s">
        <v>484</v>
      </c>
      <c r="L32" s="592" t="s">
        <v>485</v>
      </c>
      <c r="M32" s="575"/>
      <c r="N32" s="290"/>
      <c r="O32" s="296"/>
      <c r="P32" s="296"/>
      <c r="Q32" s="296"/>
      <c r="R32" s="296"/>
      <c r="S32" s="296"/>
      <c r="T32" s="290"/>
      <c r="U32" s="290"/>
      <c r="V32" s="296"/>
      <c r="W32" s="296"/>
      <c r="X32" s="587"/>
      <c r="Y32" s="587"/>
      <c r="Z32" s="587"/>
      <c r="AA32" s="290"/>
      <c r="AB32" s="290"/>
      <c r="AC32" s="290"/>
      <c r="AD32" s="290"/>
      <c r="AE32" s="290"/>
      <c r="AF32" s="290"/>
      <c r="AG32" s="290"/>
      <c r="AH32" s="290"/>
    </row>
    <row r="33" spans="1:34" ht="14.25" customHeight="1">
      <c r="A33" s="290"/>
      <c r="B33" s="576"/>
      <c r="C33" s="577"/>
      <c r="D33" s="578" t="s">
        <v>87</v>
      </c>
      <c r="E33" s="578" t="s">
        <v>5</v>
      </c>
      <c r="F33" s="578" t="s">
        <v>6</v>
      </c>
      <c r="G33" s="578" t="s">
        <v>7</v>
      </c>
      <c r="H33" s="578" t="s">
        <v>8</v>
      </c>
      <c r="I33" s="578" t="s">
        <v>9</v>
      </c>
      <c r="J33" s="578" t="s">
        <v>10</v>
      </c>
      <c r="K33" s="578" t="s">
        <v>11</v>
      </c>
      <c r="L33" s="578" t="s">
        <v>12</v>
      </c>
      <c r="M33" s="578" t="s">
        <v>13</v>
      </c>
      <c r="N33" s="290"/>
      <c r="O33" s="296"/>
      <c r="P33" s="296"/>
      <c r="Q33" s="296"/>
      <c r="R33" s="296"/>
      <c r="S33" s="296"/>
      <c r="T33" s="290"/>
      <c r="U33" s="290"/>
      <c r="V33" s="290"/>
      <c r="W33" s="290"/>
      <c r="X33" s="587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</row>
    <row r="34" spans="1:34" ht="20.100000000000001" customHeight="1">
      <c r="A34" s="290"/>
      <c r="B34" s="581" t="s">
        <v>111</v>
      </c>
      <c r="C34" s="580" t="s">
        <v>519</v>
      </c>
      <c r="D34" s="263">
        <v>196</v>
      </c>
      <c r="E34" s="263">
        <v>197</v>
      </c>
      <c r="F34" s="263">
        <v>198</v>
      </c>
      <c r="G34" s="263">
        <v>199</v>
      </c>
      <c r="H34" s="263">
        <v>200</v>
      </c>
      <c r="I34" s="263">
        <v>201</v>
      </c>
      <c r="J34" s="263">
        <v>202</v>
      </c>
      <c r="K34" s="263">
        <v>203</v>
      </c>
      <c r="L34" s="263">
        <v>204</v>
      </c>
      <c r="M34" s="599">
        <v>205</v>
      </c>
      <c r="N34" s="296"/>
      <c r="O34" s="296"/>
      <c r="P34" s="296"/>
      <c r="Q34" s="296"/>
      <c r="R34" s="296"/>
      <c r="S34" s="296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</row>
    <row r="35" spans="1:34" ht="20.100000000000001" customHeight="1">
      <c r="A35" s="290"/>
      <c r="B35" s="581" t="s">
        <v>112</v>
      </c>
      <c r="C35" s="580" t="s">
        <v>73</v>
      </c>
      <c r="D35" s="599">
        <v>206</v>
      </c>
      <c r="E35" s="599">
        <v>207</v>
      </c>
      <c r="F35" s="599">
        <v>208</v>
      </c>
      <c r="G35" s="599">
        <v>209</v>
      </c>
      <c r="H35" s="599">
        <v>210</v>
      </c>
      <c r="I35" s="599">
        <v>211</v>
      </c>
      <c r="J35" s="599">
        <v>212</v>
      </c>
      <c r="K35" s="599">
        <v>213</v>
      </c>
      <c r="L35" s="599">
        <v>214</v>
      </c>
      <c r="M35" s="263">
        <v>215</v>
      </c>
      <c r="N35" s="290"/>
      <c r="O35" s="290"/>
      <c r="P35" s="290"/>
      <c r="Q35" s="290"/>
      <c r="R35" s="290"/>
      <c r="S35" s="296"/>
      <c r="T35" s="290"/>
      <c r="U35" s="290"/>
      <c r="V35" s="290"/>
      <c r="W35" s="290"/>
      <c r="X35" s="290"/>
      <c r="Y35" s="290"/>
      <c r="Z35" s="290"/>
      <c r="AA35" s="290"/>
      <c r="AB35" s="290"/>
      <c r="AC35" s="290"/>
      <c r="AD35" s="290"/>
      <c r="AE35" s="290"/>
      <c r="AF35" s="290"/>
      <c r="AG35" s="290"/>
      <c r="AH35" s="290"/>
    </row>
    <row r="36" spans="1:34" ht="20.100000000000001" customHeight="1">
      <c r="A36" s="290"/>
      <c r="B36" s="581" t="s">
        <v>113</v>
      </c>
      <c r="C36" s="580" t="s">
        <v>18</v>
      </c>
      <c r="D36" s="263">
        <v>216</v>
      </c>
      <c r="E36" s="263">
        <v>217</v>
      </c>
      <c r="F36" s="263">
        <v>218</v>
      </c>
      <c r="G36" s="263">
        <v>219</v>
      </c>
      <c r="H36" s="263">
        <v>220</v>
      </c>
      <c r="I36" s="263">
        <v>221</v>
      </c>
      <c r="J36" s="263">
        <v>222</v>
      </c>
      <c r="K36" s="263">
        <v>223</v>
      </c>
      <c r="L36" s="263">
        <v>224</v>
      </c>
      <c r="M36" s="599">
        <v>225</v>
      </c>
      <c r="N36" s="290"/>
      <c r="O36" s="290"/>
      <c r="P36" s="290"/>
      <c r="Q36" s="290"/>
      <c r="R36" s="290"/>
      <c r="S36" s="296"/>
      <c r="T36" s="290"/>
      <c r="U36" s="290"/>
      <c r="V36" s="290"/>
      <c r="W36" s="290"/>
      <c r="X36" s="290"/>
      <c r="Y36" s="290"/>
      <c r="Z36" s="290"/>
      <c r="AA36" s="290"/>
      <c r="AB36" s="290"/>
      <c r="AC36" s="290"/>
      <c r="AD36" s="290"/>
      <c r="AE36" s="290"/>
      <c r="AF36" s="290"/>
      <c r="AG36" s="290"/>
      <c r="AH36" s="290"/>
    </row>
    <row r="37" spans="1:34" ht="20.100000000000001" customHeight="1">
      <c r="A37" s="290"/>
      <c r="B37" s="581" t="s">
        <v>114</v>
      </c>
      <c r="C37" s="580" t="s">
        <v>19</v>
      </c>
      <c r="D37" s="599">
        <v>226</v>
      </c>
      <c r="E37" s="599">
        <v>227</v>
      </c>
      <c r="F37" s="599">
        <v>228</v>
      </c>
      <c r="G37" s="599">
        <v>229</v>
      </c>
      <c r="H37" s="599">
        <v>230</v>
      </c>
      <c r="I37" s="599">
        <v>231</v>
      </c>
      <c r="J37" s="599">
        <v>232</v>
      </c>
      <c r="K37" s="599">
        <v>233</v>
      </c>
      <c r="L37" s="599">
        <v>234</v>
      </c>
      <c r="M37" s="263">
        <v>235</v>
      </c>
      <c r="N37" s="290"/>
      <c r="O37" s="290"/>
      <c r="P37" s="290"/>
      <c r="Q37" s="290"/>
      <c r="R37" s="290"/>
      <c r="S37" s="296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</row>
    <row r="38" spans="1:34" ht="20.100000000000001" customHeight="1">
      <c r="A38" s="290"/>
      <c r="B38" s="581" t="s">
        <v>115</v>
      </c>
      <c r="C38" s="580" t="s">
        <v>20</v>
      </c>
      <c r="D38" s="263">
        <v>236</v>
      </c>
      <c r="E38" s="263">
        <v>237</v>
      </c>
      <c r="F38" s="263">
        <v>238</v>
      </c>
      <c r="G38" s="263">
        <v>239</v>
      </c>
      <c r="H38" s="263">
        <v>240</v>
      </c>
      <c r="I38" s="263">
        <v>241</v>
      </c>
      <c r="J38" s="263">
        <v>242</v>
      </c>
      <c r="K38" s="263">
        <v>243</v>
      </c>
      <c r="L38" s="263">
        <v>244</v>
      </c>
      <c r="M38" s="599">
        <v>245</v>
      </c>
      <c r="N38" s="600"/>
      <c r="O38" s="600"/>
      <c r="P38" s="587"/>
      <c r="Q38" s="587"/>
      <c r="R38" s="587"/>
      <c r="S38" s="290"/>
      <c r="T38" s="290"/>
      <c r="U38" s="601"/>
      <c r="V38" s="601"/>
      <c r="W38" s="296"/>
      <c r="X38" s="296"/>
      <c r="Y38" s="296"/>
      <c r="Z38" s="296"/>
      <c r="AA38" s="290"/>
      <c r="AB38" s="290"/>
      <c r="AC38" s="290"/>
      <c r="AD38" s="290"/>
      <c r="AE38" s="290"/>
      <c r="AF38" s="290"/>
      <c r="AG38" s="290"/>
      <c r="AH38" s="290"/>
    </row>
    <row r="39" spans="1:34" ht="20.100000000000001" customHeight="1">
      <c r="A39" s="290"/>
      <c r="B39" s="581" t="s">
        <v>116</v>
      </c>
      <c r="C39" s="580" t="s">
        <v>21</v>
      </c>
      <c r="D39" s="599">
        <v>246</v>
      </c>
      <c r="E39" s="599">
        <v>247</v>
      </c>
      <c r="F39" s="599">
        <v>248</v>
      </c>
      <c r="G39" s="599">
        <v>249</v>
      </c>
      <c r="H39" s="599">
        <v>250</v>
      </c>
      <c r="I39" s="599">
        <v>251</v>
      </c>
      <c r="J39" s="599">
        <v>252</v>
      </c>
      <c r="K39" s="599">
        <v>253</v>
      </c>
      <c r="L39" s="599">
        <v>254</v>
      </c>
      <c r="M39" s="263">
        <v>255</v>
      </c>
      <c r="N39" s="600"/>
      <c r="O39" s="600"/>
      <c r="P39" s="587"/>
      <c r="Q39" s="587"/>
      <c r="R39" s="587"/>
      <c r="S39" s="587"/>
      <c r="T39" s="587"/>
      <c r="U39" s="587"/>
      <c r="V39" s="290"/>
      <c r="W39" s="290"/>
      <c r="X39" s="601"/>
      <c r="Y39" s="601"/>
      <c r="Z39" s="296"/>
      <c r="AA39" s="296"/>
      <c r="AB39" s="296"/>
      <c r="AC39" s="296"/>
      <c r="AD39" s="290"/>
      <c r="AE39" s="290"/>
      <c r="AF39" s="290"/>
      <c r="AG39" s="290"/>
      <c r="AH39" s="290"/>
    </row>
    <row r="40" spans="1:34" ht="20.100000000000001" customHeight="1">
      <c r="A40" s="290"/>
      <c r="B40" s="581" t="s">
        <v>117</v>
      </c>
      <c r="C40" s="580" t="s">
        <v>22</v>
      </c>
      <c r="D40" s="263">
        <v>256</v>
      </c>
      <c r="E40" s="263">
        <v>257</v>
      </c>
      <c r="F40" s="263">
        <v>258</v>
      </c>
      <c r="G40" s="263">
        <v>259</v>
      </c>
      <c r="H40" s="263">
        <v>260</v>
      </c>
      <c r="I40" s="263">
        <v>261</v>
      </c>
      <c r="J40" s="263">
        <v>262</v>
      </c>
      <c r="K40" s="263">
        <v>263</v>
      </c>
      <c r="L40" s="263">
        <v>264</v>
      </c>
      <c r="M40" s="599">
        <v>265</v>
      </c>
      <c r="N40" s="600"/>
      <c r="O40" s="600"/>
      <c r="P40" s="587"/>
      <c r="Q40" s="587"/>
      <c r="R40" s="587"/>
      <c r="S40" s="587"/>
      <c r="T40" s="587"/>
      <c r="U40" s="587"/>
      <c r="V40" s="587"/>
      <c r="W40" s="290"/>
      <c r="X40" s="601"/>
      <c r="Y40" s="601"/>
      <c r="Z40" s="296"/>
      <c r="AA40" s="296"/>
      <c r="AB40" s="296"/>
      <c r="AC40" s="296"/>
      <c r="AD40" s="290"/>
      <c r="AE40" s="290"/>
      <c r="AF40" s="290"/>
      <c r="AG40" s="290"/>
      <c r="AH40" s="290"/>
    </row>
    <row r="41" spans="1:34" ht="20.100000000000001" customHeight="1">
      <c r="A41" s="290"/>
      <c r="B41" s="581" t="s">
        <v>118</v>
      </c>
      <c r="C41" s="580" t="s">
        <v>77</v>
      </c>
      <c r="D41" s="599">
        <v>266</v>
      </c>
      <c r="E41" s="599">
        <v>267</v>
      </c>
      <c r="F41" s="599">
        <v>268</v>
      </c>
      <c r="G41" s="599">
        <v>269</v>
      </c>
      <c r="H41" s="599">
        <v>270</v>
      </c>
      <c r="I41" s="599">
        <v>271</v>
      </c>
      <c r="J41" s="599">
        <v>272</v>
      </c>
      <c r="K41" s="599">
        <v>273</v>
      </c>
      <c r="L41" s="599">
        <v>274</v>
      </c>
      <c r="M41" s="263">
        <v>275</v>
      </c>
      <c r="N41" s="600"/>
      <c r="O41" s="600"/>
      <c r="P41" s="587"/>
      <c r="Q41" s="587"/>
      <c r="R41" s="587"/>
      <c r="S41" s="587"/>
      <c r="T41" s="587"/>
      <c r="U41" s="587"/>
      <c r="V41" s="587"/>
      <c r="W41" s="290"/>
      <c r="X41" s="601"/>
      <c r="Y41" s="601"/>
      <c r="Z41" s="296"/>
      <c r="AA41" s="296"/>
      <c r="AB41" s="296"/>
      <c r="AC41" s="296"/>
      <c r="AD41" s="290"/>
      <c r="AE41" s="290"/>
      <c r="AF41" s="290"/>
      <c r="AG41" s="290"/>
      <c r="AH41" s="290"/>
    </row>
    <row r="42" spans="1:34" ht="20.100000000000001" customHeight="1">
      <c r="A42" s="290"/>
      <c r="B42" s="581" t="s">
        <v>119</v>
      </c>
      <c r="C42" s="580" t="s">
        <v>78</v>
      </c>
      <c r="D42" s="263">
        <v>276</v>
      </c>
      <c r="E42" s="263">
        <v>277</v>
      </c>
      <c r="F42" s="263">
        <v>278</v>
      </c>
      <c r="G42" s="263">
        <v>279</v>
      </c>
      <c r="H42" s="263">
        <v>280</v>
      </c>
      <c r="I42" s="263">
        <v>281</v>
      </c>
      <c r="J42" s="263">
        <v>282</v>
      </c>
      <c r="K42" s="263">
        <v>283</v>
      </c>
      <c r="L42" s="263">
        <v>284</v>
      </c>
      <c r="M42" s="599">
        <v>285</v>
      </c>
      <c r="N42" s="600"/>
      <c r="O42" s="600"/>
      <c r="P42" s="587"/>
      <c r="Q42" s="587"/>
      <c r="R42" s="587"/>
      <c r="S42" s="587"/>
      <c r="T42" s="587"/>
      <c r="U42" s="587"/>
      <c r="V42" s="587"/>
      <c r="W42" s="290"/>
      <c r="X42" s="601"/>
      <c r="Y42" s="601"/>
      <c r="Z42" s="296"/>
      <c r="AA42" s="296"/>
      <c r="AB42" s="296"/>
      <c r="AC42" s="296"/>
      <c r="AD42" s="290"/>
      <c r="AE42" s="290"/>
      <c r="AF42" s="290"/>
      <c r="AG42" s="290"/>
      <c r="AH42" s="290"/>
    </row>
    <row r="43" spans="1:34" ht="20.100000000000001" customHeight="1">
      <c r="A43" s="290"/>
      <c r="B43" s="581" t="s">
        <v>120</v>
      </c>
      <c r="C43" s="580" t="s">
        <v>79</v>
      </c>
      <c r="D43" s="599">
        <v>286</v>
      </c>
      <c r="E43" s="599">
        <v>287</v>
      </c>
      <c r="F43" s="599">
        <v>288</v>
      </c>
      <c r="G43" s="599">
        <v>289</v>
      </c>
      <c r="H43" s="599">
        <v>290</v>
      </c>
      <c r="I43" s="599">
        <v>291</v>
      </c>
      <c r="J43" s="599">
        <v>292</v>
      </c>
      <c r="K43" s="599">
        <v>293</v>
      </c>
      <c r="L43" s="599">
        <v>294</v>
      </c>
      <c r="M43" s="263">
        <v>295</v>
      </c>
      <c r="N43" s="600"/>
      <c r="O43" s="600"/>
      <c r="P43" s="587"/>
      <c r="Q43" s="587"/>
      <c r="R43" s="587"/>
      <c r="S43" s="587"/>
      <c r="T43" s="587"/>
      <c r="U43" s="587"/>
      <c r="V43" s="587"/>
      <c r="W43" s="587"/>
      <c r="X43" s="601"/>
      <c r="Y43" s="601"/>
      <c r="Z43" s="296"/>
      <c r="AA43" s="296"/>
      <c r="AB43" s="296"/>
      <c r="AC43" s="296"/>
      <c r="AD43" s="290"/>
      <c r="AE43" s="290"/>
      <c r="AF43" s="290"/>
      <c r="AG43" s="290"/>
      <c r="AH43" s="290"/>
    </row>
    <row r="44" spans="1:34" ht="20.100000000000001" customHeight="1">
      <c r="A44" s="290"/>
      <c r="B44" s="581" t="s">
        <v>121</v>
      </c>
      <c r="C44" s="580" t="s">
        <v>80</v>
      </c>
      <c r="D44" s="263">
        <v>296</v>
      </c>
      <c r="E44" s="263">
        <v>297</v>
      </c>
      <c r="F44" s="263">
        <v>298</v>
      </c>
      <c r="G44" s="263">
        <v>299</v>
      </c>
      <c r="H44" s="263">
        <v>300</v>
      </c>
      <c r="I44" s="263">
        <v>301</v>
      </c>
      <c r="J44" s="263">
        <v>302</v>
      </c>
      <c r="K44" s="263">
        <v>303</v>
      </c>
      <c r="L44" s="263">
        <v>304</v>
      </c>
      <c r="M44" s="599">
        <v>305</v>
      </c>
      <c r="N44" s="602"/>
      <c r="O44" s="602"/>
      <c r="P44" s="603"/>
      <c r="Q44" s="603"/>
      <c r="R44" s="603"/>
      <c r="S44" s="587"/>
      <c r="T44" s="603"/>
      <c r="U44" s="603"/>
      <c r="V44" s="603"/>
      <c r="W44" s="603"/>
      <c r="X44" s="586"/>
      <c r="Y44" s="586"/>
      <c r="Z44" s="604"/>
      <c r="AA44" s="604"/>
      <c r="AB44" s="604"/>
      <c r="AC44" s="604"/>
      <c r="AD44" s="290"/>
      <c r="AE44" s="290"/>
      <c r="AF44" s="290"/>
      <c r="AG44" s="290"/>
      <c r="AH44" s="290"/>
    </row>
    <row r="45" spans="1:34" ht="20.100000000000001" customHeight="1">
      <c r="A45" s="290"/>
      <c r="B45" s="581" t="s">
        <v>122</v>
      </c>
      <c r="C45" s="580" t="s">
        <v>81</v>
      </c>
      <c r="D45" s="599">
        <v>306</v>
      </c>
      <c r="E45" s="599">
        <v>307</v>
      </c>
      <c r="F45" s="599">
        <v>308</v>
      </c>
      <c r="G45" s="599">
        <v>309</v>
      </c>
      <c r="H45" s="599">
        <v>310</v>
      </c>
      <c r="I45" s="599">
        <v>311</v>
      </c>
      <c r="J45" s="599">
        <v>312</v>
      </c>
      <c r="K45" s="599">
        <v>313</v>
      </c>
      <c r="L45" s="599">
        <v>314</v>
      </c>
      <c r="M45" s="263">
        <v>315</v>
      </c>
      <c r="N45" s="602"/>
      <c r="O45" s="602"/>
      <c r="P45" s="603"/>
      <c r="Q45" s="603"/>
      <c r="R45" s="603"/>
      <c r="S45" s="603"/>
      <c r="T45" s="603"/>
      <c r="U45" s="603"/>
      <c r="V45" s="603"/>
      <c r="W45" s="603"/>
      <c r="X45" s="586"/>
      <c r="Y45" s="586"/>
      <c r="Z45" s="604"/>
      <c r="AA45" s="604"/>
      <c r="AB45" s="604"/>
      <c r="AC45" s="604"/>
      <c r="AD45" s="290"/>
      <c r="AE45" s="290"/>
      <c r="AF45" s="290"/>
      <c r="AG45" s="290"/>
      <c r="AH45" s="290"/>
    </row>
    <row r="46" spans="1:34" ht="20.100000000000001" customHeight="1">
      <c r="A46" s="290"/>
      <c r="B46" s="581" t="s">
        <v>123</v>
      </c>
      <c r="C46" s="580" t="s">
        <v>82</v>
      </c>
      <c r="D46" s="263">
        <v>316</v>
      </c>
      <c r="E46" s="263">
        <v>317</v>
      </c>
      <c r="F46" s="263">
        <v>318</v>
      </c>
      <c r="G46" s="263">
        <v>319</v>
      </c>
      <c r="H46" s="263">
        <v>320</v>
      </c>
      <c r="I46" s="263">
        <v>321</v>
      </c>
      <c r="J46" s="263">
        <v>322</v>
      </c>
      <c r="K46" s="263">
        <v>323</v>
      </c>
      <c r="L46" s="263">
        <v>324</v>
      </c>
      <c r="M46" s="599">
        <v>325</v>
      </c>
      <c r="N46" s="587"/>
      <c r="O46" s="587"/>
      <c r="P46" s="587"/>
      <c r="Q46" s="587"/>
      <c r="R46" s="587"/>
      <c r="S46" s="603"/>
      <c r="T46" s="587"/>
      <c r="U46" s="587"/>
      <c r="V46" s="587"/>
      <c r="W46" s="587"/>
      <c r="X46" s="605"/>
      <c r="Y46" s="605"/>
      <c r="Z46" s="290"/>
      <c r="AA46" s="290"/>
      <c r="AB46" s="290"/>
      <c r="AC46" s="290"/>
      <c r="AD46" s="290"/>
      <c r="AE46" s="290"/>
      <c r="AF46" s="290"/>
      <c r="AG46" s="290"/>
      <c r="AH46" s="290"/>
    </row>
    <row r="47" spans="1:34" ht="20.100000000000001" customHeight="1">
      <c r="A47" s="290"/>
      <c r="B47" s="581" t="s">
        <v>124</v>
      </c>
      <c r="C47" s="580" t="s">
        <v>83</v>
      </c>
      <c r="D47" s="599">
        <v>326</v>
      </c>
      <c r="E47" s="599">
        <v>327</v>
      </c>
      <c r="F47" s="599">
        <v>328</v>
      </c>
      <c r="G47" s="599">
        <v>329</v>
      </c>
      <c r="H47" s="599">
        <v>330</v>
      </c>
      <c r="I47" s="599">
        <v>331</v>
      </c>
      <c r="J47" s="599">
        <v>332</v>
      </c>
      <c r="K47" s="599">
        <v>333</v>
      </c>
      <c r="L47" s="599">
        <v>334</v>
      </c>
      <c r="M47" s="263">
        <v>335</v>
      </c>
      <c r="N47" s="296"/>
      <c r="O47" s="296"/>
      <c r="P47" s="296"/>
      <c r="Q47" s="296"/>
      <c r="R47" s="296"/>
      <c r="S47" s="587"/>
      <c r="T47" s="296"/>
      <c r="U47" s="296"/>
      <c r="V47" s="296"/>
      <c r="W47" s="296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</row>
    <row r="48" spans="1:34" ht="20.100000000000001" customHeight="1">
      <c r="A48" s="290"/>
      <c r="B48" s="581" t="s">
        <v>125</v>
      </c>
      <c r="C48" s="580" t="s">
        <v>84</v>
      </c>
      <c r="D48" s="263">
        <v>336</v>
      </c>
      <c r="E48" s="263">
        <v>337</v>
      </c>
      <c r="F48" s="263">
        <v>338</v>
      </c>
      <c r="G48" s="263">
        <v>339</v>
      </c>
      <c r="H48" s="263">
        <v>340</v>
      </c>
      <c r="I48" s="263">
        <v>341</v>
      </c>
      <c r="J48" s="263">
        <v>342</v>
      </c>
      <c r="K48" s="263">
        <v>343</v>
      </c>
      <c r="L48" s="263">
        <v>344</v>
      </c>
      <c r="M48" s="599">
        <v>345</v>
      </c>
      <c r="N48" s="296"/>
      <c r="O48" s="296"/>
      <c r="P48" s="296"/>
      <c r="Q48" s="296"/>
      <c r="R48" s="296"/>
      <c r="S48" s="296"/>
      <c r="T48" s="296"/>
      <c r="U48" s="296"/>
      <c r="V48" s="296"/>
      <c r="W48" s="296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</row>
    <row r="49" spans="1:34" ht="20.100000000000001" customHeight="1">
      <c r="A49" s="290"/>
      <c r="B49" s="581" t="s">
        <v>126</v>
      </c>
      <c r="C49" s="580" t="s">
        <v>85</v>
      </c>
      <c r="D49" s="599">
        <v>346</v>
      </c>
      <c r="E49" s="599">
        <v>347</v>
      </c>
      <c r="F49" s="599">
        <v>348</v>
      </c>
      <c r="G49" s="599">
        <v>349</v>
      </c>
      <c r="H49" s="599">
        <v>350</v>
      </c>
      <c r="I49" s="599">
        <v>351</v>
      </c>
      <c r="J49" s="599">
        <v>352</v>
      </c>
      <c r="K49" s="599">
        <v>353</v>
      </c>
      <c r="L49" s="599">
        <v>354</v>
      </c>
      <c r="M49" s="263">
        <v>355</v>
      </c>
      <c r="N49" s="290"/>
      <c r="O49" s="290"/>
      <c r="P49" s="290"/>
      <c r="Q49" s="290"/>
      <c r="R49" s="290"/>
      <c r="S49" s="296"/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  <c r="AE49" s="290"/>
      <c r="AF49" s="290"/>
      <c r="AG49" s="290"/>
      <c r="AH49" s="290"/>
    </row>
    <row r="50" spans="1:34" ht="20.100000000000001" customHeight="1">
      <c r="A50" s="290"/>
      <c r="B50" s="581" t="s">
        <v>127</v>
      </c>
      <c r="C50" s="580" t="s">
        <v>86</v>
      </c>
      <c r="D50" s="263">
        <v>356</v>
      </c>
      <c r="E50" s="263">
        <v>357</v>
      </c>
      <c r="F50" s="263">
        <v>358</v>
      </c>
      <c r="G50" s="263">
        <v>359</v>
      </c>
      <c r="H50" s="263">
        <v>360</v>
      </c>
      <c r="I50" s="263">
        <v>361</v>
      </c>
      <c r="J50" s="263">
        <v>362</v>
      </c>
      <c r="K50" s="263">
        <v>363</v>
      </c>
      <c r="L50" s="263">
        <v>364</v>
      </c>
      <c r="M50" s="599">
        <v>365</v>
      </c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</row>
    <row r="51" spans="1:34" ht="20.100000000000001" customHeight="1">
      <c r="A51" s="290"/>
      <c r="B51" s="581" t="s">
        <v>128</v>
      </c>
      <c r="C51" s="580" t="s">
        <v>94</v>
      </c>
      <c r="D51" s="599">
        <v>366</v>
      </c>
      <c r="E51" s="599">
        <v>367</v>
      </c>
      <c r="F51" s="599">
        <v>368</v>
      </c>
      <c r="G51" s="599">
        <v>369</v>
      </c>
      <c r="H51" s="599">
        <v>370</v>
      </c>
      <c r="I51" s="599">
        <v>371</v>
      </c>
      <c r="J51" s="599">
        <v>372</v>
      </c>
      <c r="K51" s="599">
        <v>373</v>
      </c>
      <c r="L51" s="599">
        <v>374</v>
      </c>
      <c r="M51" s="263">
        <v>375</v>
      </c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</row>
    <row r="52" spans="1:34" ht="20.100000000000001" customHeight="1">
      <c r="A52" s="290"/>
      <c r="B52" s="581" t="s">
        <v>129</v>
      </c>
      <c r="C52" s="580" t="s">
        <v>105</v>
      </c>
      <c r="D52" s="263">
        <v>376</v>
      </c>
      <c r="E52" s="263">
        <v>377</v>
      </c>
      <c r="F52" s="263">
        <v>378</v>
      </c>
      <c r="G52" s="263">
        <v>379</v>
      </c>
      <c r="H52" s="263">
        <v>380</v>
      </c>
      <c r="I52" s="263">
        <v>381</v>
      </c>
      <c r="J52" s="263">
        <v>382</v>
      </c>
      <c r="K52" s="263">
        <v>383</v>
      </c>
      <c r="L52" s="263">
        <v>384</v>
      </c>
      <c r="M52" s="599">
        <v>385</v>
      </c>
      <c r="N52" s="290"/>
      <c r="O52" s="290"/>
      <c r="P52" s="290"/>
      <c r="Q52" s="290"/>
      <c r="R52" s="290"/>
      <c r="S52" s="290"/>
      <c r="T52" s="290"/>
      <c r="U52" s="290"/>
      <c r="V52" s="290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</row>
    <row r="53" spans="1:34" ht="20.100000000000001" customHeight="1">
      <c r="A53" s="290"/>
      <c r="B53" s="581" t="s">
        <v>71</v>
      </c>
      <c r="C53" s="580" t="s">
        <v>106</v>
      </c>
      <c r="D53" s="599">
        <v>386</v>
      </c>
      <c r="E53" s="599">
        <v>387</v>
      </c>
      <c r="F53" s="599">
        <v>388</v>
      </c>
      <c r="G53" s="599">
        <v>389</v>
      </c>
      <c r="H53" s="599">
        <v>390</v>
      </c>
      <c r="I53" s="599">
        <v>391</v>
      </c>
      <c r="J53" s="599">
        <v>392</v>
      </c>
      <c r="K53" s="599">
        <v>393</v>
      </c>
      <c r="L53" s="599">
        <v>394</v>
      </c>
      <c r="M53" s="599">
        <v>395</v>
      </c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</row>
    <row r="54" spans="1:34" ht="13.5">
      <c r="A54" s="290"/>
      <c r="B54" s="290"/>
      <c r="C54" s="290"/>
      <c r="D54" s="807"/>
      <c r="E54" s="807"/>
      <c r="F54" s="807"/>
      <c r="G54" s="307"/>
      <c r="H54" s="807"/>
      <c r="I54" s="308"/>
      <c r="J54" s="308"/>
      <c r="K54" s="308"/>
      <c r="L54" s="308"/>
      <c r="M54" s="306"/>
      <c r="N54" s="290"/>
      <c r="O54" s="290"/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</row>
    <row r="55" spans="1:34">
      <c r="A55" s="290"/>
      <c r="B55" s="290"/>
      <c r="C55" s="290"/>
      <c r="D55" s="808"/>
      <c r="E55" s="808"/>
      <c r="F55" s="808"/>
      <c r="G55" s="308"/>
      <c r="H55" s="809"/>
      <c r="I55" s="308"/>
      <c r="J55" s="308"/>
      <c r="K55" s="308"/>
      <c r="L55" s="308"/>
      <c r="M55" s="290"/>
      <c r="N55" s="290"/>
      <c r="O55" s="290"/>
      <c r="P55" s="290"/>
      <c r="Q55" s="290"/>
      <c r="R55" s="290"/>
      <c r="S55" s="290"/>
      <c r="T55" s="290"/>
      <c r="U55" s="290"/>
      <c r="V55" s="290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</row>
    <row r="56" spans="1:34">
      <c r="A56" s="290"/>
      <c r="B56" s="290"/>
      <c r="C56" s="290"/>
      <c r="D56" s="808"/>
      <c r="E56" s="808"/>
      <c r="F56" s="808"/>
      <c r="G56" s="308"/>
      <c r="H56" s="809"/>
      <c r="I56" s="308"/>
      <c r="J56" s="308"/>
      <c r="K56" s="308"/>
      <c r="L56" s="308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</row>
    <row r="57" spans="1:34">
      <c r="A57" s="290"/>
      <c r="B57" s="290"/>
      <c r="C57" s="290"/>
      <c r="D57" s="290"/>
      <c r="E57" s="290"/>
      <c r="F57" s="290"/>
      <c r="G57" s="290"/>
      <c r="H57" s="290"/>
      <c r="I57" s="290"/>
      <c r="J57" s="290"/>
      <c r="K57" s="290"/>
      <c r="L57" s="290"/>
      <c r="M57" s="290"/>
      <c r="N57" s="290"/>
      <c r="O57" s="290"/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0"/>
      <c r="AA57" s="290"/>
      <c r="AB57" s="290"/>
      <c r="AC57" s="290"/>
      <c r="AD57" s="290"/>
      <c r="AE57" s="290"/>
      <c r="AF57" s="290"/>
      <c r="AG57" s="290"/>
      <c r="AH57" s="290"/>
    </row>
    <row r="58" spans="1:34">
      <c r="A58" s="290"/>
      <c r="B58" s="290"/>
      <c r="C58" s="290"/>
      <c r="D58" s="290"/>
      <c r="E58" s="290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90"/>
    </row>
    <row r="59" spans="1:34">
      <c r="A59" s="290"/>
      <c r="B59" s="290"/>
      <c r="C59" s="290"/>
      <c r="D59" s="290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0"/>
      <c r="Y59" s="290"/>
      <c r="Z59" s="290"/>
      <c r="AA59" s="290"/>
      <c r="AB59" s="290"/>
      <c r="AC59" s="290"/>
      <c r="AD59" s="290"/>
      <c r="AE59" s="290"/>
      <c r="AF59" s="290"/>
      <c r="AG59" s="290"/>
      <c r="AH59" s="290"/>
    </row>
    <row r="60" spans="1:34">
      <c r="A60" s="290"/>
      <c r="B60" s="290"/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0"/>
      <c r="Y60" s="290"/>
      <c r="Z60" s="290"/>
      <c r="AA60" s="290"/>
      <c r="AB60" s="290"/>
      <c r="AC60" s="290"/>
      <c r="AD60" s="290"/>
      <c r="AE60" s="290"/>
      <c r="AF60" s="290"/>
      <c r="AG60" s="290"/>
      <c r="AH60" s="290"/>
    </row>
    <row r="61" spans="1:34">
      <c r="A61" s="290"/>
      <c r="B61" s="290"/>
      <c r="C61" s="290"/>
      <c r="D61" s="290"/>
      <c r="E61" s="290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90"/>
    </row>
    <row r="62" spans="1:34">
      <c r="A62" s="290"/>
      <c r="B62" s="290"/>
      <c r="C62" s="290"/>
      <c r="D62" s="290"/>
      <c r="E62" s="290"/>
      <c r="F62" s="290"/>
      <c r="G62" s="290"/>
      <c r="H62" s="290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0"/>
      <c r="Y62" s="290"/>
      <c r="Z62" s="290"/>
      <c r="AA62" s="290"/>
      <c r="AB62" s="290"/>
      <c r="AC62" s="290"/>
      <c r="AD62" s="290"/>
      <c r="AE62" s="290"/>
      <c r="AF62" s="290"/>
      <c r="AG62" s="290"/>
      <c r="AH62" s="290"/>
    </row>
    <row r="63" spans="1:34">
      <c r="A63" s="290"/>
      <c r="B63" s="290"/>
      <c r="C63" s="290"/>
      <c r="D63" s="290"/>
      <c r="E63" s="290"/>
      <c r="F63" s="290"/>
      <c r="G63" s="290"/>
      <c r="H63" s="290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0"/>
      <c r="AA63" s="290"/>
      <c r="AB63" s="290"/>
      <c r="AC63" s="290"/>
      <c r="AD63" s="290"/>
      <c r="AE63" s="290"/>
      <c r="AF63" s="290"/>
      <c r="AG63" s="290"/>
      <c r="AH63" s="290"/>
    </row>
    <row r="64" spans="1:34">
      <c r="A64" s="290"/>
      <c r="B64" s="290"/>
      <c r="C64" s="290"/>
      <c r="D64" s="290"/>
      <c r="E64" s="290"/>
      <c r="F64" s="290"/>
      <c r="G64" s="290"/>
      <c r="H64" s="290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0"/>
      <c r="Y64" s="290"/>
      <c r="Z64" s="290"/>
      <c r="AA64" s="290"/>
      <c r="AB64" s="290"/>
      <c r="AC64" s="290"/>
      <c r="AD64" s="290"/>
      <c r="AE64" s="290"/>
      <c r="AF64" s="290"/>
      <c r="AG64" s="290"/>
      <c r="AH64" s="290"/>
    </row>
    <row r="65" spans="1:34">
      <c r="A65" s="290"/>
      <c r="B65" s="290"/>
      <c r="C65" s="290"/>
      <c r="D65" s="290"/>
      <c r="E65" s="290"/>
      <c r="F65" s="290"/>
      <c r="G65" s="290"/>
      <c r="H65" s="290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0"/>
      <c r="Y65" s="290"/>
      <c r="Z65" s="290"/>
      <c r="AA65" s="290"/>
      <c r="AB65" s="290"/>
      <c r="AC65" s="290"/>
      <c r="AD65" s="290"/>
      <c r="AE65" s="290"/>
      <c r="AF65" s="290"/>
      <c r="AG65" s="290"/>
      <c r="AH65" s="290"/>
    </row>
    <row r="66" spans="1:34">
      <c r="A66" s="290"/>
      <c r="B66" s="290"/>
      <c r="C66" s="290"/>
      <c r="D66" s="290"/>
      <c r="E66" s="290"/>
      <c r="F66" s="290"/>
      <c r="G66" s="290"/>
      <c r="H66" s="290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</row>
    <row r="67" spans="1:34">
      <c r="A67" s="290"/>
      <c r="B67" s="290"/>
      <c r="C67" s="290"/>
      <c r="D67" s="290"/>
      <c r="E67" s="290"/>
      <c r="F67" s="290"/>
      <c r="G67" s="290"/>
      <c r="H67" s="290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</row>
    <row r="68" spans="1:34" ht="13.5">
      <c r="A68" s="290"/>
      <c r="B68" s="290"/>
      <c r="C68" s="290"/>
      <c r="D68" s="290"/>
      <c r="E68" s="290"/>
      <c r="F68" s="290"/>
      <c r="G68" s="290"/>
      <c r="H68" s="290"/>
      <c r="I68" s="296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</row>
    <row r="69" spans="1:34" ht="13.5">
      <c r="A69" s="290"/>
      <c r="B69" s="290"/>
      <c r="C69" s="290"/>
      <c r="D69" s="290"/>
      <c r="E69" s="290"/>
      <c r="F69" s="290"/>
      <c r="G69" s="290"/>
      <c r="H69" s="290"/>
      <c r="I69" s="296"/>
      <c r="J69" s="290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</row>
    <row r="70" spans="1:34" ht="13.5">
      <c r="A70" s="290"/>
      <c r="B70" s="290"/>
      <c r="C70" s="290"/>
      <c r="D70" s="290"/>
      <c r="E70" s="290"/>
      <c r="F70" s="290"/>
      <c r="G70" s="290"/>
      <c r="H70" s="290"/>
      <c r="I70" s="296"/>
      <c r="J70" s="290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</row>
    <row r="71" spans="1:34" ht="13.5">
      <c r="A71" s="290"/>
      <c r="B71" s="290"/>
      <c r="C71" s="290"/>
      <c r="D71" s="290"/>
      <c r="E71" s="290"/>
      <c r="F71" s="290"/>
      <c r="G71" s="290"/>
      <c r="H71" s="290"/>
      <c r="I71" s="296"/>
      <c r="J71" s="290"/>
      <c r="K71" s="290"/>
      <c r="L71" s="290"/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</row>
    <row r="72" spans="1:34" ht="13.5">
      <c r="A72" s="290"/>
      <c r="B72" s="290"/>
      <c r="C72" s="290"/>
      <c r="D72" s="290"/>
      <c r="E72" s="290"/>
      <c r="F72" s="290"/>
      <c r="G72" s="290"/>
      <c r="H72" s="290"/>
      <c r="I72" s="296"/>
      <c r="J72" s="290"/>
      <c r="K72" s="290"/>
      <c r="L72" s="290"/>
      <c r="M72" s="290"/>
      <c r="N72" s="290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</row>
    <row r="73" spans="1:34" ht="13.5">
      <c r="A73" s="290"/>
      <c r="B73" s="290"/>
      <c r="C73" s="290"/>
      <c r="D73" s="290"/>
      <c r="E73" s="290"/>
      <c r="F73" s="290"/>
      <c r="G73" s="290"/>
      <c r="H73" s="290"/>
      <c r="I73" s="296"/>
      <c r="J73" s="290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</row>
    <row r="74" spans="1:34" ht="13.5">
      <c r="A74" s="290"/>
      <c r="B74" s="290"/>
      <c r="C74" s="290"/>
      <c r="D74" s="290"/>
      <c r="E74" s="290"/>
      <c r="F74" s="290"/>
      <c r="G74" s="290"/>
      <c r="H74" s="290"/>
      <c r="I74" s="296"/>
      <c r="J74" s="290"/>
      <c r="K74" s="290"/>
      <c r="L74" s="290"/>
      <c r="M74" s="290"/>
      <c r="N74" s="290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</row>
    <row r="75" spans="1:34" ht="13.5">
      <c r="A75" s="290"/>
      <c r="B75" s="290"/>
      <c r="C75" s="290"/>
      <c r="D75" s="290"/>
      <c r="E75" s="290"/>
      <c r="F75" s="290"/>
      <c r="G75" s="290"/>
      <c r="H75" s="290"/>
      <c r="I75" s="296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</row>
    <row r="76" spans="1:34" ht="13.5">
      <c r="A76" s="290"/>
      <c r="B76" s="290"/>
      <c r="C76" s="290"/>
      <c r="D76" s="290"/>
      <c r="E76" s="290"/>
      <c r="F76" s="290"/>
      <c r="G76" s="290"/>
      <c r="H76" s="290"/>
      <c r="I76" s="296"/>
      <c r="J76" s="290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</row>
    <row r="77" spans="1:34" ht="13.5">
      <c r="A77" s="290"/>
      <c r="B77" s="290"/>
      <c r="C77" s="290"/>
      <c r="D77" s="290"/>
      <c r="E77" s="290"/>
      <c r="F77" s="290"/>
      <c r="G77" s="290"/>
      <c r="H77" s="290"/>
      <c r="I77" s="296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</row>
    <row r="78" spans="1:34" ht="13.5">
      <c r="A78" s="290"/>
      <c r="B78" s="290"/>
      <c r="C78" s="290"/>
      <c r="D78" s="290"/>
      <c r="E78" s="290"/>
      <c r="F78" s="290"/>
      <c r="G78" s="290"/>
      <c r="H78" s="290"/>
      <c r="I78" s="296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</row>
    <row r="79" spans="1:34" ht="13.5">
      <c r="A79" s="290"/>
      <c r="B79" s="290"/>
      <c r="C79" s="290"/>
      <c r="D79" s="290"/>
      <c r="E79" s="290"/>
      <c r="F79" s="290"/>
      <c r="G79" s="290"/>
      <c r="H79" s="290"/>
      <c r="I79" s="296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</row>
  </sheetData>
  <sheetProtection selectLockedCells="1"/>
  <mergeCells count="5">
    <mergeCell ref="L3:O6"/>
    <mergeCell ref="D54:D56"/>
    <mergeCell ref="E54:E56"/>
    <mergeCell ref="F54:F56"/>
    <mergeCell ref="H54:H56"/>
  </mergeCells>
  <phoneticPr fontId="11"/>
  <printOptions horizontalCentered="1"/>
  <pageMargins left="0.39370078740157483" right="0.39370078740157483" top="0.59055118110236227" bottom="0.59055118110236227" header="0.27559055118110237" footer="0.27559055118110237"/>
  <pageSetup paperSize="9" scale="32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E0F13-FA99-4CA5-BDC0-2F70DCC511A7}">
  <sheetPr codeName="Sheet19"/>
  <dimension ref="A1:OG160"/>
  <sheetViews>
    <sheetView zoomScale="60" zoomScaleNormal="60" workbookViewId="0">
      <pane xSplit="1" ySplit="1" topLeftCell="B2" activePane="bottomRight" state="frozen"/>
      <selection pane="topRight"/>
      <selection pane="bottomLeft"/>
      <selection pane="bottomRight" activeCell="B82" sqref="B82"/>
    </sheetView>
  </sheetViews>
  <sheetFormatPr defaultColWidth="9" defaultRowHeight="13.5"/>
  <cols>
    <col min="1" max="1" width="6.625" customWidth="1"/>
    <col min="2" max="2" width="6.625" bestFit="1" customWidth="1"/>
    <col min="3" max="4" width="5.5" bestFit="1" customWidth="1"/>
    <col min="5" max="5" width="4.5" bestFit="1" customWidth="1"/>
    <col min="6" max="6" width="5.5" bestFit="1" customWidth="1"/>
    <col min="7" max="7" width="3.5" bestFit="1" customWidth="1"/>
    <col min="8" max="11" width="5.5" bestFit="1" customWidth="1"/>
    <col min="12" max="13" width="4.5" customWidth="1"/>
    <col min="14" max="15" width="5.5" bestFit="1" customWidth="1"/>
    <col min="16" max="17" width="4.5" bestFit="1" customWidth="1"/>
    <col min="18" max="18" width="5.5" bestFit="1" customWidth="1"/>
    <col min="19" max="19" width="4.5" bestFit="1" customWidth="1"/>
    <col min="20" max="20" width="6.625" bestFit="1" customWidth="1"/>
    <col min="21" max="21" width="4.5" customWidth="1"/>
    <col min="22" max="24" width="4.5" bestFit="1" customWidth="1"/>
    <col min="25" max="25" width="5.5" bestFit="1" customWidth="1"/>
    <col min="26" max="27" width="4.5" bestFit="1" customWidth="1"/>
    <col min="28" max="28" width="5.5" bestFit="1" customWidth="1"/>
    <col min="29" max="30" width="4.5" bestFit="1" customWidth="1"/>
    <col min="31" max="33" width="5.5" bestFit="1" customWidth="1"/>
    <col min="34" max="34" width="6.625" bestFit="1" customWidth="1"/>
    <col min="35" max="35" width="4.5" customWidth="1"/>
    <col min="36" max="36" width="4.5" bestFit="1" customWidth="1"/>
    <col min="37" max="37" width="4.5" customWidth="1"/>
    <col min="38" max="38" width="4.5" bestFit="1" customWidth="1"/>
    <col min="39" max="40" width="4.5" customWidth="1"/>
    <col min="41" max="42" width="4.5" bestFit="1" customWidth="1"/>
    <col min="43" max="43" width="4.5" customWidth="1"/>
    <col min="44" max="44" width="4.5" bestFit="1" customWidth="1"/>
    <col min="45" max="46" width="4.5" customWidth="1"/>
    <col min="47" max="47" width="4.5" bestFit="1" customWidth="1"/>
    <col min="48" max="48" width="4.5" customWidth="1"/>
    <col min="49" max="50" width="4.5" bestFit="1" customWidth="1"/>
    <col min="51" max="51" width="4.5" customWidth="1"/>
    <col min="52" max="57" width="4.5" bestFit="1" customWidth="1"/>
    <col min="58" max="58" width="4.5" customWidth="1"/>
    <col min="59" max="66" width="4.5" bestFit="1" customWidth="1"/>
    <col min="67" max="67" width="5.5" bestFit="1" customWidth="1"/>
    <col min="68" max="68" width="6.625" bestFit="1" customWidth="1"/>
    <col min="69" max="70" width="5.5" bestFit="1" customWidth="1"/>
    <col min="71" max="71" width="4.5" bestFit="1" customWidth="1"/>
    <col min="72" max="72" width="5.5" bestFit="1" customWidth="1"/>
    <col min="73" max="73" width="4.5" bestFit="1" customWidth="1"/>
    <col min="74" max="77" width="5.5" bestFit="1" customWidth="1"/>
    <col min="78" max="79" width="4.5" bestFit="1" customWidth="1"/>
    <col min="80" max="80" width="5.5" bestFit="1" customWidth="1"/>
    <col min="81" max="81" width="6.625" bestFit="1" customWidth="1"/>
    <col min="82" max="82" width="4.5" bestFit="1" customWidth="1"/>
    <col min="83" max="84" width="5.5" bestFit="1" customWidth="1"/>
    <col min="85" max="85" width="4.5" bestFit="1" customWidth="1"/>
    <col min="86" max="86" width="6.625" bestFit="1" customWidth="1"/>
    <col min="87" max="87" width="4.5" customWidth="1"/>
    <col min="88" max="90" width="4.5" bestFit="1" customWidth="1"/>
    <col min="91" max="91" width="5.5" bestFit="1" customWidth="1"/>
    <col min="92" max="92" width="4.5" bestFit="1" customWidth="1"/>
    <col min="93" max="94" width="5.5" bestFit="1" customWidth="1"/>
    <col min="95" max="96" width="4.5" bestFit="1" customWidth="1"/>
    <col min="97" max="99" width="5.5" bestFit="1" customWidth="1"/>
    <col min="100" max="100" width="7.625" bestFit="1" customWidth="1"/>
    <col min="101" max="101" width="6.625" bestFit="1" customWidth="1"/>
    <col min="102" max="102" width="5.5" bestFit="1" customWidth="1"/>
    <col min="103" max="103" width="5.5" customWidth="1"/>
    <col min="104" max="106" width="5.5" bestFit="1" customWidth="1"/>
    <col min="107" max="107" width="5.5" customWidth="1"/>
    <col min="108" max="108" width="5.5" bestFit="1" customWidth="1"/>
    <col min="109" max="110" width="5.5" customWidth="1"/>
    <col min="111" max="114" width="5.5" bestFit="1" customWidth="1"/>
    <col min="115" max="115" width="5.5" customWidth="1"/>
    <col min="116" max="116" width="5.5" bestFit="1" customWidth="1"/>
    <col min="117" max="118" width="5.5" customWidth="1"/>
    <col min="119" max="119" width="6.625" bestFit="1" customWidth="1"/>
    <col min="120" max="120" width="5.5" customWidth="1"/>
    <col min="121" max="123" width="5.5" bestFit="1" customWidth="1"/>
    <col min="124" max="125" width="5.5" customWidth="1"/>
    <col min="126" max="128" width="5.5" bestFit="1" customWidth="1"/>
    <col min="129" max="132" width="5.5" customWidth="1"/>
    <col min="133" max="134" width="6.625" bestFit="1" customWidth="1"/>
    <col min="135" max="135" width="5.5" bestFit="1" customWidth="1"/>
    <col min="136" max="136" width="6.625" bestFit="1" customWidth="1"/>
    <col min="137" max="137" width="5.5" bestFit="1" customWidth="1"/>
    <col min="138" max="138" width="6.625" bestFit="1" customWidth="1"/>
    <col min="139" max="139" width="5.5" bestFit="1" customWidth="1"/>
    <col min="140" max="142" width="6.625" bestFit="1" customWidth="1"/>
    <col min="143" max="143" width="5.5" customWidth="1"/>
    <col min="144" max="145" width="5.5" bestFit="1" customWidth="1"/>
    <col min="146" max="147" width="6.625" bestFit="1" customWidth="1"/>
    <col min="148" max="148" width="5.5" customWidth="1"/>
    <col min="149" max="151" width="5.5" bestFit="1" customWidth="1"/>
    <col min="152" max="152" width="6.625" bestFit="1" customWidth="1"/>
    <col min="153" max="153" width="5.5" customWidth="1"/>
    <col min="154" max="158" width="5.5" bestFit="1" customWidth="1"/>
    <col min="159" max="159" width="5.5" customWidth="1"/>
    <col min="160" max="161" width="5.5" bestFit="1" customWidth="1"/>
    <col min="162" max="162" width="5.5" customWidth="1"/>
    <col min="163" max="164" width="5.5" bestFit="1" customWidth="1"/>
    <col min="165" max="165" width="5.5" customWidth="1"/>
    <col min="166" max="166" width="7.625" bestFit="1" customWidth="1"/>
    <col min="167" max="167" width="6.625" bestFit="1" customWidth="1"/>
    <col min="168" max="168" width="5.5" bestFit="1" customWidth="1"/>
    <col min="169" max="169" width="6.625" bestFit="1" customWidth="1"/>
    <col min="170" max="170" width="5.5" bestFit="1" customWidth="1"/>
    <col min="171" max="171" width="5.5" customWidth="1"/>
    <col min="172" max="172" width="6.625" bestFit="1" customWidth="1"/>
    <col min="173" max="173" width="5.5" customWidth="1"/>
    <col min="174" max="174" width="5.5" bestFit="1" customWidth="1"/>
    <col min="175" max="178" width="5.5" customWidth="1"/>
    <col min="179" max="179" width="6.625" bestFit="1" customWidth="1"/>
    <col min="180" max="180" width="5.5" customWidth="1"/>
    <col min="181" max="181" width="6.625" bestFit="1" customWidth="1"/>
    <col min="182" max="183" width="5.5" bestFit="1" customWidth="1"/>
    <col min="184" max="184" width="7.625" bestFit="1" customWidth="1"/>
    <col min="185" max="186" width="5.5" bestFit="1" customWidth="1"/>
    <col min="187" max="187" width="6.625" bestFit="1" customWidth="1"/>
    <col min="188" max="189" width="5.5" bestFit="1" customWidth="1"/>
    <col min="190" max="191" width="6.625" bestFit="1" customWidth="1"/>
    <col min="192" max="192" width="5.5" bestFit="1" customWidth="1"/>
    <col min="193" max="193" width="7.625" bestFit="1" customWidth="1"/>
    <col min="194" max="194" width="5.5" customWidth="1"/>
    <col min="195" max="195" width="5.5" bestFit="1" customWidth="1"/>
    <col min="196" max="196" width="7.625" bestFit="1" customWidth="1"/>
    <col min="197" max="198" width="5.5" bestFit="1" customWidth="1"/>
    <col min="199" max="199" width="6.625" bestFit="1" customWidth="1"/>
    <col min="200" max="200" width="5.5" bestFit="1" customWidth="1"/>
    <col min="201" max="201" width="5.5" customWidth="1"/>
    <col min="202" max="204" width="5.5" bestFit="1" customWidth="1"/>
    <col min="205" max="205" width="5.5" customWidth="1"/>
    <col min="206" max="206" width="6.625" bestFit="1" customWidth="1"/>
    <col min="207" max="207" width="5.5" bestFit="1" customWidth="1"/>
    <col min="208" max="208" width="5.5" customWidth="1"/>
    <col min="209" max="212" width="5.5" bestFit="1" customWidth="1"/>
    <col min="213" max="213" width="5.5" customWidth="1"/>
    <col min="214" max="215" width="5.5" bestFit="1" customWidth="1"/>
    <col min="216" max="216" width="6.625" bestFit="1" customWidth="1"/>
    <col min="217" max="222" width="5.5" bestFit="1" customWidth="1"/>
    <col min="223" max="223" width="5.5" customWidth="1"/>
    <col min="224" max="225" width="5.5" bestFit="1" customWidth="1"/>
    <col min="226" max="226" width="6.625" bestFit="1" customWidth="1"/>
    <col min="227" max="227" width="5.5" customWidth="1"/>
    <col min="228" max="232" width="5.5" bestFit="1" customWidth="1"/>
    <col min="233" max="233" width="5.5" customWidth="1"/>
    <col min="234" max="235" width="5.5" bestFit="1" customWidth="1"/>
    <col min="236" max="236" width="6.625" bestFit="1" customWidth="1"/>
    <col min="237" max="237" width="5.5" customWidth="1"/>
    <col min="238" max="242" width="5.5" bestFit="1" customWidth="1"/>
    <col min="243" max="243" width="5.5" customWidth="1"/>
    <col min="244" max="245" width="5.5" bestFit="1" customWidth="1"/>
    <col min="246" max="246" width="6.625" bestFit="1" customWidth="1"/>
    <col min="247" max="247" width="5.5" customWidth="1"/>
    <col min="248" max="252" width="5.5" bestFit="1" customWidth="1"/>
    <col min="253" max="253" width="5.5" customWidth="1"/>
    <col min="254" max="254" width="5.5" bestFit="1" customWidth="1"/>
    <col min="255" max="255" width="5.5" customWidth="1"/>
    <col min="256" max="256" width="6.625" bestFit="1" customWidth="1"/>
    <col min="257" max="257" width="5.5" customWidth="1"/>
    <col min="258" max="262" width="5.5" bestFit="1" customWidth="1"/>
    <col min="263" max="263" width="5.5" customWidth="1"/>
    <col min="264" max="264" width="5.5" bestFit="1" customWidth="1"/>
    <col min="265" max="265" width="5.5" customWidth="1"/>
    <col min="266" max="266" width="6.625" bestFit="1" customWidth="1"/>
    <col min="267" max="267" width="5.5" customWidth="1"/>
    <col min="268" max="272" width="5.5" bestFit="1" customWidth="1"/>
    <col min="273" max="273" width="5.5" customWidth="1"/>
    <col min="274" max="274" width="5.5" bestFit="1" customWidth="1"/>
    <col min="275" max="275" width="5.5" customWidth="1"/>
    <col min="276" max="276" width="6.625" bestFit="1" customWidth="1"/>
    <col min="277" max="277" width="5.5" customWidth="1"/>
    <col min="278" max="282" width="5.5" bestFit="1" customWidth="1"/>
    <col min="283" max="283" width="5.5" customWidth="1"/>
    <col min="284" max="284" width="5.5" bestFit="1" customWidth="1"/>
    <col min="285" max="285" width="5.5" customWidth="1"/>
    <col min="286" max="286" width="6.625" bestFit="1" customWidth="1"/>
    <col min="287" max="287" width="5.5" customWidth="1"/>
    <col min="288" max="292" width="5.5" bestFit="1" customWidth="1"/>
    <col min="293" max="293" width="5.5" customWidth="1"/>
    <col min="294" max="294" width="5.5" bestFit="1" customWidth="1"/>
    <col min="295" max="295" width="5.5" customWidth="1"/>
    <col min="296" max="296" width="6.625" bestFit="1" customWidth="1"/>
    <col min="297" max="297" width="5.5" customWidth="1"/>
    <col min="298" max="302" width="5.5" bestFit="1" customWidth="1"/>
    <col min="303" max="303" width="5.5" customWidth="1"/>
    <col min="304" max="304" width="5.5" bestFit="1" customWidth="1"/>
    <col min="305" max="305" width="5.5" customWidth="1"/>
    <col min="306" max="306" width="6.625" bestFit="1" customWidth="1"/>
    <col min="307" max="307" width="5.5" customWidth="1"/>
    <col min="308" max="312" width="5.5" bestFit="1" customWidth="1"/>
    <col min="313" max="313" width="5.5" customWidth="1"/>
    <col min="314" max="314" width="5.5" bestFit="1" customWidth="1"/>
    <col min="315" max="315" width="5.5" customWidth="1"/>
    <col min="316" max="316" width="6.625" bestFit="1" customWidth="1"/>
    <col min="317" max="317" width="5.5" customWidth="1"/>
    <col min="318" max="322" width="5.5" bestFit="1" customWidth="1"/>
    <col min="323" max="323" width="5.5" customWidth="1"/>
    <col min="324" max="324" width="5.5" bestFit="1" customWidth="1"/>
    <col min="325" max="325" width="5.5" customWidth="1"/>
    <col min="326" max="326" width="6.625" bestFit="1" customWidth="1"/>
    <col min="327" max="327" width="5.5" customWidth="1"/>
    <col min="328" max="332" width="5.5" bestFit="1" customWidth="1"/>
    <col min="333" max="333" width="5.5" customWidth="1"/>
    <col min="334" max="334" width="5.5" bestFit="1" customWidth="1"/>
    <col min="335" max="337" width="5.5" customWidth="1"/>
    <col min="338" max="342" width="5.5" bestFit="1" customWidth="1"/>
    <col min="343" max="343" width="5.5" customWidth="1"/>
    <col min="344" max="344" width="5.5" bestFit="1" customWidth="1"/>
    <col min="345" max="347" width="5.5" customWidth="1"/>
    <col min="348" max="351" width="5.5" bestFit="1" customWidth="1"/>
    <col min="352" max="353" width="5.5" customWidth="1"/>
    <col min="354" max="354" width="5.5" bestFit="1" customWidth="1"/>
    <col min="355" max="357" width="5.5" customWidth="1"/>
    <col min="358" max="361" width="5.5" bestFit="1" customWidth="1"/>
    <col min="362" max="363" width="5.5" customWidth="1"/>
    <col min="364" max="364" width="5.5" bestFit="1" customWidth="1"/>
    <col min="365" max="367" width="5.5" customWidth="1"/>
    <col min="368" max="371" width="5.5" bestFit="1" customWidth="1"/>
    <col min="372" max="372" width="5.5" customWidth="1"/>
    <col min="373" max="374" width="5.5" bestFit="1" customWidth="1"/>
    <col min="375" max="375" width="5.5" customWidth="1"/>
    <col min="376" max="376" width="5.5" bestFit="1" customWidth="1"/>
    <col min="377" max="377" width="5.5" customWidth="1"/>
    <col min="378" max="381" width="5.5" bestFit="1" customWidth="1"/>
    <col min="382" max="382" width="5.5" customWidth="1"/>
    <col min="383" max="384" width="5.5" bestFit="1" customWidth="1"/>
    <col min="385" max="385" width="5.5" customWidth="1"/>
    <col min="386" max="386" width="5.5" bestFit="1" customWidth="1"/>
    <col min="387" max="387" width="6.625" bestFit="1" customWidth="1"/>
    <col min="388" max="388" width="5.5" bestFit="1" customWidth="1"/>
    <col min="389" max="389" width="7.625" bestFit="1" customWidth="1"/>
    <col min="390" max="391" width="6.625" bestFit="1" customWidth="1"/>
    <col min="392" max="392" width="5.5" customWidth="1"/>
    <col min="393" max="395" width="5.5" bestFit="1" customWidth="1"/>
    <col min="396" max="396" width="7.625" bestFit="1" customWidth="1"/>
    <col min="397" max="397" width="5.5" bestFit="1" customWidth="1"/>
  </cols>
  <sheetData>
    <row r="1" spans="1:397" hidden="1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</row>
    <row r="2" spans="1:397" hidden="1">
      <c r="A2" s="178" t="s">
        <v>132</v>
      </c>
      <c r="B2">
        <v>224</v>
      </c>
      <c r="C2">
        <v>1</v>
      </c>
      <c r="D2">
        <v>0</v>
      </c>
      <c r="E2">
        <v>2</v>
      </c>
      <c r="F2">
        <v>17</v>
      </c>
      <c r="G2">
        <v>0</v>
      </c>
      <c r="H2">
        <v>27</v>
      </c>
      <c r="I2">
        <v>45</v>
      </c>
      <c r="J2">
        <v>44</v>
      </c>
      <c r="K2">
        <v>15</v>
      </c>
      <c r="L2">
        <v>1</v>
      </c>
      <c r="M2">
        <v>2</v>
      </c>
      <c r="N2">
        <v>35</v>
      </c>
      <c r="O2">
        <v>8</v>
      </c>
      <c r="P2">
        <v>0</v>
      </c>
      <c r="Q2">
        <v>0</v>
      </c>
      <c r="R2">
        <v>16</v>
      </c>
      <c r="S2">
        <v>10</v>
      </c>
      <c r="T2">
        <v>195</v>
      </c>
      <c r="U2">
        <v>25</v>
      </c>
      <c r="V2">
        <v>0</v>
      </c>
      <c r="W2">
        <v>0</v>
      </c>
      <c r="X2">
        <v>1</v>
      </c>
      <c r="Y2">
        <v>26</v>
      </c>
      <c r="Z2">
        <v>0</v>
      </c>
      <c r="AA2">
        <v>1</v>
      </c>
      <c r="AB2">
        <v>22</v>
      </c>
      <c r="AC2">
        <v>6</v>
      </c>
      <c r="AD2">
        <v>3</v>
      </c>
      <c r="AE2">
        <v>15</v>
      </c>
      <c r="AF2">
        <v>13</v>
      </c>
      <c r="AG2">
        <v>36</v>
      </c>
      <c r="AH2">
        <v>790</v>
      </c>
      <c r="AI2">
        <v>13</v>
      </c>
      <c r="AJ2">
        <v>0</v>
      </c>
      <c r="AK2">
        <v>0</v>
      </c>
      <c r="AL2">
        <v>0</v>
      </c>
      <c r="AM2">
        <v>0</v>
      </c>
      <c r="AN2">
        <v>0</v>
      </c>
      <c r="AO2">
        <v>1</v>
      </c>
      <c r="AP2">
        <v>3</v>
      </c>
      <c r="AQ2">
        <v>1</v>
      </c>
      <c r="AR2">
        <v>2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9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1</v>
      </c>
      <c r="BK2">
        <v>0</v>
      </c>
      <c r="BL2">
        <v>0</v>
      </c>
      <c r="BM2">
        <v>4</v>
      </c>
      <c r="BN2">
        <v>0</v>
      </c>
      <c r="BO2">
        <v>34</v>
      </c>
      <c r="BP2">
        <v>679</v>
      </c>
      <c r="BQ2">
        <v>2</v>
      </c>
      <c r="BR2">
        <v>0</v>
      </c>
      <c r="BS2">
        <v>1</v>
      </c>
      <c r="BT2">
        <v>21</v>
      </c>
      <c r="BU2">
        <v>0</v>
      </c>
      <c r="BV2">
        <v>36</v>
      </c>
      <c r="BW2">
        <v>33</v>
      </c>
      <c r="BX2">
        <v>31</v>
      </c>
      <c r="BY2">
        <v>12</v>
      </c>
      <c r="BZ2">
        <v>0</v>
      </c>
      <c r="CA2">
        <v>0</v>
      </c>
      <c r="CB2">
        <v>27</v>
      </c>
      <c r="CC2">
        <v>39</v>
      </c>
      <c r="CD2">
        <v>0</v>
      </c>
      <c r="CE2">
        <v>1</v>
      </c>
      <c r="CF2">
        <v>24</v>
      </c>
      <c r="CG2">
        <v>8</v>
      </c>
      <c r="CH2">
        <v>169</v>
      </c>
      <c r="CI2">
        <v>8</v>
      </c>
      <c r="CJ2">
        <v>0</v>
      </c>
      <c r="CK2">
        <v>1</v>
      </c>
      <c r="CL2">
        <v>4</v>
      </c>
      <c r="CM2">
        <v>25</v>
      </c>
      <c r="CN2">
        <v>0</v>
      </c>
      <c r="CO2">
        <v>7</v>
      </c>
      <c r="CP2">
        <v>47</v>
      </c>
      <c r="CQ2">
        <v>7</v>
      </c>
      <c r="CR2">
        <v>7</v>
      </c>
      <c r="CS2">
        <v>43</v>
      </c>
      <c r="CT2">
        <v>2</v>
      </c>
      <c r="CU2">
        <v>42</v>
      </c>
      <c r="CV2">
        <v>1276</v>
      </c>
      <c r="CW2">
        <v>186</v>
      </c>
      <c r="CX2">
        <v>0</v>
      </c>
      <c r="CY2">
        <v>0</v>
      </c>
      <c r="CZ2">
        <v>3</v>
      </c>
      <c r="DA2">
        <v>26</v>
      </c>
      <c r="DB2">
        <v>0</v>
      </c>
      <c r="DC2">
        <v>36</v>
      </c>
      <c r="DD2">
        <v>30</v>
      </c>
      <c r="DE2">
        <v>35</v>
      </c>
      <c r="DF2">
        <v>6</v>
      </c>
      <c r="DG2">
        <v>3</v>
      </c>
      <c r="DH2">
        <v>0</v>
      </c>
      <c r="DI2">
        <v>10</v>
      </c>
      <c r="DJ2">
        <v>12</v>
      </c>
      <c r="DK2">
        <v>0</v>
      </c>
      <c r="DL2">
        <v>2</v>
      </c>
      <c r="DM2">
        <v>23</v>
      </c>
      <c r="DN2">
        <v>6</v>
      </c>
      <c r="DO2">
        <v>96</v>
      </c>
      <c r="DP2">
        <v>14</v>
      </c>
      <c r="DQ2">
        <v>0</v>
      </c>
      <c r="DR2">
        <v>2</v>
      </c>
      <c r="DS2">
        <v>2</v>
      </c>
      <c r="DT2">
        <v>9</v>
      </c>
      <c r="DU2">
        <v>0</v>
      </c>
      <c r="DV2">
        <v>2</v>
      </c>
      <c r="DW2">
        <v>3</v>
      </c>
      <c r="DX2">
        <v>5</v>
      </c>
      <c r="DY2">
        <v>16</v>
      </c>
      <c r="DZ2">
        <v>43</v>
      </c>
      <c r="EA2">
        <v>3</v>
      </c>
      <c r="EB2">
        <v>30</v>
      </c>
      <c r="EC2">
        <v>603</v>
      </c>
      <c r="ED2">
        <v>1102</v>
      </c>
      <c r="EE2">
        <v>3</v>
      </c>
      <c r="EF2">
        <v>0</v>
      </c>
      <c r="EG2">
        <v>6</v>
      </c>
      <c r="EH2">
        <v>64</v>
      </c>
      <c r="EI2">
        <v>0</v>
      </c>
      <c r="EJ2">
        <v>100</v>
      </c>
      <c r="EK2">
        <v>111</v>
      </c>
      <c r="EL2">
        <v>111</v>
      </c>
      <c r="EM2">
        <v>35</v>
      </c>
      <c r="EN2">
        <v>4</v>
      </c>
      <c r="EO2">
        <v>2</v>
      </c>
      <c r="EP2">
        <v>72</v>
      </c>
      <c r="EQ2">
        <v>59</v>
      </c>
      <c r="ER2">
        <v>0</v>
      </c>
      <c r="ES2">
        <v>3</v>
      </c>
      <c r="ET2">
        <v>63</v>
      </c>
      <c r="EU2">
        <v>24</v>
      </c>
      <c r="EV2">
        <v>469</v>
      </c>
      <c r="EW2">
        <v>47</v>
      </c>
      <c r="EX2">
        <v>0</v>
      </c>
      <c r="EY2">
        <v>3</v>
      </c>
      <c r="EZ2">
        <v>7</v>
      </c>
      <c r="FA2">
        <v>60</v>
      </c>
      <c r="FB2">
        <v>0</v>
      </c>
      <c r="FC2">
        <v>10</v>
      </c>
      <c r="FD2">
        <v>72</v>
      </c>
      <c r="FE2">
        <v>19</v>
      </c>
      <c r="FF2">
        <v>26</v>
      </c>
      <c r="FG2">
        <v>101</v>
      </c>
      <c r="FH2">
        <v>22</v>
      </c>
      <c r="FI2">
        <v>108</v>
      </c>
      <c r="FJ2">
        <v>2703</v>
      </c>
      <c r="FK2">
        <v>332</v>
      </c>
      <c r="FL2">
        <v>79</v>
      </c>
      <c r="FM2">
        <v>331</v>
      </c>
      <c r="FN2">
        <v>9</v>
      </c>
      <c r="FO2">
        <v>39</v>
      </c>
      <c r="FP2">
        <v>790</v>
      </c>
      <c r="FQ2">
        <v>15</v>
      </c>
      <c r="FR2">
        <v>13</v>
      </c>
      <c r="FS2">
        <v>0</v>
      </c>
      <c r="FT2">
        <v>0</v>
      </c>
      <c r="FU2">
        <v>6</v>
      </c>
      <c r="FV2">
        <v>34</v>
      </c>
      <c r="FW2">
        <v>654</v>
      </c>
      <c r="FX2">
        <v>108</v>
      </c>
      <c r="FY2">
        <v>444</v>
      </c>
      <c r="FZ2">
        <v>10</v>
      </c>
      <c r="GA2">
        <v>60</v>
      </c>
      <c r="GB2">
        <v>1276</v>
      </c>
      <c r="GC2">
        <v>94</v>
      </c>
      <c r="GD2">
        <v>3</v>
      </c>
      <c r="GE2">
        <v>491</v>
      </c>
      <c r="GF2">
        <v>2</v>
      </c>
      <c r="GG2">
        <v>13</v>
      </c>
      <c r="GH2">
        <v>603</v>
      </c>
      <c r="GI2">
        <v>1095</v>
      </c>
      <c r="GJ2">
        <v>203</v>
      </c>
      <c r="GK2">
        <v>1266</v>
      </c>
      <c r="GL2">
        <v>21</v>
      </c>
      <c r="GM2">
        <v>118</v>
      </c>
      <c r="GN2">
        <v>2703</v>
      </c>
      <c r="GO2">
        <v>17</v>
      </c>
      <c r="GP2">
        <v>0</v>
      </c>
      <c r="GQ2">
        <v>81</v>
      </c>
      <c r="GR2">
        <v>45</v>
      </c>
      <c r="GS2">
        <v>44</v>
      </c>
      <c r="GT2">
        <v>0</v>
      </c>
      <c r="GU2">
        <v>0</v>
      </c>
      <c r="GV2">
        <v>0</v>
      </c>
      <c r="GW2">
        <v>0</v>
      </c>
      <c r="GX2">
        <v>142</v>
      </c>
      <c r="GY2">
        <v>26</v>
      </c>
      <c r="GZ2">
        <v>0</v>
      </c>
      <c r="HA2">
        <v>97</v>
      </c>
      <c r="HB2">
        <v>54</v>
      </c>
      <c r="HC2">
        <v>35</v>
      </c>
      <c r="HD2">
        <v>0</v>
      </c>
      <c r="HE2">
        <v>0</v>
      </c>
      <c r="HF2">
        <v>0</v>
      </c>
      <c r="HG2">
        <v>0</v>
      </c>
      <c r="HH2">
        <v>158</v>
      </c>
      <c r="HI2">
        <v>27</v>
      </c>
      <c r="HJ2">
        <v>0</v>
      </c>
      <c r="HK2">
        <v>87</v>
      </c>
      <c r="HL2">
        <v>45</v>
      </c>
      <c r="HM2">
        <v>43</v>
      </c>
      <c r="HN2">
        <v>0</v>
      </c>
      <c r="HO2">
        <v>0</v>
      </c>
      <c r="HP2">
        <v>0</v>
      </c>
      <c r="HQ2">
        <v>0</v>
      </c>
      <c r="HR2">
        <v>157</v>
      </c>
      <c r="HS2">
        <v>60</v>
      </c>
      <c r="HT2">
        <v>0</v>
      </c>
      <c r="HU2">
        <v>93</v>
      </c>
      <c r="HV2">
        <v>47</v>
      </c>
      <c r="HW2">
        <v>45</v>
      </c>
      <c r="HX2">
        <v>0</v>
      </c>
      <c r="HY2">
        <v>1</v>
      </c>
      <c r="HZ2">
        <v>0</v>
      </c>
      <c r="IA2">
        <v>1</v>
      </c>
      <c r="IB2">
        <v>198</v>
      </c>
      <c r="IC2">
        <v>60</v>
      </c>
      <c r="ID2">
        <v>0</v>
      </c>
      <c r="IE2">
        <v>92</v>
      </c>
      <c r="IF2">
        <v>40</v>
      </c>
      <c r="IG2">
        <v>29</v>
      </c>
      <c r="IH2">
        <v>0</v>
      </c>
      <c r="II2">
        <v>0</v>
      </c>
      <c r="IJ2">
        <v>0</v>
      </c>
      <c r="IK2">
        <v>0</v>
      </c>
      <c r="IL2">
        <v>181</v>
      </c>
      <c r="IM2">
        <v>54</v>
      </c>
      <c r="IN2">
        <v>0</v>
      </c>
      <c r="IO2">
        <v>89</v>
      </c>
      <c r="IP2">
        <v>43</v>
      </c>
      <c r="IQ2">
        <v>39</v>
      </c>
      <c r="IR2">
        <v>0</v>
      </c>
      <c r="IS2">
        <v>1</v>
      </c>
      <c r="IT2">
        <v>0</v>
      </c>
      <c r="IU2">
        <v>0</v>
      </c>
      <c r="IV2">
        <v>182</v>
      </c>
      <c r="IW2">
        <v>63</v>
      </c>
      <c r="IX2">
        <v>2</v>
      </c>
      <c r="IY2">
        <v>93</v>
      </c>
      <c r="IZ2">
        <v>43</v>
      </c>
      <c r="JA2">
        <v>46</v>
      </c>
      <c r="JB2">
        <v>0</v>
      </c>
      <c r="JC2">
        <v>1</v>
      </c>
      <c r="JD2">
        <v>0</v>
      </c>
      <c r="JE2">
        <v>0</v>
      </c>
      <c r="JF2">
        <v>204</v>
      </c>
      <c r="JG2">
        <v>70</v>
      </c>
      <c r="JH2">
        <v>1</v>
      </c>
      <c r="JI2">
        <v>71</v>
      </c>
      <c r="JJ2">
        <v>33</v>
      </c>
      <c r="JK2">
        <v>25</v>
      </c>
      <c r="JL2">
        <v>0</v>
      </c>
      <c r="JM2">
        <v>0</v>
      </c>
      <c r="JN2">
        <v>0</v>
      </c>
      <c r="JO2">
        <v>1</v>
      </c>
      <c r="JP2">
        <v>167</v>
      </c>
      <c r="JQ2">
        <v>68</v>
      </c>
      <c r="JR2">
        <v>0</v>
      </c>
      <c r="JS2">
        <v>65</v>
      </c>
      <c r="JT2">
        <v>29</v>
      </c>
      <c r="JU2">
        <v>29</v>
      </c>
      <c r="JV2">
        <v>1</v>
      </c>
      <c r="JW2">
        <v>0</v>
      </c>
      <c r="JX2">
        <v>0</v>
      </c>
      <c r="JY2">
        <v>0</v>
      </c>
      <c r="JZ2">
        <v>162</v>
      </c>
      <c r="KA2">
        <v>69</v>
      </c>
      <c r="KB2">
        <v>3</v>
      </c>
      <c r="KC2">
        <v>76</v>
      </c>
      <c r="KD2">
        <v>34</v>
      </c>
      <c r="KE2">
        <v>39</v>
      </c>
      <c r="KF2">
        <v>1</v>
      </c>
      <c r="KG2">
        <v>0</v>
      </c>
      <c r="KH2">
        <v>1</v>
      </c>
      <c r="KI2">
        <v>0</v>
      </c>
      <c r="KJ2">
        <v>187</v>
      </c>
      <c r="KK2">
        <v>63</v>
      </c>
      <c r="KL2">
        <v>1</v>
      </c>
      <c r="KM2">
        <v>56</v>
      </c>
      <c r="KN2">
        <v>19</v>
      </c>
      <c r="KO2">
        <v>40</v>
      </c>
      <c r="KP2">
        <v>0</v>
      </c>
      <c r="KQ2">
        <v>0</v>
      </c>
      <c r="KR2">
        <v>1</v>
      </c>
      <c r="KS2">
        <v>0</v>
      </c>
      <c r="KT2">
        <v>160</v>
      </c>
      <c r="KU2">
        <v>40</v>
      </c>
      <c r="KV2">
        <v>3</v>
      </c>
      <c r="KW2">
        <v>73</v>
      </c>
      <c r="KX2">
        <v>31</v>
      </c>
      <c r="KY2">
        <v>40</v>
      </c>
      <c r="KZ2">
        <v>0</v>
      </c>
      <c r="LA2">
        <v>0</v>
      </c>
      <c r="LB2">
        <v>1</v>
      </c>
      <c r="LC2">
        <v>0</v>
      </c>
      <c r="LD2">
        <v>156</v>
      </c>
      <c r="LE2">
        <v>41</v>
      </c>
      <c r="LF2">
        <v>5</v>
      </c>
      <c r="LG2">
        <v>64</v>
      </c>
      <c r="LH2">
        <v>32</v>
      </c>
      <c r="LI2">
        <v>30</v>
      </c>
      <c r="LJ2">
        <v>1</v>
      </c>
      <c r="LK2">
        <v>0</v>
      </c>
      <c r="LL2">
        <v>0</v>
      </c>
      <c r="LM2">
        <v>0</v>
      </c>
      <c r="LN2">
        <v>140</v>
      </c>
      <c r="LO2">
        <v>36</v>
      </c>
      <c r="LP2">
        <v>3</v>
      </c>
      <c r="LQ2">
        <v>61</v>
      </c>
      <c r="LR2">
        <v>24</v>
      </c>
      <c r="LS2">
        <v>33</v>
      </c>
      <c r="LT2">
        <v>1</v>
      </c>
      <c r="LU2">
        <v>0</v>
      </c>
      <c r="LV2">
        <v>0</v>
      </c>
      <c r="LW2">
        <v>0</v>
      </c>
      <c r="LX2">
        <v>133</v>
      </c>
      <c r="LY2">
        <v>40</v>
      </c>
      <c r="LZ2">
        <v>7</v>
      </c>
      <c r="MA2">
        <v>57</v>
      </c>
      <c r="MB2">
        <v>19</v>
      </c>
      <c r="MC2">
        <v>31</v>
      </c>
      <c r="MD2">
        <v>0</v>
      </c>
      <c r="ME2">
        <v>0</v>
      </c>
      <c r="MF2">
        <v>0</v>
      </c>
      <c r="MG2">
        <v>0</v>
      </c>
      <c r="MH2">
        <v>135</v>
      </c>
      <c r="MI2">
        <v>16</v>
      </c>
      <c r="MJ2">
        <v>2</v>
      </c>
      <c r="MK2">
        <v>48</v>
      </c>
      <c r="ML2">
        <v>18</v>
      </c>
      <c r="MM2">
        <v>23</v>
      </c>
      <c r="MN2">
        <v>0</v>
      </c>
      <c r="MO2">
        <v>0</v>
      </c>
      <c r="MP2">
        <v>2</v>
      </c>
      <c r="MQ2">
        <v>0</v>
      </c>
      <c r="MR2">
        <v>89</v>
      </c>
      <c r="MS2">
        <v>16</v>
      </c>
      <c r="MT2">
        <v>3</v>
      </c>
      <c r="MU2">
        <v>37</v>
      </c>
      <c r="MV2">
        <v>16</v>
      </c>
      <c r="MW2">
        <v>15</v>
      </c>
      <c r="MX2">
        <v>0</v>
      </c>
      <c r="MY2">
        <v>0</v>
      </c>
      <c r="MZ2">
        <v>0</v>
      </c>
      <c r="NA2">
        <v>0</v>
      </c>
      <c r="NB2">
        <v>71</v>
      </c>
      <c r="NC2">
        <v>23</v>
      </c>
      <c r="ND2">
        <v>4</v>
      </c>
      <c r="NE2">
        <v>30</v>
      </c>
      <c r="NF2">
        <v>13</v>
      </c>
      <c r="NG2">
        <v>15</v>
      </c>
      <c r="NH2">
        <v>0</v>
      </c>
      <c r="NI2">
        <v>0</v>
      </c>
      <c r="NJ2">
        <v>0</v>
      </c>
      <c r="NK2">
        <v>0</v>
      </c>
      <c r="NL2">
        <v>72</v>
      </c>
      <c r="NM2">
        <v>1</v>
      </c>
      <c r="NN2">
        <v>0</v>
      </c>
      <c r="NO2">
        <v>6</v>
      </c>
      <c r="NP2">
        <v>1</v>
      </c>
      <c r="NQ2">
        <v>2</v>
      </c>
      <c r="NR2">
        <v>0</v>
      </c>
      <c r="NS2">
        <v>0</v>
      </c>
      <c r="NT2">
        <v>0</v>
      </c>
      <c r="NU2">
        <v>0</v>
      </c>
      <c r="NV2">
        <v>9</v>
      </c>
      <c r="NW2">
        <v>790</v>
      </c>
      <c r="NX2">
        <v>34</v>
      </c>
      <c r="NY2">
        <v>1276</v>
      </c>
      <c r="NZ2">
        <v>586</v>
      </c>
      <c r="OA2">
        <v>603</v>
      </c>
      <c r="OB2">
        <v>4</v>
      </c>
      <c r="OC2">
        <v>3</v>
      </c>
      <c r="OD2">
        <v>5</v>
      </c>
      <c r="OE2">
        <v>2</v>
      </c>
      <c r="OF2">
        <v>2703</v>
      </c>
    </row>
    <row r="3" spans="1:397" hidden="1">
      <c r="A3" s="178" t="s">
        <v>133</v>
      </c>
      <c r="B3" s="125">
        <v>62</v>
      </c>
      <c r="C3" s="125">
        <v>5</v>
      </c>
      <c r="D3" s="125">
        <v>33</v>
      </c>
      <c r="E3" s="125">
        <v>0</v>
      </c>
      <c r="F3" s="125">
        <v>8</v>
      </c>
      <c r="G3" s="125">
        <v>0</v>
      </c>
      <c r="H3" s="125">
        <v>0</v>
      </c>
      <c r="I3" s="125">
        <v>1</v>
      </c>
      <c r="J3" s="125">
        <v>7</v>
      </c>
      <c r="K3" s="125">
        <v>5</v>
      </c>
      <c r="L3" s="125">
        <v>0</v>
      </c>
      <c r="M3" s="125">
        <v>0</v>
      </c>
      <c r="N3" s="125">
        <v>6</v>
      </c>
      <c r="O3" s="125">
        <v>4</v>
      </c>
      <c r="P3" s="125">
        <v>0</v>
      </c>
      <c r="Q3" s="125">
        <v>0</v>
      </c>
      <c r="R3" s="125">
        <v>5</v>
      </c>
      <c r="S3" s="125">
        <v>4</v>
      </c>
      <c r="T3" s="125">
        <v>39</v>
      </c>
      <c r="U3" s="125">
        <v>0</v>
      </c>
      <c r="V3" s="125">
        <v>0</v>
      </c>
      <c r="W3" s="125">
        <v>0</v>
      </c>
      <c r="X3" s="125">
        <v>0</v>
      </c>
      <c r="Y3" s="125">
        <v>4</v>
      </c>
      <c r="Z3" s="125">
        <v>0</v>
      </c>
      <c r="AA3" s="125">
        <v>0</v>
      </c>
      <c r="AB3" s="125">
        <v>2</v>
      </c>
      <c r="AC3" s="125">
        <v>0</v>
      </c>
      <c r="AD3" s="125">
        <v>0</v>
      </c>
      <c r="AE3" s="125">
        <v>1</v>
      </c>
      <c r="AF3" s="125">
        <v>0</v>
      </c>
      <c r="AG3" s="125">
        <v>3</v>
      </c>
      <c r="AH3" s="125">
        <v>189</v>
      </c>
      <c r="AI3" s="125">
        <v>8</v>
      </c>
      <c r="AJ3" s="125">
        <v>0</v>
      </c>
      <c r="AK3" s="125">
        <v>0</v>
      </c>
      <c r="AL3" s="125">
        <v>0</v>
      </c>
      <c r="AM3" s="125">
        <v>0</v>
      </c>
      <c r="AN3" s="125">
        <v>0</v>
      </c>
      <c r="AO3" s="125">
        <v>0</v>
      </c>
      <c r="AP3" s="125">
        <v>0</v>
      </c>
      <c r="AQ3" s="125">
        <v>0</v>
      </c>
      <c r="AR3" s="125">
        <v>0</v>
      </c>
      <c r="AS3" s="125">
        <v>0</v>
      </c>
      <c r="AT3" s="125">
        <v>0</v>
      </c>
      <c r="AU3" s="125">
        <v>0</v>
      </c>
      <c r="AV3" s="125">
        <v>0</v>
      </c>
      <c r="AW3" s="125">
        <v>0</v>
      </c>
      <c r="AX3" s="125">
        <v>0</v>
      </c>
      <c r="AY3" s="125">
        <v>0</v>
      </c>
      <c r="AZ3" s="125">
        <v>0</v>
      </c>
      <c r="BA3" s="125">
        <v>2</v>
      </c>
      <c r="BB3" s="125">
        <v>0</v>
      </c>
      <c r="BC3" s="125">
        <v>0</v>
      </c>
      <c r="BD3" s="125">
        <v>0</v>
      </c>
      <c r="BE3" s="125">
        <v>0</v>
      </c>
      <c r="BF3" s="125">
        <v>0</v>
      </c>
      <c r="BG3" s="125">
        <v>0</v>
      </c>
      <c r="BH3" s="125">
        <v>0</v>
      </c>
      <c r="BI3" s="125">
        <v>0</v>
      </c>
      <c r="BJ3" s="125">
        <v>0</v>
      </c>
      <c r="BK3" s="125">
        <v>0</v>
      </c>
      <c r="BL3" s="125">
        <v>0</v>
      </c>
      <c r="BM3" s="125">
        <v>0</v>
      </c>
      <c r="BN3" s="125">
        <v>0</v>
      </c>
      <c r="BO3" s="125">
        <v>10</v>
      </c>
      <c r="BP3" s="125">
        <v>82</v>
      </c>
      <c r="BQ3" s="125">
        <v>8</v>
      </c>
      <c r="BR3" s="125">
        <v>16</v>
      </c>
      <c r="BS3" s="125">
        <v>0</v>
      </c>
      <c r="BT3" s="125">
        <v>2</v>
      </c>
      <c r="BU3" s="125">
        <v>0</v>
      </c>
      <c r="BV3" s="125">
        <v>0</v>
      </c>
      <c r="BW3" s="125">
        <v>0</v>
      </c>
      <c r="BX3" s="125">
        <v>2</v>
      </c>
      <c r="BY3" s="125">
        <v>0</v>
      </c>
      <c r="BZ3" s="125">
        <v>0</v>
      </c>
      <c r="CA3" s="125">
        <v>0</v>
      </c>
      <c r="CB3" s="125">
        <v>1</v>
      </c>
      <c r="CC3" s="125">
        <v>5</v>
      </c>
      <c r="CD3" s="125">
        <v>0</v>
      </c>
      <c r="CE3" s="125">
        <v>0</v>
      </c>
      <c r="CF3" s="125">
        <v>4</v>
      </c>
      <c r="CG3" s="125">
        <v>2</v>
      </c>
      <c r="CH3" s="125">
        <v>8</v>
      </c>
      <c r="CI3" s="125">
        <v>0</v>
      </c>
      <c r="CJ3" s="125">
        <v>0</v>
      </c>
      <c r="CK3" s="125">
        <v>0</v>
      </c>
      <c r="CL3" s="125">
        <v>0</v>
      </c>
      <c r="CM3" s="125">
        <v>0</v>
      </c>
      <c r="CN3" s="125">
        <v>0</v>
      </c>
      <c r="CO3" s="125">
        <v>0</v>
      </c>
      <c r="CP3" s="125">
        <v>3</v>
      </c>
      <c r="CQ3" s="125">
        <v>0</v>
      </c>
      <c r="CR3" s="125">
        <v>0</v>
      </c>
      <c r="CS3" s="125">
        <v>19</v>
      </c>
      <c r="CT3" s="125">
        <v>0</v>
      </c>
      <c r="CU3" s="125">
        <v>1</v>
      </c>
      <c r="CV3" s="125">
        <v>153</v>
      </c>
      <c r="CW3" s="125">
        <v>61</v>
      </c>
      <c r="CX3" s="125">
        <v>10</v>
      </c>
      <c r="CY3" s="125">
        <v>12</v>
      </c>
      <c r="CZ3" s="125">
        <v>0</v>
      </c>
      <c r="DA3" s="125">
        <v>1</v>
      </c>
      <c r="DB3" s="125">
        <v>0</v>
      </c>
      <c r="DC3" s="125">
        <v>0</v>
      </c>
      <c r="DD3" s="125">
        <v>0</v>
      </c>
      <c r="DE3" s="125">
        <v>2</v>
      </c>
      <c r="DF3" s="125">
        <v>0</v>
      </c>
      <c r="DG3" s="125">
        <v>0</v>
      </c>
      <c r="DH3" s="125">
        <v>0</v>
      </c>
      <c r="DI3" s="125">
        <v>0</v>
      </c>
      <c r="DJ3" s="125">
        <v>0</v>
      </c>
      <c r="DK3" s="125">
        <v>0</v>
      </c>
      <c r="DL3" s="125">
        <v>0</v>
      </c>
      <c r="DM3" s="125">
        <v>0</v>
      </c>
      <c r="DN3" s="125">
        <v>0</v>
      </c>
      <c r="DO3" s="125">
        <v>8</v>
      </c>
      <c r="DP3" s="125">
        <v>1</v>
      </c>
      <c r="DQ3" s="125">
        <v>0</v>
      </c>
      <c r="DR3" s="125">
        <v>0</v>
      </c>
      <c r="DS3" s="125">
        <v>0</v>
      </c>
      <c r="DT3" s="125">
        <v>0</v>
      </c>
      <c r="DU3" s="125">
        <v>0</v>
      </c>
      <c r="DV3" s="125">
        <v>0</v>
      </c>
      <c r="DW3" s="125">
        <v>0</v>
      </c>
      <c r="DX3" s="125">
        <v>0</v>
      </c>
      <c r="DY3" s="125">
        <v>5</v>
      </c>
      <c r="DZ3" s="125">
        <v>3</v>
      </c>
      <c r="EA3" s="125">
        <v>0</v>
      </c>
      <c r="EB3" s="125">
        <v>6</v>
      </c>
      <c r="EC3" s="125">
        <v>109</v>
      </c>
      <c r="ED3" s="125">
        <v>213</v>
      </c>
      <c r="EE3" s="125">
        <v>23</v>
      </c>
      <c r="EF3" s="125">
        <v>61</v>
      </c>
      <c r="EG3" s="125">
        <v>0</v>
      </c>
      <c r="EH3" s="125">
        <v>11</v>
      </c>
      <c r="EI3" s="125">
        <v>0</v>
      </c>
      <c r="EJ3" s="125">
        <v>0</v>
      </c>
      <c r="EK3" s="125">
        <v>1</v>
      </c>
      <c r="EL3" s="125">
        <v>11</v>
      </c>
      <c r="EM3" s="125">
        <v>5</v>
      </c>
      <c r="EN3" s="125">
        <v>0</v>
      </c>
      <c r="EO3" s="125">
        <v>0</v>
      </c>
      <c r="EP3" s="125">
        <v>7</v>
      </c>
      <c r="EQ3" s="125">
        <v>9</v>
      </c>
      <c r="ER3" s="125">
        <v>0</v>
      </c>
      <c r="ES3" s="125">
        <v>0</v>
      </c>
      <c r="ET3" s="125">
        <v>9</v>
      </c>
      <c r="EU3" s="125">
        <v>6</v>
      </c>
      <c r="EV3" s="125">
        <v>57</v>
      </c>
      <c r="EW3" s="125">
        <v>1</v>
      </c>
      <c r="EX3" s="125">
        <v>0</v>
      </c>
      <c r="EY3" s="125">
        <v>0</v>
      </c>
      <c r="EZ3" s="125">
        <v>0</v>
      </c>
      <c r="FA3" s="125">
        <v>4</v>
      </c>
      <c r="FB3" s="125">
        <v>0</v>
      </c>
      <c r="FC3" s="125">
        <v>0</v>
      </c>
      <c r="FD3" s="125">
        <v>5</v>
      </c>
      <c r="FE3" s="125">
        <v>0</v>
      </c>
      <c r="FF3" s="125">
        <v>5</v>
      </c>
      <c r="FG3" s="125">
        <v>23</v>
      </c>
      <c r="FH3" s="125">
        <v>0</v>
      </c>
      <c r="FI3" s="125">
        <v>10</v>
      </c>
      <c r="FJ3" s="125">
        <v>461</v>
      </c>
      <c r="FK3" s="125">
        <v>83</v>
      </c>
      <c r="FL3" s="125">
        <v>10</v>
      </c>
      <c r="FM3" s="125">
        <v>81</v>
      </c>
      <c r="FN3" s="125">
        <v>2</v>
      </c>
      <c r="FO3" s="125">
        <v>13</v>
      </c>
      <c r="FP3" s="125">
        <v>189</v>
      </c>
      <c r="FQ3" s="125">
        <v>7</v>
      </c>
      <c r="FR3" s="125">
        <v>2</v>
      </c>
      <c r="FS3" s="125">
        <v>1</v>
      </c>
      <c r="FT3" s="125">
        <v>0</v>
      </c>
      <c r="FU3" s="125">
        <v>0</v>
      </c>
      <c r="FV3" s="125">
        <v>10</v>
      </c>
      <c r="FW3" s="125">
        <v>62</v>
      </c>
      <c r="FX3" s="125">
        <v>5</v>
      </c>
      <c r="FY3" s="125">
        <v>80</v>
      </c>
      <c r="FZ3" s="125">
        <v>0</v>
      </c>
      <c r="GA3" s="125">
        <v>6</v>
      </c>
      <c r="GB3" s="125">
        <v>153</v>
      </c>
      <c r="GC3" s="125">
        <v>9</v>
      </c>
      <c r="GD3" s="125">
        <v>2</v>
      </c>
      <c r="GE3" s="125">
        <v>94</v>
      </c>
      <c r="GF3" s="125">
        <v>1</v>
      </c>
      <c r="GG3" s="125">
        <v>3</v>
      </c>
      <c r="GH3" s="125">
        <v>109</v>
      </c>
      <c r="GI3" s="125">
        <v>161</v>
      </c>
      <c r="GJ3" s="125">
        <v>19</v>
      </c>
      <c r="GK3" s="125">
        <v>256</v>
      </c>
      <c r="GL3" s="125">
        <v>3</v>
      </c>
      <c r="GM3" s="125">
        <v>22</v>
      </c>
      <c r="GN3" s="125">
        <v>461</v>
      </c>
      <c r="GO3" s="125">
        <v>5</v>
      </c>
      <c r="GP3" s="125">
        <v>0</v>
      </c>
      <c r="GQ3" s="125">
        <v>9</v>
      </c>
      <c r="GR3" s="125">
        <v>1</v>
      </c>
      <c r="GS3" s="125">
        <v>4</v>
      </c>
      <c r="GT3" s="125">
        <v>0</v>
      </c>
      <c r="GU3" s="125">
        <v>0</v>
      </c>
      <c r="GV3" s="125">
        <v>0</v>
      </c>
      <c r="GW3" s="125">
        <v>0</v>
      </c>
      <c r="GX3" s="125">
        <v>18</v>
      </c>
      <c r="GY3" s="125">
        <v>8</v>
      </c>
      <c r="GZ3" s="125">
        <v>0</v>
      </c>
      <c r="HA3" s="125">
        <v>10</v>
      </c>
      <c r="HB3" s="125">
        <v>0</v>
      </c>
      <c r="HC3" s="125">
        <v>4</v>
      </c>
      <c r="HD3" s="125">
        <v>0</v>
      </c>
      <c r="HE3" s="125">
        <v>0</v>
      </c>
      <c r="HF3" s="125">
        <v>0</v>
      </c>
      <c r="HG3" s="125">
        <v>0</v>
      </c>
      <c r="HH3" s="125">
        <v>22</v>
      </c>
      <c r="HI3" s="125">
        <v>5</v>
      </c>
      <c r="HJ3" s="125">
        <v>0</v>
      </c>
      <c r="HK3" s="125">
        <v>13</v>
      </c>
      <c r="HL3" s="125">
        <v>0</v>
      </c>
      <c r="HM3" s="125">
        <v>4</v>
      </c>
      <c r="HN3" s="125">
        <v>0</v>
      </c>
      <c r="HO3" s="125">
        <v>0</v>
      </c>
      <c r="HP3" s="125">
        <v>0</v>
      </c>
      <c r="HQ3" s="125">
        <v>0</v>
      </c>
      <c r="HR3" s="125">
        <v>22</v>
      </c>
      <c r="HS3" s="125">
        <v>14</v>
      </c>
      <c r="HT3" s="125">
        <v>0</v>
      </c>
      <c r="HU3" s="125">
        <v>14</v>
      </c>
      <c r="HV3" s="125">
        <v>4</v>
      </c>
      <c r="HW3" s="125">
        <v>9</v>
      </c>
      <c r="HX3" s="125">
        <v>0</v>
      </c>
      <c r="HY3" s="125">
        <v>0</v>
      </c>
      <c r="HZ3" s="125">
        <v>0</v>
      </c>
      <c r="IA3" s="125">
        <v>0</v>
      </c>
      <c r="IB3" s="125">
        <v>37</v>
      </c>
      <c r="IC3" s="125">
        <v>18</v>
      </c>
      <c r="ID3" s="125">
        <v>0</v>
      </c>
      <c r="IE3" s="125">
        <v>15</v>
      </c>
      <c r="IF3" s="125">
        <v>0</v>
      </c>
      <c r="IG3" s="125">
        <v>10</v>
      </c>
      <c r="IH3" s="125">
        <v>0</v>
      </c>
      <c r="II3" s="125">
        <v>0</v>
      </c>
      <c r="IJ3" s="125">
        <v>0</v>
      </c>
      <c r="IK3" s="125">
        <v>0</v>
      </c>
      <c r="IL3" s="125">
        <v>43</v>
      </c>
      <c r="IM3" s="125">
        <v>17</v>
      </c>
      <c r="IN3" s="125">
        <v>0</v>
      </c>
      <c r="IO3" s="125">
        <v>7</v>
      </c>
      <c r="IP3" s="125">
        <v>1</v>
      </c>
      <c r="IQ3" s="125">
        <v>14</v>
      </c>
      <c r="IR3" s="125">
        <v>0</v>
      </c>
      <c r="IS3" s="125">
        <v>0</v>
      </c>
      <c r="IT3" s="125">
        <v>0</v>
      </c>
      <c r="IU3" s="125">
        <v>0</v>
      </c>
      <c r="IV3" s="125">
        <v>38</v>
      </c>
      <c r="IW3" s="125">
        <v>20</v>
      </c>
      <c r="IX3" s="125">
        <v>1</v>
      </c>
      <c r="IY3" s="125">
        <v>18</v>
      </c>
      <c r="IZ3" s="125">
        <v>1</v>
      </c>
      <c r="JA3" s="125">
        <v>6</v>
      </c>
      <c r="JB3" s="125">
        <v>0</v>
      </c>
      <c r="JC3" s="125">
        <v>0</v>
      </c>
      <c r="JD3" s="125">
        <v>0</v>
      </c>
      <c r="JE3" s="125">
        <v>0</v>
      </c>
      <c r="JF3" s="125">
        <v>45</v>
      </c>
      <c r="JG3" s="125">
        <v>20</v>
      </c>
      <c r="JH3" s="125">
        <v>0</v>
      </c>
      <c r="JI3" s="125">
        <v>7</v>
      </c>
      <c r="JJ3" s="125">
        <v>0</v>
      </c>
      <c r="JK3" s="125">
        <v>14</v>
      </c>
      <c r="JL3" s="125">
        <v>0</v>
      </c>
      <c r="JM3" s="125">
        <v>0</v>
      </c>
      <c r="JN3" s="125">
        <v>0</v>
      </c>
      <c r="JO3" s="125">
        <v>0</v>
      </c>
      <c r="JP3" s="125">
        <v>41</v>
      </c>
      <c r="JQ3" s="125">
        <v>16</v>
      </c>
      <c r="JR3" s="125">
        <v>0</v>
      </c>
      <c r="JS3" s="125">
        <v>6</v>
      </c>
      <c r="JT3" s="125">
        <v>1</v>
      </c>
      <c r="JU3" s="125">
        <v>4</v>
      </c>
      <c r="JV3" s="125">
        <v>0</v>
      </c>
      <c r="JW3" s="125">
        <v>0</v>
      </c>
      <c r="JX3" s="125">
        <v>0</v>
      </c>
      <c r="JY3" s="125">
        <v>0</v>
      </c>
      <c r="JZ3" s="125">
        <v>26</v>
      </c>
      <c r="KA3" s="125">
        <v>9</v>
      </c>
      <c r="KB3" s="125">
        <v>1</v>
      </c>
      <c r="KC3" s="125">
        <v>9</v>
      </c>
      <c r="KD3" s="125">
        <v>2</v>
      </c>
      <c r="KE3" s="125">
        <v>4</v>
      </c>
      <c r="KF3" s="125">
        <v>0</v>
      </c>
      <c r="KG3" s="125">
        <v>0</v>
      </c>
      <c r="KH3" s="125">
        <v>0</v>
      </c>
      <c r="KI3" s="125">
        <v>0</v>
      </c>
      <c r="KJ3" s="125">
        <v>23</v>
      </c>
      <c r="KK3" s="125">
        <v>15</v>
      </c>
      <c r="KL3" s="125">
        <v>3</v>
      </c>
      <c r="KM3" s="125">
        <v>10</v>
      </c>
      <c r="KN3" s="125">
        <v>2</v>
      </c>
      <c r="KO3" s="125">
        <v>10</v>
      </c>
      <c r="KP3" s="125">
        <v>0</v>
      </c>
      <c r="KQ3" s="125">
        <v>0</v>
      </c>
      <c r="KR3" s="125">
        <v>0</v>
      </c>
      <c r="KS3" s="125">
        <v>0</v>
      </c>
      <c r="KT3" s="125">
        <v>38</v>
      </c>
      <c r="KU3" s="125">
        <v>12</v>
      </c>
      <c r="KV3" s="125">
        <v>2</v>
      </c>
      <c r="KW3" s="125">
        <v>6</v>
      </c>
      <c r="KX3" s="125">
        <v>0</v>
      </c>
      <c r="KY3" s="125">
        <v>4</v>
      </c>
      <c r="KZ3" s="125">
        <v>0</v>
      </c>
      <c r="LA3" s="125">
        <v>0</v>
      </c>
      <c r="LB3" s="125">
        <v>0</v>
      </c>
      <c r="LC3" s="125">
        <v>0</v>
      </c>
      <c r="LD3" s="125">
        <v>24</v>
      </c>
      <c r="LE3" s="125">
        <v>9</v>
      </c>
      <c r="LF3" s="125">
        <v>0</v>
      </c>
      <c r="LG3" s="125">
        <v>7</v>
      </c>
      <c r="LH3" s="125">
        <v>0</v>
      </c>
      <c r="LI3" s="125">
        <v>7</v>
      </c>
      <c r="LJ3" s="125">
        <v>0</v>
      </c>
      <c r="LK3" s="125">
        <v>0</v>
      </c>
      <c r="LL3" s="125">
        <v>0</v>
      </c>
      <c r="LM3" s="125">
        <v>0</v>
      </c>
      <c r="LN3" s="125">
        <v>23</v>
      </c>
      <c r="LO3" s="125">
        <v>8</v>
      </c>
      <c r="LP3" s="125">
        <v>1</v>
      </c>
      <c r="LQ3" s="125">
        <v>9</v>
      </c>
      <c r="LR3" s="125">
        <v>1</v>
      </c>
      <c r="LS3" s="125">
        <v>5</v>
      </c>
      <c r="LT3" s="125">
        <v>0</v>
      </c>
      <c r="LU3" s="125">
        <v>0</v>
      </c>
      <c r="LV3" s="125">
        <v>0</v>
      </c>
      <c r="LW3" s="125">
        <v>0</v>
      </c>
      <c r="LX3" s="125">
        <v>23</v>
      </c>
      <c r="LY3" s="125">
        <v>4</v>
      </c>
      <c r="LZ3" s="125">
        <v>0</v>
      </c>
      <c r="MA3" s="125">
        <v>5</v>
      </c>
      <c r="MB3" s="125">
        <v>1</v>
      </c>
      <c r="MC3" s="125">
        <v>2</v>
      </c>
      <c r="MD3" s="125">
        <v>0</v>
      </c>
      <c r="ME3" s="125">
        <v>0</v>
      </c>
      <c r="MF3" s="125">
        <v>0</v>
      </c>
      <c r="MG3" s="125">
        <v>0</v>
      </c>
      <c r="MH3" s="125">
        <v>11</v>
      </c>
      <c r="MI3" s="125">
        <v>4</v>
      </c>
      <c r="MJ3" s="125">
        <v>0</v>
      </c>
      <c r="MK3" s="125">
        <v>2</v>
      </c>
      <c r="ML3" s="125">
        <v>0</v>
      </c>
      <c r="MM3" s="125">
        <v>3</v>
      </c>
      <c r="MN3" s="125">
        <v>0</v>
      </c>
      <c r="MO3" s="125">
        <v>0</v>
      </c>
      <c r="MP3" s="125">
        <v>0</v>
      </c>
      <c r="MQ3" s="125">
        <v>0</v>
      </c>
      <c r="MR3" s="125">
        <v>9</v>
      </c>
      <c r="MS3" s="125">
        <v>3</v>
      </c>
      <c r="MT3" s="125">
        <v>1</v>
      </c>
      <c r="MU3" s="125">
        <v>2</v>
      </c>
      <c r="MV3" s="125">
        <v>0</v>
      </c>
      <c r="MW3" s="125">
        <v>3</v>
      </c>
      <c r="MX3" s="125">
        <v>0</v>
      </c>
      <c r="MY3" s="125">
        <v>0</v>
      </c>
      <c r="MZ3" s="125">
        <v>0</v>
      </c>
      <c r="NA3" s="125">
        <v>0</v>
      </c>
      <c r="NB3" s="125">
        <v>9</v>
      </c>
      <c r="NC3" s="125">
        <v>2</v>
      </c>
      <c r="ND3" s="125">
        <v>1</v>
      </c>
      <c r="NE3" s="125">
        <v>4</v>
      </c>
      <c r="NF3" s="125">
        <v>0</v>
      </c>
      <c r="NG3" s="125">
        <v>2</v>
      </c>
      <c r="NH3" s="125">
        <v>0</v>
      </c>
      <c r="NI3" s="125">
        <v>0</v>
      </c>
      <c r="NJ3" s="125">
        <v>0</v>
      </c>
      <c r="NK3" s="125">
        <v>0</v>
      </c>
      <c r="NL3" s="125">
        <v>9</v>
      </c>
      <c r="NM3" s="125">
        <v>0</v>
      </c>
      <c r="NN3" s="125">
        <v>0</v>
      </c>
      <c r="NO3" s="125">
        <v>0</v>
      </c>
      <c r="NP3" s="125">
        <v>0</v>
      </c>
      <c r="NQ3" s="125">
        <v>0</v>
      </c>
      <c r="NR3" s="125">
        <v>0</v>
      </c>
      <c r="NS3" s="125">
        <v>0</v>
      </c>
      <c r="NT3" s="125">
        <v>0</v>
      </c>
      <c r="NU3" s="125">
        <v>0</v>
      </c>
      <c r="NV3" s="125">
        <v>0</v>
      </c>
      <c r="NW3" s="125">
        <v>189</v>
      </c>
      <c r="NX3" s="125">
        <v>10</v>
      </c>
      <c r="NY3" s="125">
        <v>153</v>
      </c>
      <c r="NZ3" s="125">
        <v>14</v>
      </c>
      <c r="OA3" s="125">
        <v>109</v>
      </c>
      <c r="OB3" s="125">
        <v>0</v>
      </c>
      <c r="OC3" s="125">
        <v>0</v>
      </c>
      <c r="OD3" s="125">
        <v>0</v>
      </c>
      <c r="OE3" s="125">
        <v>0</v>
      </c>
      <c r="OF3" s="125">
        <v>461</v>
      </c>
    </row>
    <row r="4" spans="1:397" hidden="1">
      <c r="A4" s="178" t="s">
        <v>134</v>
      </c>
      <c r="B4">
        <v>14</v>
      </c>
      <c r="C4">
        <v>0</v>
      </c>
      <c r="D4">
        <v>0</v>
      </c>
      <c r="E4">
        <v>2</v>
      </c>
      <c r="F4">
        <v>7</v>
      </c>
      <c r="G4">
        <v>0</v>
      </c>
      <c r="H4">
        <v>12</v>
      </c>
      <c r="I4">
        <v>10</v>
      </c>
      <c r="J4">
        <v>17</v>
      </c>
      <c r="K4">
        <v>4</v>
      </c>
      <c r="L4">
        <v>0</v>
      </c>
      <c r="M4">
        <v>0</v>
      </c>
      <c r="N4">
        <v>35</v>
      </c>
      <c r="O4">
        <v>0</v>
      </c>
      <c r="P4">
        <v>0</v>
      </c>
      <c r="Q4">
        <v>2</v>
      </c>
      <c r="R4">
        <v>3</v>
      </c>
      <c r="S4">
        <v>2</v>
      </c>
      <c r="T4">
        <v>31</v>
      </c>
      <c r="U4">
        <v>3</v>
      </c>
      <c r="V4">
        <v>0</v>
      </c>
      <c r="W4">
        <v>0</v>
      </c>
      <c r="X4">
        <v>3</v>
      </c>
      <c r="Y4">
        <v>9</v>
      </c>
      <c r="Z4">
        <v>0</v>
      </c>
      <c r="AA4">
        <v>4</v>
      </c>
      <c r="AB4">
        <v>11</v>
      </c>
      <c r="AC4">
        <v>4</v>
      </c>
      <c r="AD4">
        <v>0</v>
      </c>
      <c r="AE4">
        <v>8</v>
      </c>
      <c r="AF4">
        <v>1</v>
      </c>
      <c r="AG4">
        <v>11</v>
      </c>
      <c r="AH4">
        <v>193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1</v>
      </c>
      <c r="BK4">
        <v>0</v>
      </c>
      <c r="BL4">
        <v>1</v>
      </c>
      <c r="BM4">
        <v>0</v>
      </c>
      <c r="BN4">
        <v>0</v>
      </c>
      <c r="BO4">
        <v>4</v>
      </c>
      <c r="BP4">
        <v>310</v>
      </c>
      <c r="BQ4">
        <v>0</v>
      </c>
      <c r="BR4">
        <v>1</v>
      </c>
      <c r="BS4">
        <v>5</v>
      </c>
      <c r="BT4">
        <v>8</v>
      </c>
      <c r="BU4">
        <v>0</v>
      </c>
      <c r="BV4">
        <v>6</v>
      </c>
      <c r="BW4">
        <v>15</v>
      </c>
      <c r="BX4">
        <v>6</v>
      </c>
      <c r="BY4">
        <v>3</v>
      </c>
      <c r="BZ4">
        <v>0</v>
      </c>
      <c r="CA4">
        <v>0</v>
      </c>
      <c r="CB4">
        <v>36</v>
      </c>
      <c r="CC4">
        <v>0</v>
      </c>
      <c r="CD4">
        <v>0</v>
      </c>
      <c r="CE4">
        <v>2</v>
      </c>
      <c r="CF4">
        <v>1</v>
      </c>
      <c r="CG4">
        <v>1</v>
      </c>
      <c r="CH4">
        <v>42</v>
      </c>
      <c r="CI4">
        <v>3</v>
      </c>
      <c r="CJ4">
        <v>1</v>
      </c>
      <c r="CK4">
        <v>0</v>
      </c>
      <c r="CL4">
        <v>4</v>
      </c>
      <c r="CM4">
        <v>36</v>
      </c>
      <c r="CN4">
        <v>1</v>
      </c>
      <c r="CO4">
        <v>4</v>
      </c>
      <c r="CP4">
        <v>10</v>
      </c>
      <c r="CQ4">
        <v>3</v>
      </c>
      <c r="CR4">
        <v>2</v>
      </c>
      <c r="CS4">
        <v>21</v>
      </c>
      <c r="CT4">
        <v>0</v>
      </c>
      <c r="CU4">
        <v>12</v>
      </c>
      <c r="CV4">
        <v>533</v>
      </c>
      <c r="CW4">
        <v>30</v>
      </c>
      <c r="CX4">
        <v>4</v>
      </c>
      <c r="CY4">
        <v>0</v>
      </c>
      <c r="CZ4">
        <v>1</v>
      </c>
      <c r="DA4">
        <v>8</v>
      </c>
      <c r="DB4">
        <v>0</v>
      </c>
      <c r="DC4">
        <v>13</v>
      </c>
      <c r="DD4">
        <v>32</v>
      </c>
      <c r="DE4">
        <v>23</v>
      </c>
      <c r="DF4">
        <v>18</v>
      </c>
      <c r="DG4">
        <v>0</v>
      </c>
      <c r="DH4">
        <v>0</v>
      </c>
      <c r="DI4">
        <v>15</v>
      </c>
      <c r="DJ4">
        <v>2</v>
      </c>
      <c r="DK4">
        <v>0</v>
      </c>
      <c r="DL4">
        <v>8</v>
      </c>
      <c r="DM4">
        <v>4</v>
      </c>
      <c r="DN4">
        <v>5</v>
      </c>
      <c r="DO4">
        <v>52</v>
      </c>
      <c r="DP4">
        <v>1</v>
      </c>
      <c r="DQ4">
        <v>0</v>
      </c>
      <c r="DR4">
        <v>0</v>
      </c>
      <c r="DS4">
        <v>0</v>
      </c>
      <c r="DT4">
        <v>3</v>
      </c>
      <c r="DU4">
        <v>0</v>
      </c>
      <c r="DV4">
        <v>0</v>
      </c>
      <c r="DW4">
        <v>0</v>
      </c>
      <c r="DX4">
        <v>1</v>
      </c>
      <c r="DY4">
        <v>6</v>
      </c>
      <c r="DZ4">
        <v>6</v>
      </c>
      <c r="EA4">
        <v>0</v>
      </c>
      <c r="EB4">
        <v>11</v>
      </c>
      <c r="EC4">
        <v>243</v>
      </c>
      <c r="ED4">
        <v>354</v>
      </c>
      <c r="EE4">
        <v>4</v>
      </c>
      <c r="EF4">
        <v>1</v>
      </c>
      <c r="EG4">
        <v>8</v>
      </c>
      <c r="EH4">
        <v>23</v>
      </c>
      <c r="EI4">
        <v>0</v>
      </c>
      <c r="EJ4">
        <v>31</v>
      </c>
      <c r="EK4">
        <v>57</v>
      </c>
      <c r="EL4">
        <v>46</v>
      </c>
      <c r="EM4">
        <v>25</v>
      </c>
      <c r="EN4">
        <v>0</v>
      </c>
      <c r="EO4">
        <v>0</v>
      </c>
      <c r="EP4">
        <v>86</v>
      </c>
      <c r="EQ4">
        <v>2</v>
      </c>
      <c r="ER4">
        <v>0</v>
      </c>
      <c r="ES4">
        <v>12</v>
      </c>
      <c r="ET4">
        <v>8</v>
      </c>
      <c r="EU4">
        <v>8</v>
      </c>
      <c r="EV4">
        <v>127</v>
      </c>
      <c r="EW4">
        <v>7</v>
      </c>
      <c r="EX4">
        <v>1</v>
      </c>
      <c r="EY4">
        <v>0</v>
      </c>
      <c r="EZ4">
        <v>7</v>
      </c>
      <c r="FA4">
        <v>48</v>
      </c>
      <c r="FB4">
        <v>1</v>
      </c>
      <c r="FC4">
        <v>8</v>
      </c>
      <c r="FD4">
        <v>21</v>
      </c>
      <c r="FE4">
        <v>9</v>
      </c>
      <c r="FF4">
        <v>8</v>
      </c>
      <c r="FG4">
        <v>36</v>
      </c>
      <c r="FH4">
        <v>1</v>
      </c>
      <c r="FI4">
        <v>34</v>
      </c>
      <c r="FJ4">
        <v>973</v>
      </c>
      <c r="FK4">
        <v>83</v>
      </c>
      <c r="FL4">
        <v>15</v>
      </c>
      <c r="FM4">
        <v>87</v>
      </c>
      <c r="FN4">
        <v>1</v>
      </c>
      <c r="FO4">
        <v>7</v>
      </c>
      <c r="FP4">
        <v>193</v>
      </c>
      <c r="FQ4">
        <v>3</v>
      </c>
      <c r="FR4">
        <v>0</v>
      </c>
      <c r="FS4">
        <v>1</v>
      </c>
      <c r="FT4">
        <v>0</v>
      </c>
      <c r="FU4">
        <v>0</v>
      </c>
      <c r="FV4">
        <v>4</v>
      </c>
      <c r="FW4">
        <v>274</v>
      </c>
      <c r="FX4">
        <v>20</v>
      </c>
      <c r="FY4">
        <v>195</v>
      </c>
      <c r="FZ4">
        <v>1</v>
      </c>
      <c r="GA4">
        <v>43</v>
      </c>
      <c r="GB4">
        <v>533</v>
      </c>
      <c r="GC4">
        <v>45</v>
      </c>
      <c r="GD4">
        <v>5</v>
      </c>
      <c r="GE4">
        <v>188</v>
      </c>
      <c r="GF4">
        <v>0</v>
      </c>
      <c r="GG4">
        <v>5</v>
      </c>
      <c r="GH4">
        <v>243</v>
      </c>
      <c r="GI4">
        <v>405</v>
      </c>
      <c r="GJ4">
        <v>40</v>
      </c>
      <c r="GK4">
        <v>471</v>
      </c>
      <c r="GL4">
        <v>2</v>
      </c>
      <c r="GM4">
        <v>55</v>
      </c>
      <c r="GN4">
        <v>973</v>
      </c>
      <c r="GO4">
        <v>4</v>
      </c>
      <c r="GP4">
        <v>0</v>
      </c>
      <c r="GQ4">
        <v>45</v>
      </c>
      <c r="GR4">
        <v>27</v>
      </c>
      <c r="GS4">
        <v>16</v>
      </c>
      <c r="GT4">
        <v>0</v>
      </c>
      <c r="GU4">
        <v>0</v>
      </c>
      <c r="GV4">
        <v>0</v>
      </c>
      <c r="GW4">
        <v>0</v>
      </c>
      <c r="GX4">
        <v>65</v>
      </c>
      <c r="GY4">
        <v>10</v>
      </c>
      <c r="GZ4">
        <v>0</v>
      </c>
      <c r="HA4">
        <v>34</v>
      </c>
      <c r="HB4">
        <v>14</v>
      </c>
      <c r="HC4">
        <v>20</v>
      </c>
      <c r="HD4">
        <v>1</v>
      </c>
      <c r="HE4">
        <v>0</v>
      </c>
      <c r="HF4">
        <v>0</v>
      </c>
      <c r="HG4">
        <v>0</v>
      </c>
      <c r="HH4">
        <v>64</v>
      </c>
      <c r="HI4">
        <v>21</v>
      </c>
      <c r="HJ4">
        <v>0</v>
      </c>
      <c r="HK4">
        <v>34</v>
      </c>
      <c r="HL4">
        <v>18</v>
      </c>
      <c r="HM4">
        <v>18</v>
      </c>
      <c r="HN4">
        <v>0</v>
      </c>
      <c r="HO4">
        <v>0</v>
      </c>
      <c r="HP4">
        <v>0</v>
      </c>
      <c r="HQ4">
        <v>0</v>
      </c>
      <c r="HR4">
        <v>73</v>
      </c>
      <c r="HS4">
        <v>23</v>
      </c>
      <c r="HT4">
        <v>0</v>
      </c>
      <c r="HU4">
        <v>35</v>
      </c>
      <c r="HV4">
        <v>18</v>
      </c>
      <c r="HW4">
        <v>24</v>
      </c>
      <c r="HX4">
        <v>0</v>
      </c>
      <c r="HY4">
        <v>0</v>
      </c>
      <c r="HZ4">
        <v>0</v>
      </c>
      <c r="IA4">
        <v>0</v>
      </c>
      <c r="IB4">
        <v>82</v>
      </c>
      <c r="IC4">
        <v>14</v>
      </c>
      <c r="ID4">
        <v>0</v>
      </c>
      <c r="IE4">
        <v>32</v>
      </c>
      <c r="IF4">
        <v>16</v>
      </c>
      <c r="IG4">
        <v>16</v>
      </c>
      <c r="IH4">
        <v>0</v>
      </c>
      <c r="II4">
        <v>0</v>
      </c>
      <c r="IJ4">
        <v>0</v>
      </c>
      <c r="IK4">
        <v>0</v>
      </c>
      <c r="IL4">
        <v>62</v>
      </c>
      <c r="IM4">
        <v>24</v>
      </c>
      <c r="IN4">
        <v>0</v>
      </c>
      <c r="IO4">
        <v>43</v>
      </c>
      <c r="IP4">
        <v>16</v>
      </c>
      <c r="IQ4">
        <v>12</v>
      </c>
      <c r="IR4">
        <v>0</v>
      </c>
      <c r="IS4">
        <v>0</v>
      </c>
      <c r="IT4">
        <v>0</v>
      </c>
      <c r="IU4">
        <v>0</v>
      </c>
      <c r="IV4">
        <v>79</v>
      </c>
      <c r="IW4">
        <v>15</v>
      </c>
      <c r="IX4">
        <v>1</v>
      </c>
      <c r="IY4">
        <v>23</v>
      </c>
      <c r="IZ4">
        <v>9</v>
      </c>
      <c r="JA4">
        <v>16</v>
      </c>
      <c r="JB4">
        <v>0</v>
      </c>
      <c r="JC4">
        <v>0</v>
      </c>
      <c r="JD4">
        <v>0</v>
      </c>
      <c r="JE4">
        <v>0</v>
      </c>
      <c r="JF4">
        <v>55</v>
      </c>
      <c r="JG4">
        <v>14</v>
      </c>
      <c r="JH4">
        <v>0</v>
      </c>
      <c r="JI4">
        <v>43</v>
      </c>
      <c r="JJ4">
        <v>16</v>
      </c>
      <c r="JK4">
        <v>20</v>
      </c>
      <c r="JL4">
        <v>0</v>
      </c>
      <c r="JM4">
        <v>0</v>
      </c>
      <c r="JN4">
        <v>0</v>
      </c>
      <c r="JO4">
        <v>0</v>
      </c>
      <c r="JP4">
        <v>77</v>
      </c>
      <c r="JQ4">
        <v>17</v>
      </c>
      <c r="JR4">
        <v>1</v>
      </c>
      <c r="JS4">
        <v>33</v>
      </c>
      <c r="JT4">
        <v>18</v>
      </c>
      <c r="JU4">
        <v>15</v>
      </c>
      <c r="JV4">
        <v>0</v>
      </c>
      <c r="JW4">
        <v>0</v>
      </c>
      <c r="JX4">
        <v>0</v>
      </c>
      <c r="JY4">
        <v>0</v>
      </c>
      <c r="JZ4">
        <v>66</v>
      </c>
      <c r="KA4">
        <v>9</v>
      </c>
      <c r="KB4">
        <v>0</v>
      </c>
      <c r="KC4">
        <v>30</v>
      </c>
      <c r="KD4">
        <v>12</v>
      </c>
      <c r="KE4">
        <v>23</v>
      </c>
      <c r="KF4">
        <v>0</v>
      </c>
      <c r="KG4">
        <v>0</v>
      </c>
      <c r="KH4">
        <v>0</v>
      </c>
      <c r="KI4">
        <v>0</v>
      </c>
      <c r="KJ4">
        <v>62</v>
      </c>
      <c r="KK4">
        <v>13</v>
      </c>
      <c r="KL4">
        <v>0</v>
      </c>
      <c r="KM4">
        <v>29</v>
      </c>
      <c r="KN4">
        <v>15</v>
      </c>
      <c r="KO4">
        <v>14</v>
      </c>
      <c r="KP4">
        <v>0</v>
      </c>
      <c r="KQ4">
        <v>0</v>
      </c>
      <c r="KR4">
        <v>0</v>
      </c>
      <c r="KS4">
        <v>0</v>
      </c>
      <c r="KT4">
        <v>56</v>
      </c>
      <c r="KU4">
        <v>3</v>
      </c>
      <c r="KV4">
        <v>1</v>
      </c>
      <c r="KW4">
        <v>26</v>
      </c>
      <c r="KX4">
        <v>10</v>
      </c>
      <c r="KY4">
        <v>6</v>
      </c>
      <c r="KZ4">
        <v>0</v>
      </c>
      <c r="LA4">
        <v>0</v>
      </c>
      <c r="LB4">
        <v>0</v>
      </c>
      <c r="LC4">
        <v>0</v>
      </c>
      <c r="LD4">
        <v>36</v>
      </c>
      <c r="LE4">
        <v>6</v>
      </c>
      <c r="LF4">
        <v>1</v>
      </c>
      <c r="LG4">
        <v>29</v>
      </c>
      <c r="LH4">
        <v>14</v>
      </c>
      <c r="LI4">
        <v>9</v>
      </c>
      <c r="LJ4">
        <v>1</v>
      </c>
      <c r="LK4">
        <v>0</v>
      </c>
      <c r="LL4">
        <v>0</v>
      </c>
      <c r="LM4">
        <v>0</v>
      </c>
      <c r="LN4">
        <v>45</v>
      </c>
      <c r="LO4">
        <v>11</v>
      </c>
      <c r="LP4">
        <v>0</v>
      </c>
      <c r="LQ4">
        <v>21</v>
      </c>
      <c r="LR4">
        <v>7</v>
      </c>
      <c r="LS4">
        <v>11</v>
      </c>
      <c r="LT4">
        <v>0</v>
      </c>
      <c r="LU4">
        <v>1</v>
      </c>
      <c r="LV4">
        <v>0</v>
      </c>
      <c r="LW4">
        <v>0</v>
      </c>
      <c r="LX4">
        <v>43</v>
      </c>
      <c r="LY4">
        <v>3</v>
      </c>
      <c r="LZ4">
        <v>0</v>
      </c>
      <c r="MA4">
        <v>15</v>
      </c>
      <c r="MB4">
        <v>7</v>
      </c>
      <c r="MC4">
        <v>10</v>
      </c>
      <c r="MD4">
        <v>1</v>
      </c>
      <c r="ME4">
        <v>0</v>
      </c>
      <c r="MF4">
        <v>0</v>
      </c>
      <c r="MG4">
        <v>0</v>
      </c>
      <c r="MH4">
        <v>28</v>
      </c>
      <c r="MI4">
        <v>5</v>
      </c>
      <c r="MJ4">
        <v>0</v>
      </c>
      <c r="MK4">
        <v>16</v>
      </c>
      <c r="ML4">
        <v>6</v>
      </c>
      <c r="MM4">
        <v>4</v>
      </c>
      <c r="MN4">
        <v>0</v>
      </c>
      <c r="MO4">
        <v>0</v>
      </c>
      <c r="MP4">
        <v>0</v>
      </c>
      <c r="MQ4">
        <v>0</v>
      </c>
      <c r="MR4">
        <v>25</v>
      </c>
      <c r="MS4">
        <v>1</v>
      </c>
      <c r="MT4">
        <v>0</v>
      </c>
      <c r="MU4">
        <v>19</v>
      </c>
      <c r="MV4">
        <v>11</v>
      </c>
      <c r="MW4">
        <v>4</v>
      </c>
      <c r="MX4">
        <v>0</v>
      </c>
      <c r="MY4">
        <v>0</v>
      </c>
      <c r="MZ4">
        <v>1</v>
      </c>
      <c r="NA4">
        <v>0</v>
      </c>
      <c r="NB4">
        <v>24</v>
      </c>
      <c r="NC4">
        <v>0</v>
      </c>
      <c r="ND4">
        <v>0</v>
      </c>
      <c r="NE4">
        <v>24</v>
      </c>
      <c r="NF4">
        <v>12</v>
      </c>
      <c r="NG4">
        <v>5</v>
      </c>
      <c r="NH4">
        <v>0</v>
      </c>
      <c r="NI4">
        <v>0</v>
      </c>
      <c r="NJ4">
        <v>0</v>
      </c>
      <c r="NK4">
        <v>0</v>
      </c>
      <c r="NL4">
        <v>29</v>
      </c>
      <c r="NM4">
        <v>0</v>
      </c>
      <c r="NN4">
        <v>0</v>
      </c>
      <c r="NO4">
        <v>2</v>
      </c>
      <c r="NP4">
        <v>2</v>
      </c>
      <c r="NQ4">
        <v>0</v>
      </c>
      <c r="NR4">
        <v>0</v>
      </c>
      <c r="NS4">
        <v>0</v>
      </c>
      <c r="NT4">
        <v>0</v>
      </c>
      <c r="NU4">
        <v>0</v>
      </c>
      <c r="NV4">
        <v>2</v>
      </c>
      <c r="NW4">
        <v>193</v>
      </c>
      <c r="NX4">
        <v>4</v>
      </c>
      <c r="NY4">
        <v>533</v>
      </c>
      <c r="NZ4">
        <v>248</v>
      </c>
      <c r="OA4">
        <v>243</v>
      </c>
      <c r="OB4">
        <v>3</v>
      </c>
      <c r="OC4">
        <v>1</v>
      </c>
      <c r="OD4">
        <v>1</v>
      </c>
      <c r="OE4">
        <v>0</v>
      </c>
      <c r="OF4">
        <v>973</v>
      </c>
    </row>
    <row r="5" spans="1:397" hidden="1">
      <c r="A5" s="178" t="s">
        <v>135</v>
      </c>
      <c r="B5">
        <v>2</v>
      </c>
      <c r="C5">
        <v>0</v>
      </c>
      <c r="D5">
        <v>2</v>
      </c>
      <c r="E5">
        <v>0</v>
      </c>
      <c r="F5">
        <v>5</v>
      </c>
      <c r="G5">
        <v>0</v>
      </c>
      <c r="H5">
        <v>70</v>
      </c>
      <c r="I5">
        <v>28</v>
      </c>
      <c r="J5">
        <v>28</v>
      </c>
      <c r="K5">
        <v>3</v>
      </c>
      <c r="L5">
        <v>0</v>
      </c>
      <c r="M5">
        <v>0</v>
      </c>
      <c r="N5">
        <v>24</v>
      </c>
      <c r="O5">
        <v>1</v>
      </c>
      <c r="P5">
        <v>0</v>
      </c>
      <c r="Q5">
        <v>0</v>
      </c>
      <c r="R5">
        <v>10</v>
      </c>
      <c r="S5">
        <v>1</v>
      </c>
      <c r="T5">
        <v>140</v>
      </c>
      <c r="U5">
        <v>7</v>
      </c>
      <c r="V5">
        <v>0</v>
      </c>
      <c r="W5">
        <v>1</v>
      </c>
      <c r="X5">
        <v>2</v>
      </c>
      <c r="Y5">
        <v>22</v>
      </c>
      <c r="Z5">
        <v>0</v>
      </c>
      <c r="AA5">
        <v>0</v>
      </c>
      <c r="AB5">
        <v>23</v>
      </c>
      <c r="AC5">
        <v>6</v>
      </c>
      <c r="AD5">
        <v>0</v>
      </c>
      <c r="AE5">
        <v>4</v>
      </c>
      <c r="AF5">
        <v>6</v>
      </c>
      <c r="AG5">
        <v>14</v>
      </c>
      <c r="AH5">
        <v>399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1</v>
      </c>
      <c r="AP5">
        <v>0</v>
      </c>
      <c r="AQ5">
        <v>1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12</v>
      </c>
      <c r="BP5">
        <v>13</v>
      </c>
      <c r="BQ5">
        <v>1</v>
      </c>
      <c r="BR5">
        <v>3</v>
      </c>
      <c r="BS5">
        <v>5</v>
      </c>
      <c r="BT5">
        <v>14</v>
      </c>
      <c r="BU5">
        <v>0</v>
      </c>
      <c r="BV5">
        <v>69</v>
      </c>
      <c r="BW5">
        <v>37</v>
      </c>
      <c r="BX5">
        <v>32</v>
      </c>
      <c r="BY5">
        <v>4</v>
      </c>
      <c r="BZ5">
        <v>0</v>
      </c>
      <c r="CA5">
        <v>0</v>
      </c>
      <c r="CB5">
        <v>17</v>
      </c>
      <c r="CC5">
        <v>7</v>
      </c>
      <c r="CD5">
        <v>0</v>
      </c>
      <c r="CE5">
        <v>3</v>
      </c>
      <c r="CF5">
        <v>6</v>
      </c>
      <c r="CG5">
        <v>1</v>
      </c>
      <c r="CH5">
        <v>126</v>
      </c>
      <c r="CI5">
        <v>9</v>
      </c>
      <c r="CJ5">
        <v>0</v>
      </c>
      <c r="CK5">
        <v>6</v>
      </c>
      <c r="CL5">
        <v>5</v>
      </c>
      <c r="CM5">
        <v>30</v>
      </c>
      <c r="CN5">
        <v>0</v>
      </c>
      <c r="CO5">
        <v>4</v>
      </c>
      <c r="CP5">
        <v>55</v>
      </c>
      <c r="CQ5">
        <v>6</v>
      </c>
      <c r="CR5">
        <v>0</v>
      </c>
      <c r="CS5">
        <v>29</v>
      </c>
      <c r="CT5">
        <v>17</v>
      </c>
      <c r="CU5">
        <v>14</v>
      </c>
      <c r="CV5">
        <v>513</v>
      </c>
      <c r="CW5">
        <v>4</v>
      </c>
      <c r="CX5">
        <v>4</v>
      </c>
      <c r="CY5">
        <v>0</v>
      </c>
      <c r="CZ5">
        <v>0</v>
      </c>
      <c r="DA5">
        <v>31</v>
      </c>
      <c r="DB5">
        <v>0</v>
      </c>
      <c r="DC5">
        <v>21</v>
      </c>
      <c r="DD5">
        <v>18</v>
      </c>
      <c r="DE5">
        <v>11</v>
      </c>
      <c r="DF5">
        <v>3</v>
      </c>
      <c r="DG5">
        <v>1</v>
      </c>
      <c r="DH5">
        <v>0</v>
      </c>
      <c r="DI5">
        <v>15</v>
      </c>
      <c r="DJ5">
        <v>0</v>
      </c>
      <c r="DK5">
        <v>0</v>
      </c>
      <c r="DL5">
        <v>0</v>
      </c>
      <c r="DM5">
        <v>3</v>
      </c>
      <c r="DN5">
        <v>0</v>
      </c>
      <c r="DO5">
        <v>34</v>
      </c>
      <c r="DP5">
        <v>0</v>
      </c>
      <c r="DQ5">
        <v>0</v>
      </c>
      <c r="DR5">
        <v>3</v>
      </c>
      <c r="DS5">
        <v>0</v>
      </c>
      <c r="DT5">
        <v>4</v>
      </c>
      <c r="DU5">
        <v>0</v>
      </c>
      <c r="DV5">
        <v>4</v>
      </c>
      <c r="DW5">
        <v>2</v>
      </c>
      <c r="DX5">
        <v>1</v>
      </c>
      <c r="DY5">
        <v>6</v>
      </c>
      <c r="DZ5">
        <v>16</v>
      </c>
      <c r="EA5">
        <v>1</v>
      </c>
      <c r="EB5">
        <v>10</v>
      </c>
      <c r="EC5">
        <v>192</v>
      </c>
      <c r="ED5">
        <v>19</v>
      </c>
      <c r="EE5">
        <v>5</v>
      </c>
      <c r="EF5">
        <v>5</v>
      </c>
      <c r="EG5">
        <v>5</v>
      </c>
      <c r="EH5">
        <v>50</v>
      </c>
      <c r="EI5">
        <v>0</v>
      </c>
      <c r="EJ5">
        <v>161</v>
      </c>
      <c r="EK5">
        <v>83</v>
      </c>
      <c r="EL5">
        <v>72</v>
      </c>
      <c r="EM5">
        <v>10</v>
      </c>
      <c r="EN5">
        <v>1</v>
      </c>
      <c r="EO5">
        <v>0</v>
      </c>
      <c r="EP5">
        <v>56</v>
      </c>
      <c r="EQ5">
        <v>8</v>
      </c>
      <c r="ER5">
        <v>0</v>
      </c>
      <c r="ES5">
        <v>3</v>
      </c>
      <c r="ET5">
        <v>19</v>
      </c>
      <c r="EU5">
        <v>2</v>
      </c>
      <c r="EV5">
        <v>310</v>
      </c>
      <c r="EW5">
        <v>16</v>
      </c>
      <c r="EX5">
        <v>0</v>
      </c>
      <c r="EY5">
        <v>10</v>
      </c>
      <c r="EZ5">
        <v>7</v>
      </c>
      <c r="FA5">
        <v>56</v>
      </c>
      <c r="FB5">
        <v>0</v>
      </c>
      <c r="FC5">
        <v>8</v>
      </c>
      <c r="FD5">
        <v>80</v>
      </c>
      <c r="FE5">
        <v>13</v>
      </c>
      <c r="FF5">
        <v>6</v>
      </c>
      <c r="FG5">
        <v>49</v>
      </c>
      <c r="FH5">
        <v>24</v>
      </c>
      <c r="FI5">
        <v>38</v>
      </c>
      <c r="FJ5">
        <v>1116</v>
      </c>
      <c r="FK5">
        <v>137</v>
      </c>
      <c r="FL5">
        <v>17</v>
      </c>
      <c r="FM5">
        <v>228</v>
      </c>
      <c r="FN5">
        <v>0</v>
      </c>
      <c r="FO5">
        <v>17</v>
      </c>
      <c r="FP5">
        <v>399</v>
      </c>
      <c r="FQ5">
        <v>6</v>
      </c>
      <c r="FR5">
        <v>4</v>
      </c>
      <c r="FS5">
        <v>2</v>
      </c>
      <c r="FT5">
        <v>0</v>
      </c>
      <c r="FU5">
        <v>0</v>
      </c>
      <c r="FV5">
        <v>12</v>
      </c>
      <c r="FW5">
        <v>198</v>
      </c>
      <c r="FX5">
        <v>7</v>
      </c>
      <c r="FY5">
        <v>282</v>
      </c>
      <c r="FZ5">
        <v>3</v>
      </c>
      <c r="GA5">
        <v>23</v>
      </c>
      <c r="GB5">
        <v>513</v>
      </c>
      <c r="GC5">
        <v>32</v>
      </c>
      <c r="GD5">
        <v>4</v>
      </c>
      <c r="GE5">
        <v>150</v>
      </c>
      <c r="GF5">
        <v>0</v>
      </c>
      <c r="GG5">
        <v>6</v>
      </c>
      <c r="GH5">
        <v>192</v>
      </c>
      <c r="GI5">
        <v>373</v>
      </c>
      <c r="GJ5">
        <v>32</v>
      </c>
      <c r="GK5">
        <v>662</v>
      </c>
      <c r="GL5">
        <v>3</v>
      </c>
      <c r="GM5">
        <v>46</v>
      </c>
      <c r="GN5">
        <v>1116</v>
      </c>
      <c r="GO5">
        <v>13</v>
      </c>
      <c r="GP5">
        <v>0</v>
      </c>
      <c r="GQ5">
        <v>36</v>
      </c>
      <c r="GR5">
        <v>15</v>
      </c>
      <c r="GS5">
        <v>17</v>
      </c>
      <c r="GT5">
        <v>0</v>
      </c>
      <c r="GU5">
        <v>0</v>
      </c>
      <c r="GV5">
        <v>0</v>
      </c>
      <c r="GW5">
        <v>0</v>
      </c>
      <c r="GX5">
        <v>66</v>
      </c>
      <c r="GY5">
        <v>21</v>
      </c>
      <c r="GZ5">
        <v>0</v>
      </c>
      <c r="HA5">
        <v>35</v>
      </c>
      <c r="HB5">
        <v>17</v>
      </c>
      <c r="HC5">
        <v>8</v>
      </c>
      <c r="HD5">
        <v>0</v>
      </c>
      <c r="HE5">
        <v>0</v>
      </c>
      <c r="HF5">
        <v>0</v>
      </c>
      <c r="HG5">
        <v>0</v>
      </c>
      <c r="HH5">
        <v>64</v>
      </c>
      <c r="HI5">
        <v>17</v>
      </c>
      <c r="HJ5">
        <v>1</v>
      </c>
      <c r="HK5">
        <v>35</v>
      </c>
      <c r="HL5">
        <v>17</v>
      </c>
      <c r="HM5">
        <v>10</v>
      </c>
      <c r="HN5">
        <v>0</v>
      </c>
      <c r="HO5">
        <v>0</v>
      </c>
      <c r="HP5">
        <v>0</v>
      </c>
      <c r="HQ5">
        <v>0</v>
      </c>
      <c r="HR5">
        <v>63</v>
      </c>
      <c r="HS5">
        <v>50</v>
      </c>
      <c r="HT5">
        <v>0</v>
      </c>
      <c r="HU5">
        <v>43</v>
      </c>
      <c r="HV5">
        <v>12</v>
      </c>
      <c r="HW5">
        <v>7</v>
      </c>
      <c r="HX5">
        <v>0</v>
      </c>
      <c r="HY5">
        <v>0</v>
      </c>
      <c r="HZ5">
        <v>0</v>
      </c>
      <c r="IA5">
        <v>0</v>
      </c>
      <c r="IB5">
        <v>100</v>
      </c>
      <c r="IC5">
        <v>26</v>
      </c>
      <c r="ID5">
        <v>0</v>
      </c>
      <c r="IE5">
        <v>37</v>
      </c>
      <c r="IF5">
        <v>16</v>
      </c>
      <c r="IG5">
        <v>14</v>
      </c>
      <c r="IH5">
        <v>0</v>
      </c>
      <c r="II5">
        <v>0</v>
      </c>
      <c r="IJ5">
        <v>0</v>
      </c>
      <c r="IK5">
        <v>0</v>
      </c>
      <c r="IL5">
        <v>77</v>
      </c>
      <c r="IM5">
        <v>31</v>
      </c>
      <c r="IN5">
        <v>0</v>
      </c>
      <c r="IO5">
        <v>43</v>
      </c>
      <c r="IP5">
        <v>21</v>
      </c>
      <c r="IQ5">
        <v>16</v>
      </c>
      <c r="IR5">
        <v>0</v>
      </c>
      <c r="IS5">
        <v>1</v>
      </c>
      <c r="IT5">
        <v>0</v>
      </c>
      <c r="IU5">
        <v>0</v>
      </c>
      <c r="IV5">
        <v>90</v>
      </c>
      <c r="IW5">
        <v>20</v>
      </c>
      <c r="IX5">
        <v>1</v>
      </c>
      <c r="IY5">
        <v>50</v>
      </c>
      <c r="IZ5">
        <v>22</v>
      </c>
      <c r="JA5">
        <v>10</v>
      </c>
      <c r="JB5">
        <v>0</v>
      </c>
      <c r="JC5">
        <v>0</v>
      </c>
      <c r="JD5">
        <v>0</v>
      </c>
      <c r="JE5">
        <v>0</v>
      </c>
      <c r="JF5">
        <v>81</v>
      </c>
      <c r="JG5">
        <v>33</v>
      </c>
      <c r="JH5">
        <v>0</v>
      </c>
      <c r="JI5">
        <v>28</v>
      </c>
      <c r="JJ5">
        <v>12</v>
      </c>
      <c r="JK5">
        <v>13</v>
      </c>
      <c r="JL5">
        <v>0</v>
      </c>
      <c r="JM5">
        <v>1</v>
      </c>
      <c r="JN5">
        <v>0</v>
      </c>
      <c r="JO5">
        <v>0</v>
      </c>
      <c r="JP5">
        <v>74</v>
      </c>
      <c r="JQ5">
        <v>28</v>
      </c>
      <c r="JR5">
        <v>1</v>
      </c>
      <c r="JS5">
        <v>27</v>
      </c>
      <c r="JT5">
        <v>8</v>
      </c>
      <c r="JU5">
        <v>14</v>
      </c>
      <c r="JV5">
        <v>0</v>
      </c>
      <c r="JW5">
        <v>0</v>
      </c>
      <c r="JX5">
        <v>0</v>
      </c>
      <c r="JY5">
        <v>0</v>
      </c>
      <c r="JZ5">
        <v>70</v>
      </c>
      <c r="KA5">
        <v>38</v>
      </c>
      <c r="KB5">
        <v>0</v>
      </c>
      <c r="KC5">
        <v>21</v>
      </c>
      <c r="KD5">
        <v>8</v>
      </c>
      <c r="KE5">
        <v>14</v>
      </c>
      <c r="KF5">
        <v>0</v>
      </c>
      <c r="KG5">
        <v>0</v>
      </c>
      <c r="KH5">
        <v>0</v>
      </c>
      <c r="KI5">
        <v>0</v>
      </c>
      <c r="KJ5">
        <v>73</v>
      </c>
      <c r="KK5">
        <v>21</v>
      </c>
      <c r="KL5">
        <v>2</v>
      </c>
      <c r="KM5">
        <v>24</v>
      </c>
      <c r="KN5">
        <v>13</v>
      </c>
      <c r="KO5">
        <v>17</v>
      </c>
      <c r="KP5">
        <v>0</v>
      </c>
      <c r="KQ5">
        <v>0</v>
      </c>
      <c r="KR5">
        <v>0</v>
      </c>
      <c r="KS5">
        <v>0</v>
      </c>
      <c r="KT5">
        <v>64</v>
      </c>
      <c r="KU5">
        <v>14</v>
      </c>
      <c r="KV5">
        <v>0</v>
      </c>
      <c r="KW5">
        <v>32</v>
      </c>
      <c r="KX5">
        <v>19</v>
      </c>
      <c r="KY5">
        <v>14</v>
      </c>
      <c r="KZ5">
        <v>0</v>
      </c>
      <c r="LA5">
        <v>0</v>
      </c>
      <c r="LB5">
        <v>0</v>
      </c>
      <c r="LC5">
        <v>0</v>
      </c>
      <c r="LD5">
        <v>60</v>
      </c>
      <c r="LE5">
        <v>22</v>
      </c>
      <c r="LF5">
        <v>3</v>
      </c>
      <c r="LG5">
        <v>22</v>
      </c>
      <c r="LH5">
        <v>14</v>
      </c>
      <c r="LI5">
        <v>9</v>
      </c>
      <c r="LJ5">
        <v>0</v>
      </c>
      <c r="LK5">
        <v>0</v>
      </c>
      <c r="LL5">
        <v>0</v>
      </c>
      <c r="LM5">
        <v>0</v>
      </c>
      <c r="LN5">
        <v>56</v>
      </c>
      <c r="LO5">
        <v>21</v>
      </c>
      <c r="LP5">
        <v>0</v>
      </c>
      <c r="LQ5">
        <v>18</v>
      </c>
      <c r="LR5">
        <v>7</v>
      </c>
      <c r="LS5">
        <v>6</v>
      </c>
      <c r="LT5">
        <v>0</v>
      </c>
      <c r="LU5">
        <v>0</v>
      </c>
      <c r="LV5">
        <v>0</v>
      </c>
      <c r="LW5">
        <v>0</v>
      </c>
      <c r="LX5">
        <v>45</v>
      </c>
      <c r="LY5">
        <v>20</v>
      </c>
      <c r="LZ5">
        <v>2</v>
      </c>
      <c r="MA5">
        <v>16</v>
      </c>
      <c r="MB5">
        <v>7</v>
      </c>
      <c r="MC5">
        <v>5</v>
      </c>
      <c r="MD5">
        <v>0</v>
      </c>
      <c r="ME5">
        <v>0</v>
      </c>
      <c r="MF5">
        <v>0</v>
      </c>
      <c r="MG5">
        <v>0</v>
      </c>
      <c r="MH5">
        <v>43</v>
      </c>
      <c r="MI5">
        <v>13</v>
      </c>
      <c r="MJ5">
        <v>1</v>
      </c>
      <c r="MK5">
        <v>23</v>
      </c>
      <c r="ML5">
        <v>12</v>
      </c>
      <c r="MM5">
        <v>10</v>
      </c>
      <c r="MN5">
        <v>0</v>
      </c>
      <c r="MO5">
        <v>0</v>
      </c>
      <c r="MP5">
        <v>1</v>
      </c>
      <c r="MQ5">
        <v>0</v>
      </c>
      <c r="MR5">
        <v>47</v>
      </c>
      <c r="MS5">
        <v>6</v>
      </c>
      <c r="MT5">
        <v>0</v>
      </c>
      <c r="MU5">
        <v>11</v>
      </c>
      <c r="MV5">
        <v>2</v>
      </c>
      <c r="MW5">
        <v>4</v>
      </c>
      <c r="MX5">
        <v>0</v>
      </c>
      <c r="MY5">
        <v>0</v>
      </c>
      <c r="MZ5">
        <v>0</v>
      </c>
      <c r="NA5">
        <v>0</v>
      </c>
      <c r="NB5">
        <v>21</v>
      </c>
      <c r="NC5">
        <v>5</v>
      </c>
      <c r="ND5">
        <v>1</v>
      </c>
      <c r="NE5">
        <v>12</v>
      </c>
      <c r="NF5">
        <v>5</v>
      </c>
      <c r="NG5">
        <v>3</v>
      </c>
      <c r="NH5">
        <v>0</v>
      </c>
      <c r="NI5">
        <v>0</v>
      </c>
      <c r="NJ5">
        <v>0</v>
      </c>
      <c r="NK5">
        <v>0</v>
      </c>
      <c r="NL5">
        <v>21</v>
      </c>
      <c r="NM5">
        <v>0</v>
      </c>
      <c r="NN5">
        <v>0</v>
      </c>
      <c r="NO5">
        <v>0</v>
      </c>
      <c r="NP5">
        <v>0</v>
      </c>
      <c r="NQ5">
        <v>1</v>
      </c>
      <c r="NR5">
        <v>0</v>
      </c>
      <c r="NS5">
        <v>0</v>
      </c>
      <c r="NT5">
        <v>0</v>
      </c>
      <c r="NU5">
        <v>0</v>
      </c>
      <c r="NV5">
        <v>1</v>
      </c>
      <c r="NW5">
        <v>399</v>
      </c>
      <c r="NX5">
        <v>12</v>
      </c>
      <c r="NY5">
        <v>513</v>
      </c>
      <c r="NZ5">
        <v>227</v>
      </c>
      <c r="OA5">
        <v>192</v>
      </c>
      <c r="OB5">
        <v>0</v>
      </c>
      <c r="OC5">
        <v>2</v>
      </c>
      <c r="OD5">
        <v>1</v>
      </c>
      <c r="OE5">
        <v>0</v>
      </c>
      <c r="OF5">
        <v>1116</v>
      </c>
    </row>
    <row r="6" spans="1:397" hidden="1">
      <c r="A6" s="178" t="s">
        <v>136</v>
      </c>
      <c r="B6">
        <v>55</v>
      </c>
      <c r="C6">
        <v>0</v>
      </c>
      <c r="D6">
        <v>0</v>
      </c>
      <c r="E6">
        <v>0</v>
      </c>
      <c r="F6">
        <v>8</v>
      </c>
      <c r="G6">
        <v>0</v>
      </c>
      <c r="H6">
        <v>31</v>
      </c>
      <c r="I6">
        <v>11</v>
      </c>
      <c r="J6">
        <v>29</v>
      </c>
      <c r="K6">
        <v>8</v>
      </c>
      <c r="L6">
        <v>1</v>
      </c>
      <c r="M6">
        <v>0</v>
      </c>
      <c r="N6">
        <v>5</v>
      </c>
      <c r="O6">
        <v>69</v>
      </c>
      <c r="P6">
        <v>0</v>
      </c>
      <c r="Q6">
        <v>0</v>
      </c>
      <c r="R6">
        <v>3</v>
      </c>
      <c r="S6">
        <v>16</v>
      </c>
      <c r="T6">
        <v>85</v>
      </c>
      <c r="U6">
        <v>5</v>
      </c>
      <c r="V6">
        <v>0</v>
      </c>
      <c r="W6">
        <v>0</v>
      </c>
      <c r="X6">
        <v>1</v>
      </c>
      <c r="Y6">
        <v>11</v>
      </c>
      <c r="Z6">
        <v>0</v>
      </c>
      <c r="AA6">
        <v>0</v>
      </c>
      <c r="AB6">
        <v>17</v>
      </c>
      <c r="AC6">
        <v>3</v>
      </c>
      <c r="AD6">
        <v>3</v>
      </c>
      <c r="AE6">
        <v>12</v>
      </c>
      <c r="AF6">
        <v>3</v>
      </c>
      <c r="AG6">
        <v>5</v>
      </c>
      <c r="AH6">
        <v>381</v>
      </c>
      <c r="AI6">
        <v>2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1</v>
      </c>
      <c r="AW6">
        <v>0</v>
      </c>
      <c r="AX6">
        <v>0</v>
      </c>
      <c r="AY6">
        <v>0</v>
      </c>
      <c r="AZ6">
        <v>0</v>
      </c>
      <c r="BA6">
        <v>5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2</v>
      </c>
      <c r="BN6">
        <v>0</v>
      </c>
      <c r="BO6">
        <v>10</v>
      </c>
      <c r="BP6">
        <v>81</v>
      </c>
      <c r="BQ6">
        <v>5</v>
      </c>
      <c r="BR6">
        <v>0</v>
      </c>
      <c r="BS6">
        <v>0</v>
      </c>
      <c r="BT6">
        <v>9</v>
      </c>
      <c r="BU6">
        <v>0</v>
      </c>
      <c r="BV6">
        <v>34</v>
      </c>
      <c r="BW6">
        <v>16</v>
      </c>
      <c r="BX6">
        <v>17</v>
      </c>
      <c r="BY6">
        <v>8</v>
      </c>
      <c r="BZ6">
        <v>0</v>
      </c>
      <c r="CA6">
        <v>0</v>
      </c>
      <c r="CB6">
        <v>6</v>
      </c>
      <c r="CC6">
        <v>370</v>
      </c>
      <c r="CD6">
        <v>0</v>
      </c>
      <c r="CE6">
        <v>0</v>
      </c>
      <c r="CF6">
        <v>12</v>
      </c>
      <c r="CG6">
        <v>2</v>
      </c>
      <c r="CH6">
        <v>65</v>
      </c>
      <c r="CI6">
        <v>3</v>
      </c>
      <c r="CJ6">
        <v>0</v>
      </c>
      <c r="CK6">
        <v>3</v>
      </c>
      <c r="CL6">
        <v>2</v>
      </c>
      <c r="CM6">
        <v>6</v>
      </c>
      <c r="CN6">
        <v>0</v>
      </c>
      <c r="CO6">
        <v>3</v>
      </c>
      <c r="CP6">
        <v>39</v>
      </c>
      <c r="CQ6">
        <v>4</v>
      </c>
      <c r="CR6">
        <v>2</v>
      </c>
      <c r="CS6">
        <v>33</v>
      </c>
      <c r="CT6">
        <v>1</v>
      </c>
      <c r="CU6">
        <v>6</v>
      </c>
      <c r="CV6">
        <v>727</v>
      </c>
      <c r="CW6">
        <v>24</v>
      </c>
      <c r="CX6">
        <v>0</v>
      </c>
      <c r="CY6">
        <v>3</v>
      </c>
      <c r="CZ6">
        <v>10</v>
      </c>
      <c r="DA6">
        <v>14</v>
      </c>
      <c r="DB6">
        <v>0</v>
      </c>
      <c r="DC6">
        <v>26</v>
      </c>
      <c r="DD6">
        <v>18</v>
      </c>
      <c r="DE6">
        <v>26</v>
      </c>
      <c r="DF6">
        <v>4</v>
      </c>
      <c r="DG6">
        <v>0</v>
      </c>
      <c r="DH6">
        <v>0</v>
      </c>
      <c r="DI6">
        <v>3</v>
      </c>
      <c r="DJ6">
        <v>27</v>
      </c>
      <c r="DK6">
        <v>0</v>
      </c>
      <c r="DL6">
        <v>0</v>
      </c>
      <c r="DM6">
        <v>13</v>
      </c>
      <c r="DN6">
        <v>1</v>
      </c>
      <c r="DO6">
        <v>66</v>
      </c>
      <c r="DP6">
        <v>1</v>
      </c>
      <c r="DQ6">
        <v>0</v>
      </c>
      <c r="DR6">
        <v>0</v>
      </c>
      <c r="DS6">
        <v>1</v>
      </c>
      <c r="DT6">
        <v>4</v>
      </c>
      <c r="DU6">
        <v>0</v>
      </c>
      <c r="DV6">
        <v>4</v>
      </c>
      <c r="DW6">
        <v>0</v>
      </c>
      <c r="DX6">
        <v>6</v>
      </c>
      <c r="DY6">
        <v>0</v>
      </c>
      <c r="DZ6">
        <v>16</v>
      </c>
      <c r="EA6">
        <v>0</v>
      </c>
      <c r="EB6">
        <v>3</v>
      </c>
      <c r="EC6">
        <v>270</v>
      </c>
      <c r="ED6">
        <v>162</v>
      </c>
      <c r="EE6">
        <v>5</v>
      </c>
      <c r="EF6">
        <v>3</v>
      </c>
      <c r="EG6">
        <v>10</v>
      </c>
      <c r="EH6">
        <v>31</v>
      </c>
      <c r="EI6">
        <v>0</v>
      </c>
      <c r="EJ6">
        <v>91</v>
      </c>
      <c r="EK6">
        <v>45</v>
      </c>
      <c r="EL6">
        <v>72</v>
      </c>
      <c r="EM6">
        <v>20</v>
      </c>
      <c r="EN6">
        <v>1</v>
      </c>
      <c r="EO6">
        <v>0</v>
      </c>
      <c r="EP6">
        <v>14</v>
      </c>
      <c r="EQ6">
        <v>467</v>
      </c>
      <c r="ER6">
        <v>0</v>
      </c>
      <c r="ES6">
        <v>0</v>
      </c>
      <c r="ET6">
        <v>28</v>
      </c>
      <c r="EU6">
        <v>19</v>
      </c>
      <c r="EV6">
        <v>221</v>
      </c>
      <c r="EW6">
        <v>9</v>
      </c>
      <c r="EX6">
        <v>0</v>
      </c>
      <c r="EY6">
        <v>3</v>
      </c>
      <c r="EZ6">
        <v>4</v>
      </c>
      <c r="FA6">
        <v>21</v>
      </c>
      <c r="FB6">
        <v>0</v>
      </c>
      <c r="FC6">
        <v>7</v>
      </c>
      <c r="FD6">
        <v>56</v>
      </c>
      <c r="FE6">
        <v>13</v>
      </c>
      <c r="FF6">
        <v>5</v>
      </c>
      <c r="FG6">
        <v>61</v>
      </c>
      <c r="FH6">
        <v>6</v>
      </c>
      <c r="FI6">
        <v>14</v>
      </c>
      <c r="FJ6">
        <v>1388</v>
      </c>
      <c r="FK6">
        <v>160</v>
      </c>
      <c r="FL6">
        <v>28</v>
      </c>
      <c r="FM6">
        <v>179</v>
      </c>
      <c r="FN6">
        <v>2</v>
      </c>
      <c r="FO6">
        <v>12</v>
      </c>
      <c r="FP6">
        <v>381</v>
      </c>
      <c r="FQ6">
        <v>3</v>
      </c>
      <c r="FR6">
        <v>1</v>
      </c>
      <c r="FS6">
        <v>0</v>
      </c>
      <c r="FT6">
        <v>0</v>
      </c>
      <c r="FU6">
        <v>6</v>
      </c>
      <c r="FV6">
        <v>10</v>
      </c>
      <c r="FW6">
        <v>374</v>
      </c>
      <c r="FX6">
        <v>35</v>
      </c>
      <c r="FY6">
        <v>263</v>
      </c>
      <c r="FZ6">
        <v>4</v>
      </c>
      <c r="GA6">
        <v>51</v>
      </c>
      <c r="GB6">
        <v>727</v>
      </c>
      <c r="GC6">
        <v>42</v>
      </c>
      <c r="GD6">
        <v>6</v>
      </c>
      <c r="GE6">
        <v>219</v>
      </c>
      <c r="GF6">
        <v>2</v>
      </c>
      <c r="GG6">
        <v>1</v>
      </c>
      <c r="GH6">
        <v>270</v>
      </c>
      <c r="GI6">
        <v>579</v>
      </c>
      <c r="GJ6">
        <v>70</v>
      </c>
      <c r="GK6">
        <v>661</v>
      </c>
      <c r="GL6">
        <v>8</v>
      </c>
      <c r="GM6">
        <v>70</v>
      </c>
      <c r="GN6">
        <v>1388</v>
      </c>
      <c r="GO6">
        <v>6</v>
      </c>
      <c r="GP6">
        <v>0</v>
      </c>
      <c r="GQ6">
        <v>42</v>
      </c>
      <c r="GR6">
        <v>23</v>
      </c>
      <c r="GS6">
        <v>20</v>
      </c>
      <c r="GT6">
        <v>0</v>
      </c>
      <c r="GU6">
        <v>0</v>
      </c>
      <c r="GV6">
        <v>0</v>
      </c>
      <c r="GW6">
        <v>1</v>
      </c>
      <c r="GX6">
        <v>68</v>
      </c>
      <c r="GY6">
        <v>8</v>
      </c>
      <c r="GZ6">
        <v>0</v>
      </c>
      <c r="HA6">
        <v>48</v>
      </c>
      <c r="HB6">
        <v>36</v>
      </c>
      <c r="HC6">
        <v>22</v>
      </c>
      <c r="HD6">
        <v>0</v>
      </c>
      <c r="HE6">
        <v>0</v>
      </c>
      <c r="HF6">
        <v>0</v>
      </c>
      <c r="HG6">
        <v>2</v>
      </c>
      <c r="HH6">
        <v>78</v>
      </c>
      <c r="HI6">
        <v>21</v>
      </c>
      <c r="HJ6">
        <v>0</v>
      </c>
      <c r="HK6">
        <v>51</v>
      </c>
      <c r="HL6">
        <v>30</v>
      </c>
      <c r="HM6">
        <v>23</v>
      </c>
      <c r="HN6">
        <v>0</v>
      </c>
      <c r="HO6">
        <v>0</v>
      </c>
      <c r="HP6">
        <v>0</v>
      </c>
      <c r="HQ6">
        <v>1</v>
      </c>
      <c r="HR6">
        <v>95</v>
      </c>
      <c r="HS6">
        <v>16</v>
      </c>
      <c r="HT6">
        <v>0</v>
      </c>
      <c r="HU6">
        <v>54</v>
      </c>
      <c r="HV6">
        <v>41</v>
      </c>
      <c r="HW6">
        <v>21</v>
      </c>
      <c r="HX6">
        <v>0</v>
      </c>
      <c r="HY6">
        <v>1</v>
      </c>
      <c r="HZ6">
        <v>0</v>
      </c>
      <c r="IA6">
        <v>2</v>
      </c>
      <c r="IB6">
        <v>91</v>
      </c>
      <c r="IC6">
        <v>28</v>
      </c>
      <c r="ID6">
        <v>0</v>
      </c>
      <c r="IE6">
        <v>48</v>
      </c>
      <c r="IF6">
        <v>37</v>
      </c>
      <c r="IG6">
        <v>25</v>
      </c>
      <c r="IH6">
        <v>2</v>
      </c>
      <c r="II6">
        <v>0</v>
      </c>
      <c r="IJ6">
        <v>0</v>
      </c>
      <c r="IK6">
        <v>0</v>
      </c>
      <c r="IL6">
        <v>101</v>
      </c>
      <c r="IM6">
        <v>31</v>
      </c>
      <c r="IN6">
        <v>0</v>
      </c>
      <c r="IO6">
        <v>49</v>
      </c>
      <c r="IP6">
        <v>36</v>
      </c>
      <c r="IQ6">
        <v>13</v>
      </c>
      <c r="IR6">
        <v>0</v>
      </c>
      <c r="IS6">
        <v>3</v>
      </c>
      <c r="IT6">
        <v>0</v>
      </c>
      <c r="IU6">
        <v>2</v>
      </c>
      <c r="IV6">
        <v>93</v>
      </c>
      <c r="IW6">
        <v>29</v>
      </c>
      <c r="IX6">
        <v>0</v>
      </c>
      <c r="IY6">
        <v>46</v>
      </c>
      <c r="IZ6">
        <v>36</v>
      </c>
      <c r="JA6">
        <v>15</v>
      </c>
      <c r="JB6">
        <v>0</v>
      </c>
      <c r="JC6">
        <v>0</v>
      </c>
      <c r="JD6">
        <v>0</v>
      </c>
      <c r="JE6">
        <v>1</v>
      </c>
      <c r="JF6">
        <v>90</v>
      </c>
      <c r="JG6">
        <v>27</v>
      </c>
      <c r="JH6">
        <v>0</v>
      </c>
      <c r="JI6">
        <v>39</v>
      </c>
      <c r="JJ6">
        <v>22</v>
      </c>
      <c r="JK6">
        <v>16</v>
      </c>
      <c r="JL6">
        <v>0</v>
      </c>
      <c r="JM6">
        <v>1</v>
      </c>
      <c r="JN6">
        <v>0</v>
      </c>
      <c r="JO6">
        <v>2</v>
      </c>
      <c r="JP6">
        <v>82</v>
      </c>
      <c r="JQ6">
        <v>41</v>
      </c>
      <c r="JR6">
        <v>0</v>
      </c>
      <c r="JS6">
        <v>42</v>
      </c>
      <c r="JT6">
        <v>29</v>
      </c>
      <c r="JU6">
        <v>13</v>
      </c>
      <c r="JV6">
        <v>0</v>
      </c>
      <c r="JW6">
        <v>0</v>
      </c>
      <c r="JX6">
        <v>0</v>
      </c>
      <c r="JY6">
        <v>2</v>
      </c>
      <c r="JZ6">
        <v>96</v>
      </c>
      <c r="KA6">
        <v>21</v>
      </c>
      <c r="KB6">
        <v>1</v>
      </c>
      <c r="KC6">
        <v>41</v>
      </c>
      <c r="KD6">
        <v>28</v>
      </c>
      <c r="KE6">
        <v>18</v>
      </c>
      <c r="KF6">
        <v>0</v>
      </c>
      <c r="KG6">
        <v>0</v>
      </c>
      <c r="KH6">
        <v>0</v>
      </c>
      <c r="KI6">
        <v>0</v>
      </c>
      <c r="KJ6">
        <v>81</v>
      </c>
      <c r="KK6">
        <v>27</v>
      </c>
      <c r="KL6">
        <v>1</v>
      </c>
      <c r="KM6">
        <v>39</v>
      </c>
      <c r="KN6">
        <v>29</v>
      </c>
      <c r="KO6">
        <v>12</v>
      </c>
      <c r="KP6">
        <v>0</v>
      </c>
      <c r="KQ6">
        <v>0</v>
      </c>
      <c r="KR6">
        <v>1</v>
      </c>
      <c r="KS6">
        <v>1</v>
      </c>
      <c r="KT6">
        <v>79</v>
      </c>
      <c r="KU6">
        <v>35</v>
      </c>
      <c r="KV6">
        <v>1</v>
      </c>
      <c r="KW6">
        <v>38</v>
      </c>
      <c r="KX6">
        <v>27</v>
      </c>
      <c r="KY6">
        <v>10</v>
      </c>
      <c r="KZ6">
        <v>0</v>
      </c>
      <c r="LA6">
        <v>1</v>
      </c>
      <c r="LB6">
        <v>0</v>
      </c>
      <c r="LC6">
        <v>0</v>
      </c>
      <c r="LD6">
        <v>84</v>
      </c>
      <c r="LE6">
        <v>15</v>
      </c>
      <c r="LF6">
        <v>2</v>
      </c>
      <c r="LG6">
        <v>39</v>
      </c>
      <c r="LH6">
        <v>27</v>
      </c>
      <c r="LI6">
        <v>14</v>
      </c>
      <c r="LJ6">
        <v>0</v>
      </c>
      <c r="LK6">
        <v>1</v>
      </c>
      <c r="LL6">
        <v>0</v>
      </c>
      <c r="LM6">
        <v>2</v>
      </c>
      <c r="LN6">
        <v>70</v>
      </c>
      <c r="LO6">
        <v>20</v>
      </c>
      <c r="LP6">
        <v>1</v>
      </c>
      <c r="LQ6">
        <v>34</v>
      </c>
      <c r="LR6">
        <v>21</v>
      </c>
      <c r="LS6">
        <v>15</v>
      </c>
      <c r="LT6">
        <v>0</v>
      </c>
      <c r="LU6">
        <v>0</v>
      </c>
      <c r="LV6">
        <v>1</v>
      </c>
      <c r="LW6">
        <v>0</v>
      </c>
      <c r="LX6">
        <v>70</v>
      </c>
      <c r="LY6">
        <v>20</v>
      </c>
      <c r="LZ6">
        <v>1</v>
      </c>
      <c r="MA6">
        <v>35</v>
      </c>
      <c r="MB6">
        <v>26</v>
      </c>
      <c r="MC6">
        <v>12</v>
      </c>
      <c r="MD6">
        <v>0</v>
      </c>
      <c r="ME6">
        <v>0</v>
      </c>
      <c r="MF6">
        <v>0</v>
      </c>
      <c r="MG6">
        <v>1</v>
      </c>
      <c r="MH6">
        <v>68</v>
      </c>
      <c r="MI6">
        <v>8</v>
      </c>
      <c r="MJ6">
        <v>1</v>
      </c>
      <c r="MK6">
        <v>28</v>
      </c>
      <c r="ML6">
        <v>14</v>
      </c>
      <c r="MM6">
        <v>7</v>
      </c>
      <c r="MN6">
        <v>0</v>
      </c>
      <c r="MO6">
        <v>0</v>
      </c>
      <c r="MP6">
        <v>0</v>
      </c>
      <c r="MQ6">
        <v>0</v>
      </c>
      <c r="MR6">
        <v>44</v>
      </c>
      <c r="MS6">
        <v>9</v>
      </c>
      <c r="MT6">
        <v>1</v>
      </c>
      <c r="MU6">
        <v>25</v>
      </c>
      <c r="MV6">
        <v>19</v>
      </c>
      <c r="MW6">
        <v>10</v>
      </c>
      <c r="MX6">
        <v>0</v>
      </c>
      <c r="MY6">
        <v>0</v>
      </c>
      <c r="MZ6">
        <v>1</v>
      </c>
      <c r="NA6">
        <v>1</v>
      </c>
      <c r="NB6">
        <v>45</v>
      </c>
      <c r="NC6">
        <v>16</v>
      </c>
      <c r="ND6">
        <v>1</v>
      </c>
      <c r="NE6">
        <v>20</v>
      </c>
      <c r="NF6">
        <v>14</v>
      </c>
      <c r="NG6">
        <v>4</v>
      </c>
      <c r="NH6">
        <v>0</v>
      </c>
      <c r="NI6">
        <v>0</v>
      </c>
      <c r="NJ6">
        <v>1</v>
      </c>
      <c r="NK6">
        <v>1</v>
      </c>
      <c r="NL6">
        <v>41</v>
      </c>
      <c r="NM6">
        <v>3</v>
      </c>
      <c r="NN6">
        <v>0</v>
      </c>
      <c r="NO6">
        <v>9</v>
      </c>
      <c r="NP6">
        <v>6</v>
      </c>
      <c r="NQ6">
        <v>0</v>
      </c>
      <c r="NR6">
        <v>0</v>
      </c>
      <c r="NS6">
        <v>0</v>
      </c>
      <c r="NT6">
        <v>0</v>
      </c>
      <c r="NU6">
        <v>0</v>
      </c>
      <c r="NV6">
        <v>12</v>
      </c>
      <c r="NW6">
        <v>381</v>
      </c>
      <c r="NX6">
        <v>10</v>
      </c>
      <c r="NY6">
        <v>727</v>
      </c>
      <c r="NZ6">
        <v>501</v>
      </c>
      <c r="OA6">
        <v>270</v>
      </c>
      <c r="OB6">
        <v>2</v>
      </c>
      <c r="OC6">
        <v>7</v>
      </c>
      <c r="OD6">
        <v>4</v>
      </c>
      <c r="OE6">
        <v>19</v>
      </c>
      <c r="OF6">
        <v>1388</v>
      </c>
    </row>
    <row r="7" spans="1:397" hidden="1">
      <c r="A7" s="178" t="s">
        <v>137</v>
      </c>
      <c r="B7">
        <v>104</v>
      </c>
      <c r="C7">
        <v>2</v>
      </c>
      <c r="D7">
        <v>11</v>
      </c>
      <c r="E7">
        <v>2</v>
      </c>
      <c r="F7">
        <v>17</v>
      </c>
      <c r="G7">
        <v>0</v>
      </c>
      <c r="H7">
        <v>0</v>
      </c>
      <c r="I7">
        <v>0</v>
      </c>
      <c r="J7">
        <v>18</v>
      </c>
      <c r="K7">
        <v>0</v>
      </c>
      <c r="L7">
        <v>0</v>
      </c>
      <c r="M7">
        <v>0</v>
      </c>
      <c r="N7">
        <v>1</v>
      </c>
      <c r="O7">
        <v>59</v>
      </c>
      <c r="P7">
        <v>0</v>
      </c>
      <c r="Q7">
        <v>2</v>
      </c>
      <c r="R7">
        <v>4</v>
      </c>
      <c r="S7">
        <v>4</v>
      </c>
      <c r="T7">
        <v>23</v>
      </c>
      <c r="U7">
        <v>0</v>
      </c>
      <c r="V7">
        <v>0</v>
      </c>
      <c r="W7">
        <v>0</v>
      </c>
      <c r="X7">
        <v>4</v>
      </c>
      <c r="Y7">
        <v>10</v>
      </c>
      <c r="Z7">
        <v>0</v>
      </c>
      <c r="AA7">
        <v>1</v>
      </c>
      <c r="AB7">
        <v>15</v>
      </c>
      <c r="AC7">
        <v>0</v>
      </c>
      <c r="AD7">
        <v>0</v>
      </c>
      <c r="AE7">
        <v>0</v>
      </c>
      <c r="AF7">
        <v>2</v>
      </c>
      <c r="AG7">
        <v>6</v>
      </c>
      <c r="AH7">
        <v>285</v>
      </c>
      <c r="AI7">
        <v>3</v>
      </c>
      <c r="AJ7">
        <v>0</v>
      </c>
      <c r="AK7">
        <v>1</v>
      </c>
      <c r="AL7">
        <v>1</v>
      </c>
      <c r="AM7">
        <v>1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</v>
      </c>
      <c r="BB7">
        <v>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1</v>
      </c>
      <c r="BN7">
        <v>0</v>
      </c>
      <c r="BO7">
        <v>10</v>
      </c>
      <c r="BP7">
        <v>137</v>
      </c>
      <c r="BQ7">
        <v>6</v>
      </c>
      <c r="BR7">
        <v>25</v>
      </c>
      <c r="BS7">
        <v>4</v>
      </c>
      <c r="BT7">
        <v>15</v>
      </c>
      <c r="BU7">
        <v>0</v>
      </c>
      <c r="BV7">
        <v>1</v>
      </c>
      <c r="BW7">
        <v>1</v>
      </c>
      <c r="BX7">
        <v>12</v>
      </c>
      <c r="BY7">
        <v>0</v>
      </c>
      <c r="BZ7">
        <v>0</v>
      </c>
      <c r="CA7">
        <v>0</v>
      </c>
      <c r="CB7">
        <v>0</v>
      </c>
      <c r="CC7">
        <v>192</v>
      </c>
      <c r="CD7">
        <v>0</v>
      </c>
      <c r="CE7">
        <v>0</v>
      </c>
      <c r="CF7">
        <v>3</v>
      </c>
      <c r="CG7">
        <v>4</v>
      </c>
      <c r="CH7">
        <v>34</v>
      </c>
      <c r="CI7">
        <v>6</v>
      </c>
      <c r="CJ7">
        <v>0</v>
      </c>
      <c r="CK7">
        <v>0</v>
      </c>
      <c r="CL7">
        <v>0</v>
      </c>
      <c r="CM7">
        <v>26</v>
      </c>
      <c r="CN7">
        <v>0</v>
      </c>
      <c r="CO7">
        <v>1</v>
      </c>
      <c r="CP7">
        <v>21</v>
      </c>
      <c r="CQ7">
        <v>0</v>
      </c>
      <c r="CR7">
        <v>3</v>
      </c>
      <c r="CS7">
        <v>2</v>
      </c>
      <c r="CT7">
        <v>9</v>
      </c>
      <c r="CU7">
        <v>10</v>
      </c>
      <c r="CV7">
        <v>512</v>
      </c>
      <c r="CW7">
        <v>29</v>
      </c>
      <c r="CX7">
        <v>6</v>
      </c>
      <c r="CY7">
        <v>38</v>
      </c>
      <c r="CZ7">
        <v>9</v>
      </c>
      <c r="DA7">
        <v>30</v>
      </c>
      <c r="DB7">
        <v>0</v>
      </c>
      <c r="DC7">
        <v>1</v>
      </c>
      <c r="DD7">
        <v>2</v>
      </c>
      <c r="DE7">
        <v>12</v>
      </c>
      <c r="DF7">
        <v>1</v>
      </c>
      <c r="DG7">
        <v>1</v>
      </c>
      <c r="DH7">
        <v>0</v>
      </c>
      <c r="DI7">
        <v>4</v>
      </c>
      <c r="DJ7">
        <v>10</v>
      </c>
      <c r="DK7">
        <v>0</v>
      </c>
      <c r="DL7">
        <v>0</v>
      </c>
      <c r="DM7">
        <v>5</v>
      </c>
      <c r="DN7">
        <v>1</v>
      </c>
      <c r="DO7">
        <v>83</v>
      </c>
      <c r="DP7">
        <v>2</v>
      </c>
      <c r="DQ7">
        <v>0</v>
      </c>
      <c r="DR7">
        <v>3</v>
      </c>
      <c r="DS7">
        <v>5</v>
      </c>
      <c r="DT7">
        <v>24</v>
      </c>
      <c r="DU7">
        <v>0</v>
      </c>
      <c r="DV7">
        <v>0</v>
      </c>
      <c r="DW7">
        <v>3</v>
      </c>
      <c r="DX7">
        <v>1</v>
      </c>
      <c r="DY7">
        <v>4</v>
      </c>
      <c r="DZ7">
        <v>1</v>
      </c>
      <c r="EA7">
        <v>0</v>
      </c>
      <c r="EB7">
        <v>26</v>
      </c>
      <c r="EC7">
        <v>301</v>
      </c>
      <c r="ED7">
        <v>273</v>
      </c>
      <c r="EE7">
        <v>14</v>
      </c>
      <c r="EF7">
        <v>75</v>
      </c>
      <c r="EG7">
        <v>16</v>
      </c>
      <c r="EH7">
        <v>63</v>
      </c>
      <c r="EI7">
        <v>0</v>
      </c>
      <c r="EJ7">
        <v>2</v>
      </c>
      <c r="EK7">
        <v>3</v>
      </c>
      <c r="EL7">
        <v>42</v>
      </c>
      <c r="EM7">
        <v>1</v>
      </c>
      <c r="EN7">
        <v>1</v>
      </c>
      <c r="EO7">
        <v>0</v>
      </c>
      <c r="EP7">
        <v>5</v>
      </c>
      <c r="EQ7">
        <v>261</v>
      </c>
      <c r="ER7">
        <v>0</v>
      </c>
      <c r="ES7">
        <v>2</v>
      </c>
      <c r="ET7">
        <v>12</v>
      </c>
      <c r="EU7">
        <v>9</v>
      </c>
      <c r="EV7">
        <v>141</v>
      </c>
      <c r="EW7">
        <v>10</v>
      </c>
      <c r="EX7">
        <v>0</v>
      </c>
      <c r="EY7">
        <v>3</v>
      </c>
      <c r="EZ7">
        <v>9</v>
      </c>
      <c r="FA7">
        <v>60</v>
      </c>
      <c r="FB7">
        <v>0</v>
      </c>
      <c r="FC7">
        <v>2</v>
      </c>
      <c r="FD7">
        <v>39</v>
      </c>
      <c r="FE7">
        <v>1</v>
      </c>
      <c r="FF7">
        <v>7</v>
      </c>
      <c r="FG7">
        <v>3</v>
      </c>
      <c r="FH7">
        <v>12</v>
      </c>
      <c r="FI7">
        <v>42</v>
      </c>
      <c r="FJ7">
        <v>1108</v>
      </c>
      <c r="FK7">
        <v>116</v>
      </c>
      <c r="FL7">
        <v>11</v>
      </c>
      <c r="FM7">
        <v>145</v>
      </c>
      <c r="FN7">
        <v>3</v>
      </c>
      <c r="FO7">
        <v>10</v>
      </c>
      <c r="FP7">
        <v>285</v>
      </c>
      <c r="FQ7">
        <v>6</v>
      </c>
      <c r="FR7">
        <v>1</v>
      </c>
      <c r="FS7">
        <v>1</v>
      </c>
      <c r="FT7">
        <v>0</v>
      </c>
      <c r="FU7">
        <v>2</v>
      </c>
      <c r="FV7">
        <v>10</v>
      </c>
      <c r="FW7">
        <v>240</v>
      </c>
      <c r="FX7">
        <v>11</v>
      </c>
      <c r="FY7">
        <v>241</v>
      </c>
      <c r="FZ7">
        <v>6</v>
      </c>
      <c r="GA7">
        <v>14</v>
      </c>
      <c r="GB7">
        <v>512</v>
      </c>
      <c r="GC7">
        <v>39</v>
      </c>
      <c r="GD7">
        <v>1</v>
      </c>
      <c r="GE7">
        <v>255</v>
      </c>
      <c r="GF7">
        <v>2</v>
      </c>
      <c r="GG7">
        <v>4</v>
      </c>
      <c r="GH7">
        <v>301</v>
      </c>
      <c r="GI7">
        <v>401</v>
      </c>
      <c r="GJ7">
        <v>24</v>
      </c>
      <c r="GK7">
        <v>642</v>
      </c>
      <c r="GL7">
        <v>11</v>
      </c>
      <c r="GM7">
        <v>30</v>
      </c>
      <c r="GN7">
        <v>1108</v>
      </c>
      <c r="GO7">
        <v>11</v>
      </c>
      <c r="GP7">
        <v>0</v>
      </c>
      <c r="GQ7">
        <v>24</v>
      </c>
      <c r="GR7">
        <v>10</v>
      </c>
      <c r="GS7">
        <v>16</v>
      </c>
      <c r="GT7">
        <v>0</v>
      </c>
      <c r="GU7">
        <v>0</v>
      </c>
      <c r="GV7">
        <v>0</v>
      </c>
      <c r="GW7">
        <v>0</v>
      </c>
      <c r="GX7">
        <v>51</v>
      </c>
      <c r="GY7">
        <v>10</v>
      </c>
      <c r="GZ7">
        <v>0</v>
      </c>
      <c r="HA7">
        <v>29</v>
      </c>
      <c r="HB7">
        <v>9</v>
      </c>
      <c r="HC7">
        <v>12</v>
      </c>
      <c r="HD7">
        <v>0</v>
      </c>
      <c r="HE7">
        <v>1</v>
      </c>
      <c r="HF7">
        <v>0</v>
      </c>
      <c r="HG7">
        <v>0</v>
      </c>
      <c r="HH7">
        <v>51</v>
      </c>
      <c r="HI7">
        <v>13</v>
      </c>
      <c r="HJ7">
        <v>0</v>
      </c>
      <c r="HK7">
        <v>38</v>
      </c>
      <c r="HL7">
        <v>11</v>
      </c>
      <c r="HM7">
        <v>11</v>
      </c>
      <c r="HN7">
        <v>0</v>
      </c>
      <c r="HO7">
        <v>0</v>
      </c>
      <c r="HP7">
        <v>0</v>
      </c>
      <c r="HQ7">
        <v>0</v>
      </c>
      <c r="HR7">
        <v>62</v>
      </c>
      <c r="HS7">
        <v>17</v>
      </c>
      <c r="HT7">
        <v>0</v>
      </c>
      <c r="HU7">
        <v>30</v>
      </c>
      <c r="HV7">
        <v>4</v>
      </c>
      <c r="HW7">
        <v>13</v>
      </c>
      <c r="HX7">
        <v>1</v>
      </c>
      <c r="HY7">
        <v>1</v>
      </c>
      <c r="HZ7">
        <v>0</v>
      </c>
      <c r="IA7">
        <v>0</v>
      </c>
      <c r="IB7">
        <v>60</v>
      </c>
      <c r="IC7">
        <v>17</v>
      </c>
      <c r="ID7">
        <v>0</v>
      </c>
      <c r="IE7">
        <v>43</v>
      </c>
      <c r="IF7">
        <v>9</v>
      </c>
      <c r="IG7">
        <v>14</v>
      </c>
      <c r="IH7">
        <v>0</v>
      </c>
      <c r="II7">
        <v>0</v>
      </c>
      <c r="IJ7">
        <v>0</v>
      </c>
      <c r="IK7">
        <v>0</v>
      </c>
      <c r="IL7">
        <v>74</v>
      </c>
      <c r="IM7">
        <v>20</v>
      </c>
      <c r="IN7">
        <v>0</v>
      </c>
      <c r="IO7">
        <v>30</v>
      </c>
      <c r="IP7">
        <v>6</v>
      </c>
      <c r="IQ7">
        <v>21</v>
      </c>
      <c r="IR7">
        <v>1</v>
      </c>
      <c r="IS7">
        <v>1</v>
      </c>
      <c r="IT7">
        <v>0</v>
      </c>
      <c r="IU7">
        <v>0</v>
      </c>
      <c r="IV7">
        <v>71</v>
      </c>
      <c r="IW7">
        <v>20</v>
      </c>
      <c r="IX7">
        <v>0</v>
      </c>
      <c r="IY7">
        <v>35</v>
      </c>
      <c r="IZ7">
        <v>5</v>
      </c>
      <c r="JA7">
        <v>28</v>
      </c>
      <c r="JB7">
        <v>7</v>
      </c>
      <c r="JC7">
        <v>0</v>
      </c>
      <c r="JD7">
        <v>0</v>
      </c>
      <c r="JE7">
        <v>0</v>
      </c>
      <c r="JF7">
        <v>83</v>
      </c>
      <c r="JG7">
        <v>21</v>
      </c>
      <c r="JH7">
        <v>2</v>
      </c>
      <c r="JI7">
        <v>38</v>
      </c>
      <c r="JJ7">
        <v>5</v>
      </c>
      <c r="JK7">
        <v>27</v>
      </c>
      <c r="JL7">
        <v>2</v>
      </c>
      <c r="JM7">
        <v>1</v>
      </c>
      <c r="JN7">
        <v>0</v>
      </c>
      <c r="JO7">
        <v>0</v>
      </c>
      <c r="JP7">
        <v>88</v>
      </c>
      <c r="JQ7">
        <v>19</v>
      </c>
      <c r="JR7">
        <v>0</v>
      </c>
      <c r="JS7">
        <v>35</v>
      </c>
      <c r="JT7">
        <v>6</v>
      </c>
      <c r="JU7">
        <v>28</v>
      </c>
      <c r="JV7">
        <v>1</v>
      </c>
      <c r="JW7">
        <v>0</v>
      </c>
      <c r="JX7">
        <v>0</v>
      </c>
      <c r="JY7">
        <v>1</v>
      </c>
      <c r="JZ7">
        <v>82</v>
      </c>
      <c r="KA7">
        <v>23</v>
      </c>
      <c r="KB7">
        <v>0</v>
      </c>
      <c r="KC7">
        <v>25</v>
      </c>
      <c r="KD7">
        <v>2</v>
      </c>
      <c r="KE7">
        <v>21</v>
      </c>
      <c r="KF7">
        <v>1</v>
      </c>
      <c r="KG7">
        <v>1</v>
      </c>
      <c r="KH7">
        <v>0</v>
      </c>
      <c r="KI7">
        <v>1</v>
      </c>
      <c r="KJ7">
        <v>69</v>
      </c>
      <c r="KK7">
        <v>16</v>
      </c>
      <c r="KL7">
        <v>0</v>
      </c>
      <c r="KM7">
        <v>36</v>
      </c>
      <c r="KN7">
        <v>6</v>
      </c>
      <c r="KO7">
        <v>19</v>
      </c>
      <c r="KP7">
        <v>0</v>
      </c>
      <c r="KQ7">
        <v>0</v>
      </c>
      <c r="KR7">
        <v>0</v>
      </c>
      <c r="KS7">
        <v>0</v>
      </c>
      <c r="KT7">
        <v>71</v>
      </c>
      <c r="KU7">
        <v>9</v>
      </c>
      <c r="KV7">
        <v>2</v>
      </c>
      <c r="KW7">
        <v>25</v>
      </c>
      <c r="KX7">
        <v>4</v>
      </c>
      <c r="KY7">
        <v>20</v>
      </c>
      <c r="KZ7">
        <v>0</v>
      </c>
      <c r="LA7">
        <v>0</v>
      </c>
      <c r="LB7">
        <v>0</v>
      </c>
      <c r="LC7">
        <v>0</v>
      </c>
      <c r="LD7">
        <v>56</v>
      </c>
      <c r="LE7">
        <v>17</v>
      </c>
      <c r="LF7">
        <v>1</v>
      </c>
      <c r="LG7">
        <v>21</v>
      </c>
      <c r="LH7">
        <v>2</v>
      </c>
      <c r="LI7">
        <v>27</v>
      </c>
      <c r="LJ7">
        <v>1</v>
      </c>
      <c r="LK7">
        <v>1</v>
      </c>
      <c r="LL7">
        <v>0</v>
      </c>
      <c r="LM7">
        <v>1</v>
      </c>
      <c r="LN7">
        <v>66</v>
      </c>
      <c r="LO7">
        <v>20</v>
      </c>
      <c r="LP7">
        <v>2</v>
      </c>
      <c r="LQ7">
        <v>19</v>
      </c>
      <c r="LR7">
        <v>2</v>
      </c>
      <c r="LS7">
        <v>13</v>
      </c>
      <c r="LT7">
        <v>1</v>
      </c>
      <c r="LU7">
        <v>0</v>
      </c>
      <c r="LV7">
        <v>0</v>
      </c>
      <c r="LW7">
        <v>0</v>
      </c>
      <c r="LX7">
        <v>54</v>
      </c>
      <c r="LY7">
        <v>15</v>
      </c>
      <c r="LZ7">
        <v>1</v>
      </c>
      <c r="MA7">
        <v>28</v>
      </c>
      <c r="MB7">
        <v>5</v>
      </c>
      <c r="MC7">
        <v>15</v>
      </c>
      <c r="MD7">
        <v>1</v>
      </c>
      <c r="ME7">
        <v>0</v>
      </c>
      <c r="MF7">
        <v>0</v>
      </c>
      <c r="MG7">
        <v>0</v>
      </c>
      <c r="MH7">
        <v>59</v>
      </c>
      <c r="MI7">
        <v>17</v>
      </c>
      <c r="MJ7">
        <v>1</v>
      </c>
      <c r="MK7">
        <v>16</v>
      </c>
      <c r="ML7">
        <v>5</v>
      </c>
      <c r="MM7">
        <v>8</v>
      </c>
      <c r="MN7">
        <v>1</v>
      </c>
      <c r="MO7">
        <v>0</v>
      </c>
      <c r="MP7">
        <v>0</v>
      </c>
      <c r="MQ7">
        <v>0</v>
      </c>
      <c r="MR7">
        <v>42</v>
      </c>
      <c r="MS7">
        <v>13</v>
      </c>
      <c r="MT7">
        <v>1</v>
      </c>
      <c r="MU7">
        <v>24</v>
      </c>
      <c r="MV7">
        <v>8</v>
      </c>
      <c r="MW7">
        <v>4</v>
      </c>
      <c r="MX7">
        <v>0</v>
      </c>
      <c r="MY7">
        <v>0</v>
      </c>
      <c r="MZ7">
        <v>1</v>
      </c>
      <c r="NA7">
        <v>0</v>
      </c>
      <c r="NB7">
        <v>42</v>
      </c>
      <c r="NC7">
        <v>5</v>
      </c>
      <c r="ND7">
        <v>0</v>
      </c>
      <c r="NE7">
        <v>14</v>
      </c>
      <c r="NF7">
        <v>4</v>
      </c>
      <c r="NG7">
        <v>1</v>
      </c>
      <c r="NH7">
        <v>0</v>
      </c>
      <c r="NI7">
        <v>0</v>
      </c>
      <c r="NJ7">
        <v>0</v>
      </c>
      <c r="NK7">
        <v>0</v>
      </c>
      <c r="NL7">
        <v>20</v>
      </c>
      <c r="NM7">
        <v>2</v>
      </c>
      <c r="NN7">
        <v>0</v>
      </c>
      <c r="NO7">
        <v>2</v>
      </c>
      <c r="NP7">
        <v>1</v>
      </c>
      <c r="NQ7">
        <v>3</v>
      </c>
      <c r="NR7">
        <v>1</v>
      </c>
      <c r="NS7">
        <v>0</v>
      </c>
      <c r="NT7">
        <v>0</v>
      </c>
      <c r="NU7">
        <v>0</v>
      </c>
      <c r="NV7">
        <v>7</v>
      </c>
      <c r="NW7">
        <v>285</v>
      </c>
      <c r="NX7">
        <v>10</v>
      </c>
      <c r="NY7">
        <v>512</v>
      </c>
      <c r="NZ7">
        <v>104</v>
      </c>
      <c r="OA7">
        <v>301</v>
      </c>
      <c r="OB7">
        <v>18</v>
      </c>
      <c r="OC7">
        <v>6</v>
      </c>
      <c r="OD7">
        <v>1</v>
      </c>
      <c r="OE7">
        <v>3</v>
      </c>
      <c r="OF7">
        <v>1108</v>
      </c>
    </row>
    <row r="8" spans="1:397" hidden="1">
      <c r="A8" s="178" t="s">
        <v>138</v>
      </c>
      <c r="B8">
        <v>39</v>
      </c>
      <c r="C8">
        <v>0</v>
      </c>
      <c r="D8">
        <v>0</v>
      </c>
      <c r="E8">
        <v>0</v>
      </c>
      <c r="F8">
        <v>5</v>
      </c>
      <c r="G8">
        <v>0</v>
      </c>
      <c r="H8">
        <v>10</v>
      </c>
      <c r="I8">
        <v>30</v>
      </c>
      <c r="J8">
        <v>11</v>
      </c>
      <c r="K8">
        <v>1</v>
      </c>
      <c r="L8">
        <v>1</v>
      </c>
      <c r="M8">
        <v>0</v>
      </c>
      <c r="N8">
        <v>1</v>
      </c>
      <c r="O8">
        <v>2</v>
      </c>
      <c r="P8">
        <v>0</v>
      </c>
      <c r="Q8">
        <v>0</v>
      </c>
      <c r="R8">
        <v>4</v>
      </c>
      <c r="S8">
        <v>0</v>
      </c>
      <c r="T8">
        <v>9</v>
      </c>
      <c r="U8">
        <v>5</v>
      </c>
      <c r="V8">
        <v>0</v>
      </c>
      <c r="W8">
        <v>0</v>
      </c>
      <c r="X8">
        <v>2</v>
      </c>
      <c r="Y8">
        <v>8</v>
      </c>
      <c r="Z8">
        <v>0</v>
      </c>
      <c r="AA8">
        <v>1</v>
      </c>
      <c r="AB8">
        <v>1</v>
      </c>
      <c r="AC8">
        <v>3</v>
      </c>
      <c r="AD8">
        <v>0</v>
      </c>
      <c r="AE8">
        <v>11</v>
      </c>
      <c r="AF8">
        <v>0</v>
      </c>
      <c r="AG8">
        <v>4</v>
      </c>
      <c r="AH8">
        <v>148</v>
      </c>
      <c r="AI8">
        <v>1</v>
      </c>
      <c r="AJ8">
        <v>0</v>
      </c>
      <c r="AK8">
        <v>0</v>
      </c>
      <c r="AL8">
        <v>0</v>
      </c>
      <c r="AM8">
        <v>1</v>
      </c>
      <c r="AN8">
        <v>0</v>
      </c>
      <c r="AO8">
        <v>0</v>
      </c>
      <c r="AP8">
        <v>0</v>
      </c>
      <c r="AQ8">
        <v>1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4</v>
      </c>
      <c r="BP8">
        <v>142</v>
      </c>
      <c r="BQ8">
        <v>0</v>
      </c>
      <c r="BR8">
        <v>0</v>
      </c>
      <c r="BS8">
        <v>0</v>
      </c>
      <c r="BT8">
        <v>7</v>
      </c>
      <c r="BU8">
        <v>0</v>
      </c>
      <c r="BV8">
        <v>3</v>
      </c>
      <c r="BW8">
        <v>8</v>
      </c>
      <c r="BX8">
        <v>14</v>
      </c>
      <c r="BY8">
        <v>1</v>
      </c>
      <c r="BZ8">
        <v>0</v>
      </c>
      <c r="CA8">
        <v>0</v>
      </c>
      <c r="CB8">
        <v>3</v>
      </c>
      <c r="CC8">
        <v>12</v>
      </c>
      <c r="CD8">
        <v>0</v>
      </c>
      <c r="CE8">
        <v>0</v>
      </c>
      <c r="CF8">
        <v>0</v>
      </c>
      <c r="CG8">
        <v>0</v>
      </c>
      <c r="CH8">
        <v>4</v>
      </c>
      <c r="CI8">
        <v>2</v>
      </c>
      <c r="CJ8">
        <v>0</v>
      </c>
      <c r="CK8">
        <v>0</v>
      </c>
      <c r="CL8">
        <v>2</v>
      </c>
      <c r="CM8">
        <v>5</v>
      </c>
      <c r="CN8">
        <v>0</v>
      </c>
      <c r="CO8">
        <v>7</v>
      </c>
      <c r="CP8">
        <v>10</v>
      </c>
      <c r="CQ8">
        <v>0</v>
      </c>
      <c r="CR8">
        <v>1</v>
      </c>
      <c r="CS8">
        <v>8</v>
      </c>
      <c r="CT8">
        <v>0</v>
      </c>
      <c r="CU8">
        <v>3</v>
      </c>
      <c r="CV8">
        <v>232</v>
      </c>
      <c r="CW8">
        <v>11</v>
      </c>
      <c r="CX8">
        <v>2</v>
      </c>
      <c r="CY8">
        <v>0</v>
      </c>
      <c r="CZ8">
        <v>0</v>
      </c>
      <c r="DA8">
        <v>9</v>
      </c>
      <c r="DB8">
        <v>0</v>
      </c>
      <c r="DC8">
        <v>5</v>
      </c>
      <c r="DD8">
        <v>15</v>
      </c>
      <c r="DE8">
        <v>10</v>
      </c>
      <c r="DF8">
        <v>0</v>
      </c>
      <c r="DG8">
        <v>0</v>
      </c>
      <c r="DH8">
        <v>0</v>
      </c>
      <c r="DI8">
        <v>1</v>
      </c>
      <c r="DJ8">
        <v>1</v>
      </c>
      <c r="DK8">
        <v>0</v>
      </c>
      <c r="DL8">
        <v>7</v>
      </c>
      <c r="DM8">
        <v>1</v>
      </c>
      <c r="DN8">
        <v>1</v>
      </c>
      <c r="DO8">
        <v>11</v>
      </c>
      <c r="DP8">
        <v>1</v>
      </c>
      <c r="DQ8">
        <v>0</v>
      </c>
      <c r="DR8">
        <v>0</v>
      </c>
      <c r="DS8">
        <v>0</v>
      </c>
      <c r="DT8">
        <v>5</v>
      </c>
      <c r="DU8">
        <v>0</v>
      </c>
      <c r="DV8">
        <v>0</v>
      </c>
      <c r="DW8">
        <v>0</v>
      </c>
      <c r="DX8">
        <v>1</v>
      </c>
      <c r="DY8">
        <v>3</v>
      </c>
      <c r="DZ8">
        <v>3</v>
      </c>
      <c r="EA8">
        <v>0</v>
      </c>
      <c r="EB8">
        <v>4</v>
      </c>
      <c r="EC8">
        <v>91</v>
      </c>
      <c r="ED8">
        <v>193</v>
      </c>
      <c r="EE8">
        <v>2</v>
      </c>
      <c r="EF8">
        <v>0</v>
      </c>
      <c r="EG8">
        <v>0</v>
      </c>
      <c r="EH8">
        <v>22</v>
      </c>
      <c r="EI8">
        <v>0</v>
      </c>
      <c r="EJ8">
        <v>18</v>
      </c>
      <c r="EK8">
        <v>53</v>
      </c>
      <c r="EL8">
        <v>36</v>
      </c>
      <c r="EM8">
        <v>2</v>
      </c>
      <c r="EN8">
        <v>1</v>
      </c>
      <c r="EO8">
        <v>0</v>
      </c>
      <c r="EP8">
        <v>5</v>
      </c>
      <c r="EQ8">
        <v>15</v>
      </c>
      <c r="ER8">
        <v>0</v>
      </c>
      <c r="ES8">
        <v>7</v>
      </c>
      <c r="ET8">
        <v>5</v>
      </c>
      <c r="EU8">
        <v>1</v>
      </c>
      <c r="EV8">
        <v>25</v>
      </c>
      <c r="EW8">
        <v>8</v>
      </c>
      <c r="EX8">
        <v>0</v>
      </c>
      <c r="EY8">
        <v>0</v>
      </c>
      <c r="EZ8">
        <v>4</v>
      </c>
      <c r="FA8">
        <v>18</v>
      </c>
      <c r="FB8">
        <v>0</v>
      </c>
      <c r="FC8">
        <v>8</v>
      </c>
      <c r="FD8">
        <v>11</v>
      </c>
      <c r="FE8">
        <v>4</v>
      </c>
      <c r="FF8">
        <v>4</v>
      </c>
      <c r="FG8">
        <v>22</v>
      </c>
      <c r="FH8">
        <v>0</v>
      </c>
      <c r="FI8">
        <v>11</v>
      </c>
      <c r="FJ8">
        <v>475</v>
      </c>
      <c r="FK8">
        <v>58</v>
      </c>
      <c r="FL8">
        <v>4</v>
      </c>
      <c r="FM8">
        <v>81</v>
      </c>
      <c r="FN8">
        <v>3</v>
      </c>
      <c r="FO8">
        <v>2</v>
      </c>
      <c r="FP8">
        <v>148</v>
      </c>
      <c r="FQ8">
        <v>2</v>
      </c>
      <c r="FR8">
        <v>0</v>
      </c>
      <c r="FS8">
        <v>2</v>
      </c>
      <c r="FT8">
        <v>0</v>
      </c>
      <c r="FU8">
        <v>0</v>
      </c>
      <c r="FV8">
        <v>4</v>
      </c>
      <c r="FW8">
        <v>131</v>
      </c>
      <c r="FX8">
        <v>7</v>
      </c>
      <c r="FY8">
        <v>89</v>
      </c>
      <c r="FZ8">
        <v>0</v>
      </c>
      <c r="GA8">
        <v>5</v>
      </c>
      <c r="GB8">
        <v>232</v>
      </c>
      <c r="GC8">
        <v>20</v>
      </c>
      <c r="GD8">
        <v>0</v>
      </c>
      <c r="GE8">
        <v>70</v>
      </c>
      <c r="GF8">
        <v>1</v>
      </c>
      <c r="GG8">
        <v>0</v>
      </c>
      <c r="GH8">
        <v>91</v>
      </c>
      <c r="GI8">
        <v>211</v>
      </c>
      <c r="GJ8">
        <v>11</v>
      </c>
      <c r="GK8">
        <v>242</v>
      </c>
      <c r="GL8">
        <v>4</v>
      </c>
      <c r="GM8">
        <v>7</v>
      </c>
      <c r="GN8">
        <v>475</v>
      </c>
      <c r="GO8">
        <v>3</v>
      </c>
      <c r="GP8">
        <v>0</v>
      </c>
      <c r="GQ8">
        <v>20</v>
      </c>
      <c r="GR8">
        <v>17</v>
      </c>
      <c r="GS8">
        <v>7</v>
      </c>
      <c r="GT8">
        <v>0</v>
      </c>
      <c r="GU8">
        <v>0</v>
      </c>
      <c r="GV8">
        <v>0</v>
      </c>
      <c r="GW8">
        <v>0</v>
      </c>
      <c r="GX8">
        <v>30</v>
      </c>
      <c r="GY8">
        <v>12</v>
      </c>
      <c r="GZ8">
        <v>0</v>
      </c>
      <c r="HA8">
        <v>21</v>
      </c>
      <c r="HB8">
        <v>15</v>
      </c>
      <c r="HC8">
        <v>6</v>
      </c>
      <c r="HD8">
        <v>0</v>
      </c>
      <c r="HE8">
        <v>0</v>
      </c>
      <c r="HF8">
        <v>0</v>
      </c>
      <c r="HG8">
        <v>0</v>
      </c>
      <c r="HH8">
        <v>39</v>
      </c>
      <c r="HI8">
        <v>7</v>
      </c>
      <c r="HJ8">
        <v>0</v>
      </c>
      <c r="HK8">
        <v>20</v>
      </c>
      <c r="HL8">
        <v>16</v>
      </c>
      <c r="HM8">
        <v>7</v>
      </c>
      <c r="HN8">
        <v>0</v>
      </c>
      <c r="HO8">
        <v>0</v>
      </c>
      <c r="HP8">
        <v>0</v>
      </c>
      <c r="HQ8">
        <v>0</v>
      </c>
      <c r="HR8">
        <v>34</v>
      </c>
      <c r="HS8">
        <v>27</v>
      </c>
      <c r="HT8">
        <v>0</v>
      </c>
      <c r="HU8">
        <v>17</v>
      </c>
      <c r="HV8">
        <v>11</v>
      </c>
      <c r="HW8">
        <v>4</v>
      </c>
      <c r="HX8">
        <v>0</v>
      </c>
      <c r="HY8">
        <v>0</v>
      </c>
      <c r="HZ8">
        <v>0</v>
      </c>
      <c r="IA8">
        <v>0</v>
      </c>
      <c r="IB8">
        <v>48</v>
      </c>
      <c r="IC8">
        <v>11</v>
      </c>
      <c r="ID8">
        <v>0</v>
      </c>
      <c r="IE8">
        <v>11</v>
      </c>
      <c r="IF8">
        <v>5</v>
      </c>
      <c r="IG8">
        <v>4</v>
      </c>
      <c r="IH8">
        <v>0</v>
      </c>
      <c r="II8">
        <v>0</v>
      </c>
      <c r="IJ8">
        <v>0</v>
      </c>
      <c r="IK8">
        <v>0</v>
      </c>
      <c r="IL8">
        <v>26</v>
      </c>
      <c r="IM8">
        <v>12</v>
      </c>
      <c r="IN8">
        <v>1</v>
      </c>
      <c r="IO8">
        <v>9</v>
      </c>
      <c r="IP8">
        <v>5</v>
      </c>
      <c r="IQ8">
        <v>8</v>
      </c>
      <c r="IR8">
        <v>0</v>
      </c>
      <c r="IS8">
        <v>0</v>
      </c>
      <c r="IT8">
        <v>0</v>
      </c>
      <c r="IU8">
        <v>0</v>
      </c>
      <c r="IV8">
        <v>30</v>
      </c>
      <c r="IW8">
        <v>8</v>
      </c>
      <c r="IX8">
        <v>0</v>
      </c>
      <c r="IY8">
        <v>13</v>
      </c>
      <c r="IZ8">
        <v>7</v>
      </c>
      <c r="JA8">
        <v>9</v>
      </c>
      <c r="JB8">
        <v>0</v>
      </c>
      <c r="JC8">
        <v>0</v>
      </c>
      <c r="JD8">
        <v>0</v>
      </c>
      <c r="JE8">
        <v>0</v>
      </c>
      <c r="JF8">
        <v>30</v>
      </c>
      <c r="JG8">
        <v>10</v>
      </c>
      <c r="JH8">
        <v>0</v>
      </c>
      <c r="JI8">
        <v>14</v>
      </c>
      <c r="JJ8">
        <v>10</v>
      </c>
      <c r="JK8">
        <v>3</v>
      </c>
      <c r="JL8">
        <v>0</v>
      </c>
      <c r="JM8">
        <v>0</v>
      </c>
      <c r="JN8">
        <v>0</v>
      </c>
      <c r="JO8">
        <v>0</v>
      </c>
      <c r="JP8">
        <v>27</v>
      </c>
      <c r="JQ8">
        <v>5</v>
      </c>
      <c r="JR8">
        <v>0</v>
      </c>
      <c r="JS8">
        <v>16</v>
      </c>
      <c r="JT8">
        <v>15</v>
      </c>
      <c r="JU8">
        <v>4</v>
      </c>
      <c r="JV8">
        <v>0</v>
      </c>
      <c r="JW8">
        <v>0</v>
      </c>
      <c r="JX8">
        <v>0</v>
      </c>
      <c r="JY8">
        <v>1</v>
      </c>
      <c r="JZ8">
        <v>25</v>
      </c>
      <c r="KA8">
        <v>6</v>
      </c>
      <c r="KB8">
        <v>2</v>
      </c>
      <c r="KC8">
        <v>12</v>
      </c>
      <c r="KD8">
        <v>8</v>
      </c>
      <c r="KE8">
        <v>8</v>
      </c>
      <c r="KF8">
        <v>0</v>
      </c>
      <c r="KG8">
        <v>1</v>
      </c>
      <c r="KH8">
        <v>0</v>
      </c>
      <c r="KI8">
        <v>0</v>
      </c>
      <c r="KJ8">
        <v>28</v>
      </c>
      <c r="KK8">
        <v>13</v>
      </c>
      <c r="KL8">
        <v>0</v>
      </c>
      <c r="KM8">
        <v>12</v>
      </c>
      <c r="KN8">
        <v>8</v>
      </c>
      <c r="KO8">
        <v>5</v>
      </c>
      <c r="KP8">
        <v>0</v>
      </c>
      <c r="KQ8">
        <v>0</v>
      </c>
      <c r="KR8">
        <v>0</v>
      </c>
      <c r="KS8">
        <v>1</v>
      </c>
      <c r="KT8">
        <v>30</v>
      </c>
      <c r="KU8">
        <v>8</v>
      </c>
      <c r="KV8">
        <v>0</v>
      </c>
      <c r="KW8">
        <v>9</v>
      </c>
      <c r="KX8">
        <v>8</v>
      </c>
      <c r="KY8">
        <v>0</v>
      </c>
      <c r="KZ8">
        <v>0</v>
      </c>
      <c r="LA8">
        <v>0</v>
      </c>
      <c r="LB8">
        <v>0</v>
      </c>
      <c r="LC8">
        <v>0</v>
      </c>
      <c r="LD8">
        <v>17</v>
      </c>
      <c r="LE8">
        <v>6</v>
      </c>
      <c r="LF8">
        <v>0</v>
      </c>
      <c r="LG8">
        <v>14</v>
      </c>
      <c r="LH8">
        <v>7</v>
      </c>
      <c r="LI8">
        <v>6</v>
      </c>
      <c r="LJ8">
        <v>0</v>
      </c>
      <c r="LK8">
        <v>0</v>
      </c>
      <c r="LL8">
        <v>0</v>
      </c>
      <c r="LM8">
        <v>0</v>
      </c>
      <c r="LN8">
        <v>26</v>
      </c>
      <c r="LO8">
        <v>5</v>
      </c>
      <c r="LP8">
        <v>1</v>
      </c>
      <c r="LQ8">
        <v>12</v>
      </c>
      <c r="LR8">
        <v>10</v>
      </c>
      <c r="LS8">
        <v>7</v>
      </c>
      <c r="LT8">
        <v>0</v>
      </c>
      <c r="LU8">
        <v>0</v>
      </c>
      <c r="LV8">
        <v>0</v>
      </c>
      <c r="LW8">
        <v>0</v>
      </c>
      <c r="LX8">
        <v>25</v>
      </c>
      <c r="LY8">
        <v>8</v>
      </c>
      <c r="LZ8">
        <v>0</v>
      </c>
      <c r="MA8">
        <v>9</v>
      </c>
      <c r="MB8">
        <v>5</v>
      </c>
      <c r="MC8">
        <v>6</v>
      </c>
      <c r="MD8">
        <v>0</v>
      </c>
      <c r="ME8">
        <v>0</v>
      </c>
      <c r="MF8">
        <v>0</v>
      </c>
      <c r="MG8">
        <v>0</v>
      </c>
      <c r="MH8">
        <v>23</v>
      </c>
      <c r="MI8">
        <v>2</v>
      </c>
      <c r="MJ8">
        <v>0</v>
      </c>
      <c r="MK8">
        <v>9</v>
      </c>
      <c r="ML8">
        <v>8</v>
      </c>
      <c r="MM8">
        <v>5</v>
      </c>
      <c r="MN8">
        <v>0</v>
      </c>
      <c r="MO8">
        <v>0</v>
      </c>
      <c r="MP8">
        <v>0</v>
      </c>
      <c r="MQ8">
        <v>0</v>
      </c>
      <c r="MR8">
        <v>16</v>
      </c>
      <c r="MS8">
        <v>4</v>
      </c>
      <c r="MT8">
        <v>0</v>
      </c>
      <c r="MU8">
        <v>8</v>
      </c>
      <c r="MV8">
        <v>6</v>
      </c>
      <c r="MW8">
        <v>2</v>
      </c>
      <c r="MX8">
        <v>0</v>
      </c>
      <c r="MY8">
        <v>0</v>
      </c>
      <c r="MZ8">
        <v>0</v>
      </c>
      <c r="NA8">
        <v>0</v>
      </c>
      <c r="NB8">
        <v>14</v>
      </c>
      <c r="NC8">
        <v>0</v>
      </c>
      <c r="ND8">
        <v>0</v>
      </c>
      <c r="NE8">
        <v>6</v>
      </c>
      <c r="NF8">
        <v>5</v>
      </c>
      <c r="NG8">
        <v>0</v>
      </c>
      <c r="NH8">
        <v>0</v>
      </c>
      <c r="NI8">
        <v>0</v>
      </c>
      <c r="NJ8">
        <v>0</v>
      </c>
      <c r="NK8">
        <v>0</v>
      </c>
      <c r="NL8">
        <v>6</v>
      </c>
      <c r="NM8">
        <v>1</v>
      </c>
      <c r="NN8">
        <v>0</v>
      </c>
      <c r="NO8">
        <v>0</v>
      </c>
      <c r="NP8">
        <v>0</v>
      </c>
      <c r="NQ8">
        <v>0</v>
      </c>
      <c r="NR8">
        <v>0</v>
      </c>
      <c r="NS8">
        <v>0</v>
      </c>
      <c r="NT8">
        <v>0</v>
      </c>
      <c r="NU8">
        <v>0</v>
      </c>
      <c r="NV8">
        <v>1</v>
      </c>
      <c r="NW8">
        <v>148</v>
      </c>
      <c r="NX8">
        <v>4</v>
      </c>
      <c r="NY8">
        <v>232</v>
      </c>
      <c r="NZ8">
        <v>166</v>
      </c>
      <c r="OA8">
        <v>91</v>
      </c>
      <c r="OB8">
        <v>0</v>
      </c>
      <c r="OC8">
        <v>1</v>
      </c>
      <c r="OD8">
        <v>0</v>
      </c>
      <c r="OE8">
        <v>2</v>
      </c>
      <c r="OF8">
        <v>475</v>
      </c>
    </row>
    <row r="9" spans="1:397" hidden="1">
      <c r="A9" s="178" t="s">
        <v>139</v>
      </c>
      <c r="B9">
        <v>10</v>
      </c>
      <c r="C9">
        <v>0</v>
      </c>
      <c r="D9">
        <v>2</v>
      </c>
      <c r="E9">
        <v>4</v>
      </c>
      <c r="F9">
        <v>2</v>
      </c>
      <c r="G9">
        <v>0</v>
      </c>
      <c r="H9">
        <v>6</v>
      </c>
      <c r="I9">
        <v>5</v>
      </c>
      <c r="J9">
        <v>23</v>
      </c>
      <c r="K9">
        <v>4</v>
      </c>
      <c r="L9">
        <v>2</v>
      </c>
      <c r="M9">
        <v>0</v>
      </c>
      <c r="N9">
        <v>6</v>
      </c>
      <c r="O9">
        <v>3</v>
      </c>
      <c r="P9">
        <v>0</v>
      </c>
      <c r="Q9">
        <v>11</v>
      </c>
      <c r="R9">
        <v>6</v>
      </c>
      <c r="S9">
        <v>1</v>
      </c>
      <c r="T9">
        <v>49</v>
      </c>
      <c r="U9">
        <v>5</v>
      </c>
      <c r="V9">
        <v>0</v>
      </c>
      <c r="W9">
        <v>0</v>
      </c>
      <c r="X9">
        <v>2</v>
      </c>
      <c r="Y9">
        <v>3</v>
      </c>
      <c r="Z9">
        <v>0</v>
      </c>
      <c r="AA9">
        <v>5</v>
      </c>
      <c r="AB9">
        <v>3</v>
      </c>
      <c r="AC9">
        <v>1</v>
      </c>
      <c r="AD9">
        <v>0</v>
      </c>
      <c r="AE9">
        <v>8</v>
      </c>
      <c r="AF9">
        <v>0</v>
      </c>
      <c r="AG9">
        <v>16</v>
      </c>
      <c r="AH9">
        <v>177</v>
      </c>
      <c r="AI9">
        <v>2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</v>
      </c>
      <c r="BB9">
        <v>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1</v>
      </c>
      <c r="BJ9">
        <v>0</v>
      </c>
      <c r="BK9">
        <v>0</v>
      </c>
      <c r="BL9">
        <v>0</v>
      </c>
      <c r="BM9">
        <v>0</v>
      </c>
      <c r="BN9">
        <v>0</v>
      </c>
      <c r="BO9">
        <v>6</v>
      </c>
      <c r="BP9">
        <v>6</v>
      </c>
      <c r="BQ9">
        <v>3</v>
      </c>
      <c r="BR9">
        <v>1</v>
      </c>
      <c r="BS9">
        <v>0</v>
      </c>
      <c r="BT9">
        <v>10</v>
      </c>
      <c r="BU9">
        <v>0</v>
      </c>
      <c r="BV9">
        <v>6</v>
      </c>
      <c r="BW9">
        <v>7</v>
      </c>
      <c r="BX9">
        <v>11</v>
      </c>
      <c r="BY9">
        <v>1</v>
      </c>
      <c r="BZ9">
        <v>3</v>
      </c>
      <c r="CA9">
        <v>0</v>
      </c>
      <c r="CB9">
        <v>7</v>
      </c>
      <c r="CC9">
        <v>16</v>
      </c>
      <c r="CD9">
        <v>0</v>
      </c>
      <c r="CE9">
        <v>3</v>
      </c>
      <c r="CF9">
        <v>3</v>
      </c>
      <c r="CG9">
        <v>2</v>
      </c>
      <c r="CH9">
        <v>31</v>
      </c>
      <c r="CI9">
        <v>14</v>
      </c>
      <c r="CJ9">
        <v>0</v>
      </c>
      <c r="CK9">
        <v>2</v>
      </c>
      <c r="CL9">
        <v>1</v>
      </c>
      <c r="CM9">
        <v>13</v>
      </c>
      <c r="CN9">
        <v>2</v>
      </c>
      <c r="CO9">
        <v>0</v>
      </c>
      <c r="CP9">
        <v>21</v>
      </c>
      <c r="CQ9">
        <v>3</v>
      </c>
      <c r="CR9">
        <v>2</v>
      </c>
      <c r="CS9">
        <v>8</v>
      </c>
      <c r="CT9">
        <v>3</v>
      </c>
      <c r="CU9">
        <v>9</v>
      </c>
      <c r="CV9">
        <v>188</v>
      </c>
      <c r="CW9">
        <v>8</v>
      </c>
      <c r="CX9">
        <v>2</v>
      </c>
      <c r="CY9">
        <v>0</v>
      </c>
      <c r="CZ9">
        <v>1</v>
      </c>
      <c r="DA9">
        <v>6</v>
      </c>
      <c r="DB9">
        <v>0</v>
      </c>
      <c r="DC9">
        <v>6</v>
      </c>
      <c r="DD9">
        <v>14</v>
      </c>
      <c r="DE9">
        <v>5</v>
      </c>
      <c r="DF9">
        <v>1</v>
      </c>
      <c r="DG9">
        <v>0</v>
      </c>
      <c r="DH9">
        <v>0</v>
      </c>
      <c r="DI9">
        <v>1</v>
      </c>
      <c r="DJ9">
        <v>1</v>
      </c>
      <c r="DK9">
        <v>0</v>
      </c>
      <c r="DL9">
        <v>1</v>
      </c>
      <c r="DM9">
        <v>8</v>
      </c>
      <c r="DN9">
        <v>0</v>
      </c>
      <c r="DO9">
        <v>24</v>
      </c>
      <c r="DP9">
        <v>4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3</v>
      </c>
      <c r="DX9">
        <v>0</v>
      </c>
      <c r="DY9">
        <v>3</v>
      </c>
      <c r="DZ9">
        <v>1</v>
      </c>
      <c r="EA9">
        <v>0</v>
      </c>
      <c r="EB9">
        <v>12</v>
      </c>
      <c r="EC9">
        <v>101</v>
      </c>
      <c r="ED9">
        <v>26</v>
      </c>
      <c r="EE9">
        <v>5</v>
      </c>
      <c r="EF9">
        <v>3</v>
      </c>
      <c r="EG9">
        <v>5</v>
      </c>
      <c r="EH9">
        <v>18</v>
      </c>
      <c r="EI9">
        <v>0</v>
      </c>
      <c r="EJ9">
        <v>18</v>
      </c>
      <c r="EK9">
        <v>26</v>
      </c>
      <c r="EL9">
        <v>39</v>
      </c>
      <c r="EM9">
        <v>6</v>
      </c>
      <c r="EN9">
        <v>5</v>
      </c>
      <c r="EO9">
        <v>0</v>
      </c>
      <c r="EP9">
        <v>14</v>
      </c>
      <c r="EQ9">
        <v>20</v>
      </c>
      <c r="ER9">
        <v>0</v>
      </c>
      <c r="ES9">
        <v>15</v>
      </c>
      <c r="ET9">
        <v>17</v>
      </c>
      <c r="EU9">
        <v>3</v>
      </c>
      <c r="EV9">
        <v>106</v>
      </c>
      <c r="EW9">
        <v>24</v>
      </c>
      <c r="EX9">
        <v>0</v>
      </c>
      <c r="EY9">
        <v>2</v>
      </c>
      <c r="EZ9">
        <v>3</v>
      </c>
      <c r="FA9">
        <v>16</v>
      </c>
      <c r="FB9">
        <v>2</v>
      </c>
      <c r="FC9">
        <v>5</v>
      </c>
      <c r="FD9">
        <v>28</v>
      </c>
      <c r="FE9">
        <v>4</v>
      </c>
      <c r="FF9">
        <v>5</v>
      </c>
      <c r="FG9">
        <v>17</v>
      </c>
      <c r="FH9">
        <v>3</v>
      </c>
      <c r="FI9">
        <v>37</v>
      </c>
      <c r="FJ9">
        <v>472</v>
      </c>
      <c r="FK9">
        <v>66</v>
      </c>
      <c r="FL9">
        <v>5</v>
      </c>
      <c r="FM9">
        <v>94</v>
      </c>
      <c r="FN9">
        <v>2</v>
      </c>
      <c r="FO9">
        <v>10</v>
      </c>
      <c r="FP9">
        <v>177</v>
      </c>
      <c r="FQ9">
        <v>4</v>
      </c>
      <c r="FR9">
        <v>2</v>
      </c>
      <c r="FS9">
        <v>0</v>
      </c>
      <c r="FT9">
        <v>0</v>
      </c>
      <c r="FU9">
        <v>0</v>
      </c>
      <c r="FV9">
        <v>6</v>
      </c>
      <c r="FW9">
        <v>96</v>
      </c>
      <c r="FX9">
        <v>7</v>
      </c>
      <c r="FY9">
        <v>75</v>
      </c>
      <c r="FZ9">
        <v>2</v>
      </c>
      <c r="GA9">
        <v>8</v>
      </c>
      <c r="GB9">
        <v>188</v>
      </c>
      <c r="GC9">
        <v>15</v>
      </c>
      <c r="GD9">
        <v>5</v>
      </c>
      <c r="GE9">
        <v>78</v>
      </c>
      <c r="GF9">
        <v>2</v>
      </c>
      <c r="GG9">
        <v>1</v>
      </c>
      <c r="GH9">
        <v>101</v>
      </c>
      <c r="GI9">
        <v>181</v>
      </c>
      <c r="GJ9">
        <v>19</v>
      </c>
      <c r="GK9">
        <v>247</v>
      </c>
      <c r="GL9">
        <v>6</v>
      </c>
      <c r="GM9">
        <v>19</v>
      </c>
      <c r="GN9">
        <v>472</v>
      </c>
      <c r="GO9">
        <v>5</v>
      </c>
      <c r="GP9">
        <v>0</v>
      </c>
      <c r="GQ9">
        <v>14</v>
      </c>
      <c r="GR9">
        <v>6</v>
      </c>
      <c r="GS9">
        <v>7</v>
      </c>
      <c r="GT9">
        <v>0</v>
      </c>
      <c r="GU9">
        <v>0</v>
      </c>
      <c r="GV9">
        <v>0</v>
      </c>
      <c r="GW9">
        <v>0</v>
      </c>
      <c r="GX9">
        <v>26</v>
      </c>
      <c r="GY9">
        <v>7</v>
      </c>
      <c r="GZ9">
        <v>0</v>
      </c>
      <c r="HA9">
        <v>12</v>
      </c>
      <c r="HB9">
        <v>3</v>
      </c>
      <c r="HC9">
        <v>8</v>
      </c>
      <c r="HD9">
        <v>0</v>
      </c>
      <c r="HE9">
        <v>0</v>
      </c>
      <c r="HF9">
        <v>0</v>
      </c>
      <c r="HG9">
        <v>0</v>
      </c>
      <c r="HH9">
        <v>27</v>
      </c>
      <c r="HI9">
        <v>10</v>
      </c>
      <c r="HJ9">
        <v>0</v>
      </c>
      <c r="HK9">
        <v>10</v>
      </c>
      <c r="HL9">
        <v>2</v>
      </c>
      <c r="HM9">
        <v>4</v>
      </c>
      <c r="HN9">
        <v>0</v>
      </c>
      <c r="HO9">
        <v>1</v>
      </c>
      <c r="HP9">
        <v>0</v>
      </c>
      <c r="HQ9">
        <v>0</v>
      </c>
      <c r="HR9">
        <v>24</v>
      </c>
      <c r="HS9">
        <v>15</v>
      </c>
      <c r="HT9">
        <v>0</v>
      </c>
      <c r="HU9">
        <v>11</v>
      </c>
      <c r="HV9">
        <v>5</v>
      </c>
      <c r="HW9">
        <v>7</v>
      </c>
      <c r="HX9">
        <v>0</v>
      </c>
      <c r="HY9">
        <v>1</v>
      </c>
      <c r="HZ9">
        <v>0</v>
      </c>
      <c r="IA9">
        <v>0</v>
      </c>
      <c r="IB9">
        <v>33</v>
      </c>
      <c r="IC9">
        <v>21</v>
      </c>
      <c r="ID9">
        <v>0</v>
      </c>
      <c r="IE9">
        <v>14</v>
      </c>
      <c r="IF9">
        <v>4</v>
      </c>
      <c r="IG9">
        <v>5</v>
      </c>
      <c r="IH9">
        <v>0</v>
      </c>
      <c r="II9">
        <v>1</v>
      </c>
      <c r="IJ9">
        <v>0</v>
      </c>
      <c r="IK9">
        <v>0</v>
      </c>
      <c r="IL9">
        <v>40</v>
      </c>
      <c r="IM9">
        <v>13</v>
      </c>
      <c r="IN9">
        <v>0</v>
      </c>
      <c r="IO9">
        <v>17</v>
      </c>
      <c r="IP9">
        <v>1</v>
      </c>
      <c r="IQ9">
        <v>4</v>
      </c>
      <c r="IR9">
        <v>0</v>
      </c>
      <c r="IS9">
        <v>0</v>
      </c>
      <c r="IT9">
        <v>0</v>
      </c>
      <c r="IU9">
        <v>0</v>
      </c>
      <c r="IV9">
        <v>34</v>
      </c>
      <c r="IW9">
        <v>17</v>
      </c>
      <c r="IX9">
        <v>0</v>
      </c>
      <c r="IY9">
        <v>16</v>
      </c>
      <c r="IZ9">
        <v>5</v>
      </c>
      <c r="JA9">
        <v>7</v>
      </c>
      <c r="JB9">
        <v>1</v>
      </c>
      <c r="JC9">
        <v>0</v>
      </c>
      <c r="JD9">
        <v>0</v>
      </c>
      <c r="JE9">
        <v>0</v>
      </c>
      <c r="JF9">
        <v>40</v>
      </c>
      <c r="JG9">
        <v>15</v>
      </c>
      <c r="JH9">
        <v>0</v>
      </c>
      <c r="JI9">
        <v>13</v>
      </c>
      <c r="JJ9">
        <v>2</v>
      </c>
      <c r="JK9">
        <v>8</v>
      </c>
      <c r="JL9">
        <v>0</v>
      </c>
      <c r="JM9">
        <v>1</v>
      </c>
      <c r="JN9">
        <v>0</v>
      </c>
      <c r="JO9">
        <v>0</v>
      </c>
      <c r="JP9">
        <v>36</v>
      </c>
      <c r="JQ9">
        <v>11</v>
      </c>
      <c r="JR9">
        <v>1</v>
      </c>
      <c r="JS9">
        <v>11</v>
      </c>
      <c r="JT9">
        <v>5</v>
      </c>
      <c r="JU9">
        <v>6</v>
      </c>
      <c r="JV9">
        <v>0</v>
      </c>
      <c r="JW9">
        <v>0</v>
      </c>
      <c r="JX9">
        <v>0</v>
      </c>
      <c r="JY9">
        <v>0</v>
      </c>
      <c r="JZ9">
        <v>29</v>
      </c>
      <c r="KA9">
        <v>11</v>
      </c>
      <c r="KB9">
        <v>0</v>
      </c>
      <c r="KC9">
        <v>11</v>
      </c>
      <c r="KD9">
        <v>1</v>
      </c>
      <c r="KE9">
        <v>7</v>
      </c>
      <c r="KF9">
        <v>0</v>
      </c>
      <c r="KG9">
        <v>0</v>
      </c>
      <c r="KH9">
        <v>0</v>
      </c>
      <c r="KI9">
        <v>0</v>
      </c>
      <c r="KJ9">
        <v>29</v>
      </c>
      <c r="KK9">
        <v>14</v>
      </c>
      <c r="KL9">
        <v>0</v>
      </c>
      <c r="KM9">
        <v>7</v>
      </c>
      <c r="KN9">
        <v>0</v>
      </c>
      <c r="KO9">
        <v>7</v>
      </c>
      <c r="KP9">
        <v>0</v>
      </c>
      <c r="KQ9">
        <v>0</v>
      </c>
      <c r="KR9">
        <v>0</v>
      </c>
      <c r="KS9">
        <v>0</v>
      </c>
      <c r="KT9">
        <v>28</v>
      </c>
      <c r="KU9">
        <v>12</v>
      </c>
      <c r="KV9">
        <v>1</v>
      </c>
      <c r="KW9">
        <v>14</v>
      </c>
      <c r="KX9">
        <v>3</v>
      </c>
      <c r="KY9">
        <v>6</v>
      </c>
      <c r="KZ9">
        <v>0</v>
      </c>
      <c r="LA9">
        <v>0</v>
      </c>
      <c r="LB9">
        <v>1</v>
      </c>
      <c r="LC9">
        <v>0</v>
      </c>
      <c r="LD9">
        <v>33</v>
      </c>
      <c r="LE9">
        <v>8</v>
      </c>
      <c r="LF9">
        <v>1</v>
      </c>
      <c r="LG9">
        <v>6</v>
      </c>
      <c r="LH9">
        <v>2</v>
      </c>
      <c r="LI9">
        <v>3</v>
      </c>
      <c r="LJ9">
        <v>0</v>
      </c>
      <c r="LK9">
        <v>1</v>
      </c>
      <c r="LL9">
        <v>0</v>
      </c>
      <c r="LM9">
        <v>0</v>
      </c>
      <c r="LN9">
        <v>18</v>
      </c>
      <c r="LO9">
        <v>7</v>
      </c>
      <c r="LP9">
        <v>0</v>
      </c>
      <c r="LQ9">
        <v>7</v>
      </c>
      <c r="LR9">
        <v>1</v>
      </c>
      <c r="LS9">
        <v>10</v>
      </c>
      <c r="LT9">
        <v>0</v>
      </c>
      <c r="LU9">
        <v>1</v>
      </c>
      <c r="LV9">
        <v>0</v>
      </c>
      <c r="LW9">
        <v>0</v>
      </c>
      <c r="LX9">
        <v>24</v>
      </c>
      <c r="LY9">
        <v>4</v>
      </c>
      <c r="LZ9">
        <v>1</v>
      </c>
      <c r="MA9">
        <v>9</v>
      </c>
      <c r="MB9">
        <v>0</v>
      </c>
      <c r="MC9">
        <v>6</v>
      </c>
      <c r="MD9">
        <v>0</v>
      </c>
      <c r="ME9">
        <v>0</v>
      </c>
      <c r="MF9">
        <v>0</v>
      </c>
      <c r="MG9">
        <v>0</v>
      </c>
      <c r="MH9">
        <v>20</v>
      </c>
      <c r="MI9">
        <v>2</v>
      </c>
      <c r="MJ9">
        <v>2</v>
      </c>
      <c r="MK9">
        <v>7</v>
      </c>
      <c r="ML9">
        <v>2</v>
      </c>
      <c r="MM9">
        <v>3</v>
      </c>
      <c r="MN9">
        <v>0</v>
      </c>
      <c r="MO9">
        <v>0</v>
      </c>
      <c r="MP9">
        <v>0</v>
      </c>
      <c r="MQ9">
        <v>0</v>
      </c>
      <c r="MR9">
        <v>14</v>
      </c>
      <c r="MS9">
        <v>1</v>
      </c>
      <c r="MT9">
        <v>0</v>
      </c>
      <c r="MU9">
        <v>4</v>
      </c>
      <c r="MV9">
        <v>0</v>
      </c>
      <c r="MW9">
        <v>1</v>
      </c>
      <c r="MX9">
        <v>0</v>
      </c>
      <c r="MY9">
        <v>0</v>
      </c>
      <c r="MZ9">
        <v>0</v>
      </c>
      <c r="NA9">
        <v>0</v>
      </c>
      <c r="NB9">
        <v>6</v>
      </c>
      <c r="NC9">
        <v>3</v>
      </c>
      <c r="ND9">
        <v>0</v>
      </c>
      <c r="NE9">
        <v>4</v>
      </c>
      <c r="NF9">
        <v>0</v>
      </c>
      <c r="NG9">
        <v>2</v>
      </c>
      <c r="NH9">
        <v>0</v>
      </c>
      <c r="NI9">
        <v>0</v>
      </c>
      <c r="NJ9">
        <v>0</v>
      </c>
      <c r="NK9">
        <v>0</v>
      </c>
      <c r="NL9">
        <v>9</v>
      </c>
      <c r="NM9">
        <v>1</v>
      </c>
      <c r="NN9">
        <v>0</v>
      </c>
      <c r="NO9">
        <v>1</v>
      </c>
      <c r="NP9">
        <v>0</v>
      </c>
      <c r="NQ9">
        <v>0</v>
      </c>
      <c r="NR9">
        <v>0</v>
      </c>
      <c r="NS9">
        <v>0</v>
      </c>
      <c r="NT9">
        <v>0</v>
      </c>
      <c r="NU9">
        <v>0</v>
      </c>
      <c r="NV9">
        <v>2</v>
      </c>
      <c r="NW9">
        <v>177</v>
      </c>
      <c r="NX9">
        <v>6</v>
      </c>
      <c r="NY9">
        <v>188</v>
      </c>
      <c r="NZ9">
        <v>42</v>
      </c>
      <c r="OA9">
        <v>101</v>
      </c>
      <c r="OB9">
        <v>1</v>
      </c>
      <c r="OC9">
        <v>6</v>
      </c>
      <c r="OD9">
        <v>1</v>
      </c>
      <c r="OE9">
        <v>0</v>
      </c>
      <c r="OF9">
        <v>472</v>
      </c>
    </row>
    <row r="10" spans="1:397" hidden="1">
      <c r="A10" s="178" t="s">
        <v>140</v>
      </c>
      <c r="B10">
        <v>35</v>
      </c>
      <c r="C10">
        <v>1</v>
      </c>
      <c r="D10">
        <v>0</v>
      </c>
      <c r="E10">
        <v>0</v>
      </c>
      <c r="F10">
        <v>12</v>
      </c>
      <c r="G10">
        <v>0</v>
      </c>
      <c r="H10">
        <v>10</v>
      </c>
      <c r="I10">
        <v>4</v>
      </c>
      <c r="J10">
        <v>17</v>
      </c>
      <c r="K10">
        <v>5</v>
      </c>
      <c r="L10">
        <v>0</v>
      </c>
      <c r="M10">
        <v>0</v>
      </c>
      <c r="N10">
        <v>9</v>
      </c>
      <c r="O10">
        <v>22</v>
      </c>
      <c r="P10">
        <v>0</v>
      </c>
      <c r="Q10">
        <v>4</v>
      </c>
      <c r="R10">
        <v>1</v>
      </c>
      <c r="S10">
        <v>9</v>
      </c>
      <c r="T10">
        <v>48</v>
      </c>
      <c r="U10">
        <v>10</v>
      </c>
      <c r="V10">
        <v>0</v>
      </c>
      <c r="W10">
        <v>0</v>
      </c>
      <c r="X10">
        <v>1</v>
      </c>
      <c r="Y10">
        <v>2</v>
      </c>
      <c r="Z10">
        <v>2</v>
      </c>
      <c r="AA10">
        <v>2</v>
      </c>
      <c r="AB10">
        <v>8</v>
      </c>
      <c r="AC10">
        <v>0</v>
      </c>
      <c r="AD10">
        <v>0</v>
      </c>
      <c r="AE10">
        <v>7</v>
      </c>
      <c r="AF10">
        <v>0</v>
      </c>
      <c r="AG10">
        <v>17</v>
      </c>
      <c r="AH10">
        <v>226</v>
      </c>
      <c r="AI10">
        <v>8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1</v>
      </c>
      <c r="AY10">
        <v>0</v>
      </c>
      <c r="AZ10">
        <v>0</v>
      </c>
      <c r="BA10">
        <v>5</v>
      </c>
      <c r="BB10">
        <v>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1</v>
      </c>
      <c r="BN10">
        <v>2</v>
      </c>
      <c r="BO10">
        <v>20</v>
      </c>
      <c r="BP10">
        <v>93</v>
      </c>
      <c r="BQ10">
        <v>0</v>
      </c>
      <c r="BR10">
        <v>1</v>
      </c>
      <c r="BS10">
        <v>4</v>
      </c>
      <c r="BT10">
        <v>11</v>
      </c>
      <c r="BU10">
        <v>0</v>
      </c>
      <c r="BV10">
        <v>11</v>
      </c>
      <c r="BW10">
        <v>8</v>
      </c>
      <c r="BX10">
        <v>12</v>
      </c>
      <c r="BY10">
        <v>4</v>
      </c>
      <c r="BZ10">
        <v>0</v>
      </c>
      <c r="CA10">
        <v>2</v>
      </c>
      <c r="CB10">
        <v>8</v>
      </c>
      <c r="CC10">
        <v>163</v>
      </c>
      <c r="CD10">
        <v>0</v>
      </c>
      <c r="CE10">
        <v>0</v>
      </c>
      <c r="CF10">
        <v>3</v>
      </c>
      <c r="CG10">
        <v>1</v>
      </c>
      <c r="CH10">
        <v>27</v>
      </c>
      <c r="CI10">
        <v>5</v>
      </c>
      <c r="CJ10">
        <v>0</v>
      </c>
      <c r="CK10">
        <v>0</v>
      </c>
      <c r="CL10">
        <v>1</v>
      </c>
      <c r="CM10">
        <v>1</v>
      </c>
      <c r="CN10">
        <v>1</v>
      </c>
      <c r="CO10">
        <v>1</v>
      </c>
      <c r="CP10">
        <v>18</v>
      </c>
      <c r="CQ10">
        <v>7</v>
      </c>
      <c r="CR10">
        <v>6</v>
      </c>
      <c r="CS10">
        <v>15</v>
      </c>
      <c r="CT10">
        <v>1</v>
      </c>
      <c r="CU10">
        <v>8</v>
      </c>
      <c r="CV10">
        <v>412</v>
      </c>
      <c r="CW10">
        <v>42</v>
      </c>
      <c r="CX10">
        <v>0</v>
      </c>
      <c r="CY10">
        <v>1</v>
      </c>
      <c r="CZ10">
        <v>0</v>
      </c>
      <c r="DA10">
        <v>18</v>
      </c>
      <c r="DB10">
        <v>2</v>
      </c>
      <c r="DC10">
        <v>15</v>
      </c>
      <c r="DD10">
        <v>31</v>
      </c>
      <c r="DE10">
        <v>8</v>
      </c>
      <c r="DF10">
        <v>2</v>
      </c>
      <c r="DG10">
        <v>5</v>
      </c>
      <c r="DH10">
        <v>0</v>
      </c>
      <c r="DI10">
        <v>8</v>
      </c>
      <c r="DJ10">
        <v>11</v>
      </c>
      <c r="DK10">
        <v>0</v>
      </c>
      <c r="DL10">
        <v>1</v>
      </c>
      <c r="DM10">
        <v>7</v>
      </c>
      <c r="DN10">
        <v>3</v>
      </c>
      <c r="DO10">
        <v>41</v>
      </c>
      <c r="DP10">
        <v>5</v>
      </c>
      <c r="DQ10">
        <v>0</v>
      </c>
      <c r="DR10">
        <v>3</v>
      </c>
      <c r="DS10">
        <v>0</v>
      </c>
      <c r="DT10">
        <v>18</v>
      </c>
      <c r="DU10">
        <v>0</v>
      </c>
      <c r="DV10">
        <v>3</v>
      </c>
      <c r="DW10">
        <v>5</v>
      </c>
      <c r="DX10">
        <v>3</v>
      </c>
      <c r="DY10">
        <v>0</v>
      </c>
      <c r="DZ10">
        <v>17</v>
      </c>
      <c r="EA10">
        <v>1</v>
      </c>
      <c r="EB10">
        <v>10</v>
      </c>
      <c r="EC10">
        <v>260</v>
      </c>
      <c r="ED10">
        <v>178</v>
      </c>
      <c r="EE10">
        <v>1</v>
      </c>
      <c r="EF10">
        <v>2</v>
      </c>
      <c r="EG10">
        <v>4</v>
      </c>
      <c r="EH10">
        <v>41</v>
      </c>
      <c r="EI10">
        <v>2</v>
      </c>
      <c r="EJ10">
        <v>36</v>
      </c>
      <c r="EK10">
        <v>43</v>
      </c>
      <c r="EL10">
        <v>37</v>
      </c>
      <c r="EM10">
        <v>11</v>
      </c>
      <c r="EN10">
        <v>5</v>
      </c>
      <c r="EO10">
        <v>2</v>
      </c>
      <c r="EP10">
        <v>25</v>
      </c>
      <c r="EQ10">
        <v>196</v>
      </c>
      <c r="ER10">
        <v>0</v>
      </c>
      <c r="ES10">
        <v>6</v>
      </c>
      <c r="ET10">
        <v>11</v>
      </c>
      <c r="EU10">
        <v>13</v>
      </c>
      <c r="EV10">
        <v>121</v>
      </c>
      <c r="EW10">
        <v>23</v>
      </c>
      <c r="EX10">
        <v>0</v>
      </c>
      <c r="EY10">
        <v>3</v>
      </c>
      <c r="EZ10">
        <v>2</v>
      </c>
      <c r="FA10">
        <v>21</v>
      </c>
      <c r="FB10">
        <v>3</v>
      </c>
      <c r="FC10">
        <v>6</v>
      </c>
      <c r="FD10">
        <v>31</v>
      </c>
      <c r="FE10">
        <v>10</v>
      </c>
      <c r="FF10">
        <v>6</v>
      </c>
      <c r="FG10">
        <v>39</v>
      </c>
      <c r="FH10">
        <v>3</v>
      </c>
      <c r="FI10">
        <v>37</v>
      </c>
      <c r="FJ10">
        <v>918</v>
      </c>
      <c r="FK10">
        <v>127</v>
      </c>
      <c r="FL10">
        <v>18</v>
      </c>
      <c r="FM10">
        <v>72</v>
      </c>
      <c r="FN10">
        <v>1</v>
      </c>
      <c r="FO10">
        <v>8</v>
      </c>
      <c r="FP10">
        <v>226</v>
      </c>
      <c r="FQ10">
        <v>8</v>
      </c>
      <c r="FR10">
        <v>3</v>
      </c>
      <c r="FS10">
        <v>5</v>
      </c>
      <c r="FT10">
        <v>0</v>
      </c>
      <c r="FU10">
        <v>4</v>
      </c>
      <c r="FV10">
        <v>20</v>
      </c>
      <c r="FW10">
        <v>253</v>
      </c>
      <c r="FX10">
        <v>20</v>
      </c>
      <c r="FY10">
        <v>115</v>
      </c>
      <c r="FZ10">
        <v>2</v>
      </c>
      <c r="GA10">
        <v>22</v>
      </c>
      <c r="GB10">
        <v>412</v>
      </c>
      <c r="GC10">
        <v>33</v>
      </c>
      <c r="GD10">
        <v>3</v>
      </c>
      <c r="GE10">
        <v>219</v>
      </c>
      <c r="GF10">
        <v>1</v>
      </c>
      <c r="GG10">
        <v>4</v>
      </c>
      <c r="GH10">
        <v>260</v>
      </c>
      <c r="GI10">
        <v>421</v>
      </c>
      <c r="GJ10">
        <v>44</v>
      </c>
      <c r="GK10">
        <v>411</v>
      </c>
      <c r="GL10">
        <v>4</v>
      </c>
      <c r="GM10">
        <v>38</v>
      </c>
      <c r="GN10">
        <v>918</v>
      </c>
      <c r="GO10">
        <v>4</v>
      </c>
      <c r="GP10">
        <v>0</v>
      </c>
      <c r="GQ10">
        <v>20</v>
      </c>
      <c r="GR10">
        <v>11</v>
      </c>
      <c r="GS10">
        <v>26</v>
      </c>
      <c r="GT10">
        <v>0</v>
      </c>
      <c r="GU10">
        <v>0</v>
      </c>
      <c r="GV10">
        <v>0</v>
      </c>
      <c r="GW10">
        <v>0</v>
      </c>
      <c r="GX10">
        <v>50</v>
      </c>
      <c r="GY10">
        <v>6</v>
      </c>
      <c r="GZ10">
        <v>0</v>
      </c>
      <c r="HA10">
        <v>23</v>
      </c>
      <c r="HB10">
        <v>13</v>
      </c>
      <c r="HC10">
        <v>15</v>
      </c>
      <c r="HD10">
        <v>0</v>
      </c>
      <c r="HE10">
        <v>0</v>
      </c>
      <c r="HF10">
        <v>0</v>
      </c>
      <c r="HG10">
        <v>0</v>
      </c>
      <c r="HH10">
        <v>44</v>
      </c>
      <c r="HI10">
        <v>12</v>
      </c>
      <c r="HJ10">
        <v>1</v>
      </c>
      <c r="HK10">
        <v>29</v>
      </c>
      <c r="HL10">
        <v>10</v>
      </c>
      <c r="HM10">
        <v>11</v>
      </c>
      <c r="HN10">
        <v>0</v>
      </c>
      <c r="HO10">
        <v>0</v>
      </c>
      <c r="HP10">
        <v>0</v>
      </c>
      <c r="HQ10">
        <v>0</v>
      </c>
      <c r="HR10">
        <v>53</v>
      </c>
      <c r="HS10">
        <v>9</v>
      </c>
      <c r="HT10">
        <v>0</v>
      </c>
      <c r="HU10">
        <v>23</v>
      </c>
      <c r="HV10">
        <v>13</v>
      </c>
      <c r="HW10">
        <v>9</v>
      </c>
      <c r="HX10">
        <v>0</v>
      </c>
      <c r="HY10">
        <v>0</v>
      </c>
      <c r="HZ10">
        <v>0</v>
      </c>
      <c r="IA10">
        <v>0</v>
      </c>
      <c r="IB10">
        <v>41</v>
      </c>
      <c r="IC10">
        <v>22</v>
      </c>
      <c r="ID10">
        <v>0</v>
      </c>
      <c r="IE10">
        <v>26</v>
      </c>
      <c r="IF10">
        <v>12</v>
      </c>
      <c r="IG10">
        <v>17</v>
      </c>
      <c r="IH10">
        <v>0</v>
      </c>
      <c r="II10">
        <v>0</v>
      </c>
      <c r="IJ10">
        <v>0</v>
      </c>
      <c r="IK10">
        <v>0</v>
      </c>
      <c r="IL10">
        <v>65</v>
      </c>
      <c r="IM10">
        <v>12</v>
      </c>
      <c r="IN10">
        <v>0</v>
      </c>
      <c r="IO10">
        <v>21</v>
      </c>
      <c r="IP10">
        <v>10</v>
      </c>
      <c r="IQ10">
        <v>18</v>
      </c>
      <c r="IR10">
        <v>0</v>
      </c>
      <c r="IS10">
        <v>0</v>
      </c>
      <c r="IT10">
        <v>0</v>
      </c>
      <c r="IU10">
        <v>0</v>
      </c>
      <c r="IV10">
        <v>51</v>
      </c>
      <c r="IW10">
        <v>20</v>
      </c>
      <c r="IX10">
        <v>2</v>
      </c>
      <c r="IY10">
        <v>36</v>
      </c>
      <c r="IZ10">
        <v>11</v>
      </c>
      <c r="JA10">
        <v>19</v>
      </c>
      <c r="JB10">
        <v>0</v>
      </c>
      <c r="JC10">
        <v>0</v>
      </c>
      <c r="JD10">
        <v>0</v>
      </c>
      <c r="JE10">
        <v>0</v>
      </c>
      <c r="JF10">
        <v>77</v>
      </c>
      <c r="JG10">
        <v>13</v>
      </c>
      <c r="JH10">
        <v>0</v>
      </c>
      <c r="JI10">
        <v>31</v>
      </c>
      <c r="JJ10">
        <v>6</v>
      </c>
      <c r="JK10">
        <v>11</v>
      </c>
      <c r="JL10">
        <v>0</v>
      </c>
      <c r="JM10">
        <v>0</v>
      </c>
      <c r="JN10">
        <v>0</v>
      </c>
      <c r="JO10">
        <v>0</v>
      </c>
      <c r="JP10">
        <v>55</v>
      </c>
      <c r="JQ10">
        <v>25</v>
      </c>
      <c r="JR10">
        <v>1</v>
      </c>
      <c r="JS10">
        <v>34</v>
      </c>
      <c r="JT10">
        <v>14</v>
      </c>
      <c r="JU10">
        <v>14</v>
      </c>
      <c r="JV10">
        <v>0</v>
      </c>
      <c r="JW10">
        <v>0</v>
      </c>
      <c r="JX10">
        <v>0</v>
      </c>
      <c r="JY10">
        <v>0</v>
      </c>
      <c r="JZ10">
        <v>74</v>
      </c>
      <c r="KA10">
        <v>19</v>
      </c>
      <c r="KB10">
        <v>1</v>
      </c>
      <c r="KC10">
        <v>23</v>
      </c>
      <c r="KD10">
        <v>15</v>
      </c>
      <c r="KE10">
        <v>8</v>
      </c>
      <c r="KF10">
        <v>0</v>
      </c>
      <c r="KG10">
        <v>0</v>
      </c>
      <c r="KH10">
        <v>0</v>
      </c>
      <c r="KI10">
        <v>0</v>
      </c>
      <c r="KJ10">
        <v>51</v>
      </c>
      <c r="KK10">
        <v>20</v>
      </c>
      <c r="KL10">
        <v>1</v>
      </c>
      <c r="KM10">
        <v>23</v>
      </c>
      <c r="KN10">
        <v>9</v>
      </c>
      <c r="KO10">
        <v>15</v>
      </c>
      <c r="KP10">
        <v>0</v>
      </c>
      <c r="KQ10">
        <v>0</v>
      </c>
      <c r="KR10">
        <v>0</v>
      </c>
      <c r="KS10">
        <v>0</v>
      </c>
      <c r="KT10">
        <v>59</v>
      </c>
      <c r="KU10">
        <v>15</v>
      </c>
      <c r="KV10">
        <v>0</v>
      </c>
      <c r="KW10">
        <v>21</v>
      </c>
      <c r="KX10">
        <v>6</v>
      </c>
      <c r="KY10">
        <v>27</v>
      </c>
      <c r="KZ10">
        <v>0</v>
      </c>
      <c r="LA10">
        <v>1</v>
      </c>
      <c r="LB10">
        <v>0</v>
      </c>
      <c r="LC10">
        <v>0</v>
      </c>
      <c r="LD10">
        <v>63</v>
      </c>
      <c r="LE10">
        <v>7</v>
      </c>
      <c r="LF10">
        <v>0</v>
      </c>
      <c r="LG10">
        <v>17</v>
      </c>
      <c r="LH10">
        <v>6</v>
      </c>
      <c r="LI10">
        <v>20</v>
      </c>
      <c r="LJ10">
        <v>0</v>
      </c>
      <c r="LK10">
        <v>0</v>
      </c>
      <c r="LL10">
        <v>0</v>
      </c>
      <c r="LM10">
        <v>0</v>
      </c>
      <c r="LN10">
        <v>44</v>
      </c>
      <c r="LO10">
        <v>12</v>
      </c>
      <c r="LP10">
        <v>3</v>
      </c>
      <c r="LQ10">
        <v>20</v>
      </c>
      <c r="LR10">
        <v>6</v>
      </c>
      <c r="LS10">
        <v>14</v>
      </c>
      <c r="LT10">
        <v>0</v>
      </c>
      <c r="LU10">
        <v>0</v>
      </c>
      <c r="LV10">
        <v>0</v>
      </c>
      <c r="LW10">
        <v>0</v>
      </c>
      <c r="LX10">
        <v>49</v>
      </c>
      <c r="LY10">
        <v>10</v>
      </c>
      <c r="LZ10">
        <v>4</v>
      </c>
      <c r="MA10">
        <v>19</v>
      </c>
      <c r="MB10">
        <v>7</v>
      </c>
      <c r="MC10">
        <v>13</v>
      </c>
      <c r="MD10">
        <v>0</v>
      </c>
      <c r="ME10">
        <v>0</v>
      </c>
      <c r="MF10">
        <v>0</v>
      </c>
      <c r="MG10">
        <v>0</v>
      </c>
      <c r="MH10">
        <v>46</v>
      </c>
      <c r="MI10">
        <v>10</v>
      </c>
      <c r="MJ10">
        <v>1</v>
      </c>
      <c r="MK10">
        <v>19</v>
      </c>
      <c r="ML10">
        <v>5</v>
      </c>
      <c r="MM10">
        <v>14</v>
      </c>
      <c r="MN10">
        <v>0</v>
      </c>
      <c r="MO10">
        <v>0</v>
      </c>
      <c r="MP10">
        <v>0</v>
      </c>
      <c r="MQ10">
        <v>1</v>
      </c>
      <c r="MR10">
        <v>44</v>
      </c>
      <c r="MS10">
        <v>3</v>
      </c>
      <c r="MT10">
        <v>3</v>
      </c>
      <c r="MU10">
        <v>14</v>
      </c>
      <c r="MV10">
        <v>5</v>
      </c>
      <c r="MW10">
        <v>4</v>
      </c>
      <c r="MX10">
        <v>0</v>
      </c>
      <c r="MY10">
        <v>0</v>
      </c>
      <c r="MZ10">
        <v>0</v>
      </c>
      <c r="NA10">
        <v>0</v>
      </c>
      <c r="NB10">
        <v>24</v>
      </c>
      <c r="NC10">
        <v>5</v>
      </c>
      <c r="ND10">
        <v>3</v>
      </c>
      <c r="NE10">
        <v>10</v>
      </c>
      <c r="NF10">
        <v>6</v>
      </c>
      <c r="NG10">
        <v>5</v>
      </c>
      <c r="NH10">
        <v>0</v>
      </c>
      <c r="NI10">
        <v>0</v>
      </c>
      <c r="NJ10">
        <v>0</v>
      </c>
      <c r="NK10">
        <v>0</v>
      </c>
      <c r="NL10">
        <v>23</v>
      </c>
      <c r="NM10">
        <v>2</v>
      </c>
      <c r="NN10">
        <v>0</v>
      </c>
      <c r="NO10">
        <v>3</v>
      </c>
      <c r="NP10">
        <v>2</v>
      </c>
      <c r="NQ10">
        <v>0</v>
      </c>
      <c r="NR10">
        <v>0</v>
      </c>
      <c r="NS10">
        <v>0</v>
      </c>
      <c r="NT10">
        <v>0</v>
      </c>
      <c r="NU10">
        <v>0</v>
      </c>
      <c r="NV10">
        <v>5</v>
      </c>
      <c r="NW10">
        <v>226</v>
      </c>
      <c r="NX10">
        <v>20</v>
      </c>
      <c r="NY10">
        <v>412</v>
      </c>
      <c r="NZ10">
        <v>167</v>
      </c>
      <c r="OA10">
        <v>260</v>
      </c>
      <c r="OB10">
        <v>0</v>
      </c>
      <c r="OC10">
        <v>1</v>
      </c>
      <c r="OD10">
        <v>0</v>
      </c>
      <c r="OE10">
        <v>1</v>
      </c>
      <c r="OF10">
        <v>918</v>
      </c>
    </row>
    <row r="11" spans="1:397" hidden="1">
      <c r="A11" s="178" t="s">
        <v>141</v>
      </c>
      <c r="B11">
        <v>208</v>
      </c>
      <c r="C11">
        <v>6</v>
      </c>
      <c r="D11">
        <v>1</v>
      </c>
      <c r="E11">
        <v>5</v>
      </c>
      <c r="F11">
        <v>60</v>
      </c>
      <c r="G11">
        <v>1</v>
      </c>
      <c r="H11">
        <v>82</v>
      </c>
      <c r="I11">
        <v>21</v>
      </c>
      <c r="J11">
        <v>60</v>
      </c>
      <c r="K11">
        <v>9</v>
      </c>
      <c r="L11">
        <v>1</v>
      </c>
      <c r="M11">
        <v>3</v>
      </c>
      <c r="N11">
        <v>25</v>
      </c>
      <c r="O11">
        <v>3</v>
      </c>
      <c r="P11">
        <v>0</v>
      </c>
      <c r="Q11">
        <v>0</v>
      </c>
      <c r="R11">
        <v>15</v>
      </c>
      <c r="S11">
        <v>9</v>
      </c>
      <c r="T11">
        <v>246</v>
      </c>
      <c r="U11">
        <v>36</v>
      </c>
      <c r="V11">
        <v>0</v>
      </c>
      <c r="W11">
        <v>0</v>
      </c>
      <c r="X11">
        <v>7</v>
      </c>
      <c r="Y11">
        <v>58</v>
      </c>
      <c r="Z11">
        <v>1</v>
      </c>
      <c r="AA11">
        <v>8</v>
      </c>
      <c r="AB11">
        <v>38</v>
      </c>
      <c r="AC11">
        <v>7</v>
      </c>
      <c r="AD11">
        <v>4</v>
      </c>
      <c r="AE11">
        <v>30</v>
      </c>
      <c r="AF11">
        <v>8</v>
      </c>
      <c r="AG11">
        <v>22</v>
      </c>
      <c r="AH11">
        <v>974</v>
      </c>
      <c r="AI11">
        <v>16</v>
      </c>
      <c r="AJ11">
        <v>0</v>
      </c>
      <c r="AK11">
        <v>0</v>
      </c>
      <c r="AL11">
        <v>0</v>
      </c>
      <c r="AM11">
        <v>1</v>
      </c>
      <c r="AN11">
        <v>0</v>
      </c>
      <c r="AO11">
        <v>0</v>
      </c>
      <c r="AP11">
        <v>3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5</v>
      </c>
      <c r="BB11">
        <v>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6</v>
      </c>
      <c r="BJ11">
        <v>0</v>
      </c>
      <c r="BK11">
        <v>1</v>
      </c>
      <c r="BL11">
        <v>3</v>
      </c>
      <c r="BM11">
        <v>0</v>
      </c>
      <c r="BN11">
        <v>4</v>
      </c>
      <c r="BO11">
        <v>40</v>
      </c>
      <c r="BP11">
        <v>333</v>
      </c>
      <c r="BQ11">
        <v>2</v>
      </c>
      <c r="BR11">
        <v>3</v>
      </c>
      <c r="BS11">
        <v>1</v>
      </c>
      <c r="BT11">
        <v>66</v>
      </c>
      <c r="BU11">
        <v>6</v>
      </c>
      <c r="BV11">
        <v>77</v>
      </c>
      <c r="BW11">
        <v>46</v>
      </c>
      <c r="BX11">
        <v>43</v>
      </c>
      <c r="BY11">
        <v>7</v>
      </c>
      <c r="BZ11">
        <v>0</v>
      </c>
      <c r="CA11">
        <v>0</v>
      </c>
      <c r="CB11">
        <v>13</v>
      </c>
      <c r="CC11">
        <v>15</v>
      </c>
      <c r="CD11">
        <v>0</v>
      </c>
      <c r="CE11">
        <v>3</v>
      </c>
      <c r="CF11">
        <v>15</v>
      </c>
      <c r="CG11">
        <v>5</v>
      </c>
      <c r="CH11">
        <v>161</v>
      </c>
      <c r="CI11">
        <v>22</v>
      </c>
      <c r="CJ11">
        <v>0</v>
      </c>
      <c r="CK11">
        <v>1</v>
      </c>
      <c r="CL11">
        <v>7</v>
      </c>
      <c r="CM11">
        <v>42</v>
      </c>
      <c r="CN11">
        <v>0</v>
      </c>
      <c r="CO11">
        <v>9</v>
      </c>
      <c r="CP11">
        <v>104</v>
      </c>
      <c r="CQ11">
        <v>18</v>
      </c>
      <c r="CR11">
        <v>8</v>
      </c>
      <c r="CS11">
        <v>47</v>
      </c>
      <c r="CT11">
        <v>3</v>
      </c>
      <c r="CU11">
        <v>30</v>
      </c>
      <c r="CV11">
        <v>1087</v>
      </c>
      <c r="CW11">
        <v>91</v>
      </c>
      <c r="CX11">
        <v>7</v>
      </c>
      <c r="CY11">
        <v>3</v>
      </c>
      <c r="CZ11">
        <v>0</v>
      </c>
      <c r="DA11">
        <v>91</v>
      </c>
      <c r="DB11">
        <v>0</v>
      </c>
      <c r="DC11">
        <v>37</v>
      </c>
      <c r="DD11">
        <v>21</v>
      </c>
      <c r="DE11">
        <v>41</v>
      </c>
      <c r="DF11">
        <v>9</v>
      </c>
      <c r="DG11">
        <v>0</v>
      </c>
      <c r="DH11">
        <v>2</v>
      </c>
      <c r="DI11">
        <v>14</v>
      </c>
      <c r="DJ11">
        <v>4</v>
      </c>
      <c r="DK11">
        <v>0</v>
      </c>
      <c r="DL11">
        <v>0</v>
      </c>
      <c r="DM11">
        <v>17</v>
      </c>
      <c r="DN11">
        <v>13</v>
      </c>
      <c r="DO11">
        <v>81</v>
      </c>
      <c r="DP11">
        <v>17</v>
      </c>
      <c r="DQ11">
        <v>0</v>
      </c>
      <c r="DR11">
        <v>4</v>
      </c>
      <c r="DS11">
        <v>3</v>
      </c>
      <c r="DT11">
        <v>18</v>
      </c>
      <c r="DU11">
        <v>0</v>
      </c>
      <c r="DV11">
        <v>4</v>
      </c>
      <c r="DW11">
        <v>8</v>
      </c>
      <c r="DX11">
        <v>3</v>
      </c>
      <c r="DY11">
        <v>6</v>
      </c>
      <c r="DZ11">
        <v>28</v>
      </c>
      <c r="EA11">
        <v>1</v>
      </c>
      <c r="EB11">
        <v>20</v>
      </c>
      <c r="EC11">
        <v>543</v>
      </c>
      <c r="ED11">
        <v>648</v>
      </c>
      <c r="EE11">
        <v>15</v>
      </c>
      <c r="EF11">
        <v>7</v>
      </c>
      <c r="EG11">
        <v>6</v>
      </c>
      <c r="EH11">
        <v>218</v>
      </c>
      <c r="EI11">
        <v>7</v>
      </c>
      <c r="EJ11">
        <v>196</v>
      </c>
      <c r="EK11">
        <v>91</v>
      </c>
      <c r="EL11">
        <v>144</v>
      </c>
      <c r="EM11">
        <v>25</v>
      </c>
      <c r="EN11">
        <v>1</v>
      </c>
      <c r="EO11">
        <v>5</v>
      </c>
      <c r="EP11">
        <v>52</v>
      </c>
      <c r="EQ11">
        <v>22</v>
      </c>
      <c r="ER11">
        <v>0</v>
      </c>
      <c r="ES11">
        <v>3</v>
      </c>
      <c r="ET11">
        <v>47</v>
      </c>
      <c r="EU11">
        <v>27</v>
      </c>
      <c r="EV11">
        <v>493</v>
      </c>
      <c r="EW11">
        <v>76</v>
      </c>
      <c r="EX11">
        <v>0</v>
      </c>
      <c r="EY11">
        <v>5</v>
      </c>
      <c r="EZ11">
        <v>17</v>
      </c>
      <c r="FA11">
        <v>118</v>
      </c>
      <c r="FB11">
        <v>1</v>
      </c>
      <c r="FC11">
        <v>21</v>
      </c>
      <c r="FD11">
        <v>156</v>
      </c>
      <c r="FE11">
        <v>28</v>
      </c>
      <c r="FF11">
        <v>19</v>
      </c>
      <c r="FG11">
        <v>108</v>
      </c>
      <c r="FH11">
        <v>12</v>
      </c>
      <c r="FI11">
        <v>76</v>
      </c>
      <c r="FJ11">
        <v>2644</v>
      </c>
      <c r="FK11">
        <v>399</v>
      </c>
      <c r="FL11">
        <v>62</v>
      </c>
      <c r="FM11">
        <v>474</v>
      </c>
      <c r="FN11">
        <v>4</v>
      </c>
      <c r="FO11">
        <v>35</v>
      </c>
      <c r="FP11">
        <v>974</v>
      </c>
      <c r="FQ11">
        <v>23</v>
      </c>
      <c r="FR11">
        <v>8</v>
      </c>
      <c r="FS11">
        <v>1</v>
      </c>
      <c r="FT11">
        <v>0</v>
      </c>
      <c r="FU11">
        <v>8</v>
      </c>
      <c r="FV11">
        <v>40</v>
      </c>
      <c r="FW11">
        <v>554</v>
      </c>
      <c r="FX11">
        <v>39</v>
      </c>
      <c r="FY11">
        <v>430</v>
      </c>
      <c r="FZ11">
        <v>1</v>
      </c>
      <c r="GA11">
        <v>63</v>
      </c>
      <c r="GB11">
        <v>1087</v>
      </c>
      <c r="GC11">
        <v>87</v>
      </c>
      <c r="GD11">
        <v>5</v>
      </c>
      <c r="GE11">
        <v>421</v>
      </c>
      <c r="GF11">
        <v>19</v>
      </c>
      <c r="GG11">
        <v>11</v>
      </c>
      <c r="GH11">
        <v>543</v>
      </c>
      <c r="GI11">
        <v>1063</v>
      </c>
      <c r="GJ11">
        <v>114</v>
      </c>
      <c r="GK11">
        <v>1326</v>
      </c>
      <c r="GL11">
        <v>24</v>
      </c>
      <c r="GM11">
        <v>117</v>
      </c>
      <c r="GN11">
        <v>2644</v>
      </c>
      <c r="GO11">
        <v>20</v>
      </c>
      <c r="GP11">
        <v>0</v>
      </c>
      <c r="GQ11">
        <v>77</v>
      </c>
      <c r="GR11">
        <v>36</v>
      </c>
      <c r="GS11">
        <v>48</v>
      </c>
      <c r="GT11">
        <v>0</v>
      </c>
      <c r="GU11">
        <v>0</v>
      </c>
      <c r="GV11">
        <v>0</v>
      </c>
      <c r="GW11">
        <v>0</v>
      </c>
      <c r="GX11">
        <v>145</v>
      </c>
      <c r="GY11">
        <v>38</v>
      </c>
      <c r="GZ11">
        <v>0</v>
      </c>
      <c r="HA11">
        <v>77</v>
      </c>
      <c r="HB11">
        <v>36</v>
      </c>
      <c r="HC11">
        <v>38</v>
      </c>
      <c r="HD11">
        <v>0</v>
      </c>
      <c r="HE11">
        <v>0</v>
      </c>
      <c r="HF11">
        <v>0</v>
      </c>
      <c r="HG11">
        <v>0</v>
      </c>
      <c r="HH11">
        <v>153</v>
      </c>
      <c r="HI11">
        <v>45</v>
      </c>
      <c r="HJ11">
        <v>0</v>
      </c>
      <c r="HK11">
        <v>68</v>
      </c>
      <c r="HL11">
        <v>27</v>
      </c>
      <c r="HM11">
        <v>37</v>
      </c>
      <c r="HN11">
        <v>0</v>
      </c>
      <c r="HO11">
        <v>0</v>
      </c>
      <c r="HP11">
        <v>0</v>
      </c>
      <c r="HQ11">
        <v>0</v>
      </c>
      <c r="HR11">
        <v>150</v>
      </c>
      <c r="HS11">
        <v>78</v>
      </c>
      <c r="HT11">
        <v>0</v>
      </c>
      <c r="HU11">
        <v>77</v>
      </c>
      <c r="HV11">
        <v>38</v>
      </c>
      <c r="HW11">
        <v>26</v>
      </c>
      <c r="HX11">
        <v>0</v>
      </c>
      <c r="HY11">
        <v>0</v>
      </c>
      <c r="HZ11">
        <v>0</v>
      </c>
      <c r="IA11">
        <v>0</v>
      </c>
      <c r="IB11">
        <v>181</v>
      </c>
      <c r="IC11">
        <v>54</v>
      </c>
      <c r="ID11">
        <v>1</v>
      </c>
      <c r="IE11">
        <v>80</v>
      </c>
      <c r="IF11">
        <v>29</v>
      </c>
      <c r="IG11">
        <v>32</v>
      </c>
      <c r="IH11">
        <v>0</v>
      </c>
      <c r="II11">
        <v>0</v>
      </c>
      <c r="IJ11">
        <v>0</v>
      </c>
      <c r="IK11">
        <v>1</v>
      </c>
      <c r="IL11">
        <v>167</v>
      </c>
      <c r="IM11">
        <v>67</v>
      </c>
      <c r="IN11">
        <v>2</v>
      </c>
      <c r="IO11">
        <v>73</v>
      </c>
      <c r="IP11">
        <v>29</v>
      </c>
      <c r="IQ11">
        <v>39</v>
      </c>
      <c r="IR11">
        <v>0</v>
      </c>
      <c r="IS11">
        <v>3</v>
      </c>
      <c r="IT11">
        <v>0</v>
      </c>
      <c r="IU11">
        <v>0</v>
      </c>
      <c r="IV11">
        <v>181</v>
      </c>
      <c r="IW11">
        <v>66</v>
      </c>
      <c r="IX11">
        <v>0</v>
      </c>
      <c r="IY11">
        <v>66</v>
      </c>
      <c r="IZ11">
        <v>30</v>
      </c>
      <c r="JA11">
        <v>45</v>
      </c>
      <c r="JB11">
        <v>1</v>
      </c>
      <c r="JC11">
        <v>1</v>
      </c>
      <c r="JD11">
        <v>1</v>
      </c>
      <c r="JE11">
        <v>1</v>
      </c>
      <c r="JF11">
        <v>177</v>
      </c>
      <c r="JG11">
        <v>81</v>
      </c>
      <c r="JH11">
        <v>3</v>
      </c>
      <c r="JI11">
        <v>65</v>
      </c>
      <c r="JJ11">
        <v>19</v>
      </c>
      <c r="JK11">
        <v>29</v>
      </c>
      <c r="JL11">
        <v>2</v>
      </c>
      <c r="JM11">
        <v>1</v>
      </c>
      <c r="JN11">
        <v>0</v>
      </c>
      <c r="JO11">
        <v>2</v>
      </c>
      <c r="JP11">
        <v>178</v>
      </c>
      <c r="JQ11">
        <v>80</v>
      </c>
      <c r="JR11">
        <v>3</v>
      </c>
      <c r="JS11">
        <v>62</v>
      </c>
      <c r="JT11">
        <v>24</v>
      </c>
      <c r="JU11">
        <v>33</v>
      </c>
      <c r="JV11">
        <v>1</v>
      </c>
      <c r="JW11">
        <v>1</v>
      </c>
      <c r="JX11">
        <v>1</v>
      </c>
      <c r="JY11">
        <v>0</v>
      </c>
      <c r="JZ11">
        <v>178</v>
      </c>
      <c r="KA11">
        <v>75</v>
      </c>
      <c r="KB11">
        <v>1</v>
      </c>
      <c r="KC11">
        <v>70</v>
      </c>
      <c r="KD11">
        <v>20</v>
      </c>
      <c r="KE11">
        <v>29</v>
      </c>
      <c r="KF11">
        <v>0</v>
      </c>
      <c r="KG11">
        <v>1</v>
      </c>
      <c r="KH11">
        <v>0</v>
      </c>
      <c r="KI11">
        <v>2</v>
      </c>
      <c r="KJ11">
        <v>175</v>
      </c>
      <c r="KK11">
        <v>48</v>
      </c>
      <c r="KL11">
        <v>5</v>
      </c>
      <c r="KM11">
        <v>67</v>
      </c>
      <c r="KN11">
        <v>23</v>
      </c>
      <c r="KO11">
        <v>29</v>
      </c>
      <c r="KP11">
        <v>0</v>
      </c>
      <c r="KQ11">
        <v>0</v>
      </c>
      <c r="KR11">
        <v>1</v>
      </c>
      <c r="KS11">
        <v>1</v>
      </c>
      <c r="KT11">
        <v>149</v>
      </c>
      <c r="KU11">
        <v>58</v>
      </c>
      <c r="KV11">
        <v>4</v>
      </c>
      <c r="KW11">
        <v>66</v>
      </c>
      <c r="KX11">
        <v>21</v>
      </c>
      <c r="KY11">
        <v>26</v>
      </c>
      <c r="KZ11">
        <v>1</v>
      </c>
      <c r="LA11">
        <v>1</v>
      </c>
      <c r="LB11">
        <v>1</v>
      </c>
      <c r="LC11">
        <v>1</v>
      </c>
      <c r="LD11">
        <v>154</v>
      </c>
      <c r="LE11">
        <v>51</v>
      </c>
      <c r="LF11">
        <v>1</v>
      </c>
      <c r="LG11">
        <v>62</v>
      </c>
      <c r="LH11">
        <v>19</v>
      </c>
      <c r="LI11">
        <v>22</v>
      </c>
      <c r="LJ11">
        <v>2</v>
      </c>
      <c r="LK11">
        <v>0</v>
      </c>
      <c r="LL11">
        <v>0</v>
      </c>
      <c r="LM11">
        <v>2</v>
      </c>
      <c r="LN11">
        <v>136</v>
      </c>
      <c r="LO11">
        <v>64</v>
      </c>
      <c r="LP11">
        <v>5</v>
      </c>
      <c r="LQ11">
        <v>42</v>
      </c>
      <c r="LR11">
        <v>12</v>
      </c>
      <c r="LS11">
        <v>26</v>
      </c>
      <c r="LT11">
        <v>1</v>
      </c>
      <c r="LU11">
        <v>2</v>
      </c>
      <c r="LV11">
        <v>0</v>
      </c>
      <c r="LW11">
        <v>1</v>
      </c>
      <c r="LX11">
        <v>137</v>
      </c>
      <c r="LY11">
        <v>54</v>
      </c>
      <c r="LZ11">
        <v>4</v>
      </c>
      <c r="MA11">
        <v>45</v>
      </c>
      <c r="MB11">
        <v>10</v>
      </c>
      <c r="MC11">
        <v>27</v>
      </c>
      <c r="MD11">
        <v>0</v>
      </c>
      <c r="ME11">
        <v>1</v>
      </c>
      <c r="MF11">
        <v>0</v>
      </c>
      <c r="MG11">
        <v>1</v>
      </c>
      <c r="MH11">
        <v>130</v>
      </c>
      <c r="MI11">
        <v>45</v>
      </c>
      <c r="MJ11">
        <v>4</v>
      </c>
      <c r="MK11">
        <v>37</v>
      </c>
      <c r="ML11">
        <v>13</v>
      </c>
      <c r="MM11">
        <v>20</v>
      </c>
      <c r="MN11">
        <v>0</v>
      </c>
      <c r="MO11">
        <v>1</v>
      </c>
      <c r="MP11">
        <v>0</v>
      </c>
      <c r="MQ11">
        <v>0</v>
      </c>
      <c r="MR11">
        <v>106</v>
      </c>
      <c r="MS11">
        <v>28</v>
      </c>
      <c r="MT11">
        <v>3</v>
      </c>
      <c r="MU11">
        <v>21</v>
      </c>
      <c r="MV11">
        <v>6</v>
      </c>
      <c r="MW11">
        <v>14</v>
      </c>
      <c r="MX11">
        <v>0</v>
      </c>
      <c r="MY11">
        <v>0</v>
      </c>
      <c r="MZ11">
        <v>1</v>
      </c>
      <c r="NA11">
        <v>0</v>
      </c>
      <c r="NB11">
        <v>66</v>
      </c>
      <c r="NC11">
        <v>16</v>
      </c>
      <c r="ND11">
        <v>2</v>
      </c>
      <c r="NE11">
        <v>23</v>
      </c>
      <c r="NF11">
        <v>6</v>
      </c>
      <c r="NG11">
        <v>11</v>
      </c>
      <c r="NH11">
        <v>0</v>
      </c>
      <c r="NI11">
        <v>1</v>
      </c>
      <c r="NJ11">
        <v>0</v>
      </c>
      <c r="NK11">
        <v>0</v>
      </c>
      <c r="NL11">
        <v>52</v>
      </c>
      <c r="NM11">
        <v>6</v>
      </c>
      <c r="NN11">
        <v>2</v>
      </c>
      <c r="NO11">
        <v>9</v>
      </c>
      <c r="NP11">
        <v>2</v>
      </c>
      <c r="NQ11">
        <v>12</v>
      </c>
      <c r="NR11">
        <v>0</v>
      </c>
      <c r="NS11">
        <v>0</v>
      </c>
      <c r="NT11">
        <v>0</v>
      </c>
      <c r="NU11">
        <v>0</v>
      </c>
      <c r="NV11">
        <v>29</v>
      </c>
      <c r="NW11">
        <v>974</v>
      </c>
      <c r="NX11">
        <v>40</v>
      </c>
      <c r="NY11">
        <v>1087</v>
      </c>
      <c r="NZ11">
        <v>400</v>
      </c>
      <c r="OA11">
        <v>543</v>
      </c>
      <c r="OB11">
        <v>8</v>
      </c>
      <c r="OC11">
        <v>13</v>
      </c>
      <c r="OD11">
        <v>5</v>
      </c>
      <c r="OE11">
        <v>12</v>
      </c>
      <c r="OF11">
        <v>2644</v>
      </c>
    </row>
    <row r="12" spans="1:397" hidden="1">
      <c r="A12" s="178" t="s">
        <v>142</v>
      </c>
      <c r="B12">
        <v>91</v>
      </c>
      <c r="C12">
        <v>8</v>
      </c>
      <c r="D12">
        <v>0</v>
      </c>
      <c r="E12">
        <v>2</v>
      </c>
      <c r="F12">
        <v>20</v>
      </c>
      <c r="G12">
        <v>0</v>
      </c>
      <c r="H12">
        <v>35</v>
      </c>
      <c r="I12">
        <v>19</v>
      </c>
      <c r="J12">
        <v>59</v>
      </c>
      <c r="K12">
        <v>5</v>
      </c>
      <c r="L12">
        <v>1</v>
      </c>
      <c r="M12">
        <v>0</v>
      </c>
      <c r="N12">
        <v>20</v>
      </c>
      <c r="O12">
        <v>0</v>
      </c>
      <c r="P12">
        <v>0</v>
      </c>
      <c r="Q12">
        <v>1</v>
      </c>
      <c r="R12">
        <v>18</v>
      </c>
      <c r="S12">
        <v>4</v>
      </c>
      <c r="T12">
        <v>243</v>
      </c>
      <c r="U12">
        <v>7</v>
      </c>
      <c r="V12">
        <v>0</v>
      </c>
      <c r="W12">
        <v>0</v>
      </c>
      <c r="X12">
        <v>3</v>
      </c>
      <c r="Y12">
        <v>21</v>
      </c>
      <c r="Z12">
        <v>0</v>
      </c>
      <c r="AA12">
        <v>8</v>
      </c>
      <c r="AB12">
        <v>18</v>
      </c>
      <c r="AC12">
        <v>13</v>
      </c>
      <c r="AD12">
        <v>3</v>
      </c>
      <c r="AE12">
        <v>15</v>
      </c>
      <c r="AF12">
        <v>17</v>
      </c>
      <c r="AG12">
        <v>33</v>
      </c>
      <c r="AH12">
        <v>664</v>
      </c>
      <c r="AI12">
        <v>5</v>
      </c>
      <c r="AJ12">
        <v>0</v>
      </c>
      <c r="AK12">
        <v>0</v>
      </c>
      <c r="AL12">
        <v>0</v>
      </c>
      <c r="AM12">
        <v>2</v>
      </c>
      <c r="AN12">
        <v>0</v>
      </c>
      <c r="AO12">
        <v>0</v>
      </c>
      <c r="AP12">
        <v>1</v>
      </c>
      <c r="AQ12">
        <v>4</v>
      </c>
      <c r="AR12">
        <v>0</v>
      </c>
      <c r="AS12">
        <v>0</v>
      </c>
      <c r="AT12">
        <v>0</v>
      </c>
      <c r="AU12">
        <v>2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5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2</v>
      </c>
      <c r="BI12">
        <v>1</v>
      </c>
      <c r="BJ12">
        <v>0</v>
      </c>
      <c r="BK12">
        <v>0</v>
      </c>
      <c r="BL12">
        <v>0</v>
      </c>
      <c r="BM12">
        <v>0</v>
      </c>
      <c r="BN12">
        <v>2</v>
      </c>
      <c r="BO12">
        <v>24</v>
      </c>
      <c r="BP12">
        <v>476</v>
      </c>
      <c r="BQ12">
        <v>8</v>
      </c>
      <c r="BR12">
        <v>2</v>
      </c>
      <c r="BS12">
        <v>1</v>
      </c>
      <c r="BT12">
        <v>34</v>
      </c>
      <c r="BU12">
        <v>0</v>
      </c>
      <c r="BV12">
        <v>42</v>
      </c>
      <c r="BW12">
        <v>31</v>
      </c>
      <c r="BX12">
        <v>31</v>
      </c>
      <c r="BY12">
        <v>0</v>
      </c>
      <c r="BZ12">
        <v>1</v>
      </c>
      <c r="CA12">
        <v>0</v>
      </c>
      <c r="CB12">
        <v>8</v>
      </c>
      <c r="CC12">
        <v>7</v>
      </c>
      <c r="CD12">
        <v>0</v>
      </c>
      <c r="CE12">
        <v>0</v>
      </c>
      <c r="CF12">
        <v>19</v>
      </c>
      <c r="CG12">
        <v>11</v>
      </c>
      <c r="CH12">
        <v>124</v>
      </c>
      <c r="CI12">
        <v>8</v>
      </c>
      <c r="CJ12">
        <v>0</v>
      </c>
      <c r="CK12">
        <v>4</v>
      </c>
      <c r="CL12">
        <v>1</v>
      </c>
      <c r="CM12">
        <v>50</v>
      </c>
      <c r="CN12">
        <v>0</v>
      </c>
      <c r="CO12">
        <v>6</v>
      </c>
      <c r="CP12">
        <v>29</v>
      </c>
      <c r="CQ12">
        <v>4</v>
      </c>
      <c r="CR12">
        <v>9</v>
      </c>
      <c r="CS12">
        <v>63</v>
      </c>
      <c r="CT12">
        <v>7</v>
      </c>
      <c r="CU12">
        <v>20</v>
      </c>
      <c r="CV12">
        <v>996</v>
      </c>
      <c r="CW12">
        <v>108</v>
      </c>
      <c r="CX12">
        <v>13</v>
      </c>
      <c r="CY12">
        <v>0</v>
      </c>
      <c r="CZ12">
        <v>1</v>
      </c>
      <c r="DA12">
        <v>49</v>
      </c>
      <c r="DB12">
        <v>0</v>
      </c>
      <c r="DC12">
        <v>31</v>
      </c>
      <c r="DD12">
        <v>64</v>
      </c>
      <c r="DE12">
        <v>29</v>
      </c>
      <c r="DF12">
        <v>3</v>
      </c>
      <c r="DG12">
        <v>1</v>
      </c>
      <c r="DH12">
        <v>0</v>
      </c>
      <c r="DI12">
        <v>13</v>
      </c>
      <c r="DJ12">
        <v>2</v>
      </c>
      <c r="DK12">
        <v>0</v>
      </c>
      <c r="DL12">
        <v>1</v>
      </c>
      <c r="DM12">
        <v>41</v>
      </c>
      <c r="DN12">
        <v>3</v>
      </c>
      <c r="DO12">
        <v>122</v>
      </c>
      <c r="DP12">
        <v>10</v>
      </c>
      <c r="DQ12">
        <v>0</v>
      </c>
      <c r="DR12">
        <v>10</v>
      </c>
      <c r="DS12">
        <v>3</v>
      </c>
      <c r="DT12">
        <v>8</v>
      </c>
      <c r="DU12">
        <v>0</v>
      </c>
      <c r="DV12">
        <v>0</v>
      </c>
      <c r="DW12">
        <v>7</v>
      </c>
      <c r="DX12">
        <v>5</v>
      </c>
      <c r="DY12">
        <v>6</v>
      </c>
      <c r="DZ12">
        <v>36</v>
      </c>
      <c r="EA12">
        <v>2</v>
      </c>
      <c r="EB12">
        <v>36</v>
      </c>
      <c r="EC12">
        <v>604</v>
      </c>
      <c r="ED12">
        <v>680</v>
      </c>
      <c r="EE12">
        <v>29</v>
      </c>
      <c r="EF12">
        <v>2</v>
      </c>
      <c r="EG12">
        <v>4</v>
      </c>
      <c r="EH12">
        <v>105</v>
      </c>
      <c r="EI12">
        <v>0</v>
      </c>
      <c r="EJ12">
        <v>108</v>
      </c>
      <c r="EK12">
        <v>115</v>
      </c>
      <c r="EL12">
        <v>123</v>
      </c>
      <c r="EM12">
        <v>8</v>
      </c>
      <c r="EN12">
        <v>3</v>
      </c>
      <c r="EO12">
        <v>0</v>
      </c>
      <c r="EP12">
        <v>43</v>
      </c>
      <c r="EQ12">
        <v>9</v>
      </c>
      <c r="ER12">
        <v>0</v>
      </c>
      <c r="ES12">
        <v>2</v>
      </c>
      <c r="ET12">
        <v>78</v>
      </c>
      <c r="EU12">
        <v>18</v>
      </c>
      <c r="EV12">
        <v>494</v>
      </c>
      <c r="EW12">
        <v>25</v>
      </c>
      <c r="EX12">
        <v>0</v>
      </c>
      <c r="EY12">
        <v>14</v>
      </c>
      <c r="EZ12">
        <v>7</v>
      </c>
      <c r="FA12">
        <v>79</v>
      </c>
      <c r="FB12">
        <v>0</v>
      </c>
      <c r="FC12">
        <v>16</v>
      </c>
      <c r="FD12">
        <v>55</v>
      </c>
      <c r="FE12">
        <v>22</v>
      </c>
      <c r="FF12">
        <v>18</v>
      </c>
      <c r="FG12">
        <v>114</v>
      </c>
      <c r="FH12">
        <v>26</v>
      </c>
      <c r="FI12">
        <v>91</v>
      </c>
      <c r="FJ12">
        <v>2288</v>
      </c>
      <c r="FK12">
        <v>278</v>
      </c>
      <c r="FL12">
        <v>41</v>
      </c>
      <c r="FM12">
        <v>314</v>
      </c>
      <c r="FN12">
        <v>2</v>
      </c>
      <c r="FO12">
        <v>29</v>
      </c>
      <c r="FP12">
        <v>664</v>
      </c>
      <c r="FQ12">
        <v>10</v>
      </c>
      <c r="FR12">
        <v>2</v>
      </c>
      <c r="FS12">
        <v>7</v>
      </c>
      <c r="FT12">
        <v>0</v>
      </c>
      <c r="FU12">
        <v>5</v>
      </c>
      <c r="FV12">
        <v>24</v>
      </c>
      <c r="FW12">
        <v>450</v>
      </c>
      <c r="FX12">
        <v>48</v>
      </c>
      <c r="FY12">
        <v>449</v>
      </c>
      <c r="FZ12">
        <v>2</v>
      </c>
      <c r="GA12">
        <v>47</v>
      </c>
      <c r="GB12">
        <v>996</v>
      </c>
      <c r="GC12">
        <v>112</v>
      </c>
      <c r="GD12">
        <v>10</v>
      </c>
      <c r="GE12">
        <v>461</v>
      </c>
      <c r="GF12">
        <v>0</v>
      </c>
      <c r="GG12">
        <v>21</v>
      </c>
      <c r="GH12">
        <v>604</v>
      </c>
      <c r="GI12">
        <v>850</v>
      </c>
      <c r="GJ12">
        <v>101</v>
      </c>
      <c r="GK12">
        <v>1231</v>
      </c>
      <c r="GL12">
        <v>4</v>
      </c>
      <c r="GM12">
        <v>102</v>
      </c>
      <c r="GN12">
        <v>2288</v>
      </c>
      <c r="GO12">
        <v>16</v>
      </c>
      <c r="GP12">
        <v>1</v>
      </c>
      <c r="GQ12">
        <v>79</v>
      </c>
      <c r="GR12">
        <v>49</v>
      </c>
      <c r="GS12">
        <v>64</v>
      </c>
      <c r="GT12">
        <v>0</v>
      </c>
      <c r="GU12">
        <v>0</v>
      </c>
      <c r="GV12">
        <v>0</v>
      </c>
      <c r="GW12">
        <v>0</v>
      </c>
      <c r="GX12">
        <v>160</v>
      </c>
      <c r="GY12">
        <v>19</v>
      </c>
      <c r="GZ12">
        <v>0</v>
      </c>
      <c r="HA12">
        <v>93</v>
      </c>
      <c r="HB12">
        <v>49</v>
      </c>
      <c r="HC12">
        <v>40</v>
      </c>
      <c r="HD12">
        <v>0</v>
      </c>
      <c r="HE12">
        <v>0</v>
      </c>
      <c r="HF12">
        <v>0</v>
      </c>
      <c r="HG12">
        <v>0</v>
      </c>
      <c r="HH12">
        <v>152</v>
      </c>
      <c r="HI12">
        <v>27</v>
      </c>
      <c r="HJ12">
        <v>0</v>
      </c>
      <c r="HK12">
        <v>73</v>
      </c>
      <c r="HL12">
        <v>44</v>
      </c>
      <c r="HM12">
        <v>31</v>
      </c>
      <c r="HN12">
        <v>0</v>
      </c>
      <c r="HO12">
        <v>0</v>
      </c>
      <c r="HP12">
        <v>0</v>
      </c>
      <c r="HQ12">
        <v>1</v>
      </c>
      <c r="HR12">
        <v>131</v>
      </c>
      <c r="HS12">
        <v>48</v>
      </c>
      <c r="HT12">
        <v>2</v>
      </c>
      <c r="HU12">
        <v>87</v>
      </c>
      <c r="HV12">
        <v>43</v>
      </c>
      <c r="HW12">
        <v>39</v>
      </c>
      <c r="HX12">
        <v>0</v>
      </c>
      <c r="HY12">
        <v>1</v>
      </c>
      <c r="HZ12">
        <v>0</v>
      </c>
      <c r="IA12">
        <v>0</v>
      </c>
      <c r="IB12">
        <v>176</v>
      </c>
      <c r="IC12">
        <v>50</v>
      </c>
      <c r="ID12">
        <v>0</v>
      </c>
      <c r="IE12">
        <v>67</v>
      </c>
      <c r="IF12">
        <v>23</v>
      </c>
      <c r="IG12">
        <v>33</v>
      </c>
      <c r="IH12">
        <v>0</v>
      </c>
      <c r="II12">
        <v>0</v>
      </c>
      <c r="IJ12">
        <v>0</v>
      </c>
      <c r="IK12">
        <v>2</v>
      </c>
      <c r="IL12">
        <v>150</v>
      </c>
      <c r="IM12">
        <v>57</v>
      </c>
      <c r="IN12">
        <v>3</v>
      </c>
      <c r="IO12">
        <v>62</v>
      </c>
      <c r="IP12">
        <v>24</v>
      </c>
      <c r="IQ12">
        <v>40</v>
      </c>
      <c r="IR12">
        <v>0</v>
      </c>
      <c r="IS12">
        <v>4</v>
      </c>
      <c r="IT12">
        <v>1</v>
      </c>
      <c r="IU12">
        <v>0</v>
      </c>
      <c r="IV12">
        <v>162</v>
      </c>
      <c r="IW12">
        <v>62</v>
      </c>
      <c r="IX12">
        <v>1</v>
      </c>
      <c r="IY12">
        <v>65</v>
      </c>
      <c r="IZ12">
        <v>27</v>
      </c>
      <c r="JA12">
        <v>49</v>
      </c>
      <c r="JB12">
        <v>0</v>
      </c>
      <c r="JC12">
        <v>2</v>
      </c>
      <c r="JD12">
        <v>1</v>
      </c>
      <c r="JE12">
        <v>2</v>
      </c>
      <c r="JF12">
        <v>177</v>
      </c>
      <c r="JG12">
        <v>53</v>
      </c>
      <c r="JH12">
        <v>1</v>
      </c>
      <c r="JI12">
        <v>66</v>
      </c>
      <c r="JJ12">
        <v>21</v>
      </c>
      <c r="JK12">
        <v>42</v>
      </c>
      <c r="JL12">
        <v>1</v>
      </c>
      <c r="JM12">
        <v>0</v>
      </c>
      <c r="JN12">
        <v>0</v>
      </c>
      <c r="JO12">
        <v>0</v>
      </c>
      <c r="JP12">
        <v>162</v>
      </c>
      <c r="JQ12">
        <v>51</v>
      </c>
      <c r="JR12">
        <v>2</v>
      </c>
      <c r="JS12">
        <v>43</v>
      </c>
      <c r="JT12">
        <v>18</v>
      </c>
      <c r="JU12">
        <v>28</v>
      </c>
      <c r="JV12">
        <v>0</v>
      </c>
      <c r="JW12">
        <v>1</v>
      </c>
      <c r="JX12">
        <v>0</v>
      </c>
      <c r="JY12">
        <v>1</v>
      </c>
      <c r="JZ12">
        <v>124</v>
      </c>
      <c r="KA12">
        <v>55</v>
      </c>
      <c r="KB12">
        <v>2</v>
      </c>
      <c r="KC12">
        <v>50</v>
      </c>
      <c r="KD12">
        <v>20</v>
      </c>
      <c r="KE12">
        <v>36</v>
      </c>
      <c r="KF12">
        <v>0</v>
      </c>
      <c r="KG12">
        <v>1</v>
      </c>
      <c r="KH12">
        <v>0</v>
      </c>
      <c r="KI12">
        <v>0</v>
      </c>
      <c r="KJ12">
        <v>143</v>
      </c>
      <c r="KK12">
        <v>49</v>
      </c>
      <c r="KL12">
        <v>1</v>
      </c>
      <c r="KM12">
        <v>60</v>
      </c>
      <c r="KN12">
        <v>27</v>
      </c>
      <c r="KO12">
        <v>30</v>
      </c>
      <c r="KP12">
        <v>0</v>
      </c>
      <c r="KQ12">
        <v>1</v>
      </c>
      <c r="KR12">
        <v>0</v>
      </c>
      <c r="KS12">
        <v>1</v>
      </c>
      <c r="KT12">
        <v>140</v>
      </c>
      <c r="KU12">
        <v>37</v>
      </c>
      <c r="KV12">
        <v>4</v>
      </c>
      <c r="KW12">
        <v>46</v>
      </c>
      <c r="KX12">
        <v>15</v>
      </c>
      <c r="KY12">
        <v>42</v>
      </c>
      <c r="KZ12">
        <v>1</v>
      </c>
      <c r="LA12">
        <v>2</v>
      </c>
      <c r="LB12">
        <v>0</v>
      </c>
      <c r="LC12">
        <v>0</v>
      </c>
      <c r="LD12">
        <v>129</v>
      </c>
      <c r="LE12">
        <v>30</v>
      </c>
      <c r="LF12">
        <v>2</v>
      </c>
      <c r="LG12">
        <v>48</v>
      </c>
      <c r="LH12">
        <v>21</v>
      </c>
      <c r="LI12">
        <v>37</v>
      </c>
      <c r="LJ12">
        <v>1</v>
      </c>
      <c r="LK12">
        <v>0</v>
      </c>
      <c r="LL12">
        <v>0</v>
      </c>
      <c r="LM12">
        <v>1</v>
      </c>
      <c r="LN12">
        <v>117</v>
      </c>
      <c r="LO12">
        <v>41</v>
      </c>
      <c r="LP12">
        <v>0</v>
      </c>
      <c r="LQ12">
        <v>44</v>
      </c>
      <c r="LR12">
        <v>13</v>
      </c>
      <c r="LS12">
        <v>28</v>
      </c>
      <c r="LT12">
        <v>1</v>
      </c>
      <c r="LU12">
        <v>1</v>
      </c>
      <c r="LV12">
        <v>1</v>
      </c>
      <c r="LW12">
        <v>0</v>
      </c>
      <c r="LX12">
        <v>113</v>
      </c>
      <c r="LY12">
        <v>35</v>
      </c>
      <c r="LZ12">
        <v>2</v>
      </c>
      <c r="MA12">
        <v>37</v>
      </c>
      <c r="MB12">
        <v>12</v>
      </c>
      <c r="MC12">
        <v>18</v>
      </c>
      <c r="MD12">
        <v>0</v>
      </c>
      <c r="ME12">
        <v>0</v>
      </c>
      <c r="MF12">
        <v>0</v>
      </c>
      <c r="MG12">
        <v>0</v>
      </c>
      <c r="MH12">
        <v>92</v>
      </c>
      <c r="MI12">
        <v>24</v>
      </c>
      <c r="MJ12">
        <v>1</v>
      </c>
      <c r="MK12">
        <v>32</v>
      </c>
      <c r="ML12">
        <v>13</v>
      </c>
      <c r="MM12">
        <v>24</v>
      </c>
      <c r="MN12">
        <v>0</v>
      </c>
      <c r="MO12">
        <v>0</v>
      </c>
      <c r="MP12">
        <v>1</v>
      </c>
      <c r="MQ12">
        <v>0</v>
      </c>
      <c r="MR12">
        <v>81</v>
      </c>
      <c r="MS12">
        <v>7</v>
      </c>
      <c r="MT12">
        <v>1</v>
      </c>
      <c r="MU12">
        <v>20</v>
      </c>
      <c r="MV12">
        <v>4</v>
      </c>
      <c r="MW12">
        <v>14</v>
      </c>
      <c r="MX12">
        <v>0</v>
      </c>
      <c r="MY12">
        <v>0</v>
      </c>
      <c r="MZ12">
        <v>0</v>
      </c>
      <c r="NA12">
        <v>1</v>
      </c>
      <c r="NB12">
        <v>42</v>
      </c>
      <c r="NC12">
        <v>3</v>
      </c>
      <c r="ND12">
        <v>0</v>
      </c>
      <c r="NE12">
        <v>21</v>
      </c>
      <c r="NF12">
        <v>13</v>
      </c>
      <c r="NG12">
        <v>7</v>
      </c>
      <c r="NH12">
        <v>0</v>
      </c>
      <c r="NI12">
        <v>0</v>
      </c>
      <c r="NJ12">
        <v>0</v>
      </c>
      <c r="NK12">
        <v>0</v>
      </c>
      <c r="NL12">
        <v>31</v>
      </c>
      <c r="NM12">
        <v>0</v>
      </c>
      <c r="NN12">
        <v>1</v>
      </c>
      <c r="NO12">
        <v>3</v>
      </c>
      <c r="NP12">
        <v>2</v>
      </c>
      <c r="NQ12">
        <v>2</v>
      </c>
      <c r="NR12">
        <v>0</v>
      </c>
      <c r="NS12">
        <v>0</v>
      </c>
      <c r="NT12">
        <v>0</v>
      </c>
      <c r="NU12">
        <v>0</v>
      </c>
      <c r="NV12">
        <v>6</v>
      </c>
      <c r="NW12">
        <v>664</v>
      </c>
      <c r="NX12">
        <v>24</v>
      </c>
      <c r="NY12">
        <v>996</v>
      </c>
      <c r="NZ12">
        <v>438</v>
      </c>
      <c r="OA12">
        <v>604</v>
      </c>
      <c r="OB12">
        <v>4</v>
      </c>
      <c r="OC12">
        <v>13</v>
      </c>
      <c r="OD12">
        <v>4</v>
      </c>
      <c r="OE12">
        <v>9</v>
      </c>
      <c r="OF12">
        <v>2288</v>
      </c>
    </row>
    <row r="13" spans="1:397" hidden="1">
      <c r="A13" s="178" t="s">
        <v>143</v>
      </c>
      <c r="B13">
        <v>118</v>
      </c>
      <c r="C13">
        <v>0</v>
      </c>
      <c r="D13">
        <v>2</v>
      </c>
      <c r="E13">
        <v>5</v>
      </c>
      <c r="F13">
        <v>7</v>
      </c>
      <c r="G13">
        <v>0</v>
      </c>
      <c r="H13">
        <v>18</v>
      </c>
      <c r="I13">
        <v>17</v>
      </c>
      <c r="J13">
        <v>31</v>
      </c>
      <c r="K13">
        <v>3</v>
      </c>
      <c r="L13">
        <v>3</v>
      </c>
      <c r="M13">
        <v>0</v>
      </c>
      <c r="N13">
        <v>35</v>
      </c>
      <c r="O13">
        <v>14</v>
      </c>
      <c r="P13">
        <v>3</v>
      </c>
      <c r="Q13">
        <v>1</v>
      </c>
      <c r="R13">
        <v>5</v>
      </c>
      <c r="S13">
        <v>9</v>
      </c>
      <c r="T13">
        <v>127</v>
      </c>
      <c r="U13">
        <v>5</v>
      </c>
      <c r="V13">
        <v>0</v>
      </c>
      <c r="W13">
        <v>1</v>
      </c>
      <c r="X13">
        <v>5</v>
      </c>
      <c r="Y13">
        <v>13</v>
      </c>
      <c r="Z13">
        <v>2</v>
      </c>
      <c r="AA13">
        <v>1</v>
      </c>
      <c r="AB13">
        <v>7</v>
      </c>
      <c r="AC13">
        <v>3</v>
      </c>
      <c r="AD13">
        <v>4</v>
      </c>
      <c r="AE13">
        <v>14</v>
      </c>
      <c r="AF13">
        <v>4</v>
      </c>
      <c r="AG13">
        <v>22</v>
      </c>
      <c r="AH13">
        <v>479</v>
      </c>
      <c r="AI13">
        <v>2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1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5</v>
      </c>
      <c r="BB13">
        <v>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2</v>
      </c>
      <c r="BK13">
        <v>0</v>
      </c>
      <c r="BL13">
        <v>0</v>
      </c>
      <c r="BM13">
        <v>0</v>
      </c>
      <c r="BN13">
        <v>0</v>
      </c>
      <c r="BO13">
        <v>11</v>
      </c>
      <c r="BP13">
        <v>309</v>
      </c>
      <c r="BQ13">
        <v>0</v>
      </c>
      <c r="BR13">
        <v>5</v>
      </c>
      <c r="BS13">
        <v>21</v>
      </c>
      <c r="BT13">
        <v>21</v>
      </c>
      <c r="BU13">
        <v>2</v>
      </c>
      <c r="BV13">
        <v>14</v>
      </c>
      <c r="BW13">
        <v>4</v>
      </c>
      <c r="BX13">
        <v>21</v>
      </c>
      <c r="BY13">
        <v>6</v>
      </c>
      <c r="BZ13">
        <v>2</v>
      </c>
      <c r="CA13">
        <v>0</v>
      </c>
      <c r="CB13">
        <v>21</v>
      </c>
      <c r="CC13">
        <v>63</v>
      </c>
      <c r="CD13">
        <v>4</v>
      </c>
      <c r="CE13">
        <v>0</v>
      </c>
      <c r="CF13">
        <v>3</v>
      </c>
      <c r="CG13">
        <v>9</v>
      </c>
      <c r="CH13">
        <v>99</v>
      </c>
      <c r="CI13">
        <v>3</v>
      </c>
      <c r="CJ13">
        <v>0</v>
      </c>
      <c r="CK13">
        <v>4</v>
      </c>
      <c r="CL13">
        <v>6</v>
      </c>
      <c r="CM13">
        <v>13</v>
      </c>
      <c r="CN13">
        <v>0</v>
      </c>
      <c r="CO13">
        <v>11</v>
      </c>
      <c r="CP13">
        <v>23</v>
      </c>
      <c r="CQ13">
        <v>13</v>
      </c>
      <c r="CR13">
        <v>4</v>
      </c>
      <c r="CS13">
        <v>39</v>
      </c>
      <c r="CT13">
        <v>3</v>
      </c>
      <c r="CU13">
        <v>14</v>
      </c>
      <c r="CV13">
        <v>737</v>
      </c>
      <c r="CW13">
        <v>44</v>
      </c>
      <c r="CX13">
        <v>2</v>
      </c>
      <c r="CY13">
        <v>0</v>
      </c>
      <c r="CZ13">
        <v>2</v>
      </c>
      <c r="DA13">
        <v>11</v>
      </c>
      <c r="DB13">
        <v>0</v>
      </c>
      <c r="DC13">
        <v>10</v>
      </c>
      <c r="DD13">
        <v>25</v>
      </c>
      <c r="DE13">
        <v>41</v>
      </c>
      <c r="DF13">
        <v>1</v>
      </c>
      <c r="DG13">
        <v>11</v>
      </c>
      <c r="DH13">
        <v>0</v>
      </c>
      <c r="DI13">
        <v>13</v>
      </c>
      <c r="DJ13">
        <v>3</v>
      </c>
      <c r="DK13">
        <v>0</v>
      </c>
      <c r="DL13">
        <v>0</v>
      </c>
      <c r="DM13">
        <v>5</v>
      </c>
      <c r="DN13">
        <v>3</v>
      </c>
      <c r="DO13">
        <v>39</v>
      </c>
      <c r="DP13">
        <v>6</v>
      </c>
      <c r="DQ13">
        <v>0</v>
      </c>
      <c r="DR13">
        <v>0</v>
      </c>
      <c r="DS13">
        <v>0</v>
      </c>
      <c r="DT13">
        <v>3</v>
      </c>
      <c r="DU13">
        <v>1</v>
      </c>
      <c r="DV13">
        <v>5</v>
      </c>
      <c r="DW13">
        <v>3</v>
      </c>
      <c r="DX13">
        <v>4</v>
      </c>
      <c r="DY13">
        <v>1</v>
      </c>
      <c r="DZ13">
        <v>8</v>
      </c>
      <c r="EA13">
        <v>1</v>
      </c>
      <c r="EB13">
        <v>9</v>
      </c>
      <c r="EC13">
        <v>251</v>
      </c>
      <c r="ED13">
        <v>473</v>
      </c>
      <c r="EE13">
        <v>2</v>
      </c>
      <c r="EF13">
        <v>7</v>
      </c>
      <c r="EG13">
        <v>28</v>
      </c>
      <c r="EH13">
        <v>39</v>
      </c>
      <c r="EI13">
        <v>2</v>
      </c>
      <c r="EJ13">
        <v>42</v>
      </c>
      <c r="EK13">
        <v>46</v>
      </c>
      <c r="EL13">
        <v>94</v>
      </c>
      <c r="EM13">
        <v>10</v>
      </c>
      <c r="EN13">
        <v>16</v>
      </c>
      <c r="EO13">
        <v>0</v>
      </c>
      <c r="EP13">
        <v>69</v>
      </c>
      <c r="EQ13">
        <v>80</v>
      </c>
      <c r="ER13">
        <v>7</v>
      </c>
      <c r="ES13">
        <v>1</v>
      </c>
      <c r="ET13">
        <v>13</v>
      </c>
      <c r="EU13">
        <v>21</v>
      </c>
      <c r="EV13">
        <v>270</v>
      </c>
      <c r="EW13">
        <v>15</v>
      </c>
      <c r="EX13">
        <v>0</v>
      </c>
      <c r="EY13">
        <v>5</v>
      </c>
      <c r="EZ13">
        <v>11</v>
      </c>
      <c r="FA13">
        <v>29</v>
      </c>
      <c r="FB13">
        <v>3</v>
      </c>
      <c r="FC13">
        <v>17</v>
      </c>
      <c r="FD13">
        <v>33</v>
      </c>
      <c r="FE13">
        <v>22</v>
      </c>
      <c r="FF13">
        <v>9</v>
      </c>
      <c r="FG13">
        <v>61</v>
      </c>
      <c r="FH13">
        <v>8</v>
      </c>
      <c r="FI13">
        <v>45</v>
      </c>
      <c r="FJ13">
        <v>1478</v>
      </c>
      <c r="FK13">
        <v>149</v>
      </c>
      <c r="FL13">
        <v>73</v>
      </c>
      <c r="FM13">
        <v>228</v>
      </c>
      <c r="FN13">
        <v>2</v>
      </c>
      <c r="FO13">
        <v>27</v>
      </c>
      <c r="FP13">
        <v>479</v>
      </c>
      <c r="FQ13">
        <v>3</v>
      </c>
      <c r="FR13">
        <v>2</v>
      </c>
      <c r="FS13">
        <v>0</v>
      </c>
      <c r="FT13">
        <v>0</v>
      </c>
      <c r="FU13">
        <v>6</v>
      </c>
      <c r="FV13">
        <v>11</v>
      </c>
      <c r="FW13">
        <v>386</v>
      </c>
      <c r="FX13">
        <v>31</v>
      </c>
      <c r="FY13">
        <v>268</v>
      </c>
      <c r="FZ13">
        <v>2</v>
      </c>
      <c r="GA13">
        <v>50</v>
      </c>
      <c r="GB13">
        <v>737</v>
      </c>
      <c r="GC13">
        <v>66</v>
      </c>
      <c r="GD13">
        <v>0</v>
      </c>
      <c r="GE13">
        <v>181</v>
      </c>
      <c r="GF13">
        <v>0</v>
      </c>
      <c r="GG13">
        <v>4</v>
      </c>
      <c r="GH13">
        <v>251</v>
      </c>
      <c r="GI13">
        <v>604</v>
      </c>
      <c r="GJ13">
        <v>106</v>
      </c>
      <c r="GK13">
        <v>677</v>
      </c>
      <c r="GL13">
        <v>4</v>
      </c>
      <c r="GM13">
        <v>87</v>
      </c>
      <c r="GN13">
        <v>1478</v>
      </c>
      <c r="GO13">
        <v>14</v>
      </c>
      <c r="GP13">
        <v>0</v>
      </c>
      <c r="GQ13">
        <v>52</v>
      </c>
      <c r="GR13">
        <v>25</v>
      </c>
      <c r="GS13">
        <v>14</v>
      </c>
      <c r="GT13">
        <v>0</v>
      </c>
      <c r="GU13">
        <v>0</v>
      </c>
      <c r="GV13">
        <v>0</v>
      </c>
      <c r="GW13">
        <v>0</v>
      </c>
      <c r="GX13">
        <v>80</v>
      </c>
      <c r="GY13">
        <v>5</v>
      </c>
      <c r="GZ13">
        <v>0</v>
      </c>
      <c r="HA13">
        <v>69</v>
      </c>
      <c r="HB13">
        <v>39</v>
      </c>
      <c r="HC13">
        <v>13</v>
      </c>
      <c r="HD13">
        <v>0</v>
      </c>
      <c r="HE13">
        <v>0</v>
      </c>
      <c r="HF13">
        <v>0</v>
      </c>
      <c r="HG13">
        <v>0</v>
      </c>
      <c r="HH13">
        <v>87</v>
      </c>
      <c r="HI13">
        <v>23</v>
      </c>
      <c r="HJ13">
        <v>0</v>
      </c>
      <c r="HK13">
        <v>53</v>
      </c>
      <c r="HL13">
        <v>27</v>
      </c>
      <c r="HM13">
        <v>22</v>
      </c>
      <c r="HN13">
        <v>0</v>
      </c>
      <c r="HO13">
        <v>1</v>
      </c>
      <c r="HP13">
        <v>0</v>
      </c>
      <c r="HQ13">
        <v>0</v>
      </c>
      <c r="HR13">
        <v>98</v>
      </c>
      <c r="HS13">
        <v>30</v>
      </c>
      <c r="HT13">
        <v>0</v>
      </c>
      <c r="HU13">
        <v>55</v>
      </c>
      <c r="HV13">
        <v>28</v>
      </c>
      <c r="HW13">
        <v>20</v>
      </c>
      <c r="HX13">
        <v>1</v>
      </c>
      <c r="HY13">
        <v>1</v>
      </c>
      <c r="HZ13">
        <v>0</v>
      </c>
      <c r="IA13">
        <v>0</v>
      </c>
      <c r="IB13">
        <v>105</v>
      </c>
      <c r="IC13">
        <v>49</v>
      </c>
      <c r="ID13">
        <v>0</v>
      </c>
      <c r="IE13">
        <v>52</v>
      </c>
      <c r="IF13">
        <v>31</v>
      </c>
      <c r="IG13">
        <v>15</v>
      </c>
      <c r="IH13">
        <v>0</v>
      </c>
      <c r="II13">
        <v>2</v>
      </c>
      <c r="IJ13">
        <v>0</v>
      </c>
      <c r="IK13">
        <v>0</v>
      </c>
      <c r="IL13">
        <v>116</v>
      </c>
      <c r="IM13">
        <v>48</v>
      </c>
      <c r="IN13">
        <v>1</v>
      </c>
      <c r="IO13">
        <v>50</v>
      </c>
      <c r="IP13">
        <v>23</v>
      </c>
      <c r="IQ13">
        <v>17</v>
      </c>
      <c r="IR13">
        <v>0</v>
      </c>
      <c r="IS13">
        <v>0</v>
      </c>
      <c r="IT13">
        <v>0</v>
      </c>
      <c r="IU13">
        <v>0</v>
      </c>
      <c r="IV13">
        <v>116</v>
      </c>
      <c r="IW13">
        <v>29</v>
      </c>
      <c r="IX13">
        <v>0</v>
      </c>
      <c r="IY13">
        <v>64</v>
      </c>
      <c r="IZ13">
        <v>24</v>
      </c>
      <c r="JA13">
        <v>17</v>
      </c>
      <c r="JB13">
        <v>0</v>
      </c>
      <c r="JC13">
        <v>0</v>
      </c>
      <c r="JD13">
        <v>0</v>
      </c>
      <c r="JE13">
        <v>0</v>
      </c>
      <c r="JF13">
        <v>110</v>
      </c>
      <c r="JG13">
        <v>48</v>
      </c>
      <c r="JH13">
        <v>0</v>
      </c>
      <c r="JI13">
        <v>55</v>
      </c>
      <c r="JJ13">
        <v>18</v>
      </c>
      <c r="JK13">
        <v>18</v>
      </c>
      <c r="JL13">
        <v>1</v>
      </c>
      <c r="JM13">
        <v>1</v>
      </c>
      <c r="JN13">
        <v>0</v>
      </c>
      <c r="JO13">
        <v>1</v>
      </c>
      <c r="JP13">
        <v>121</v>
      </c>
      <c r="JQ13">
        <v>52</v>
      </c>
      <c r="JR13">
        <v>1</v>
      </c>
      <c r="JS13">
        <v>37</v>
      </c>
      <c r="JT13">
        <v>13</v>
      </c>
      <c r="JU13">
        <v>14</v>
      </c>
      <c r="JV13">
        <v>0</v>
      </c>
      <c r="JW13">
        <v>0</v>
      </c>
      <c r="JX13">
        <v>0</v>
      </c>
      <c r="JY13">
        <v>0</v>
      </c>
      <c r="JZ13">
        <v>104</v>
      </c>
      <c r="KA13">
        <v>38</v>
      </c>
      <c r="KB13">
        <v>0</v>
      </c>
      <c r="KC13">
        <v>47</v>
      </c>
      <c r="KD13">
        <v>13</v>
      </c>
      <c r="KE13">
        <v>21</v>
      </c>
      <c r="KF13">
        <v>2</v>
      </c>
      <c r="KG13">
        <v>1</v>
      </c>
      <c r="KH13">
        <v>0</v>
      </c>
      <c r="KI13">
        <v>2</v>
      </c>
      <c r="KJ13">
        <v>106</v>
      </c>
      <c r="KK13">
        <v>31</v>
      </c>
      <c r="KL13">
        <v>1</v>
      </c>
      <c r="KM13">
        <v>31</v>
      </c>
      <c r="KN13">
        <v>11</v>
      </c>
      <c r="KO13">
        <v>12</v>
      </c>
      <c r="KP13">
        <v>1</v>
      </c>
      <c r="KQ13">
        <v>1</v>
      </c>
      <c r="KR13">
        <v>1</v>
      </c>
      <c r="KS13">
        <v>1</v>
      </c>
      <c r="KT13">
        <v>75</v>
      </c>
      <c r="KU13">
        <v>24</v>
      </c>
      <c r="KV13">
        <v>2</v>
      </c>
      <c r="KW13">
        <v>35</v>
      </c>
      <c r="KX13">
        <v>11</v>
      </c>
      <c r="KY13">
        <v>14</v>
      </c>
      <c r="KZ13">
        <v>0</v>
      </c>
      <c r="LA13">
        <v>2</v>
      </c>
      <c r="LB13">
        <v>1</v>
      </c>
      <c r="LC13">
        <v>1</v>
      </c>
      <c r="LD13">
        <v>75</v>
      </c>
      <c r="LE13">
        <v>27</v>
      </c>
      <c r="LF13">
        <v>0</v>
      </c>
      <c r="LG13">
        <v>32</v>
      </c>
      <c r="LH13">
        <v>11</v>
      </c>
      <c r="LI13">
        <v>10</v>
      </c>
      <c r="LJ13">
        <v>1</v>
      </c>
      <c r="LK13">
        <v>0</v>
      </c>
      <c r="LL13">
        <v>0</v>
      </c>
      <c r="LM13">
        <v>0</v>
      </c>
      <c r="LN13">
        <v>69</v>
      </c>
      <c r="LO13">
        <v>21</v>
      </c>
      <c r="LP13">
        <v>1</v>
      </c>
      <c r="LQ13">
        <v>25</v>
      </c>
      <c r="LR13">
        <v>12</v>
      </c>
      <c r="LS13">
        <v>16</v>
      </c>
      <c r="LT13">
        <v>0</v>
      </c>
      <c r="LU13">
        <v>1</v>
      </c>
      <c r="LV13">
        <v>1</v>
      </c>
      <c r="LW13">
        <v>1</v>
      </c>
      <c r="LX13">
        <v>63</v>
      </c>
      <c r="LY13">
        <v>17</v>
      </c>
      <c r="LZ13">
        <v>2</v>
      </c>
      <c r="MA13">
        <v>17</v>
      </c>
      <c r="MB13">
        <v>6</v>
      </c>
      <c r="MC13">
        <v>10</v>
      </c>
      <c r="MD13">
        <v>2</v>
      </c>
      <c r="ME13">
        <v>0</v>
      </c>
      <c r="MF13">
        <v>0</v>
      </c>
      <c r="MG13">
        <v>0</v>
      </c>
      <c r="MH13">
        <v>46</v>
      </c>
      <c r="MI13">
        <v>9</v>
      </c>
      <c r="MJ13">
        <v>0</v>
      </c>
      <c r="MK13">
        <v>25</v>
      </c>
      <c r="ML13">
        <v>13</v>
      </c>
      <c r="MM13">
        <v>9</v>
      </c>
      <c r="MN13">
        <v>0</v>
      </c>
      <c r="MO13">
        <v>0</v>
      </c>
      <c r="MP13">
        <v>0</v>
      </c>
      <c r="MQ13">
        <v>1</v>
      </c>
      <c r="MR13">
        <v>43</v>
      </c>
      <c r="MS13">
        <v>8</v>
      </c>
      <c r="MT13">
        <v>0</v>
      </c>
      <c r="MU13">
        <v>21</v>
      </c>
      <c r="MV13">
        <v>9</v>
      </c>
      <c r="MW13">
        <v>4</v>
      </c>
      <c r="MX13">
        <v>0</v>
      </c>
      <c r="MY13">
        <v>0</v>
      </c>
      <c r="MZ13">
        <v>0</v>
      </c>
      <c r="NA13">
        <v>0</v>
      </c>
      <c r="NB13">
        <v>33</v>
      </c>
      <c r="NC13">
        <v>6</v>
      </c>
      <c r="ND13">
        <v>3</v>
      </c>
      <c r="NE13">
        <v>16</v>
      </c>
      <c r="NF13">
        <v>6</v>
      </c>
      <c r="NG13">
        <v>3</v>
      </c>
      <c r="NH13">
        <v>0</v>
      </c>
      <c r="NI13">
        <v>0</v>
      </c>
      <c r="NJ13">
        <v>0</v>
      </c>
      <c r="NK13">
        <v>0</v>
      </c>
      <c r="NL13">
        <v>28</v>
      </c>
      <c r="NM13">
        <v>0</v>
      </c>
      <c r="NN13">
        <v>0</v>
      </c>
      <c r="NO13">
        <v>1</v>
      </c>
      <c r="NP13">
        <v>0</v>
      </c>
      <c r="NQ13">
        <v>2</v>
      </c>
      <c r="NR13">
        <v>0</v>
      </c>
      <c r="NS13">
        <v>0</v>
      </c>
      <c r="NT13">
        <v>0</v>
      </c>
      <c r="NU13">
        <v>0</v>
      </c>
      <c r="NV13">
        <v>3</v>
      </c>
      <c r="NW13">
        <v>479</v>
      </c>
      <c r="NX13">
        <v>11</v>
      </c>
      <c r="NY13">
        <v>737</v>
      </c>
      <c r="NZ13">
        <v>320</v>
      </c>
      <c r="OA13">
        <v>251</v>
      </c>
      <c r="OB13">
        <v>8</v>
      </c>
      <c r="OC13">
        <v>10</v>
      </c>
      <c r="OD13">
        <v>3</v>
      </c>
      <c r="OE13">
        <v>7</v>
      </c>
      <c r="OF13">
        <v>1478</v>
      </c>
    </row>
    <row r="14" spans="1:397" hidden="1">
      <c r="A14" s="178" t="s">
        <v>144</v>
      </c>
      <c r="B14">
        <v>592</v>
      </c>
      <c r="C14">
        <v>12</v>
      </c>
      <c r="D14">
        <v>30</v>
      </c>
      <c r="E14">
        <v>12</v>
      </c>
      <c r="F14">
        <v>66</v>
      </c>
      <c r="G14">
        <v>4</v>
      </c>
      <c r="H14">
        <v>72</v>
      </c>
      <c r="I14">
        <v>110</v>
      </c>
      <c r="J14">
        <v>232</v>
      </c>
      <c r="K14">
        <v>44</v>
      </c>
      <c r="L14">
        <v>7</v>
      </c>
      <c r="M14">
        <v>2</v>
      </c>
      <c r="N14">
        <v>6</v>
      </c>
      <c r="O14">
        <v>297</v>
      </c>
      <c r="P14">
        <v>2</v>
      </c>
      <c r="Q14">
        <v>16</v>
      </c>
      <c r="R14">
        <v>17</v>
      </c>
      <c r="S14">
        <v>32</v>
      </c>
      <c r="T14">
        <v>544</v>
      </c>
      <c r="U14">
        <v>20</v>
      </c>
      <c r="V14">
        <v>0</v>
      </c>
      <c r="W14">
        <v>2</v>
      </c>
      <c r="X14">
        <v>7</v>
      </c>
      <c r="Y14">
        <v>47</v>
      </c>
      <c r="Z14">
        <v>1</v>
      </c>
      <c r="AA14">
        <v>10</v>
      </c>
      <c r="AB14">
        <v>51</v>
      </c>
      <c r="AC14">
        <v>16</v>
      </c>
      <c r="AD14">
        <v>22</v>
      </c>
      <c r="AE14">
        <v>22</v>
      </c>
      <c r="AF14">
        <v>18</v>
      </c>
      <c r="AG14">
        <v>45</v>
      </c>
      <c r="AH14">
        <v>2358</v>
      </c>
      <c r="AI14">
        <v>27</v>
      </c>
      <c r="AJ14">
        <v>1</v>
      </c>
      <c r="AK14">
        <v>1</v>
      </c>
      <c r="AL14">
        <v>0</v>
      </c>
      <c r="AM14">
        <v>3</v>
      </c>
      <c r="AN14">
        <v>0</v>
      </c>
      <c r="AO14">
        <v>1</v>
      </c>
      <c r="AP14">
        <v>9</v>
      </c>
      <c r="AQ14">
        <v>7</v>
      </c>
      <c r="AR14">
        <v>1</v>
      </c>
      <c r="AS14">
        <v>0</v>
      </c>
      <c r="AT14">
        <v>0</v>
      </c>
      <c r="AU14">
        <v>0</v>
      </c>
      <c r="AV14">
        <v>1</v>
      </c>
      <c r="AW14">
        <v>0</v>
      </c>
      <c r="AX14">
        <v>0</v>
      </c>
      <c r="AY14">
        <v>1</v>
      </c>
      <c r="AZ14">
        <v>0</v>
      </c>
      <c r="BA14">
        <v>19</v>
      </c>
      <c r="BB14">
        <v>3</v>
      </c>
      <c r="BC14">
        <v>0</v>
      </c>
      <c r="BD14">
        <v>0</v>
      </c>
      <c r="BE14">
        <v>1</v>
      </c>
      <c r="BF14">
        <v>0</v>
      </c>
      <c r="BG14">
        <v>1</v>
      </c>
      <c r="BH14">
        <v>3</v>
      </c>
      <c r="BI14">
        <v>2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81</v>
      </c>
      <c r="BP14">
        <v>1305</v>
      </c>
      <c r="BQ14">
        <v>16</v>
      </c>
      <c r="BR14">
        <v>8</v>
      </c>
      <c r="BS14">
        <v>7</v>
      </c>
      <c r="BT14">
        <v>88</v>
      </c>
      <c r="BU14">
        <v>1</v>
      </c>
      <c r="BV14">
        <v>71</v>
      </c>
      <c r="BW14">
        <v>103</v>
      </c>
      <c r="BX14">
        <v>75</v>
      </c>
      <c r="BY14">
        <v>27</v>
      </c>
      <c r="BZ14">
        <v>2</v>
      </c>
      <c r="CA14">
        <v>0</v>
      </c>
      <c r="CB14">
        <v>2</v>
      </c>
      <c r="CC14">
        <v>1682</v>
      </c>
      <c r="CD14">
        <v>2</v>
      </c>
      <c r="CE14">
        <v>11</v>
      </c>
      <c r="CF14">
        <v>16</v>
      </c>
      <c r="CG14">
        <v>11</v>
      </c>
      <c r="CH14">
        <v>226</v>
      </c>
      <c r="CI14">
        <v>12</v>
      </c>
      <c r="CJ14">
        <v>1</v>
      </c>
      <c r="CK14">
        <v>8</v>
      </c>
      <c r="CL14">
        <v>8</v>
      </c>
      <c r="CM14">
        <v>75</v>
      </c>
      <c r="CN14">
        <v>3</v>
      </c>
      <c r="CO14">
        <v>24</v>
      </c>
      <c r="CP14">
        <v>80</v>
      </c>
      <c r="CQ14">
        <v>14</v>
      </c>
      <c r="CR14">
        <v>2</v>
      </c>
      <c r="CS14">
        <v>135</v>
      </c>
      <c r="CT14">
        <v>2</v>
      </c>
      <c r="CU14">
        <v>22</v>
      </c>
      <c r="CV14">
        <v>4039</v>
      </c>
      <c r="CW14">
        <v>360</v>
      </c>
      <c r="CX14">
        <v>20</v>
      </c>
      <c r="CY14">
        <v>13</v>
      </c>
      <c r="CZ14">
        <v>8</v>
      </c>
      <c r="DA14">
        <v>153</v>
      </c>
      <c r="DB14">
        <v>28</v>
      </c>
      <c r="DC14">
        <v>119</v>
      </c>
      <c r="DD14">
        <v>109</v>
      </c>
      <c r="DE14">
        <v>101</v>
      </c>
      <c r="DF14">
        <v>9</v>
      </c>
      <c r="DG14">
        <v>2</v>
      </c>
      <c r="DH14">
        <v>1</v>
      </c>
      <c r="DI14">
        <v>11</v>
      </c>
      <c r="DJ14">
        <v>191</v>
      </c>
      <c r="DK14">
        <v>0</v>
      </c>
      <c r="DL14">
        <v>1</v>
      </c>
      <c r="DM14">
        <v>23</v>
      </c>
      <c r="DN14">
        <v>13</v>
      </c>
      <c r="DO14">
        <v>267</v>
      </c>
      <c r="DP14">
        <v>35</v>
      </c>
      <c r="DQ14">
        <v>0</v>
      </c>
      <c r="DR14">
        <v>18</v>
      </c>
      <c r="DS14">
        <v>14</v>
      </c>
      <c r="DT14">
        <v>34</v>
      </c>
      <c r="DU14">
        <v>0</v>
      </c>
      <c r="DV14">
        <v>11</v>
      </c>
      <c r="DW14">
        <v>18</v>
      </c>
      <c r="DX14">
        <v>5</v>
      </c>
      <c r="DY14">
        <v>10</v>
      </c>
      <c r="DZ14">
        <v>79</v>
      </c>
      <c r="EA14">
        <v>5</v>
      </c>
      <c r="EB14">
        <v>51</v>
      </c>
      <c r="EC14">
        <v>1709</v>
      </c>
      <c r="ED14">
        <v>2284</v>
      </c>
      <c r="EE14">
        <v>49</v>
      </c>
      <c r="EF14">
        <v>52</v>
      </c>
      <c r="EG14">
        <v>27</v>
      </c>
      <c r="EH14">
        <v>310</v>
      </c>
      <c r="EI14">
        <v>33</v>
      </c>
      <c r="EJ14">
        <v>263</v>
      </c>
      <c r="EK14">
        <v>331</v>
      </c>
      <c r="EL14">
        <v>415</v>
      </c>
      <c r="EM14">
        <v>81</v>
      </c>
      <c r="EN14">
        <v>11</v>
      </c>
      <c r="EO14">
        <v>3</v>
      </c>
      <c r="EP14">
        <v>19</v>
      </c>
      <c r="EQ14">
        <v>2171</v>
      </c>
      <c r="ER14">
        <v>4</v>
      </c>
      <c r="ES14">
        <v>28</v>
      </c>
      <c r="ET14">
        <v>57</v>
      </c>
      <c r="EU14">
        <v>56</v>
      </c>
      <c r="EV14">
        <v>1056</v>
      </c>
      <c r="EW14">
        <v>70</v>
      </c>
      <c r="EX14">
        <v>1</v>
      </c>
      <c r="EY14">
        <v>28</v>
      </c>
      <c r="EZ14">
        <v>30</v>
      </c>
      <c r="FA14">
        <v>156</v>
      </c>
      <c r="FB14">
        <v>5</v>
      </c>
      <c r="FC14">
        <v>48</v>
      </c>
      <c r="FD14">
        <v>151</v>
      </c>
      <c r="FE14">
        <v>35</v>
      </c>
      <c r="FF14">
        <v>34</v>
      </c>
      <c r="FG14">
        <v>236</v>
      </c>
      <c r="FH14">
        <v>25</v>
      </c>
      <c r="FI14">
        <v>118</v>
      </c>
      <c r="FJ14">
        <v>8187</v>
      </c>
      <c r="FK14">
        <v>1018</v>
      </c>
      <c r="FL14">
        <v>89</v>
      </c>
      <c r="FM14">
        <v>1105</v>
      </c>
      <c r="FN14">
        <v>11</v>
      </c>
      <c r="FO14">
        <v>135</v>
      </c>
      <c r="FP14">
        <v>2358</v>
      </c>
      <c r="FQ14">
        <v>32</v>
      </c>
      <c r="FR14">
        <v>12</v>
      </c>
      <c r="FS14">
        <v>11</v>
      </c>
      <c r="FT14">
        <v>0</v>
      </c>
      <c r="FU14">
        <v>26</v>
      </c>
      <c r="FV14">
        <v>81</v>
      </c>
      <c r="FW14">
        <v>2008</v>
      </c>
      <c r="FX14">
        <v>92</v>
      </c>
      <c r="FY14">
        <v>1685</v>
      </c>
      <c r="FZ14">
        <v>10</v>
      </c>
      <c r="GA14">
        <v>244</v>
      </c>
      <c r="GB14">
        <v>4039</v>
      </c>
      <c r="GC14">
        <v>271</v>
      </c>
      <c r="GD14">
        <v>9</v>
      </c>
      <c r="GE14">
        <v>1364</v>
      </c>
      <c r="GF14">
        <v>15</v>
      </c>
      <c r="GG14">
        <v>50</v>
      </c>
      <c r="GH14">
        <v>1709</v>
      </c>
      <c r="GI14">
        <v>3329</v>
      </c>
      <c r="GJ14">
        <v>202</v>
      </c>
      <c r="GK14">
        <v>4165</v>
      </c>
      <c r="GL14">
        <v>36</v>
      </c>
      <c r="GM14">
        <v>455</v>
      </c>
      <c r="GN14">
        <v>8187</v>
      </c>
      <c r="GO14">
        <v>85</v>
      </c>
      <c r="GP14">
        <v>0</v>
      </c>
      <c r="GQ14">
        <v>313</v>
      </c>
      <c r="GR14">
        <v>175</v>
      </c>
      <c r="GS14">
        <v>128</v>
      </c>
      <c r="GT14">
        <v>1</v>
      </c>
      <c r="GU14">
        <v>0</v>
      </c>
      <c r="GV14">
        <v>0</v>
      </c>
      <c r="GW14">
        <v>3</v>
      </c>
      <c r="GX14">
        <v>526</v>
      </c>
      <c r="GY14">
        <v>89</v>
      </c>
      <c r="GZ14">
        <v>1</v>
      </c>
      <c r="HA14">
        <v>273</v>
      </c>
      <c r="HB14">
        <v>139</v>
      </c>
      <c r="HC14">
        <v>97</v>
      </c>
      <c r="HD14">
        <v>0</v>
      </c>
      <c r="HE14">
        <v>0</v>
      </c>
      <c r="HF14">
        <v>0</v>
      </c>
      <c r="HG14">
        <v>1</v>
      </c>
      <c r="HH14">
        <v>460</v>
      </c>
      <c r="HI14">
        <v>112</v>
      </c>
      <c r="HJ14">
        <v>2</v>
      </c>
      <c r="HK14">
        <v>278</v>
      </c>
      <c r="HL14">
        <v>139</v>
      </c>
      <c r="HM14">
        <v>96</v>
      </c>
      <c r="HN14">
        <v>0</v>
      </c>
      <c r="HO14">
        <v>0</v>
      </c>
      <c r="HP14">
        <v>0</v>
      </c>
      <c r="HQ14">
        <v>1</v>
      </c>
      <c r="HR14">
        <v>488</v>
      </c>
      <c r="HS14">
        <v>147</v>
      </c>
      <c r="HT14">
        <v>0</v>
      </c>
      <c r="HU14">
        <v>259</v>
      </c>
      <c r="HV14">
        <v>118</v>
      </c>
      <c r="HW14">
        <v>107</v>
      </c>
      <c r="HX14">
        <v>0</v>
      </c>
      <c r="HY14">
        <v>0</v>
      </c>
      <c r="HZ14">
        <v>0</v>
      </c>
      <c r="IA14">
        <v>1</v>
      </c>
      <c r="IB14">
        <v>513</v>
      </c>
      <c r="IC14">
        <v>162</v>
      </c>
      <c r="ID14">
        <v>3</v>
      </c>
      <c r="IE14">
        <v>283</v>
      </c>
      <c r="IF14">
        <v>129</v>
      </c>
      <c r="IG14">
        <v>111</v>
      </c>
      <c r="IH14">
        <v>0</v>
      </c>
      <c r="II14">
        <v>1</v>
      </c>
      <c r="IJ14">
        <v>0</v>
      </c>
      <c r="IK14">
        <v>0</v>
      </c>
      <c r="IL14">
        <v>559</v>
      </c>
      <c r="IM14">
        <v>144</v>
      </c>
      <c r="IN14">
        <v>6</v>
      </c>
      <c r="IO14">
        <v>239</v>
      </c>
      <c r="IP14">
        <v>106</v>
      </c>
      <c r="IQ14">
        <v>113</v>
      </c>
      <c r="IR14">
        <v>0</v>
      </c>
      <c r="IS14">
        <v>0</v>
      </c>
      <c r="IT14">
        <v>0</v>
      </c>
      <c r="IU14">
        <v>1</v>
      </c>
      <c r="IV14">
        <v>502</v>
      </c>
      <c r="IW14">
        <v>166</v>
      </c>
      <c r="IX14">
        <v>6</v>
      </c>
      <c r="IY14">
        <v>257</v>
      </c>
      <c r="IZ14">
        <v>123</v>
      </c>
      <c r="JA14">
        <v>116</v>
      </c>
      <c r="JB14">
        <v>0</v>
      </c>
      <c r="JC14">
        <v>0</v>
      </c>
      <c r="JD14">
        <v>0</v>
      </c>
      <c r="JE14">
        <v>1</v>
      </c>
      <c r="JF14">
        <v>545</v>
      </c>
      <c r="JG14">
        <v>171</v>
      </c>
      <c r="JH14">
        <v>2</v>
      </c>
      <c r="JI14">
        <v>280</v>
      </c>
      <c r="JJ14">
        <v>124</v>
      </c>
      <c r="JK14">
        <v>112</v>
      </c>
      <c r="JL14">
        <v>1</v>
      </c>
      <c r="JM14">
        <v>1</v>
      </c>
      <c r="JN14">
        <v>0</v>
      </c>
      <c r="JO14">
        <v>1</v>
      </c>
      <c r="JP14">
        <v>565</v>
      </c>
      <c r="JQ14">
        <v>165</v>
      </c>
      <c r="JR14">
        <v>5</v>
      </c>
      <c r="JS14">
        <v>236</v>
      </c>
      <c r="JT14">
        <v>103</v>
      </c>
      <c r="JU14">
        <v>92</v>
      </c>
      <c r="JV14">
        <v>2</v>
      </c>
      <c r="JW14">
        <v>0</v>
      </c>
      <c r="JX14">
        <v>0</v>
      </c>
      <c r="JY14">
        <v>0</v>
      </c>
      <c r="JZ14">
        <v>498</v>
      </c>
      <c r="KA14">
        <v>155</v>
      </c>
      <c r="KB14">
        <v>6</v>
      </c>
      <c r="KC14">
        <v>215</v>
      </c>
      <c r="KD14">
        <v>98</v>
      </c>
      <c r="KE14">
        <v>112</v>
      </c>
      <c r="KF14">
        <v>1</v>
      </c>
      <c r="KG14">
        <v>0</v>
      </c>
      <c r="KH14">
        <v>3</v>
      </c>
      <c r="KI14">
        <v>1</v>
      </c>
      <c r="KJ14">
        <v>488</v>
      </c>
      <c r="KK14">
        <v>161</v>
      </c>
      <c r="KL14">
        <v>8</v>
      </c>
      <c r="KM14">
        <v>212</v>
      </c>
      <c r="KN14">
        <v>88</v>
      </c>
      <c r="KO14">
        <v>101</v>
      </c>
      <c r="KP14">
        <v>2</v>
      </c>
      <c r="KQ14">
        <v>1</v>
      </c>
      <c r="KR14">
        <v>1</v>
      </c>
      <c r="KS14">
        <v>1</v>
      </c>
      <c r="KT14">
        <v>482</v>
      </c>
      <c r="KU14">
        <v>128</v>
      </c>
      <c r="KV14">
        <v>9</v>
      </c>
      <c r="KW14">
        <v>220</v>
      </c>
      <c r="KX14">
        <v>91</v>
      </c>
      <c r="KY14">
        <v>103</v>
      </c>
      <c r="KZ14">
        <v>0</v>
      </c>
      <c r="LA14">
        <v>3</v>
      </c>
      <c r="LB14">
        <v>0</v>
      </c>
      <c r="LC14">
        <v>2</v>
      </c>
      <c r="LD14">
        <v>460</v>
      </c>
      <c r="LE14">
        <v>170</v>
      </c>
      <c r="LF14">
        <v>2</v>
      </c>
      <c r="LG14">
        <v>186</v>
      </c>
      <c r="LH14">
        <v>79</v>
      </c>
      <c r="LI14">
        <v>88</v>
      </c>
      <c r="LJ14">
        <v>1</v>
      </c>
      <c r="LK14">
        <v>2</v>
      </c>
      <c r="LL14">
        <v>0</v>
      </c>
      <c r="LM14">
        <v>0</v>
      </c>
      <c r="LN14">
        <v>446</v>
      </c>
      <c r="LO14">
        <v>136</v>
      </c>
      <c r="LP14">
        <v>12</v>
      </c>
      <c r="LQ14">
        <v>181</v>
      </c>
      <c r="LR14">
        <v>75</v>
      </c>
      <c r="LS14">
        <v>83</v>
      </c>
      <c r="LT14">
        <v>0</v>
      </c>
      <c r="LU14">
        <v>0</v>
      </c>
      <c r="LV14">
        <v>0</v>
      </c>
      <c r="LW14">
        <v>1</v>
      </c>
      <c r="LX14">
        <v>412</v>
      </c>
      <c r="LY14">
        <v>116</v>
      </c>
      <c r="LZ14">
        <v>6</v>
      </c>
      <c r="MA14">
        <v>186</v>
      </c>
      <c r="MB14">
        <v>81</v>
      </c>
      <c r="MC14">
        <v>77</v>
      </c>
      <c r="MD14">
        <v>1</v>
      </c>
      <c r="ME14">
        <v>1</v>
      </c>
      <c r="MF14">
        <v>0</v>
      </c>
      <c r="MG14">
        <v>0</v>
      </c>
      <c r="MH14">
        <v>385</v>
      </c>
      <c r="MI14">
        <v>99</v>
      </c>
      <c r="MJ14">
        <v>3</v>
      </c>
      <c r="MK14">
        <v>141</v>
      </c>
      <c r="ML14">
        <v>66</v>
      </c>
      <c r="MM14">
        <v>65</v>
      </c>
      <c r="MN14">
        <v>0</v>
      </c>
      <c r="MO14">
        <v>1</v>
      </c>
      <c r="MP14">
        <v>2</v>
      </c>
      <c r="MQ14">
        <v>1</v>
      </c>
      <c r="MR14">
        <v>308</v>
      </c>
      <c r="MS14">
        <v>79</v>
      </c>
      <c r="MT14">
        <v>5</v>
      </c>
      <c r="MU14">
        <v>166</v>
      </c>
      <c r="MV14">
        <v>72</v>
      </c>
      <c r="MW14">
        <v>41</v>
      </c>
      <c r="MX14">
        <v>1</v>
      </c>
      <c r="MY14">
        <v>1</v>
      </c>
      <c r="MZ14">
        <v>1</v>
      </c>
      <c r="NA14">
        <v>0</v>
      </c>
      <c r="NB14">
        <v>291</v>
      </c>
      <c r="NC14">
        <v>70</v>
      </c>
      <c r="ND14">
        <v>3</v>
      </c>
      <c r="NE14">
        <v>106</v>
      </c>
      <c r="NF14">
        <v>41</v>
      </c>
      <c r="NG14">
        <v>31</v>
      </c>
      <c r="NH14">
        <v>0</v>
      </c>
      <c r="NI14">
        <v>0</v>
      </c>
      <c r="NJ14">
        <v>1</v>
      </c>
      <c r="NK14">
        <v>0</v>
      </c>
      <c r="NL14">
        <v>210</v>
      </c>
      <c r="NM14">
        <v>3</v>
      </c>
      <c r="NN14">
        <v>2</v>
      </c>
      <c r="NO14">
        <v>8</v>
      </c>
      <c r="NP14">
        <v>3</v>
      </c>
      <c r="NQ14">
        <v>36</v>
      </c>
      <c r="NR14">
        <v>0</v>
      </c>
      <c r="NS14">
        <v>0</v>
      </c>
      <c r="NT14">
        <v>0</v>
      </c>
      <c r="NU14">
        <v>0</v>
      </c>
      <c r="NV14">
        <v>49</v>
      </c>
      <c r="NW14">
        <v>2358</v>
      </c>
      <c r="NX14">
        <v>81</v>
      </c>
      <c r="NY14">
        <v>4039</v>
      </c>
      <c r="NZ14">
        <v>1850</v>
      </c>
      <c r="OA14">
        <v>1709</v>
      </c>
      <c r="OB14">
        <v>10</v>
      </c>
      <c r="OC14">
        <v>11</v>
      </c>
      <c r="OD14">
        <v>8</v>
      </c>
      <c r="OE14">
        <v>15</v>
      </c>
      <c r="OF14">
        <v>8187</v>
      </c>
    </row>
    <row r="15" spans="1:397" hidden="1">
      <c r="A15" s="178" t="s">
        <v>145</v>
      </c>
      <c r="B15">
        <v>74</v>
      </c>
      <c r="C15">
        <v>20</v>
      </c>
      <c r="D15">
        <v>12</v>
      </c>
      <c r="E15">
        <v>9</v>
      </c>
      <c r="F15">
        <v>8</v>
      </c>
      <c r="G15">
        <v>0</v>
      </c>
      <c r="H15">
        <v>0</v>
      </c>
      <c r="I15">
        <v>0</v>
      </c>
      <c r="J15">
        <v>21</v>
      </c>
      <c r="K15">
        <v>5</v>
      </c>
      <c r="L15">
        <v>0</v>
      </c>
      <c r="M15">
        <v>0</v>
      </c>
      <c r="N15">
        <v>0</v>
      </c>
      <c r="O15">
        <v>21</v>
      </c>
      <c r="P15">
        <v>0</v>
      </c>
      <c r="Q15">
        <v>0</v>
      </c>
      <c r="R15">
        <v>2</v>
      </c>
      <c r="S15">
        <v>0</v>
      </c>
      <c r="T15">
        <v>57</v>
      </c>
      <c r="U15">
        <v>1</v>
      </c>
      <c r="V15">
        <v>0</v>
      </c>
      <c r="W15">
        <v>1</v>
      </c>
      <c r="X15">
        <v>0</v>
      </c>
      <c r="Y15">
        <v>0</v>
      </c>
      <c r="Z15">
        <v>0</v>
      </c>
      <c r="AA15">
        <v>1</v>
      </c>
      <c r="AB15">
        <v>1</v>
      </c>
      <c r="AC15">
        <v>0</v>
      </c>
      <c r="AD15">
        <v>0</v>
      </c>
      <c r="AE15">
        <v>1</v>
      </c>
      <c r="AF15">
        <v>0</v>
      </c>
      <c r="AG15">
        <v>5</v>
      </c>
      <c r="AH15">
        <v>239</v>
      </c>
      <c r="AI15">
        <v>4</v>
      </c>
      <c r="AJ15">
        <v>0</v>
      </c>
      <c r="AK15">
        <v>0</v>
      </c>
      <c r="AL15">
        <v>0</v>
      </c>
      <c r="AM15">
        <v>1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3</v>
      </c>
      <c r="BJ15">
        <v>0</v>
      </c>
      <c r="BK15">
        <v>1</v>
      </c>
      <c r="BL15">
        <v>0</v>
      </c>
      <c r="BM15">
        <v>0</v>
      </c>
      <c r="BN15">
        <v>0</v>
      </c>
      <c r="BO15">
        <v>10</v>
      </c>
      <c r="BP15">
        <v>688</v>
      </c>
      <c r="BQ15">
        <v>23</v>
      </c>
      <c r="BR15">
        <v>8</v>
      </c>
      <c r="BS15">
        <v>1</v>
      </c>
      <c r="BT15">
        <v>9</v>
      </c>
      <c r="BU15">
        <v>0</v>
      </c>
      <c r="BV15">
        <v>0</v>
      </c>
      <c r="BW15">
        <v>1</v>
      </c>
      <c r="BX15">
        <v>22</v>
      </c>
      <c r="BY15">
        <v>0</v>
      </c>
      <c r="BZ15">
        <v>0</v>
      </c>
      <c r="CA15">
        <v>0</v>
      </c>
      <c r="CB15">
        <v>0</v>
      </c>
      <c r="CC15">
        <v>120</v>
      </c>
      <c r="CD15">
        <v>0</v>
      </c>
      <c r="CE15">
        <v>0</v>
      </c>
      <c r="CF15">
        <v>0</v>
      </c>
      <c r="CG15">
        <v>1</v>
      </c>
      <c r="CH15">
        <v>29</v>
      </c>
      <c r="CI15">
        <v>0</v>
      </c>
      <c r="CJ15">
        <v>0</v>
      </c>
      <c r="CK15">
        <v>0</v>
      </c>
      <c r="CL15">
        <v>1</v>
      </c>
      <c r="CM15">
        <v>14</v>
      </c>
      <c r="CN15">
        <v>0</v>
      </c>
      <c r="CO15">
        <v>0</v>
      </c>
      <c r="CP15">
        <v>13</v>
      </c>
      <c r="CQ15">
        <v>1</v>
      </c>
      <c r="CR15">
        <v>2</v>
      </c>
      <c r="CS15">
        <v>10</v>
      </c>
      <c r="CT15">
        <v>0</v>
      </c>
      <c r="CU15">
        <v>0</v>
      </c>
      <c r="CV15">
        <v>943</v>
      </c>
      <c r="CW15">
        <v>82</v>
      </c>
      <c r="CX15">
        <v>20</v>
      </c>
      <c r="CY15">
        <v>18</v>
      </c>
      <c r="CZ15">
        <v>1</v>
      </c>
      <c r="DA15">
        <v>28</v>
      </c>
      <c r="DB15">
        <v>0</v>
      </c>
      <c r="DC15">
        <v>0</v>
      </c>
      <c r="DD15">
        <v>0</v>
      </c>
      <c r="DE15">
        <v>23</v>
      </c>
      <c r="DF15">
        <v>0</v>
      </c>
      <c r="DG15">
        <v>0</v>
      </c>
      <c r="DH15">
        <v>0</v>
      </c>
      <c r="DI15">
        <v>0</v>
      </c>
      <c r="DJ15">
        <v>20</v>
      </c>
      <c r="DK15">
        <v>0</v>
      </c>
      <c r="DL15">
        <v>0</v>
      </c>
      <c r="DM15">
        <v>0</v>
      </c>
      <c r="DN15">
        <v>5</v>
      </c>
      <c r="DO15">
        <v>53</v>
      </c>
      <c r="DP15">
        <v>0</v>
      </c>
      <c r="DQ15">
        <v>0</v>
      </c>
      <c r="DR15">
        <v>2</v>
      </c>
      <c r="DS15">
        <v>1</v>
      </c>
      <c r="DT15">
        <v>2</v>
      </c>
      <c r="DU15">
        <v>0</v>
      </c>
      <c r="DV15">
        <v>2</v>
      </c>
      <c r="DW15">
        <v>0</v>
      </c>
      <c r="DX15">
        <v>1</v>
      </c>
      <c r="DY15">
        <v>1</v>
      </c>
      <c r="DZ15">
        <v>0</v>
      </c>
      <c r="EA15">
        <v>1</v>
      </c>
      <c r="EB15">
        <v>0</v>
      </c>
      <c r="EC15">
        <v>260</v>
      </c>
      <c r="ED15">
        <v>848</v>
      </c>
      <c r="EE15">
        <v>63</v>
      </c>
      <c r="EF15">
        <v>38</v>
      </c>
      <c r="EG15">
        <v>11</v>
      </c>
      <c r="EH15">
        <v>46</v>
      </c>
      <c r="EI15">
        <v>0</v>
      </c>
      <c r="EJ15">
        <v>0</v>
      </c>
      <c r="EK15">
        <v>1</v>
      </c>
      <c r="EL15">
        <v>66</v>
      </c>
      <c r="EM15">
        <v>5</v>
      </c>
      <c r="EN15">
        <v>0</v>
      </c>
      <c r="EO15">
        <v>0</v>
      </c>
      <c r="EP15">
        <v>0</v>
      </c>
      <c r="EQ15">
        <v>161</v>
      </c>
      <c r="ER15">
        <v>0</v>
      </c>
      <c r="ES15">
        <v>0</v>
      </c>
      <c r="ET15">
        <v>2</v>
      </c>
      <c r="EU15">
        <v>6</v>
      </c>
      <c r="EV15">
        <v>140</v>
      </c>
      <c r="EW15">
        <v>1</v>
      </c>
      <c r="EX15">
        <v>0</v>
      </c>
      <c r="EY15">
        <v>3</v>
      </c>
      <c r="EZ15">
        <v>2</v>
      </c>
      <c r="FA15">
        <v>16</v>
      </c>
      <c r="FB15">
        <v>0</v>
      </c>
      <c r="FC15">
        <v>3</v>
      </c>
      <c r="FD15">
        <v>17</v>
      </c>
      <c r="FE15">
        <v>2</v>
      </c>
      <c r="FF15">
        <v>4</v>
      </c>
      <c r="FG15">
        <v>11</v>
      </c>
      <c r="FH15">
        <v>1</v>
      </c>
      <c r="FI15">
        <v>5</v>
      </c>
      <c r="FJ15">
        <v>1452</v>
      </c>
      <c r="FK15">
        <v>98</v>
      </c>
      <c r="FL15">
        <v>17</v>
      </c>
      <c r="FM15">
        <v>117</v>
      </c>
      <c r="FN15">
        <v>1</v>
      </c>
      <c r="FO15">
        <v>6</v>
      </c>
      <c r="FP15">
        <v>239</v>
      </c>
      <c r="FQ15">
        <v>5</v>
      </c>
      <c r="FR15">
        <v>2</v>
      </c>
      <c r="FS15">
        <v>0</v>
      </c>
      <c r="FT15">
        <v>0</v>
      </c>
      <c r="FU15">
        <v>3</v>
      </c>
      <c r="FV15">
        <v>10</v>
      </c>
      <c r="FW15">
        <v>538</v>
      </c>
      <c r="FX15">
        <v>12</v>
      </c>
      <c r="FY15">
        <v>275</v>
      </c>
      <c r="FZ15">
        <v>0</v>
      </c>
      <c r="GA15">
        <v>118</v>
      </c>
      <c r="GB15">
        <v>943</v>
      </c>
      <c r="GC15">
        <v>27</v>
      </c>
      <c r="GD15">
        <v>0</v>
      </c>
      <c r="GE15">
        <v>232</v>
      </c>
      <c r="GF15">
        <v>0</v>
      </c>
      <c r="GG15">
        <v>1</v>
      </c>
      <c r="GH15">
        <v>260</v>
      </c>
      <c r="GI15">
        <v>668</v>
      </c>
      <c r="GJ15">
        <v>31</v>
      </c>
      <c r="GK15">
        <v>624</v>
      </c>
      <c r="GL15">
        <v>1</v>
      </c>
      <c r="GM15">
        <v>128</v>
      </c>
      <c r="GN15">
        <v>1452</v>
      </c>
      <c r="GO15">
        <v>10</v>
      </c>
      <c r="GP15">
        <v>0</v>
      </c>
      <c r="GQ15">
        <v>78</v>
      </c>
      <c r="GR15">
        <v>51</v>
      </c>
      <c r="GS15">
        <v>10</v>
      </c>
      <c r="GT15">
        <v>0</v>
      </c>
      <c r="GU15">
        <v>0</v>
      </c>
      <c r="GV15">
        <v>0</v>
      </c>
      <c r="GW15">
        <v>0</v>
      </c>
      <c r="GX15">
        <v>98</v>
      </c>
      <c r="GY15">
        <v>4</v>
      </c>
      <c r="GZ15">
        <v>0</v>
      </c>
      <c r="HA15">
        <v>77</v>
      </c>
      <c r="HB15">
        <v>52</v>
      </c>
      <c r="HC15">
        <v>23</v>
      </c>
      <c r="HD15">
        <v>0</v>
      </c>
      <c r="HE15">
        <v>0</v>
      </c>
      <c r="HF15">
        <v>0</v>
      </c>
      <c r="HG15">
        <v>0</v>
      </c>
      <c r="HH15">
        <v>104</v>
      </c>
      <c r="HI15">
        <v>9</v>
      </c>
      <c r="HJ15">
        <v>0</v>
      </c>
      <c r="HK15">
        <v>61</v>
      </c>
      <c r="HL15">
        <v>37</v>
      </c>
      <c r="HM15">
        <v>13</v>
      </c>
      <c r="HN15">
        <v>0</v>
      </c>
      <c r="HO15">
        <v>0</v>
      </c>
      <c r="HP15">
        <v>0</v>
      </c>
      <c r="HQ15">
        <v>0</v>
      </c>
      <c r="HR15">
        <v>83</v>
      </c>
      <c r="HS15">
        <v>10</v>
      </c>
      <c r="HT15">
        <v>0</v>
      </c>
      <c r="HU15">
        <v>65</v>
      </c>
      <c r="HV15">
        <v>46</v>
      </c>
      <c r="HW15">
        <v>19</v>
      </c>
      <c r="HX15">
        <v>0</v>
      </c>
      <c r="HY15">
        <v>0</v>
      </c>
      <c r="HZ15">
        <v>0</v>
      </c>
      <c r="IA15">
        <v>0</v>
      </c>
      <c r="IB15">
        <v>94</v>
      </c>
      <c r="IC15">
        <v>24</v>
      </c>
      <c r="ID15">
        <v>1</v>
      </c>
      <c r="IE15">
        <v>73</v>
      </c>
      <c r="IF15">
        <v>46</v>
      </c>
      <c r="IG15">
        <v>17</v>
      </c>
      <c r="IH15">
        <v>0</v>
      </c>
      <c r="II15">
        <v>0</v>
      </c>
      <c r="IJ15">
        <v>0</v>
      </c>
      <c r="IK15">
        <v>0</v>
      </c>
      <c r="IL15">
        <v>115</v>
      </c>
      <c r="IM15">
        <v>15</v>
      </c>
      <c r="IN15">
        <v>1</v>
      </c>
      <c r="IO15">
        <v>76</v>
      </c>
      <c r="IP15">
        <v>49</v>
      </c>
      <c r="IQ15">
        <v>24</v>
      </c>
      <c r="IR15">
        <v>0</v>
      </c>
      <c r="IS15">
        <v>0</v>
      </c>
      <c r="IT15">
        <v>0</v>
      </c>
      <c r="IU15">
        <v>0</v>
      </c>
      <c r="IV15">
        <v>116</v>
      </c>
      <c r="IW15">
        <v>13</v>
      </c>
      <c r="IX15">
        <v>0</v>
      </c>
      <c r="IY15">
        <v>63</v>
      </c>
      <c r="IZ15">
        <v>39</v>
      </c>
      <c r="JA15">
        <v>15</v>
      </c>
      <c r="JB15">
        <v>0</v>
      </c>
      <c r="JC15">
        <v>0</v>
      </c>
      <c r="JD15">
        <v>0</v>
      </c>
      <c r="JE15">
        <v>0</v>
      </c>
      <c r="JF15">
        <v>91</v>
      </c>
      <c r="JG15">
        <v>24</v>
      </c>
      <c r="JH15">
        <v>0</v>
      </c>
      <c r="JI15">
        <v>59</v>
      </c>
      <c r="JJ15">
        <v>37</v>
      </c>
      <c r="JK15">
        <v>20</v>
      </c>
      <c r="JL15">
        <v>1</v>
      </c>
      <c r="JM15">
        <v>0</v>
      </c>
      <c r="JN15">
        <v>0</v>
      </c>
      <c r="JO15">
        <v>0</v>
      </c>
      <c r="JP15">
        <v>103</v>
      </c>
      <c r="JQ15">
        <v>17</v>
      </c>
      <c r="JR15">
        <v>1</v>
      </c>
      <c r="JS15">
        <v>56</v>
      </c>
      <c r="JT15">
        <v>35</v>
      </c>
      <c r="JU15">
        <v>17</v>
      </c>
      <c r="JV15">
        <v>0</v>
      </c>
      <c r="JW15">
        <v>0</v>
      </c>
      <c r="JX15">
        <v>0</v>
      </c>
      <c r="JY15">
        <v>0</v>
      </c>
      <c r="JZ15">
        <v>91</v>
      </c>
      <c r="KA15">
        <v>14</v>
      </c>
      <c r="KB15">
        <v>0</v>
      </c>
      <c r="KC15">
        <v>50</v>
      </c>
      <c r="KD15">
        <v>36</v>
      </c>
      <c r="KE15">
        <v>16</v>
      </c>
      <c r="KF15">
        <v>0</v>
      </c>
      <c r="KG15">
        <v>0</v>
      </c>
      <c r="KH15">
        <v>0</v>
      </c>
      <c r="KI15">
        <v>0</v>
      </c>
      <c r="KJ15">
        <v>80</v>
      </c>
      <c r="KK15">
        <v>11</v>
      </c>
      <c r="KL15">
        <v>1</v>
      </c>
      <c r="KM15">
        <v>47</v>
      </c>
      <c r="KN15">
        <v>27</v>
      </c>
      <c r="KO15">
        <v>17</v>
      </c>
      <c r="KP15">
        <v>0</v>
      </c>
      <c r="KQ15">
        <v>0</v>
      </c>
      <c r="KR15">
        <v>0</v>
      </c>
      <c r="KS15">
        <v>0</v>
      </c>
      <c r="KT15">
        <v>76</v>
      </c>
      <c r="KU15">
        <v>22</v>
      </c>
      <c r="KV15">
        <v>1</v>
      </c>
      <c r="KW15">
        <v>48</v>
      </c>
      <c r="KX15">
        <v>31</v>
      </c>
      <c r="KY15">
        <v>13</v>
      </c>
      <c r="KZ15">
        <v>1</v>
      </c>
      <c r="LA15">
        <v>0</v>
      </c>
      <c r="LB15">
        <v>0</v>
      </c>
      <c r="LC15">
        <v>0</v>
      </c>
      <c r="LD15">
        <v>84</v>
      </c>
      <c r="LE15">
        <v>18</v>
      </c>
      <c r="LF15">
        <v>0</v>
      </c>
      <c r="LG15">
        <v>45</v>
      </c>
      <c r="LH15">
        <v>27</v>
      </c>
      <c r="LI15">
        <v>16</v>
      </c>
      <c r="LJ15">
        <v>1</v>
      </c>
      <c r="LK15">
        <v>1</v>
      </c>
      <c r="LL15">
        <v>0</v>
      </c>
      <c r="LM15">
        <v>0</v>
      </c>
      <c r="LN15">
        <v>79</v>
      </c>
      <c r="LO15">
        <v>14</v>
      </c>
      <c r="LP15">
        <v>2</v>
      </c>
      <c r="LQ15">
        <v>31</v>
      </c>
      <c r="LR15">
        <v>22</v>
      </c>
      <c r="LS15">
        <v>10</v>
      </c>
      <c r="LT15">
        <v>0</v>
      </c>
      <c r="LU15">
        <v>0</v>
      </c>
      <c r="LV15">
        <v>0</v>
      </c>
      <c r="LW15">
        <v>0</v>
      </c>
      <c r="LX15">
        <v>57</v>
      </c>
      <c r="LY15">
        <v>17</v>
      </c>
      <c r="LZ15">
        <v>0</v>
      </c>
      <c r="MA15">
        <v>44</v>
      </c>
      <c r="MB15">
        <v>27</v>
      </c>
      <c r="MC15">
        <v>18</v>
      </c>
      <c r="MD15">
        <v>0</v>
      </c>
      <c r="ME15">
        <v>0</v>
      </c>
      <c r="MF15">
        <v>0</v>
      </c>
      <c r="MG15">
        <v>0</v>
      </c>
      <c r="MH15">
        <v>79</v>
      </c>
      <c r="MI15">
        <v>9</v>
      </c>
      <c r="MJ15">
        <v>2</v>
      </c>
      <c r="MK15">
        <v>28</v>
      </c>
      <c r="ML15">
        <v>22</v>
      </c>
      <c r="MM15">
        <v>6</v>
      </c>
      <c r="MN15">
        <v>0</v>
      </c>
      <c r="MO15">
        <v>1</v>
      </c>
      <c r="MP15">
        <v>0</v>
      </c>
      <c r="MQ15">
        <v>0</v>
      </c>
      <c r="MR15">
        <v>45</v>
      </c>
      <c r="MS15">
        <v>6</v>
      </c>
      <c r="MT15">
        <v>0</v>
      </c>
      <c r="MU15">
        <v>27</v>
      </c>
      <c r="MV15">
        <v>14</v>
      </c>
      <c r="MW15">
        <v>5</v>
      </c>
      <c r="MX15">
        <v>0</v>
      </c>
      <c r="MY15">
        <v>0</v>
      </c>
      <c r="MZ15">
        <v>0</v>
      </c>
      <c r="NA15">
        <v>0</v>
      </c>
      <c r="NB15">
        <v>38</v>
      </c>
      <c r="NC15">
        <v>1</v>
      </c>
      <c r="ND15">
        <v>1</v>
      </c>
      <c r="NE15">
        <v>15</v>
      </c>
      <c r="NF15">
        <v>9</v>
      </c>
      <c r="NG15">
        <v>1</v>
      </c>
      <c r="NH15">
        <v>0</v>
      </c>
      <c r="NI15">
        <v>0</v>
      </c>
      <c r="NJ15">
        <v>0</v>
      </c>
      <c r="NK15">
        <v>0</v>
      </c>
      <c r="NL15">
        <v>18</v>
      </c>
      <c r="NM15">
        <v>1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1</v>
      </c>
      <c r="NW15">
        <v>239</v>
      </c>
      <c r="NX15">
        <v>10</v>
      </c>
      <c r="NY15">
        <v>943</v>
      </c>
      <c r="NZ15">
        <v>607</v>
      </c>
      <c r="OA15">
        <v>260</v>
      </c>
      <c r="OB15">
        <v>3</v>
      </c>
      <c r="OC15">
        <v>2</v>
      </c>
      <c r="OD15">
        <v>0</v>
      </c>
      <c r="OE15">
        <v>0</v>
      </c>
      <c r="OF15">
        <v>1452</v>
      </c>
    </row>
    <row r="16" spans="1:397" hidden="1">
      <c r="A16" s="178" t="s">
        <v>146</v>
      </c>
      <c r="B16">
        <v>1517</v>
      </c>
      <c r="C16">
        <v>10</v>
      </c>
      <c r="D16">
        <v>10</v>
      </c>
      <c r="E16">
        <v>5</v>
      </c>
      <c r="F16">
        <v>180</v>
      </c>
      <c r="G16">
        <v>3</v>
      </c>
      <c r="H16">
        <v>227</v>
      </c>
      <c r="I16">
        <v>147</v>
      </c>
      <c r="J16">
        <v>249</v>
      </c>
      <c r="K16">
        <v>64</v>
      </c>
      <c r="L16">
        <v>0</v>
      </c>
      <c r="M16">
        <v>3</v>
      </c>
      <c r="N16">
        <v>20</v>
      </c>
      <c r="O16">
        <v>23</v>
      </c>
      <c r="P16">
        <v>0</v>
      </c>
      <c r="Q16">
        <v>45</v>
      </c>
      <c r="R16">
        <v>51</v>
      </c>
      <c r="S16">
        <v>34</v>
      </c>
      <c r="T16">
        <v>852</v>
      </c>
      <c r="U16">
        <v>32</v>
      </c>
      <c r="V16">
        <v>0</v>
      </c>
      <c r="W16">
        <v>5</v>
      </c>
      <c r="X16">
        <v>18</v>
      </c>
      <c r="Y16">
        <v>168</v>
      </c>
      <c r="Z16">
        <v>4</v>
      </c>
      <c r="AA16">
        <v>25</v>
      </c>
      <c r="AB16">
        <v>107</v>
      </c>
      <c r="AC16">
        <v>22</v>
      </c>
      <c r="AD16">
        <v>21</v>
      </c>
      <c r="AE16">
        <v>83</v>
      </c>
      <c r="AF16">
        <v>28</v>
      </c>
      <c r="AG16">
        <v>103</v>
      </c>
      <c r="AH16">
        <v>4056</v>
      </c>
      <c r="AI16">
        <v>78</v>
      </c>
      <c r="AJ16">
        <v>4</v>
      </c>
      <c r="AK16">
        <v>0</v>
      </c>
      <c r="AL16">
        <v>1</v>
      </c>
      <c r="AM16">
        <v>12</v>
      </c>
      <c r="AN16">
        <v>0</v>
      </c>
      <c r="AO16">
        <v>1</v>
      </c>
      <c r="AP16">
        <v>9</v>
      </c>
      <c r="AQ16">
        <v>3</v>
      </c>
      <c r="AR16">
        <v>5</v>
      </c>
      <c r="AS16">
        <v>0</v>
      </c>
      <c r="AT16">
        <v>0</v>
      </c>
      <c r="AU16">
        <v>1</v>
      </c>
      <c r="AV16">
        <v>1</v>
      </c>
      <c r="AW16">
        <v>0</v>
      </c>
      <c r="AX16">
        <v>0</v>
      </c>
      <c r="AY16">
        <v>2</v>
      </c>
      <c r="AZ16">
        <v>0</v>
      </c>
      <c r="BA16">
        <v>19</v>
      </c>
      <c r="BB16">
        <v>1</v>
      </c>
      <c r="BC16">
        <v>0</v>
      </c>
      <c r="BD16">
        <v>0</v>
      </c>
      <c r="BE16">
        <v>0</v>
      </c>
      <c r="BF16">
        <v>3</v>
      </c>
      <c r="BG16">
        <v>2</v>
      </c>
      <c r="BH16">
        <v>0</v>
      </c>
      <c r="BI16">
        <v>21</v>
      </c>
      <c r="BJ16">
        <v>4</v>
      </c>
      <c r="BK16">
        <v>0</v>
      </c>
      <c r="BL16">
        <v>0</v>
      </c>
      <c r="BM16">
        <v>0</v>
      </c>
      <c r="BN16">
        <v>7</v>
      </c>
      <c r="BO16">
        <v>174</v>
      </c>
      <c r="BP16">
        <v>2885</v>
      </c>
      <c r="BQ16">
        <v>17</v>
      </c>
      <c r="BR16">
        <v>15</v>
      </c>
      <c r="BS16">
        <v>38</v>
      </c>
      <c r="BT16">
        <v>337</v>
      </c>
      <c r="BU16">
        <v>1</v>
      </c>
      <c r="BV16">
        <v>219</v>
      </c>
      <c r="BW16">
        <v>211</v>
      </c>
      <c r="BX16">
        <v>137</v>
      </c>
      <c r="BY16">
        <v>66</v>
      </c>
      <c r="BZ16">
        <v>0</v>
      </c>
      <c r="CA16">
        <v>6</v>
      </c>
      <c r="CB16">
        <v>12</v>
      </c>
      <c r="CC16">
        <v>98</v>
      </c>
      <c r="CD16">
        <v>0</v>
      </c>
      <c r="CE16">
        <v>57</v>
      </c>
      <c r="CF16">
        <v>55</v>
      </c>
      <c r="CG16">
        <v>26</v>
      </c>
      <c r="CH16">
        <v>443</v>
      </c>
      <c r="CI16">
        <v>34</v>
      </c>
      <c r="CJ16">
        <v>0</v>
      </c>
      <c r="CK16">
        <v>14</v>
      </c>
      <c r="CL16">
        <v>40</v>
      </c>
      <c r="CM16">
        <v>328</v>
      </c>
      <c r="CN16">
        <v>6</v>
      </c>
      <c r="CO16">
        <v>37</v>
      </c>
      <c r="CP16">
        <v>274</v>
      </c>
      <c r="CQ16">
        <v>56</v>
      </c>
      <c r="CR16">
        <v>21</v>
      </c>
      <c r="CS16">
        <v>175</v>
      </c>
      <c r="CT16">
        <v>24</v>
      </c>
      <c r="CU16">
        <v>108</v>
      </c>
      <c r="CV16">
        <v>5740</v>
      </c>
      <c r="CW16">
        <v>1053</v>
      </c>
      <c r="CX16">
        <v>15</v>
      </c>
      <c r="CY16">
        <v>17</v>
      </c>
      <c r="CZ16">
        <v>13</v>
      </c>
      <c r="DA16">
        <v>259</v>
      </c>
      <c r="DB16">
        <v>10</v>
      </c>
      <c r="DC16">
        <v>133</v>
      </c>
      <c r="DD16">
        <v>187</v>
      </c>
      <c r="DE16">
        <v>188</v>
      </c>
      <c r="DF16">
        <v>41</v>
      </c>
      <c r="DG16">
        <v>0</v>
      </c>
      <c r="DH16">
        <v>0</v>
      </c>
      <c r="DI16">
        <v>15</v>
      </c>
      <c r="DJ16">
        <v>21</v>
      </c>
      <c r="DK16">
        <v>0</v>
      </c>
      <c r="DL16">
        <v>12</v>
      </c>
      <c r="DM16">
        <v>107</v>
      </c>
      <c r="DN16">
        <v>32</v>
      </c>
      <c r="DO16">
        <v>353</v>
      </c>
      <c r="DP16">
        <v>33</v>
      </c>
      <c r="DQ16">
        <v>0</v>
      </c>
      <c r="DR16">
        <v>10</v>
      </c>
      <c r="DS16">
        <v>7</v>
      </c>
      <c r="DT16">
        <v>45</v>
      </c>
      <c r="DU16">
        <v>2</v>
      </c>
      <c r="DV16">
        <v>11</v>
      </c>
      <c r="DW16">
        <v>11</v>
      </c>
      <c r="DX16">
        <v>18</v>
      </c>
      <c r="DY16">
        <v>25</v>
      </c>
      <c r="DZ16">
        <v>114</v>
      </c>
      <c r="EA16">
        <v>12</v>
      </c>
      <c r="EB16">
        <v>142</v>
      </c>
      <c r="EC16">
        <v>2886</v>
      </c>
      <c r="ED16">
        <v>5533</v>
      </c>
      <c r="EE16">
        <v>46</v>
      </c>
      <c r="EF16">
        <v>42</v>
      </c>
      <c r="EG16">
        <v>57</v>
      </c>
      <c r="EH16">
        <v>788</v>
      </c>
      <c r="EI16">
        <v>14</v>
      </c>
      <c r="EJ16">
        <v>580</v>
      </c>
      <c r="EK16">
        <v>554</v>
      </c>
      <c r="EL16">
        <v>577</v>
      </c>
      <c r="EM16">
        <v>176</v>
      </c>
      <c r="EN16">
        <v>0</v>
      </c>
      <c r="EO16">
        <v>9</v>
      </c>
      <c r="EP16">
        <v>48</v>
      </c>
      <c r="EQ16">
        <v>143</v>
      </c>
      <c r="ER16">
        <v>0</v>
      </c>
      <c r="ES16">
        <v>114</v>
      </c>
      <c r="ET16">
        <v>215</v>
      </c>
      <c r="EU16">
        <v>92</v>
      </c>
      <c r="EV16">
        <v>1667</v>
      </c>
      <c r="EW16">
        <v>100</v>
      </c>
      <c r="EX16">
        <v>0</v>
      </c>
      <c r="EY16">
        <v>29</v>
      </c>
      <c r="EZ16">
        <v>65</v>
      </c>
      <c r="FA16">
        <v>544</v>
      </c>
      <c r="FB16">
        <v>14</v>
      </c>
      <c r="FC16">
        <v>73</v>
      </c>
      <c r="FD16">
        <v>413</v>
      </c>
      <c r="FE16">
        <v>100</v>
      </c>
      <c r="FF16">
        <v>67</v>
      </c>
      <c r="FG16">
        <v>372</v>
      </c>
      <c r="FH16">
        <v>64</v>
      </c>
      <c r="FI16">
        <v>360</v>
      </c>
      <c r="FJ16">
        <v>12856</v>
      </c>
      <c r="FK16">
        <v>1778</v>
      </c>
      <c r="FL16">
        <v>149</v>
      </c>
      <c r="FM16">
        <v>2007</v>
      </c>
      <c r="FN16">
        <v>15</v>
      </c>
      <c r="FO16">
        <v>107</v>
      </c>
      <c r="FP16">
        <v>4056</v>
      </c>
      <c r="FQ16">
        <v>123</v>
      </c>
      <c r="FR16">
        <v>22</v>
      </c>
      <c r="FS16">
        <v>13</v>
      </c>
      <c r="FT16">
        <v>0</v>
      </c>
      <c r="FU16">
        <v>16</v>
      </c>
      <c r="FV16">
        <v>174</v>
      </c>
      <c r="FW16">
        <v>3008</v>
      </c>
      <c r="FX16">
        <v>169</v>
      </c>
      <c r="FY16">
        <v>2415</v>
      </c>
      <c r="FZ16">
        <v>13</v>
      </c>
      <c r="GA16">
        <v>135</v>
      </c>
      <c r="GB16">
        <v>5740</v>
      </c>
      <c r="GC16">
        <v>619</v>
      </c>
      <c r="GD16">
        <v>29</v>
      </c>
      <c r="GE16">
        <v>2187</v>
      </c>
      <c r="GF16">
        <v>11</v>
      </c>
      <c r="GG16">
        <v>40</v>
      </c>
      <c r="GH16">
        <v>2886</v>
      </c>
      <c r="GI16">
        <v>5528</v>
      </c>
      <c r="GJ16">
        <v>369</v>
      </c>
      <c r="GK16">
        <v>6622</v>
      </c>
      <c r="GL16">
        <v>39</v>
      </c>
      <c r="GM16">
        <v>298</v>
      </c>
      <c r="GN16">
        <v>12856</v>
      </c>
      <c r="GO16">
        <v>98</v>
      </c>
      <c r="GP16">
        <v>1</v>
      </c>
      <c r="GQ16">
        <v>421</v>
      </c>
      <c r="GR16">
        <v>157</v>
      </c>
      <c r="GS16">
        <v>304</v>
      </c>
      <c r="GT16">
        <v>0</v>
      </c>
      <c r="GU16">
        <v>1</v>
      </c>
      <c r="GV16">
        <v>0</v>
      </c>
      <c r="GW16">
        <v>1</v>
      </c>
      <c r="GX16">
        <v>824</v>
      </c>
      <c r="GY16">
        <v>150</v>
      </c>
      <c r="GZ16">
        <v>1</v>
      </c>
      <c r="HA16">
        <v>466</v>
      </c>
      <c r="HB16">
        <v>149</v>
      </c>
      <c r="HC16">
        <v>170</v>
      </c>
      <c r="HD16">
        <v>1</v>
      </c>
      <c r="HE16">
        <v>0</v>
      </c>
      <c r="HF16">
        <v>0</v>
      </c>
      <c r="HG16">
        <v>1</v>
      </c>
      <c r="HH16">
        <v>787</v>
      </c>
      <c r="HI16">
        <v>197</v>
      </c>
      <c r="HJ16">
        <v>0</v>
      </c>
      <c r="HK16">
        <v>418</v>
      </c>
      <c r="HL16">
        <v>132</v>
      </c>
      <c r="HM16">
        <v>165</v>
      </c>
      <c r="HN16">
        <v>0</v>
      </c>
      <c r="HO16">
        <v>0</v>
      </c>
      <c r="HP16">
        <v>0</v>
      </c>
      <c r="HQ16">
        <v>1</v>
      </c>
      <c r="HR16">
        <v>780</v>
      </c>
      <c r="HS16">
        <v>315</v>
      </c>
      <c r="HT16">
        <v>6</v>
      </c>
      <c r="HU16">
        <v>471</v>
      </c>
      <c r="HV16">
        <v>152</v>
      </c>
      <c r="HW16">
        <v>180</v>
      </c>
      <c r="HX16">
        <v>0</v>
      </c>
      <c r="HY16">
        <v>1</v>
      </c>
      <c r="HZ16">
        <v>0</v>
      </c>
      <c r="IA16">
        <v>1</v>
      </c>
      <c r="IB16">
        <v>972</v>
      </c>
      <c r="IC16">
        <v>263</v>
      </c>
      <c r="ID16">
        <v>11</v>
      </c>
      <c r="IE16">
        <v>408</v>
      </c>
      <c r="IF16">
        <v>127</v>
      </c>
      <c r="IG16">
        <v>198</v>
      </c>
      <c r="IH16">
        <v>0</v>
      </c>
      <c r="II16">
        <v>1</v>
      </c>
      <c r="IJ16">
        <v>1</v>
      </c>
      <c r="IK16">
        <v>0</v>
      </c>
      <c r="IL16">
        <v>880</v>
      </c>
      <c r="IM16">
        <v>273</v>
      </c>
      <c r="IN16">
        <v>11</v>
      </c>
      <c r="IO16">
        <v>400</v>
      </c>
      <c r="IP16">
        <v>117</v>
      </c>
      <c r="IQ16">
        <v>202</v>
      </c>
      <c r="IR16">
        <v>0</v>
      </c>
      <c r="IS16">
        <v>1</v>
      </c>
      <c r="IT16">
        <v>2</v>
      </c>
      <c r="IU16">
        <v>4</v>
      </c>
      <c r="IV16">
        <v>886</v>
      </c>
      <c r="IW16">
        <v>270</v>
      </c>
      <c r="IX16">
        <v>10</v>
      </c>
      <c r="IY16">
        <v>374</v>
      </c>
      <c r="IZ16">
        <v>107</v>
      </c>
      <c r="JA16">
        <v>176</v>
      </c>
      <c r="JB16">
        <v>0</v>
      </c>
      <c r="JC16">
        <v>2</v>
      </c>
      <c r="JD16">
        <v>0</v>
      </c>
      <c r="JE16">
        <v>1</v>
      </c>
      <c r="JF16">
        <v>830</v>
      </c>
      <c r="JG16">
        <v>285</v>
      </c>
      <c r="JH16">
        <v>9</v>
      </c>
      <c r="JI16">
        <v>334</v>
      </c>
      <c r="JJ16">
        <v>83</v>
      </c>
      <c r="JK16">
        <v>164</v>
      </c>
      <c r="JL16">
        <v>3</v>
      </c>
      <c r="JM16">
        <v>1</v>
      </c>
      <c r="JN16">
        <v>0</v>
      </c>
      <c r="JO16">
        <v>2</v>
      </c>
      <c r="JP16">
        <v>792</v>
      </c>
      <c r="JQ16">
        <v>291</v>
      </c>
      <c r="JR16">
        <v>9</v>
      </c>
      <c r="JS16">
        <v>359</v>
      </c>
      <c r="JT16">
        <v>115</v>
      </c>
      <c r="JU16">
        <v>170</v>
      </c>
      <c r="JV16">
        <v>1</v>
      </c>
      <c r="JW16">
        <v>2</v>
      </c>
      <c r="JX16">
        <v>0</v>
      </c>
      <c r="JY16">
        <v>1</v>
      </c>
      <c r="JZ16">
        <v>829</v>
      </c>
      <c r="KA16">
        <v>310</v>
      </c>
      <c r="KB16">
        <v>9</v>
      </c>
      <c r="KC16">
        <v>310</v>
      </c>
      <c r="KD16">
        <v>75</v>
      </c>
      <c r="KE16">
        <v>157</v>
      </c>
      <c r="KF16">
        <v>2</v>
      </c>
      <c r="KG16">
        <v>1</v>
      </c>
      <c r="KH16">
        <v>0</v>
      </c>
      <c r="KI16">
        <v>1</v>
      </c>
      <c r="KJ16">
        <v>786</v>
      </c>
      <c r="KK16">
        <v>274</v>
      </c>
      <c r="KL16">
        <v>21</v>
      </c>
      <c r="KM16">
        <v>283</v>
      </c>
      <c r="KN16">
        <v>66</v>
      </c>
      <c r="KO16">
        <v>172</v>
      </c>
      <c r="KP16">
        <v>0</v>
      </c>
      <c r="KQ16">
        <v>2</v>
      </c>
      <c r="KR16">
        <v>0</v>
      </c>
      <c r="KS16">
        <v>0</v>
      </c>
      <c r="KT16">
        <v>750</v>
      </c>
      <c r="KU16">
        <v>226</v>
      </c>
      <c r="KV16">
        <v>18</v>
      </c>
      <c r="KW16">
        <v>268</v>
      </c>
      <c r="KX16">
        <v>63</v>
      </c>
      <c r="KY16">
        <v>129</v>
      </c>
      <c r="KZ16">
        <v>4</v>
      </c>
      <c r="LA16">
        <v>0</v>
      </c>
      <c r="LB16">
        <v>1</v>
      </c>
      <c r="LC16">
        <v>1</v>
      </c>
      <c r="LD16">
        <v>641</v>
      </c>
      <c r="LE16">
        <v>225</v>
      </c>
      <c r="LF16">
        <v>15</v>
      </c>
      <c r="LG16">
        <v>257</v>
      </c>
      <c r="LH16">
        <v>64</v>
      </c>
      <c r="LI16">
        <v>138</v>
      </c>
      <c r="LJ16">
        <v>1</v>
      </c>
      <c r="LK16">
        <v>0</v>
      </c>
      <c r="LL16">
        <v>0</v>
      </c>
      <c r="LM16">
        <v>3</v>
      </c>
      <c r="LN16">
        <v>635</v>
      </c>
      <c r="LO16">
        <v>277</v>
      </c>
      <c r="LP16">
        <v>10</v>
      </c>
      <c r="LQ16">
        <v>258</v>
      </c>
      <c r="LR16">
        <v>65</v>
      </c>
      <c r="LS16">
        <v>157</v>
      </c>
      <c r="LT16">
        <v>0</v>
      </c>
      <c r="LU16">
        <v>2</v>
      </c>
      <c r="LV16">
        <v>1</v>
      </c>
      <c r="LW16">
        <v>0</v>
      </c>
      <c r="LX16">
        <v>702</v>
      </c>
      <c r="LY16">
        <v>202</v>
      </c>
      <c r="LZ16">
        <v>14</v>
      </c>
      <c r="MA16">
        <v>199</v>
      </c>
      <c r="MB16">
        <v>48</v>
      </c>
      <c r="MC16">
        <v>133</v>
      </c>
      <c r="MD16">
        <v>1</v>
      </c>
      <c r="ME16">
        <v>2</v>
      </c>
      <c r="MF16">
        <v>2</v>
      </c>
      <c r="MG16">
        <v>0</v>
      </c>
      <c r="MH16">
        <v>548</v>
      </c>
      <c r="MI16">
        <v>149</v>
      </c>
      <c r="MJ16">
        <v>13</v>
      </c>
      <c r="MK16">
        <v>196</v>
      </c>
      <c r="ML16">
        <v>59</v>
      </c>
      <c r="MM16">
        <v>117</v>
      </c>
      <c r="MN16">
        <v>0</v>
      </c>
      <c r="MO16">
        <v>0</v>
      </c>
      <c r="MP16">
        <v>0</v>
      </c>
      <c r="MQ16">
        <v>0</v>
      </c>
      <c r="MR16">
        <v>475</v>
      </c>
      <c r="MS16">
        <v>143</v>
      </c>
      <c r="MT16">
        <v>10</v>
      </c>
      <c r="MU16">
        <v>169</v>
      </c>
      <c r="MV16">
        <v>53</v>
      </c>
      <c r="MW16">
        <v>87</v>
      </c>
      <c r="MX16">
        <v>0</v>
      </c>
      <c r="MY16">
        <v>1</v>
      </c>
      <c r="MZ16">
        <v>1</v>
      </c>
      <c r="NA16">
        <v>0</v>
      </c>
      <c r="NB16">
        <v>409</v>
      </c>
      <c r="NC16">
        <v>105</v>
      </c>
      <c r="ND16">
        <v>6</v>
      </c>
      <c r="NE16">
        <v>145</v>
      </c>
      <c r="NF16">
        <v>39</v>
      </c>
      <c r="NG16">
        <v>65</v>
      </c>
      <c r="NH16">
        <v>0</v>
      </c>
      <c r="NI16">
        <v>0</v>
      </c>
      <c r="NJ16">
        <v>0</v>
      </c>
      <c r="NK16">
        <v>1</v>
      </c>
      <c r="NL16">
        <v>321</v>
      </c>
      <c r="NM16">
        <v>3</v>
      </c>
      <c r="NN16">
        <v>0</v>
      </c>
      <c r="NO16">
        <v>4</v>
      </c>
      <c r="NP16">
        <v>0</v>
      </c>
      <c r="NQ16">
        <v>2</v>
      </c>
      <c r="NR16">
        <v>0</v>
      </c>
      <c r="NS16">
        <v>0</v>
      </c>
      <c r="NT16">
        <v>0</v>
      </c>
      <c r="NU16">
        <v>0</v>
      </c>
      <c r="NV16">
        <v>9</v>
      </c>
      <c r="NW16">
        <v>4056</v>
      </c>
      <c r="NX16">
        <v>174</v>
      </c>
      <c r="NY16">
        <v>5740</v>
      </c>
      <c r="NZ16">
        <v>1671</v>
      </c>
      <c r="OA16">
        <v>2886</v>
      </c>
      <c r="OB16">
        <v>13</v>
      </c>
      <c r="OC16">
        <v>17</v>
      </c>
      <c r="OD16">
        <v>8</v>
      </c>
      <c r="OE16">
        <v>18</v>
      </c>
      <c r="OF16">
        <v>12856</v>
      </c>
    </row>
    <row r="17" spans="1:396" hidden="1">
      <c r="A17" s="178" t="s">
        <v>147</v>
      </c>
      <c r="B17">
        <v>109</v>
      </c>
      <c r="C17">
        <v>3</v>
      </c>
      <c r="D17">
        <v>73</v>
      </c>
      <c r="E17">
        <v>1</v>
      </c>
      <c r="F17">
        <v>13</v>
      </c>
      <c r="G17">
        <v>0</v>
      </c>
      <c r="H17">
        <v>1</v>
      </c>
      <c r="I17">
        <v>0</v>
      </c>
      <c r="J17">
        <v>23</v>
      </c>
      <c r="K17">
        <v>7</v>
      </c>
      <c r="L17">
        <v>2</v>
      </c>
      <c r="M17">
        <v>0</v>
      </c>
      <c r="N17">
        <v>0</v>
      </c>
      <c r="O17">
        <v>1</v>
      </c>
      <c r="P17">
        <v>0</v>
      </c>
      <c r="Q17">
        <v>0</v>
      </c>
      <c r="R17">
        <v>4</v>
      </c>
      <c r="S17">
        <v>2</v>
      </c>
      <c r="T17">
        <v>5</v>
      </c>
      <c r="U17">
        <v>8</v>
      </c>
      <c r="V17">
        <v>0</v>
      </c>
      <c r="W17">
        <v>4</v>
      </c>
      <c r="X17">
        <v>0</v>
      </c>
      <c r="Y17">
        <v>2</v>
      </c>
      <c r="Z17">
        <v>0</v>
      </c>
      <c r="AA17">
        <v>0</v>
      </c>
      <c r="AB17">
        <v>14</v>
      </c>
      <c r="AC17">
        <v>0</v>
      </c>
      <c r="AD17">
        <v>1</v>
      </c>
      <c r="AE17">
        <v>1</v>
      </c>
      <c r="AF17">
        <v>1</v>
      </c>
      <c r="AG17">
        <v>1</v>
      </c>
      <c r="AH17">
        <v>276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1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</v>
      </c>
      <c r="BP17">
        <v>655</v>
      </c>
      <c r="BQ17">
        <v>13</v>
      </c>
      <c r="BR17">
        <v>81</v>
      </c>
      <c r="BS17">
        <v>1</v>
      </c>
      <c r="BT17">
        <v>16</v>
      </c>
      <c r="BU17">
        <v>0</v>
      </c>
      <c r="BV17">
        <v>3</v>
      </c>
      <c r="BW17">
        <v>0</v>
      </c>
      <c r="BX17">
        <v>10</v>
      </c>
      <c r="BY17">
        <v>2</v>
      </c>
      <c r="BZ17">
        <v>2</v>
      </c>
      <c r="CA17">
        <v>0</v>
      </c>
      <c r="CB17">
        <v>0</v>
      </c>
      <c r="CC17">
        <v>4</v>
      </c>
      <c r="CD17">
        <v>0</v>
      </c>
      <c r="CE17">
        <v>0</v>
      </c>
      <c r="CF17">
        <v>2</v>
      </c>
      <c r="CG17">
        <v>2</v>
      </c>
      <c r="CH17">
        <v>5</v>
      </c>
      <c r="CI17">
        <v>1</v>
      </c>
      <c r="CJ17">
        <v>0</v>
      </c>
      <c r="CK17">
        <v>1</v>
      </c>
      <c r="CL17">
        <v>1</v>
      </c>
      <c r="CM17">
        <v>5</v>
      </c>
      <c r="CN17">
        <v>0</v>
      </c>
      <c r="CO17">
        <v>1</v>
      </c>
      <c r="CP17">
        <v>6</v>
      </c>
      <c r="CQ17">
        <v>0</v>
      </c>
      <c r="CR17">
        <v>6</v>
      </c>
      <c r="CS17">
        <v>5</v>
      </c>
      <c r="CT17">
        <v>0</v>
      </c>
      <c r="CU17">
        <v>2</v>
      </c>
      <c r="CV17">
        <v>824</v>
      </c>
      <c r="CW17">
        <v>101</v>
      </c>
      <c r="CX17">
        <v>41</v>
      </c>
      <c r="CY17">
        <v>134</v>
      </c>
      <c r="CZ17">
        <v>0</v>
      </c>
      <c r="DA17">
        <v>20</v>
      </c>
      <c r="DB17">
        <v>0</v>
      </c>
      <c r="DC17">
        <v>5</v>
      </c>
      <c r="DD17">
        <v>0</v>
      </c>
      <c r="DE17">
        <v>9</v>
      </c>
      <c r="DF17">
        <v>9</v>
      </c>
      <c r="DG17">
        <v>0</v>
      </c>
      <c r="DH17">
        <v>0</v>
      </c>
      <c r="DI17">
        <v>0</v>
      </c>
      <c r="DJ17">
        <v>2</v>
      </c>
      <c r="DK17">
        <v>0</v>
      </c>
      <c r="DL17">
        <v>0</v>
      </c>
      <c r="DM17">
        <v>13</v>
      </c>
      <c r="DN17">
        <v>4</v>
      </c>
      <c r="DO17">
        <v>6</v>
      </c>
      <c r="DP17">
        <v>4</v>
      </c>
      <c r="DQ17">
        <v>0</v>
      </c>
      <c r="DR17">
        <v>5</v>
      </c>
      <c r="DS17">
        <v>0</v>
      </c>
      <c r="DT17">
        <v>0</v>
      </c>
      <c r="DU17">
        <v>0</v>
      </c>
      <c r="DV17">
        <v>1</v>
      </c>
      <c r="DW17">
        <v>0</v>
      </c>
      <c r="DX17">
        <v>1</v>
      </c>
      <c r="DY17">
        <v>2</v>
      </c>
      <c r="DZ17">
        <v>0</v>
      </c>
      <c r="EA17">
        <v>0</v>
      </c>
      <c r="EB17">
        <v>1</v>
      </c>
      <c r="EC17">
        <v>358</v>
      </c>
      <c r="ED17">
        <v>865</v>
      </c>
      <c r="EE17">
        <v>57</v>
      </c>
      <c r="EF17">
        <v>288</v>
      </c>
      <c r="EG17">
        <v>2</v>
      </c>
      <c r="EH17">
        <v>49</v>
      </c>
      <c r="EI17">
        <v>0</v>
      </c>
      <c r="EJ17">
        <v>9</v>
      </c>
      <c r="EK17">
        <v>0</v>
      </c>
      <c r="EL17">
        <v>42</v>
      </c>
      <c r="EM17">
        <v>18</v>
      </c>
      <c r="EN17">
        <v>4</v>
      </c>
      <c r="EO17">
        <v>0</v>
      </c>
      <c r="EP17">
        <v>0</v>
      </c>
      <c r="EQ17">
        <v>7</v>
      </c>
      <c r="ER17">
        <v>0</v>
      </c>
      <c r="ES17">
        <v>0</v>
      </c>
      <c r="ET17">
        <v>19</v>
      </c>
      <c r="EU17">
        <v>8</v>
      </c>
      <c r="EV17">
        <v>16</v>
      </c>
      <c r="EW17">
        <v>13</v>
      </c>
      <c r="EX17">
        <v>0</v>
      </c>
      <c r="EY17">
        <v>10</v>
      </c>
      <c r="EZ17">
        <v>1</v>
      </c>
      <c r="FA17">
        <v>7</v>
      </c>
      <c r="FB17">
        <v>0</v>
      </c>
      <c r="FC17">
        <v>2</v>
      </c>
      <c r="FD17">
        <v>21</v>
      </c>
      <c r="FE17">
        <v>1</v>
      </c>
      <c r="FF17">
        <v>9</v>
      </c>
      <c r="FG17">
        <v>6</v>
      </c>
      <c r="FH17">
        <v>1</v>
      </c>
      <c r="FI17">
        <v>4</v>
      </c>
      <c r="FJ17">
        <v>1459</v>
      </c>
      <c r="FK17">
        <v>162</v>
      </c>
      <c r="FL17">
        <v>6</v>
      </c>
      <c r="FM17">
        <v>102</v>
      </c>
      <c r="FN17">
        <v>0</v>
      </c>
      <c r="FO17">
        <v>6</v>
      </c>
      <c r="FP17">
        <v>276</v>
      </c>
      <c r="FQ17">
        <v>1</v>
      </c>
      <c r="FR17">
        <v>0</v>
      </c>
      <c r="FS17">
        <v>0</v>
      </c>
      <c r="FT17">
        <v>0</v>
      </c>
      <c r="FU17">
        <v>0</v>
      </c>
      <c r="FV17">
        <v>1</v>
      </c>
      <c r="FW17">
        <v>481</v>
      </c>
      <c r="FX17">
        <v>12</v>
      </c>
      <c r="FY17">
        <v>319</v>
      </c>
      <c r="FZ17">
        <v>2</v>
      </c>
      <c r="GA17">
        <v>10</v>
      </c>
      <c r="GB17">
        <v>824</v>
      </c>
      <c r="GC17">
        <v>66</v>
      </c>
      <c r="GD17">
        <v>0</v>
      </c>
      <c r="GE17">
        <v>291</v>
      </c>
      <c r="GF17">
        <v>0</v>
      </c>
      <c r="GG17">
        <v>1</v>
      </c>
      <c r="GH17">
        <v>358</v>
      </c>
      <c r="GI17">
        <v>710</v>
      </c>
      <c r="GJ17">
        <v>18</v>
      </c>
      <c r="GK17">
        <v>712</v>
      </c>
      <c r="GL17">
        <v>2</v>
      </c>
      <c r="GM17">
        <v>17</v>
      </c>
      <c r="GN17">
        <v>1459</v>
      </c>
      <c r="GO17">
        <v>19</v>
      </c>
      <c r="GP17">
        <v>0</v>
      </c>
      <c r="GQ17">
        <v>74</v>
      </c>
      <c r="GR17">
        <v>33</v>
      </c>
      <c r="GS17">
        <v>72</v>
      </c>
      <c r="GT17">
        <v>0</v>
      </c>
      <c r="GU17">
        <v>0</v>
      </c>
      <c r="GV17">
        <v>0</v>
      </c>
      <c r="GW17">
        <v>0</v>
      </c>
      <c r="GX17">
        <v>165</v>
      </c>
      <c r="GY17">
        <v>12</v>
      </c>
      <c r="GZ17">
        <v>0</v>
      </c>
      <c r="HA17">
        <v>83</v>
      </c>
      <c r="HB17">
        <v>44</v>
      </c>
      <c r="HC17">
        <v>30</v>
      </c>
      <c r="HD17">
        <v>0</v>
      </c>
      <c r="HE17">
        <v>0</v>
      </c>
      <c r="HF17">
        <v>0</v>
      </c>
      <c r="HG17">
        <v>0</v>
      </c>
      <c r="HH17">
        <v>125</v>
      </c>
      <c r="HI17">
        <v>22</v>
      </c>
      <c r="HJ17">
        <v>0</v>
      </c>
      <c r="HK17">
        <v>78</v>
      </c>
      <c r="HL17">
        <v>37</v>
      </c>
      <c r="HM17">
        <v>34</v>
      </c>
      <c r="HN17">
        <v>0</v>
      </c>
      <c r="HO17">
        <v>0</v>
      </c>
      <c r="HP17">
        <v>0</v>
      </c>
      <c r="HQ17">
        <v>0</v>
      </c>
      <c r="HR17">
        <v>134</v>
      </c>
      <c r="HS17">
        <v>32</v>
      </c>
      <c r="HT17">
        <v>0</v>
      </c>
      <c r="HU17">
        <v>62</v>
      </c>
      <c r="HV17">
        <v>20</v>
      </c>
      <c r="HW17">
        <v>32</v>
      </c>
      <c r="HX17">
        <v>0</v>
      </c>
      <c r="HY17">
        <v>2</v>
      </c>
      <c r="HZ17">
        <v>0</v>
      </c>
      <c r="IA17">
        <v>0</v>
      </c>
      <c r="IB17">
        <v>126</v>
      </c>
      <c r="IC17">
        <v>18</v>
      </c>
      <c r="ID17">
        <v>0</v>
      </c>
      <c r="IE17">
        <v>58</v>
      </c>
      <c r="IF17">
        <v>24</v>
      </c>
      <c r="IG17">
        <v>35</v>
      </c>
      <c r="IH17">
        <v>1</v>
      </c>
      <c r="II17">
        <v>0</v>
      </c>
      <c r="IJ17">
        <v>0</v>
      </c>
      <c r="IK17">
        <v>0</v>
      </c>
      <c r="IL17">
        <v>111</v>
      </c>
      <c r="IM17">
        <v>24</v>
      </c>
      <c r="IN17">
        <v>0</v>
      </c>
      <c r="IO17">
        <v>58</v>
      </c>
      <c r="IP17">
        <v>23</v>
      </c>
      <c r="IQ17">
        <v>29</v>
      </c>
      <c r="IR17">
        <v>1</v>
      </c>
      <c r="IS17">
        <v>0</v>
      </c>
      <c r="IT17">
        <v>0</v>
      </c>
      <c r="IU17">
        <v>1</v>
      </c>
      <c r="IV17">
        <v>111</v>
      </c>
      <c r="IW17">
        <v>20</v>
      </c>
      <c r="IX17">
        <v>1</v>
      </c>
      <c r="IY17">
        <v>38</v>
      </c>
      <c r="IZ17">
        <v>13</v>
      </c>
      <c r="JA17">
        <v>23</v>
      </c>
      <c r="JB17">
        <v>0</v>
      </c>
      <c r="JC17">
        <v>0</v>
      </c>
      <c r="JD17">
        <v>0</v>
      </c>
      <c r="JE17">
        <v>0</v>
      </c>
      <c r="JF17">
        <v>82</v>
      </c>
      <c r="JG17">
        <v>15</v>
      </c>
      <c r="JH17">
        <v>0</v>
      </c>
      <c r="JI17">
        <v>56</v>
      </c>
      <c r="JJ17">
        <v>29</v>
      </c>
      <c r="JK17">
        <v>15</v>
      </c>
      <c r="JL17">
        <v>0</v>
      </c>
      <c r="JM17">
        <v>0</v>
      </c>
      <c r="JN17">
        <v>0</v>
      </c>
      <c r="JO17">
        <v>1</v>
      </c>
      <c r="JP17">
        <v>86</v>
      </c>
      <c r="JQ17">
        <v>11</v>
      </c>
      <c r="JR17">
        <v>0</v>
      </c>
      <c r="JS17">
        <v>32</v>
      </c>
      <c r="JT17">
        <v>13</v>
      </c>
      <c r="JU17">
        <v>17</v>
      </c>
      <c r="JV17">
        <v>0</v>
      </c>
      <c r="JW17">
        <v>0</v>
      </c>
      <c r="JX17">
        <v>0</v>
      </c>
      <c r="JY17">
        <v>0</v>
      </c>
      <c r="JZ17">
        <v>60</v>
      </c>
      <c r="KA17">
        <v>13</v>
      </c>
      <c r="KB17">
        <v>0</v>
      </c>
      <c r="KC17">
        <v>41</v>
      </c>
      <c r="KD17">
        <v>20</v>
      </c>
      <c r="KE17">
        <v>13</v>
      </c>
      <c r="KF17">
        <v>0</v>
      </c>
      <c r="KG17">
        <v>0</v>
      </c>
      <c r="KH17">
        <v>0</v>
      </c>
      <c r="KI17">
        <v>0</v>
      </c>
      <c r="KJ17">
        <v>67</v>
      </c>
      <c r="KK17">
        <v>10</v>
      </c>
      <c r="KL17">
        <v>0</v>
      </c>
      <c r="KM17">
        <v>40</v>
      </c>
      <c r="KN17">
        <v>15</v>
      </c>
      <c r="KO17">
        <v>6</v>
      </c>
      <c r="KP17">
        <v>0</v>
      </c>
      <c r="KQ17">
        <v>0</v>
      </c>
      <c r="KR17">
        <v>0</v>
      </c>
      <c r="KS17">
        <v>0</v>
      </c>
      <c r="KT17">
        <v>56</v>
      </c>
      <c r="KU17">
        <v>14</v>
      </c>
      <c r="KV17">
        <v>0</v>
      </c>
      <c r="KW17">
        <v>47</v>
      </c>
      <c r="KX17">
        <v>16</v>
      </c>
      <c r="KY17">
        <v>10</v>
      </c>
      <c r="KZ17">
        <v>0</v>
      </c>
      <c r="LA17">
        <v>0</v>
      </c>
      <c r="LB17">
        <v>0</v>
      </c>
      <c r="LC17">
        <v>0</v>
      </c>
      <c r="LD17">
        <v>71</v>
      </c>
      <c r="LE17">
        <v>14</v>
      </c>
      <c r="LF17">
        <v>0</v>
      </c>
      <c r="LG17">
        <v>32</v>
      </c>
      <c r="LH17">
        <v>17</v>
      </c>
      <c r="LI17">
        <v>11</v>
      </c>
      <c r="LJ17">
        <v>0</v>
      </c>
      <c r="LK17">
        <v>0</v>
      </c>
      <c r="LL17">
        <v>0</v>
      </c>
      <c r="LM17">
        <v>0</v>
      </c>
      <c r="LN17">
        <v>57</v>
      </c>
      <c r="LO17">
        <v>13</v>
      </c>
      <c r="LP17">
        <v>0</v>
      </c>
      <c r="LQ17">
        <v>30</v>
      </c>
      <c r="LR17">
        <v>12</v>
      </c>
      <c r="LS17">
        <v>10</v>
      </c>
      <c r="LT17">
        <v>0</v>
      </c>
      <c r="LU17">
        <v>0</v>
      </c>
      <c r="LV17">
        <v>0</v>
      </c>
      <c r="LW17">
        <v>0</v>
      </c>
      <c r="LX17">
        <v>53</v>
      </c>
      <c r="LY17">
        <v>14</v>
      </c>
      <c r="LZ17">
        <v>0</v>
      </c>
      <c r="MA17">
        <v>24</v>
      </c>
      <c r="MB17">
        <v>6</v>
      </c>
      <c r="MC17">
        <v>8</v>
      </c>
      <c r="MD17">
        <v>0</v>
      </c>
      <c r="ME17">
        <v>0</v>
      </c>
      <c r="MF17">
        <v>0</v>
      </c>
      <c r="MG17">
        <v>0</v>
      </c>
      <c r="MH17">
        <v>46</v>
      </c>
      <c r="MI17">
        <v>12</v>
      </c>
      <c r="MJ17">
        <v>0</v>
      </c>
      <c r="MK17">
        <v>23</v>
      </c>
      <c r="ML17">
        <v>7</v>
      </c>
      <c r="MM17">
        <v>3</v>
      </c>
      <c r="MN17">
        <v>0</v>
      </c>
      <c r="MO17">
        <v>0</v>
      </c>
      <c r="MP17">
        <v>0</v>
      </c>
      <c r="MQ17">
        <v>0</v>
      </c>
      <c r="MR17">
        <v>38</v>
      </c>
      <c r="MS17">
        <v>9</v>
      </c>
      <c r="MT17">
        <v>0</v>
      </c>
      <c r="MU17">
        <v>27</v>
      </c>
      <c r="MV17">
        <v>12</v>
      </c>
      <c r="MW17">
        <v>7</v>
      </c>
      <c r="MX17">
        <v>0</v>
      </c>
      <c r="MY17">
        <v>0</v>
      </c>
      <c r="MZ17">
        <v>0</v>
      </c>
      <c r="NA17">
        <v>0</v>
      </c>
      <c r="NB17">
        <v>43</v>
      </c>
      <c r="NC17">
        <v>3</v>
      </c>
      <c r="ND17">
        <v>0</v>
      </c>
      <c r="NE17">
        <v>21</v>
      </c>
      <c r="NF17">
        <v>12</v>
      </c>
      <c r="NG17">
        <v>3</v>
      </c>
      <c r="NH17">
        <v>0</v>
      </c>
      <c r="NI17">
        <v>0</v>
      </c>
      <c r="NJ17">
        <v>0</v>
      </c>
      <c r="NK17">
        <v>0</v>
      </c>
      <c r="NL17">
        <v>27</v>
      </c>
      <c r="NM17">
        <v>1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1</v>
      </c>
      <c r="NW17">
        <v>276</v>
      </c>
      <c r="NX17">
        <v>1</v>
      </c>
      <c r="NY17">
        <v>824</v>
      </c>
      <c r="NZ17">
        <v>353</v>
      </c>
      <c r="OA17">
        <v>358</v>
      </c>
      <c r="OB17">
        <v>2</v>
      </c>
      <c r="OC17">
        <v>2</v>
      </c>
      <c r="OD17">
        <v>0</v>
      </c>
      <c r="OE17">
        <v>2</v>
      </c>
      <c r="OF17">
        <v>1459</v>
      </c>
    </row>
    <row r="18" spans="1:396" hidden="1">
      <c r="A18" s="178" t="s">
        <v>148</v>
      </c>
      <c r="B18">
        <v>687</v>
      </c>
      <c r="C18">
        <v>3</v>
      </c>
      <c r="D18">
        <v>0</v>
      </c>
      <c r="E18">
        <v>5</v>
      </c>
      <c r="F18">
        <v>229</v>
      </c>
      <c r="G18">
        <v>1</v>
      </c>
      <c r="H18">
        <v>298</v>
      </c>
      <c r="I18">
        <v>441</v>
      </c>
      <c r="J18">
        <v>544</v>
      </c>
      <c r="K18">
        <v>330</v>
      </c>
      <c r="L18">
        <v>5</v>
      </c>
      <c r="M18">
        <v>10</v>
      </c>
      <c r="N18">
        <v>15</v>
      </c>
      <c r="O18">
        <v>29</v>
      </c>
      <c r="P18">
        <v>0</v>
      </c>
      <c r="Q18">
        <v>39</v>
      </c>
      <c r="R18">
        <v>139</v>
      </c>
      <c r="S18">
        <v>51</v>
      </c>
      <c r="T18">
        <v>1542</v>
      </c>
      <c r="U18">
        <v>63</v>
      </c>
      <c r="V18">
        <v>0</v>
      </c>
      <c r="W18">
        <v>10</v>
      </c>
      <c r="X18">
        <v>46</v>
      </c>
      <c r="Y18">
        <v>325</v>
      </c>
      <c r="Z18">
        <v>8</v>
      </c>
      <c r="AA18">
        <v>54</v>
      </c>
      <c r="AB18">
        <v>187</v>
      </c>
      <c r="AC18">
        <v>54</v>
      </c>
      <c r="AD18">
        <v>24</v>
      </c>
      <c r="AE18">
        <v>106</v>
      </c>
      <c r="AF18">
        <v>149</v>
      </c>
      <c r="AG18">
        <v>120</v>
      </c>
      <c r="AH18">
        <v>5514</v>
      </c>
      <c r="AI18">
        <v>24</v>
      </c>
      <c r="AJ18">
        <v>1</v>
      </c>
      <c r="AK18">
        <v>0</v>
      </c>
      <c r="AL18">
        <v>2</v>
      </c>
      <c r="AM18">
        <v>1</v>
      </c>
      <c r="AN18">
        <v>1</v>
      </c>
      <c r="AO18">
        <v>4</v>
      </c>
      <c r="AP18">
        <v>8</v>
      </c>
      <c r="AQ18">
        <v>13</v>
      </c>
      <c r="AR18">
        <v>3</v>
      </c>
      <c r="AS18">
        <v>0</v>
      </c>
      <c r="AT18">
        <v>0</v>
      </c>
      <c r="AU18">
        <v>0</v>
      </c>
      <c r="AV18">
        <v>3</v>
      </c>
      <c r="AW18">
        <v>0</v>
      </c>
      <c r="AX18">
        <v>0</v>
      </c>
      <c r="AY18">
        <v>8</v>
      </c>
      <c r="AZ18">
        <v>0</v>
      </c>
      <c r="BA18">
        <v>43</v>
      </c>
      <c r="BB18">
        <v>5</v>
      </c>
      <c r="BC18">
        <v>0</v>
      </c>
      <c r="BD18">
        <v>0</v>
      </c>
      <c r="BE18">
        <v>1</v>
      </c>
      <c r="BF18">
        <v>2</v>
      </c>
      <c r="BG18">
        <v>0</v>
      </c>
      <c r="BH18">
        <v>0</v>
      </c>
      <c r="BI18">
        <v>3</v>
      </c>
      <c r="BJ18">
        <v>2</v>
      </c>
      <c r="BK18">
        <v>0</v>
      </c>
      <c r="BL18">
        <v>0</v>
      </c>
      <c r="BM18">
        <v>2</v>
      </c>
      <c r="BN18">
        <v>3</v>
      </c>
      <c r="BO18">
        <v>129</v>
      </c>
      <c r="BP18">
        <v>5201</v>
      </c>
      <c r="BQ18">
        <v>16</v>
      </c>
      <c r="BR18">
        <v>0</v>
      </c>
      <c r="BS18">
        <v>15</v>
      </c>
      <c r="BT18">
        <v>254</v>
      </c>
      <c r="BU18">
        <v>10</v>
      </c>
      <c r="BV18">
        <v>428</v>
      </c>
      <c r="BW18">
        <v>728</v>
      </c>
      <c r="BX18">
        <v>472</v>
      </c>
      <c r="BY18">
        <v>258</v>
      </c>
      <c r="BZ18">
        <v>6</v>
      </c>
      <c r="CA18">
        <v>8</v>
      </c>
      <c r="CB18">
        <v>7</v>
      </c>
      <c r="CC18">
        <v>276</v>
      </c>
      <c r="CD18">
        <v>0</v>
      </c>
      <c r="CE18">
        <v>44</v>
      </c>
      <c r="CF18">
        <v>217</v>
      </c>
      <c r="CG18">
        <v>56</v>
      </c>
      <c r="CH18">
        <v>1393</v>
      </c>
      <c r="CI18">
        <v>79</v>
      </c>
      <c r="CJ18">
        <v>0</v>
      </c>
      <c r="CK18">
        <v>12</v>
      </c>
      <c r="CL18">
        <v>60</v>
      </c>
      <c r="CM18">
        <v>414</v>
      </c>
      <c r="CN18">
        <v>9</v>
      </c>
      <c r="CO18">
        <v>126</v>
      </c>
      <c r="CP18">
        <v>470</v>
      </c>
      <c r="CQ18">
        <v>53</v>
      </c>
      <c r="CR18">
        <v>56</v>
      </c>
      <c r="CS18">
        <v>380</v>
      </c>
      <c r="CT18">
        <v>107</v>
      </c>
      <c r="CU18">
        <v>177</v>
      </c>
      <c r="CV18">
        <v>11332</v>
      </c>
      <c r="CW18">
        <v>414</v>
      </c>
      <c r="CX18">
        <v>4</v>
      </c>
      <c r="CY18">
        <v>0</v>
      </c>
      <c r="CZ18">
        <v>10</v>
      </c>
      <c r="DA18">
        <v>81</v>
      </c>
      <c r="DB18">
        <v>2</v>
      </c>
      <c r="DC18">
        <v>444</v>
      </c>
      <c r="DD18">
        <v>600</v>
      </c>
      <c r="DE18">
        <v>360</v>
      </c>
      <c r="DF18">
        <v>93</v>
      </c>
      <c r="DG18">
        <v>3</v>
      </c>
      <c r="DH18">
        <v>6</v>
      </c>
      <c r="DI18">
        <v>13</v>
      </c>
      <c r="DJ18">
        <v>17</v>
      </c>
      <c r="DK18">
        <v>0</v>
      </c>
      <c r="DL18">
        <v>29</v>
      </c>
      <c r="DM18">
        <v>422</v>
      </c>
      <c r="DN18">
        <v>39</v>
      </c>
      <c r="DO18">
        <v>635</v>
      </c>
      <c r="DP18">
        <v>75</v>
      </c>
      <c r="DQ18">
        <v>0</v>
      </c>
      <c r="DR18">
        <v>11</v>
      </c>
      <c r="DS18">
        <v>13</v>
      </c>
      <c r="DT18">
        <v>81</v>
      </c>
      <c r="DU18">
        <v>2</v>
      </c>
      <c r="DV18">
        <v>18</v>
      </c>
      <c r="DW18">
        <v>13</v>
      </c>
      <c r="DX18">
        <v>32</v>
      </c>
      <c r="DY18">
        <v>20</v>
      </c>
      <c r="DZ18">
        <v>135</v>
      </c>
      <c r="EA18">
        <v>16</v>
      </c>
      <c r="EB18">
        <v>100</v>
      </c>
      <c r="EC18">
        <v>3688</v>
      </c>
      <c r="ED18">
        <v>6326</v>
      </c>
      <c r="EE18">
        <v>24</v>
      </c>
      <c r="EF18">
        <v>0</v>
      </c>
      <c r="EG18">
        <v>32</v>
      </c>
      <c r="EH18">
        <v>565</v>
      </c>
      <c r="EI18">
        <v>14</v>
      </c>
      <c r="EJ18">
        <v>1174</v>
      </c>
      <c r="EK18">
        <v>1777</v>
      </c>
      <c r="EL18">
        <v>1389</v>
      </c>
      <c r="EM18">
        <v>684</v>
      </c>
      <c r="EN18">
        <v>14</v>
      </c>
      <c r="EO18">
        <v>24</v>
      </c>
      <c r="EP18">
        <v>35</v>
      </c>
      <c r="EQ18">
        <v>325</v>
      </c>
      <c r="ER18">
        <v>0</v>
      </c>
      <c r="ES18">
        <v>112</v>
      </c>
      <c r="ET18">
        <v>786</v>
      </c>
      <c r="EU18">
        <v>146</v>
      </c>
      <c r="EV18">
        <v>3613</v>
      </c>
      <c r="EW18">
        <v>222</v>
      </c>
      <c r="EX18">
        <v>0</v>
      </c>
      <c r="EY18">
        <v>33</v>
      </c>
      <c r="EZ18">
        <v>120</v>
      </c>
      <c r="FA18">
        <v>822</v>
      </c>
      <c r="FB18">
        <v>19</v>
      </c>
      <c r="FC18">
        <v>198</v>
      </c>
      <c r="FD18">
        <v>673</v>
      </c>
      <c r="FE18">
        <v>141</v>
      </c>
      <c r="FF18">
        <v>100</v>
      </c>
      <c r="FG18">
        <v>621</v>
      </c>
      <c r="FH18">
        <v>274</v>
      </c>
      <c r="FI18">
        <v>400</v>
      </c>
      <c r="FJ18">
        <v>20663</v>
      </c>
      <c r="FK18">
        <v>2298</v>
      </c>
      <c r="FL18">
        <v>95</v>
      </c>
      <c r="FM18">
        <v>2980</v>
      </c>
      <c r="FN18">
        <v>13</v>
      </c>
      <c r="FO18">
        <v>128</v>
      </c>
      <c r="FP18">
        <v>5514</v>
      </c>
      <c r="FQ18">
        <v>88</v>
      </c>
      <c r="FR18">
        <v>9</v>
      </c>
      <c r="FS18">
        <v>17</v>
      </c>
      <c r="FT18">
        <v>0</v>
      </c>
      <c r="FU18">
        <v>15</v>
      </c>
      <c r="FV18">
        <v>129</v>
      </c>
      <c r="FW18">
        <v>5693</v>
      </c>
      <c r="FX18">
        <v>182</v>
      </c>
      <c r="FY18">
        <v>4988</v>
      </c>
      <c r="FZ18">
        <v>17</v>
      </c>
      <c r="GA18">
        <v>452</v>
      </c>
      <c r="GB18">
        <v>11332</v>
      </c>
      <c r="GC18">
        <v>721</v>
      </c>
      <c r="GD18">
        <v>7</v>
      </c>
      <c r="GE18">
        <v>2806</v>
      </c>
      <c r="GF18">
        <v>14</v>
      </c>
      <c r="GG18">
        <v>140</v>
      </c>
      <c r="GH18">
        <v>3688</v>
      </c>
      <c r="GI18">
        <v>8800</v>
      </c>
      <c r="GJ18">
        <v>293</v>
      </c>
      <c r="GK18">
        <v>10791</v>
      </c>
      <c r="GL18">
        <v>44</v>
      </c>
      <c r="GM18">
        <v>735</v>
      </c>
      <c r="GN18">
        <v>20663</v>
      </c>
      <c r="GO18">
        <v>130</v>
      </c>
      <c r="GP18">
        <v>0</v>
      </c>
      <c r="GQ18">
        <v>1050</v>
      </c>
      <c r="GR18">
        <v>608</v>
      </c>
      <c r="GS18">
        <v>455</v>
      </c>
      <c r="GT18">
        <v>0</v>
      </c>
      <c r="GU18">
        <v>2</v>
      </c>
      <c r="GV18">
        <v>0</v>
      </c>
      <c r="GW18">
        <v>1</v>
      </c>
      <c r="GX18">
        <v>1635</v>
      </c>
      <c r="GY18">
        <v>200</v>
      </c>
      <c r="GZ18">
        <v>2</v>
      </c>
      <c r="HA18">
        <v>951</v>
      </c>
      <c r="HB18">
        <v>520</v>
      </c>
      <c r="HC18">
        <v>311</v>
      </c>
      <c r="HD18">
        <v>0</v>
      </c>
      <c r="HE18">
        <v>2</v>
      </c>
      <c r="HF18">
        <v>0</v>
      </c>
      <c r="HG18">
        <v>0</v>
      </c>
      <c r="HH18">
        <v>1464</v>
      </c>
      <c r="HI18">
        <v>258</v>
      </c>
      <c r="HJ18">
        <v>3</v>
      </c>
      <c r="HK18">
        <v>873</v>
      </c>
      <c r="HL18">
        <v>453</v>
      </c>
      <c r="HM18">
        <v>272</v>
      </c>
      <c r="HN18">
        <v>0</v>
      </c>
      <c r="HO18">
        <v>1</v>
      </c>
      <c r="HP18">
        <v>0</v>
      </c>
      <c r="HQ18">
        <v>3</v>
      </c>
      <c r="HR18">
        <v>1406</v>
      </c>
      <c r="HS18">
        <v>439</v>
      </c>
      <c r="HT18">
        <v>7</v>
      </c>
      <c r="HU18">
        <v>854</v>
      </c>
      <c r="HV18">
        <v>424</v>
      </c>
      <c r="HW18">
        <v>258</v>
      </c>
      <c r="HX18">
        <v>0</v>
      </c>
      <c r="HY18">
        <v>2</v>
      </c>
      <c r="HZ18">
        <v>0</v>
      </c>
      <c r="IA18">
        <v>2</v>
      </c>
      <c r="IB18">
        <v>1558</v>
      </c>
      <c r="IC18">
        <v>404</v>
      </c>
      <c r="ID18">
        <v>5</v>
      </c>
      <c r="IE18">
        <v>802</v>
      </c>
      <c r="IF18">
        <v>406</v>
      </c>
      <c r="IG18">
        <v>235</v>
      </c>
      <c r="IH18">
        <v>1</v>
      </c>
      <c r="II18">
        <v>6</v>
      </c>
      <c r="IJ18">
        <v>0</v>
      </c>
      <c r="IK18">
        <v>2</v>
      </c>
      <c r="IL18">
        <v>1446</v>
      </c>
      <c r="IM18">
        <v>380</v>
      </c>
      <c r="IN18">
        <v>11</v>
      </c>
      <c r="IO18">
        <v>792</v>
      </c>
      <c r="IP18">
        <v>378</v>
      </c>
      <c r="IQ18">
        <v>236</v>
      </c>
      <c r="IR18">
        <v>1</v>
      </c>
      <c r="IS18">
        <v>4</v>
      </c>
      <c r="IT18">
        <v>0</v>
      </c>
      <c r="IU18">
        <v>0</v>
      </c>
      <c r="IV18">
        <v>1419</v>
      </c>
      <c r="IW18">
        <v>439</v>
      </c>
      <c r="IX18">
        <v>6</v>
      </c>
      <c r="IY18">
        <v>734</v>
      </c>
      <c r="IZ18">
        <v>353</v>
      </c>
      <c r="JA18">
        <v>264</v>
      </c>
      <c r="JB18">
        <v>1</v>
      </c>
      <c r="JC18">
        <v>5</v>
      </c>
      <c r="JD18">
        <v>1</v>
      </c>
      <c r="JE18">
        <v>1</v>
      </c>
      <c r="JF18">
        <v>1443</v>
      </c>
      <c r="JG18">
        <v>477</v>
      </c>
      <c r="JH18">
        <v>5</v>
      </c>
      <c r="JI18">
        <v>700</v>
      </c>
      <c r="JJ18">
        <v>321</v>
      </c>
      <c r="JK18">
        <v>228</v>
      </c>
      <c r="JL18">
        <v>2</v>
      </c>
      <c r="JM18">
        <v>2</v>
      </c>
      <c r="JN18">
        <v>1</v>
      </c>
      <c r="JO18">
        <v>2</v>
      </c>
      <c r="JP18">
        <v>1410</v>
      </c>
      <c r="JQ18">
        <v>456</v>
      </c>
      <c r="JR18">
        <v>5</v>
      </c>
      <c r="JS18">
        <v>657</v>
      </c>
      <c r="JT18">
        <v>289</v>
      </c>
      <c r="JU18">
        <v>189</v>
      </c>
      <c r="JV18">
        <v>2</v>
      </c>
      <c r="JW18">
        <v>0</v>
      </c>
      <c r="JX18">
        <v>1</v>
      </c>
      <c r="JY18">
        <v>5</v>
      </c>
      <c r="JZ18">
        <v>1307</v>
      </c>
      <c r="KA18">
        <v>448</v>
      </c>
      <c r="KB18">
        <v>8</v>
      </c>
      <c r="KC18">
        <v>609</v>
      </c>
      <c r="KD18">
        <v>281</v>
      </c>
      <c r="KE18">
        <v>181</v>
      </c>
      <c r="KF18">
        <v>4</v>
      </c>
      <c r="KG18">
        <v>2</v>
      </c>
      <c r="KH18">
        <v>3</v>
      </c>
      <c r="KI18">
        <v>2</v>
      </c>
      <c r="KJ18">
        <v>1246</v>
      </c>
      <c r="KK18">
        <v>430</v>
      </c>
      <c r="KL18">
        <v>9</v>
      </c>
      <c r="KM18">
        <v>592</v>
      </c>
      <c r="KN18">
        <v>270</v>
      </c>
      <c r="KO18">
        <v>169</v>
      </c>
      <c r="KP18">
        <v>0</v>
      </c>
      <c r="KQ18">
        <v>2</v>
      </c>
      <c r="KR18">
        <v>2</v>
      </c>
      <c r="KS18">
        <v>1</v>
      </c>
      <c r="KT18">
        <v>1200</v>
      </c>
      <c r="KU18">
        <v>353</v>
      </c>
      <c r="KV18">
        <v>11</v>
      </c>
      <c r="KW18">
        <v>552</v>
      </c>
      <c r="KX18">
        <v>248</v>
      </c>
      <c r="KY18">
        <v>156</v>
      </c>
      <c r="KZ18">
        <v>1</v>
      </c>
      <c r="LA18">
        <v>3</v>
      </c>
      <c r="LB18">
        <v>7</v>
      </c>
      <c r="LC18">
        <v>1</v>
      </c>
      <c r="LD18">
        <v>1072</v>
      </c>
      <c r="LE18">
        <v>330</v>
      </c>
      <c r="LF18">
        <v>17</v>
      </c>
      <c r="LG18">
        <v>497</v>
      </c>
      <c r="LH18">
        <v>233</v>
      </c>
      <c r="LI18">
        <v>164</v>
      </c>
      <c r="LJ18">
        <v>5</v>
      </c>
      <c r="LK18">
        <v>0</v>
      </c>
      <c r="LL18">
        <v>2</v>
      </c>
      <c r="LM18">
        <v>1</v>
      </c>
      <c r="LN18">
        <v>1008</v>
      </c>
      <c r="LO18">
        <v>281</v>
      </c>
      <c r="LP18">
        <v>9</v>
      </c>
      <c r="LQ18">
        <v>431</v>
      </c>
      <c r="LR18">
        <v>192</v>
      </c>
      <c r="LS18">
        <v>147</v>
      </c>
      <c r="LT18">
        <v>3</v>
      </c>
      <c r="LU18">
        <v>3</v>
      </c>
      <c r="LV18">
        <v>3</v>
      </c>
      <c r="LW18">
        <v>0</v>
      </c>
      <c r="LX18">
        <v>868</v>
      </c>
      <c r="LY18">
        <v>222</v>
      </c>
      <c r="LZ18">
        <v>8</v>
      </c>
      <c r="MA18">
        <v>387</v>
      </c>
      <c r="MB18">
        <v>200</v>
      </c>
      <c r="MC18">
        <v>141</v>
      </c>
      <c r="MD18">
        <v>2</v>
      </c>
      <c r="ME18">
        <v>2</v>
      </c>
      <c r="MF18">
        <v>3</v>
      </c>
      <c r="MG18">
        <v>2</v>
      </c>
      <c r="MH18">
        <v>758</v>
      </c>
      <c r="MI18">
        <v>128</v>
      </c>
      <c r="MJ18">
        <v>8</v>
      </c>
      <c r="MK18">
        <v>326</v>
      </c>
      <c r="ML18">
        <v>159</v>
      </c>
      <c r="MM18">
        <v>119</v>
      </c>
      <c r="MN18">
        <v>3</v>
      </c>
      <c r="MO18">
        <v>1</v>
      </c>
      <c r="MP18">
        <v>2</v>
      </c>
      <c r="MQ18">
        <v>0</v>
      </c>
      <c r="MR18">
        <v>581</v>
      </c>
      <c r="MS18">
        <v>78</v>
      </c>
      <c r="MT18">
        <v>10</v>
      </c>
      <c r="MU18">
        <v>295</v>
      </c>
      <c r="MV18">
        <v>136</v>
      </c>
      <c r="MW18">
        <v>97</v>
      </c>
      <c r="MX18">
        <v>3</v>
      </c>
      <c r="MY18">
        <v>1</v>
      </c>
      <c r="MZ18">
        <v>0</v>
      </c>
      <c r="NA18">
        <v>1</v>
      </c>
      <c r="NB18">
        <v>480</v>
      </c>
      <c r="NC18">
        <v>59</v>
      </c>
      <c r="ND18">
        <v>5</v>
      </c>
      <c r="NE18">
        <v>218</v>
      </c>
      <c r="NF18">
        <v>121</v>
      </c>
      <c r="NG18">
        <v>57</v>
      </c>
      <c r="NH18">
        <v>0</v>
      </c>
      <c r="NI18">
        <v>2</v>
      </c>
      <c r="NJ18">
        <v>1</v>
      </c>
      <c r="NK18">
        <v>0</v>
      </c>
      <c r="NL18">
        <v>339</v>
      </c>
      <c r="NM18">
        <v>2</v>
      </c>
      <c r="NN18">
        <v>0</v>
      </c>
      <c r="NO18">
        <v>12</v>
      </c>
      <c r="NP18">
        <v>4</v>
      </c>
      <c r="NQ18">
        <v>9</v>
      </c>
      <c r="NR18">
        <v>0</v>
      </c>
      <c r="NS18">
        <v>0</v>
      </c>
      <c r="NT18">
        <v>0</v>
      </c>
      <c r="NU18">
        <v>0</v>
      </c>
      <c r="NV18">
        <v>23</v>
      </c>
      <c r="NW18">
        <v>5514</v>
      </c>
      <c r="NX18">
        <v>129</v>
      </c>
      <c r="NY18">
        <v>11332</v>
      </c>
      <c r="NZ18">
        <v>5596</v>
      </c>
      <c r="OA18">
        <v>3688</v>
      </c>
      <c r="OB18">
        <v>28</v>
      </c>
      <c r="OC18">
        <v>40</v>
      </c>
      <c r="OD18">
        <v>26</v>
      </c>
      <c r="OE18">
        <v>24</v>
      </c>
      <c r="OF18">
        <v>20663</v>
      </c>
    </row>
    <row r="19" spans="1:396" hidden="1">
      <c r="A19" s="178" t="s">
        <v>294</v>
      </c>
      <c r="B19">
        <v>0</v>
      </c>
      <c r="C19">
        <v>0</v>
      </c>
      <c r="D19">
        <v>0</v>
      </c>
      <c r="E19">
        <v>0</v>
      </c>
      <c r="F19">
        <v>4</v>
      </c>
      <c r="G19">
        <v>0</v>
      </c>
      <c r="H19">
        <v>1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4</v>
      </c>
      <c r="U19">
        <v>0</v>
      </c>
      <c r="V19">
        <v>0</v>
      </c>
      <c r="W19">
        <v>0</v>
      </c>
      <c r="X19">
        <v>2</v>
      </c>
      <c r="Y19">
        <v>2</v>
      </c>
      <c r="Z19">
        <v>0</v>
      </c>
      <c r="AA19">
        <v>0</v>
      </c>
      <c r="AB19">
        <v>2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15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1</v>
      </c>
      <c r="BR19">
        <v>0</v>
      </c>
      <c r="BS19">
        <v>0</v>
      </c>
      <c r="BT19">
        <v>3</v>
      </c>
      <c r="BU19">
        <v>0</v>
      </c>
      <c r="BV19">
        <v>2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1</v>
      </c>
      <c r="CQ19">
        <v>0</v>
      </c>
      <c r="CR19">
        <v>0</v>
      </c>
      <c r="CS19">
        <v>2</v>
      </c>
      <c r="CT19">
        <v>0</v>
      </c>
      <c r="CU19">
        <v>7</v>
      </c>
      <c r="CV19">
        <v>16</v>
      </c>
      <c r="CW19">
        <v>0</v>
      </c>
      <c r="CX19">
        <v>3</v>
      </c>
      <c r="CY19">
        <v>0</v>
      </c>
      <c r="CZ19">
        <v>0</v>
      </c>
      <c r="DA19">
        <v>6</v>
      </c>
      <c r="DB19">
        <v>0</v>
      </c>
      <c r="DC19">
        <v>12</v>
      </c>
      <c r="DD19">
        <v>0</v>
      </c>
      <c r="DE19">
        <v>5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2</v>
      </c>
      <c r="DN19">
        <v>0</v>
      </c>
      <c r="DO19">
        <v>6</v>
      </c>
      <c r="DP19">
        <v>1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1</v>
      </c>
      <c r="EA19">
        <v>0</v>
      </c>
      <c r="EB19">
        <v>0</v>
      </c>
      <c r="EC19">
        <v>36</v>
      </c>
      <c r="ED19">
        <v>0</v>
      </c>
      <c r="EE19">
        <v>4</v>
      </c>
      <c r="EF19">
        <v>0</v>
      </c>
      <c r="EG19">
        <v>0</v>
      </c>
      <c r="EH19">
        <v>13</v>
      </c>
      <c r="EI19">
        <v>0</v>
      </c>
      <c r="EJ19">
        <v>15</v>
      </c>
      <c r="EK19">
        <v>0</v>
      </c>
      <c r="EL19">
        <v>5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2</v>
      </c>
      <c r="EU19">
        <v>0</v>
      </c>
      <c r="EV19">
        <v>10</v>
      </c>
      <c r="EW19">
        <v>1</v>
      </c>
      <c r="EX19">
        <v>0</v>
      </c>
      <c r="EY19">
        <v>0</v>
      </c>
      <c r="EZ19">
        <v>2</v>
      </c>
      <c r="FA19">
        <v>2</v>
      </c>
      <c r="FB19">
        <v>0</v>
      </c>
      <c r="FC19">
        <v>0</v>
      </c>
      <c r="FD19">
        <v>3</v>
      </c>
      <c r="FE19">
        <v>0</v>
      </c>
      <c r="FF19">
        <v>0</v>
      </c>
      <c r="FG19">
        <v>3</v>
      </c>
      <c r="FH19">
        <v>0</v>
      </c>
      <c r="FI19">
        <v>7</v>
      </c>
      <c r="FJ19">
        <v>67</v>
      </c>
      <c r="FK19">
        <v>5</v>
      </c>
      <c r="FL19">
        <v>0</v>
      </c>
      <c r="FM19">
        <v>10</v>
      </c>
      <c r="FN19">
        <v>0</v>
      </c>
      <c r="FO19">
        <v>0</v>
      </c>
      <c r="FP19">
        <v>15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6</v>
      </c>
      <c r="FX19">
        <v>1</v>
      </c>
      <c r="FY19">
        <v>9</v>
      </c>
      <c r="FZ19">
        <v>0</v>
      </c>
      <c r="GA19">
        <v>0</v>
      </c>
      <c r="GB19">
        <v>16</v>
      </c>
      <c r="GC19">
        <v>1</v>
      </c>
      <c r="GD19">
        <v>0</v>
      </c>
      <c r="GE19">
        <v>23</v>
      </c>
      <c r="GF19">
        <v>0</v>
      </c>
      <c r="GG19">
        <v>12</v>
      </c>
      <c r="GH19">
        <v>36</v>
      </c>
      <c r="GI19">
        <v>12</v>
      </c>
      <c r="GJ19">
        <v>1</v>
      </c>
      <c r="GK19">
        <v>42</v>
      </c>
      <c r="GL19">
        <v>0</v>
      </c>
      <c r="GM19">
        <v>12</v>
      </c>
      <c r="GN19">
        <v>67</v>
      </c>
      <c r="GO19">
        <v>0</v>
      </c>
      <c r="GP19">
        <v>0</v>
      </c>
      <c r="GQ19">
        <v>1</v>
      </c>
      <c r="GR19">
        <v>0</v>
      </c>
      <c r="GS19">
        <v>4</v>
      </c>
      <c r="GT19">
        <v>0</v>
      </c>
      <c r="GU19">
        <v>0</v>
      </c>
      <c r="GV19">
        <v>0</v>
      </c>
      <c r="GW19">
        <v>0</v>
      </c>
      <c r="GX19">
        <v>5</v>
      </c>
      <c r="GY19">
        <v>1</v>
      </c>
      <c r="GZ19">
        <v>0</v>
      </c>
      <c r="HA19">
        <v>3</v>
      </c>
      <c r="HB19">
        <v>2</v>
      </c>
      <c r="HC19">
        <v>5</v>
      </c>
      <c r="HD19">
        <v>0</v>
      </c>
      <c r="HE19">
        <v>0</v>
      </c>
      <c r="HF19">
        <v>0</v>
      </c>
      <c r="HG19">
        <v>0</v>
      </c>
      <c r="HH19">
        <v>9</v>
      </c>
      <c r="HI19">
        <v>2</v>
      </c>
      <c r="HJ19">
        <v>0</v>
      </c>
      <c r="HK19">
        <v>1</v>
      </c>
      <c r="HL19">
        <v>0</v>
      </c>
      <c r="HM19">
        <v>2</v>
      </c>
      <c r="HN19">
        <v>0</v>
      </c>
      <c r="HO19">
        <v>0</v>
      </c>
      <c r="HP19">
        <v>0</v>
      </c>
      <c r="HQ19">
        <v>0</v>
      </c>
      <c r="HR19">
        <v>5</v>
      </c>
      <c r="HS19">
        <v>1</v>
      </c>
      <c r="HT19">
        <v>0</v>
      </c>
      <c r="HU19">
        <v>0</v>
      </c>
      <c r="HV19">
        <v>0</v>
      </c>
      <c r="HW19">
        <v>10</v>
      </c>
      <c r="HX19">
        <v>0</v>
      </c>
      <c r="HY19">
        <v>0</v>
      </c>
      <c r="HZ19">
        <v>0</v>
      </c>
      <c r="IA19">
        <v>0</v>
      </c>
      <c r="IB19">
        <v>11</v>
      </c>
      <c r="IC19">
        <v>1</v>
      </c>
      <c r="ID19">
        <v>0</v>
      </c>
      <c r="IE19">
        <v>2</v>
      </c>
      <c r="IF19">
        <v>0</v>
      </c>
      <c r="IG19">
        <v>1</v>
      </c>
      <c r="IH19">
        <v>0</v>
      </c>
      <c r="II19">
        <v>0</v>
      </c>
      <c r="IJ19">
        <v>0</v>
      </c>
      <c r="IK19">
        <v>0</v>
      </c>
      <c r="IL19">
        <v>4</v>
      </c>
      <c r="IM19">
        <v>1</v>
      </c>
      <c r="IN19">
        <v>0</v>
      </c>
      <c r="IO19">
        <v>2</v>
      </c>
      <c r="IP19">
        <v>0</v>
      </c>
      <c r="IQ19">
        <v>1</v>
      </c>
      <c r="IR19">
        <v>0</v>
      </c>
      <c r="IS19">
        <v>0</v>
      </c>
      <c r="IT19">
        <v>0</v>
      </c>
      <c r="IU19">
        <v>0</v>
      </c>
      <c r="IV19">
        <v>4</v>
      </c>
      <c r="IW19">
        <v>0</v>
      </c>
      <c r="IX19">
        <v>0</v>
      </c>
      <c r="IY19">
        <v>2</v>
      </c>
      <c r="IZ19">
        <v>0</v>
      </c>
      <c r="JA19">
        <v>3</v>
      </c>
      <c r="JB19">
        <v>0</v>
      </c>
      <c r="JC19">
        <v>0</v>
      </c>
      <c r="JD19">
        <v>0</v>
      </c>
      <c r="JE19">
        <v>0</v>
      </c>
      <c r="JF19">
        <v>5</v>
      </c>
      <c r="JG19">
        <v>1</v>
      </c>
      <c r="JH19">
        <v>0</v>
      </c>
      <c r="JI19">
        <v>2</v>
      </c>
      <c r="JJ19">
        <v>0</v>
      </c>
      <c r="JK19">
        <v>1</v>
      </c>
      <c r="JL19">
        <v>0</v>
      </c>
      <c r="JM19">
        <v>0</v>
      </c>
      <c r="JN19">
        <v>0</v>
      </c>
      <c r="JO19">
        <v>0</v>
      </c>
      <c r="JP19">
        <v>4</v>
      </c>
      <c r="JQ19">
        <v>1</v>
      </c>
      <c r="JR19">
        <v>0</v>
      </c>
      <c r="JS19">
        <v>1</v>
      </c>
      <c r="JT19">
        <v>0</v>
      </c>
      <c r="JU19">
        <v>2</v>
      </c>
      <c r="JV19">
        <v>0</v>
      </c>
      <c r="JW19">
        <v>0</v>
      </c>
      <c r="JX19">
        <v>0</v>
      </c>
      <c r="JY19">
        <v>0</v>
      </c>
      <c r="JZ19">
        <v>4</v>
      </c>
      <c r="KA19">
        <v>1</v>
      </c>
      <c r="KB19">
        <v>0</v>
      </c>
      <c r="KC19">
        <v>0</v>
      </c>
      <c r="KD19">
        <v>0</v>
      </c>
      <c r="KE19">
        <v>2</v>
      </c>
      <c r="KF19">
        <v>0</v>
      </c>
      <c r="KG19">
        <v>0</v>
      </c>
      <c r="KH19">
        <v>0</v>
      </c>
      <c r="KI19">
        <v>0</v>
      </c>
      <c r="KJ19">
        <v>3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2</v>
      </c>
      <c r="KV19">
        <v>0</v>
      </c>
      <c r="KW19">
        <v>0</v>
      </c>
      <c r="KX19">
        <v>0</v>
      </c>
      <c r="KY19">
        <v>1</v>
      </c>
      <c r="KZ19">
        <v>0</v>
      </c>
      <c r="LA19">
        <v>0</v>
      </c>
      <c r="LB19">
        <v>0</v>
      </c>
      <c r="LC19">
        <v>0</v>
      </c>
      <c r="LD19">
        <v>3</v>
      </c>
      <c r="LE19">
        <v>2</v>
      </c>
      <c r="LF19">
        <v>0</v>
      </c>
      <c r="LG19">
        <v>1</v>
      </c>
      <c r="LH19">
        <v>0</v>
      </c>
      <c r="LI19">
        <v>1</v>
      </c>
      <c r="LJ19">
        <v>0</v>
      </c>
      <c r="LK19">
        <v>0</v>
      </c>
      <c r="LL19">
        <v>0</v>
      </c>
      <c r="LM19">
        <v>0</v>
      </c>
      <c r="LN19">
        <v>4</v>
      </c>
      <c r="LO19">
        <v>0</v>
      </c>
      <c r="LP19">
        <v>0</v>
      </c>
      <c r="LQ19">
        <v>1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1</v>
      </c>
      <c r="LY19">
        <v>0</v>
      </c>
      <c r="LZ19">
        <v>0</v>
      </c>
      <c r="MA19">
        <v>0</v>
      </c>
      <c r="MB19">
        <v>0</v>
      </c>
      <c r="MC19">
        <v>1</v>
      </c>
      <c r="MD19">
        <v>0</v>
      </c>
      <c r="ME19">
        <v>0</v>
      </c>
      <c r="MF19">
        <v>0</v>
      </c>
      <c r="MG19">
        <v>0</v>
      </c>
      <c r="MH19">
        <v>1</v>
      </c>
      <c r="MI19">
        <v>1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1</v>
      </c>
      <c r="MS19">
        <v>0</v>
      </c>
      <c r="MT19">
        <v>0</v>
      </c>
      <c r="MU19">
        <v>0</v>
      </c>
      <c r="MV19">
        <v>0</v>
      </c>
      <c r="MW19">
        <v>1</v>
      </c>
      <c r="MX19">
        <v>0</v>
      </c>
      <c r="MY19">
        <v>0</v>
      </c>
      <c r="MZ19">
        <v>0</v>
      </c>
      <c r="NA19">
        <v>0</v>
      </c>
      <c r="NB19">
        <v>1</v>
      </c>
      <c r="NC19">
        <v>0</v>
      </c>
      <c r="ND19">
        <v>0</v>
      </c>
      <c r="NE19">
        <v>0</v>
      </c>
      <c r="NF19">
        <v>0</v>
      </c>
      <c r="NG19">
        <v>1</v>
      </c>
      <c r="NH19">
        <v>0</v>
      </c>
      <c r="NI19">
        <v>0</v>
      </c>
      <c r="NJ19">
        <v>0</v>
      </c>
      <c r="NK19">
        <v>0</v>
      </c>
      <c r="NL19">
        <v>1</v>
      </c>
      <c r="NM19">
        <v>1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1</v>
      </c>
      <c r="NW19">
        <v>15</v>
      </c>
      <c r="NX19">
        <v>0</v>
      </c>
      <c r="NY19">
        <v>16</v>
      </c>
      <c r="NZ19">
        <v>2</v>
      </c>
      <c r="OA19">
        <v>36</v>
      </c>
      <c r="OB19">
        <v>0</v>
      </c>
      <c r="OC19">
        <v>0</v>
      </c>
      <c r="OD19">
        <v>0</v>
      </c>
      <c r="OE19">
        <v>0</v>
      </c>
      <c r="OF19">
        <v>67</v>
      </c>
    </row>
    <row r="20" spans="1:396" hidden="1">
      <c r="A20" s="178" t="s">
        <v>284</v>
      </c>
      <c r="B20">
        <v>14</v>
      </c>
      <c r="C20">
        <v>0</v>
      </c>
      <c r="D20">
        <v>0</v>
      </c>
      <c r="E20">
        <v>0</v>
      </c>
      <c r="F20">
        <v>12</v>
      </c>
      <c r="G20">
        <v>0</v>
      </c>
      <c r="H20">
        <v>0</v>
      </c>
      <c r="I20">
        <v>3</v>
      </c>
      <c r="J20">
        <v>5</v>
      </c>
      <c r="K20">
        <v>4</v>
      </c>
      <c r="L20">
        <v>0</v>
      </c>
      <c r="M20">
        <v>0</v>
      </c>
      <c r="N20">
        <v>0</v>
      </c>
      <c r="O20">
        <v>0</v>
      </c>
      <c r="P20">
        <v>0</v>
      </c>
      <c r="Q20">
        <v>5</v>
      </c>
      <c r="R20">
        <v>1</v>
      </c>
      <c r="S20">
        <v>1</v>
      </c>
      <c r="T20">
        <v>5</v>
      </c>
      <c r="U20">
        <v>0</v>
      </c>
      <c r="V20">
        <v>0</v>
      </c>
      <c r="W20">
        <v>0</v>
      </c>
      <c r="X20">
        <v>1</v>
      </c>
      <c r="Y20">
        <v>21</v>
      </c>
      <c r="Z20">
        <v>0</v>
      </c>
      <c r="AA20">
        <v>2</v>
      </c>
      <c r="AB20">
        <v>13</v>
      </c>
      <c r="AC20">
        <v>2</v>
      </c>
      <c r="AD20">
        <v>0</v>
      </c>
      <c r="AE20">
        <v>5</v>
      </c>
      <c r="AF20">
        <v>1</v>
      </c>
      <c r="AG20">
        <v>0</v>
      </c>
      <c r="AH20">
        <v>95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3</v>
      </c>
      <c r="BP20">
        <v>254</v>
      </c>
      <c r="BQ20">
        <v>0</v>
      </c>
      <c r="BR20">
        <v>0</v>
      </c>
      <c r="BS20">
        <v>0</v>
      </c>
      <c r="BT20">
        <v>35</v>
      </c>
      <c r="BU20">
        <v>0</v>
      </c>
      <c r="BV20">
        <v>0</v>
      </c>
      <c r="BW20">
        <v>8</v>
      </c>
      <c r="BX20">
        <v>16</v>
      </c>
      <c r="BY20">
        <v>6</v>
      </c>
      <c r="BZ20">
        <v>0</v>
      </c>
      <c r="CA20">
        <v>0</v>
      </c>
      <c r="CB20">
        <v>0</v>
      </c>
      <c r="CC20">
        <v>3</v>
      </c>
      <c r="CD20">
        <v>0</v>
      </c>
      <c r="CE20">
        <v>24</v>
      </c>
      <c r="CF20">
        <v>5</v>
      </c>
      <c r="CG20">
        <v>3</v>
      </c>
      <c r="CH20">
        <v>8</v>
      </c>
      <c r="CI20">
        <v>0</v>
      </c>
      <c r="CJ20">
        <v>0</v>
      </c>
      <c r="CK20">
        <v>0</v>
      </c>
      <c r="CL20">
        <v>4</v>
      </c>
      <c r="CM20">
        <v>56</v>
      </c>
      <c r="CN20">
        <v>0</v>
      </c>
      <c r="CO20">
        <v>5</v>
      </c>
      <c r="CP20">
        <v>23</v>
      </c>
      <c r="CQ20">
        <v>7</v>
      </c>
      <c r="CR20">
        <v>4</v>
      </c>
      <c r="CS20">
        <v>4</v>
      </c>
      <c r="CT20">
        <v>5</v>
      </c>
      <c r="CU20">
        <v>0</v>
      </c>
      <c r="CV20">
        <v>470</v>
      </c>
      <c r="CW20">
        <v>17</v>
      </c>
      <c r="CX20">
        <v>0</v>
      </c>
      <c r="CY20">
        <v>0</v>
      </c>
      <c r="CZ20">
        <v>0</v>
      </c>
      <c r="DA20">
        <v>15</v>
      </c>
      <c r="DB20">
        <v>0</v>
      </c>
      <c r="DC20">
        <v>0</v>
      </c>
      <c r="DD20">
        <v>2</v>
      </c>
      <c r="DE20">
        <v>2</v>
      </c>
      <c r="DF20">
        <v>2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3</v>
      </c>
      <c r="DM20">
        <v>5</v>
      </c>
      <c r="DN20">
        <v>0</v>
      </c>
      <c r="DO20">
        <v>15</v>
      </c>
      <c r="DP20">
        <v>0</v>
      </c>
      <c r="DQ20">
        <v>0</v>
      </c>
      <c r="DR20">
        <v>0</v>
      </c>
      <c r="DS20">
        <v>0</v>
      </c>
      <c r="DT20">
        <v>5</v>
      </c>
      <c r="DU20">
        <v>0</v>
      </c>
      <c r="DV20">
        <v>1</v>
      </c>
      <c r="DW20">
        <v>0</v>
      </c>
      <c r="DX20">
        <v>2</v>
      </c>
      <c r="DY20">
        <v>0</v>
      </c>
      <c r="DZ20">
        <v>0</v>
      </c>
      <c r="EA20">
        <v>0</v>
      </c>
      <c r="EB20">
        <v>0</v>
      </c>
      <c r="EC20">
        <v>69</v>
      </c>
      <c r="ED20">
        <v>285</v>
      </c>
      <c r="EE20">
        <v>0</v>
      </c>
      <c r="EF20">
        <v>0</v>
      </c>
      <c r="EG20">
        <v>0</v>
      </c>
      <c r="EH20">
        <v>62</v>
      </c>
      <c r="EI20">
        <v>0</v>
      </c>
      <c r="EJ20">
        <v>0</v>
      </c>
      <c r="EK20">
        <v>13</v>
      </c>
      <c r="EL20">
        <v>23</v>
      </c>
      <c r="EM20">
        <v>12</v>
      </c>
      <c r="EN20">
        <v>0</v>
      </c>
      <c r="EO20">
        <v>0</v>
      </c>
      <c r="EP20">
        <v>0</v>
      </c>
      <c r="EQ20">
        <v>3</v>
      </c>
      <c r="ER20">
        <v>0</v>
      </c>
      <c r="ES20">
        <v>32</v>
      </c>
      <c r="ET20">
        <v>11</v>
      </c>
      <c r="EU20">
        <v>4</v>
      </c>
      <c r="EV20">
        <v>29</v>
      </c>
      <c r="EW20">
        <v>0</v>
      </c>
      <c r="EX20">
        <v>0</v>
      </c>
      <c r="EY20">
        <v>0</v>
      </c>
      <c r="EZ20">
        <v>5</v>
      </c>
      <c r="FA20">
        <v>82</v>
      </c>
      <c r="FB20">
        <v>0</v>
      </c>
      <c r="FC20">
        <v>9</v>
      </c>
      <c r="FD20">
        <v>37</v>
      </c>
      <c r="FE20">
        <v>11</v>
      </c>
      <c r="FF20">
        <v>4</v>
      </c>
      <c r="FG20">
        <v>9</v>
      </c>
      <c r="FH20">
        <v>6</v>
      </c>
      <c r="FI20">
        <v>0</v>
      </c>
      <c r="FJ20">
        <v>637</v>
      </c>
      <c r="FK20">
        <v>42</v>
      </c>
      <c r="FL20">
        <v>3</v>
      </c>
      <c r="FM20">
        <v>49</v>
      </c>
      <c r="FN20">
        <v>0</v>
      </c>
      <c r="FO20">
        <v>1</v>
      </c>
      <c r="FP20">
        <v>95</v>
      </c>
      <c r="FQ20">
        <v>1</v>
      </c>
      <c r="FR20">
        <v>0</v>
      </c>
      <c r="FS20">
        <v>2</v>
      </c>
      <c r="FT20">
        <v>0</v>
      </c>
      <c r="FU20">
        <v>0</v>
      </c>
      <c r="FV20">
        <v>3</v>
      </c>
      <c r="FW20">
        <v>281</v>
      </c>
      <c r="FX20">
        <v>3</v>
      </c>
      <c r="FY20">
        <v>183</v>
      </c>
      <c r="FZ20">
        <v>0</v>
      </c>
      <c r="GA20">
        <v>3</v>
      </c>
      <c r="GB20">
        <v>470</v>
      </c>
      <c r="GC20">
        <v>18</v>
      </c>
      <c r="GD20">
        <v>0</v>
      </c>
      <c r="GE20">
        <v>49</v>
      </c>
      <c r="GF20">
        <v>0</v>
      </c>
      <c r="GG20">
        <v>2</v>
      </c>
      <c r="GH20">
        <v>69</v>
      </c>
      <c r="GI20">
        <v>342</v>
      </c>
      <c r="GJ20">
        <v>6</v>
      </c>
      <c r="GK20">
        <v>283</v>
      </c>
      <c r="GL20">
        <v>0</v>
      </c>
      <c r="GM20">
        <v>6</v>
      </c>
      <c r="GN20">
        <v>637</v>
      </c>
      <c r="GO20">
        <v>2</v>
      </c>
      <c r="GP20">
        <v>0</v>
      </c>
      <c r="GQ20">
        <v>48</v>
      </c>
      <c r="GR20">
        <v>7</v>
      </c>
      <c r="GS20">
        <v>6</v>
      </c>
      <c r="GT20">
        <v>0</v>
      </c>
      <c r="GU20">
        <v>0</v>
      </c>
      <c r="GV20">
        <v>0</v>
      </c>
      <c r="GW20">
        <v>0</v>
      </c>
      <c r="GX20">
        <v>56</v>
      </c>
      <c r="GY20">
        <v>4</v>
      </c>
      <c r="GZ20">
        <v>1</v>
      </c>
      <c r="HA20">
        <v>60</v>
      </c>
      <c r="HB20">
        <v>3</v>
      </c>
      <c r="HC20">
        <v>4</v>
      </c>
      <c r="HD20">
        <v>0</v>
      </c>
      <c r="HE20">
        <v>0</v>
      </c>
      <c r="HF20">
        <v>0</v>
      </c>
      <c r="HG20">
        <v>0</v>
      </c>
      <c r="HH20">
        <v>69</v>
      </c>
      <c r="HI20">
        <v>3</v>
      </c>
      <c r="HJ20">
        <v>0</v>
      </c>
      <c r="HK20">
        <v>38</v>
      </c>
      <c r="HL20">
        <v>4</v>
      </c>
      <c r="HM20">
        <v>6</v>
      </c>
      <c r="HN20">
        <v>0</v>
      </c>
      <c r="HO20">
        <v>1</v>
      </c>
      <c r="HP20">
        <v>0</v>
      </c>
      <c r="HQ20">
        <v>0</v>
      </c>
      <c r="HR20">
        <v>47</v>
      </c>
      <c r="HS20">
        <v>12</v>
      </c>
      <c r="HT20">
        <v>0</v>
      </c>
      <c r="HU20">
        <v>51</v>
      </c>
      <c r="HV20">
        <v>4</v>
      </c>
      <c r="HW20">
        <v>5</v>
      </c>
      <c r="HX20">
        <v>0</v>
      </c>
      <c r="HY20">
        <v>0</v>
      </c>
      <c r="HZ20">
        <v>0</v>
      </c>
      <c r="IA20">
        <v>0</v>
      </c>
      <c r="IB20">
        <v>68</v>
      </c>
      <c r="IC20">
        <v>13</v>
      </c>
      <c r="ID20">
        <v>0</v>
      </c>
      <c r="IE20">
        <v>46</v>
      </c>
      <c r="IF20">
        <v>5</v>
      </c>
      <c r="IG20">
        <v>7</v>
      </c>
      <c r="IH20">
        <v>0</v>
      </c>
      <c r="II20">
        <v>1</v>
      </c>
      <c r="IJ20">
        <v>0</v>
      </c>
      <c r="IK20">
        <v>1</v>
      </c>
      <c r="IL20">
        <v>66</v>
      </c>
      <c r="IM20">
        <v>8</v>
      </c>
      <c r="IN20">
        <v>0</v>
      </c>
      <c r="IO20">
        <v>40</v>
      </c>
      <c r="IP20">
        <v>3</v>
      </c>
      <c r="IQ20">
        <v>4</v>
      </c>
      <c r="IR20">
        <v>0</v>
      </c>
      <c r="IS20">
        <v>0</v>
      </c>
      <c r="IT20">
        <v>0</v>
      </c>
      <c r="IU20">
        <v>0</v>
      </c>
      <c r="IV20">
        <v>52</v>
      </c>
      <c r="IW20">
        <v>2</v>
      </c>
      <c r="IX20">
        <v>0</v>
      </c>
      <c r="IY20">
        <v>40</v>
      </c>
      <c r="IZ20">
        <v>5</v>
      </c>
      <c r="JA20">
        <v>3</v>
      </c>
      <c r="JB20">
        <v>0</v>
      </c>
      <c r="JC20">
        <v>0</v>
      </c>
      <c r="JD20">
        <v>0</v>
      </c>
      <c r="JE20">
        <v>0</v>
      </c>
      <c r="JF20">
        <v>45</v>
      </c>
      <c r="JG20">
        <v>7</v>
      </c>
      <c r="JH20">
        <v>0</v>
      </c>
      <c r="JI20">
        <v>37</v>
      </c>
      <c r="JJ20">
        <v>2</v>
      </c>
      <c r="JK20">
        <v>7</v>
      </c>
      <c r="JL20">
        <v>0</v>
      </c>
      <c r="JM20">
        <v>1</v>
      </c>
      <c r="JN20">
        <v>0</v>
      </c>
      <c r="JO20">
        <v>0</v>
      </c>
      <c r="JP20">
        <v>51</v>
      </c>
      <c r="JQ20">
        <v>11</v>
      </c>
      <c r="JR20">
        <v>1</v>
      </c>
      <c r="JS20">
        <v>16</v>
      </c>
      <c r="JT20">
        <v>2</v>
      </c>
      <c r="JU20">
        <v>5</v>
      </c>
      <c r="JV20">
        <v>0</v>
      </c>
      <c r="JW20">
        <v>0</v>
      </c>
      <c r="JX20">
        <v>1</v>
      </c>
      <c r="JY20">
        <v>1</v>
      </c>
      <c r="JZ20">
        <v>33</v>
      </c>
      <c r="KA20">
        <v>8</v>
      </c>
      <c r="KB20">
        <v>0</v>
      </c>
      <c r="KC20">
        <v>15</v>
      </c>
      <c r="KD20">
        <v>1</v>
      </c>
      <c r="KE20">
        <v>3</v>
      </c>
      <c r="KF20">
        <v>0</v>
      </c>
      <c r="KG20">
        <v>0</v>
      </c>
      <c r="KH20">
        <v>0</v>
      </c>
      <c r="KI20">
        <v>0</v>
      </c>
      <c r="KJ20">
        <v>26</v>
      </c>
      <c r="KK20">
        <v>3</v>
      </c>
      <c r="KL20">
        <v>0</v>
      </c>
      <c r="KM20">
        <v>18</v>
      </c>
      <c r="KN20">
        <v>0</v>
      </c>
      <c r="KO20">
        <v>6</v>
      </c>
      <c r="KP20">
        <v>0</v>
      </c>
      <c r="KQ20">
        <v>0</v>
      </c>
      <c r="KR20">
        <v>0</v>
      </c>
      <c r="KS20">
        <v>0</v>
      </c>
      <c r="KT20">
        <v>27</v>
      </c>
      <c r="KU20">
        <v>12</v>
      </c>
      <c r="KV20">
        <v>0</v>
      </c>
      <c r="KW20">
        <v>11</v>
      </c>
      <c r="KX20">
        <v>0</v>
      </c>
      <c r="KY20">
        <v>2</v>
      </c>
      <c r="KZ20">
        <v>0</v>
      </c>
      <c r="LA20">
        <v>0</v>
      </c>
      <c r="LB20">
        <v>1</v>
      </c>
      <c r="LC20">
        <v>0</v>
      </c>
      <c r="LD20">
        <v>25</v>
      </c>
      <c r="LE20">
        <v>3</v>
      </c>
      <c r="LF20">
        <v>1</v>
      </c>
      <c r="LG20">
        <v>12</v>
      </c>
      <c r="LH20">
        <v>1</v>
      </c>
      <c r="LI20">
        <v>3</v>
      </c>
      <c r="LJ20">
        <v>0</v>
      </c>
      <c r="LK20">
        <v>0</v>
      </c>
      <c r="LL20">
        <v>0</v>
      </c>
      <c r="LM20">
        <v>0</v>
      </c>
      <c r="LN20">
        <v>19</v>
      </c>
      <c r="LO20">
        <v>2</v>
      </c>
      <c r="LP20">
        <v>0</v>
      </c>
      <c r="LQ20">
        <v>11</v>
      </c>
      <c r="LR20">
        <v>1</v>
      </c>
      <c r="LS20">
        <v>5</v>
      </c>
      <c r="LT20">
        <v>0</v>
      </c>
      <c r="LU20">
        <v>0</v>
      </c>
      <c r="LV20">
        <v>0</v>
      </c>
      <c r="LW20">
        <v>0</v>
      </c>
      <c r="LX20">
        <v>18</v>
      </c>
      <c r="LY20">
        <v>4</v>
      </c>
      <c r="LZ20">
        <v>0</v>
      </c>
      <c r="MA20">
        <v>8</v>
      </c>
      <c r="MB20">
        <v>3</v>
      </c>
      <c r="MC20">
        <v>2</v>
      </c>
      <c r="MD20">
        <v>0</v>
      </c>
      <c r="ME20">
        <v>0</v>
      </c>
      <c r="MF20">
        <v>0</v>
      </c>
      <c r="MG20">
        <v>0</v>
      </c>
      <c r="MH20">
        <v>14</v>
      </c>
      <c r="MI20">
        <v>0</v>
      </c>
      <c r="MJ20">
        <v>0</v>
      </c>
      <c r="MK20">
        <v>10</v>
      </c>
      <c r="ML20">
        <v>1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10</v>
      </c>
      <c r="MS20">
        <v>1</v>
      </c>
      <c r="MT20">
        <v>0</v>
      </c>
      <c r="MU20">
        <v>5</v>
      </c>
      <c r="MV20">
        <v>1</v>
      </c>
      <c r="MW20">
        <v>1</v>
      </c>
      <c r="MX20">
        <v>0</v>
      </c>
      <c r="MY20">
        <v>0</v>
      </c>
      <c r="MZ20">
        <v>0</v>
      </c>
      <c r="NA20">
        <v>0</v>
      </c>
      <c r="NB20">
        <v>7</v>
      </c>
      <c r="NC20">
        <v>0</v>
      </c>
      <c r="ND20">
        <v>0</v>
      </c>
      <c r="NE20">
        <v>4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4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95</v>
      </c>
      <c r="NX20">
        <v>3</v>
      </c>
      <c r="NY20">
        <v>470</v>
      </c>
      <c r="NZ20">
        <v>43</v>
      </c>
      <c r="OA20">
        <v>69</v>
      </c>
      <c r="OB20">
        <v>0</v>
      </c>
      <c r="OC20">
        <v>3</v>
      </c>
      <c r="OD20">
        <v>2</v>
      </c>
      <c r="OE20">
        <v>2</v>
      </c>
      <c r="OF20">
        <v>637</v>
      </c>
    </row>
    <row r="21" spans="1:396" hidden="1">
      <c r="A21" s="178" t="s">
        <v>286</v>
      </c>
      <c r="B21">
        <v>130</v>
      </c>
      <c r="C21">
        <v>2</v>
      </c>
      <c r="D21">
        <v>0</v>
      </c>
      <c r="E21">
        <v>33</v>
      </c>
      <c r="F21">
        <v>0</v>
      </c>
      <c r="G21">
        <v>1</v>
      </c>
      <c r="H21">
        <v>25</v>
      </c>
      <c r="I21">
        <v>45</v>
      </c>
      <c r="J21">
        <v>23</v>
      </c>
      <c r="K21">
        <v>7</v>
      </c>
      <c r="L21">
        <v>0</v>
      </c>
      <c r="M21">
        <v>1</v>
      </c>
      <c r="N21">
        <v>0</v>
      </c>
      <c r="O21">
        <v>0</v>
      </c>
      <c r="P21">
        <v>0</v>
      </c>
      <c r="Q21">
        <v>0</v>
      </c>
      <c r="R21">
        <v>2</v>
      </c>
      <c r="S21">
        <v>2</v>
      </c>
      <c r="T21">
        <v>52</v>
      </c>
      <c r="U21">
        <v>1</v>
      </c>
      <c r="V21">
        <v>0</v>
      </c>
      <c r="W21">
        <v>0</v>
      </c>
      <c r="X21">
        <v>3</v>
      </c>
      <c r="Y21">
        <v>20</v>
      </c>
      <c r="Z21">
        <v>0</v>
      </c>
      <c r="AA21">
        <v>8</v>
      </c>
      <c r="AB21">
        <v>16</v>
      </c>
      <c r="AC21">
        <v>0</v>
      </c>
      <c r="AD21">
        <v>0</v>
      </c>
      <c r="AE21">
        <v>3</v>
      </c>
      <c r="AF21">
        <v>9</v>
      </c>
      <c r="AG21">
        <v>5</v>
      </c>
      <c r="AH21">
        <v>388</v>
      </c>
      <c r="AI21">
        <v>1</v>
      </c>
      <c r="AJ21">
        <v>0</v>
      </c>
      <c r="AK21">
        <v>0</v>
      </c>
      <c r="AL21">
        <v>1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626</v>
      </c>
      <c r="BQ21">
        <v>10</v>
      </c>
      <c r="BR21">
        <v>0</v>
      </c>
      <c r="BS21">
        <v>91</v>
      </c>
      <c r="BT21">
        <v>5</v>
      </c>
      <c r="BU21">
        <v>0</v>
      </c>
      <c r="BV21">
        <v>54</v>
      </c>
      <c r="BW21">
        <v>114</v>
      </c>
      <c r="BX21">
        <v>24</v>
      </c>
      <c r="BY21">
        <v>4</v>
      </c>
      <c r="BZ21">
        <v>0</v>
      </c>
      <c r="CA21">
        <v>5</v>
      </c>
      <c r="CB21">
        <v>0</v>
      </c>
      <c r="CC21">
        <v>4</v>
      </c>
      <c r="CD21">
        <v>0</v>
      </c>
      <c r="CE21">
        <v>5</v>
      </c>
      <c r="CF21">
        <v>10</v>
      </c>
      <c r="CG21">
        <v>0</v>
      </c>
      <c r="CH21">
        <v>54</v>
      </c>
      <c r="CI21">
        <v>0</v>
      </c>
      <c r="CJ21">
        <v>0</v>
      </c>
      <c r="CK21">
        <v>0</v>
      </c>
      <c r="CL21">
        <v>5</v>
      </c>
      <c r="CM21">
        <v>48</v>
      </c>
      <c r="CN21">
        <v>2</v>
      </c>
      <c r="CO21">
        <v>20</v>
      </c>
      <c r="CP21">
        <v>47</v>
      </c>
      <c r="CQ21">
        <v>13</v>
      </c>
      <c r="CR21">
        <v>0</v>
      </c>
      <c r="CS21">
        <v>17</v>
      </c>
      <c r="CT21">
        <v>4</v>
      </c>
      <c r="CU21">
        <v>11</v>
      </c>
      <c r="CV21">
        <v>1173</v>
      </c>
      <c r="CW21">
        <v>63</v>
      </c>
      <c r="CX21">
        <v>2</v>
      </c>
      <c r="CY21">
        <v>0</v>
      </c>
      <c r="CZ21">
        <v>35</v>
      </c>
      <c r="DA21">
        <v>9</v>
      </c>
      <c r="DB21">
        <v>0</v>
      </c>
      <c r="DC21">
        <v>18</v>
      </c>
      <c r="DD21">
        <v>42</v>
      </c>
      <c r="DE21">
        <v>13</v>
      </c>
      <c r="DF21">
        <v>1</v>
      </c>
      <c r="DG21">
        <v>0</v>
      </c>
      <c r="DH21">
        <v>6</v>
      </c>
      <c r="DI21">
        <v>0</v>
      </c>
      <c r="DJ21">
        <v>0</v>
      </c>
      <c r="DK21">
        <v>0</v>
      </c>
      <c r="DL21">
        <v>1</v>
      </c>
      <c r="DM21">
        <v>10</v>
      </c>
      <c r="DN21">
        <v>0</v>
      </c>
      <c r="DO21">
        <v>27</v>
      </c>
      <c r="DP21">
        <v>0</v>
      </c>
      <c r="DQ21">
        <v>0</v>
      </c>
      <c r="DR21">
        <v>0</v>
      </c>
      <c r="DS21">
        <v>3</v>
      </c>
      <c r="DT21">
        <v>1</v>
      </c>
      <c r="DU21">
        <v>0</v>
      </c>
      <c r="DV21">
        <v>1</v>
      </c>
      <c r="DW21">
        <v>1</v>
      </c>
      <c r="DX21">
        <v>3</v>
      </c>
      <c r="DY21">
        <v>0</v>
      </c>
      <c r="DZ21">
        <v>1</v>
      </c>
      <c r="EA21">
        <v>1</v>
      </c>
      <c r="EB21">
        <v>10</v>
      </c>
      <c r="EC21">
        <v>248</v>
      </c>
      <c r="ED21">
        <v>820</v>
      </c>
      <c r="EE21">
        <v>14</v>
      </c>
      <c r="EF21">
        <v>0</v>
      </c>
      <c r="EG21">
        <v>160</v>
      </c>
      <c r="EH21">
        <v>14</v>
      </c>
      <c r="EI21">
        <v>1</v>
      </c>
      <c r="EJ21">
        <v>97</v>
      </c>
      <c r="EK21">
        <v>201</v>
      </c>
      <c r="EL21">
        <v>60</v>
      </c>
      <c r="EM21">
        <v>12</v>
      </c>
      <c r="EN21">
        <v>0</v>
      </c>
      <c r="EO21">
        <v>12</v>
      </c>
      <c r="EP21">
        <v>0</v>
      </c>
      <c r="EQ21">
        <v>4</v>
      </c>
      <c r="ER21">
        <v>0</v>
      </c>
      <c r="ES21">
        <v>6</v>
      </c>
      <c r="ET21">
        <v>22</v>
      </c>
      <c r="EU21">
        <v>2</v>
      </c>
      <c r="EV21">
        <v>133</v>
      </c>
      <c r="EW21">
        <v>1</v>
      </c>
      <c r="EX21">
        <v>0</v>
      </c>
      <c r="EY21">
        <v>0</v>
      </c>
      <c r="EZ21">
        <v>11</v>
      </c>
      <c r="FA21">
        <v>69</v>
      </c>
      <c r="FB21">
        <v>2</v>
      </c>
      <c r="FC21">
        <v>29</v>
      </c>
      <c r="FD21">
        <v>64</v>
      </c>
      <c r="FE21">
        <v>16</v>
      </c>
      <c r="FF21">
        <v>0</v>
      </c>
      <c r="FG21">
        <v>21</v>
      </c>
      <c r="FH21">
        <v>14</v>
      </c>
      <c r="FI21">
        <v>26</v>
      </c>
      <c r="FJ21">
        <v>1811</v>
      </c>
      <c r="FK21">
        <v>158</v>
      </c>
      <c r="FL21">
        <v>6</v>
      </c>
      <c r="FM21">
        <v>210</v>
      </c>
      <c r="FN21">
        <v>2</v>
      </c>
      <c r="FO21">
        <v>12</v>
      </c>
      <c r="FP21">
        <v>388</v>
      </c>
      <c r="FQ21">
        <v>2</v>
      </c>
      <c r="FR21">
        <v>0</v>
      </c>
      <c r="FS21">
        <v>0</v>
      </c>
      <c r="FT21">
        <v>0</v>
      </c>
      <c r="FU21">
        <v>0</v>
      </c>
      <c r="FV21">
        <v>2</v>
      </c>
      <c r="FW21">
        <v>564</v>
      </c>
      <c r="FX21">
        <v>20</v>
      </c>
      <c r="FY21">
        <v>549</v>
      </c>
      <c r="FZ21">
        <v>3</v>
      </c>
      <c r="GA21">
        <v>37</v>
      </c>
      <c r="GB21">
        <v>1173</v>
      </c>
      <c r="GC21">
        <v>41</v>
      </c>
      <c r="GD21">
        <v>2</v>
      </c>
      <c r="GE21">
        <v>173</v>
      </c>
      <c r="GF21">
        <v>1</v>
      </c>
      <c r="GG21">
        <v>31</v>
      </c>
      <c r="GH21">
        <v>248</v>
      </c>
      <c r="GI21">
        <v>765</v>
      </c>
      <c r="GJ21">
        <v>28</v>
      </c>
      <c r="GK21">
        <v>932</v>
      </c>
      <c r="GL21">
        <v>6</v>
      </c>
      <c r="GM21">
        <v>80</v>
      </c>
      <c r="GN21">
        <v>1811</v>
      </c>
      <c r="GO21">
        <v>5</v>
      </c>
      <c r="GP21">
        <v>0</v>
      </c>
      <c r="GQ21">
        <v>140</v>
      </c>
      <c r="GR21">
        <v>83</v>
      </c>
      <c r="GS21">
        <v>43</v>
      </c>
      <c r="GT21">
        <v>0</v>
      </c>
      <c r="GU21">
        <v>0</v>
      </c>
      <c r="GV21">
        <v>0</v>
      </c>
      <c r="GW21">
        <v>0</v>
      </c>
      <c r="GX21">
        <v>188</v>
      </c>
      <c r="GY21">
        <v>12</v>
      </c>
      <c r="GZ21">
        <v>0</v>
      </c>
      <c r="HA21">
        <v>98</v>
      </c>
      <c r="HB21">
        <v>66</v>
      </c>
      <c r="HC21">
        <v>19</v>
      </c>
      <c r="HD21">
        <v>0</v>
      </c>
      <c r="HE21">
        <v>0</v>
      </c>
      <c r="HF21">
        <v>0</v>
      </c>
      <c r="HG21">
        <v>0</v>
      </c>
      <c r="HH21">
        <v>129</v>
      </c>
      <c r="HI21">
        <v>19</v>
      </c>
      <c r="HJ21">
        <v>0</v>
      </c>
      <c r="HK21">
        <v>76</v>
      </c>
      <c r="HL21">
        <v>48</v>
      </c>
      <c r="HM21">
        <v>15</v>
      </c>
      <c r="HN21">
        <v>0</v>
      </c>
      <c r="HO21">
        <v>0</v>
      </c>
      <c r="HP21">
        <v>0</v>
      </c>
      <c r="HQ21">
        <v>0</v>
      </c>
      <c r="HR21">
        <v>110</v>
      </c>
      <c r="HS21">
        <v>45</v>
      </c>
      <c r="HT21">
        <v>0</v>
      </c>
      <c r="HU21">
        <v>81</v>
      </c>
      <c r="HV21">
        <v>48</v>
      </c>
      <c r="HW21">
        <v>21</v>
      </c>
      <c r="HX21">
        <v>0</v>
      </c>
      <c r="HY21">
        <v>0</v>
      </c>
      <c r="HZ21">
        <v>0</v>
      </c>
      <c r="IA21">
        <v>0</v>
      </c>
      <c r="IB21">
        <v>147</v>
      </c>
      <c r="IC21">
        <v>25</v>
      </c>
      <c r="ID21">
        <v>0</v>
      </c>
      <c r="IE21">
        <v>76</v>
      </c>
      <c r="IF21">
        <v>40</v>
      </c>
      <c r="IG21">
        <v>18</v>
      </c>
      <c r="IH21">
        <v>0</v>
      </c>
      <c r="II21">
        <v>0</v>
      </c>
      <c r="IJ21">
        <v>0</v>
      </c>
      <c r="IK21">
        <v>0</v>
      </c>
      <c r="IL21">
        <v>119</v>
      </c>
      <c r="IM21">
        <v>17</v>
      </c>
      <c r="IN21">
        <v>0</v>
      </c>
      <c r="IO21">
        <v>67</v>
      </c>
      <c r="IP21">
        <v>47</v>
      </c>
      <c r="IQ21">
        <v>11</v>
      </c>
      <c r="IR21">
        <v>1</v>
      </c>
      <c r="IS21">
        <v>0</v>
      </c>
      <c r="IT21">
        <v>0</v>
      </c>
      <c r="IU21">
        <v>0</v>
      </c>
      <c r="IV21">
        <v>95</v>
      </c>
      <c r="IW21">
        <v>29</v>
      </c>
      <c r="IX21">
        <v>0</v>
      </c>
      <c r="IY21">
        <v>82</v>
      </c>
      <c r="IZ21">
        <v>48</v>
      </c>
      <c r="JA21">
        <v>17</v>
      </c>
      <c r="JB21">
        <v>0</v>
      </c>
      <c r="JC21">
        <v>1</v>
      </c>
      <c r="JD21">
        <v>0</v>
      </c>
      <c r="JE21">
        <v>0</v>
      </c>
      <c r="JF21">
        <v>128</v>
      </c>
      <c r="JG21">
        <v>27</v>
      </c>
      <c r="JH21">
        <v>0</v>
      </c>
      <c r="JI21">
        <v>74</v>
      </c>
      <c r="JJ21">
        <v>41</v>
      </c>
      <c r="JK21">
        <v>14</v>
      </c>
      <c r="JL21">
        <v>1</v>
      </c>
      <c r="JM21">
        <v>0</v>
      </c>
      <c r="JN21">
        <v>0</v>
      </c>
      <c r="JO21">
        <v>0</v>
      </c>
      <c r="JP21">
        <v>115</v>
      </c>
      <c r="JQ21">
        <v>33</v>
      </c>
      <c r="JR21">
        <v>0</v>
      </c>
      <c r="JS21">
        <v>72</v>
      </c>
      <c r="JT21">
        <v>49</v>
      </c>
      <c r="JU21">
        <v>12</v>
      </c>
      <c r="JV21">
        <v>1</v>
      </c>
      <c r="JW21">
        <v>0</v>
      </c>
      <c r="JX21">
        <v>0</v>
      </c>
      <c r="JY21">
        <v>0</v>
      </c>
      <c r="JZ21">
        <v>117</v>
      </c>
      <c r="KA21">
        <v>36</v>
      </c>
      <c r="KB21">
        <v>1</v>
      </c>
      <c r="KC21">
        <v>66</v>
      </c>
      <c r="KD21">
        <v>44</v>
      </c>
      <c r="KE21">
        <v>16</v>
      </c>
      <c r="KF21">
        <v>1</v>
      </c>
      <c r="KG21">
        <v>0</v>
      </c>
      <c r="KH21">
        <v>0</v>
      </c>
      <c r="KI21">
        <v>1</v>
      </c>
      <c r="KJ21">
        <v>119</v>
      </c>
      <c r="KK21">
        <v>32</v>
      </c>
      <c r="KL21">
        <v>1</v>
      </c>
      <c r="KM21">
        <v>70</v>
      </c>
      <c r="KN21">
        <v>34</v>
      </c>
      <c r="KO21">
        <v>6</v>
      </c>
      <c r="KP21">
        <v>1</v>
      </c>
      <c r="KQ21">
        <v>0</v>
      </c>
      <c r="KR21">
        <v>0</v>
      </c>
      <c r="KS21">
        <v>0</v>
      </c>
      <c r="KT21">
        <v>109</v>
      </c>
      <c r="KU21">
        <v>33</v>
      </c>
      <c r="KV21">
        <v>0</v>
      </c>
      <c r="KW21">
        <v>53</v>
      </c>
      <c r="KX21">
        <v>31</v>
      </c>
      <c r="KY21">
        <v>10</v>
      </c>
      <c r="KZ21">
        <v>0</v>
      </c>
      <c r="LA21">
        <v>0</v>
      </c>
      <c r="LB21">
        <v>0</v>
      </c>
      <c r="LC21">
        <v>0</v>
      </c>
      <c r="LD21">
        <v>96</v>
      </c>
      <c r="LE21">
        <v>18</v>
      </c>
      <c r="LF21">
        <v>0</v>
      </c>
      <c r="LG21">
        <v>51</v>
      </c>
      <c r="LH21">
        <v>28</v>
      </c>
      <c r="LI21">
        <v>9</v>
      </c>
      <c r="LJ21">
        <v>0</v>
      </c>
      <c r="LK21">
        <v>0</v>
      </c>
      <c r="LL21">
        <v>0</v>
      </c>
      <c r="LM21">
        <v>0</v>
      </c>
      <c r="LN21">
        <v>78</v>
      </c>
      <c r="LO21">
        <v>19</v>
      </c>
      <c r="LP21">
        <v>0</v>
      </c>
      <c r="LQ21">
        <v>51</v>
      </c>
      <c r="LR21">
        <v>27</v>
      </c>
      <c r="LS21">
        <v>13</v>
      </c>
      <c r="LT21">
        <v>0</v>
      </c>
      <c r="LU21">
        <v>0</v>
      </c>
      <c r="LV21">
        <v>0</v>
      </c>
      <c r="LW21">
        <v>0</v>
      </c>
      <c r="LX21">
        <v>83</v>
      </c>
      <c r="LY21">
        <v>13</v>
      </c>
      <c r="LZ21">
        <v>0</v>
      </c>
      <c r="MA21">
        <v>41</v>
      </c>
      <c r="MB21">
        <v>24</v>
      </c>
      <c r="MC21">
        <v>9</v>
      </c>
      <c r="MD21">
        <v>1</v>
      </c>
      <c r="ME21">
        <v>0</v>
      </c>
      <c r="MF21">
        <v>0</v>
      </c>
      <c r="MG21">
        <v>0</v>
      </c>
      <c r="MH21">
        <v>63</v>
      </c>
      <c r="MI21">
        <v>16</v>
      </c>
      <c r="MJ21">
        <v>0</v>
      </c>
      <c r="MK21">
        <v>35</v>
      </c>
      <c r="ML21">
        <v>23</v>
      </c>
      <c r="MM21">
        <v>5</v>
      </c>
      <c r="MN21">
        <v>0</v>
      </c>
      <c r="MO21">
        <v>0</v>
      </c>
      <c r="MP21">
        <v>0</v>
      </c>
      <c r="MQ21">
        <v>0</v>
      </c>
      <c r="MR21">
        <v>56</v>
      </c>
      <c r="MS21">
        <v>3</v>
      </c>
      <c r="MT21">
        <v>0</v>
      </c>
      <c r="MU21">
        <v>23</v>
      </c>
      <c r="MV21">
        <v>15</v>
      </c>
      <c r="MW21">
        <v>4</v>
      </c>
      <c r="MX21">
        <v>0</v>
      </c>
      <c r="MY21">
        <v>0</v>
      </c>
      <c r="MZ21">
        <v>0</v>
      </c>
      <c r="NA21">
        <v>0</v>
      </c>
      <c r="NB21">
        <v>30</v>
      </c>
      <c r="NC21">
        <v>5</v>
      </c>
      <c r="ND21">
        <v>0</v>
      </c>
      <c r="NE21">
        <v>15</v>
      </c>
      <c r="NF21">
        <v>12</v>
      </c>
      <c r="NG21">
        <v>3</v>
      </c>
      <c r="NH21">
        <v>1</v>
      </c>
      <c r="NI21">
        <v>0</v>
      </c>
      <c r="NJ21">
        <v>0</v>
      </c>
      <c r="NK21">
        <v>0</v>
      </c>
      <c r="NL21">
        <v>23</v>
      </c>
      <c r="NM21">
        <v>1</v>
      </c>
      <c r="NN21">
        <v>0</v>
      </c>
      <c r="NO21">
        <v>2</v>
      </c>
      <c r="NP21">
        <v>1</v>
      </c>
      <c r="NQ21">
        <v>3</v>
      </c>
      <c r="NR21">
        <v>0</v>
      </c>
      <c r="NS21">
        <v>0</v>
      </c>
      <c r="NT21">
        <v>0</v>
      </c>
      <c r="NU21">
        <v>0</v>
      </c>
      <c r="NV21">
        <v>6</v>
      </c>
      <c r="NW21">
        <v>388</v>
      </c>
      <c r="NX21">
        <v>2</v>
      </c>
      <c r="NY21">
        <v>1173</v>
      </c>
      <c r="NZ21">
        <v>709</v>
      </c>
      <c r="OA21">
        <v>248</v>
      </c>
      <c r="OB21">
        <v>7</v>
      </c>
      <c r="OC21">
        <v>1</v>
      </c>
      <c r="OD21">
        <v>0</v>
      </c>
      <c r="OE21">
        <v>1</v>
      </c>
      <c r="OF21">
        <v>1811</v>
      </c>
    </row>
    <row r="22" spans="1:396" hidden="1">
      <c r="A22" s="178" t="s">
        <v>509</v>
      </c>
      <c r="B22">
        <v>18</v>
      </c>
      <c r="C22">
        <v>0</v>
      </c>
      <c r="D22">
        <v>10</v>
      </c>
      <c r="E22">
        <v>31</v>
      </c>
      <c r="F22">
        <v>0</v>
      </c>
      <c r="G22">
        <v>0</v>
      </c>
      <c r="H22">
        <v>0</v>
      </c>
      <c r="I22">
        <v>5</v>
      </c>
      <c r="J22">
        <v>32</v>
      </c>
      <c r="K22">
        <v>30</v>
      </c>
      <c r="L22">
        <v>0</v>
      </c>
      <c r="M22">
        <v>0</v>
      </c>
      <c r="N22">
        <v>0</v>
      </c>
      <c r="O22">
        <v>1</v>
      </c>
      <c r="P22">
        <v>0</v>
      </c>
      <c r="Q22">
        <v>0</v>
      </c>
      <c r="R22">
        <v>14</v>
      </c>
      <c r="S22">
        <v>1</v>
      </c>
      <c r="T22">
        <v>112</v>
      </c>
      <c r="U22">
        <v>4</v>
      </c>
      <c r="V22">
        <v>0</v>
      </c>
      <c r="W22">
        <v>0</v>
      </c>
      <c r="X22">
        <v>5</v>
      </c>
      <c r="Y22">
        <v>31</v>
      </c>
      <c r="Z22">
        <v>0</v>
      </c>
      <c r="AA22">
        <v>6</v>
      </c>
      <c r="AB22">
        <v>9</v>
      </c>
      <c r="AC22">
        <v>1</v>
      </c>
      <c r="AD22">
        <v>3</v>
      </c>
      <c r="AE22">
        <v>1</v>
      </c>
      <c r="AF22">
        <v>3</v>
      </c>
      <c r="AG22">
        <v>9</v>
      </c>
      <c r="AH22">
        <v>326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4</v>
      </c>
      <c r="AQ22">
        <v>0</v>
      </c>
      <c r="AR22">
        <v>2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1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7</v>
      </c>
      <c r="BP22">
        <v>164</v>
      </c>
      <c r="BQ22">
        <v>4</v>
      </c>
      <c r="BR22">
        <v>6</v>
      </c>
      <c r="BS22">
        <v>3</v>
      </c>
      <c r="BT22">
        <v>0</v>
      </c>
      <c r="BU22">
        <v>0</v>
      </c>
      <c r="BV22">
        <v>0</v>
      </c>
      <c r="BW22">
        <v>20</v>
      </c>
      <c r="BX22">
        <v>7</v>
      </c>
      <c r="BY22">
        <v>0</v>
      </c>
      <c r="BZ22">
        <v>0</v>
      </c>
      <c r="CA22">
        <v>2</v>
      </c>
      <c r="CB22">
        <v>0</v>
      </c>
      <c r="CC22">
        <v>0</v>
      </c>
      <c r="CD22">
        <v>0</v>
      </c>
      <c r="CE22">
        <v>2</v>
      </c>
      <c r="CF22">
        <v>3</v>
      </c>
      <c r="CG22">
        <v>0</v>
      </c>
      <c r="CH22">
        <v>19</v>
      </c>
      <c r="CI22">
        <v>0</v>
      </c>
      <c r="CJ22">
        <v>0</v>
      </c>
      <c r="CK22">
        <v>2</v>
      </c>
      <c r="CL22">
        <v>0</v>
      </c>
      <c r="CM22">
        <v>10</v>
      </c>
      <c r="CN22">
        <v>0</v>
      </c>
      <c r="CO22">
        <v>0</v>
      </c>
      <c r="CP22">
        <v>4</v>
      </c>
      <c r="CQ22">
        <v>0</v>
      </c>
      <c r="CR22">
        <v>0</v>
      </c>
      <c r="CS22">
        <v>6</v>
      </c>
      <c r="CT22">
        <v>2</v>
      </c>
      <c r="CU22">
        <v>2</v>
      </c>
      <c r="CV22">
        <v>256</v>
      </c>
      <c r="CW22">
        <v>23</v>
      </c>
      <c r="CX22">
        <v>0</v>
      </c>
      <c r="CY22">
        <v>3</v>
      </c>
      <c r="CZ22">
        <v>17</v>
      </c>
      <c r="DA22">
        <v>0</v>
      </c>
      <c r="DB22">
        <v>0</v>
      </c>
      <c r="DC22">
        <v>0</v>
      </c>
      <c r="DD22">
        <v>11</v>
      </c>
      <c r="DE22">
        <v>10</v>
      </c>
      <c r="DF22">
        <v>11</v>
      </c>
      <c r="DG22">
        <v>0</v>
      </c>
      <c r="DH22">
        <v>1</v>
      </c>
      <c r="DI22">
        <v>0</v>
      </c>
      <c r="DJ22">
        <v>0</v>
      </c>
      <c r="DK22">
        <v>0</v>
      </c>
      <c r="DL22">
        <v>0</v>
      </c>
      <c r="DM22">
        <v>11</v>
      </c>
      <c r="DN22">
        <v>5</v>
      </c>
      <c r="DO22">
        <v>43</v>
      </c>
      <c r="DP22">
        <v>0</v>
      </c>
      <c r="DQ22">
        <v>0</v>
      </c>
      <c r="DR22">
        <v>0</v>
      </c>
      <c r="DS22">
        <v>0</v>
      </c>
      <c r="DT22">
        <v>9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8</v>
      </c>
      <c r="EA22">
        <v>1</v>
      </c>
      <c r="EB22">
        <v>2</v>
      </c>
      <c r="EC22">
        <v>155</v>
      </c>
      <c r="ED22">
        <v>205</v>
      </c>
      <c r="EE22">
        <v>4</v>
      </c>
      <c r="EF22">
        <v>19</v>
      </c>
      <c r="EG22">
        <v>51</v>
      </c>
      <c r="EH22">
        <v>0</v>
      </c>
      <c r="EI22">
        <v>0</v>
      </c>
      <c r="EJ22">
        <v>0</v>
      </c>
      <c r="EK22">
        <v>40</v>
      </c>
      <c r="EL22">
        <v>49</v>
      </c>
      <c r="EM22">
        <v>43</v>
      </c>
      <c r="EN22">
        <v>0</v>
      </c>
      <c r="EO22">
        <v>3</v>
      </c>
      <c r="EP22">
        <v>0</v>
      </c>
      <c r="EQ22">
        <v>1</v>
      </c>
      <c r="ER22">
        <v>0</v>
      </c>
      <c r="ES22">
        <v>2</v>
      </c>
      <c r="ET22">
        <v>28</v>
      </c>
      <c r="EU22">
        <v>6</v>
      </c>
      <c r="EV22">
        <v>174</v>
      </c>
      <c r="EW22">
        <v>4</v>
      </c>
      <c r="EX22">
        <v>0</v>
      </c>
      <c r="EY22">
        <v>2</v>
      </c>
      <c r="EZ22">
        <v>5</v>
      </c>
      <c r="FA22">
        <v>50</v>
      </c>
      <c r="FB22">
        <v>0</v>
      </c>
      <c r="FC22">
        <v>6</v>
      </c>
      <c r="FD22">
        <v>14</v>
      </c>
      <c r="FE22">
        <v>1</v>
      </c>
      <c r="FF22">
        <v>3</v>
      </c>
      <c r="FG22">
        <v>15</v>
      </c>
      <c r="FH22">
        <v>6</v>
      </c>
      <c r="FI22">
        <v>13</v>
      </c>
      <c r="FJ22">
        <v>744</v>
      </c>
      <c r="FK22">
        <v>135</v>
      </c>
      <c r="FL22">
        <v>2</v>
      </c>
      <c r="FM22">
        <v>182</v>
      </c>
      <c r="FN22">
        <v>0</v>
      </c>
      <c r="FO22">
        <v>7</v>
      </c>
      <c r="FP22">
        <v>326</v>
      </c>
      <c r="FQ22">
        <v>6</v>
      </c>
      <c r="FR22">
        <v>1</v>
      </c>
      <c r="FS22">
        <v>0</v>
      </c>
      <c r="FT22">
        <v>0</v>
      </c>
      <c r="FU22">
        <v>0</v>
      </c>
      <c r="FV22">
        <v>7</v>
      </c>
      <c r="FW22">
        <v>132</v>
      </c>
      <c r="FX22">
        <v>7</v>
      </c>
      <c r="FY22">
        <v>113</v>
      </c>
      <c r="FZ22">
        <v>0</v>
      </c>
      <c r="GA22">
        <v>4</v>
      </c>
      <c r="GB22">
        <v>256</v>
      </c>
      <c r="GC22">
        <v>25</v>
      </c>
      <c r="GD22">
        <v>1</v>
      </c>
      <c r="GE22">
        <v>113</v>
      </c>
      <c r="GF22">
        <v>0</v>
      </c>
      <c r="GG22">
        <v>16</v>
      </c>
      <c r="GH22">
        <v>155</v>
      </c>
      <c r="GI22">
        <v>298</v>
      </c>
      <c r="GJ22">
        <v>11</v>
      </c>
      <c r="GK22">
        <v>408</v>
      </c>
      <c r="GL22">
        <v>0</v>
      </c>
      <c r="GM22">
        <v>27</v>
      </c>
      <c r="GN22">
        <v>744</v>
      </c>
      <c r="GO22">
        <v>19</v>
      </c>
      <c r="GP22">
        <v>0</v>
      </c>
      <c r="GQ22">
        <v>15</v>
      </c>
      <c r="GR22">
        <v>2</v>
      </c>
      <c r="GS22">
        <v>13</v>
      </c>
      <c r="GT22">
        <v>0</v>
      </c>
      <c r="GU22">
        <v>0</v>
      </c>
      <c r="GV22">
        <v>0</v>
      </c>
      <c r="GW22">
        <v>0</v>
      </c>
      <c r="GX22">
        <v>47</v>
      </c>
      <c r="GY22">
        <v>12</v>
      </c>
      <c r="GZ22">
        <v>0</v>
      </c>
      <c r="HA22">
        <v>21</v>
      </c>
      <c r="HB22">
        <v>9</v>
      </c>
      <c r="HC22">
        <v>9</v>
      </c>
      <c r="HD22">
        <v>0</v>
      </c>
      <c r="HE22">
        <v>0</v>
      </c>
      <c r="HF22">
        <v>0</v>
      </c>
      <c r="HG22">
        <v>0</v>
      </c>
      <c r="HH22">
        <v>42</v>
      </c>
      <c r="HI22">
        <v>20</v>
      </c>
      <c r="HJ22">
        <v>0</v>
      </c>
      <c r="HK22">
        <v>15</v>
      </c>
      <c r="HL22">
        <v>3</v>
      </c>
      <c r="HM22">
        <v>3</v>
      </c>
      <c r="HN22">
        <v>0</v>
      </c>
      <c r="HO22">
        <v>0</v>
      </c>
      <c r="HP22">
        <v>0</v>
      </c>
      <c r="HQ22">
        <v>0</v>
      </c>
      <c r="HR22">
        <v>38</v>
      </c>
      <c r="HS22">
        <v>16</v>
      </c>
      <c r="HT22">
        <v>0</v>
      </c>
      <c r="HU22">
        <v>22</v>
      </c>
      <c r="HV22">
        <v>7</v>
      </c>
      <c r="HW22">
        <v>8</v>
      </c>
      <c r="HX22">
        <v>0</v>
      </c>
      <c r="HY22">
        <v>0</v>
      </c>
      <c r="HZ22">
        <v>0</v>
      </c>
      <c r="IA22">
        <v>1</v>
      </c>
      <c r="IB22">
        <v>46</v>
      </c>
      <c r="IC22">
        <v>28</v>
      </c>
      <c r="ID22">
        <v>1</v>
      </c>
      <c r="IE22">
        <v>13</v>
      </c>
      <c r="IF22">
        <v>3</v>
      </c>
      <c r="IG22">
        <v>8</v>
      </c>
      <c r="IH22">
        <v>0</v>
      </c>
      <c r="II22">
        <v>1</v>
      </c>
      <c r="IJ22">
        <v>2</v>
      </c>
      <c r="IK22">
        <v>0</v>
      </c>
      <c r="IL22">
        <v>50</v>
      </c>
      <c r="IM22">
        <v>18</v>
      </c>
      <c r="IN22">
        <v>1</v>
      </c>
      <c r="IO22">
        <v>18</v>
      </c>
      <c r="IP22">
        <v>5</v>
      </c>
      <c r="IQ22">
        <v>7</v>
      </c>
      <c r="IR22">
        <v>0</v>
      </c>
      <c r="IS22">
        <v>0</v>
      </c>
      <c r="IT22">
        <v>1</v>
      </c>
      <c r="IU22">
        <v>1</v>
      </c>
      <c r="IV22">
        <v>44</v>
      </c>
      <c r="IW22">
        <v>34</v>
      </c>
      <c r="IX22">
        <v>1</v>
      </c>
      <c r="IY22">
        <v>20</v>
      </c>
      <c r="IZ22">
        <v>3</v>
      </c>
      <c r="JA22">
        <v>12</v>
      </c>
      <c r="JB22">
        <v>0</v>
      </c>
      <c r="JC22">
        <v>2</v>
      </c>
      <c r="JD22">
        <v>1</v>
      </c>
      <c r="JE22">
        <v>0</v>
      </c>
      <c r="JF22">
        <v>67</v>
      </c>
      <c r="JG22">
        <v>34</v>
      </c>
      <c r="JH22">
        <v>1</v>
      </c>
      <c r="JI22">
        <v>11</v>
      </c>
      <c r="JJ22">
        <v>2</v>
      </c>
      <c r="JK22">
        <v>16</v>
      </c>
      <c r="JL22">
        <v>1</v>
      </c>
      <c r="JM22">
        <v>2</v>
      </c>
      <c r="JN22">
        <v>2</v>
      </c>
      <c r="JO22">
        <v>0</v>
      </c>
      <c r="JP22">
        <v>62</v>
      </c>
      <c r="JQ22">
        <v>23</v>
      </c>
      <c r="JR22">
        <v>1</v>
      </c>
      <c r="JS22">
        <v>17</v>
      </c>
      <c r="JT22">
        <v>1</v>
      </c>
      <c r="JU22">
        <v>12</v>
      </c>
      <c r="JV22">
        <v>0</v>
      </c>
      <c r="JW22">
        <v>1</v>
      </c>
      <c r="JX22">
        <v>0</v>
      </c>
      <c r="JY22">
        <v>0</v>
      </c>
      <c r="JZ22">
        <v>53</v>
      </c>
      <c r="KA22">
        <v>30</v>
      </c>
      <c r="KB22">
        <v>0</v>
      </c>
      <c r="KC22">
        <v>15</v>
      </c>
      <c r="KD22">
        <v>2</v>
      </c>
      <c r="KE22">
        <v>8</v>
      </c>
      <c r="KF22">
        <v>0</v>
      </c>
      <c r="KG22">
        <v>0</v>
      </c>
      <c r="KH22">
        <v>0</v>
      </c>
      <c r="KI22">
        <v>1</v>
      </c>
      <c r="KJ22">
        <v>53</v>
      </c>
      <c r="KK22">
        <v>16</v>
      </c>
      <c r="KL22">
        <v>0</v>
      </c>
      <c r="KM22">
        <v>9</v>
      </c>
      <c r="KN22">
        <v>3</v>
      </c>
      <c r="KO22">
        <v>18</v>
      </c>
      <c r="KP22">
        <v>1</v>
      </c>
      <c r="KQ22">
        <v>4</v>
      </c>
      <c r="KR22">
        <v>0</v>
      </c>
      <c r="KS22">
        <v>0</v>
      </c>
      <c r="KT22">
        <v>43</v>
      </c>
      <c r="KU22">
        <v>22</v>
      </c>
      <c r="KV22">
        <v>1</v>
      </c>
      <c r="KW22">
        <v>19</v>
      </c>
      <c r="KX22">
        <v>4</v>
      </c>
      <c r="KY22">
        <v>8</v>
      </c>
      <c r="KZ22">
        <v>0</v>
      </c>
      <c r="LA22">
        <v>1</v>
      </c>
      <c r="LB22">
        <v>1</v>
      </c>
      <c r="LC22">
        <v>1</v>
      </c>
      <c r="LD22">
        <v>50</v>
      </c>
      <c r="LE22">
        <v>16</v>
      </c>
      <c r="LF22">
        <v>0</v>
      </c>
      <c r="LG22">
        <v>17</v>
      </c>
      <c r="LH22">
        <v>3</v>
      </c>
      <c r="LI22">
        <v>4</v>
      </c>
      <c r="LJ22">
        <v>0</v>
      </c>
      <c r="LK22">
        <v>0</v>
      </c>
      <c r="LL22">
        <v>0</v>
      </c>
      <c r="LM22">
        <v>0</v>
      </c>
      <c r="LN22">
        <v>37</v>
      </c>
      <c r="LO22">
        <v>9</v>
      </c>
      <c r="LP22">
        <v>0</v>
      </c>
      <c r="LQ22">
        <v>14</v>
      </c>
      <c r="LR22">
        <v>3</v>
      </c>
      <c r="LS22">
        <v>10</v>
      </c>
      <c r="LT22">
        <v>0</v>
      </c>
      <c r="LU22">
        <v>2</v>
      </c>
      <c r="LV22">
        <v>1</v>
      </c>
      <c r="LW22">
        <v>0</v>
      </c>
      <c r="LX22">
        <v>33</v>
      </c>
      <c r="LY22">
        <v>13</v>
      </c>
      <c r="LZ22">
        <v>0</v>
      </c>
      <c r="MA22">
        <v>8</v>
      </c>
      <c r="MB22">
        <v>0</v>
      </c>
      <c r="MC22">
        <v>1</v>
      </c>
      <c r="MD22">
        <v>0</v>
      </c>
      <c r="ME22">
        <v>0</v>
      </c>
      <c r="MF22">
        <v>1</v>
      </c>
      <c r="MG22">
        <v>0</v>
      </c>
      <c r="MH22">
        <v>22</v>
      </c>
      <c r="MI22">
        <v>10</v>
      </c>
      <c r="MJ22">
        <v>1</v>
      </c>
      <c r="MK22">
        <v>10</v>
      </c>
      <c r="ML22">
        <v>4</v>
      </c>
      <c r="MM22">
        <v>7</v>
      </c>
      <c r="MN22">
        <v>0</v>
      </c>
      <c r="MO22">
        <v>1</v>
      </c>
      <c r="MP22">
        <v>1</v>
      </c>
      <c r="MQ22">
        <v>0</v>
      </c>
      <c r="MR22">
        <v>28</v>
      </c>
      <c r="MS22">
        <v>0</v>
      </c>
      <c r="MT22">
        <v>0</v>
      </c>
      <c r="MU22">
        <v>8</v>
      </c>
      <c r="MV22">
        <v>4</v>
      </c>
      <c r="MW22">
        <v>9</v>
      </c>
      <c r="MX22">
        <v>0</v>
      </c>
      <c r="MY22">
        <v>2</v>
      </c>
      <c r="MZ22">
        <v>0</v>
      </c>
      <c r="NA22">
        <v>1</v>
      </c>
      <c r="NB22">
        <v>17</v>
      </c>
      <c r="NC22">
        <v>6</v>
      </c>
      <c r="ND22">
        <v>0</v>
      </c>
      <c r="NE22">
        <v>4</v>
      </c>
      <c r="NF22">
        <v>0</v>
      </c>
      <c r="NG22">
        <v>2</v>
      </c>
      <c r="NH22">
        <v>0</v>
      </c>
      <c r="NI22">
        <v>0</v>
      </c>
      <c r="NJ22">
        <v>0</v>
      </c>
      <c r="NK22">
        <v>0</v>
      </c>
      <c r="NL22">
        <v>12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326</v>
      </c>
      <c r="NX22">
        <v>7</v>
      </c>
      <c r="NY22">
        <v>256</v>
      </c>
      <c r="NZ22">
        <v>58</v>
      </c>
      <c r="OA22">
        <v>155</v>
      </c>
      <c r="OB22">
        <v>2</v>
      </c>
      <c r="OC22">
        <v>16</v>
      </c>
      <c r="OD22">
        <v>10</v>
      </c>
      <c r="OE22">
        <v>5</v>
      </c>
      <c r="OF22">
        <v>744</v>
      </c>
    </row>
    <row r="23" spans="1:396" hidden="1">
      <c r="A23" s="178" t="s">
        <v>288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</row>
    <row r="24" spans="1:396" hidden="1">
      <c r="A24" s="178" t="s">
        <v>296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</row>
    <row r="25" spans="1:396" hidden="1">
      <c r="A25" s="178" t="s">
        <v>290</v>
      </c>
      <c r="B25">
        <v>4</v>
      </c>
      <c r="C25">
        <v>2</v>
      </c>
      <c r="D25">
        <v>0</v>
      </c>
      <c r="E25">
        <v>19</v>
      </c>
      <c r="F25">
        <v>0</v>
      </c>
      <c r="G25">
        <v>1</v>
      </c>
      <c r="H25">
        <v>18</v>
      </c>
      <c r="I25">
        <v>5</v>
      </c>
      <c r="J25">
        <v>5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1</v>
      </c>
      <c r="T25">
        <v>13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4</v>
      </c>
      <c r="AE25">
        <v>3</v>
      </c>
      <c r="AF25">
        <v>3</v>
      </c>
      <c r="AG25">
        <v>2</v>
      </c>
      <c r="AH25">
        <v>80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25</v>
      </c>
      <c r="BQ25">
        <v>9</v>
      </c>
      <c r="BR25">
        <v>0</v>
      </c>
      <c r="BS25">
        <v>52</v>
      </c>
      <c r="BT25">
        <v>1</v>
      </c>
      <c r="BU25">
        <v>0</v>
      </c>
      <c r="BV25">
        <v>0</v>
      </c>
      <c r="BW25">
        <v>12</v>
      </c>
      <c r="BX25">
        <v>10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25</v>
      </c>
      <c r="CF25">
        <v>2</v>
      </c>
      <c r="CG25">
        <v>0</v>
      </c>
      <c r="CH25">
        <v>8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7</v>
      </c>
      <c r="CS25">
        <v>1</v>
      </c>
      <c r="CT25">
        <v>0</v>
      </c>
      <c r="CU25">
        <v>1</v>
      </c>
      <c r="CV25">
        <v>153</v>
      </c>
      <c r="CW25">
        <v>1</v>
      </c>
      <c r="CX25">
        <v>1</v>
      </c>
      <c r="CY25">
        <v>0</v>
      </c>
      <c r="CZ25">
        <v>17</v>
      </c>
      <c r="DA25">
        <v>0</v>
      </c>
      <c r="DB25">
        <v>0</v>
      </c>
      <c r="DC25">
        <v>0</v>
      </c>
      <c r="DD25">
        <v>7</v>
      </c>
      <c r="DE25">
        <v>5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4</v>
      </c>
      <c r="DM25">
        <v>4</v>
      </c>
      <c r="DN25">
        <v>0</v>
      </c>
      <c r="DO25">
        <v>5</v>
      </c>
      <c r="DP25">
        <v>4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3</v>
      </c>
      <c r="EC25">
        <v>51</v>
      </c>
      <c r="ED25">
        <v>30</v>
      </c>
      <c r="EE25">
        <v>12</v>
      </c>
      <c r="EF25">
        <v>0</v>
      </c>
      <c r="EG25">
        <v>88</v>
      </c>
      <c r="EH25">
        <v>1</v>
      </c>
      <c r="EI25">
        <v>1</v>
      </c>
      <c r="EJ25">
        <v>18</v>
      </c>
      <c r="EK25">
        <v>24</v>
      </c>
      <c r="EL25">
        <v>20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29</v>
      </c>
      <c r="ET25">
        <v>6</v>
      </c>
      <c r="EU25">
        <v>1</v>
      </c>
      <c r="EV25">
        <v>26</v>
      </c>
      <c r="EW25">
        <v>4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11</v>
      </c>
      <c r="FG25">
        <v>4</v>
      </c>
      <c r="FH25">
        <v>3</v>
      </c>
      <c r="FI25">
        <v>6</v>
      </c>
      <c r="FJ25">
        <v>284</v>
      </c>
      <c r="FK25">
        <v>32</v>
      </c>
      <c r="FL25">
        <v>0</v>
      </c>
      <c r="FM25">
        <v>47</v>
      </c>
      <c r="FN25">
        <v>0</v>
      </c>
      <c r="FO25">
        <v>1</v>
      </c>
      <c r="FP25">
        <v>80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80</v>
      </c>
      <c r="FX25">
        <v>3</v>
      </c>
      <c r="FY25">
        <v>67</v>
      </c>
      <c r="FZ25">
        <v>0</v>
      </c>
      <c r="GA25">
        <v>3</v>
      </c>
      <c r="GB25">
        <v>153</v>
      </c>
      <c r="GC25">
        <v>19</v>
      </c>
      <c r="GD25">
        <v>0</v>
      </c>
      <c r="GE25">
        <v>32</v>
      </c>
      <c r="GF25">
        <v>0</v>
      </c>
      <c r="GG25">
        <v>0</v>
      </c>
      <c r="GH25">
        <v>51</v>
      </c>
      <c r="GI25">
        <v>131</v>
      </c>
      <c r="GJ25">
        <v>3</v>
      </c>
      <c r="GK25">
        <v>146</v>
      </c>
      <c r="GL25">
        <v>0</v>
      </c>
      <c r="GM25">
        <v>4</v>
      </c>
      <c r="GN25">
        <v>284</v>
      </c>
      <c r="GO25">
        <v>2</v>
      </c>
      <c r="GP25">
        <v>0</v>
      </c>
      <c r="GQ25">
        <v>22</v>
      </c>
      <c r="GR25">
        <v>15</v>
      </c>
      <c r="GS25">
        <v>7</v>
      </c>
      <c r="GT25">
        <v>0</v>
      </c>
      <c r="GU25">
        <v>0</v>
      </c>
      <c r="GV25">
        <v>0</v>
      </c>
      <c r="GW25">
        <v>0</v>
      </c>
      <c r="GX25">
        <v>31</v>
      </c>
      <c r="GY25">
        <v>6</v>
      </c>
      <c r="GZ25">
        <v>0</v>
      </c>
      <c r="HA25">
        <v>18</v>
      </c>
      <c r="HB25">
        <v>16</v>
      </c>
      <c r="HC25">
        <v>4</v>
      </c>
      <c r="HD25">
        <v>0</v>
      </c>
      <c r="HE25">
        <v>0</v>
      </c>
      <c r="HF25">
        <v>0</v>
      </c>
      <c r="HG25">
        <v>0</v>
      </c>
      <c r="HH25">
        <v>28</v>
      </c>
      <c r="HI25">
        <v>3</v>
      </c>
      <c r="HJ25">
        <v>0</v>
      </c>
      <c r="HK25">
        <v>7</v>
      </c>
      <c r="HL25">
        <v>6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10</v>
      </c>
      <c r="HS25">
        <v>16</v>
      </c>
      <c r="HT25">
        <v>0</v>
      </c>
      <c r="HU25">
        <v>17</v>
      </c>
      <c r="HV25">
        <v>6</v>
      </c>
      <c r="HW25">
        <v>1</v>
      </c>
      <c r="HX25">
        <v>0</v>
      </c>
      <c r="HY25">
        <v>0</v>
      </c>
      <c r="HZ25">
        <v>0</v>
      </c>
      <c r="IA25">
        <v>0</v>
      </c>
      <c r="IB25">
        <v>34</v>
      </c>
      <c r="IC25">
        <v>7</v>
      </c>
      <c r="ID25">
        <v>0</v>
      </c>
      <c r="IE25">
        <v>14</v>
      </c>
      <c r="IF25">
        <v>7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21</v>
      </c>
      <c r="IM25">
        <v>7</v>
      </c>
      <c r="IN25">
        <v>0</v>
      </c>
      <c r="IO25">
        <v>11</v>
      </c>
      <c r="IP25">
        <v>5</v>
      </c>
      <c r="IQ25">
        <v>2</v>
      </c>
      <c r="IR25">
        <v>0</v>
      </c>
      <c r="IS25">
        <v>0</v>
      </c>
      <c r="IT25">
        <v>0</v>
      </c>
      <c r="IU25">
        <v>0</v>
      </c>
      <c r="IV25">
        <v>20</v>
      </c>
      <c r="IW25">
        <v>6</v>
      </c>
      <c r="IX25">
        <v>0</v>
      </c>
      <c r="IY25">
        <v>10</v>
      </c>
      <c r="IZ25">
        <v>4</v>
      </c>
      <c r="JA25">
        <v>5</v>
      </c>
      <c r="JB25">
        <v>0</v>
      </c>
      <c r="JC25">
        <v>0</v>
      </c>
      <c r="JD25">
        <v>0</v>
      </c>
      <c r="JE25">
        <v>0</v>
      </c>
      <c r="JF25">
        <v>21</v>
      </c>
      <c r="JG25">
        <v>5</v>
      </c>
      <c r="JH25">
        <v>0</v>
      </c>
      <c r="JI25">
        <v>11</v>
      </c>
      <c r="JJ25">
        <v>4</v>
      </c>
      <c r="JK25">
        <v>4</v>
      </c>
      <c r="JL25">
        <v>0</v>
      </c>
      <c r="JM25">
        <v>0</v>
      </c>
      <c r="JN25">
        <v>0</v>
      </c>
      <c r="JO25">
        <v>0</v>
      </c>
      <c r="JP25">
        <v>20</v>
      </c>
      <c r="JQ25">
        <v>4</v>
      </c>
      <c r="JR25">
        <v>0</v>
      </c>
      <c r="JS25">
        <v>5</v>
      </c>
      <c r="JT25">
        <v>2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9</v>
      </c>
      <c r="KA25">
        <v>3</v>
      </c>
      <c r="KB25">
        <v>0</v>
      </c>
      <c r="KC25">
        <v>3</v>
      </c>
      <c r="KD25">
        <v>2</v>
      </c>
      <c r="KE25">
        <v>5</v>
      </c>
      <c r="KF25">
        <v>0</v>
      </c>
      <c r="KG25">
        <v>0</v>
      </c>
      <c r="KH25">
        <v>0</v>
      </c>
      <c r="KI25">
        <v>0</v>
      </c>
      <c r="KJ25">
        <v>11</v>
      </c>
      <c r="KK25">
        <v>3</v>
      </c>
      <c r="KL25">
        <v>0</v>
      </c>
      <c r="KM25">
        <v>10</v>
      </c>
      <c r="KN25">
        <v>5</v>
      </c>
      <c r="KO25">
        <v>1</v>
      </c>
      <c r="KP25">
        <v>0</v>
      </c>
      <c r="KQ25">
        <v>0</v>
      </c>
      <c r="KR25">
        <v>0</v>
      </c>
      <c r="KS25">
        <v>0</v>
      </c>
      <c r="KT25">
        <v>14</v>
      </c>
      <c r="KU25">
        <v>8</v>
      </c>
      <c r="KV25">
        <v>0</v>
      </c>
      <c r="KW25">
        <v>4</v>
      </c>
      <c r="KX25">
        <v>2</v>
      </c>
      <c r="KY25">
        <v>5</v>
      </c>
      <c r="KZ25">
        <v>0</v>
      </c>
      <c r="LA25">
        <v>0</v>
      </c>
      <c r="LB25">
        <v>0</v>
      </c>
      <c r="LC25">
        <v>0</v>
      </c>
      <c r="LD25">
        <v>17</v>
      </c>
      <c r="LE25">
        <v>1</v>
      </c>
      <c r="LF25">
        <v>0</v>
      </c>
      <c r="LG25">
        <v>5</v>
      </c>
      <c r="LH25">
        <v>3</v>
      </c>
      <c r="LI25">
        <v>4</v>
      </c>
      <c r="LJ25">
        <v>0</v>
      </c>
      <c r="LK25">
        <v>0</v>
      </c>
      <c r="LL25">
        <v>0</v>
      </c>
      <c r="LM25">
        <v>0</v>
      </c>
      <c r="LN25">
        <v>10</v>
      </c>
      <c r="LO25">
        <v>6</v>
      </c>
      <c r="LP25">
        <v>0</v>
      </c>
      <c r="LQ25">
        <v>7</v>
      </c>
      <c r="LR25">
        <v>1</v>
      </c>
      <c r="LS25">
        <v>5</v>
      </c>
      <c r="LT25">
        <v>0</v>
      </c>
      <c r="LU25">
        <v>0</v>
      </c>
      <c r="LV25">
        <v>0</v>
      </c>
      <c r="LW25">
        <v>0</v>
      </c>
      <c r="LX25">
        <v>18</v>
      </c>
      <c r="LY25">
        <v>2</v>
      </c>
      <c r="LZ25">
        <v>0</v>
      </c>
      <c r="MA25">
        <v>3</v>
      </c>
      <c r="MB25">
        <v>2</v>
      </c>
      <c r="MC25">
        <v>2</v>
      </c>
      <c r="MD25">
        <v>0</v>
      </c>
      <c r="ME25">
        <v>0</v>
      </c>
      <c r="MF25">
        <v>0</v>
      </c>
      <c r="MG25">
        <v>0</v>
      </c>
      <c r="MH25">
        <v>7</v>
      </c>
      <c r="MI25">
        <v>0</v>
      </c>
      <c r="MJ25">
        <v>0</v>
      </c>
      <c r="MK25">
        <v>1</v>
      </c>
      <c r="ML25">
        <v>0</v>
      </c>
      <c r="MM25">
        <v>4</v>
      </c>
      <c r="MN25">
        <v>0</v>
      </c>
      <c r="MO25">
        <v>0</v>
      </c>
      <c r="MP25">
        <v>0</v>
      </c>
      <c r="MQ25">
        <v>0</v>
      </c>
      <c r="MR25">
        <v>5</v>
      </c>
      <c r="MS25">
        <v>0</v>
      </c>
      <c r="MT25">
        <v>0</v>
      </c>
      <c r="MU25">
        <v>4</v>
      </c>
      <c r="MV25">
        <v>2</v>
      </c>
      <c r="MW25">
        <v>0</v>
      </c>
      <c r="MX25">
        <v>0</v>
      </c>
      <c r="MY25">
        <v>0</v>
      </c>
      <c r="MZ25">
        <v>0</v>
      </c>
      <c r="NA25">
        <v>0</v>
      </c>
      <c r="NB25">
        <v>4</v>
      </c>
      <c r="NC25">
        <v>1</v>
      </c>
      <c r="ND25">
        <v>0</v>
      </c>
      <c r="NE25">
        <v>1</v>
      </c>
      <c r="NF25">
        <v>1</v>
      </c>
      <c r="NG25">
        <v>2</v>
      </c>
      <c r="NH25">
        <v>0</v>
      </c>
      <c r="NI25">
        <v>0</v>
      </c>
      <c r="NJ25">
        <v>0</v>
      </c>
      <c r="NK25">
        <v>0</v>
      </c>
      <c r="NL25">
        <v>4</v>
      </c>
      <c r="NM25">
        <v>0</v>
      </c>
      <c r="NN25">
        <v>0</v>
      </c>
      <c r="NO25">
        <v>0</v>
      </c>
      <c r="NP25">
        <v>0</v>
      </c>
      <c r="NQ25">
        <v>0</v>
      </c>
      <c r="NR25">
        <v>0</v>
      </c>
      <c r="NS25">
        <v>0</v>
      </c>
      <c r="NT25">
        <v>0</v>
      </c>
      <c r="NU25">
        <v>0</v>
      </c>
      <c r="NV25">
        <v>0</v>
      </c>
      <c r="NW25">
        <v>80</v>
      </c>
      <c r="NX25">
        <v>0</v>
      </c>
      <c r="NY25">
        <v>153</v>
      </c>
      <c r="NZ25">
        <v>83</v>
      </c>
      <c r="OA25">
        <v>51</v>
      </c>
      <c r="OB25">
        <v>0</v>
      </c>
      <c r="OC25">
        <v>0</v>
      </c>
      <c r="OD25">
        <v>0</v>
      </c>
      <c r="OE25">
        <v>0</v>
      </c>
      <c r="OF25">
        <v>284</v>
      </c>
    </row>
    <row r="26" spans="1:396" hidden="1">
      <c r="A26" s="564" t="s">
        <v>575</v>
      </c>
      <c r="B26">
        <v>37</v>
      </c>
      <c r="C26">
        <v>0</v>
      </c>
      <c r="D26">
        <v>2</v>
      </c>
      <c r="E26">
        <v>0</v>
      </c>
      <c r="F26">
        <v>4</v>
      </c>
      <c r="G26">
        <v>0</v>
      </c>
      <c r="H26">
        <v>7</v>
      </c>
      <c r="I26">
        <v>1</v>
      </c>
      <c r="J26">
        <v>21</v>
      </c>
      <c r="K26">
        <v>17</v>
      </c>
      <c r="L26">
        <v>0</v>
      </c>
      <c r="M26">
        <v>0</v>
      </c>
      <c r="N26">
        <v>0</v>
      </c>
      <c r="O26">
        <v>0</v>
      </c>
      <c r="P26">
        <v>0</v>
      </c>
      <c r="Q26">
        <v>2</v>
      </c>
      <c r="R26">
        <v>0</v>
      </c>
      <c r="S26">
        <v>1</v>
      </c>
      <c r="T26">
        <v>86</v>
      </c>
      <c r="U26">
        <v>8</v>
      </c>
      <c r="V26">
        <v>0</v>
      </c>
      <c r="W26">
        <v>0</v>
      </c>
      <c r="X26">
        <v>0</v>
      </c>
      <c r="Y26">
        <v>6</v>
      </c>
      <c r="Z26">
        <v>0</v>
      </c>
      <c r="AA26">
        <v>4</v>
      </c>
      <c r="AB26">
        <v>18</v>
      </c>
      <c r="AC26">
        <v>3</v>
      </c>
      <c r="AD26">
        <v>0</v>
      </c>
      <c r="AE26">
        <v>13</v>
      </c>
      <c r="AF26">
        <v>2</v>
      </c>
      <c r="AG26">
        <v>4</v>
      </c>
      <c r="AH26">
        <v>236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1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</v>
      </c>
      <c r="BP26">
        <v>242</v>
      </c>
      <c r="BQ26">
        <v>2</v>
      </c>
      <c r="BR26">
        <v>2</v>
      </c>
      <c r="BS26">
        <v>0</v>
      </c>
      <c r="BT26">
        <v>13</v>
      </c>
      <c r="BU26">
        <v>0</v>
      </c>
      <c r="BV26">
        <v>10</v>
      </c>
      <c r="BW26">
        <v>6</v>
      </c>
      <c r="BX26">
        <v>31</v>
      </c>
      <c r="BY26">
        <v>23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2</v>
      </c>
      <c r="CF26">
        <v>1</v>
      </c>
      <c r="CG26">
        <v>3</v>
      </c>
      <c r="CH26">
        <v>74</v>
      </c>
      <c r="CI26">
        <v>13</v>
      </c>
      <c r="CJ26">
        <v>0</v>
      </c>
      <c r="CK26">
        <v>1</v>
      </c>
      <c r="CL26">
        <v>3</v>
      </c>
      <c r="CM26">
        <v>12</v>
      </c>
      <c r="CN26">
        <v>0</v>
      </c>
      <c r="CO26">
        <v>16</v>
      </c>
      <c r="CP26">
        <v>41</v>
      </c>
      <c r="CQ26">
        <v>1</v>
      </c>
      <c r="CR26">
        <v>1</v>
      </c>
      <c r="CS26">
        <v>28</v>
      </c>
      <c r="CT26">
        <v>9</v>
      </c>
      <c r="CU26">
        <v>10</v>
      </c>
      <c r="CV26">
        <v>544</v>
      </c>
      <c r="CW26">
        <v>22</v>
      </c>
      <c r="CX26">
        <v>2</v>
      </c>
      <c r="CY26">
        <v>15</v>
      </c>
      <c r="CZ26">
        <v>0</v>
      </c>
      <c r="DA26">
        <v>9</v>
      </c>
      <c r="DB26">
        <v>0</v>
      </c>
      <c r="DC26">
        <v>69</v>
      </c>
      <c r="DD26">
        <v>2</v>
      </c>
      <c r="DE26">
        <v>14</v>
      </c>
      <c r="DF26">
        <v>8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6</v>
      </c>
      <c r="DM26">
        <v>40</v>
      </c>
      <c r="DN26">
        <v>6</v>
      </c>
      <c r="DO26">
        <v>24</v>
      </c>
      <c r="DP26">
        <v>3</v>
      </c>
      <c r="DQ26">
        <v>0</v>
      </c>
      <c r="DR26">
        <v>0</v>
      </c>
      <c r="DS26">
        <v>0</v>
      </c>
      <c r="DT26">
        <v>1</v>
      </c>
      <c r="DU26">
        <v>0</v>
      </c>
      <c r="DV26">
        <v>3</v>
      </c>
      <c r="DW26">
        <v>0</v>
      </c>
      <c r="DX26">
        <v>0</v>
      </c>
      <c r="DY26">
        <v>0</v>
      </c>
      <c r="DZ26">
        <v>3</v>
      </c>
      <c r="EA26">
        <v>0</v>
      </c>
      <c r="EB26">
        <v>11</v>
      </c>
      <c r="EC26">
        <v>238</v>
      </c>
      <c r="ED26">
        <v>301</v>
      </c>
      <c r="EE26">
        <v>4</v>
      </c>
      <c r="EF26">
        <v>19</v>
      </c>
      <c r="EG26">
        <v>0</v>
      </c>
      <c r="EH26">
        <v>26</v>
      </c>
      <c r="EI26">
        <v>0</v>
      </c>
      <c r="EJ26">
        <v>86</v>
      </c>
      <c r="EK26">
        <v>9</v>
      </c>
      <c r="EL26">
        <v>66</v>
      </c>
      <c r="EM26">
        <v>49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10</v>
      </c>
      <c r="ET26">
        <v>41</v>
      </c>
      <c r="EU26">
        <v>10</v>
      </c>
      <c r="EV26">
        <v>184</v>
      </c>
      <c r="EW26">
        <v>24</v>
      </c>
      <c r="EX26">
        <v>0</v>
      </c>
      <c r="EY26">
        <v>1</v>
      </c>
      <c r="EZ26">
        <v>3</v>
      </c>
      <c r="FA26">
        <v>19</v>
      </c>
      <c r="FB26">
        <v>0</v>
      </c>
      <c r="FC26">
        <v>23</v>
      </c>
      <c r="FD26">
        <v>59</v>
      </c>
      <c r="FE26">
        <v>4</v>
      </c>
      <c r="FF26">
        <v>1</v>
      </c>
      <c r="FG26">
        <v>44</v>
      </c>
      <c r="FH26">
        <v>11</v>
      </c>
      <c r="FI26">
        <v>25</v>
      </c>
      <c r="FJ26">
        <v>1019</v>
      </c>
      <c r="FK26">
        <v>107</v>
      </c>
      <c r="FL26">
        <v>5</v>
      </c>
      <c r="FM26">
        <v>124</v>
      </c>
      <c r="FN26">
        <v>0</v>
      </c>
      <c r="FO26">
        <v>0</v>
      </c>
      <c r="FP26">
        <v>236</v>
      </c>
      <c r="FQ26">
        <v>1</v>
      </c>
      <c r="FR26">
        <v>0</v>
      </c>
      <c r="FS26">
        <v>0</v>
      </c>
      <c r="FT26">
        <v>0</v>
      </c>
      <c r="FU26">
        <v>0</v>
      </c>
      <c r="FV26">
        <v>1</v>
      </c>
      <c r="FW26">
        <v>286</v>
      </c>
      <c r="FX26">
        <v>5</v>
      </c>
      <c r="FY26">
        <v>245</v>
      </c>
      <c r="FZ26">
        <v>2</v>
      </c>
      <c r="GA26">
        <v>6</v>
      </c>
      <c r="GB26">
        <v>544</v>
      </c>
      <c r="GC26">
        <v>38</v>
      </c>
      <c r="GD26">
        <v>0</v>
      </c>
      <c r="GE26">
        <v>199</v>
      </c>
      <c r="GF26">
        <v>0</v>
      </c>
      <c r="GG26">
        <v>1</v>
      </c>
      <c r="GH26">
        <v>238</v>
      </c>
      <c r="GI26">
        <v>432</v>
      </c>
      <c r="GJ26">
        <v>10</v>
      </c>
      <c r="GK26">
        <v>568</v>
      </c>
      <c r="GL26">
        <v>2</v>
      </c>
      <c r="GM26">
        <v>7</v>
      </c>
      <c r="GN26">
        <v>1019</v>
      </c>
      <c r="GO26">
        <v>5</v>
      </c>
      <c r="GP26">
        <v>0</v>
      </c>
      <c r="GQ26">
        <v>39</v>
      </c>
      <c r="GR26">
        <v>21</v>
      </c>
      <c r="GS26">
        <v>17</v>
      </c>
      <c r="GT26">
        <v>0</v>
      </c>
      <c r="GU26">
        <v>0</v>
      </c>
      <c r="GV26">
        <v>0</v>
      </c>
      <c r="GW26">
        <v>0</v>
      </c>
      <c r="GX26">
        <v>61</v>
      </c>
      <c r="GY26">
        <v>8</v>
      </c>
      <c r="GZ26">
        <v>0</v>
      </c>
      <c r="HA26">
        <v>55</v>
      </c>
      <c r="HB26">
        <v>30</v>
      </c>
      <c r="HC26">
        <v>30</v>
      </c>
      <c r="HD26">
        <v>0</v>
      </c>
      <c r="HE26">
        <v>0</v>
      </c>
      <c r="HF26">
        <v>0</v>
      </c>
      <c r="HG26">
        <v>0</v>
      </c>
      <c r="HH26">
        <v>93</v>
      </c>
      <c r="HI26">
        <v>7</v>
      </c>
      <c r="HJ26">
        <v>0</v>
      </c>
      <c r="HK26">
        <v>56</v>
      </c>
      <c r="HL26">
        <v>25</v>
      </c>
      <c r="HM26">
        <v>28</v>
      </c>
      <c r="HN26">
        <v>0</v>
      </c>
      <c r="HO26">
        <v>0</v>
      </c>
      <c r="HP26">
        <v>0</v>
      </c>
      <c r="HQ26">
        <v>0</v>
      </c>
      <c r="HR26">
        <v>91</v>
      </c>
      <c r="HS26">
        <v>14</v>
      </c>
      <c r="HT26">
        <v>0</v>
      </c>
      <c r="HU26">
        <v>46</v>
      </c>
      <c r="HV26">
        <v>17</v>
      </c>
      <c r="HW26">
        <v>36</v>
      </c>
      <c r="HX26">
        <v>0</v>
      </c>
      <c r="HY26">
        <v>0</v>
      </c>
      <c r="HZ26">
        <v>0</v>
      </c>
      <c r="IA26">
        <v>0</v>
      </c>
      <c r="IB26">
        <v>96</v>
      </c>
      <c r="IC26">
        <v>22</v>
      </c>
      <c r="ID26">
        <v>0</v>
      </c>
      <c r="IE26">
        <v>49</v>
      </c>
      <c r="IF26">
        <v>21</v>
      </c>
      <c r="IG26">
        <v>24</v>
      </c>
      <c r="IH26">
        <v>0</v>
      </c>
      <c r="II26">
        <v>0</v>
      </c>
      <c r="IJ26">
        <v>0</v>
      </c>
      <c r="IK26">
        <v>0</v>
      </c>
      <c r="IL26">
        <v>95</v>
      </c>
      <c r="IM26">
        <v>12</v>
      </c>
      <c r="IN26">
        <v>1</v>
      </c>
      <c r="IO26">
        <v>31</v>
      </c>
      <c r="IP26">
        <v>17</v>
      </c>
      <c r="IQ26">
        <v>18</v>
      </c>
      <c r="IR26">
        <v>0</v>
      </c>
      <c r="IS26">
        <v>0</v>
      </c>
      <c r="IT26">
        <v>0</v>
      </c>
      <c r="IU26">
        <v>0</v>
      </c>
      <c r="IV26">
        <v>62</v>
      </c>
      <c r="IW26">
        <v>20</v>
      </c>
      <c r="IX26">
        <v>0</v>
      </c>
      <c r="IY26">
        <v>50</v>
      </c>
      <c r="IZ26">
        <v>24</v>
      </c>
      <c r="JA26">
        <v>16</v>
      </c>
      <c r="JB26">
        <v>0</v>
      </c>
      <c r="JC26">
        <v>0</v>
      </c>
      <c r="JD26">
        <v>0</v>
      </c>
      <c r="JE26">
        <v>0</v>
      </c>
      <c r="JF26">
        <v>86</v>
      </c>
      <c r="JG26">
        <v>28</v>
      </c>
      <c r="JH26">
        <v>0</v>
      </c>
      <c r="JI26">
        <v>27</v>
      </c>
      <c r="JJ26">
        <v>6</v>
      </c>
      <c r="JK26">
        <v>9</v>
      </c>
      <c r="JL26">
        <v>0</v>
      </c>
      <c r="JM26">
        <v>0</v>
      </c>
      <c r="JN26">
        <v>0</v>
      </c>
      <c r="JO26">
        <v>0</v>
      </c>
      <c r="JP26">
        <v>64</v>
      </c>
      <c r="JQ26">
        <v>18</v>
      </c>
      <c r="JR26">
        <v>0</v>
      </c>
      <c r="JS26">
        <v>36</v>
      </c>
      <c r="JT26">
        <v>18</v>
      </c>
      <c r="JU26">
        <v>6</v>
      </c>
      <c r="JV26">
        <v>0</v>
      </c>
      <c r="JW26">
        <v>1</v>
      </c>
      <c r="JX26">
        <v>0</v>
      </c>
      <c r="JY26">
        <v>0</v>
      </c>
      <c r="JZ26">
        <v>60</v>
      </c>
      <c r="KA26">
        <v>19</v>
      </c>
      <c r="KB26">
        <v>0</v>
      </c>
      <c r="KC26">
        <v>34</v>
      </c>
      <c r="KD26">
        <v>14</v>
      </c>
      <c r="KE26">
        <v>14</v>
      </c>
      <c r="KF26">
        <v>0</v>
      </c>
      <c r="KG26">
        <v>0</v>
      </c>
      <c r="KH26">
        <v>0</v>
      </c>
      <c r="KI26">
        <v>0</v>
      </c>
      <c r="KJ26">
        <v>67</v>
      </c>
      <c r="KK26">
        <v>20</v>
      </c>
      <c r="KL26">
        <v>0</v>
      </c>
      <c r="KM26">
        <v>35</v>
      </c>
      <c r="KN26">
        <v>14</v>
      </c>
      <c r="KO26">
        <v>9</v>
      </c>
      <c r="KP26">
        <v>0</v>
      </c>
      <c r="KQ26">
        <v>1</v>
      </c>
      <c r="KR26">
        <v>0</v>
      </c>
      <c r="KS26">
        <v>0</v>
      </c>
      <c r="KT26">
        <v>64</v>
      </c>
      <c r="KU26">
        <v>22</v>
      </c>
      <c r="KV26">
        <v>0</v>
      </c>
      <c r="KW26">
        <v>18</v>
      </c>
      <c r="KX26">
        <v>3</v>
      </c>
      <c r="KY26">
        <v>7</v>
      </c>
      <c r="KZ26">
        <v>0</v>
      </c>
      <c r="LA26">
        <v>0</v>
      </c>
      <c r="LB26">
        <v>0</v>
      </c>
      <c r="LC26">
        <v>0</v>
      </c>
      <c r="LD26">
        <v>47</v>
      </c>
      <c r="LE26">
        <v>12</v>
      </c>
      <c r="LF26">
        <v>0</v>
      </c>
      <c r="LG26">
        <v>11</v>
      </c>
      <c r="LH26">
        <v>5</v>
      </c>
      <c r="LI26">
        <v>3</v>
      </c>
      <c r="LJ26">
        <v>0</v>
      </c>
      <c r="LK26">
        <v>0</v>
      </c>
      <c r="LL26">
        <v>1</v>
      </c>
      <c r="LM26">
        <v>0</v>
      </c>
      <c r="LN26">
        <v>26</v>
      </c>
      <c r="LO26">
        <v>10</v>
      </c>
      <c r="LP26">
        <v>0</v>
      </c>
      <c r="LQ26">
        <v>13</v>
      </c>
      <c r="LR26">
        <v>5</v>
      </c>
      <c r="LS26">
        <v>3</v>
      </c>
      <c r="LT26">
        <v>0</v>
      </c>
      <c r="LU26">
        <v>0</v>
      </c>
      <c r="LV26">
        <v>0</v>
      </c>
      <c r="LW26">
        <v>0</v>
      </c>
      <c r="LX26">
        <v>26</v>
      </c>
      <c r="LY26">
        <v>7</v>
      </c>
      <c r="LZ26">
        <v>0</v>
      </c>
      <c r="MA26">
        <v>15</v>
      </c>
      <c r="MB26">
        <v>5</v>
      </c>
      <c r="MC26">
        <v>9</v>
      </c>
      <c r="MD26">
        <v>0</v>
      </c>
      <c r="ME26">
        <v>0</v>
      </c>
      <c r="MF26">
        <v>1</v>
      </c>
      <c r="MG26">
        <v>0</v>
      </c>
      <c r="MH26">
        <v>31</v>
      </c>
      <c r="MI26">
        <v>6</v>
      </c>
      <c r="MJ26">
        <v>0</v>
      </c>
      <c r="MK26">
        <v>11</v>
      </c>
      <c r="ML26">
        <v>2</v>
      </c>
      <c r="MM26">
        <v>5</v>
      </c>
      <c r="MN26">
        <v>0</v>
      </c>
      <c r="MO26">
        <v>1</v>
      </c>
      <c r="MP26">
        <v>0</v>
      </c>
      <c r="MQ26">
        <v>0</v>
      </c>
      <c r="MR26">
        <v>22</v>
      </c>
      <c r="MS26">
        <v>1</v>
      </c>
      <c r="MT26">
        <v>0</v>
      </c>
      <c r="MU26">
        <v>13</v>
      </c>
      <c r="MV26">
        <v>6</v>
      </c>
      <c r="MW26">
        <v>3</v>
      </c>
      <c r="MX26">
        <v>0</v>
      </c>
      <c r="MY26">
        <v>0</v>
      </c>
      <c r="MZ26">
        <v>0</v>
      </c>
      <c r="NA26">
        <v>0</v>
      </c>
      <c r="NB26">
        <v>17</v>
      </c>
      <c r="NC26">
        <v>3</v>
      </c>
      <c r="ND26">
        <v>0</v>
      </c>
      <c r="NE26">
        <v>4</v>
      </c>
      <c r="NF26">
        <v>1</v>
      </c>
      <c r="NG26">
        <v>1</v>
      </c>
      <c r="NH26">
        <v>0</v>
      </c>
      <c r="NI26">
        <v>1</v>
      </c>
      <c r="NJ26">
        <v>0</v>
      </c>
      <c r="NK26">
        <v>0</v>
      </c>
      <c r="NL26">
        <v>8</v>
      </c>
      <c r="NM26">
        <v>2</v>
      </c>
      <c r="NN26">
        <v>0</v>
      </c>
      <c r="NO26">
        <v>1</v>
      </c>
      <c r="NP26">
        <v>1</v>
      </c>
      <c r="NQ26">
        <v>0</v>
      </c>
      <c r="NR26">
        <v>0</v>
      </c>
      <c r="NS26">
        <v>0</v>
      </c>
      <c r="NT26">
        <v>0</v>
      </c>
      <c r="NU26">
        <v>0</v>
      </c>
      <c r="NV26">
        <v>3</v>
      </c>
      <c r="NW26">
        <v>236</v>
      </c>
      <c r="NX26">
        <v>1</v>
      </c>
      <c r="NY26">
        <v>544</v>
      </c>
      <c r="NZ26">
        <v>235</v>
      </c>
      <c r="OA26">
        <v>238</v>
      </c>
      <c r="OB26">
        <v>0</v>
      </c>
      <c r="OC26">
        <v>4</v>
      </c>
      <c r="OD26">
        <v>2</v>
      </c>
      <c r="OE26">
        <v>0</v>
      </c>
      <c r="OF26">
        <v>1019</v>
      </c>
    </row>
    <row r="27" spans="1:396" hidden="1">
      <c r="A27" s="178" t="s">
        <v>292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0</v>
      </c>
      <c r="LT27">
        <v>0</v>
      </c>
      <c r="LU27">
        <v>0</v>
      </c>
      <c r="LV27">
        <v>0</v>
      </c>
      <c r="LW27">
        <v>0</v>
      </c>
      <c r="LX27">
        <v>0</v>
      </c>
      <c r="LY27">
        <v>0</v>
      </c>
      <c r="LZ27">
        <v>0</v>
      </c>
      <c r="MA27">
        <v>0</v>
      </c>
      <c r="MB27">
        <v>0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0</v>
      </c>
      <c r="MK27">
        <v>0</v>
      </c>
      <c r="ML27">
        <v>0</v>
      </c>
      <c r="MM27">
        <v>0</v>
      </c>
      <c r="MN27">
        <v>0</v>
      </c>
      <c r="MO27">
        <v>0</v>
      </c>
      <c r="MP27">
        <v>0</v>
      </c>
      <c r="MQ27">
        <v>0</v>
      </c>
      <c r="MR27">
        <v>0</v>
      </c>
      <c r="MS27">
        <v>0</v>
      </c>
      <c r="MT27">
        <v>0</v>
      </c>
      <c r="MU27">
        <v>0</v>
      </c>
      <c r="MV27">
        <v>0</v>
      </c>
      <c r="MW27">
        <v>0</v>
      </c>
      <c r="MX27">
        <v>0</v>
      </c>
      <c r="MY27">
        <v>0</v>
      </c>
      <c r="MZ27">
        <v>0</v>
      </c>
      <c r="NA27">
        <v>0</v>
      </c>
      <c r="NB27">
        <v>0</v>
      </c>
      <c r="NC27">
        <v>0</v>
      </c>
      <c r="ND27">
        <v>0</v>
      </c>
      <c r="NE27">
        <v>0</v>
      </c>
      <c r="NF27">
        <v>0</v>
      </c>
      <c r="NG27">
        <v>0</v>
      </c>
      <c r="NH27">
        <v>0</v>
      </c>
      <c r="NI27">
        <v>0</v>
      </c>
      <c r="NJ27">
        <v>0</v>
      </c>
      <c r="NK27">
        <v>0</v>
      </c>
      <c r="NL27">
        <v>0</v>
      </c>
      <c r="NM27">
        <v>0</v>
      </c>
      <c r="NN27">
        <v>0</v>
      </c>
      <c r="NO27">
        <v>0</v>
      </c>
      <c r="NP27">
        <v>0</v>
      </c>
      <c r="NQ27">
        <v>0</v>
      </c>
      <c r="NR27">
        <v>0</v>
      </c>
      <c r="NS27">
        <v>0</v>
      </c>
      <c r="NT27">
        <v>0</v>
      </c>
      <c r="NU27">
        <v>0</v>
      </c>
      <c r="NV27">
        <v>0</v>
      </c>
      <c r="NW27">
        <v>0</v>
      </c>
      <c r="NX27">
        <v>0</v>
      </c>
      <c r="NY27">
        <v>0</v>
      </c>
      <c r="NZ27">
        <v>0</v>
      </c>
      <c r="OA27">
        <v>0</v>
      </c>
      <c r="OB27">
        <v>0</v>
      </c>
      <c r="OC27">
        <v>0</v>
      </c>
      <c r="OD27">
        <v>0</v>
      </c>
      <c r="OE27">
        <v>0</v>
      </c>
      <c r="OF27">
        <v>0</v>
      </c>
    </row>
    <row r="28" spans="1:396" hidden="1">
      <c r="A28" s="178" t="s">
        <v>149</v>
      </c>
      <c r="B28">
        <v>60</v>
      </c>
      <c r="C28">
        <v>4</v>
      </c>
      <c r="D28">
        <v>0</v>
      </c>
      <c r="E28">
        <v>1</v>
      </c>
      <c r="F28">
        <v>45</v>
      </c>
      <c r="G28">
        <v>2</v>
      </c>
      <c r="H28">
        <v>140</v>
      </c>
      <c r="I28">
        <v>69</v>
      </c>
      <c r="J28">
        <v>80</v>
      </c>
      <c r="K28">
        <v>6</v>
      </c>
      <c r="L28">
        <v>1</v>
      </c>
      <c r="M28">
        <v>0</v>
      </c>
      <c r="N28">
        <v>3</v>
      </c>
      <c r="O28">
        <v>0</v>
      </c>
      <c r="P28">
        <v>0</v>
      </c>
      <c r="Q28">
        <v>2</v>
      </c>
      <c r="R28">
        <v>11</v>
      </c>
      <c r="S28">
        <v>6</v>
      </c>
      <c r="T28">
        <v>228</v>
      </c>
      <c r="U28">
        <v>13</v>
      </c>
      <c r="V28">
        <v>0</v>
      </c>
      <c r="W28">
        <v>0</v>
      </c>
      <c r="X28">
        <v>4</v>
      </c>
      <c r="Y28">
        <v>59</v>
      </c>
      <c r="Z28">
        <v>0</v>
      </c>
      <c r="AA28">
        <v>6</v>
      </c>
      <c r="AB28">
        <v>34</v>
      </c>
      <c r="AC28">
        <v>0</v>
      </c>
      <c r="AD28">
        <v>7</v>
      </c>
      <c r="AE28">
        <v>22</v>
      </c>
      <c r="AF28">
        <v>6</v>
      </c>
      <c r="AG28">
        <v>30</v>
      </c>
      <c r="AH28">
        <v>839</v>
      </c>
      <c r="AI28">
        <v>4</v>
      </c>
      <c r="AJ28">
        <v>0</v>
      </c>
      <c r="AK28">
        <v>0</v>
      </c>
      <c r="AL28">
        <v>0</v>
      </c>
      <c r="AM28">
        <v>1</v>
      </c>
      <c r="AN28">
        <v>0</v>
      </c>
      <c r="AO28">
        <v>0</v>
      </c>
      <c r="AP28">
        <v>5</v>
      </c>
      <c r="AQ28">
        <v>0</v>
      </c>
      <c r="AR28">
        <v>1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1</v>
      </c>
      <c r="BC28">
        <v>0</v>
      </c>
      <c r="BD28">
        <v>0</v>
      </c>
      <c r="BE28">
        <v>0</v>
      </c>
      <c r="BF28">
        <v>1</v>
      </c>
      <c r="BG28">
        <v>0</v>
      </c>
      <c r="BH28">
        <v>0</v>
      </c>
      <c r="BI28">
        <v>1</v>
      </c>
      <c r="BJ28">
        <v>0</v>
      </c>
      <c r="BK28">
        <v>0</v>
      </c>
      <c r="BL28">
        <v>0</v>
      </c>
      <c r="BM28">
        <v>0</v>
      </c>
      <c r="BN28">
        <v>1</v>
      </c>
      <c r="BO28">
        <v>15</v>
      </c>
      <c r="BP28">
        <v>156</v>
      </c>
      <c r="BQ28">
        <v>2</v>
      </c>
      <c r="BR28">
        <v>0</v>
      </c>
      <c r="BS28">
        <v>2</v>
      </c>
      <c r="BT28">
        <v>78</v>
      </c>
      <c r="BU28">
        <v>4</v>
      </c>
      <c r="BV28">
        <v>168</v>
      </c>
      <c r="BW28">
        <v>165</v>
      </c>
      <c r="BX28">
        <v>98</v>
      </c>
      <c r="BY28">
        <v>11</v>
      </c>
      <c r="BZ28">
        <v>2</v>
      </c>
      <c r="CA28">
        <v>0</v>
      </c>
      <c r="CB28">
        <v>4</v>
      </c>
      <c r="CC28">
        <v>1</v>
      </c>
      <c r="CD28">
        <v>0</v>
      </c>
      <c r="CE28">
        <v>9</v>
      </c>
      <c r="CF28">
        <v>38</v>
      </c>
      <c r="CG28">
        <v>11</v>
      </c>
      <c r="CH28">
        <v>330</v>
      </c>
      <c r="CI28">
        <v>21</v>
      </c>
      <c r="CJ28">
        <v>0</v>
      </c>
      <c r="CK28">
        <v>5</v>
      </c>
      <c r="CL28">
        <v>6</v>
      </c>
      <c r="CM28">
        <v>114</v>
      </c>
      <c r="CN28">
        <v>0</v>
      </c>
      <c r="CO28">
        <v>30</v>
      </c>
      <c r="CP28">
        <v>68</v>
      </c>
      <c r="CQ28">
        <v>13</v>
      </c>
      <c r="CR28">
        <v>8</v>
      </c>
      <c r="CS28">
        <v>64</v>
      </c>
      <c r="CT28">
        <v>6</v>
      </c>
      <c r="CU28">
        <v>54</v>
      </c>
      <c r="CV28">
        <v>1468</v>
      </c>
      <c r="CW28">
        <v>93</v>
      </c>
      <c r="CX28">
        <v>9</v>
      </c>
      <c r="CY28">
        <v>0</v>
      </c>
      <c r="CZ28">
        <v>9</v>
      </c>
      <c r="DA28">
        <v>100</v>
      </c>
      <c r="DB28">
        <v>3</v>
      </c>
      <c r="DC28">
        <v>208</v>
      </c>
      <c r="DD28">
        <v>152</v>
      </c>
      <c r="DE28">
        <v>72</v>
      </c>
      <c r="DF28">
        <v>2</v>
      </c>
      <c r="DG28">
        <v>1</v>
      </c>
      <c r="DH28">
        <v>0</v>
      </c>
      <c r="DI28">
        <v>6</v>
      </c>
      <c r="DJ28">
        <v>1</v>
      </c>
      <c r="DK28">
        <v>0</v>
      </c>
      <c r="DL28">
        <v>1</v>
      </c>
      <c r="DM28">
        <v>66</v>
      </c>
      <c r="DN28">
        <v>8</v>
      </c>
      <c r="DO28">
        <v>155</v>
      </c>
      <c r="DP28">
        <v>16</v>
      </c>
      <c r="DQ28">
        <v>0</v>
      </c>
      <c r="DR28">
        <v>5</v>
      </c>
      <c r="DS28">
        <v>6</v>
      </c>
      <c r="DT28">
        <v>34</v>
      </c>
      <c r="DU28">
        <v>1</v>
      </c>
      <c r="DV28">
        <v>1</v>
      </c>
      <c r="DW28">
        <v>0</v>
      </c>
      <c r="DX28">
        <v>9</v>
      </c>
      <c r="DY28">
        <v>9</v>
      </c>
      <c r="DZ28">
        <v>35</v>
      </c>
      <c r="EA28">
        <v>2</v>
      </c>
      <c r="EB28">
        <v>40</v>
      </c>
      <c r="EC28">
        <v>1044</v>
      </c>
      <c r="ED28">
        <v>313</v>
      </c>
      <c r="EE28">
        <v>15</v>
      </c>
      <c r="EF28">
        <v>0</v>
      </c>
      <c r="EG28">
        <v>12</v>
      </c>
      <c r="EH28">
        <v>224</v>
      </c>
      <c r="EI28">
        <v>9</v>
      </c>
      <c r="EJ28">
        <v>516</v>
      </c>
      <c r="EK28">
        <v>391</v>
      </c>
      <c r="EL28">
        <v>250</v>
      </c>
      <c r="EM28">
        <v>20</v>
      </c>
      <c r="EN28">
        <v>4</v>
      </c>
      <c r="EO28">
        <v>0</v>
      </c>
      <c r="EP28">
        <v>13</v>
      </c>
      <c r="EQ28">
        <v>2</v>
      </c>
      <c r="ER28">
        <v>0</v>
      </c>
      <c r="ES28">
        <v>12</v>
      </c>
      <c r="ET28">
        <v>115</v>
      </c>
      <c r="EU28">
        <v>25</v>
      </c>
      <c r="EV28">
        <v>713</v>
      </c>
      <c r="EW28">
        <v>51</v>
      </c>
      <c r="EX28">
        <v>0</v>
      </c>
      <c r="EY28">
        <v>10</v>
      </c>
      <c r="EZ28">
        <v>16</v>
      </c>
      <c r="FA28">
        <v>208</v>
      </c>
      <c r="FB28">
        <v>1</v>
      </c>
      <c r="FC28">
        <v>37</v>
      </c>
      <c r="FD28">
        <v>103</v>
      </c>
      <c r="FE28">
        <v>22</v>
      </c>
      <c r="FF28">
        <v>24</v>
      </c>
      <c r="FG28">
        <v>121</v>
      </c>
      <c r="FH28">
        <v>14</v>
      </c>
      <c r="FI28">
        <v>125</v>
      </c>
      <c r="FJ28">
        <v>3366</v>
      </c>
      <c r="FK28">
        <v>310</v>
      </c>
      <c r="FL28">
        <v>44</v>
      </c>
      <c r="FM28">
        <v>460</v>
      </c>
      <c r="FN28">
        <v>2</v>
      </c>
      <c r="FO28">
        <v>23</v>
      </c>
      <c r="FP28">
        <v>839</v>
      </c>
      <c r="FQ28">
        <v>8</v>
      </c>
      <c r="FR28">
        <v>5</v>
      </c>
      <c r="FS28">
        <v>1</v>
      </c>
      <c r="FT28">
        <v>0</v>
      </c>
      <c r="FU28">
        <v>1</v>
      </c>
      <c r="FV28">
        <v>15</v>
      </c>
      <c r="FW28">
        <v>579</v>
      </c>
      <c r="FX28">
        <v>55</v>
      </c>
      <c r="FY28">
        <v>792</v>
      </c>
      <c r="FZ28">
        <v>5</v>
      </c>
      <c r="GA28">
        <v>37</v>
      </c>
      <c r="GB28">
        <v>1468</v>
      </c>
      <c r="GC28">
        <v>203</v>
      </c>
      <c r="GD28">
        <v>6</v>
      </c>
      <c r="GE28">
        <v>813</v>
      </c>
      <c r="GF28">
        <v>6</v>
      </c>
      <c r="GG28">
        <v>16</v>
      </c>
      <c r="GH28">
        <v>1044</v>
      </c>
      <c r="GI28">
        <v>1100</v>
      </c>
      <c r="GJ28">
        <v>110</v>
      </c>
      <c r="GK28">
        <v>2066</v>
      </c>
      <c r="GL28">
        <v>13</v>
      </c>
      <c r="GM28">
        <v>77</v>
      </c>
      <c r="GN28">
        <v>3366</v>
      </c>
      <c r="GO28">
        <v>31</v>
      </c>
      <c r="GP28">
        <v>1</v>
      </c>
      <c r="GQ28">
        <v>158</v>
      </c>
      <c r="GR28">
        <v>62</v>
      </c>
      <c r="GS28">
        <v>218</v>
      </c>
      <c r="GT28">
        <v>0</v>
      </c>
      <c r="GU28">
        <v>0</v>
      </c>
      <c r="GV28">
        <v>0</v>
      </c>
      <c r="GW28">
        <v>0</v>
      </c>
      <c r="GX28">
        <v>408</v>
      </c>
      <c r="GY28">
        <v>53</v>
      </c>
      <c r="GZ28">
        <v>0</v>
      </c>
      <c r="HA28">
        <v>112</v>
      </c>
      <c r="HB28">
        <v>48</v>
      </c>
      <c r="HC28">
        <v>59</v>
      </c>
      <c r="HD28">
        <v>0</v>
      </c>
      <c r="HE28">
        <v>0</v>
      </c>
      <c r="HF28">
        <v>0</v>
      </c>
      <c r="HG28">
        <v>1</v>
      </c>
      <c r="HH28">
        <v>224</v>
      </c>
      <c r="HI28">
        <v>61</v>
      </c>
      <c r="HJ28">
        <v>0</v>
      </c>
      <c r="HK28">
        <v>113</v>
      </c>
      <c r="HL28">
        <v>40</v>
      </c>
      <c r="HM28">
        <v>59</v>
      </c>
      <c r="HN28">
        <v>0</v>
      </c>
      <c r="HO28">
        <v>0</v>
      </c>
      <c r="HP28">
        <v>0</v>
      </c>
      <c r="HQ28">
        <v>0</v>
      </c>
      <c r="HR28">
        <v>233</v>
      </c>
      <c r="HS28">
        <v>109</v>
      </c>
      <c r="HT28">
        <v>1</v>
      </c>
      <c r="HU28">
        <v>111</v>
      </c>
      <c r="HV28">
        <v>32</v>
      </c>
      <c r="HW28">
        <v>71</v>
      </c>
      <c r="HX28">
        <v>0</v>
      </c>
      <c r="HY28">
        <v>1</v>
      </c>
      <c r="HZ28">
        <v>0</v>
      </c>
      <c r="IA28">
        <v>0</v>
      </c>
      <c r="IB28">
        <v>292</v>
      </c>
      <c r="IC28">
        <v>67</v>
      </c>
      <c r="ID28">
        <v>0</v>
      </c>
      <c r="IE28">
        <v>104</v>
      </c>
      <c r="IF28">
        <v>29</v>
      </c>
      <c r="IG28">
        <v>74</v>
      </c>
      <c r="IH28">
        <v>0</v>
      </c>
      <c r="II28">
        <v>0</v>
      </c>
      <c r="IJ28">
        <v>0</v>
      </c>
      <c r="IK28">
        <v>1</v>
      </c>
      <c r="IL28">
        <v>245</v>
      </c>
      <c r="IM28">
        <v>52</v>
      </c>
      <c r="IN28">
        <v>0</v>
      </c>
      <c r="IO28">
        <v>113</v>
      </c>
      <c r="IP28">
        <v>32</v>
      </c>
      <c r="IQ28">
        <v>77</v>
      </c>
      <c r="IR28">
        <v>0</v>
      </c>
      <c r="IS28">
        <v>1</v>
      </c>
      <c r="IT28">
        <v>0</v>
      </c>
      <c r="IU28">
        <v>0</v>
      </c>
      <c r="IV28">
        <v>242</v>
      </c>
      <c r="IW28">
        <v>71</v>
      </c>
      <c r="IX28">
        <v>1</v>
      </c>
      <c r="IY28">
        <v>99</v>
      </c>
      <c r="IZ28">
        <v>34</v>
      </c>
      <c r="JA28">
        <v>89</v>
      </c>
      <c r="JB28">
        <v>0</v>
      </c>
      <c r="JC28">
        <v>0</v>
      </c>
      <c r="JD28">
        <v>0</v>
      </c>
      <c r="JE28">
        <v>0</v>
      </c>
      <c r="JF28">
        <v>260</v>
      </c>
      <c r="JG28">
        <v>57</v>
      </c>
      <c r="JH28">
        <v>0</v>
      </c>
      <c r="JI28">
        <v>88</v>
      </c>
      <c r="JJ28">
        <v>27</v>
      </c>
      <c r="JK28">
        <v>37</v>
      </c>
      <c r="JL28">
        <v>0</v>
      </c>
      <c r="JM28">
        <v>1</v>
      </c>
      <c r="JN28">
        <v>0</v>
      </c>
      <c r="JO28">
        <v>0</v>
      </c>
      <c r="JP28">
        <v>182</v>
      </c>
      <c r="JQ28">
        <v>66</v>
      </c>
      <c r="JR28">
        <v>1</v>
      </c>
      <c r="JS28">
        <v>90</v>
      </c>
      <c r="JT28">
        <v>29</v>
      </c>
      <c r="JU28">
        <v>47</v>
      </c>
      <c r="JV28">
        <v>0</v>
      </c>
      <c r="JW28">
        <v>0</v>
      </c>
      <c r="JX28">
        <v>0</v>
      </c>
      <c r="JY28">
        <v>1</v>
      </c>
      <c r="JZ28">
        <v>204</v>
      </c>
      <c r="KA28">
        <v>46</v>
      </c>
      <c r="KB28">
        <v>2</v>
      </c>
      <c r="KC28">
        <v>77</v>
      </c>
      <c r="KD28">
        <v>25</v>
      </c>
      <c r="KE28">
        <v>44</v>
      </c>
      <c r="KF28">
        <v>1</v>
      </c>
      <c r="KG28">
        <v>0</v>
      </c>
      <c r="KH28">
        <v>0</v>
      </c>
      <c r="KI28">
        <v>0</v>
      </c>
      <c r="KJ28">
        <v>169</v>
      </c>
      <c r="KK28">
        <v>44</v>
      </c>
      <c r="KL28">
        <v>1</v>
      </c>
      <c r="KM28">
        <v>62</v>
      </c>
      <c r="KN28">
        <v>15</v>
      </c>
      <c r="KO28">
        <v>37</v>
      </c>
      <c r="KP28">
        <v>0</v>
      </c>
      <c r="KQ28">
        <v>1</v>
      </c>
      <c r="KR28">
        <v>0</v>
      </c>
      <c r="KS28">
        <v>0</v>
      </c>
      <c r="KT28">
        <v>144</v>
      </c>
      <c r="KU28">
        <v>42</v>
      </c>
      <c r="KV28">
        <v>1</v>
      </c>
      <c r="KW28">
        <v>69</v>
      </c>
      <c r="KX28">
        <v>17</v>
      </c>
      <c r="KY28">
        <v>41</v>
      </c>
      <c r="KZ28">
        <v>1</v>
      </c>
      <c r="LA28">
        <v>0</v>
      </c>
      <c r="LB28">
        <v>0</v>
      </c>
      <c r="LC28">
        <v>1</v>
      </c>
      <c r="LD28">
        <v>153</v>
      </c>
      <c r="LE28">
        <v>41</v>
      </c>
      <c r="LF28">
        <v>0</v>
      </c>
      <c r="LG28">
        <v>58</v>
      </c>
      <c r="LH28">
        <v>15</v>
      </c>
      <c r="LI28">
        <v>39</v>
      </c>
      <c r="LJ28">
        <v>0</v>
      </c>
      <c r="LK28">
        <v>1</v>
      </c>
      <c r="LL28">
        <v>0</v>
      </c>
      <c r="LM28">
        <v>1</v>
      </c>
      <c r="LN28">
        <v>138</v>
      </c>
      <c r="LO28">
        <v>34</v>
      </c>
      <c r="LP28">
        <v>2</v>
      </c>
      <c r="LQ28">
        <v>58</v>
      </c>
      <c r="LR28">
        <v>16</v>
      </c>
      <c r="LS28">
        <v>37</v>
      </c>
      <c r="LT28">
        <v>0</v>
      </c>
      <c r="LU28">
        <v>1</v>
      </c>
      <c r="LV28">
        <v>0</v>
      </c>
      <c r="LW28">
        <v>0</v>
      </c>
      <c r="LX28">
        <v>131</v>
      </c>
      <c r="LY28">
        <v>28</v>
      </c>
      <c r="LZ28">
        <v>1</v>
      </c>
      <c r="MA28">
        <v>60</v>
      </c>
      <c r="MB28">
        <v>20</v>
      </c>
      <c r="MC28">
        <v>40</v>
      </c>
      <c r="MD28">
        <v>1</v>
      </c>
      <c r="ME28">
        <v>0</v>
      </c>
      <c r="MF28">
        <v>0</v>
      </c>
      <c r="MG28">
        <v>0</v>
      </c>
      <c r="MH28">
        <v>129</v>
      </c>
      <c r="MI28">
        <v>14</v>
      </c>
      <c r="MJ28">
        <v>4</v>
      </c>
      <c r="MK28">
        <v>29</v>
      </c>
      <c r="ML28">
        <v>8</v>
      </c>
      <c r="MM28">
        <v>34</v>
      </c>
      <c r="MN28">
        <v>0</v>
      </c>
      <c r="MO28">
        <v>0</v>
      </c>
      <c r="MP28">
        <v>0</v>
      </c>
      <c r="MQ28">
        <v>1</v>
      </c>
      <c r="MR28">
        <v>81</v>
      </c>
      <c r="MS28">
        <v>14</v>
      </c>
      <c r="MT28">
        <v>0</v>
      </c>
      <c r="MU28">
        <v>35</v>
      </c>
      <c r="MV28">
        <v>11</v>
      </c>
      <c r="MW28">
        <v>22</v>
      </c>
      <c r="MX28">
        <v>0</v>
      </c>
      <c r="MY28">
        <v>0</v>
      </c>
      <c r="MZ28">
        <v>0</v>
      </c>
      <c r="NA28">
        <v>1</v>
      </c>
      <c r="NB28">
        <v>71</v>
      </c>
      <c r="NC28">
        <v>8</v>
      </c>
      <c r="ND28">
        <v>0</v>
      </c>
      <c r="NE28">
        <v>27</v>
      </c>
      <c r="NF28">
        <v>7</v>
      </c>
      <c r="NG28">
        <v>19</v>
      </c>
      <c r="NH28">
        <v>0</v>
      </c>
      <c r="NI28">
        <v>0</v>
      </c>
      <c r="NJ28">
        <v>0</v>
      </c>
      <c r="NK28">
        <v>0</v>
      </c>
      <c r="NL28">
        <v>54</v>
      </c>
      <c r="NM28">
        <v>1</v>
      </c>
      <c r="NN28">
        <v>0</v>
      </c>
      <c r="NO28">
        <v>5</v>
      </c>
      <c r="NP28">
        <v>0</v>
      </c>
      <c r="NQ28">
        <v>0</v>
      </c>
      <c r="NR28">
        <v>0</v>
      </c>
      <c r="NS28">
        <v>0</v>
      </c>
      <c r="NT28">
        <v>0</v>
      </c>
      <c r="NU28">
        <v>0</v>
      </c>
      <c r="NV28">
        <v>6</v>
      </c>
      <c r="NW28">
        <v>839</v>
      </c>
      <c r="NX28">
        <v>15</v>
      </c>
      <c r="NY28">
        <v>1468</v>
      </c>
      <c r="NZ28">
        <v>467</v>
      </c>
      <c r="OA28">
        <v>1044</v>
      </c>
      <c r="OB28">
        <v>3</v>
      </c>
      <c r="OC28">
        <v>6</v>
      </c>
      <c r="OD28">
        <v>0</v>
      </c>
      <c r="OE28">
        <v>7</v>
      </c>
      <c r="OF28">
        <v>3366</v>
      </c>
    </row>
    <row r="29" spans="1:396" hidden="1">
      <c r="A29" s="178" t="s">
        <v>150</v>
      </c>
      <c r="B29">
        <v>31</v>
      </c>
      <c r="C29">
        <v>3</v>
      </c>
      <c r="D29">
        <v>169</v>
      </c>
      <c r="E29">
        <v>1</v>
      </c>
      <c r="F29">
        <v>7</v>
      </c>
      <c r="G29">
        <v>0</v>
      </c>
      <c r="H29">
        <v>4</v>
      </c>
      <c r="I29">
        <v>1</v>
      </c>
      <c r="J29">
        <v>75</v>
      </c>
      <c r="K29">
        <v>38</v>
      </c>
      <c r="L29">
        <v>12</v>
      </c>
      <c r="M29">
        <v>0</v>
      </c>
      <c r="N29">
        <v>2</v>
      </c>
      <c r="O29">
        <v>0</v>
      </c>
      <c r="P29">
        <v>0</v>
      </c>
      <c r="Q29">
        <v>2</v>
      </c>
      <c r="R29">
        <v>36</v>
      </c>
      <c r="S29">
        <v>17</v>
      </c>
      <c r="T29">
        <v>190</v>
      </c>
      <c r="U29">
        <v>2</v>
      </c>
      <c r="V29">
        <v>0</v>
      </c>
      <c r="W29">
        <v>6</v>
      </c>
      <c r="X29">
        <v>7</v>
      </c>
      <c r="Y29">
        <v>80</v>
      </c>
      <c r="Z29">
        <v>0</v>
      </c>
      <c r="AA29">
        <v>6</v>
      </c>
      <c r="AB29">
        <v>52</v>
      </c>
      <c r="AC29">
        <v>2</v>
      </c>
      <c r="AD29">
        <v>8</v>
      </c>
      <c r="AE29">
        <v>24</v>
      </c>
      <c r="AF29">
        <v>5</v>
      </c>
      <c r="AG29">
        <v>32</v>
      </c>
      <c r="AH29">
        <v>812</v>
      </c>
      <c r="AI29">
        <v>1</v>
      </c>
      <c r="AJ29">
        <v>0</v>
      </c>
      <c r="AK29">
        <v>10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1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</v>
      </c>
      <c r="AZ29">
        <v>0</v>
      </c>
      <c r="BA29">
        <v>3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2</v>
      </c>
      <c r="BJ29">
        <v>0</v>
      </c>
      <c r="BK29">
        <v>1</v>
      </c>
      <c r="BL29">
        <v>0</v>
      </c>
      <c r="BM29">
        <v>0</v>
      </c>
      <c r="BN29">
        <v>0</v>
      </c>
      <c r="BO29">
        <v>20</v>
      </c>
      <c r="BP29">
        <v>65</v>
      </c>
      <c r="BQ29">
        <v>8</v>
      </c>
      <c r="BR29">
        <v>321</v>
      </c>
      <c r="BS29">
        <v>14</v>
      </c>
      <c r="BT29">
        <v>14</v>
      </c>
      <c r="BU29">
        <v>0</v>
      </c>
      <c r="BV29">
        <v>22</v>
      </c>
      <c r="BW29">
        <v>4</v>
      </c>
      <c r="BX29">
        <v>77</v>
      </c>
      <c r="BY29">
        <v>20</v>
      </c>
      <c r="BZ29">
        <v>8</v>
      </c>
      <c r="CA29">
        <v>0</v>
      </c>
      <c r="CB29">
        <v>2</v>
      </c>
      <c r="CC29">
        <v>0</v>
      </c>
      <c r="CD29">
        <v>0</v>
      </c>
      <c r="CE29">
        <v>6</v>
      </c>
      <c r="CF29">
        <v>53</v>
      </c>
      <c r="CG29">
        <v>25</v>
      </c>
      <c r="CH29">
        <v>167</v>
      </c>
      <c r="CI29">
        <v>4</v>
      </c>
      <c r="CJ29">
        <v>0</v>
      </c>
      <c r="CK29">
        <v>12</v>
      </c>
      <c r="CL29">
        <v>8</v>
      </c>
      <c r="CM29">
        <v>132</v>
      </c>
      <c r="CN29">
        <v>0</v>
      </c>
      <c r="CO29">
        <v>26</v>
      </c>
      <c r="CP29">
        <v>85</v>
      </c>
      <c r="CQ29">
        <v>12</v>
      </c>
      <c r="CR29">
        <v>20</v>
      </c>
      <c r="CS29">
        <v>185</v>
      </c>
      <c r="CT29">
        <v>13</v>
      </c>
      <c r="CU29">
        <v>23</v>
      </c>
      <c r="CV29">
        <v>1326</v>
      </c>
      <c r="CW29">
        <v>76</v>
      </c>
      <c r="CX29">
        <v>57</v>
      </c>
      <c r="CY29">
        <v>578</v>
      </c>
      <c r="CZ29">
        <v>13</v>
      </c>
      <c r="DA29">
        <v>47</v>
      </c>
      <c r="DB29">
        <v>0</v>
      </c>
      <c r="DC29">
        <v>14</v>
      </c>
      <c r="DD29">
        <v>8</v>
      </c>
      <c r="DE29">
        <v>169</v>
      </c>
      <c r="DF29">
        <v>21</v>
      </c>
      <c r="DG29">
        <v>5</v>
      </c>
      <c r="DH29">
        <v>0</v>
      </c>
      <c r="DI29">
        <v>2</v>
      </c>
      <c r="DJ29">
        <v>0</v>
      </c>
      <c r="DK29">
        <v>0</v>
      </c>
      <c r="DL29">
        <v>10</v>
      </c>
      <c r="DM29">
        <v>104</v>
      </c>
      <c r="DN29">
        <v>28</v>
      </c>
      <c r="DO29">
        <v>404</v>
      </c>
      <c r="DP29">
        <v>3</v>
      </c>
      <c r="DQ29">
        <v>0</v>
      </c>
      <c r="DR29">
        <v>15</v>
      </c>
      <c r="DS29">
        <v>8</v>
      </c>
      <c r="DT29">
        <v>44</v>
      </c>
      <c r="DU29">
        <v>1</v>
      </c>
      <c r="DV29">
        <v>6</v>
      </c>
      <c r="DW29">
        <v>5</v>
      </c>
      <c r="DX29">
        <v>2</v>
      </c>
      <c r="DY29">
        <v>24</v>
      </c>
      <c r="DZ29">
        <v>71</v>
      </c>
      <c r="EA29">
        <v>4</v>
      </c>
      <c r="EB29">
        <v>179</v>
      </c>
      <c r="EC29">
        <v>1898</v>
      </c>
      <c r="ED29">
        <v>173</v>
      </c>
      <c r="EE29">
        <v>68</v>
      </c>
      <c r="EF29">
        <v>1078</v>
      </c>
      <c r="EG29">
        <v>28</v>
      </c>
      <c r="EH29">
        <v>68</v>
      </c>
      <c r="EI29">
        <v>0</v>
      </c>
      <c r="EJ29">
        <v>40</v>
      </c>
      <c r="EK29">
        <v>13</v>
      </c>
      <c r="EL29">
        <v>321</v>
      </c>
      <c r="EM29">
        <v>80</v>
      </c>
      <c r="EN29">
        <v>25</v>
      </c>
      <c r="EO29">
        <v>0</v>
      </c>
      <c r="EP29">
        <v>6</v>
      </c>
      <c r="EQ29">
        <v>0</v>
      </c>
      <c r="ER29">
        <v>0</v>
      </c>
      <c r="ES29">
        <v>18</v>
      </c>
      <c r="ET29">
        <v>195</v>
      </c>
      <c r="EU29">
        <v>70</v>
      </c>
      <c r="EV29">
        <v>764</v>
      </c>
      <c r="EW29">
        <v>9</v>
      </c>
      <c r="EX29">
        <v>0</v>
      </c>
      <c r="EY29">
        <v>33</v>
      </c>
      <c r="EZ29">
        <v>23</v>
      </c>
      <c r="FA29">
        <v>256</v>
      </c>
      <c r="FB29">
        <v>1</v>
      </c>
      <c r="FC29">
        <v>38</v>
      </c>
      <c r="FD29">
        <v>144</v>
      </c>
      <c r="FE29">
        <v>16</v>
      </c>
      <c r="FF29">
        <v>53</v>
      </c>
      <c r="FG29">
        <v>280</v>
      </c>
      <c r="FH29">
        <v>22</v>
      </c>
      <c r="FI29">
        <v>234</v>
      </c>
      <c r="FJ29">
        <v>4056</v>
      </c>
      <c r="FK29">
        <v>341</v>
      </c>
      <c r="FL29">
        <v>21</v>
      </c>
      <c r="FM29">
        <v>438</v>
      </c>
      <c r="FN29">
        <v>3</v>
      </c>
      <c r="FO29">
        <v>9</v>
      </c>
      <c r="FP29">
        <v>812</v>
      </c>
      <c r="FQ29">
        <v>11</v>
      </c>
      <c r="FR29">
        <v>2</v>
      </c>
      <c r="FS29">
        <v>7</v>
      </c>
      <c r="FT29">
        <v>0</v>
      </c>
      <c r="FU29">
        <v>0</v>
      </c>
      <c r="FV29">
        <v>20</v>
      </c>
      <c r="FW29">
        <v>467</v>
      </c>
      <c r="FX29">
        <v>28</v>
      </c>
      <c r="FY29">
        <v>817</v>
      </c>
      <c r="FZ29">
        <v>3</v>
      </c>
      <c r="GA29">
        <v>11</v>
      </c>
      <c r="GB29">
        <v>1326</v>
      </c>
      <c r="GC29">
        <v>355</v>
      </c>
      <c r="GD29">
        <v>5</v>
      </c>
      <c r="GE29">
        <v>1521</v>
      </c>
      <c r="GF29">
        <v>2</v>
      </c>
      <c r="GG29">
        <v>15</v>
      </c>
      <c r="GH29">
        <v>1898</v>
      </c>
      <c r="GI29">
        <v>1174</v>
      </c>
      <c r="GJ29">
        <v>56</v>
      </c>
      <c r="GK29">
        <v>2783</v>
      </c>
      <c r="GL29">
        <v>8</v>
      </c>
      <c r="GM29">
        <v>35</v>
      </c>
      <c r="GN29">
        <v>4056</v>
      </c>
      <c r="GO29">
        <v>30</v>
      </c>
      <c r="GP29">
        <v>0</v>
      </c>
      <c r="GQ29">
        <v>98</v>
      </c>
      <c r="GR29">
        <v>36</v>
      </c>
      <c r="GS29">
        <v>177</v>
      </c>
      <c r="GT29">
        <v>0</v>
      </c>
      <c r="GU29">
        <v>0</v>
      </c>
      <c r="GV29">
        <v>0</v>
      </c>
      <c r="GW29">
        <v>0</v>
      </c>
      <c r="GX29">
        <v>305</v>
      </c>
      <c r="GY29">
        <v>42</v>
      </c>
      <c r="GZ29">
        <v>0</v>
      </c>
      <c r="HA29">
        <v>99</v>
      </c>
      <c r="HB29">
        <v>33</v>
      </c>
      <c r="HC29">
        <v>138</v>
      </c>
      <c r="HD29">
        <v>1</v>
      </c>
      <c r="HE29">
        <v>1</v>
      </c>
      <c r="HF29">
        <v>0</v>
      </c>
      <c r="HG29">
        <v>1</v>
      </c>
      <c r="HH29">
        <v>279</v>
      </c>
      <c r="HI29">
        <v>50</v>
      </c>
      <c r="HJ29">
        <v>0</v>
      </c>
      <c r="HK29">
        <v>115</v>
      </c>
      <c r="HL29">
        <v>39</v>
      </c>
      <c r="HM29">
        <v>128</v>
      </c>
      <c r="HN29">
        <v>1</v>
      </c>
      <c r="HO29">
        <v>0</v>
      </c>
      <c r="HP29">
        <v>0</v>
      </c>
      <c r="HQ29">
        <v>0</v>
      </c>
      <c r="HR29">
        <v>293</v>
      </c>
      <c r="HS29">
        <v>112</v>
      </c>
      <c r="HT29">
        <v>0</v>
      </c>
      <c r="HU29">
        <v>135</v>
      </c>
      <c r="HV29">
        <v>52</v>
      </c>
      <c r="HW29">
        <v>156</v>
      </c>
      <c r="HX29">
        <v>1</v>
      </c>
      <c r="HY29">
        <v>0</v>
      </c>
      <c r="HZ29">
        <v>0</v>
      </c>
      <c r="IA29">
        <v>0</v>
      </c>
      <c r="IB29">
        <v>403</v>
      </c>
      <c r="IC29">
        <v>77</v>
      </c>
      <c r="ID29">
        <v>1</v>
      </c>
      <c r="IE29">
        <v>91</v>
      </c>
      <c r="IF29">
        <v>23</v>
      </c>
      <c r="IG29">
        <v>156</v>
      </c>
      <c r="IH29">
        <v>0</v>
      </c>
      <c r="II29">
        <v>1</v>
      </c>
      <c r="IJ29">
        <v>2</v>
      </c>
      <c r="IK29">
        <v>0</v>
      </c>
      <c r="IL29">
        <v>325</v>
      </c>
      <c r="IM29">
        <v>78</v>
      </c>
      <c r="IN29">
        <v>0</v>
      </c>
      <c r="IO29">
        <v>96</v>
      </c>
      <c r="IP29">
        <v>32</v>
      </c>
      <c r="IQ29">
        <v>198</v>
      </c>
      <c r="IR29">
        <v>3</v>
      </c>
      <c r="IS29">
        <v>0</v>
      </c>
      <c r="IT29">
        <v>0</v>
      </c>
      <c r="IU29">
        <v>0</v>
      </c>
      <c r="IV29">
        <v>372</v>
      </c>
      <c r="IW29">
        <v>69</v>
      </c>
      <c r="IX29">
        <v>0</v>
      </c>
      <c r="IY29">
        <v>102</v>
      </c>
      <c r="IZ29">
        <v>32</v>
      </c>
      <c r="JA29">
        <v>181</v>
      </c>
      <c r="JB29">
        <v>5</v>
      </c>
      <c r="JC29">
        <v>1</v>
      </c>
      <c r="JD29">
        <v>2</v>
      </c>
      <c r="JE29">
        <v>0</v>
      </c>
      <c r="JF29">
        <v>352</v>
      </c>
      <c r="JG29">
        <v>67</v>
      </c>
      <c r="JH29">
        <v>6</v>
      </c>
      <c r="JI29">
        <v>93</v>
      </c>
      <c r="JJ29">
        <v>28</v>
      </c>
      <c r="JK29">
        <v>94</v>
      </c>
      <c r="JL29">
        <v>2</v>
      </c>
      <c r="JM29">
        <v>0</v>
      </c>
      <c r="JN29">
        <v>1</v>
      </c>
      <c r="JO29">
        <v>0</v>
      </c>
      <c r="JP29">
        <v>260</v>
      </c>
      <c r="JQ29">
        <v>66</v>
      </c>
      <c r="JR29">
        <v>2</v>
      </c>
      <c r="JS29">
        <v>76</v>
      </c>
      <c r="JT29">
        <v>22</v>
      </c>
      <c r="JU29">
        <v>109</v>
      </c>
      <c r="JV29">
        <v>6</v>
      </c>
      <c r="JW29">
        <v>0</v>
      </c>
      <c r="JX29">
        <v>0</v>
      </c>
      <c r="JY29">
        <v>0</v>
      </c>
      <c r="JZ29">
        <v>253</v>
      </c>
      <c r="KA29">
        <v>58</v>
      </c>
      <c r="KB29">
        <v>1</v>
      </c>
      <c r="KC29">
        <v>74</v>
      </c>
      <c r="KD29">
        <v>13</v>
      </c>
      <c r="KE29">
        <v>73</v>
      </c>
      <c r="KF29">
        <v>4</v>
      </c>
      <c r="KG29">
        <v>0</v>
      </c>
      <c r="KH29">
        <v>0</v>
      </c>
      <c r="KI29">
        <v>0</v>
      </c>
      <c r="KJ29">
        <v>206</v>
      </c>
      <c r="KK29">
        <v>46</v>
      </c>
      <c r="KL29">
        <v>1</v>
      </c>
      <c r="KM29">
        <v>76</v>
      </c>
      <c r="KN29">
        <v>29</v>
      </c>
      <c r="KO29">
        <v>84</v>
      </c>
      <c r="KP29">
        <v>0</v>
      </c>
      <c r="KQ29">
        <v>0</v>
      </c>
      <c r="KR29">
        <v>0</v>
      </c>
      <c r="KS29">
        <v>0</v>
      </c>
      <c r="KT29">
        <v>207</v>
      </c>
      <c r="KU29">
        <v>35</v>
      </c>
      <c r="KV29">
        <v>0</v>
      </c>
      <c r="KW29">
        <v>73</v>
      </c>
      <c r="KX29">
        <v>22</v>
      </c>
      <c r="KY29">
        <v>77</v>
      </c>
      <c r="KZ29">
        <v>1</v>
      </c>
      <c r="LA29">
        <v>0</v>
      </c>
      <c r="LB29">
        <v>0</v>
      </c>
      <c r="LC29">
        <v>1</v>
      </c>
      <c r="LD29">
        <v>185</v>
      </c>
      <c r="LE29">
        <v>22</v>
      </c>
      <c r="LF29">
        <v>1</v>
      </c>
      <c r="LG29">
        <v>60</v>
      </c>
      <c r="LH29">
        <v>16</v>
      </c>
      <c r="LI29">
        <v>77</v>
      </c>
      <c r="LJ29">
        <v>3</v>
      </c>
      <c r="LK29">
        <v>0</v>
      </c>
      <c r="LL29">
        <v>0</v>
      </c>
      <c r="LM29">
        <v>0</v>
      </c>
      <c r="LN29">
        <v>160</v>
      </c>
      <c r="LO29">
        <v>23</v>
      </c>
      <c r="LP29">
        <v>3</v>
      </c>
      <c r="LQ29">
        <v>38</v>
      </c>
      <c r="LR29">
        <v>17</v>
      </c>
      <c r="LS29">
        <v>66</v>
      </c>
      <c r="LT29">
        <v>0</v>
      </c>
      <c r="LU29">
        <v>0</v>
      </c>
      <c r="LV29">
        <v>0</v>
      </c>
      <c r="LW29">
        <v>1</v>
      </c>
      <c r="LX29">
        <v>130</v>
      </c>
      <c r="LY29">
        <v>12</v>
      </c>
      <c r="LZ29">
        <v>0</v>
      </c>
      <c r="MA29">
        <v>38</v>
      </c>
      <c r="MB29">
        <v>9</v>
      </c>
      <c r="MC29">
        <v>72</v>
      </c>
      <c r="MD29">
        <v>1</v>
      </c>
      <c r="ME29">
        <v>0</v>
      </c>
      <c r="MF29">
        <v>0</v>
      </c>
      <c r="MG29">
        <v>0</v>
      </c>
      <c r="MH29">
        <v>122</v>
      </c>
      <c r="MI29">
        <v>10</v>
      </c>
      <c r="MJ29">
        <v>1</v>
      </c>
      <c r="MK29">
        <v>25</v>
      </c>
      <c r="ML29">
        <v>8</v>
      </c>
      <c r="MM29">
        <v>56</v>
      </c>
      <c r="MN29">
        <v>2</v>
      </c>
      <c r="MO29">
        <v>0</v>
      </c>
      <c r="MP29">
        <v>0</v>
      </c>
      <c r="MQ29">
        <v>0</v>
      </c>
      <c r="MR29">
        <v>92</v>
      </c>
      <c r="MS29">
        <v>10</v>
      </c>
      <c r="MT29">
        <v>3</v>
      </c>
      <c r="MU29">
        <v>21</v>
      </c>
      <c r="MV29">
        <v>8</v>
      </c>
      <c r="MW29">
        <v>34</v>
      </c>
      <c r="MX29">
        <v>0</v>
      </c>
      <c r="MY29">
        <v>1</v>
      </c>
      <c r="MZ29">
        <v>0</v>
      </c>
      <c r="NA29">
        <v>0</v>
      </c>
      <c r="NB29">
        <v>68</v>
      </c>
      <c r="NC29">
        <v>4</v>
      </c>
      <c r="ND29">
        <v>1</v>
      </c>
      <c r="NE29">
        <v>16</v>
      </c>
      <c r="NF29">
        <v>5</v>
      </c>
      <c r="NG29">
        <v>21</v>
      </c>
      <c r="NH29">
        <v>0</v>
      </c>
      <c r="NI29">
        <v>0</v>
      </c>
      <c r="NJ29">
        <v>0</v>
      </c>
      <c r="NK29">
        <v>0</v>
      </c>
      <c r="NL29">
        <v>42</v>
      </c>
      <c r="NM29">
        <v>1</v>
      </c>
      <c r="NN29">
        <v>0</v>
      </c>
      <c r="NO29">
        <v>0</v>
      </c>
      <c r="NP29">
        <v>0</v>
      </c>
      <c r="NQ29">
        <v>1</v>
      </c>
      <c r="NR29">
        <v>0</v>
      </c>
      <c r="NS29">
        <v>0</v>
      </c>
      <c r="NT29">
        <v>0</v>
      </c>
      <c r="NU29">
        <v>0</v>
      </c>
      <c r="NV29">
        <v>2</v>
      </c>
      <c r="NW29">
        <v>812</v>
      </c>
      <c r="NX29">
        <v>20</v>
      </c>
      <c r="NY29">
        <v>1326</v>
      </c>
      <c r="NZ29">
        <v>424</v>
      </c>
      <c r="OA29">
        <v>1898</v>
      </c>
      <c r="OB29">
        <v>30</v>
      </c>
      <c r="OC29">
        <v>4</v>
      </c>
      <c r="OD29">
        <v>5</v>
      </c>
      <c r="OE29">
        <v>3</v>
      </c>
      <c r="OF29">
        <v>4056</v>
      </c>
    </row>
    <row r="30" spans="1:396" hidden="1">
      <c r="A30" s="178" t="s">
        <v>151</v>
      </c>
      <c r="B30">
        <v>3</v>
      </c>
      <c r="C30">
        <v>0</v>
      </c>
      <c r="D30">
        <v>0</v>
      </c>
      <c r="E30">
        <v>4</v>
      </c>
      <c r="F30">
        <v>1</v>
      </c>
      <c r="G30">
        <v>0</v>
      </c>
      <c r="H30">
        <v>0</v>
      </c>
      <c r="I30">
        <v>1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9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6</v>
      </c>
      <c r="BT30">
        <v>2</v>
      </c>
      <c r="BU30">
        <v>0</v>
      </c>
      <c r="BV30">
        <v>0</v>
      </c>
      <c r="BW30">
        <v>11</v>
      </c>
      <c r="BX30">
        <v>1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2</v>
      </c>
      <c r="CI30">
        <v>0</v>
      </c>
      <c r="CJ30">
        <v>0</v>
      </c>
      <c r="CK30">
        <v>0</v>
      </c>
      <c r="CL30">
        <v>0</v>
      </c>
      <c r="CM30">
        <v>1</v>
      </c>
      <c r="CN30">
        <v>0</v>
      </c>
      <c r="CO30">
        <v>0</v>
      </c>
      <c r="CP30">
        <v>1</v>
      </c>
      <c r="CQ30">
        <v>0</v>
      </c>
      <c r="CR30">
        <v>0</v>
      </c>
      <c r="CS30">
        <v>1</v>
      </c>
      <c r="CT30">
        <v>1</v>
      </c>
      <c r="CU30">
        <v>0</v>
      </c>
      <c r="CV30">
        <v>26</v>
      </c>
      <c r="CW30">
        <v>5</v>
      </c>
      <c r="CX30">
        <v>0</v>
      </c>
      <c r="CY30">
        <v>0</v>
      </c>
      <c r="CZ30">
        <v>22</v>
      </c>
      <c r="DA30">
        <v>0</v>
      </c>
      <c r="DB30">
        <v>0</v>
      </c>
      <c r="DC30">
        <v>0</v>
      </c>
      <c r="DD30">
        <v>15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2</v>
      </c>
      <c r="DN30">
        <v>1</v>
      </c>
      <c r="DO30">
        <v>1</v>
      </c>
      <c r="DP30">
        <v>0</v>
      </c>
      <c r="DQ30">
        <v>0</v>
      </c>
      <c r="DR30">
        <v>0</v>
      </c>
      <c r="DS30">
        <v>0</v>
      </c>
      <c r="DT30">
        <v>3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49</v>
      </c>
      <c r="ED30">
        <v>8</v>
      </c>
      <c r="EE30">
        <v>0</v>
      </c>
      <c r="EF30">
        <v>0</v>
      </c>
      <c r="EG30">
        <v>32</v>
      </c>
      <c r="EH30">
        <v>3</v>
      </c>
      <c r="EI30">
        <v>0</v>
      </c>
      <c r="EJ30">
        <v>0</v>
      </c>
      <c r="EK30">
        <v>27</v>
      </c>
      <c r="EL30">
        <v>1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2</v>
      </c>
      <c r="EU30">
        <v>1</v>
      </c>
      <c r="EV30">
        <v>3</v>
      </c>
      <c r="EW30">
        <v>0</v>
      </c>
      <c r="EX30">
        <v>0</v>
      </c>
      <c r="EY30">
        <v>0</v>
      </c>
      <c r="EZ30">
        <v>0</v>
      </c>
      <c r="FA30">
        <v>4</v>
      </c>
      <c r="FB30">
        <v>0</v>
      </c>
      <c r="FC30">
        <v>0</v>
      </c>
      <c r="FD30">
        <v>1</v>
      </c>
      <c r="FE30">
        <v>0</v>
      </c>
      <c r="FF30">
        <v>0</v>
      </c>
      <c r="FG30">
        <v>1</v>
      </c>
      <c r="FH30">
        <v>1</v>
      </c>
      <c r="FI30">
        <v>0</v>
      </c>
      <c r="FJ30">
        <v>84</v>
      </c>
      <c r="FK30">
        <v>2</v>
      </c>
      <c r="FL30">
        <v>3</v>
      </c>
      <c r="FM30">
        <v>4</v>
      </c>
      <c r="FN30">
        <v>0</v>
      </c>
      <c r="FO30">
        <v>0</v>
      </c>
      <c r="FP30">
        <v>9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6</v>
      </c>
      <c r="FX30">
        <v>3</v>
      </c>
      <c r="FY30">
        <v>16</v>
      </c>
      <c r="FZ30">
        <v>0</v>
      </c>
      <c r="GA30">
        <v>1</v>
      </c>
      <c r="GB30">
        <v>26</v>
      </c>
      <c r="GC30">
        <v>1</v>
      </c>
      <c r="GD30">
        <v>0</v>
      </c>
      <c r="GE30">
        <v>47</v>
      </c>
      <c r="GF30">
        <v>0</v>
      </c>
      <c r="GG30">
        <v>1</v>
      </c>
      <c r="GH30">
        <v>49</v>
      </c>
      <c r="GI30">
        <v>9</v>
      </c>
      <c r="GJ30">
        <v>6</v>
      </c>
      <c r="GK30">
        <v>67</v>
      </c>
      <c r="GL30">
        <v>0</v>
      </c>
      <c r="GM30">
        <v>2</v>
      </c>
      <c r="GN30">
        <v>84</v>
      </c>
      <c r="GO30">
        <v>1</v>
      </c>
      <c r="GP30">
        <v>0</v>
      </c>
      <c r="GQ30">
        <v>2</v>
      </c>
      <c r="GR30">
        <v>0</v>
      </c>
      <c r="GS30">
        <v>9</v>
      </c>
      <c r="GT30">
        <v>0</v>
      </c>
      <c r="GU30">
        <v>0</v>
      </c>
      <c r="GV30">
        <v>0</v>
      </c>
      <c r="GW30">
        <v>0</v>
      </c>
      <c r="GX30">
        <v>12</v>
      </c>
      <c r="GY30">
        <v>1</v>
      </c>
      <c r="GZ30">
        <v>0</v>
      </c>
      <c r="HA30">
        <v>1</v>
      </c>
      <c r="HB30">
        <v>0</v>
      </c>
      <c r="HC30">
        <v>7</v>
      </c>
      <c r="HD30">
        <v>0</v>
      </c>
      <c r="HE30">
        <v>0</v>
      </c>
      <c r="HF30">
        <v>0</v>
      </c>
      <c r="HG30">
        <v>0</v>
      </c>
      <c r="HH30">
        <v>9</v>
      </c>
      <c r="HI30">
        <v>0</v>
      </c>
      <c r="HJ30">
        <v>0</v>
      </c>
      <c r="HK30">
        <v>2</v>
      </c>
      <c r="HL30">
        <v>0</v>
      </c>
      <c r="HM30">
        <v>8</v>
      </c>
      <c r="HN30">
        <v>0</v>
      </c>
      <c r="HO30">
        <v>0</v>
      </c>
      <c r="HP30">
        <v>0</v>
      </c>
      <c r="HQ30">
        <v>0</v>
      </c>
      <c r="HR30">
        <v>10</v>
      </c>
      <c r="HS30">
        <v>0</v>
      </c>
      <c r="HT30">
        <v>0</v>
      </c>
      <c r="HU30">
        <v>1</v>
      </c>
      <c r="HV30">
        <v>0</v>
      </c>
      <c r="HW30">
        <v>4</v>
      </c>
      <c r="HX30">
        <v>0</v>
      </c>
      <c r="HY30">
        <v>0</v>
      </c>
      <c r="HZ30">
        <v>0</v>
      </c>
      <c r="IA30">
        <v>0</v>
      </c>
      <c r="IB30">
        <v>5</v>
      </c>
      <c r="IC30">
        <v>1</v>
      </c>
      <c r="ID30">
        <v>0</v>
      </c>
      <c r="IE30">
        <v>3</v>
      </c>
      <c r="IF30">
        <v>0</v>
      </c>
      <c r="IG30">
        <v>2</v>
      </c>
      <c r="IH30">
        <v>0</v>
      </c>
      <c r="II30">
        <v>0</v>
      </c>
      <c r="IJ30">
        <v>0</v>
      </c>
      <c r="IK30">
        <v>0</v>
      </c>
      <c r="IL30">
        <v>6</v>
      </c>
      <c r="IM30">
        <v>1</v>
      </c>
      <c r="IN30">
        <v>0</v>
      </c>
      <c r="IO30">
        <v>0</v>
      </c>
      <c r="IP30">
        <v>0</v>
      </c>
      <c r="IQ30">
        <v>3</v>
      </c>
      <c r="IR30">
        <v>0</v>
      </c>
      <c r="IS30">
        <v>0</v>
      </c>
      <c r="IT30">
        <v>0</v>
      </c>
      <c r="IU30">
        <v>0</v>
      </c>
      <c r="IV30">
        <v>4</v>
      </c>
      <c r="IW30">
        <v>0</v>
      </c>
      <c r="IX30">
        <v>0</v>
      </c>
      <c r="IY30">
        <v>4</v>
      </c>
      <c r="IZ30">
        <v>0</v>
      </c>
      <c r="JA30">
        <v>4</v>
      </c>
      <c r="JB30">
        <v>0</v>
      </c>
      <c r="JC30">
        <v>0</v>
      </c>
      <c r="JD30">
        <v>0</v>
      </c>
      <c r="JE30">
        <v>0</v>
      </c>
      <c r="JF30">
        <v>8</v>
      </c>
      <c r="JG30">
        <v>3</v>
      </c>
      <c r="JH30">
        <v>0</v>
      </c>
      <c r="JI30">
        <v>1</v>
      </c>
      <c r="JJ30">
        <v>0</v>
      </c>
      <c r="JK30">
        <v>3</v>
      </c>
      <c r="JL30">
        <v>0</v>
      </c>
      <c r="JM30">
        <v>0</v>
      </c>
      <c r="JN30">
        <v>0</v>
      </c>
      <c r="JO30">
        <v>0</v>
      </c>
      <c r="JP30">
        <v>7</v>
      </c>
      <c r="JQ30">
        <v>0</v>
      </c>
      <c r="JR30">
        <v>0</v>
      </c>
      <c r="JS30">
        <v>1</v>
      </c>
      <c r="JT30">
        <v>0</v>
      </c>
      <c r="JU30">
        <v>1</v>
      </c>
      <c r="JV30">
        <v>0</v>
      </c>
      <c r="JW30">
        <v>0</v>
      </c>
      <c r="JX30">
        <v>0</v>
      </c>
      <c r="JY30">
        <v>0</v>
      </c>
      <c r="JZ30">
        <v>2</v>
      </c>
      <c r="KA30">
        <v>0</v>
      </c>
      <c r="KB30">
        <v>0</v>
      </c>
      <c r="KC30">
        <v>1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1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1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1</v>
      </c>
      <c r="LE30">
        <v>1</v>
      </c>
      <c r="LF30">
        <v>0</v>
      </c>
      <c r="LG30">
        <v>0</v>
      </c>
      <c r="LH30">
        <v>0</v>
      </c>
      <c r="LI30">
        <v>1</v>
      </c>
      <c r="LJ30">
        <v>0</v>
      </c>
      <c r="LK30">
        <v>0</v>
      </c>
      <c r="LL30">
        <v>0</v>
      </c>
      <c r="LM30">
        <v>0</v>
      </c>
      <c r="LN30">
        <v>2</v>
      </c>
      <c r="LO30">
        <v>1</v>
      </c>
      <c r="LP30">
        <v>0</v>
      </c>
      <c r="LQ30">
        <v>1</v>
      </c>
      <c r="LR30">
        <v>0</v>
      </c>
      <c r="LS30">
        <v>1</v>
      </c>
      <c r="LT30">
        <v>0</v>
      </c>
      <c r="LU30">
        <v>0</v>
      </c>
      <c r="LV30">
        <v>0</v>
      </c>
      <c r="LW30">
        <v>0</v>
      </c>
      <c r="LX30">
        <v>3</v>
      </c>
      <c r="LY30">
        <v>0</v>
      </c>
      <c r="LZ30">
        <v>0</v>
      </c>
      <c r="MA30">
        <v>3</v>
      </c>
      <c r="MB30">
        <v>0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3</v>
      </c>
      <c r="MI30">
        <v>0</v>
      </c>
      <c r="MJ30">
        <v>0</v>
      </c>
      <c r="MK30">
        <v>1</v>
      </c>
      <c r="ML30">
        <v>0</v>
      </c>
      <c r="MM30">
        <v>1</v>
      </c>
      <c r="MN30">
        <v>0</v>
      </c>
      <c r="MO30">
        <v>0</v>
      </c>
      <c r="MP30">
        <v>0</v>
      </c>
      <c r="MQ30">
        <v>0</v>
      </c>
      <c r="MR30">
        <v>2</v>
      </c>
      <c r="MS30">
        <v>0</v>
      </c>
      <c r="MT30">
        <v>0</v>
      </c>
      <c r="MU30">
        <v>3</v>
      </c>
      <c r="MV30">
        <v>0</v>
      </c>
      <c r="MW30">
        <v>2</v>
      </c>
      <c r="MX30">
        <v>0</v>
      </c>
      <c r="MY30">
        <v>0</v>
      </c>
      <c r="MZ30">
        <v>0</v>
      </c>
      <c r="NA30">
        <v>0</v>
      </c>
      <c r="NB30">
        <v>5</v>
      </c>
      <c r="NC30">
        <v>0</v>
      </c>
      <c r="ND30">
        <v>0</v>
      </c>
      <c r="NE30">
        <v>1</v>
      </c>
      <c r="NF30">
        <v>0</v>
      </c>
      <c r="NG30">
        <v>0</v>
      </c>
      <c r="NH30">
        <v>0</v>
      </c>
      <c r="NI30">
        <v>0</v>
      </c>
      <c r="NJ30">
        <v>0</v>
      </c>
      <c r="NK30">
        <v>0</v>
      </c>
      <c r="NL30">
        <v>1</v>
      </c>
      <c r="NM30">
        <v>0</v>
      </c>
      <c r="NN30">
        <v>0</v>
      </c>
      <c r="NO30">
        <v>0</v>
      </c>
      <c r="NP30">
        <v>0</v>
      </c>
      <c r="NQ30">
        <v>3</v>
      </c>
      <c r="NR30">
        <v>0</v>
      </c>
      <c r="NS30">
        <v>0</v>
      </c>
      <c r="NT30">
        <v>0</v>
      </c>
      <c r="NU30">
        <v>0</v>
      </c>
      <c r="NV30">
        <v>3</v>
      </c>
      <c r="NW30">
        <v>9</v>
      </c>
      <c r="NX30">
        <v>0</v>
      </c>
      <c r="NY30">
        <v>26</v>
      </c>
      <c r="NZ30">
        <v>0</v>
      </c>
      <c r="OA30">
        <v>49</v>
      </c>
      <c r="OB30">
        <v>0</v>
      </c>
      <c r="OC30">
        <v>0</v>
      </c>
      <c r="OD30">
        <v>0</v>
      </c>
      <c r="OE30">
        <v>0</v>
      </c>
      <c r="OF30">
        <v>84</v>
      </c>
    </row>
    <row r="31" spans="1:396" hidden="1">
      <c r="A31" s="178" t="s">
        <v>152</v>
      </c>
      <c r="B31">
        <v>7</v>
      </c>
      <c r="C31">
        <v>34</v>
      </c>
      <c r="D31">
        <v>1</v>
      </c>
      <c r="E31">
        <v>11</v>
      </c>
      <c r="F31">
        <v>3</v>
      </c>
      <c r="G31">
        <v>0</v>
      </c>
      <c r="H31">
        <v>0</v>
      </c>
      <c r="I31">
        <v>1</v>
      </c>
      <c r="J31">
        <v>32</v>
      </c>
      <c r="K31">
        <v>36</v>
      </c>
      <c r="L31">
        <v>0</v>
      </c>
      <c r="M31">
        <v>0</v>
      </c>
      <c r="N31">
        <v>0</v>
      </c>
      <c r="O31">
        <v>0</v>
      </c>
      <c r="P31">
        <v>0</v>
      </c>
      <c r="Q31">
        <v>49</v>
      </c>
      <c r="R31">
        <v>25</v>
      </c>
      <c r="S31">
        <v>2</v>
      </c>
      <c r="T31">
        <v>15</v>
      </c>
      <c r="U31">
        <v>0</v>
      </c>
      <c r="V31">
        <v>0</v>
      </c>
      <c r="W31">
        <v>0</v>
      </c>
      <c r="X31">
        <v>4</v>
      </c>
      <c r="Y31">
        <v>17</v>
      </c>
      <c r="Z31">
        <v>0</v>
      </c>
      <c r="AA31">
        <v>2</v>
      </c>
      <c r="AB31">
        <v>10</v>
      </c>
      <c r="AC31">
        <v>1</v>
      </c>
      <c r="AD31">
        <v>3</v>
      </c>
      <c r="AE31">
        <v>2</v>
      </c>
      <c r="AF31">
        <v>1</v>
      </c>
      <c r="AG31">
        <v>8</v>
      </c>
      <c r="AH31">
        <v>264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1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3</v>
      </c>
      <c r="BJ31">
        <v>0</v>
      </c>
      <c r="BK31">
        <v>0</v>
      </c>
      <c r="BL31">
        <v>1</v>
      </c>
      <c r="BM31">
        <v>0</v>
      </c>
      <c r="BN31">
        <v>0</v>
      </c>
      <c r="BO31">
        <v>5</v>
      </c>
      <c r="BP31">
        <v>20</v>
      </c>
      <c r="BQ31">
        <v>68</v>
      </c>
      <c r="BR31">
        <v>3</v>
      </c>
      <c r="BS31">
        <v>10</v>
      </c>
      <c r="BT31">
        <v>12</v>
      </c>
      <c r="BU31">
        <v>0</v>
      </c>
      <c r="BV31">
        <v>0</v>
      </c>
      <c r="BW31">
        <v>0</v>
      </c>
      <c r="BX31">
        <v>28</v>
      </c>
      <c r="BY31">
        <v>26</v>
      </c>
      <c r="BZ31">
        <v>0</v>
      </c>
      <c r="CA31">
        <v>0</v>
      </c>
      <c r="CB31">
        <v>1</v>
      </c>
      <c r="CC31">
        <v>0</v>
      </c>
      <c r="CD31">
        <v>0</v>
      </c>
      <c r="CE31">
        <v>152</v>
      </c>
      <c r="CF31">
        <v>56</v>
      </c>
      <c r="CG31">
        <v>0</v>
      </c>
      <c r="CH31">
        <v>20</v>
      </c>
      <c r="CI31">
        <v>0</v>
      </c>
      <c r="CJ31">
        <v>0</v>
      </c>
      <c r="CK31">
        <v>2</v>
      </c>
      <c r="CL31">
        <v>6</v>
      </c>
      <c r="CM31">
        <v>41</v>
      </c>
      <c r="CN31">
        <v>0</v>
      </c>
      <c r="CO31">
        <v>10</v>
      </c>
      <c r="CP31">
        <v>47</v>
      </c>
      <c r="CQ31">
        <v>2</v>
      </c>
      <c r="CR31">
        <v>1</v>
      </c>
      <c r="CS31">
        <v>5</v>
      </c>
      <c r="CT31">
        <v>1</v>
      </c>
      <c r="CU31">
        <v>11</v>
      </c>
      <c r="CV31">
        <v>522</v>
      </c>
      <c r="CW31">
        <v>18</v>
      </c>
      <c r="CX31">
        <v>72</v>
      </c>
      <c r="CY31">
        <v>2</v>
      </c>
      <c r="CZ31">
        <v>3</v>
      </c>
      <c r="DA31">
        <v>31</v>
      </c>
      <c r="DB31">
        <v>0</v>
      </c>
      <c r="DC31">
        <v>0</v>
      </c>
      <c r="DD31">
        <v>1</v>
      </c>
      <c r="DE31">
        <v>32</v>
      </c>
      <c r="DF31">
        <v>27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152</v>
      </c>
      <c r="DM31">
        <v>65</v>
      </c>
      <c r="DN31">
        <v>3</v>
      </c>
      <c r="DO31">
        <v>61</v>
      </c>
      <c r="DP31">
        <v>3</v>
      </c>
      <c r="DQ31">
        <v>0</v>
      </c>
      <c r="DR31">
        <v>0</v>
      </c>
      <c r="DS31">
        <v>0</v>
      </c>
      <c r="DT31">
        <v>14</v>
      </c>
      <c r="DU31">
        <v>0</v>
      </c>
      <c r="DV31">
        <v>1</v>
      </c>
      <c r="DW31">
        <v>2</v>
      </c>
      <c r="DX31">
        <v>0</v>
      </c>
      <c r="DY31">
        <v>5</v>
      </c>
      <c r="DZ31">
        <v>8</v>
      </c>
      <c r="EA31">
        <v>1</v>
      </c>
      <c r="EB31">
        <v>6</v>
      </c>
      <c r="EC31">
        <v>507</v>
      </c>
      <c r="ED31">
        <v>45</v>
      </c>
      <c r="EE31">
        <v>174</v>
      </c>
      <c r="EF31">
        <v>6</v>
      </c>
      <c r="EG31">
        <v>24</v>
      </c>
      <c r="EH31">
        <v>46</v>
      </c>
      <c r="EI31">
        <v>0</v>
      </c>
      <c r="EJ31">
        <v>0</v>
      </c>
      <c r="EK31">
        <v>2</v>
      </c>
      <c r="EL31">
        <v>92</v>
      </c>
      <c r="EM31">
        <v>89</v>
      </c>
      <c r="EN31">
        <v>0</v>
      </c>
      <c r="EO31">
        <v>0</v>
      </c>
      <c r="EP31">
        <v>1</v>
      </c>
      <c r="EQ31">
        <v>0</v>
      </c>
      <c r="ER31">
        <v>0</v>
      </c>
      <c r="ES31">
        <v>354</v>
      </c>
      <c r="ET31">
        <v>146</v>
      </c>
      <c r="EU31">
        <v>5</v>
      </c>
      <c r="EV31">
        <v>96</v>
      </c>
      <c r="EW31">
        <v>3</v>
      </c>
      <c r="EX31">
        <v>0</v>
      </c>
      <c r="EY31">
        <v>2</v>
      </c>
      <c r="EZ31">
        <v>10</v>
      </c>
      <c r="FA31">
        <v>72</v>
      </c>
      <c r="FB31">
        <v>0</v>
      </c>
      <c r="FC31">
        <v>13</v>
      </c>
      <c r="FD31">
        <v>62</v>
      </c>
      <c r="FE31">
        <v>3</v>
      </c>
      <c r="FF31">
        <v>9</v>
      </c>
      <c r="FG31">
        <v>16</v>
      </c>
      <c r="FH31">
        <v>3</v>
      </c>
      <c r="FI31">
        <v>25</v>
      </c>
      <c r="FJ31">
        <v>1298</v>
      </c>
      <c r="FK31">
        <v>97</v>
      </c>
      <c r="FL31">
        <v>5</v>
      </c>
      <c r="FM31">
        <v>158</v>
      </c>
      <c r="FN31">
        <v>0</v>
      </c>
      <c r="FO31">
        <v>4</v>
      </c>
      <c r="FP31">
        <v>264</v>
      </c>
      <c r="FQ31">
        <v>3</v>
      </c>
      <c r="FR31">
        <v>0</v>
      </c>
      <c r="FS31">
        <v>0</v>
      </c>
      <c r="FT31">
        <v>0</v>
      </c>
      <c r="FU31">
        <v>2</v>
      </c>
      <c r="FV31">
        <v>5</v>
      </c>
      <c r="FW31">
        <v>198</v>
      </c>
      <c r="FX31">
        <v>11</v>
      </c>
      <c r="FY31">
        <v>305</v>
      </c>
      <c r="FZ31">
        <v>0</v>
      </c>
      <c r="GA31">
        <v>8</v>
      </c>
      <c r="GB31">
        <v>522</v>
      </c>
      <c r="GC31">
        <v>66</v>
      </c>
      <c r="GD31">
        <v>3</v>
      </c>
      <c r="GE31">
        <v>434</v>
      </c>
      <c r="GF31">
        <v>0</v>
      </c>
      <c r="GG31">
        <v>4</v>
      </c>
      <c r="GH31">
        <v>507</v>
      </c>
      <c r="GI31">
        <v>364</v>
      </c>
      <c r="GJ31">
        <v>19</v>
      </c>
      <c r="GK31">
        <v>897</v>
      </c>
      <c r="GL31">
        <v>0</v>
      </c>
      <c r="GM31">
        <v>18</v>
      </c>
      <c r="GN31">
        <v>1298</v>
      </c>
      <c r="GO31">
        <v>21</v>
      </c>
      <c r="GP31">
        <v>0</v>
      </c>
      <c r="GQ31">
        <v>137</v>
      </c>
      <c r="GR31">
        <v>76</v>
      </c>
      <c r="GS31">
        <v>136</v>
      </c>
      <c r="GT31">
        <v>0</v>
      </c>
      <c r="GU31">
        <v>0</v>
      </c>
      <c r="GV31">
        <v>0</v>
      </c>
      <c r="GW31">
        <v>0</v>
      </c>
      <c r="GX31">
        <v>294</v>
      </c>
      <c r="GY31">
        <v>18</v>
      </c>
      <c r="GZ31">
        <v>0</v>
      </c>
      <c r="HA31">
        <v>60</v>
      </c>
      <c r="HB31">
        <v>40</v>
      </c>
      <c r="HC31">
        <v>44</v>
      </c>
      <c r="HD31">
        <v>0</v>
      </c>
      <c r="HE31">
        <v>0</v>
      </c>
      <c r="HF31">
        <v>0</v>
      </c>
      <c r="HG31">
        <v>0</v>
      </c>
      <c r="HH31">
        <v>122</v>
      </c>
      <c r="HI31">
        <v>23</v>
      </c>
      <c r="HJ31">
        <v>1</v>
      </c>
      <c r="HK31">
        <v>36</v>
      </c>
      <c r="HL31">
        <v>20</v>
      </c>
      <c r="HM31">
        <v>27</v>
      </c>
      <c r="HN31">
        <v>0</v>
      </c>
      <c r="HO31">
        <v>0</v>
      </c>
      <c r="HP31">
        <v>0</v>
      </c>
      <c r="HQ31">
        <v>0</v>
      </c>
      <c r="HR31">
        <v>87</v>
      </c>
      <c r="HS31">
        <v>44</v>
      </c>
      <c r="HT31">
        <v>0</v>
      </c>
      <c r="HU31">
        <v>48</v>
      </c>
      <c r="HV31">
        <v>25</v>
      </c>
      <c r="HW31">
        <v>42</v>
      </c>
      <c r="HX31">
        <v>0</v>
      </c>
      <c r="HY31">
        <v>0</v>
      </c>
      <c r="HZ31">
        <v>0</v>
      </c>
      <c r="IA31">
        <v>0</v>
      </c>
      <c r="IB31">
        <v>134</v>
      </c>
      <c r="IC31">
        <v>31</v>
      </c>
      <c r="ID31">
        <v>0</v>
      </c>
      <c r="IE31">
        <v>37</v>
      </c>
      <c r="IF31">
        <v>21</v>
      </c>
      <c r="IG31">
        <v>30</v>
      </c>
      <c r="IH31">
        <v>0</v>
      </c>
      <c r="II31">
        <v>0</v>
      </c>
      <c r="IJ31">
        <v>0</v>
      </c>
      <c r="IK31">
        <v>0</v>
      </c>
      <c r="IL31">
        <v>98</v>
      </c>
      <c r="IM31">
        <v>29</v>
      </c>
      <c r="IN31">
        <v>0</v>
      </c>
      <c r="IO31">
        <v>24</v>
      </c>
      <c r="IP31">
        <v>14</v>
      </c>
      <c r="IQ31">
        <v>25</v>
      </c>
      <c r="IR31">
        <v>0</v>
      </c>
      <c r="IS31">
        <v>0</v>
      </c>
      <c r="IT31">
        <v>0</v>
      </c>
      <c r="IU31">
        <v>0</v>
      </c>
      <c r="IV31">
        <v>78</v>
      </c>
      <c r="IW31">
        <v>24</v>
      </c>
      <c r="IX31">
        <v>1</v>
      </c>
      <c r="IY31">
        <v>35</v>
      </c>
      <c r="IZ31">
        <v>18</v>
      </c>
      <c r="JA31">
        <v>33</v>
      </c>
      <c r="JB31">
        <v>2</v>
      </c>
      <c r="JC31">
        <v>0</v>
      </c>
      <c r="JD31">
        <v>0</v>
      </c>
      <c r="JE31">
        <v>0</v>
      </c>
      <c r="JF31">
        <v>93</v>
      </c>
      <c r="JG31">
        <v>16</v>
      </c>
      <c r="JH31">
        <v>0</v>
      </c>
      <c r="JI31">
        <v>19</v>
      </c>
      <c r="JJ31">
        <v>10</v>
      </c>
      <c r="JK31">
        <v>10</v>
      </c>
      <c r="JL31">
        <v>0</v>
      </c>
      <c r="JM31">
        <v>0</v>
      </c>
      <c r="JN31">
        <v>0</v>
      </c>
      <c r="JO31">
        <v>0</v>
      </c>
      <c r="JP31">
        <v>45</v>
      </c>
      <c r="JQ31">
        <v>15</v>
      </c>
      <c r="JR31">
        <v>0</v>
      </c>
      <c r="JS31">
        <v>30</v>
      </c>
      <c r="JT31">
        <v>12</v>
      </c>
      <c r="JU31">
        <v>26</v>
      </c>
      <c r="JV31">
        <v>0</v>
      </c>
      <c r="JW31">
        <v>0</v>
      </c>
      <c r="JX31">
        <v>0</v>
      </c>
      <c r="JY31">
        <v>0</v>
      </c>
      <c r="JZ31">
        <v>71</v>
      </c>
      <c r="KA31">
        <v>9</v>
      </c>
      <c r="KB31">
        <v>0</v>
      </c>
      <c r="KC31">
        <v>19</v>
      </c>
      <c r="KD31">
        <v>11</v>
      </c>
      <c r="KE31">
        <v>20</v>
      </c>
      <c r="KF31">
        <v>0</v>
      </c>
      <c r="KG31">
        <v>0</v>
      </c>
      <c r="KH31">
        <v>0</v>
      </c>
      <c r="KI31">
        <v>0</v>
      </c>
      <c r="KJ31">
        <v>48</v>
      </c>
      <c r="KK31">
        <v>4</v>
      </c>
      <c r="KL31">
        <v>1</v>
      </c>
      <c r="KM31">
        <v>17</v>
      </c>
      <c r="KN31">
        <v>10</v>
      </c>
      <c r="KO31">
        <v>17</v>
      </c>
      <c r="KP31">
        <v>1</v>
      </c>
      <c r="KQ31">
        <v>0</v>
      </c>
      <c r="KR31">
        <v>0</v>
      </c>
      <c r="KS31">
        <v>0</v>
      </c>
      <c r="KT31">
        <v>39</v>
      </c>
      <c r="KU31">
        <v>7</v>
      </c>
      <c r="KV31">
        <v>2</v>
      </c>
      <c r="KW31">
        <v>10</v>
      </c>
      <c r="KX31">
        <v>5</v>
      </c>
      <c r="KY31">
        <v>18</v>
      </c>
      <c r="KZ31">
        <v>0</v>
      </c>
      <c r="LA31">
        <v>0</v>
      </c>
      <c r="LB31">
        <v>0</v>
      </c>
      <c r="LC31">
        <v>0</v>
      </c>
      <c r="LD31">
        <v>37</v>
      </c>
      <c r="LE31">
        <v>8</v>
      </c>
      <c r="LF31">
        <v>0</v>
      </c>
      <c r="LG31">
        <v>13</v>
      </c>
      <c r="LH31">
        <v>6</v>
      </c>
      <c r="LI31">
        <v>19</v>
      </c>
      <c r="LJ31">
        <v>0</v>
      </c>
      <c r="LK31">
        <v>0</v>
      </c>
      <c r="LL31">
        <v>0</v>
      </c>
      <c r="LM31">
        <v>0</v>
      </c>
      <c r="LN31">
        <v>40</v>
      </c>
      <c r="LO31">
        <v>5</v>
      </c>
      <c r="LP31">
        <v>0</v>
      </c>
      <c r="LQ31">
        <v>7</v>
      </c>
      <c r="LR31">
        <v>4</v>
      </c>
      <c r="LS31">
        <v>11</v>
      </c>
      <c r="LT31">
        <v>0</v>
      </c>
      <c r="LU31">
        <v>0</v>
      </c>
      <c r="LV31">
        <v>0</v>
      </c>
      <c r="LW31">
        <v>0</v>
      </c>
      <c r="LX31">
        <v>23</v>
      </c>
      <c r="LY31">
        <v>0</v>
      </c>
      <c r="LZ31">
        <v>0</v>
      </c>
      <c r="MA31">
        <v>9</v>
      </c>
      <c r="MB31">
        <v>5</v>
      </c>
      <c r="MC31">
        <v>18</v>
      </c>
      <c r="MD31">
        <v>1</v>
      </c>
      <c r="ME31">
        <v>0</v>
      </c>
      <c r="MF31">
        <v>0</v>
      </c>
      <c r="MG31">
        <v>0</v>
      </c>
      <c r="MH31">
        <v>27</v>
      </c>
      <c r="MI31">
        <v>4</v>
      </c>
      <c r="MJ31">
        <v>0</v>
      </c>
      <c r="MK31">
        <v>9</v>
      </c>
      <c r="ML31">
        <v>4</v>
      </c>
      <c r="MM31">
        <v>8</v>
      </c>
      <c r="MN31">
        <v>0</v>
      </c>
      <c r="MO31">
        <v>0</v>
      </c>
      <c r="MP31">
        <v>1</v>
      </c>
      <c r="MQ31">
        <v>0</v>
      </c>
      <c r="MR31">
        <v>21</v>
      </c>
      <c r="MS31">
        <v>3</v>
      </c>
      <c r="MT31">
        <v>0</v>
      </c>
      <c r="MU31">
        <v>9</v>
      </c>
      <c r="MV31">
        <v>4</v>
      </c>
      <c r="MW31">
        <v>9</v>
      </c>
      <c r="MX31">
        <v>0</v>
      </c>
      <c r="MY31">
        <v>0</v>
      </c>
      <c r="MZ31">
        <v>0</v>
      </c>
      <c r="NA31">
        <v>0</v>
      </c>
      <c r="NB31">
        <v>21</v>
      </c>
      <c r="NC31">
        <v>3</v>
      </c>
      <c r="ND31">
        <v>0</v>
      </c>
      <c r="NE31">
        <v>3</v>
      </c>
      <c r="NF31">
        <v>2</v>
      </c>
      <c r="NG31">
        <v>11</v>
      </c>
      <c r="NH31">
        <v>0</v>
      </c>
      <c r="NI31">
        <v>0</v>
      </c>
      <c r="NJ31">
        <v>0</v>
      </c>
      <c r="NK31">
        <v>0</v>
      </c>
      <c r="NL31">
        <v>17</v>
      </c>
      <c r="NM31">
        <v>0</v>
      </c>
      <c r="NN31">
        <v>0</v>
      </c>
      <c r="NO31">
        <v>0</v>
      </c>
      <c r="NP31">
        <v>0</v>
      </c>
      <c r="NQ31">
        <v>3</v>
      </c>
      <c r="NR31">
        <v>0</v>
      </c>
      <c r="NS31">
        <v>0</v>
      </c>
      <c r="NT31">
        <v>0</v>
      </c>
      <c r="NU31">
        <v>0</v>
      </c>
      <c r="NV31">
        <v>3</v>
      </c>
      <c r="NW31">
        <v>264</v>
      </c>
      <c r="NX31">
        <v>5</v>
      </c>
      <c r="NY31">
        <v>522</v>
      </c>
      <c r="NZ31">
        <v>287</v>
      </c>
      <c r="OA31">
        <v>507</v>
      </c>
      <c r="OB31">
        <v>4</v>
      </c>
      <c r="OC31">
        <v>0</v>
      </c>
      <c r="OD31">
        <v>1</v>
      </c>
      <c r="OE31">
        <v>0</v>
      </c>
      <c r="OF31">
        <v>1298</v>
      </c>
    </row>
    <row r="32" spans="1:396" hidden="1">
      <c r="A32" s="178" t="s">
        <v>153</v>
      </c>
      <c r="B32">
        <v>7</v>
      </c>
      <c r="C32">
        <v>132</v>
      </c>
      <c r="D32">
        <v>0</v>
      </c>
      <c r="E32">
        <v>17</v>
      </c>
      <c r="F32">
        <v>6</v>
      </c>
      <c r="G32">
        <v>0</v>
      </c>
      <c r="H32">
        <v>0</v>
      </c>
      <c r="I32">
        <v>1</v>
      </c>
      <c r="J32">
        <v>23</v>
      </c>
      <c r="K32">
        <v>2</v>
      </c>
      <c r="L32">
        <v>1</v>
      </c>
      <c r="M32">
        <v>0</v>
      </c>
      <c r="N32">
        <v>1</v>
      </c>
      <c r="O32">
        <v>0</v>
      </c>
      <c r="P32">
        <v>0</v>
      </c>
      <c r="Q32">
        <v>2</v>
      </c>
      <c r="R32">
        <v>6</v>
      </c>
      <c r="S32">
        <v>5</v>
      </c>
      <c r="T32">
        <v>206</v>
      </c>
      <c r="U32">
        <v>17</v>
      </c>
      <c r="V32">
        <v>0</v>
      </c>
      <c r="W32">
        <v>1</v>
      </c>
      <c r="X32">
        <v>2</v>
      </c>
      <c r="Y32">
        <v>3</v>
      </c>
      <c r="Z32">
        <v>0</v>
      </c>
      <c r="AA32">
        <v>5</v>
      </c>
      <c r="AB32">
        <v>21</v>
      </c>
      <c r="AC32">
        <v>5</v>
      </c>
      <c r="AD32">
        <v>5</v>
      </c>
      <c r="AE32">
        <v>10</v>
      </c>
      <c r="AF32">
        <v>0</v>
      </c>
      <c r="AG32">
        <v>4</v>
      </c>
      <c r="AH32">
        <v>482</v>
      </c>
      <c r="AI32">
        <v>0</v>
      </c>
      <c r="AJ32">
        <v>0</v>
      </c>
      <c r="AK32">
        <v>0</v>
      </c>
      <c r="AL32">
        <v>1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7</v>
      </c>
      <c r="BB32">
        <v>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9</v>
      </c>
      <c r="BP32">
        <v>10</v>
      </c>
      <c r="BQ32">
        <v>216</v>
      </c>
      <c r="BR32">
        <v>0</v>
      </c>
      <c r="BS32">
        <v>75</v>
      </c>
      <c r="BT32">
        <v>15</v>
      </c>
      <c r="BU32">
        <v>0</v>
      </c>
      <c r="BV32">
        <v>0</v>
      </c>
      <c r="BW32">
        <v>2</v>
      </c>
      <c r="BX32">
        <v>30</v>
      </c>
      <c r="BY32">
        <v>5</v>
      </c>
      <c r="BZ32">
        <v>1</v>
      </c>
      <c r="CA32">
        <v>0</v>
      </c>
      <c r="CB32">
        <v>11</v>
      </c>
      <c r="CC32">
        <v>0</v>
      </c>
      <c r="CD32">
        <v>0</v>
      </c>
      <c r="CE32">
        <v>0</v>
      </c>
      <c r="CF32">
        <v>14</v>
      </c>
      <c r="CG32">
        <v>3</v>
      </c>
      <c r="CH32">
        <v>193</v>
      </c>
      <c r="CI32">
        <v>42</v>
      </c>
      <c r="CJ32">
        <v>0</v>
      </c>
      <c r="CK32">
        <v>2</v>
      </c>
      <c r="CL32">
        <v>3</v>
      </c>
      <c r="CM32">
        <v>2</v>
      </c>
      <c r="CN32">
        <v>0</v>
      </c>
      <c r="CO32">
        <v>23</v>
      </c>
      <c r="CP32">
        <v>47</v>
      </c>
      <c r="CQ32">
        <v>11</v>
      </c>
      <c r="CR32">
        <v>2</v>
      </c>
      <c r="CS32">
        <v>47</v>
      </c>
      <c r="CT32">
        <v>1</v>
      </c>
      <c r="CU32">
        <v>6</v>
      </c>
      <c r="CV32">
        <v>761</v>
      </c>
      <c r="CW32">
        <v>6</v>
      </c>
      <c r="CX32">
        <v>130</v>
      </c>
      <c r="CY32">
        <v>0</v>
      </c>
      <c r="CZ32">
        <v>90</v>
      </c>
      <c r="DA32">
        <v>15</v>
      </c>
      <c r="DB32">
        <v>0</v>
      </c>
      <c r="DC32">
        <v>0</v>
      </c>
      <c r="DD32">
        <v>6</v>
      </c>
      <c r="DE32">
        <v>30</v>
      </c>
      <c r="DF32">
        <v>0</v>
      </c>
      <c r="DG32">
        <v>0</v>
      </c>
      <c r="DH32">
        <v>0</v>
      </c>
      <c r="DI32">
        <v>8</v>
      </c>
      <c r="DJ32">
        <v>0</v>
      </c>
      <c r="DK32">
        <v>0</v>
      </c>
      <c r="DL32">
        <v>0</v>
      </c>
      <c r="DM32">
        <v>60</v>
      </c>
      <c r="DN32">
        <v>10</v>
      </c>
      <c r="DO32">
        <v>113</v>
      </c>
      <c r="DP32">
        <v>4</v>
      </c>
      <c r="DQ32">
        <v>0</v>
      </c>
      <c r="DR32">
        <v>4</v>
      </c>
      <c r="DS32">
        <v>2</v>
      </c>
      <c r="DT32">
        <v>7</v>
      </c>
      <c r="DU32">
        <v>0</v>
      </c>
      <c r="DV32">
        <v>4</v>
      </c>
      <c r="DW32">
        <v>19</v>
      </c>
      <c r="DX32">
        <v>8</v>
      </c>
      <c r="DY32">
        <v>6</v>
      </c>
      <c r="DZ32">
        <v>9</v>
      </c>
      <c r="EA32">
        <v>0</v>
      </c>
      <c r="EB32">
        <v>11</v>
      </c>
      <c r="EC32">
        <v>542</v>
      </c>
      <c r="ED32">
        <v>23</v>
      </c>
      <c r="EE32">
        <v>478</v>
      </c>
      <c r="EF32">
        <v>0</v>
      </c>
      <c r="EG32">
        <v>183</v>
      </c>
      <c r="EH32">
        <v>36</v>
      </c>
      <c r="EI32">
        <v>0</v>
      </c>
      <c r="EJ32">
        <v>0</v>
      </c>
      <c r="EK32">
        <v>9</v>
      </c>
      <c r="EL32">
        <v>83</v>
      </c>
      <c r="EM32">
        <v>7</v>
      </c>
      <c r="EN32">
        <v>2</v>
      </c>
      <c r="EO32">
        <v>0</v>
      </c>
      <c r="EP32">
        <v>20</v>
      </c>
      <c r="EQ32">
        <v>0</v>
      </c>
      <c r="ER32">
        <v>0</v>
      </c>
      <c r="ES32">
        <v>2</v>
      </c>
      <c r="ET32">
        <v>80</v>
      </c>
      <c r="EU32">
        <v>18</v>
      </c>
      <c r="EV32">
        <v>519</v>
      </c>
      <c r="EW32">
        <v>64</v>
      </c>
      <c r="EX32">
        <v>0</v>
      </c>
      <c r="EY32">
        <v>7</v>
      </c>
      <c r="EZ32">
        <v>7</v>
      </c>
      <c r="FA32">
        <v>12</v>
      </c>
      <c r="FB32">
        <v>0</v>
      </c>
      <c r="FC32">
        <v>32</v>
      </c>
      <c r="FD32">
        <v>87</v>
      </c>
      <c r="FE32">
        <v>24</v>
      </c>
      <c r="FF32">
        <v>13</v>
      </c>
      <c r="FG32">
        <v>66</v>
      </c>
      <c r="FH32">
        <v>1</v>
      </c>
      <c r="FI32">
        <v>21</v>
      </c>
      <c r="FJ32">
        <v>1794</v>
      </c>
      <c r="FK32">
        <v>179</v>
      </c>
      <c r="FL32">
        <v>23</v>
      </c>
      <c r="FM32">
        <v>258</v>
      </c>
      <c r="FN32">
        <v>1</v>
      </c>
      <c r="FO32">
        <v>21</v>
      </c>
      <c r="FP32">
        <v>482</v>
      </c>
      <c r="FQ32">
        <v>5</v>
      </c>
      <c r="FR32">
        <v>0</v>
      </c>
      <c r="FS32">
        <v>4</v>
      </c>
      <c r="FT32">
        <v>0</v>
      </c>
      <c r="FU32">
        <v>0</v>
      </c>
      <c r="FV32">
        <v>9</v>
      </c>
      <c r="FW32">
        <v>385</v>
      </c>
      <c r="FX32">
        <v>35</v>
      </c>
      <c r="FY32">
        <v>317</v>
      </c>
      <c r="FZ32">
        <v>2</v>
      </c>
      <c r="GA32">
        <v>22</v>
      </c>
      <c r="GB32">
        <v>761</v>
      </c>
      <c r="GC32">
        <v>47</v>
      </c>
      <c r="GD32">
        <v>1</v>
      </c>
      <c r="GE32">
        <v>489</v>
      </c>
      <c r="GF32">
        <v>1</v>
      </c>
      <c r="GG32">
        <v>4</v>
      </c>
      <c r="GH32">
        <v>542</v>
      </c>
      <c r="GI32">
        <v>616</v>
      </c>
      <c r="GJ32">
        <v>59</v>
      </c>
      <c r="GK32">
        <v>1068</v>
      </c>
      <c r="GL32">
        <v>4</v>
      </c>
      <c r="GM32">
        <v>47</v>
      </c>
      <c r="GN32">
        <v>1794</v>
      </c>
      <c r="GO32">
        <v>4</v>
      </c>
      <c r="GP32">
        <v>0</v>
      </c>
      <c r="GQ32">
        <v>68</v>
      </c>
      <c r="GR32">
        <v>22</v>
      </c>
      <c r="GS32">
        <v>86</v>
      </c>
      <c r="GT32">
        <v>0</v>
      </c>
      <c r="GU32">
        <v>0</v>
      </c>
      <c r="GV32">
        <v>0</v>
      </c>
      <c r="GW32">
        <v>0</v>
      </c>
      <c r="GX32">
        <v>158</v>
      </c>
      <c r="GY32">
        <v>15</v>
      </c>
      <c r="GZ32">
        <v>0</v>
      </c>
      <c r="HA32">
        <v>48</v>
      </c>
      <c r="HB32">
        <v>13</v>
      </c>
      <c r="HC32">
        <v>43</v>
      </c>
      <c r="HD32">
        <v>0</v>
      </c>
      <c r="HE32">
        <v>0</v>
      </c>
      <c r="HF32">
        <v>0</v>
      </c>
      <c r="HG32">
        <v>1</v>
      </c>
      <c r="HH32">
        <v>106</v>
      </c>
      <c r="HI32">
        <v>36</v>
      </c>
      <c r="HJ32">
        <v>0</v>
      </c>
      <c r="HK32">
        <v>49</v>
      </c>
      <c r="HL32">
        <v>18</v>
      </c>
      <c r="HM32">
        <v>36</v>
      </c>
      <c r="HN32">
        <v>0</v>
      </c>
      <c r="HO32">
        <v>1</v>
      </c>
      <c r="HP32">
        <v>0</v>
      </c>
      <c r="HQ32">
        <v>0</v>
      </c>
      <c r="HR32">
        <v>121</v>
      </c>
      <c r="HS32">
        <v>36</v>
      </c>
      <c r="HT32">
        <v>0</v>
      </c>
      <c r="HU32">
        <v>43</v>
      </c>
      <c r="HV32">
        <v>14</v>
      </c>
      <c r="HW32">
        <v>26</v>
      </c>
      <c r="HX32">
        <v>0</v>
      </c>
      <c r="HY32">
        <v>0</v>
      </c>
      <c r="HZ32">
        <v>0</v>
      </c>
      <c r="IA32">
        <v>1</v>
      </c>
      <c r="IB32">
        <v>105</v>
      </c>
      <c r="IC32">
        <v>34</v>
      </c>
      <c r="ID32">
        <v>0</v>
      </c>
      <c r="IE32">
        <v>50</v>
      </c>
      <c r="IF32">
        <v>17</v>
      </c>
      <c r="IG32">
        <v>32</v>
      </c>
      <c r="IH32">
        <v>0</v>
      </c>
      <c r="II32">
        <v>0</v>
      </c>
      <c r="IJ32">
        <v>0</v>
      </c>
      <c r="IK32">
        <v>0</v>
      </c>
      <c r="IL32">
        <v>116</v>
      </c>
      <c r="IM32">
        <v>26</v>
      </c>
      <c r="IN32">
        <v>0</v>
      </c>
      <c r="IO32">
        <v>43</v>
      </c>
      <c r="IP32">
        <v>20</v>
      </c>
      <c r="IQ32">
        <v>48</v>
      </c>
      <c r="IR32">
        <v>0</v>
      </c>
      <c r="IS32">
        <v>0</v>
      </c>
      <c r="IT32">
        <v>0</v>
      </c>
      <c r="IU32">
        <v>0</v>
      </c>
      <c r="IV32">
        <v>117</v>
      </c>
      <c r="IW32">
        <v>35</v>
      </c>
      <c r="IX32">
        <v>0</v>
      </c>
      <c r="IY32">
        <v>51</v>
      </c>
      <c r="IZ32">
        <v>9</v>
      </c>
      <c r="JA32">
        <v>47</v>
      </c>
      <c r="JB32">
        <v>0</v>
      </c>
      <c r="JC32">
        <v>2</v>
      </c>
      <c r="JD32">
        <v>0</v>
      </c>
      <c r="JE32">
        <v>0</v>
      </c>
      <c r="JF32">
        <v>133</v>
      </c>
      <c r="JG32">
        <v>38</v>
      </c>
      <c r="JH32">
        <v>0</v>
      </c>
      <c r="JI32">
        <v>49</v>
      </c>
      <c r="JJ32">
        <v>17</v>
      </c>
      <c r="JK32">
        <v>24</v>
      </c>
      <c r="JL32">
        <v>0</v>
      </c>
      <c r="JM32">
        <v>0</v>
      </c>
      <c r="JN32">
        <v>0</v>
      </c>
      <c r="JO32">
        <v>0</v>
      </c>
      <c r="JP32">
        <v>111</v>
      </c>
      <c r="JQ32">
        <v>40</v>
      </c>
      <c r="JR32">
        <v>1</v>
      </c>
      <c r="JS32">
        <v>50</v>
      </c>
      <c r="JT32">
        <v>21</v>
      </c>
      <c r="JU32">
        <v>31</v>
      </c>
      <c r="JV32">
        <v>0</v>
      </c>
      <c r="JW32">
        <v>1</v>
      </c>
      <c r="JX32">
        <v>0</v>
      </c>
      <c r="JY32">
        <v>0</v>
      </c>
      <c r="JZ32">
        <v>122</v>
      </c>
      <c r="KA32">
        <v>43</v>
      </c>
      <c r="KB32">
        <v>2</v>
      </c>
      <c r="KC32">
        <v>45</v>
      </c>
      <c r="KD32">
        <v>9</v>
      </c>
      <c r="KE32">
        <v>25</v>
      </c>
      <c r="KF32">
        <v>0</v>
      </c>
      <c r="KG32">
        <v>0</v>
      </c>
      <c r="KH32">
        <v>0</v>
      </c>
      <c r="KI32">
        <v>0</v>
      </c>
      <c r="KJ32">
        <v>115</v>
      </c>
      <c r="KK32">
        <v>35</v>
      </c>
      <c r="KL32">
        <v>0</v>
      </c>
      <c r="KM32">
        <v>47</v>
      </c>
      <c r="KN32">
        <v>13</v>
      </c>
      <c r="KO32">
        <v>17</v>
      </c>
      <c r="KP32">
        <v>0</v>
      </c>
      <c r="KQ32">
        <v>0</v>
      </c>
      <c r="KR32">
        <v>0</v>
      </c>
      <c r="KS32">
        <v>0</v>
      </c>
      <c r="KT32">
        <v>99</v>
      </c>
      <c r="KU32">
        <v>25</v>
      </c>
      <c r="KV32">
        <v>2</v>
      </c>
      <c r="KW32">
        <v>36</v>
      </c>
      <c r="KX32">
        <v>8</v>
      </c>
      <c r="KY32">
        <v>21</v>
      </c>
      <c r="KZ32">
        <v>0</v>
      </c>
      <c r="LA32">
        <v>0</v>
      </c>
      <c r="LB32">
        <v>0</v>
      </c>
      <c r="LC32">
        <v>0</v>
      </c>
      <c r="LD32">
        <v>84</v>
      </c>
      <c r="LE32">
        <v>33</v>
      </c>
      <c r="LF32">
        <v>0</v>
      </c>
      <c r="LG32">
        <v>42</v>
      </c>
      <c r="LH32">
        <v>14</v>
      </c>
      <c r="LI32">
        <v>20</v>
      </c>
      <c r="LJ32">
        <v>0</v>
      </c>
      <c r="LK32">
        <v>0</v>
      </c>
      <c r="LL32">
        <v>0</v>
      </c>
      <c r="LM32">
        <v>0</v>
      </c>
      <c r="LN32">
        <v>95</v>
      </c>
      <c r="LO32">
        <v>33</v>
      </c>
      <c r="LP32">
        <v>0</v>
      </c>
      <c r="LQ32">
        <v>36</v>
      </c>
      <c r="LR32">
        <v>11</v>
      </c>
      <c r="LS32">
        <v>24</v>
      </c>
      <c r="LT32">
        <v>0</v>
      </c>
      <c r="LU32">
        <v>0</v>
      </c>
      <c r="LV32">
        <v>0</v>
      </c>
      <c r="LW32">
        <v>0</v>
      </c>
      <c r="LX32">
        <v>93</v>
      </c>
      <c r="LY32">
        <v>26</v>
      </c>
      <c r="LZ32">
        <v>3</v>
      </c>
      <c r="MA32">
        <v>37</v>
      </c>
      <c r="MB32">
        <v>11</v>
      </c>
      <c r="MC32">
        <v>16</v>
      </c>
      <c r="MD32">
        <v>0</v>
      </c>
      <c r="ME32">
        <v>0</v>
      </c>
      <c r="MF32">
        <v>0</v>
      </c>
      <c r="MG32">
        <v>0</v>
      </c>
      <c r="MH32">
        <v>82</v>
      </c>
      <c r="MI32">
        <v>10</v>
      </c>
      <c r="MJ32">
        <v>0</v>
      </c>
      <c r="MK32">
        <v>26</v>
      </c>
      <c r="ML32">
        <v>12</v>
      </c>
      <c r="MM32">
        <v>22</v>
      </c>
      <c r="MN32">
        <v>0</v>
      </c>
      <c r="MO32">
        <v>0</v>
      </c>
      <c r="MP32">
        <v>0</v>
      </c>
      <c r="MQ32">
        <v>0</v>
      </c>
      <c r="MR32">
        <v>58</v>
      </c>
      <c r="MS32">
        <v>7</v>
      </c>
      <c r="MT32">
        <v>1</v>
      </c>
      <c r="MU32">
        <v>20</v>
      </c>
      <c r="MV32">
        <v>8</v>
      </c>
      <c r="MW32">
        <v>13</v>
      </c>
      <c r="MX32">
        <v>0</v>
      </c>
      <c r="MY32">
        <v>0</v>
      </c>
      <c r="MZ32">
        <v>0</v>
      </c>
      <c r="NA32">
        <v>0</v>
      </c>
      <c r="NB32">
        <v>41</v>
      </c>
      <c r="NC32">
        <v>4</v>
      </c>
      <c r="ND32">
        <v>0</v>
      </c>
      <c r="NE32">
        <v>20</v>
      </c>
      <c r="NF32">
        <v>7</v>
      </c>
      <c r="NG32">
        <v>10</v>
      </c>
      <c r="NH32">
        <v>0</v>
      </c>
      <c r="NI32">
        <v>0</v>
      </c>
      <c r="NJ32">
        <v>0</v>
      </c>
      <c r="NK32">
        <v>0</v>
      </c>
      <c r="NL32">
        <v>34</v>
      </c>
      <c r="NM32">
        <v>2</v>
      </c>
      <c r="NN32">
        <v>0</v>
      </c>
      <c r="NO32">
        <v>1</v>
      </c>
      <c r="NP32">
        <v>0</v>
      </c>
      <c r="NQ32">
        <v>1</v>
      </c>
      <c r="NR32">
        <v>0</v>
      </c>
      <c r="NS32">
        <v>0</v>
      </c>
      <c r="NT32">
        <v>0</v>
      </c>
      <c r="NU32">
        <v>0</v>
      </c>
      <c r="NV32">
        <v>4</v>
      </c>
      <c r="NW32">
        <v>482</v>
      </c>
      <c r="NX32">
        <v>9</v>
      </c>
      <c r="NY32">
        <v>761</v>
      </c>
      <c r="NZ32">
        <v>244</v>
      </c>
      <c r="OA32">
        <v>542</v>
      </c>
      <c r="OB32">
        <v>0</v>
      </c>
      <c r="OC32">
        <v>4</v>
      </c>
      <c r="OD32">
        <v>0</v>
      </c>
      <c r="OE32">
        <v>2</v>
      </c>
      <c r="OF32">
        <v>1794</v>
      </c>
    </row>
    <row r="33" spans="1:396" hidden="1">
      <c r="A33" s="178" t="s">
        <v>154</v>
      </c>
      <c r="B33">
        <v>31</v>
      </c>
      <c r="C33">
        <v>0</v>
      </c>
      <c r="D33">
        <v>0</v>
      </c>
      <c r="E33">
        <v>0</v>
      </c>
      <c r="F33">
        <v>3</v>
      </c>
      <c r="G33">
        <v>0</v>
      </c>
      <c r="H33">
        <v>7</v>
      </c>
      <c r="I33">
        <v>19</v>
      </c>
      <c r="J33">
        <v>44</v>
      </c>
      <c r="K33">
        <v>4</v>
      </c>
      <c r="L33">
        <v>1</v>
      </c>
      <c r="M33">
        <v>0</v>
      </c>
      <c r="N33">
        <v>33</v>
      </c>
      <c r="O33">
        <v>19</v>
      </c>
      <c r="P33">
        <v>0</v>
      </c>
      <c r="Q33">
        <v>1</v>
      </c>
      <c r="R33">
        <v>5</v>
      </c>
      <c r="S33">
        <v>2</v>
      </c>
      <c r="T33">
        <v>128</v>
      </c>
      <c r="U33">
        <v>25</v>
      </c>
      <c r="V33">
        <v>0</v>
      </c>
      <c r="W33">
        <v>0</v>
      </c>
      <c r="X33">
        <v>1</v>
      </c>
      <c r="Y33">
        <v>10</v>
      </c>
      <c r="Z33">
        <v>0</v>
      </c>
      <c r="AA33">
        <v>0</v>
      </c>
      <c r="AB33">
        <v>2</v>
      </c>
      <c r="AC33">
        <v>1</v>
      </c>
      <c r="AD33">
        <v>1</v>
      </c>
      <c r="AE33">
        <v>7</v>
      </c>
      <c r="AF33">
        <v>1</v>
      </c>
      <c r="AG33">
        <v>8</v>
      </c>
      <c r="AH33">
        <v>353</v>
      </c>
      <c r="AI33">
        <v>3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2</v>
      </c>
      <c r="AQ33">
        <v>2</v>
      </c>
      <c r="AR33">
        <v>0</v>
      </c>
      <c r="AS33">
        <v>0</v>
      </c>
      <c r="AT33">
        <v>0</v>
      </c>
      <c r="AU33">
        <v>0</v>
      </c>
      <c r="AV33">
        <v>1</v>
      </c>
      <c r="AW33">
        <v>0</v>
      </c>
      <c r="AX33">
        <v>0</v>
      </c>
      <c r="AY33">
        <v>0</v>
      </c>
      <c r="AZ33">
        <v>0</v>
      </c>
      <c r="BA33">
        <v>6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0</v>
      </c>
      <c r="BJ33">
        <v>0</v>
      </c>
      <c r="BK33">
        <v>0</v>
      </c>
      <c r="BL33">
        <v>1</v>
      </c>
      <c r="BM33">
        <v>0</v>
      </c>
      <c r="BN33">
        <v>0</v>
      </c>
      <c r="BO33">
        <v>16</v>
      </c>
      <c r="BP33">
        <v>43</v>
      </c>
      <c r="BQ33">
        <v>3</v>
      </c>
      <c r="BR33">
        <v>1</v>
      </c>
      <c r="BS33">
        <v>0</v>
      </c>
      <c r="BT33">
        <v>11</v>
      </c>
      <c r="BU33">
        <v>0</v>
      </c>
      <c r="BV33">
        <v>9</v>
      </c>
      <c r="BW33">
        <v>40</v>
      </c>
      <c r="BX33">
        <v>29</v>
      </c>
      <c r="BY33">
        <v>4</v>
      </c>
      <c r="BZ33">
        <v>2</v>
      </c>
      <c r="CA33">
        <v>0</v>
      </c>
      <c r="CB33">
        <v>27</v>
      </c>
      <c r="CC33">
        <v>90</v>
      </c>
      <c r="CD33">
        <v>0</v>
      </c>
      <c r="CE33">
        <v>0</v>
      </c>
      <c r="CF33">
        <v>9</v>
      </c>
      <c r="CG33">
        <v>8</v>
      </c>
      <c r="CH33">
        <v>96</v>
      </c>
      <c r="CI33">
        <v>19</v>
      </c>
      <c r="CJ33">
        <v>0</v>
      </c>
      <c r="CK33">
        <v>2</v>
      </c>
      <c r="CL33">
        <v>2</v>
      </c>
      <c r="CM33">
        <v>17</v>
      </c>
      <c r="CN33">
        <v>1</v>
      </c>
      <c r="CO33">
        <v>3</v>
      </c>
      <c r="CP33">
        <v>25</v>
      </c>
      <c r="CQ33">
        <v>6</v>
      </c>
      <c r="CR33">
        <v>1</v>
      </c>
      <c r="CS33">
        <v>19</v>
      </c>
      <c r="CT33">
        <v>3</v>
      </c>
      <c r="CU33">
        <v>14</v>
      </c>
      <c r="CV33">
        <v>484</v>
      </c>
      <c r="CW33">
        <v>14</v>
      </c>
      <c r="CX33">
        <v>5</v>
      </c>
      <c r="CY33">
        <v>1</v>
      </c>
      <c r="CZ33">
        <v>0</v>
      </c>
      <c r="DA33">
        <v>23</v>
      </c>
      <c r="DB33">
        <v>0</v>
      </c>
      <c r="DC33">
        <v>8</v>
      </c>
      <c r="DD33">
        <v>12</v>
      </c>
      <c r="DE33">
        <v>33</v>
      </c>
      <c r="DF33">
        <v>9</v>
      </c>
      <c r="DG33">
        <v>4</v>
      </c>
      <c r="DH33">
        <v>1</v>
      </c>
      <c r="DI33">
        <v>20</v>
      </c>
      <c r="DJ33">
        <v>28</v>
      </c>
      <c r="DK33">
        <v>0</v>
      </c>
      <c r="DL33">
        <v>0</v>
      </c>
      <c r="DM33">
        <v>19</v>
      </c>
      <c r="DN33">
        <v>0</v>
      </c>
      <c r="DO33">
        <v>57</v>
      </c>
      <c r="DP33">
        <v>10</v>
      </c>
      <c r="DQ33">
        <v>0</v>
      </c>
      <c r="DR33">
        <v>0</v>
      </c>
      <c r="DS33">
        <v>0</v>
      </c>
      <c r="DT33">
        <v>3</v>
      </c>
      <c r="DU33">
        <v>0</v>
      </c>
      <c r="DV33">
        <v>0</v>
      </c>
      <c r="DW33">
        <v>1</v>
      </c>
      <c r="DX33">
        <v>1</v>
      </c>
      <c r="DY33">
        <v>2</v>
      </c>
      <c r="DZ33">
        <v>12</v>
      </c>
      <c r="EA33">
        <v>0</v>
      </c>
      <c r="EB33">
        <v>3</v>
      </c>
      <c r="EC33">
        <v>266</v>
      </c>
      <c r="ED33">
        <v>91</v>
      </c>
      <c r="EE33">
        <v>8</v>
      </c>
      <c r="EF33">
        <v>2</v>
      </c>
      <c r="EG33">
        <v>0</v>
      </c>
      <c r="EH33">
        <v>37</v>
      </c>
      <c r="EI33">
        <v>0</v>
      </c>
      <c r="EJ33">
        <v>24</v>
      </c>
      <c r="EK33">
        <v>73</v>
      </c>
      <c r="EL33">
        <v>108</v>
      </c>
      <c r="EM33">
        <v>17</v>
      </c>
      <c r="EN33">
        <v>7</v>
      </c>
      <c r="EO33">
        <v>1</v>
      </c>
      <c r="EP33">
        <v>80</v>
      </c>
      <c r="EQ33">
        <v>138</v>
      </c>
      <c r="ER33">
        <v>0</v>
      </c>
      <c r="ES33">
        <v>1</v>
      </c>
      <c r="ET33">
        <v>33</v>
      </c>
      <c r="EU33">
        <v>10</v>
      </c>
      <c r="EV33">
        <v>287</v>
      </c>
      <c r="EW33">
        <v>54</v>
      </c>
      <c r="EX33">
        <v>0</v>
      </c>
      <c r="EY33">
        <v>2</v>
      </c>
      <c r="EZ33">
        <v>3</v>
      </c>
      <c r="FA33">
        <v>30</v>
      </c>
      <c r="FB33">
        <v>1</v>
      </c>
      <c r="FC33">
        <v>4</v>
      </c>
      <c r="FD33">
        <v>28</v>
      </c>
      <c r="FE33">
        <v>8</v>
      </c>
      <c r="FF33">
        <v>4</v>
      </c>
      <c r="FG33">
        <v>39</v>
      </c>
      <c r="FH33">
        <v>4</v>
      </c>
      <c r="FI33">
        <v>25</v>
      </c>
      <c r="FJ33">
        <v>1119</v>
      </c>
      <c r="FK33">
        <v>161</v>
      </c>
      <c r="FL33">
        <v>15</v>
      </c>
      <c r="FM33">
        <v>170</v>
      </c>
      <c r="FN33">
        <v>4</v>
      </c>
      <c r="FO33">
        <v>3</v>
      </c>
      <c r="FP33">
        <v>353</v>
      </c>
      <c r="FQ33">
        <v>8</v>
      </c>
      <c r="FR33">
        <v>4</v>
      </c>
      <c r="FS33">
        <v>2</v>
      </c>
      <c r="FT33">
        <v>0</v>
      </c>
      <c r="FU33">
        <v>2</v>
      </c>
      <c r="FV33">
        <v>16</v>
      </c>
      <c r="FW33">
        <v>235</v>
      </c>
      <c r="FX33">
        <v>12</v>
      </c>
      <c r="FY33">
        <v>214</v>
      </c>
      <c r="FZ33">
        <v>3</v>
      </c>
      <c r="GA33">
        <v>20</v>
      </c>
      <c r="GB33">
        <v>484</v>
      </c>
      <c r="GC33">
        <v>50</v>
      </c>
      <c r="GD33">
        <v>0</v>
      </c>
      <c r="GE33">
        <v>197</v>
      </c>
      <c r="GF33">
        <v>2</v>
      </c>
      <c r="GG33">
        <v>17</v>
      </c>
      <c r="GH33">
        <v>266</v>
      </c>
      <c r="GI33">
        <v>454</v>
      </c>
      <c r="GJ33">
        <v>31</v>
      </c>
      <c r="GK33">
        <v>583</v>
      </c>
      <c r="GL33">
        <v>9</v>
      </c>
      <c r="GM33">
        <v>42</v>
      </c>
      <c r="GN33">
        <v>1119</v>
      </c>
      <c r="GO33">
        <v>7</v>
      </c>
      <c r="GP33">
        <v>0</v>
      </c>
      <c r="GQ33">
        <v>47</v>
      </c>
      <c r="GR33">
        <v>22</v>
      </c>
      <c r="GS33">
        <v>37</v>
      </c>
      <c r="GT33">
        <v>0</v>
      </c>
      <c r="GU33">
        <v>1</v>
      </c>
      <c r="GV33">
        <v>0</v>
      </c>
      <c r="GW33">
        <v>0</v>
      </c>
      <c r="GX33">
        <v>91</v>
      </c>
      <c r="GY33">
        <v>5</v>
      </c>
      <c r="GZ33">
        <v>0</v>
      </c>
      <c r="HA33">
        <v>31</v>
      </c>
      <c r="HB33">
        <v>19</v>
      </c>
      <c r="HC33">
        <v>19</v>
      </c>
      <c r="HD33">
        <v>2</v>
      </c>
      <c r="HE33">
        <v>0</v>
      </c>
      <c r="HF33">
        <v>0</v>
      </c>
      <c r="HG33">
        <v>1</v>
      </c>
      <c r="HH33">
        <v>55</v>
      </c>
      <c r="HI33">
        <v>12</v>
      </c>
      <c r="HJ33">
        <v>0</v>
      </c>
      <c r="HK33">
        <v>34</v>
      </c>
      <c r="HL33">
        <v>21</v>
      </c>
      <c r="HM33">
        <v>21</v>
      </c>
      <c r="HN33">
        <v>0</v>
      </c>
      <c r="HO33">
        <v>1</v>
      </c>
      <c r="HP33">
        <v>0</v>
      </c>
      <c r="HQ33">
        <v>0</v>
      </c>
      <c r="HR33">
        <v>67</v>
      </c>
      <c r="HS33">
        <v>24</v>
      </c>
      <c r="HT33">
        <v>0</v>
      </c>
      <c r="HU33">
        <v>35</v>
      </c>
      <c r="HV33">
        <v>16</v>
      </c>
      <c r="HW33">
        <v>14</v>
      </c>
      <c r="HX33">
        <v>0</v>
      </c>
      <c r="HY33">
        <v>0</v>
      </c>
      <c r="HZ33">
        <v>0</v>
      </c>
      <c r="IA33">
        <v>1</v>
      </c>
      <c r="IB33">
        <v>73</v>
      </c>
      <c r="IC33">
        <v>27</v>
      </c>
      <c r="ID33">
        <v>0</v>
      </c>
      <c r="IE33">
        <v>36</v>
      </c>
      <c r="IF33">
        <v>21</v>
      </c>
      <c r="IG33">
        <v>17</v>
      </c>
      <c r="IH33">
        <v>0</v>
      </c>
      <c r="II33">
        <v>0</v>
      </c>
      <c r="IJ33">
        <v>0</v>
      </c>
      <c r="IK33">
        <v>1</v>
      </c>
      <c r="IL33">
        <v>80</v>
      </c>
      <c r="IM33">
        <v>28</v>
      </c>
      <c r="IN33">
        <v>1</v>
      </c>
      <c r="IO33">
        <v>29</v>
      </c>
      <c r="IP33">
        <v>12</v>
      </c>
      <c r="IQ33">
        <v>22</v>
      </c>
      <c r="IR33">
        <v>1</v>
      </c>
      <c r="IS33">
        <v>0</v>
      </c>
      <c r="IT33">
        <v>0</v>
      </c>
      <c r="IU33">
        <v>0</v>
      </c>
      <c r="IV33">
        <v>80</v>
      </c>
      <c r="IW33">
        <v>23</v>
      </c>
      <c r="IX33">
        <v>0</v>
      </c>
      <c r="IY33">
        <v>26</v>
      </c>
      <c r="IZ33">
        <v>11</v>
      </c>
      <c r="JA33">
        <v>13</v>
      </c>
      <c r="JB33">
        <v>1</v>
      </c>
      <c r="JC33">
        <v>0</v>
      </c>
      <c r="JD33">
        <v>0</v>
      </c>
      <c r="JE33">
        <v>0</v>
      </c>
      <c r="JF33">
        <v>62</v>
      </c>
      <c r="JG33">
        <v>38</v>
      </c>
      <c r="JH33">
        <v>1</v>
      </c>
      <c r="JI33">
        <v>24</v>
      </c>
      <c r="JJ33">
        <v>9</v>
      </c>
      <c r="JK33">
        <v>11</v>
      </c>
      <c r="JL33">
        <v>1</v>
      </c>
      <c r="JM33">
        <v>0</v>
      </c>
      <c r="JN33">
        <v>0</v>
      </c>
      <c r="JO33">
        <v>0</v>
      </c>
      <c r="JP33">
        <v>74</v>
      </c>
      <c r="JQ33">
        <v>25</v>
      </c>
      <c r="JR33">
        <v>0</v>
      </c>
      <c r="JS33">
        <v>28</v>
      </c>
      <c r="JT33">
        <v>13</v>
      </c>
      <c r="JU33">
        <v>11</v>
      </c>
      <c r="JV33">
        <v>0</v>
      </c>
      <c r="JW33">
        <v>0</v>
      </c>
      <c r="JX33">
        <v>0</v>
      </c>
      <c r="JY33">
        <v>1</v>
      </c>
      <c r="JZ33">
        <v>64</v>
      </c>
      <c r="KA33">
        <v>35</v>
      </c>
      <c r="KB33">
        <v>2</v>
      </c>
      <c r="KC33">
        <v>27</v>
      </c>
      <c r="KD33">
        <v>15</v>
      </c>
      <c r="KE33">
        <v>20</v>
      </c>
      <c r="KF33">
        <v>1</v>
      </c>
      <c r="KG33">
        <v>0</v>
      </c>
      <c r="KH33">
        <v>0</v>
      </c>
      <c r="KI33">
        <v>1</v>
      </c>
      <c r="KJ33">
        <v>84</v>
      </c>
      <c r="KK33">
        <v>34</v>
      </c>
      <c r="KL33">
        <v>0</v>
      </c>
      <c r="KM33">
        <v>28</v>
      </c>
      <c r="KN33">
        <v>11</v>
      </c>
      <c r="KO33">
        <v>11</v>
      </c>
      <c r="KP33">
        <v>1</v>
      </c>
      <c r="KQ33">
        <v>0</v>
      </c>
      <c r="KR33">
        <v>0</v>
      </c>
      <c r="KS33">
        <v>0</v>
      </c>
      <c r="KT33">
        <v>73</v>
      </c>
      <c r="KU33">
        <v>24</v>
      </c>
      <c r="KV33">
        <v>1</v>
      </c>
      <c r="KW33">
        <v>31</v>
      </c>
      <c r="KX33">
        <v>11</v>
      </c>
      <c r="KY33">
        <v>15</v>
      </c>
      <c r="KZ33">
        <v>0</v>
      </c>
      <c r="LA33">
        <v>0</v>
      </c>
      <c r="LB33">
        <v>0</v>
      </c>
      <c r="LC33">
        <v>1</v>
      </c>
      <c r="LD33">
        <v>71</v>
      </c>
      <c r="LE33">
        <v>18</v>
      </c>
      <c r="LF33">
        <v>2</v>
      </c>
      <c r="LG33">
        <v>20</v>
      </c>
      <c r="LH33">
        <v>7</v>
      </c>
      <c r="LI33">
        <v>16</v>
      </c>
      <c r="LJ33">
        <v>0</v>
      </c>
      <c r="LK33">
        <v>0</v>
      </c>
      <c r="LL33">
        <v>0</v>
      </c>
      <c r="LM33">
        <v>0</v>
      </c>
      <c r="LN33">
        <v>56</v>
      </c>
      <c r="LO33">
        <v>19</v>
      </c>
      <c r="LP33">
        <v>2</v>
      </c>
      <c r="LQ33">
        <v>24</v>
      </c>
      <c r="LR33">
        <v>9</v>
      </c>
      <c r="LS33">
        <v>10</v>
      </c>
      <c r="LT33">
        <v>0</v>
      </c>
      <c r="LU33">
        <v>0</v>
      </c>
      <c r="LV33">
        <v>0</v>
      </c>
      <c r="LW33">
        <v>2</v>
      </c>
      <c r="LX33">
        <v>55</v>
      </c>
      <c r="LY33">
        <v>8</v>
      </c>
      <c r="LZ33">
        <v>3</v>
      </c>
      <c r="MA33">
        <v>17</v>
      </c>
      <c r="MB33">
        <v>7</v>
      </c>
      <c r="MC33">
        <v>8</v>
      </c>
      <c r="MD33">
        <v>1</v>
      </c>
      <c r="ME33">
        <v>0</v>
      </c>
      <c r="MF33">
        <v>0</v>
      </c>
      <c r="MG33">
        <v>0</v>
      </c>
      <c r="MH33">
        <v>36</v>
      </c>
      <c r="MI33">
        <v>14</v>
      </c>
      <c r="MJ33">
        <v>4</v>
      </c>
      <c r="MK33">
        <v>20</v>
      </c>
      <c r="ML33">
        <v>5</v>
      </c>
      <c r="MM33">
        <v>6</v>
      </c>
      <c r="MN33">
        <v>0</v>
      </c>
      <c r="MO33">
        <v>1</v>
      </c>
      <c r="MP33">
        <v>0</v>
      </c>
      <c r="MQ33">
        <v>0</v>
      </c>
      <c r="MR33">
        <v>44</v>
      </c>
      <c r="MS33">
        <v>3</v>
      </c>
      <c r="MT33">
        <v>0</v>
      </c>
      <c r="MU33">
        <v>13</v>
      </c>
      <c r="MV33">
        <v>5</v>
      </c>
      <c r="MW33">
        <v>6</v>
      </c>
      <c r="MX33">
        <v>0</v>
      </c>
      <c r="MY33">
        <v>0</v>
      </c>
      <c r="MZ33">
        <v>0</v>
      </c>
      <c r="NA33">
        <v>0</v>
      </c>
      <c r="NB33">
        <v>22</v>
      </c>
      <c r="NC33">
        <v>7</v>
      </c>
      <c r="ND33">
        <v>0</v>
      </c>
      <c r="NE33">
        <v>13</v>
      </c>
      <c r="NF33">
        <v>5</v>
      </c>
      <c r="NG33">
        <v>5</v>
      </c>
      <c r="NH33">
        <v>0</v>
      </c>
      <c r="NI33">
        <v>1</v>
      </c>
      <c r="NJ33">
        <v>0</v>
      </c>
      <c r="NK33">
        <v>0</v>
      </c>
      <c r="NL33">
        <v>25</v>
      </c>
      <c r="NM33">
        <v>2</v>
      </c>
      <c r="NN33">
        <v>0</v>
      </c>
      <c r="NO33">
        <v>1</v>
      </c>
      <c r="NP33">
        <v>0</v>
      </c>
      <c r="NQ33">
        <v>4</v>
      </c>
      <c r="NR33">
        <v>0</v>
      </c>
      <c r="NS33">
        <v>0</v>
      </c>
      <c r="NT33">
        <v>0</v>
      </c>
      <c r="NU33">
        <v>0</v>
      </c>
      <c r="NV33">
        <v>7</v>
      </c>
      <c r="NW33">
        <v>353</v>
      </c>
      <c r="NX33">
        <v>16</v>
      </c>
      <c r="NY33">
        <v>484</v>
      </c>
      <c r="NZ33">
        <v>219</v>
      </c>
      <c r="OA33">
        <v>266</v>
      </c>
      <c r="OB33">
        <v>8</v>
      </c>
      <c r="OC33">
        <v>4</v>
      </c>
      <c r="OD33">
        <v>0</v>
      </c>
      <c r="OE33">
        <v>8</v>
      </c>
      <c r="OF33">
        <v>1119</v>
      </c>
    </row>
    <row r="34" spans="1:396" hidden="1">
      <c r="A34" s="178" t="s">
        <v>155</v>
      </c>
      <c r="B34">
        <v>2</v>
      </c>
      <c r="C34">
        <v>9</v>
      </c>
      <c r="D34">
        <v>33</v>
      </c>
      <c r="E34">
        <v>3</v>
      </c>
      <c r="F34">
        <v>3</v>
      </c>
      <c r="G34">
        <v>0</v>
      </c>
      <c r="H34">
        <v>0</v>
      </c>
      <c r="I34">
        <v>0</v>
      </c>
      <c r="J34">
        <v>27</v>
      </c>
      <c r="K34">
        <v>3</v>
      </c>
      <c r="L34">
        <v>0</v>
      </c>
      <c r="M34">
        <v>0</v>
      </c>
      <c r="N34">
        <v>26</v>
      </c>
      <c r="O34">
        <v>0</v>
      </c>
      <c r="P34">
        <v>0</v>
      </c>
      <c r="Q34">
        <v>0</v>
      </c>
      <c r="R34">
        <v>0</v>
      </c>
      <c r="S34">
        <v>0</v>
      </c>
      <c r="T34">
        <v>40</v>
      </c>
      <c r="U34">
        <v>1</v>
      </c>
      <c r="V34">
        <v>0</v>
      </c>
      <c r="W34">
        <v>0</v>
      </c>
      <c r="X34">
        <v>1</v>
      </c>
      <c r="Y34">
        <v>2</v>
      </c>
      <c r="Z34">
        <v>0</v>
      </c>
      <c r="AA34">
        <v>0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4</v>
      </c>
      <c r="AH34">
        <v>155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12</v>
      </c>
      <c r="BQ34">
        <v>26</v>
      </c>
      <c r="BR34">
        <v>25</v>
      </c>
      <c r="BS34">
        <v>5</v>
      </c>
      <c r="BT34">
        <v>7</v>
      </c>
      <c r="BU34">
        <v>0</v>
      </c>
      <c r="BV34">
        <v>0</v>
      </c>
      <c r="BW34">
        <v>0</v>
      </c>
      <c r="BX34">
        <v>36</v>
      </c>
      <c r="BY34">
        <v>3</v>
      </c>
      <c r="BZ34">
        <v>0</v>
      </c>
      <c r="CA34">
        <v>0</v>
      </c>
      <c r="CB34">
        <v>15</v>
      </c>
      <c r="CC34">
        <v>1</v>
      </c>
      <c r="CD34">
        <v>0</v>
      </c>
      <c r="CE34">
        <v>0</v>
      </c>
      <c r="CF34">
        <v>9</v>
      </c>
      <c r="CG34">
        <v>0</v>
      </c>
      <c r="CH34">
        <v>69</v>
      </c>
      <c r="CI34">
        <v>2</v>
      </c>
      <c r="CJ34">
        <v>0</v>
      </c>
      <c r="CK34">
        <v>0</v>
      </c>
      <c r="CL34">
        <v>3</v>
      </c>
      <c r="CM34">
        <v>5</v>
      </c>
      <c r="CN34">
        <v>0</v>
      </c>
      <c r="CO34">
        <v>2</v>
      </c>
      <c r="CP34">
        <v>3</v>
      </c>
      <c r="CQ34">
        <v>2</v>
      </c>
      <c r="CR34">
        <v>2</v>
      </c>
      <c r="CS34">
        <v>11</v>
      </c>
      <c r="CT34">
        <v>0</v>
      </c>
      <c r="CU34">
        <v>3</v>
      </c>
      <c r="CV34">
        <v>241</v>
      </c>
      <c r="CW34">
        <v>11</v>
      </c>
      <c r="CX34">
        <v>31</v>
      </c>
      <c r="CY34">
        <v>64</v>
      </c>
      <c r="CZ34">
        <v>0</v>
      </c>
      <c r="DA34">
        <v>5</v>
      </c>
      <c r="DB34">
        <v>0</v>
      </c>
      <c r="DC34">
        <v>0</v>
      </c>
      <c r="DD34">
        <v>3</v>
      </c>
      <c r="DE34">
        <v>31</v>
      </c>
      <c r="DF34">
        <v>4</v>
      </c>
      <c r="DG34">
        <v>0</v>
      </c>
      <c r="DH34">
        <v>0</v>
      </c>
      <c r="DI34">
        <v>15</v>
      </c>
      <c r="DJ34">
        <v>0</v>
      </c>
      <c r="DK34">
        <v>0</v>
      </c>
      <c r="DL34">
        <v>0</v>
      </c>
      <c r="DM34">
        <v>10</v>
      </c>
      <c r="DN34">
        <v>0</v>
      </c>
      <c r="DO34">
        <v>29</v>
      </c>
      <c r="DP34">
        <v>10</v>
      </c>
      <c r="DQ34">
        <v>0</v>
      </c>
      <c r="DR34">
        <v>0</v>
      </c>
      <c r="DS34">
        <v>0</v>
      </c>
      <c r="DT34">
        <v>4</v>
      </c>
      <c r="DU34">
        <v>0</v>
      </c>
      <c r="DV34">
        <v>0</v>
      </c>
      <c r="DW34">
        <v>0</v>
      </c>
      <c r="DX34">
        <v>2</v>
      </c>
      <c r="DY34">
        <v>0</v>
      </c>
      <c r="DZ34">
        <v>2</v>
      </c>
      <c r="EA34">
        <v>0</v>
      </c>
      <c r="EB34">
        <v>23</v>
      </c>
      <c r="EC34">
        <v>244</v>
      </c>
      <c r="ED34">
        <v>25</v>
      </c>
      <c r="EE34">
        <v>66</v>
      </c>
      <c r="EF34">
        <v>122</v>
      </c>
      <c r="EG34">
        <v>8</v>
      </c>
      <c r="EH34">
        <v>15</v>
      </c>
      <c r="EI34">
        <v>0</v>
      </c>
      <c r="EJ34">
        <v>0</v>
      </c>
      <c r="EK34">
        <v>3</v>
      </c>
      <c r="EL34">
        <v>94</v>
      </c>
      <c r="EM34">
        <v>10</v>
      </c>
      <c r="EN34">
        <v>0</v>
      </c>
      <c r="EO34">
        <v>0</v>
      </c>
      <c r="EP34">
        <v>56</v>
      </c>
      <c r="EQ34">
        <v>1</v>
      </c>
      <c r="ER34">
        <v>0</v>
      </c>
      <c r="ES34">
        <v>0</v>
      </c>
      <c r="ET34">
        <v>19</v>
      </c>
      <c r="EU34">
        <v>0</v>
      </c>
      <c r="EV34">
        <v>138</v>
      </c>
      <c r="EW34">
        <v>13</v>
      </c>
      <c r="EX34">
        <v>0</v>
      </c>
      <c r="EY34">
        <v>0</v>
      </c>
      <c r="EZ34">
        <v>4</v>
      </c>
      <c r="FA34">
        <v>11</v>
      </c>
      <c r="FB34">
        <v>0</v>
      </c>
      <c r="FC34">
        <v>2</v>
      </c>
      <c r="FD34">
        <v>3</v>
      </c>
      <c r="FE34">
        <v>4</v>
      </c>
      <c r="FF34">
        <v>3</v>
      </c>
      <c r="FG34">
        <v>13</v>
      </c>
      <c r="FH34">
        <v>0</v>
      </c>
      <c r="FI34">
        <v>30</v>
      </c>
      <c r="FJ34">
        <v>640</v>
      </c>
      <c r="FK34">
        <v>59</v>
      </c>
      <c r="FL34">
        <v>6</v>
      </c>
      <c r="FM34">
        <v>86</v>
      </c>
      <c r="FN34">
        <v>1</v>
      </c>
      <c r="FO34">
        <v>3</v>
      </c>
      <c r="FP34">
        <v>155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107</v>
      </c>
      <c r="FX34">
        <v>5</v>
      </c>
      <c r="FY34">
        <v>117</v>
      </c>
      <c r="FZ34">
        <v>7</v>
      </c>
      <c r="GA34">
        <v>5</v>
      </c>
      <c r="GB34">
        <v>241</v>
      </c>
      <c r="GC34">
        <v>15</v>
      </c>
      <c r="GD34">
        <v>0</v>
      </c>
      <c r="GE34">
        <v>227</v>
      </c>
      <c r="GF34">
        <v>0</v>
      </c>
      <c r="GG34">
        <v>2</v>
      </c>
      <c r="GH34">
        <v>244</v>
      </c>
      <c r="GI34">
        <v>181</v>
      </c>
      <c r="GJ34">
        <v>11</v>
      </c>
      <c r="GK34">
        <v>430</v>
      </c>
      <c r="GL34">
        <v>8</v>
      </c>
      <c r="GM34">
        <v>10</v>
      </c>
      <c r="GN34">
        <v>640</v>
      </c>
      <c r="GO34">
        <v>9</v>
      </c>
      <c r="GP34">
        <v>0</v>
      </c>
      <c r="GQ34">
        <v>18</v>
      </c>
      <c r="GR34">
        <v>6</v>
      </c>
      <c r="GS34">
        <v>53</v>
      </c>
      <c r="GT34">
        <v>0</v>
      </c>
      <c r="GU34">
        <v>0</v>
      </c>
      <c r="GV34">
        <v>0</v>
      </c>
      <c r="GW34">
        <v>1</v>
      </c>
      <c r="GX34">
        <v>80</v>
      </c>
      <c r="GY34">
        <v>10</v>
      </c>
      <c r="GZ34">
        <v>0</v>
      </c>
      <c r="HA34">
        <v>15</v>
      </c>
      <c r="HB34">
        <v>6</v>
      </c>
      <c r="HC34">
        <v>21</v>
      </c>
      <c r="HD34">
        <v>0</v>
      </c>
      <c r="HE34">
        <v>0</v>
      </c>
      <c r="HF34">
        <v>0</v>
      </c>
      <c r="HG34">
        <v>0</v>
      </c>
      <c r="HH34">
        <v>46</v>
      </c>
      <c r="HI34">
        <v>11</v>
      </c>
      <c r="HJ34">
        <v>0</v>
      </c>
      <c r="HK34">
        <v>16</v>
      </c>
      <c r="HL34">
        <v>10</v>
      </c>
      <c r="HM34">
        <v>13</v>
      </c>
      <c r="HN34">
        <v>0</v>
      </c>
      <c r="HO34">
        <v>0</v>
      </c>
      <c r="HP34">
        <v>0</v>
      </c>
      <c r="HQ34">
        <v>0</v>
      </c>
      <c r="HR34">
        <v>40</v>
      </c>
      <c r="HS34">
        <v>18</v>
      </c>
      <c r="HT34">
        <v>0</v>
      </c>
      <c r="HU34">
        <v>21</v>
      </c>
      <c r="HV34">
        <v>9</v>
      </c>
      <c r="HW34">
        <v>15</v>
      </c>
      <c r="HX34">
        <v>0</v>
      </c>
      <c r="HY34">
        <v>0</v>
      </c>
      <c r="HZ34">
        <v>0</v>
      </c>
      <c r="IA34">
        <v>0</v>
      </c>
      <c r="IB34">
        <v>54</v>
      </c>
      <c r="IC34">
        <v>23</v>
      </c>
      <c r="ID34">
        <v>0</v>
      </c>
      <c r="IE34">
        <v>23</v>
      </c>
      <c r="IF34">
        <v>6</v>
      </c>
      <c r="IG34">
        <v>20</v>
      </c>
      <c r="IH34">
        <v>0</v>
      </c>
      <c r="II34">
        <v>0</v>
      </c>
      <c r="IJ34">
        <v>0</v>
      </c>
      <c r="IK34">
        <v>0</v>
      </c>
      <c r="IL34">
        <v>66</v>
      </c>
      <c r="IM34">
        <v>19</v>
      </c>
      <c r="IN34">
        <v>0</v>
      </c>
      <c r="IO34">
        <v>25</v>
      </c>
      <c r="IP34">
        <v>10</v>
      </c>
      <c r="IQ34">
        <v>15</v>
      </c>
      <c r="IR34">
        <v>0</v>
      </c>
      <c r="IS34">
        <v>1</v>
      </c>
      <c r="IT34">
        <v>0</v>
      </c>
      <c r="IU34">
        <v>0</v>
      </c>
      <c r="IV34">
        <v>59</v>
      </c>
      <c r="IW34">
        <v>11</v>
      </c>
      <c r="IX34">
        <v>0</v>
      </c>
      <c r="IY34">
        <v>14</v>
      </c>
      <c r="IZ34">
        <v>8</v>
      </c>
      <c r="JA34">
        <v>18</v>
      </c>
      <c r="JB34">
        <v>0</v>
      </c>
      <c r="JC34">
        <v>0</v>
      </c>
      <c r="JD34">
        <v>0</v>
      </c>
      <c r="JE34">
        <v>0</v>
      </c>
      <c r="JF34">
        <v>43</v>
      </c>
      <c r="JG34">
        <v>9</v>
      </c>
      <c r="JH34">
        <v>0</v>
      </c>
      <c r="JI34">
        <v>15</v>
      </c>
      <c r="JJ34">
        <v>5</v>
      </c>
      <c r="JK34">
        <v>11</v>
      </c>
      <c r="JL34">
        <v>0</v>
      </c>
      <c r="JM34">
        <v>0</v>
      </c>
      <c r="JN34">
        <v>0</v>
      </c>
      <c r="JO34">
        <v>0</v>
      </c>
      <c r="JP34">
        <v>35</v>
      </c>
      <c r="JQ34">
        <v>11</v>
      </c>
      <c r="JR34">
        <v>0</v>
      </c>
      <c r="JS34">
        <v>19</v>
      </c>
      <c r="JT34">
        <v>13</v>
      </c>
      <c r="JU34">
        <v>15</v>
      </c>
      <c r="JV34">
        <v>0</v>
      </c>
      <c r="JW34">
        <v>0</v>
      </c>
      <c r="JX34">
        <v>0</v>
      </c>
      <c r="JY34">
        <v>0</v>
      </c>
      <c r="JZ34">
        <v>45</v>
      </c>
      <c r="KA34">
        <v>8</v>
      </c>
      <c r="KB34">
        <v>0</v>
      </c>
      <c r="KC34">
        <v>13</v>
      </c>
      <c r="KD34">
        <v>3</v>
      </c>
      <c r="KE34">
        <v>15</v>
      </c>
      <c r="KF34">
        <v>1</v>
      </c>
      <c r="KG34">
        <v>0</v>
      </c>
      <c r="KH34">
        <v>0</v>
      </c>
      <c r="KI34">
        <v>0</v>
      </c>
      <c r="KJ34">
        <v>36</v>
      </c>
      <c r="KK34">
        <v>10</v>
      </c>
      <c r="KL34">
        <v>0</v>
      </c>
      <c r="KM34">
        <v>6</v>
      </c>
      <c r="KN34">
        <v>4</v>
      </c>
      <c r="KO34">
        <v>14</v>
      </c>
      <c r="KP34">
        <v>0</v>
      </c>
      <c r="KQ34">
        <v>0</v>
      </c>
      <c r="KR34">
        <v>0</v>
      </c>
      <c r="KS34">
        <v>0</v>
      </c>
      <c r="KT34">
        <v>30</v>
      </c>
      <c r="KU34">
        <v>8</v>
      </c>
      <c r="KV34">
        <v>0</v>
      </c>
      <c r="KW34">
        <v>7</v>
      </c>
      <c r="KX34">
        <v>4</v>
      </c>
      <c r="KY34">
        <v>7</v>
      </c>
      <c r="KZ34">
        <v>1</v>
      </c>
      <c r="LA34">
        <v>0</v>
      </c>
      <c r="LB34">
        <v>0</v>
      </c>
      <c r="LC34">
        <v>0</v>
      </c>
      <c r="LD34">
        <v>22</v>
      </c>
      <c r="LE34">
        <v>4</v>
      </c>
      <c r="LF34">
        <v>0</v>
      </c>
      <c r="LG34">
        <v>10</v>
      </c>
      <c r="LH34">
        <v>3</v>
      </c>
      <c r="LI34">
        <v>10</v>
      </c>
      <c r="LJ34">
        <v>0</v>
      </c>
      <c r="LK34">
        <v>0</v>
      </c>
      <c r="LL34">
        <v>0</v>
      </c>
      <c r="LM34">
        <v>0</v>
      </c>
      <c r="LN34">
        <v>24</v>
      </c>
      <c r="LO34">
        <v>1</v>
      </c>
      <c r="LP34">
        <v>0</v>
      </c>
      <c r="LQ34">
        <v>15</v>
      </c>
      <c r="LR34">
        <v>6</v>
      </c>
      <c r="LS34">
        <v>7</v>
      </c>
      <c r="LT34">
        <v>0</v>
      </c>
      <c r="LU34">
        <v>0</v>
      </c>
      <c r="LV34">
        <v>0</v>
      </c>
      <c r="LW34">
        <v>0</v>
      </c>
      <c r="LX34">
        <v>23</v>
      </c>
      <c r="LY34">
        <v>1</v>
      </c>
      <c r="LZ34">
        <v>0</v>
      </c>
      <c r="MA34">
        <v>8</v>
      </c>
      <c r="MB34">
        <v>1</v>
      </c>
      <c r="MC34">
        <v>5</v>
      </c>
      <c r="MD34">
        <v>4</v>
      </c>
      <c r="ME34">
        <v>0</v>
      </c>
      <c r="MF34">
        <v>0</v>
      </c>
      <c r="MG34">
        <v>0</v>
      </c>
      <c r="MH34">
        <v>14</v>
      </c>
      <c r="MI34">
        <v>1</v>
      </c>
      <c r="MJ34">
        <v>0</v>
      </c>
      <c r="MK34">
        <v>8</v>
      </c>
      <c r="ML34">
        <v>7</v>
      </c>
      <c r="MM34">
        <v>1</v>
      </c>
      <c r="MN34">
        <v>0</v>
      </c>
      <c r="MO34">
        <v>0</v>
      </c>
      <c r="MP34">
        <v>0</v>
      </c>
      <c r="MQ34">
        <v>0</v>
      </c>
      <c r="MR34">
        <v>10</v>
      </c>
      <c r="MS34">
        <v>0</v>
      </c>
      <c r="MT34">
        <v>0</v>
      </c>
      <c r="MU34">
        <v>3</v>
      </c>
      <c r="MV34">
        <v>1</v>
      </c>
      <c r="MW34">
        <v>3</v>
      </c>
      <c r="MX34">
        <v>0</v>
      </c>
      <c r="MY34">
        <v>0</v>
      </c>
      <c r="MZ34">
        <v>0</v>
      </c>
      <c r="NA34">
        <v>0</v>
      </c>
      <c r="NB34">
        <v>6</v>
      </c>
      <c r="NC34">
        <v>1</v>
      </c>
      <c r="ND34">
        <v>0</v>
      </c>
      <c r="NE34">
        <v>5</v>
      </c>
      <c r="NF34">
        <v>1</v>
      </c>
      <c r="NG34">
        <v>1</v>
      </c>
      <c r="NH34">
        <v>0</v>
      </c>
      <c r="NI34">
        <v>0</v>
      </c>
      <c r="NJ34">
        <v>0</v>
      </c>
      <c r="NK34">
        <v>0</v>
      </c>
      <c r="NL34">
        <v>7</v>
      </c>
      <c r="NM34">
        <v>0</v>
      </c>
      <c r="NN34">
        <v>0</v>
      </c>
      <c r="NO34">
        <v>0</v>
      </c>
      <c r="NP34">
        <v>0</v>
      </c>
      <c r="NQ34">
        <v>0</v>
      </c>
      <c r="NR34">
        <v>0</v>
      </c>
      <c r="NS34">
        <v>0</v>
      </c>
      <c r="NT34">
        <v>0</v>
      </c>
      <c r="NU34">
        <v>0</v>
      </c>
      <c r="NV34">
        <v>0</v>
      </c>
      <c r="NW34">
        <v>155</v>
      </c>
      <c r="NX34">
        <v>0</v>
      </c>
      <c r="NY34">
        <v>241</v>
      </c>
      <c r="NZ34">
        <v>103</v>
      </c>
      <c r="OA34">
        <v>244</v>
      </c>
      <c r="OB34">
        <v>6</v>
      </c>
      <c r="OC34">
        <v>1</v>
      </c>
      <c r="OD34">
        <v>0</v>
      </c>
      <c r="OE34">
        <v>1</v>
      </c>
      <c r="OF34">
        <v>640</v>
      </c>
    </row>
    <row r="35" spans="1:396" hidden="1">
      <c r="A35" s="178" t="s">
        <v>156</v>
      </c>
      <c r="B35">
        <v>14</v>
      </c>
      <c r="C35">
        <v>0</v>
      </c>
      <c r="D35">
        <v>0</v>
      </c>
      <c r="E35">
        <v>2</v>
      </c>
      <c r="F35">
        <v>13</v>
      </c>
      <c r="G35">
        <v>0</v>
      </c>
      <c r="H35">
        <v>17</v>
      </c>
      <c r="I35">
        <v>0</v>
      </c>
      <c r="J35">
        <v>17</v>
      </c>
      <c r="K35">
        <v>0</v>
      </c>
      <c r="L35">
        <v>0</v>
      </c>
      <c r="M35">
        <v>0</v>
      </c>
      <c r="N35">
        <v>13</v>
      </c>
      <c r="O35">
        <v>13</v>
      </c>
      <c r="P35">
        <v>0</v>
      </c>
      <c r="Q35">
        <v>0</v>
      </c>
      <c r="R35">
        <v>2</v>
      </c>
      <c r="S35">
        <v>0</v>
      </c>
      <c r="T35">
        <v>20</v>
      </c>
      <c r="U35">
        <v>40</v>
      </c>
      <c r="V35">
        <v>0</v>
      </c>
      <c r="W35">
        <v>0</v>
      </c>
      <c r="X35">
        <v>0</v>
      </c>
      <c r="Y35">
        <v>1</v>
      </c>
      <c r="Z35">
        <v>0</v>
      </c>
      <c r="AA35">
        <v>0</v>
      </c>
      <c r="AB35">
        <v>3</v>
      </c>
      <c r="AC35">
        <v>0</v>
      </c>
      <c r="AD35">
        <v>1</v>
      </c>
      <c r="AE35">
        <v>1</v>
      </c>
      <c r="AF35">
        <v>1</v>
      </c>
      <c r="AG35">
        <v>4</v>
      </c>
      <c r="AH35">
        <v>162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2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</v>
      </c>
      <c r="BB35">
        <v>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5</v>
      </c>
      <c r="BP35">
        <v>17</v>
      </c>
      <c r="BQ35">
        <v>1</v>
      </c>
      <c r="BR35">
        <v>0</v>
      </c>
      <c r="BS35">
        <v>3</v>
      </c>
      <c r="BT35">
        <v>11</v>
      </c>
      <c r="BU35">
        <v>0</v>
      </c>
      <c r="BV35">
        <v>28</v>
      </c>
      <c r="BW35">
        <v>3</v>
      </c>
      <c r="BX35">
        <v>7</v>
      </c>
      <c r="BY35">
        <v>1</v>
      </c>
      <c r="BZ35">
        <v>0</v>
      </c>
      <c r="CA35">
        <v>0</v>
      </c>
      <c r="CB35">
        <v>19</v>
      </c>
      <c r="CC35">
        <v>36</v>
      </c>
      <c r="CD35">
        <v>0</v>
      </c>
      <c r="CE35">
        <v>0</v>
      </c>
      <c r="CF35">
        <v>2</v>
      </c>
      <c r="CG35">
        <v>0</v>
      </c>
      <c r="CH35">
        <v>15</v>
      </c>
      <c r="CI35">
        <v>60</v>
      </c>
      <c r="CJ35">
        <v>0</v>
      </c>
      <c r="CK35">
        <v>0</v>
      </c>
      <c r="CL35">
        <v>0</v>
      </c>
      <c r="CM35">
        <v>3</v>
      </c>
      <c r="CN35">
        <v>0</v>
      </c>
      <c r="CO35">
        <v>0</v>
      </c>
      <c r="CP35">
        <v>8</v>
      </c>
      <c r="CQ35">
        <v>0</v>
      </c>
      <c r="CR35">
        <v>2</v>
      </c>
      <c r="CS35">
        <v>3</v>
      </c>
      <c r="CT35">
        <v>0</v>
      </c>
      <c r="CU35">
        <v>3</v>
      </c>
      <c r="CV35">
        <v>222</v>
      </c>
      <c r="CW35">
        <v>17</v>
      </c>
      <c r="CX35">
        <v>1</v>
      </c>
      <c r="CY35">
        <v>0</v>
      </c>
      <c r="CZ35">
        <v>0</v>
      </c>
      <c r="DA35">
        <v>14</v>
      </c>
      <c r="DB35">
        <v>0</v>
      </c>
      <c r="DC35">
        <v>26</v>
      </c>
      <c r="DD35">
        <v>2</v>
      </c>
      <c r="DE35">
        <v>6</v>
      </c>
      <c r="DF35">
        <v>1</v>
      </c>
      <c r="DG35">
        <v>0</v>
      </c>
      <c r="DH35">
        <v>0</v>
      </c>
      <c r="DI35">
        <v>19</v>
      </c>
      <c r="DJ35">
        <v>12</v>
      </c>
      <c r="DK35">
        <v>0</v>
      </c>
      <c r="DL35">
        <v>0</v>
      </c>
      <c r="DM35">
        <v>3</v>
      </c>
      <c r="DN35">
        <v>0</v>
      </c>
      <c r="DO35">
        <v>18</v>
      </c>
      <c r="DP35">
        <v>6</v>
      </c>
      <c r="DQ35">
        <v>0</v>
      </c>
      <c r="DR35">
        <v>0</v>
      </c>
      <c r="DS35">
        <v>0</v>
      </c>
      <c r="DT35">
        <v>6</v>
      </c>
      <c r="DU35">
        <v>0</v>
      </c>
      <c r="DV35">
        <v>0</v>
      </c>
      <c r="DW35">
        <v>0</v>
      </c>
      <c r="DX35">
        <v>3</v>
      </c>
      <c r="DY35">
        <v>0</v>
      </c>
      <c r="DZ35">
        <v>5</v>
      </c>
      <c r="EA35">
        <v>1</v>
      </c>
      <c r="EB35">
        <v>7</v>
      </c>
      <c r="EC35">
        <v>147</v>
      </c>
      <c r="ED35">
        <v>48</v>
      </c>
      <c r="EE35">
        <v>2</v>
      </c>
      <c r="EF35">
        <v>0</v>
      </c>
      <c r="EG35">
        <v>5</v>
      </c>
      <c r="EH35">
        <v>38</v>
      </c>
      <c r="EI35">
        <v>0</v>
      </c>
      <c r="EJ35">
        <v>71</v>
      </c>
      <c r="EK35">
        <v>5</v>
      </c>
      <c r="EL35">
        <v>30</v>
      </c>
      <c r="EM35">
        <v>2</v>
      </c>
      <c r="EN35">
        <v>0</v>
      </c>
      <c r="EO35">
        <v>0</v>
      </c>
      <c r="EP35">
        <v>53</v>
      </c>
      <c r="EQ35">
        <v>61</v>
      </c>
      <c r="ER35">
        <v>0</v>
      </c>
      <c r="ES35">
        <v>0</v>
      </c>
      <c r="ET35">
        <v>7</v>
      </c>
      <c r="EU35">
        <v>0</v>
      </c>
      <c r="EV35">
        <v>55</v>
      </c>
      <c r="EW35">
        <v>107</v>
      </c>
      <c r="EX35">
        <v>0</v>
      </c>
      <c r="EY35">
        <v>0</v>
      </c>
      <c r="EZ35">
        <v>0</v>
      </c>
      <c r="FA35">
        <v>10</v>
      </c>
      <c r="FB35">
        <v>0</v>
      </c>
      <c r="FC35">
        <v>0</v>
      </c>
      <c r="FD35">
        <v>11</v>
      </c>
      <c r="FE35">
        <v>3</v>
      </c>
      <c r="FF35">
        <v>3</v>
      </c>
      <c r="FG35">
        <v>9</v>
      </c>
      <c r="FH35">
        <v>2</v>
      </c>
      <c r="FI35">
        <v>14</v>
      </c>
      <c r="FJ35">
        <v>536</v>
      </c>
      <c r="FK35">
        <v>68</v>
      </c>
      <c r="FL35">
        <v>17</v>
      </c>
      <c r="FM35">
        <v>75</v>
      </c>
      <c r="FN35">
        <v>2</v>
      </c>
      <c r="FO35">
        <v>0</v>
      </c>
      <c r="FP35">
        <v>162</v>
      </c>
      <c r="FQ35">
        <v>2</v>
      </c>
      <c r="FR35">
        <v>3</v>
      </c>
      <c r="FS35">
        <v>0</v>
      </c>
      <c r="FT35">
        <v>0</v>
      </c>
      <c r="FU35">
        <v>0</v>
      </c>
      <c r="FV35">
        <v>5</v>
      </c>
      <c r="FW35">
        <v>100</v>
      </c>
      <c r="FX35">
        <v>14</v>
      </c>
      <c r="FY35">
        <v>107</v>
      </c>
      <c r="FZ35">
        <v>0</v>
      </c>
      <c r="GA35">
        <v>1</v>
      </c>
      <c r="GB35">
        <v>222</v>
      </c>
      <c r="GC35">
        <v>14</v>
      </c>
      <c r="GD35">
        <v>1</v>
      </c>
      <c r="GE35">
        <v>132</v>
      </c>
      <c r="GF35">
        <v>0</v>
      </c>
      <c r="GG35">
        <v>0</v>
      </c>
      <c r="GH35">
        <v>147</v>
      </c>
      <c r="GI35">
        <v>184</v>
      </c>
      <c r="GJ35">
        <v>35</v>
      </c>
      <c r="GK35">
        <v>314</v>
      </c>
      <c r="GL35">
        <v>2</v>
      </c>
      <c r="GM35">
        <v>1</v>
      </c>
      <c r="GN35">
        <v>536</v>
      </c>
      <c r="GO35">
        <v>2</v>
      </c>
      <c r="GP35">
        <v>0</v>
      </c>
      <c r="GQ35">
        <v>14</v>
      </c>
      <c r="GR35">
        <v>10</v>
      </c>
      <c r="GS35">
        <v>18</v>
      </c>
      <c r="GT35">
        <v>0</v>
      </c>
      <c r="GU35">
        <v>0</v>
      </c>
      <c r="GV35">
        <v>0</v>
      </c>
      <c r="GW35">
        <v>1</v>
      </c>
      <c r="GX35">
        <v>34</v>
      </c>
      <c r="GY35">
        <v>3</v>
      </c>
      <c r="GZ35">
        <v>0</v>
      </c>
      <c r="HA35">
        <v>33</v>
      </c>
      <c r="HB35">
        <v>29</v>
      </c>
      <c r="HC35">
        <v>9</v>
      </c>
      <c r="HD35">
        <v>0</v>
      </c>
      <c r="HE35">
        <v>1</v>
      </c>
      <c r="HF35">
        <v>0</v>
      </c>
      <c r="HG35">
        <v>0</v>
      </c>
      <c r="HH35">
        <v>45</v>
      </c>
      <c r="HI35">
        <v>8</v>
      </c>
      <c r="HJ35">
        <v>0</v>
      </c>
      <c r="HK35">
        <v>12</v>
      </c>
      <c r="HL35">
        <v>7</v>
      </c>
      <c r="HM35">
        <v>12</v>
      </c>
      <c r="HN35">
        <v>0</v>
      </c>
      <c r="HO35">
        <v>0</v>
      </c>
      <c r="HP35">
        <v>0</v>
      </c>
      <c r="HQ35">
        <v>1</v>
      </c>
      <c r="HR35">
        <v>32</v>
      </c>
      <c r="HS35">
        <v>17</v>
      </c>
      <c r="HT35">
        <v>1</v>
      </c>
      <c r="HU35">
        <v>19</v>
      </c>
      <c r="HV35">
        <v>16</v>
      </c>
      <c r="HW35">
        <v>9</v>
      </c>
      <c r="HX35">
        <v>0</v>
      </c>
      <c r="HY35">
        <v>1</v>
      </c>
      <c r="HZ35">
        <v>0</v>
      </c>
      <c r="IA35">
        <v>0</v>
      </c>
      <c r="IB35">
        <v>46</v>
      </c>
      <c r="IC35">
        <v>17</v>
      </c>
      <c r="ID35">
        <v>1</v>
      </c>
      <c r="IE35">
        <v>11</v>
      </c>
      <c r="IF35">
        <v>7</v>
      </c>
      <c r="IG35">
        <v>10</v>
      </c>
      <c r="IH35">
        <v>0</v>
      </c>
      <c r="II35">
        <v>0</v>
      </c>
      <c r="IJ35">
        <v>0</v>
      </c>
      <c r="IK35">
        <v>0</v>
      </c>
      <c r="IL35">
        <v>39</v>
      </c>
      <c r="IM35">
        <v>17</v>
      </c>
      <c r="IN35">
        <v>0</v>
      </c>
      <c r="IO35">
        <v>15</v>
      </c>
      <c r="IP35">
        <v>11</v>
      </c>
      <c r="IQ35">
        <v>13</v>
      </c>
      <c r="IR35">
        <v>0</v>
      </c>
      <c r="IS35">
        <v>1</v>
      </c>
      <c r="IT35">
        <v>0</v>
      </c>
      <c r="IU35">
        <v>3</v>
      </c>
      <c r="IV35">
        <v>45</v>
      </c>
      <c r="IW35">
        <v>14</v>
      </c>
      <c r="IX35">
        <v>1</v>
      </c>
      <c r="IY35">
        <v>13</v>
      </c>
      <c r="IZ35">
        <v>8</v>
      </c>
      <c r="JA35">
        <v>10</v>
      </c>
      <c r="JB35">
        <v>0</v>
      </c>
      <c r="JC35">
        <v>0</v>
      </c>
      <c r="JD35">
        <v>0</v>
      </c>
      <c r="JE35">
        <v>0</v>
      </c>
      <c r="JF35">
        <v>38</v>
      </c>
      <c r="JG35">
        <v>8</v>
      </c>
      <c r="JH35">
        <v>0</v>
      </c>
      <c r="JI35">
        <v>16</v>
      </c>
      <c r="JJ35">
        <v>13</v>
      </c>
      <c r="JK35">
        <v>4</v>
      </c>
      <c r="JL35">
        <v>0</v>
      </c>
      <c r="JM35">
        <v>0</v>
      </c>
      <c r="JN35">
        <v>0</v>
      </c>
      <c r="JO35">
        <v>0</v>
      </c>
      <c r="JP35">
        <v>28</v>
      </c>
      <c r="JQ35">
        <v>12</v>
      </c>
      <c r="JR35">
        <v>0</v>
      </c>
      <c r="JS35">
        <v>5</v>
      </c>
      <c r="JT35">
        <v>4</v>
      </c>
      <c r="JU35">
        <v>11</v>
      </c>
      <c r="JV35">
        <v>0</v>
      </c>
      <c r="JW35">
        <v>1</v>
      </c>
      <c r="JX35">
        <v>0</v>
      </c>
      <c r="JY35">
        <v>0</v>
      </c>
      <c r="JZ35">
        <v>28</v>
      </c>
      <c r="KA35">
        <v>13</v>
      </c>
      <c r="KB35">
        <v>0</v>
      </c>
      <c r="KC35">
        <v>17</v>
      </c>
      <c r="KD35">
        <v>13</v>
      </c>
      <c r="KE35">
        <v>4</v>
      </c>
      <c r="KF35">
        <v>0</v>
      </c>
      <c r="KG35">
        <v>0</v>
      </c>
      <c r="KH35">
        <v>0</v>
      </c>
      <c r="KI35">
        <v>0</v>
      </c>
      <c r="KJ35">
        <v>34</v>
      </c>
      <c r="KK35">
        <v>17</v>
      </c>
      <c r="KL35">
        <v>1</v>
      </c>
      <c r="KM35">
        <v>8</v>
      </c>
      <c r="KN35">
        <v>3</v>
      </c>
      <c r="KO35">
        <v>7</v>
      </c>
      <c r="KP35">
        <v>0</v>
      </c>
      <c r="KQ35">
        <v>1</v>
      </c>
      <c r="KR35">
        <v>0</v>
      </c>
      <c r="KS35">
        <v>0</v>
      </c>
      <c r="KT35">
        <v>33</v>
      </c>
      <c r="KU35">
        <v>10</v>
      </c>
      <c r="KV35">
        <v>1</v>
      </c>
      <c r="KW35">
        <v>15</v>
      </c>
      <c r="KX35">
        <v>7</v>
      </c>
      <c r="KY35">
        <v>6</v>
      </c>
      <c r="KZ35">
        <v>0</v>
      </c>
      <c r="LA35">
        <v>1</v>
      </c>
      <c r="LB35">
        <v>0</v>
      </c>
      <c r="LC35">
        <v>0</v>
      </c>
      <c r="LD35">
        <v>32</v>
      </c>
      <c r="LE35">
        <v>6</v>
      </c>
      <c r="LF35">
        <v>0</v>
      </c>
      <c r="LG35">
        <v>14</v>
      </c>
      <c r="LH35">
        <v>6</v>
      </c>
      <c r="LI35">
        <v>5</v>
      </c>
      <c r="LJ35">
        <v>0</v>
      </c>
      <c r="LK35">
        <v>0</v>
      </c>
      <c r="LL35">
        <v>0</v>
      </c>
      <c r="LM35">
        <v>0</v>
      </c>
      <c r="LN35">
        <v>25</v>
      </c>
      <c r="LO35">
        <v>4</v>
      </c>
      <c r="LP35">
        <v>0</v>
      </c>
      <c r="LQ35">
        <v>7</v>
      </c>
      <c r="LR35">
        <v>3</v>
      </c>
      <c r="LS35">
        <v>6</v>
      </c>
      <c r="LT35">
        <v>0</v>
      </c>
      <c r="LU35">
        <v>0</v>
      </c>
      <c r="LV35">
        <v>1</v>
      </c>
      <c r="LW35">
        <v>0</v>
      </c>
      <c r="LX35">
        <v>17</v>
      </c>
      <c r="LY35">
        <v>10</v>
      </c>
      <c r="LZ35">
        <v>0</v>
      </c>
      <c r="MA35">
        <v>12</v>
      </c>
      <c r="MB35">
        <v>7</v>
      </c>
      <c r="MC35">
        <v>11</v>
      </c>
      <c r="MD35">
        <v>1</v>
      </c>
      <c r="ME35">
        <v>2</v>
      </c>
      <c r="MF35">
        <v>0</v>
      </c>
      <c r="MG35">
        <v>0</v>
      </c>
      <c r="MH35">
        <v>33</v>
      </c>
      <c r="MI35">
        <v>3</v>
      </c>
      <c r="MJ35">
        <v>0</v>
      </c>
      <c r="MK35">
        <v>5</v>
      </c>
      <c r="ML35">
        <v>1</v>
      </c>
      <c r="MM35">
        <v>4</v>
      </c>
      <c r="MN35">
        <v>0</v>
      </c>
      <c r="MO35">
        <v>0</v>
      </c>
      <c r="MP35">
        <v>0</v>
      </c>
      <c r="MQ35">
        <v>0</v>
      </c>
      <c r="MR35">
        <v>12</v>
      </c>
      <c r="MS35">
        <v>1</v>
      </c>
      <c r="MT35">
        <v>0</v>
      </c>
      <c r="MU35">
        <v>4</v>
      </c>
      <c r="MV35">
        <v>3</v>
      </c>
      <c r="MW35">
        <v>3</v>
      </c>
      <c r="MX35">
        <v>0</v>
      </c>
      <c r="MY35">
        <v>0</v>
      </c>
      <c r="MZ35">
        <v>0</v>
      </c>
      <c r="NA35">
        <v>1</v>
      </c>
      <c r="NB35">
        <v>8</v>
      </c>
      <c r="NC35">
        <v>0</v>
      </c>
      <c r="ND35">
        <v>0</v>
      </c>
      <c r="NE35">
        <v>2</v>
      </c>
      <c r="NF35">
        <v>2</v>
      </c>
      <c r="NG35">
        <v>5</v>
      </c>
      <c r="NH35">
        <v>0</v>
      </c>
      <c r="NI35">
        <v>0</v>
      </c>
      <c r="NJ35">
        <v>0</v>
      </c>
      <c r="NK35">
        <v>2</v>
      </c>
      <c r="NL35">
        <v>7</v>
      </c>
      <c r="NM35">
        <v>0</v>
      </c>
      <c r="NN35">
        <v>0</v>
      </c>
      <c r="NO35">
        <v>0</v>
      </c>
      <c r="NP35">
        <v>0</v>
      </c>
      <c r="NQ35">
        <v>0</v>
      </c>
      <c r="NR35">
        <v>0</v>
      </c>
      <c r="NS35">
        <v>0</v>
      </c>
      <c r="NT35">
        <v>0</v>
      </c>
      <c r="NU35">
        <v>0</v>
      </c>
      <c r="NV35">
        <v>0</v>
      </c>
      <c r="NW35">
        <v>162</v>
      </c>
      <c r="NX35">
        <v>5</v>
      </c>
      <c r="NY35">
        <v>222</v>
      </c>
      <c r="NZ35">
        <v>150</v>
      </c>
      <c r="OA35">
        <v>147</v>
      </c>
      <c r="OB35">
        <v>1</v>
      </c>
      <c r="OC35">
        <v>8</v>
      </c>
      <c r="OD35">
        <v>1</v>
      </c>
      <c r="OE35">
        <v>8</v>
      </c>
      <c r="OF35">
        <v>536</v>
      </c>
    </row>
    <row r="36" spans="1:396" hidden="1">
      <c r="A36" s="178" t="s">
        <v>157</v>
      </c>
      <c r="B36">
        <v>31</v>
      </c>
      <c r="C36">
        <v>0</v>
      </c>
      <c r="D36">
        <v>0</v>
      </c>
      <c r="E36">
        <v>0</v>
      </c>
      <c r="F36">
        <v>5</v>
      </c>
      <c r="G36">
        <v>0</v>
      </c>
      <c r="H36">
        <v>11</v>
      </c>
      <c r="I36">
        <v>13</v>
      </c>
      <c r="J36">
        <v>17</v>
      </c>
      <c r="K36">
        <v>1</v>
      </c>
      <c r="L36">
        <v>0</v>
      </c>
      <c r="M36">
        <v>0</v>
      </c>
      <c r="N36">
        <v>23</v>
      </c>
      <c r="O36">
        <v>2</v>
      </c>
      <c r="P36">
        <v>0</v>
      </c>
      <c r="Q36">
        <v>0</v>
      </c>
      <c r="R36">
        <v>2</v>
      </c>
      <c r="S36">
        <v>0</v>
      </c>
      <c r="T36">
        <v>38</v>
      </c>
      <c r="U36">
        <v>0</v>
      </c>
      <c r="V36">
        <v>0</v>
      </c>
      <c r="W36">
        <v>0</v>
      </c>
      <c r="X36">
        <v>0</v>
      </c>
      <c r="Y36">
        <v>1</v>
      </c>
      <c r="Z36">
        <v>0</v>
      </c>
      <c r="AA36">
        <v>3</v>
      </c>
      <c r="AB36">
        <v>4</v>
      </c>
      <c r="AC36">
        <v>0</v>
      </c>
      <c r="AD36">
        <v>0</v>
      </c>
      <c r="AE36">
        <v>2</v>
      </c>
      <c r="AF36">
        <v>0</v>
      </c>
      <c r="AG36">
        <v>9</v>
      </c>
      <c r="AH36">
        <v>162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1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</v>
      </c>
      <c r="AZ36">
        <v>0</v>
      </c>
      <c r="BA36">
        <v>3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1</v>
      </c>
      <c r="BJ36">
        <v>0</v>
      </c>
      <c r="BK36">
        <v>0</v>
      </c>
      <c r="BL36">
        <v>0</v>
      </c>
      <c r="BM36">
        <v>0</v>
      </c>
      <c r="BN36">
        <v>1</v>
      </c>
      <c r="BO36">
        <v>7</v>
      </c>
      <c r="BP36">
        <v>76</v>
      </c>
      <c r="BQ36">
        <v>0</v>
      </c>
      <c r="BR36">
        <v>0</v>
      </c>
      <c r="BS36">
        <v>0</v>
      </c>
      <c r="BT36">
        <v>12</v>
      </c>
      <c r="BU36">
        <v>0</v>
      </c>
      <c r="BV36">
        <v>2</v>
      </c>
      <c r="BW36">
        <v>16</v>
      </c>
      <c r="BX36">
        <v>4</v>
      </c>
      <c r="BY36">
        <v>4</v>
      </c>
      <c r="BZ36">
        <v>0</v>
      </c>
      <c r="CA36">
        <v>0</v>
      </c>
      <c r="CB36">
        <v>10</v>
      </c>
      <c r="CC36">
        <v>2</v>
      </c>
      <c r="CD36">
        <v>0</v>
      </c>
      <c r="CE36">
        <v>0</v>
      </c>
      <c r="CF36">
        <v>0</v>
      </c>
      <c r="CG36">
        <v>0</v>
      </c>
      <c r="CH36">
        <v>24</v>
      </c>
      <c r="CI36">
        <v>0</v>
      </c>
      <c r="CJ36">
        <v>0</v>
      </c>
      <c r="CK36">
        <v>0</v>
      </c>
      <c r="CL36">
        <v>0</v>
      </c>
      <c r="CM36">
        <v>5</v>
      </c>
      <c r="CN36">
        <v>0</v>
      </c>
      <c r="CO36">
        <v>2</v>
      </c>
      <c r="CP36">
        <v>14</v>
      </c>
      <c r="CQ36">
        <v>1</v>
      </c>
      <c r="CR36">
        <v>4</v>
      </c>
      <c r="CS36">
        <v>11</v>
      </c>
      <c r="CT36">
        <v>2</v>
      </c>
      <c r="CU36">
        <v>5</v>
      </c>
      <c r="CV36">
        <v>194</v>
      </c>
      <c r="CW36">
        <v>10</v>
      </c>
      <c r="CX36">
        <v>0</v>
      </c>
      <c r="CY36">
        <v>0</v>
      </c>
      <c r="CZ36">
        <v>0</v>
      </c>
      <c r="DA36">
        <v>4</v>
      </c>
      <c r="DB36">
        <v>0</v>
      </c>
      <c r="DC36">
        <v>13</v>
      </c>
      <c r="DD36">
        <v>10</v>
      </c>
      <c r="DE36">
        <v>1</v>
      </c>
      <c r="DF36">
        <v>7</v>
      </c>
      <c r="DG36">
        <v>0</v>
      </c>
      <c r="DH36">
        <v>0</v>
      </c>
      <c r="DI36">
        <v>6</v>
      </c>
      <c r="DJ36">
        <v>0</v>
      </c>
      <c r="DK36">
        <v>0</v>
      </c>
      <c r="DL36">
        <v>0</v>
      </c>
      <c r="DM36">
        <v>5</v>
      </c>
      <c r="DN36">
        <v>0</v>
      </c>
      <c r="DO36">
        <v>3</v>
      </c>
      <c r="DP36">
        <v>2</v>
      </c>
      <c r="DQ36">
        <v>0</v>
      </c>
      <c r="DR36">
        <v>0</v>
      </c>
      <c r="DS36">
        <v>0</v>
      </c>
      <c r="DT36">
        <v>1</v>
      </c>
      <c r="DU36">
        <v>0</v>
      </c>
      <c r="DV36">
        <v>3</v>
      </c>
      <c r="DW36">
        <v>0</v>
      </c>
      <c r="DX36">
        <v>2</v>
      </c>
      <c r="DY36">
        <v>1</v>
      </c>
      <c r="DZ36">
        <v>0</v>
      </c>
      <c r="EA36">
        <v>0</v>
      </c>
      <c r="EB36">
        <v>8</v>
      </c>
      <c r="EC36">
        <v>76</v>
      </c>
      <c r="ED36">
        <v>117</v>
      </c>
      <c r="EE36">
        <v>0</v>
      </c>
      <c r="EF36">
        <v>0</v>
      </c>
      <c r="EG36">
        <v>0</v>
      </c>
      <c r="EH36">
        <v>21</v>
      </c>
      <c r="EI36">
        <v>0</v>
      </c>
      <c r="EJ36">
        <v>26</v>
      </c>
      <c r="EK36">
        <v>39</v>
      </c>
      <c r="EL36">
        <v>22</v>
      </c>
      <c r="EM36">
        <v>13</v>
      </c>
      <c r="EN36">
        <v>0</v>
      </c>
      <c r="EO36">
        <v>0</v>
      </c>
      <c r="EP36">
        <v>39</v>
      </c>
      <c r="EQ36">
        <v>4</v>
      </c>
      <c r="ER36">
        <v>0</v>
      </c>
      <c r="ES36">
        <v>0</v>
      </c>
      <c r="ET36">
        <v>8</v>
      </c>
      <c r="EU36">
        <v>0</v>
      </c>
      <c r="EV36">
        <v>68</v>
      </c>
      <c r="EW36">
        <v>2</v>
      </c>
      <c r="EX36">
        <v>0</v>
      </c>
      <c r="EY36">
        <v>0</v>
      </c>
      <c r="EZ36">
        <v>0</v>
      </c>
      <c r="FA36">
        <v>7</v>
      </c>
      <c r="FB36">
        <v>0</v>
      </c>
      <c r="FC36">
        <v>8</v>
      </c>
      <c r="FD36">
        <v>19</v>
      </c>
      <c r="FE36">
        <v>3</v>
      </c>
      <c r="FF36">
        <v>5</v>
      </c>
      <c r="FG36">
        <v>13</v>
      </c>
      <c r="FH36">
        <v>2</v>
      </c>
      <c r="FI36">
        <v>23</v>
      </c>
      <c r="FJ36">
        <v>439</v>
      </c>
      <c r="FK36">
        <v>80</v>
      </c>
      <c r="FL36">
        <v>5</v>
      </c>
      <c r="FM36">
        <v>76</v>
      </c>
      <c r="FN36">
        <v>0</v>
      </c>
      <c r="FO36">
        <v>1</v>
      </c>
      <c r="FP36">
        <v>162</v>
      </c>
      <c r="FQ36">
        <v>5</v>
      </c>
      <c r="FR36">
        <v>1</v>
      </c>
      <c r="FS36">
        <v>0</v>
      </c>
      <c r="FT36">
        <v>0</v>
      </c>
      <c r="FU36">
        <v>1</v>
      </c>
      <c r="FV36">
        <v>7</v>
      </c>
      <c r="FW36">
        <v>108</v>
      </c>
      <c r="FX36">
        <v>13</v>
      </c>
      <c r="FY36">
        <v>61</v>
      </c>
      <c r="FZ36">
        <v>7</v>
      </c>
      <c r="GA36">
        <v>5</v>
      </c>
      <c r="GB36">
        <v>194</v>
      </c>
      <c r="GC36">
        <v>9</v>
      </c>
      <c r="GD36">
        <v>0</v>
      </c>
      <c r="GE36">
        <v>63</v>
      </c>
      <c r="GF36">
        <v>1</v>
      </c>
      <c r="GG36">
        <v>3</v>
      </c>
      <c r="GH36">
        <v>76</v>
      </c>
      <c r="GI36">
        <v>202</v>
      </c>
      <c r="GJ36">
        <v>19</v>
      </c>
      <c r="GK36">
        <v>200</v>
      </c>
      <c r="GL36">
        <v>8</v>
      </c>
      <c r="GM36">
        <v>10</v>
      </c>
      <c r="GN36">
        <v>439</v>
      </c>
      <c r="GO36">
        <v>6</v>
      </c>
      <c r="GP36">
        <v>0</v>
      </c>
      <c r="GQ36">
        <v>10</v>
      </c>
      <c r="GR36">
        <v>5</v>
      </c>
      <c r="GS36">
        <v>14</v>
      </c>
      <c r="GT36">
        <v>0</v>
      </c>
      <c r="GU36">
        <v>0</v>
      </c>
      <c r="GV36">
        <v>0</v>
      </c>
      <c r="GW36">
        <v>0</v>
      </c>
      <c r="GX36">
        <v>30</v>
      </c>
      <c r="GY36">
        <v>4</v>
      </c>
      <c r="GZ36">
        <v>0</v>
      </c>
      <c r="HA36">
        <v>18</v>
      </c>
      <c r="HB36">
        <v>8</v>
      </c>
      <c r="HC36">
        <v>4</v>
      </c>
      <c r="HD36">
        <v>0</v>
      </c>
      <c r="HE36">
        <v>0</v>
      </c>
      <c r="HF36">
        <v>0</v>
      </c>
      <c r="HG36">
        <v>0</v>
      </c>
      <c r="HH36">
        <v>26</v>
      </c>
      <c r="HI36">
        <v>7</v>
      </c>
      <c r="HJ36">
        <v>0</v>
      </c>
      <c r="HK36">
        <v>17</v>
      </c>
      <c r="HL36">
        <v>3</v>
      </c>
      <c r="HM36">
        <v>2</v>
      </c>
      <c r="HN36">
        <v>0</v>
      </c>
      <c r="HO36">
        <v>0</v>
      </c>
      <c r="HP36">
        <v>0</v>
      </c>
      <c r="HQ36">
        <v>0</v>
      </c>
      <c r="HR36">
        <v>26</v>
      </c>
      <c r="HS36">
        <v>10</v>
      </c>
      <c r="HT36">
        <v>0</v>
      </c>
      <c r="HU36">
        <v>13</v>
      </c>
      <c r="HV36">
        <v>3</v>
      </c>
      <c r="HW36">
        <v>4</v>
      </c>
      <c r="HX36">
        <v>0</v>
      </c>
      <c r="HY36">
        <v>0</v>
      </c>
      <c r="HZ36">
        <v>0</v>
      </c>
      <c r="IA36">
        <v>0</v>
      </c>
      <c r="IB36">
        <v>27</v>
      </c>
      <c r="IC36">
        <v>16</v>
      </c>
      <c r="ID36">
        <v>0</v>
      </c>
      <c r="IE36">
        <v>14</v>
      </c>
      <c r="IF36">
        <v>9</v>
      </c>
      <c r="IG36">
        <v>4</v>
      </c>
      <c r="IH36">
        <v>0</v>
      </c>
      <c r="II36">
        <v>0</v>
      </c>
      <c r="IJ36">
        <v>0</v>
      </c>
      <c r="IK36">
        <v>0</v>
      </c>
      <c r="IL36">
        <v>34</v>
      </c>
      <c r="IM36">
        <v>16</v>
      </c>
      <c r="IN36">
        <v>1</v>
      </c>
      <c r="IO36">
        <v>11</v>
      </c>
      <c r="IP36">
        <v>5</v>
      </c>
      <c r="IQ36">
        <v>6</v>
      </c>
      <c r="IR36">
        <v>0</v>
      </c>
      <c r="IS36">
        <v>0</v>
      </c>
      <c r="IT36">
        <v>0</v>
      </c>
      <c r="IU36">
        <v>0</v>
      </c>
      <c r="IV36">
        <v>34</v>
      </c>
      <c r="IW36">
        <v>14</v>
      </c>
      <c r="IX36">
        <v>0</v>
      </c>
      <c r="IY36">
        <v>20</v>
      </c>
      <c r="IZ36">
        <v>4</v>
      </c>
      <c r="JA36">
        <v>4</v>
      </c>
      <c r="JB36">
        <v>0</v>
      </c>
      <c r="JC36">
        <v>0</v>
      </c>
      <c r="JD36">
        <v>0</v>
      </c>
      <c r="JE36">
        <v>0</v>
      </c>
      <c r="JF36">
        <v>38</v>
      </c>
      <c r="JG36">
        <v>13</v>
      </c>
      <c r="JH36">
        <v>1</v>
      </c>
      <c r="JI36">
        <v>16</v>
      </c>
      <c r="JJ36">
        <v>8</v>
      </c>
      <c r="JK36">
        <v>4</v>
      </c>
      <c r="JL36">
        <v>0</v>
      </c>
      <c r="JM36">
        <v>0</v>
      </c>
      <c r="JN36">
        <v>0</v>
      </c>
      <c r="JO36">
        <v>0</v>
      </c>
      <c r="JP36">
        <v>34</v>
      </c>
      <c r="JQ36">
        <v>17</v>
      </c>
      <c r="JR36">
        <v>1</v>
      </c>
      <c r="JS36">
        <v>6</v>
      </c>
      <c r="JT36">
        <v>1</v>
      </c>
      <c r="JU36">
        <v>5</v>
      </c>
      <c r="JV36">
        <v>0</v>
      </c>
      <c r="JW36">
        <v>0</v>
      </c>
      <c r="JX36">
        <v>0</v>
      </c>
      <c r="JY36">
        <v>0</v>
      </c>
      <c r="JZ36">
        <v>29</v>
      </c>
      <c r="KA36">
        <v>10</v>
      </c>
      <c r="KB36">
        <v>1</v>
      </c>
      <c r="KC36">
        <v>11</v>
      </c>
      <c r="KD36">
        <v>6</v>
      </c>
      <c r="KE36">
        <v>6</v>
      </c>
      <c r="KF36">
        <v>0</v>
      </c>
      <c r="KG36">
        <v>0</v>
      </c>
      <c r="KH36">
        <v>0</v>
      </c>
      <c r="KI36">
        <v>0</v>
      </c>
      <c r="KJ36">
        <v>28</v>
      </c>
      <c r="KK36">
        <v>17</v>
      </c>
      <c r="KL36">
        <v>0</v>
      </c>
      <c r="KM36">
        <v>10</v>
      </c>
      <c r="KN36">
        <v>2</v>
      </c>
      <c r="KO36">
        <v>3</v>
      </c>
      <c r="KP36">
        <v>0</v>
      </c>
      <c r="KQ36">
        <v>0</v>
      </c>
      <c r="KR36">
        <v>0</v>
      </c>
      <c r="KS36">
        <v>0</v>
      </c>
      <c r="KT36">
        <v>30</v>
      </c>
      <c r="KU36">
        <v>6</v>
      </c>
      <c r="KV36">
        <v>0</v>
      </c>
      <c r="KW36">
        <v>8</v>
      </c>
      <c r="KX36">
        <v>2</v>
      </c>
      <c r="KY36">
        <v>3</v>
      </c>
      <c r="KZ36">
        <v>0</v>
      </c>
      <c r="LA36">
        <v>0</v>
      </c>
      <c r="LB36">
        <v>0</v>
      </c>
      <c r="LC36">
        <v>0</v>
      </c>
      <c r="LD36">
        <v>17</v>
      </c>
      <c r="LE36">
        <v>7</v>
      </c>
      <c r="LF36">
        <v>0</v>
      </c>
      <c r="LG36">
        <v>10</v>
      </c>
      <c r="LH36">
        <v>2</v>
      </c>
      <c r="LI36">
        <v>4</v>
      </c>
      <c r="LJ36">
        <v>0</v>
      </c>
      <c r="LK36">
        <v>1</v>
      </c>
      <c r="LL36">
        <v>0</v>
      </c>
      <c r="LM36">
        <v>0</v>
      </c>
      <c r="LN36">
        <v>21</v>
      </c>
      <c r="LO36">
        <v>8</v>
      </c>
      <c r="LP36">
        <v>1</v>
      </c>
      <c r="LQ36">
        <v>7</v>
      </c>
      <c r="LR36">
        <v>3</v>
      </c>
      <c r="LS36">
        <v>1</v>
      </c>
      <c r="LT36">
        <v>0</v>
      </c>
      <c r="LU36">
        <v>0</v>
      </c>
      <c r="LV36">
        <v>0</v>
      </c>
      <c r="LW36">
        <v>0</v>
      </c>
      <c r="LX36">
        <v>17</v>
      </c>
      <c r="LY36">
        <v>4</v>
      </c>
      <c r="LZ36">
        <v>1</v>
      </c>
      <c r="MA36">
        <v>8</v>
      </c>
      <c r="MB36">
        <v>1</v>
      </c>
      <c r="MC36">
        <v>5</v>
      </c>
      <c r="MD36">
        <v>0</v>
      </c>
      <c r="ME36">
        <v>1</v>
      </c>
      <c r="MF36">
        <v>0</v>
      </c>
      <c r="MG36">
        <v>0</v>
      </c>
      <c r="MH36">
        <v>18</v>
      </c>
      <c r="MI36">
        <v>4</v>
      </c>
      <c r="MJ36">
        <v>0</v>
      </c>
      <c r="MK36">
        <v>8</v>
      </c>
      <c r="ML36">
        <v>3</v>
      </c>
      <c r="MM36">
        <v>3</v>
      </c>
      <c r="MN36">
        <v>0</v>
      </c>
      <c r="MO36">
        <v>0</v>
      </c>
      <c r="MP36">
        <v>0</v>
      </c>
      <c r="MQ36">
        <v>0</v>
      </c>
      <c r="MR36">
        <v>15</v>
      </c>
      <c r="MS36">
        <v>2</v>
      </c>
      <c r="MT36">
        <v>1</v>
      </c>
      <c r="MU36">
        <v>3</v>
      </c>
      <c r="MV36">
        <v>1</v>
      </c>
      <c r="MW36">
        <v>1</v>
      </c>
      <c r="MX36">
        <v>0</v>
      </c>
      <c r="MY36">
        <v>0</v>
      </c>
      <c r="MZ36">
        <v>0</v>
      </c>
      <c r="NA36">
        <v>0</v>
      </c>
      <c r="NB36">
        <v>7</v>
      </c>
      <c r="NC36">
        <v>0</v>
      </c>
      <c r="ND36">
        <v>0</v>
      </c>
      <c r="NE36">
        <v>3</v>
      </c>
      <c r="NF36">
        <v>1</v>
      </c>
      <c r="NG36">
        <v>3</v>
      </c>
      <c r="NH36">
        <v>0</v>
      </c>
      <c r="NI36">
        <v>0</v>
      </c>
      <c r="NJ36">
        <v>0</v>
      </c>
      <c r="NK36">
        <v>0</v>
      </c>
      <c r="NL36">
        <v>6</v>
      </c>
      <c r="NM36">
        <v>1</v>
      </c>
      <c r="NN36">
        <v>0</v>
      </c>
      <c r="NO36">
        <v>1</v>
      </c>
      <c r="NP36">
        <v>0</v>
      </c>
      <c r="NQ36">
        <v>0</v>
      </c>
      <c r="NR36">
        <v>0</v>
      </c>
      <c r="NS36">
        <v>0</v>
      </c>
      <c r="NT36">
        <v>0</v>
      </c>
      <c r="NU36">
        <v>0</v>
      </c>
      <c r="NV36">
        <v>2</v>
      </c>
      <c r="NW36">
        <v>162</v>
      </c>
      <c r="NX36">
        <v>7</v>
      </c>
      <c r="NY36">
        <v>194</v>
      </c>
      <c r="NZ36">
        <v>67</v>
      </c>
      <c r="OA36">
        <v>76</v>
      </c>
      <c r="OB36">
        <v>0</v>
      </c>
      <c r="OC36">
        <v>2</v>
      </c>
      <c r="OD36">
        <v>0</v>
      </c>
      <c r="OE36">
        <v>0</v>
      </c>
      <c r="OF36">
        <v>439</v>
      </c>
    </row>
    <row r="37" spans="1:396" hidden="1">
      <c r="A37" s="178" t="s">
        <v>158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  <c r="IA37">
        <v>0</v>
      </c>
      <c r="IB37">
        <v>0</v>
      </c>
      <c r="IC37">
        <v>0</v>
      </c>
      <c r="ID37">
        <v>0</v>
      </c>
      <c r="IE37">
        <v>0</v>
      </c>
      <c r="IF37">
        <v>0</v>
      </c>
      <c r="IG37">
        <v>0</v>
      </c>
      <c r="IH37">
        <v>0</v>
      </c>
      <c r="II37">
        <v>0</v>
      </c>
      <c r="IJ37">
        <v>0</v>
      </c>
      <c r="IK37">
        <v>0</v>
      </c>
      <c r="IL37">
        <v>0</v>
      </c>
      <c r="IM37">
        <v>0</v>
      </c>
      <c r="IN37">
        <v>0</v>
      </c>
      <c r="IO37">
        <v>0</v>
      </c>
      <c r="IP37">
        <v>0</v>
      </c>
      <c r="IQ37">
        <v>0</v>
      </c>
      <c r="IR37">
        <v>0</v>
      </c>
      <c r="IS37">
        <v>0</v>
      </c>
      <c r="IT37">
        <v>0</v>
      </c>
      <c r="IU37">
        <v>0</v>
      </c>
      <c r="IV37">
        <v>0</v>
      </c>
      <c r="IW37">
        <v>0</v>
      </c>
      <c r="IX37">
        <v>0</v>
      </c>
      <c r="IY37">
        <v>0</v>
      </c>
      <c r="IZ37">
        <v>0</v>
      </c>
      <c r="JA37">
        <v>0</v>
      </c>
      <c r="JB37">
        <v>0</v>
      </c>
      <c r="JC37">
        <v>0</v>
      </c>
      <c r="JD37">
        <v>0</v>
      </c>
      <c r="JE37">
        <v>0</v>
      </c>
      <c r="JF37">
        <v>0</v>
      </c>
      <c r="JG37">
        <v>0</v>
      </c>
      <c r="JH37">
        <v>0</v>
      </c>
      <c r="JI37">
        <v>0</v>
      </c>
      <c r="JJ37">
        <v>0</v>
      </c>
      <c r="JK37">
        <v>0</v>
      </c>
      <c r="JL37">
        <v>0</v>
      </c>
      <c r="JM37">
        <v>0</v>
      </c>
      <c r="JN37">
        <v>0</v>
      </c>
      <c r="JO37">
        <v>0</v>
      </c>
      <c r="JP37">
        <v>0</v>
      </c>
      <c r="JQ37">
        <v>0</v>
      </c>
      <c r="JR37">
        <v>0</v>
      </c>
      <c r="JS37">
        <v>0</v>
      </c>
      <c r="JT37">
        <v>0</v>
      </c>
      <c r="JU37">
        <v>0</v>
      </c>
      <c r="JV37">
        <v>0</v>
      </c>
      <c r="JW37">
        <v>0</v>
      </c>
      <c r="JX37">
        <v>0</v>
      </c>
      <c r="JY37">
        <v>0</v>
      </c>
      <c r="JZ37">
        <v>0</v>
      </c>
      <c r="KA37">
        <v>0</v>
      </c>
      <c r="KB37">
        <v>0</v>
      </c>
      <c r="KC37">
        <v>0</v>
      </c>
      <c r="KD37">
        <v>0</v>
      </c>
      <c r="KE37">
        <v>0</v>
      </c>
      <c r="KF37">
        <v>0</v>
      </c>
      <c r="KG37">
        <v>0</v>
      </c>
      <c r="KH37">
        <v>0</v>
      </c>
      <c r="KI37">
        <v>0</v>
      </c>
      <c r="KJ37">
        <v>0</v>
      </c>
      <c r="KK37">
        <v>0</v>
      </c>
      <c r="KL37">
        <v>0</v>
      </c>
      <c r="KM37">
        <v>0</v>
      </c>
      <c r="KN37">
        <v>0</v>
      </c>
      <c r="KO37">
        <v>0</v>
      </c>
      <c r="KP37">
        <v>0</v>
      </c>
      <c r="KQ37">
        <v>0</v>
      </c>
      <c r="KR37">
        <v>0</v>
      </c>
      <c r="KS37">
        <v>0</v>
      </c>
      <c r="KT37">
        <v>0</v>
      </c>
      <c r="KU37">
        <v>0</v>
      </c>
      <c r="KV37">
        <v>0</v>
      </c>
      <c r="KW37">
        <v>0</v>
      </c>
      <c r="KX37">
        <v>0</v>
      </c>
      <c r="KY37">
        <v>0</v>
      </c>
      <c r="KZ37">
        <v>0</v>
      </c>
      <c r="LA37">
        <v>0</v>
      </c>
      <c r="LB37">
        <v>0</v>
      </c>
      <c r="LC37">
        <v>0</v>
      </c>
      <c r="LD37">
        <v>0</v>
      </c>
      <c r="LE37">
        <v>0</v>
      </c>
      <c r="LF37">
        <v>0</v>
      </c>
      <c r="LG37">
        <v>0</v>
      </c>
      <c r="LH37">
        <v>0</v>
      </c>
      <c r="LI37">
        <v>0</v>
      </c>
      <c r="LJ37">
        <v>0</v>
      </c>
      <c r="LK37">
        <v>0</v>
      </c>
      <c r="LL37">
        <v>0</v>
      </c>
      <c r="LM37">
        <v>0</v>
      </c>
      <c r="LN37">
        <v>0</v>
      </c>
      <c r="LO37">
        <v>0</v>
      </c>
      <c r="LP37">
        <v>0</v>
      </c>
      <c r="LQ37">
        <v>0</v>
      </c>
      <c r="LR37">
        <v>0</v>
      </c>
      <c r="LS37">
        <v>0</v>
      </c>
      <c r="LT37">
        <v>0</v>
      </c>
      <c r="LU37">
        <v>0</v>
      </c>
      <c r="LV37">
        <v>0</v>
      </c>
      <c r="LW37">
        <v>0</v>
      </c>
      <c r="LX37">
        <v>0</v>
      </c>
      <c r="LY37">
        <v>0</v>
      </c>
      <c r="LZ37">
        <v>0</v>
      </c>
      <c r="MA37">
        <v>0</v>
      </c>
      <c r="MB37">
        <v>0</v>
      </c>
      <c r="MC37">
        <v>0</v>
      </c>
      <c r="MD37">
        <v>0</v>
      </c>
      <c r="ME37">
        <v>0</v>
      </c>
      <c r="MF37">
        <v>0</v>
      </c>
      <c r="MG37">
        <v>0</v>
      </c>
      <c r="MH37">
        <v>0</v>
      </c>
      <c r="MI37">
        <v>0</v>
      </c>
      <c r="MJ37">
        <v>0</v>
      </c>
      <c r="MK37">
        <v>0</v>
      </c>
      <c r="ML37">
        <v>0</v>
      </c>
      <c r="MM37">
        <v>0</v>
      </c>
      <c r="MN37">
        <v>0</v>
      </c>
      <c r="MO37">
        <v>0</v>
      </c>
      <c r="MP37">
        <v>0</v>
      </c>
      <c r="MQ37">
        <v>0</v>
      </c>
      <c r="MR37">
        <v>0</v>
      </c>
      <c r="MS37">
        <v>0</v>
      </c>
      <c r="MT37">
        <v>0</v>
      </c>
      <c r="MU37">
        <v>0</v>
      </c>
      <c r="MV37">
        <v>0</v>
      </c>
      <c r="MW37">
        <v>0</v>
      </c>
      <c r="MX37">
        <v>0</v>
      </c>
      <c r="MY37">
        <v>0</v>
      </c>
      <c r="MZ37">
        <v>0</v>
      </c>
      <c r="NA37">
        <v>0</v>
      </c>
      <c r="NB37">
        <v>0</v>
      </c>
      <c r="NC37">
        <v>0</v>
      </c>
      <c r="ND37">
        <v>0</v>
      </c>
      <c r="NE37">
        <v>0</v>
      </c>
      <c r="NF37">
        <v>0</v>
      </c>
      <c r="NG37">
        <v>0</v>
      </c>
      <c r="NH37">
        <v>0</v>
      </c>
      <c r="NI37">
        <v>0</v>
      </c>
      <c r="NJ37">
        <v>0</v>
      </c>
      <c r="NK37">
        <v>0</v>
      </c>
      <c r="NL37">
        <v>0</v>
      </c>
      <c r="NM37">
        <v>0</v>
      </c>
      <c r="NN37">
        <v>0</v>
      </c>
      <c r="NO37">
        <v>0</v>
      </c>
      <c r="NP37">
        <v>0</v>
      </c>
      <c r="NQ37">
        <v>0</v>
      </c>
      <c r="NR37">
        <v>0</v>
      </c>
      <c r="NS37">
        <v>0</v>
      </c>
      <c r="NT37">
        <v>0</v>
      </c>
      <c r="NU37">
        <v>0</v>
      </c>
      <c r="NV37">
        <v>0</v>
      </c>
      <c r="NW37">
        <v>0</v>
      </c>
      <c r="NX37">
        <v>0</v>
      </c>
      <c r="NY37">
        <v>0</v>
      </c>
      <c r="NZ37">
        <v>0</v>
      </c>
      <c r="OA37">
        <v>0</v>
      </c>
      <c r="OB37">
        <v>0</v>
      </c>
      <c r="OC37">
        <v>0</v>
      </c>
      <c r="OD37">
        <v>0</v>
      </c>
      <c r="OE37">
        <v>0</v>
      </c>
      <c r="OF37">
        <v>0</v>
      </c>
    </row>
    <row r="38" spans="1:396" hidden="1">
      <c r="A38" s="178" t="s">
        <v>159</v>
      </c>
      <c r="B38">
        <v>6</v>
      </c>
      <c r="C38">
        <v>0</v>
      </c>
      <c r="D38">
        <v>0</v>
      </c>
      <c r="E38">
        <v>1</v>
      </c>
      <c r="F38">
        <v>5</v>
      </c>
      <c r="G38">
        <v>0</v>
      </c>
      <c r="H38">
        <v>6</v>
      </c>
      <c r="I38">
        <v>7</v>
      </c>
      <c r="J38">
        <v>12</v>
      </c>
      <c r="K38">
        <v>1</v>
      </c>
      <c r="L38">
        <v>0</v>
      </c>
      <c r="M38">
        <v>0</v>
      </c>
      <c r="N38">
        <v>3</v>
      </c>
      <c r="O38">
        <v>2</v>
      </c>
      <c r="P38">
        <v>0</v>
      </c>
      <c r="Q38">
        <v>0</v>
      </c>
      <c r="R38">
        <v>8</v>
      </c>
      <c r="S38">
        <v>1</v>
      </c>
      <c r="T38">
        <v>41</v>
      </c>
      <c r="U38">
        <v>4</v>
      </c>
      <c r="V38">
        <v>0</v>
      </c>
      <c r="W38">
        <v>0</v>
      </c>
      <c r="X38">
        <v>1</v>
      </c>
      <c r="Y38">
        <v>1</v>
      </c>
      <c r="Z38">
        <v>0</v>
      </c>
      <c r="AA38">
        <v>1</v>
      </c>
      <c r="AB38">
        <v>3</v>
      </c>
      <c r="AC38">
        <v>3</v>
      </c>
      <c r="AD38">
        <v>0</v>
      </c>
      <c r="AE38">
        <v>1</v>
      </c>
      <c r="AF38">
        <v>2</v>
      </c>
      <c r="AG38">
        <v>8</v>
      </c>
      <c r="AH38">
        <v>117</v>
      </c>
      <c r="AI38">
        <v>1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13</v>
      </c>
      <c r="BQ38">
        <v>0</v>
      </c>
      <c r="BR38">
        <v>0</v>
      </c>
      <c r="BS38">
        <v>1</v>
      </c>
      <c r="BT38">
        <v>7</v>
      </c>
      <c r="BU38">
        <v>0</v>
      </c>
      <c r="BV38">
        <v>4</v>
      </c>
      <c r="BW38">
        <v>4</v>
      </c>
      <c r="BX38">
        <v>4</v>
      </c>
      <c r="BY38">
        <v>0</v>
      </c>
      <c r="BZ38">
        <v>0</v>
      </c>
      <c r="CA38">
        <v>0</v>
      </c>
      <c r="CB38">
        <v>3</v>
      </c>
      <c r="CC38">
        <v>43</v>
      </c>
      <c r="CD38">
        <v>0</v>
      </c>
      <c r="CE38">
        <v>0</v>
      </c>
      <c r="CF38">
        <v>2</v>
      </c>
      <c r="CG38">
        <v>0</v>
      </c>
      <c r="CH38">
        <v>18</v>
      </c>
      <c r="CI38">
        <v>3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1</v>
      </c>
      <c r="CP38">
        <v>2</v>
      </c>
      <c r="CQ38">
        <v>1</v>
      </c>
      <c r="CR38">
        <v>0</v>
      </c>
      <c r="CS38">
        <v>5</v>
      </c>
      <c r="CT38">
        <v>0</v>
      </c>
      <c r="CU38">
        <v>12</v>
      </c>
      <c r="CV38">
        <v>123</v>
      </c>
      <c r="CW38">
        <v>5</v>
      </c>
      <c r="CX38">
        <v>0</v>
      </c>
      <c r="CY38">
        <v>0</v>
      </c>
      <c r="CZ38">
        <v>1</v>
      </c>
      <c r="DA38">
        <v>14</v>
      </c>
      <c r="DB38">
        <v>0</v>
      </c>
      <c r="DC38">
        <v>4</v>
      </c>
      <c r="DD38">
        <v>5</v>
      </c>
      <c r="DE38">
        <v>4</v>
      </c>
      <c r="DF38">
        <v>0</v>
      </c>
      <c r="DG38">
        <v>0</v>
      </c>
      <c r="DH38">
        <v>0</v>
      </c>
      <c r="DI38">
        <v>9</v>
      </c>
      <c r="DJ38">
        <v>2</v>
      </c>
      <c r="DK38">
        <v>0</v>
      </c>
      <c r="DL38">
        <v>0</v>
      </c>
      <c r="DM38">
        <v>4</v>
      </c>
      <c r="DN38">
        <v>0</v>
      </c>
      <c r="DO38">
        <v>13</v>
      </c>
      <c r="DP38">
        <v>1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1</v>
      </c>
      <c r="DY38">
        <v>0</v>
      </c>
      <c r="DZ38">
        <v>0</v>
      </c>
      <c r="EA38">
        <v>1</v>
      </c>
      <c r="EB38">
        <v>1</v>
      </c>
      <c r="EC38">
        <v>65</v>
      </c>
      <c r="ED38">
        <v>25</v>
      </c>
      <c r="EE38">
        <v>0</v>
      </c>
      <c r="EF38">
        <v>0</v>
      </c>
      <c r="EG38">
        <v>3</v>
      </c>
      <c r="EH38">
        <v>26</v>
      </c>
      <c r="EI38">
        <v>0</v>
      </c>
      <c r="EJ38">
        <v>14</v>
      </c>
      <c r="EK38">
        <v>16</v>
      </c>
      <c r="EL38">
        <v>20</v>
      </c>
      <c r="EM38">
        <v>1</v>
      </c>
      <c r="EN38">
        <v>0</v>
      </c>
      <c r="EO38">
        <v>1</v>
      </c>
      <c r="EP38">
        <v>15</v>
      </c>
      <c r="EQ38">
        <v>47</v>
      </c>
      <c r="ER38">
        <v>0</v>
      </c>
      <c r="ES38">
        <v>0</v>
      </c>
      <c r="ET38">
        <v>14</v>
      </c>
      <c r="EU38">
        <v>1</v>
      </c>
      <c r="EV38">
        <v>72</v>
      </c>
      <c r="EW38">
        <v>8</v>
      </c>
      <c r="EX38">
        <v>0</v>
      </c>
      <c r="EY38">
        <v>0</v>
      </c>
      <c r="EZ38">
        <v>1</v>
      </c>
      <c r="FA38">
        <v>1</v>
      </c>
      <c r="FB38">
        <v>0</v>
      </c>
      <c r="FC38">
        <v>2</v>
      </c>
      <c r="FD38">
        <v>5</v>
      </c>
      <c r="FE38">
        <v>5</v>
      </c>
      <c r="FF38">
        <v>0</v>
      </c>
      <c r="FG38">
        <v>6</v>
      </c>
      <c r="FH38">
        <v>3</v>
      </c>
      <c r="FI38">
        <v>21</v>
      </c>
      <c r="FJ38">
        <v>307</v>
      </c>
      <c r="FK38">
        <v>52</v>
      </c>
      <c r="FL38">
        <v>7</v>
      </c>
      <c r="FM38">
        <v>53</v>
      </c>
      <c r="FN38">
        <v>0</v>
      </c>
      <c r="FO38">
        <v>5</v>
      </c>
      <c r="FP38">
        <v>117</v>
      </c>
      <c r="FQ38">
        <v>0</v>
      </c>
      <c r="FR38">
        <v>2</v>
      </c>
      <c r="FS38">
        <v>0</v>
      </c>
      <c r="FT38">
        <v>0</v>
      </c>
      <c r="FU38">
        <v>0</v>
      </c>
      <c r="FV38">
        <v>2</v>
      </c>
      <c r="FW38">
        <v>63</v>
      </c>
      <c r="FX38">
        <v>7</v>
      </c>
      <c r="FY38">
        <v>51</v>
      </c>
      <c r="FZ38">
        <v>0</v>
      </c>
      <c r="GA38">
        <v>2</v>
      </c>
      <c r="GB38">
        <v>123</v>
      </c>
      <c r="GC38">
        <v>17</v>
      </c>
      <c r="GD38">
        <v>1</v>
      </c>
      <c r="GE38">
        <v>44</v>
      </c>
      <c r="GF38">
        <v>1</v>
      </c>
      <c r="GG38">
        <v>2</v>
      </c>
      <c r="GH38">
        <v>65</v>
      </c>
      <c r="GI38">
        <v>132</v>
      </c>
      <c r="GJ38">
        <v>17</v>
      </c>
      <c r="GK38">
        <v>148</v>
      </c>
      <c r="GL38">
        <v>1</v>
      </c>
      <c r="GM38">
        <v>9</v>
      </c>
      <c r="GN38">
        <v>307</v>
      </c>
      <c r="GO38">
        <v>3</v>
      </c>
      <c r="GP38">
        <v>0</v>
      </c>
      <c r="GQ38">
        <v>11</v>
      </c>
      <c r="GR38">
        <v>7</v>
      </c>
      <c r="GS38">
        <v>3</v>
      </c>
      <c r="GT38">
        <v>0</v>
      </c>
      <c r="GU38">
        <v>0</v>
      </c>
      <c r="GV38">
        <v>0</v>
      </c>
      <c r="GW38">
        <v>0</v>
      </c>
      <c r="GX38">
        <v>17</v>
      </c>
      <c r="GY38">
        <v>3</v>
      </c>
      <c r="GZ38">
        <v>0</v>
      </c>
      <c r="HA38">
        <v>8</v>
      </c>
      <c r="HB38">
        <v>6</v>
      </c>
      <c r="HC38">
        <v>2</v>
      </c>
      <c r="HD38">
        <v>0</v>
      </c>
      <c r="HE38">
        <v>0</v>
      </c>
      <c r="HF38">
        <v>0</v>
      </c>
      <c r="HG38">
        <v>0</v>
      </c>
      <c r="HH38">
        <v>13</v>
      </c>
      <c r="HI38">
        <v>3</v>
      </c>
      <c r="HJ38">
        <v>0</v>
      </c>
      <c r="HK38">
        <v>9</v>
      </c>
      <c r="HL38">
        <v>6</v>
      </c>
      <c r="HM38">
        <v>4</v>
      </c>
      <c r="HN38">
        <v>0</v>
      </c>
      <c r="HO38">
        <v>0</v>
      </c>
      <c r="HP38">
        <v>0</v>
      </c>
      <c r="HQ38">
        <v>0</v>
      </c>
      <c r="HR38">
        <v>16</v>
      </c>
      <c r="HS38">
        <v>11</v>
      </c>
      <c r="HT38">
        <v>0</v>
      </c>
      <c r="HU38">
        <v>8</v>
      </c>
      <c r="HV38">
        <v>3</v>
      </c>
      <c r="HW38">
        <v>3</v>
      </c>
      <c r="HX38">
        <v>0</v>
      </c>
      <c r="HY38">
        <v>0</v>
      </c>
      <c r="HZ38">
        <v>0</v>
      </c>
      <c r="IA38">
        <v>0</v>
      </c>
      <c r="IB38">
        <v>22</v>
      </c>
      <c r="IC38">
        <v>9</v>
      </c>
      <c r="ID38">
        <v>0</v>
      </c>
      <c r="IE38">
        <v>8</v>
      </c>
      <c r="IF38">
        <v>3</v>
      </c>
      <c r="IG38">
        <v>5</v>
      </c>
      <c r="IH38">
        <v>0</v>
      </c>
      <c r="II38">
        <v>0</v>
      </c>
      <c r="IJ38">
        <v>0</v>
      </c>
      <c r="IK38">
        <v>0</v>
      </c>
      <c r="IL38">
        <v>22</v>
      </c>
      <c r="IM38">
        <v>9</v>
      </c>
      <c r="IN38">
        <v>0</v>
      </c>
      <c r="IO38">
        <v>6</v>
      </c>
      <c r="IP38">
        <v>2</v>
      </c>
      <c r="IQ38">
        <v>4</v>
      </c>
      <c r="IR38">
        <v>0</v>
      </c>
      <c r="IS38">
        <v>0</v>
      </c>
      <c r="IT38">
        <v>0</v>
      </c>
      <c r="IU38">
        <v>0</v>
      </c>
      <c r="IV38">
        <v>19</v>
      </c>
      <c r="IW38">
        <v>13</v>
      </c>
      <c r="IX38">
        <v>0</v>
      </c>
      <c r="IY38">
        <v>6</v>
      </c>
      <c r="IZ38">
        <v>1</v>
      </c>
      <c r="JA38">
        <v>7</v>
      </c>
      <c r="JB38">
        <v>0</v>
      </c>
      <c r="JC38">
        <v>0</v>
      </c>
      <c r="JD38">
        <v>0</v>
      </c>
      <c r="JE38">
        <v>0</v>
      </c>
      <c r="JF38">
        <v>26</v>
      </c>
      <c r="JG38">
        <v>5</v>
      </c>
      <c r="JH38">
        <v>0</v>
      </c>
      <c r="JI38">
        <v>12</v>
      </c>
      <c r="JJ38">
        <v>5</v>
      </c>
      <c r="JK38">
        <v>3</v>
      </c>
      <c r="JL38">
        <v>0</v>
      </c>
      <c r="JM38">
        <v>0</v>
      </c>
      <c r="JN38">
        <v>0</v>
      </c>
      <c r="JO38">
        <v>0</v>
      </c>
      <c r="JP38">
        <v>20</v>
      </c>
      <c r="JQ38">
        <v>9</v>
      </c>
      <c r="JR38">
        <v>0</v>
      </c>
      <c r="JS38">
        <v>6</v>
      </c>
      <c r="JT38">
        <v>2</v>
      </c>
      <c r="JU38">
        <v>0</v>
      </c>
      <c r="JV38">
        <v>0</v>
      </c>
      <c r="JW38">
        <v>0</v>
      </c>
      <c r="JX38">
        <v>0</v>
      </c>
      <c r="JY38">
        <v>0</v>
      </c>
      <c r="JZ38">
        <v>15</v>
      </c>
      <c r="KA38">
        <v>14</v>
      </c>
      <c r="KB38">
        <v>0</v>
      </c>
      <c r="KC38">
        <v>6</v>
      </c>
      <c r="KD38">
        <v>1</v>
      </c>
      <c r="KE38">
        <v>6</v>
      </c>
      <c r="KF38">
        <v>0</v>
      </c>
      <c r="KG38">
        <v>0</v>
      </c>
      <c r="KH38">
        <v>0</v>
      </c>
      <c r="KI38">
        <v>0</v>
      </c>
      <c r="KJ38">
        <v>26</v>
      </c>
      <c r="KK38">
        <v>7</v>
      </c>
      <c r="KL38">
        <v>0</v>
      </c>
      <c r="KM38">
        <v>9</v>
      </c>
      <c r="KN38">
        <v>4</v>
      </c>
      <c r="KO38">
        <v>6</v>
      </c>
      <c r="KP38">
        <v>0</v>
      </c>
      <c r="KQ38">
        <v>0</v>
      </c>
      <c r="KR38">
        <v>0</v>
      </c>
      <c r="KS38">
        <v>0</v>
      </c>
      <c r="KT38">
        <v>22</v>
      </c>
      <c r="KU38">
        <v>8</v>
      </c>
      <c r="KV38">
        <v>1</v>
      </c>
      <c r="KW38">
        <v>5</v>
      </c>
      <c r="KX38">
        <v>3</v>
      </c>
      <c r="KY38">
        <v>3</v>
      </c>
      <c r="KZ38">
        <v>0</v>
      </c>
      <c r="LA38">
        <v>0</v>
      </c>
      <c r="LB38">
        <v>0</v>
      </c>
      <c r="LC38">
        <v>0</v>
      </c>
      <c r="LD38">
        <v>17</v>
      </c>
      <c r="LE38">
        <v>2</v>
      </c>
      <c r="LF38">
        <v>0</v>
      </c>
      <c r="LG38">
        <v>4</v>
      </c>
      <c r="LH38">
        <v>1</v>
      </c>
      <c r="LI38">
        <v>1</v>
      </c>
      <c r="LJ38">
        <v>0</v>
      </c>
      <c r="LK38">
        <v>0</v>
      </c>
      <c r="LL38">
        <v>0</v>
      </c>
      <c r="LM38">
        <v>0</v>
      </c>
      <c r="LN38">
        <v>7</v>
      </c>
      <c r="LO38">
        <v>7</v>
      </c>
      <c r="LP38">
        <v>0</v>
      </c>
      <c r="LQ38">
        <v>6</v>
      </c>
      <c r="LR38">
        <v>3</v>
      </c>
      <c r="LS38">
        <v>4</v>
      </c>
      <c r="LT38">
        <v>0</v>
      </c>
      <c r="LU38">
        <v>0</v>
      </c>
      <c r="LV38">
        <v>0</v>
      </c>
      <c r="LW38">
        <v>0</v>
      </c>
      <c r="LX38">
        <v>17</v>
      </c>
      <c r="LY38">
        <v>5</v>
      </c>
      <c r="LZ38">
        <v>0</v>
      </c>
      <c r="MA38">
        <v>3</v>
      </c>
      <c r="MB38">
        <v>1</v>
      </c>
      <c r="MC38">
        <v>4</v>
      </c>
      <c r="MD38">
        <v>0</v>
      </c>
      <c r="ME38">
        <v>0</v>
      </c>
      <c r="MF38">
        <v>0</v>
      </c>
      <c r="MG38">
        <v>0</v>
      </c>
      <c r="MH38">
        <v>12</v>
      </c>
      <c r="MI38">
        <v>3</v>
      </c>
      <c r="MJ38">
        <v>1</v>
      </c>
      <c r="MK38">
        <v>5</v>
      </c>
      <c r="ML38">
        <v>1</v>
      </c>
      <c r="MM38">
        <v>4</v>
      </c>
      <c r="MN38">
        <v>0</v>
      </c>
      <c r="MO38">
        <v>0</v>
      </c>
      <c r="MP38">
        <v>0</v>
      </c>
      <c r="MQ38">
        <v>0</v>
      </c>
      <c r="MR38">
        <v>13</v>
      </c>
      <c r="MS38">
        <v>2</v>
      </c>
      <c r="MT38">
        <v>0</v>
      </c>
      <c r="MU38">
        <v>9</v>
      </c>
      <c r="MV38">
        <v>1</v>
      </c>
      <c r="MW38">
        <v>2</v>
      </c>
      <c r="MX38">
        <v>0</v>
      </c>
      <c r="MY38">
        <v>0</v>
      </c>
      <c r="MZ38">
        <v>0</v>
      </c>
      <c r="NA38">
        <v>0</v>
      </c>
      <c r="NB38">
        <v>13</v>
      </c>
      <c r="NC38">
        <v>4</v>
      </c>
      <c r="ND38">
        <v>0</v>
      </c>
      <c r="NE38">
        <v>2</v>
      </c>
      <c r="NF38">
        <v>0</v>
      </c>
      <c r="NG38">
        <v>2</v>
      </c>
      <c r="NH38">
        <v>0</v>
      </c>
      <c r="NI38">
        <v>0</v>
      </c>
      <c r="NJ38">
        <v>0</v>
      </c>
      <c r="NK38">
        <v>0</v>
      </c>
      <c r="NL38">
        <v>8</v>
      </c>
      <c r="NM38">
        <v>0</v>
      </c>
      <c r="NN38">
        <v>0</v>
      </c>
      <c r="NO38">
        <v>0</v>
      </c>
      <c r="NP38">
        <v>0</v>
      </c>
      <c r="NQ38">
        <v>2</v>
      </c>
      <c r="NR38">
        <v>0</v>
      </c>
      <c r="NS38">
        <v>0</v>
      </c>
      <c r="NT38">
        <v>0</v>
      </c>
      <c r="NU38">
        <v>0</v>
      </c>
      <c r="NV38">
        <v>2</v>
      </c>
      <c r="NW38">
        <v>117</v>
      </c>
      <c r="NX38">
        <v>2</v>
      </c>
      <c r="NY38">
        <v>123</v>
      </c>
      <c r="NZ38">
        <v>50</v>
      </c>
      <c r="OA38">
        <v>65</v>
      </c>
      <c r="OB38">
        <v>0</v>
      </c>
      <c r="OC38">
        <v>0</v>
      </c>
      <c r="OD38">
        <v>0</v>
      </c>
      <c r="OE38">
        <v>0</v>
      </c>
      <c r="OF38">
        <v>307</v>
      </c>
    </row>
    <row r="39" spans="1:396" hidden="1">
      <c r="A39" s="178" t="s">
        <v>160</v>
      </c>
      <c r="B39">
        <v>29</v>
      </c>
      <c r="C39">
        <v>1</v>
      </c>
      <c r="D39">
        <v>17</v>
      </c>
      <c r="E39">
        <v>1</v>
      </c>
      <c r="F39">
        <v>13</v>
      </c>
      <c r="G39">
        <v>0</v>
      </c>
      <c r="H39">
        <v>17</v>
      </c>
      <c r="I39">
        <v>0</v>
      </c>
      <c r="J39">
        <v>41</v>
      </c>
      <c r="K39">
        <v>11</v>
      </c>
      <c r="L39">
        <v>0</v>
      </c>
      <c r="M39">
        <v>0</v>
      </c>
      <c r="N39">
        <v>17</v>
      </c>
      <c r="O39">
        <v>5</v>
      </c>
      <c r="P39">
        <v>0</v>
      </c>
      <c r="Q39">
        <v>0</v>
      </c>
      <c r="R39">
        <v>10</v>
      </c>
      <c r="S39">
        <v>2</v>
      </c>
      <c r="T39">
        <v>74</v>
      </c>
      <c r="U39">
        <v>7</v>
      </c>
      <c r="V39">
        <v>0</v>
      </c>
      <c r="W39">
        <v>0</v>
      </c>
      <c r="X39">
        <v>1</v>
      </c>
      <c r="Y39">
        <v>6</v>
      </c>
      <c r="Z39">
        <v>0</v>
      </c>
      <c r="AA39">
        <v>0</v>
      </c>
      <c r="AB39">
        <v>14</v>
      </c>
      <c r="AC39">
        <v>1</v>
      </c>
      <c r="AD39">
        <v>1</v>
      </c>
      <c r="AE39">
        <v>3</v>
      </c>
      <c r="AF39">
        <v>2</v>
      </c>
      <c r="AG39">
        <v>10</v>
      </c>
      <c r="AH39">
        <v>283</v>
      </c>
      <c r="AI39">
        <v>1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2</v>
      </c>
      <c r="AP39">
        <v>1</v>
      </c>
      <c r="AQ39">
        <v>0</v>
      </c>
      <c r="AR39">
        <v>1</v>
      </c>
      <c r="AS39">
        <v>0</v>
      </c>
      <c r="AT39">
        <v>0</v>
      </c>
      <c r="AU39">
        <v>0</v>
      </c>
      <c r="AV39">
        <v>1</v>
      </c>
      <c r="AW39">
        <v>0</v>
      </c>
      <c r="AX39">
        <v>0</v>
      </c>
      <c r="AY39">
        <v>1</v>
      </c>
      <c r="AZ39">
        <v>0</v>
      </c>
      <c r="BA39">
        <v>4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1</v>
      </c>
      <c r="BO39">
        <v>12</v>
      </c>
      <c r="BP39">
        <v>50</v>
      </c>
      <c r="BQ39">
        <v>1</v>
      </c>
      <c r="BR39">
        <v>12</v>
      </c>
      <c r="BS39">
        <v>2</v>
      </c>
      <c r="BT39">
        <v>12</v>
      </c>
      <c r="BU39">
        <v>0</v>
      </c>
      <c r="BV39">
        <v>31</v>
      </c>
      <c r="BW39">
        <v>31</v>
      </c>
      <c r="BX39">
        <v>35</v>
      </c>
      <c r="BY39">
        <v>9</v>
      </c>
      <c r="BZ39">
        <v>1</v>
      </c>
      <c r="CA39">
        <v>0</v>
      </c>
      <c r="CB39">
        <v>15</v>
      </c>
      <c r="CC39">
        <v>15</v>
      </c>
      <c r="CD39">
        <v>0</v>
      </c>
      <c r="CE39">
        <v>2</v>
      </c>
      <c r="CF39">
        <v>22</v>
      </c>
      <c r="CG39">
        <v>2</v>
      </c>
      <c r="CH39">
        <v>90</v>
      </c>
      <c r="CI39">
        <v>5</v>
      </c>
      <c r="CJ39">
        <v>0</v>
      </c>
      <c r="CK39">
        <v>4</v>
      </c>
      <c r="CL39">
        <v>2</v>
      </c>
      <c r="CM39">
        <v>17</v>
      </c>
      <c r="CN39">
        <v>0</v>
      </c>
      <c r="CO39">
        <v>7</v>
      </c>
      <c r="CP39">
        <v>9</v>
      </c>
      <c r="CQ39">
        <v>4</v>
      </c>
      <c r="CR39">
        <v>1</v>
      </c>
      <c r="CS39">
        <v>11</v>
      </c>
      <c r="CT39">
        <v>5</v>
      </c>
      <c r="CU39">
        <v>21</v>
      </c>
      <c r="CV39">
        <v>416</v>
      </c>
      <c r="CW39">
        <v>17</v>
      </c>
      <c r="CX39">
        <v>10</v>
      </c>
      <c r="CY39">
        <v>40</v>
      </c>
      <c r="CZ39">
        <v>2</v>
      </c>
      <c r="DA39">
        <v>15</v>
      </c>
      <c r="DB39">
        <v>0</v>
      </c>
      <c r="DC39">
        <v>39</v>
      </c>
      <c r="DD39">
        <v>38</v>
      </c>
      <c r="DE39">
        <v>9</v>
      </c>
      <c r="DF39">
        <v>10</v>
      </c>
      <c r="DG39">
        <v>3</v>
      </c>
      <c r="DH39">
        <v>0</v>
      </c>
      <c r="DI39">
        <v>4</v>
      </c>
      <c r="DJ39">
        <v>2</v>
      </c>
      <c r="DK39">
        <v>0</v>
      </c>
      <c r="DL39">
        <v>0</v>
      </c>
      <c r="DM39">
        <v>16</v>
      </c>
      <c r="DN39">
        <v>1</v>
      </c>
      <c r="DO39">
        <v>35</v>
      </c>
      <c r="DP39">
        <v>2</v>
      </c>
      <c r="DQ39">
        <v>0</v>
      </c>
      <c r="DR39">
        <v>0</v>
      </c>
      <c r="DS39">
        <v>2</v>
      </c>
      <c r="DT39">
        <v>6</v>
      </c>
      <c r="DU39">
        <v>3</v>
      </c>
      <c r="DV39">
        <v>1</v>
      </c>
      <c r="DW39">
        <v>7</v>
      </c>
      <c r="DX39">
        <v>14</v>
      </c>
      <c r="DY39">
        <v>1</v>
      </c>
      <c r="DZ39">
        <v>5</v>
      </c>
      <c r="EA39">
        <v>0</v>
      </c>
      <c r="EB39">
        <v>18</v>
      </c>
      <c r="EC39">
        <v>300</v>
      </c>
      <c r="ED39">
        <v>97</v>
      </c>
      <c r="EE39">
        <v>12</v>
      </c>
      <c r="EF39">
        <v>69</v>
      </c>
      <c r="EG39">
        <v>5</v>
      </c>
      <c r="EH39">
        <v>40</v>
      </c>
      <c r="EI39">
        <v>0</v>
      </c>
      <c r="EJ39">
        <v>89</v>
      </c>
      <c r="EK39">
        <v>70</v>
      </c>
      <c r="EL39">
        <v>85</v>
      </c>
      <c r="EM39">
        <v>31</v>
      </c>
      <c r="EN39">
        <v>4</v>
      </c>
      <c r="EO39">
        <v>0</v>
      </c>
      <c r="EP39">
        <v>36</v>
      </c>
      <c r="EQ39">
        <v>23</v>
      </c>
      <c r="ER39">
        <v>0</v>
      </c>
      <c r="ES39">
        <v>2</v>
      </c>
      <c r="ET39">
        <v>49</v>
      </c>
      <c r="EU39">
        <v>5</v>
      </c>
      <c r="EV39">
        <v>203</v>
      </c>
      <c r="EW39">
        <v>14</v>
      </c>
      <c r="EX39">
        <v>0</v>
      </c>
      <c r="EY39">
        <v>4</v>
      </c>
      <c r="EZ39">
        <v>5</v>
      </c>
      <c r="FA39">
        <v>29</v>
      </c>
      <c r="FB39">
        <v>3</v>
      </c>
      <c r="FC39">
        <v>8</v>
      </c>
      <c r="FD39">
        <v>30</v>
      </c>
      <c r="FE39">
        <v>19</v>
      </c>
      <c r="FF39">
        <v>3</v>
      </c>
      <c r="FG39">
        <v>19</v>
      </c>
      <c r="FH39">
        <v>7</v>
      </c>
      <c r="FI39">
        <v>50</v>
      </c>
      <c r="FJ39">
        <v>1011</v>
      </c>
      <c r="FK39">
        <v>106</v>
      </c>
      <c r="FL39">
        <v>13</v>
      </c>
      <c r="FM39">
        <v>141</v>
      </c>
      <c r="FN39">
        <v>8</v>
      </c>
      <c r="FO39">
        <v>15</v>
      </c>
      <c r="FP39">
        <v>283</v>
      </c>
      <c r="FQ39">
        <v>9</v>
      </c>
      <c r="FR39">
        <v>3</v>
      </c>
      <c r="FS39">
        <v>0</v>
      </c>
      <c r="FT39">
        <v>0</v>
      </c>
      <c r="FU39">
        <v>0</v>
      </c>
      <c r="FV39">
        <v>12</v>
      </c>
      <c r="FW39">
        <v>172</v>
      </c>
      <c r="FX39">
        <v>21</v>
      </c>
      <c r="FY39">
        <v>189</v>
      </c>
      <c r="FZ39">
        <v>3</v>
      </c>
      <c r="GA39">
        <v>31</v>
      </c>
      <c r="GB39">
        <v>416</v>
      </c>
      <c r="GC39">
        <v>19</v>
      </c>
      <c r="GD39">
        <v>37</v>
      </c>
      <c r="GE39">
        <v>230</v>
      </c>
      <c r="GF39">
        <v>3</v>
      </c>
      <c r="GG39">
        <v>11</v>
      </c>
      <c r="GH39">
        <v>300</v>
      </c>
      <c r="GI39">
        <v>306</v>
      </c>
      <c r="GJ39">
        <v>74</v>
      </c>
      <c r="GK39">
        <v>560</v>
      </c>
      <c r="GL39">
        <v>14</v>
      </c>
      <c r="GM39">
        <v>57</v>
      </c>
      <c r="GN39">
        <v>1011</v>
      </c>
      <c r="GO39">
        <v>21</v>
      </c>
      <c r="GP39">
        <v>0</v>
      </c>
      <c r="GQ39">
        <v>42</v>
      </c>
      <c r="GR39">
        <v>13</v>
      </c>
      <c r="GS39">
        <v>107</v>
      </c>
      <c r="GT39">
        <v>0</v>
      </c>
      <c r="GU39">
        <v>0</v>
      </c>
      <c r="GV39">
        <v>0</v>
      </c>
      <c r="GW39">
        <v>0</v>
      </c>
      <c r="GX39">
        <v>170</v>
      </c>
      <c r="GY39">
        <v>15</v>
      </c>
      <c r="GZ39">
        <v>0</v>
      </c>
      <c r="HA39">
        <v>28</v>
      </c>
      <c r="HB39">
        <v>5</v>
      </c>
      <c r="HC39">
        <v>16</v>
      </c>
      <c r="HD39">
        <v>0</v>
      </c>
      <c r="HE39">
        <v>1</v>
      </c>
      <c r="HF39">
        <v>0</v>
      </c>
      <c r="HG39">
        <v>1</v>
      </c>
      <c r="HH39">
        <v>59</v>
      </c>
      <c r="HI39">
        <v>13</v>
      </c>
      <c r="HJ39">
        <v>1</v>
      </c>
      <c r="HK39">
        <v>35</v>
      </c>
      <c r="HL39">
        <v>11</v>
      </c>
      <c r="HM39">
        <v>21</v>
      </c>
      <c r="HN39">
        <v>0</v>
      </c>
      <c r="HO39">
        <v>0</v>
      </c>
      <c r="HP39">
        <v>0</v>
      </c>
      <c r="HQ39">
        <v>1</v>
      </c>
      <c r="HR39">
        <v>70</v>
      </c>
      <c r="HS39">
        <v>26</v>
      </c>
      <c r="HT39">
        <v>0</v>
      </c>
      <c r="HU39">
        <v>31</v>
      </c>
      <c r="HV39">
        <v>6</v>
      </c>
      <c r="HW39">
        <v>13</v>
      </c>
      <c r="HX39">
        <v>0</v>
      </c>
      <c r="HY39">
        <v>0</v>
      </c>
      <c r="HZ39">
        <v>0</v>
      </c>
      <c r="IA39">
        <v>0</v>
      </c>
      <c r="IB39">
        <v>70</v>
      </c>
      <c r="IC39">
        <v>29</v>
      </c>
      <c r="ID39">
        <v>1</v>
      </c>
      <c r="IE39">
        <v>29</v>
      </c>
      <c r="IF39">
        <v>5</v>
      </c>
      <c r="IG39">
        <v>9</v>
      </c>
      <c r="IH39">
        <v>0</v>
      </c>
      <c r="II39">
        <v>0</v>
      </c>
      <c r="IJ39">
        <v>0</v>
      </c>
      <c r="IK39">
        <v>0</v>
      </c>
      <c r="IL39">
        <v>68</v>
      </c>
      <c r="IM39">
        <v>30</v>
      </c>
      <c r="IN39">
        <v>0</v>
      </c>
      <c r="IO39">
        <v>31</v>
      </c>
      <c r="IP39">
        <v>10</v>
      </c>
      <c r="IQ39">
        <v>11</v>
      </c>
      <c r="IR39">
        <v>0</v>
      </c>
      <c r="IS39">
        <v>0</v>
      </c>
      <c r="IT39">
        <v>0</v>
      </c>
      <c r="IU39">
        <v>0</v>
      </c>
      <c r="IV39">
        <v>72</v>
      </c>
      <c r="IW39">
        <v>27</v>
      </c>
      <c r="IX39">
        <v>0</v>
      </c>
      <c r="IY39">
        <v>27</v>
      </c>
      <c r="IZ39">
        <v>5</v>
      </c>
      <c r="JA39">
        <v>16</v>
      </c>
      <c r="JB39">
        <v>0</v>
      </c>
      <c r="JC39">
        <v>0</v>
      </c>
      <c r="JD39">
        <v>0</v>
      </c>
      <c r="JE39">
        <v>0</v>
      </c>
      <c r="JF39">
        <v>70</v>
      </c>
      <c r="JG39">
        <v>16</v>
      </c>
      <c r="JH39">
        <v>0</v>
      </c>
      <c r="JI39">
        <v>26</v>
      </c>
      <c r="JJ39">
        <v>7</v>
      </c>
      <c r="JK39">
        <v>10</v>
      </c>
      <c r="JL39">
        <v>1</v>
      </c>
      <c r="JM39">
        <v>0</v>
      </c>
      <c r="JN39">
        <v>0</v>
      </c>
      <c r="JO39">
        <v>0</v>
      </c>
      <c r="JP39">
        <v>52</v>
      </c>
      <c r="JQ39">
        <v>11</v>
      </c>
      <c r="JR39">
        <v>0</v>
      </c>
      <c r="JS39">
        <v>22</v>
      </c>
      <c r="JT39">
        <v>5</v>
      </c>
      <c r="JU39">
        <v>13</v>
      </c>
      <c r="JV39">
        <v>0</v>
      </c>
      <c r="JW39">
        <v>0</v>
      </c>
      <c r="JX39">
        <v>0</v>
      </c>
      <c r="JY39">
        <v>0</v>
      </c>
      <c r="JZ39">
        <v>46</v>
      </c>
      <c r="KA39">
        <v>19</v>
      </c>
      <c r="KB39">
        <v>1</v>
      </c>
      <c r="KC39">
        <v>21</v>
      </c>
      <c r="KD39">
        <v>7</v>
      </c>
      <c r="KE39">
        <v>12</v>
      </c>
      <c r="KF39">
        <v>0</v>
      </c>
      <c r="KG39">
        <v>0</v>
      </c>
      <c r="KH39">
        <v>0</v>
      </c>
      <c r="KI39">
        <v>0</v>
      </c>
      <c r="KJ39">
        <v>53</v>
      </c>
      <c r="KK39">
        <v>16</v>
      </c>
      <c r="KL39">
        <v>1</v>
      </c>
      <c r="KM39">
        <v>28</v>
      </c>
      <c r="KN39">
        <v>5</v>
      </c>
      <c r="KO39">
        <v>13</v>
      </c>
      <c r="KP39">
        <v>0</v>
      </c>
      <c r="KQ39">
        <v>0</v>
      </c>
      <c r="KR39">
        <v>0</v>
      </c>
      <c r="KS39">
        <v>0</v>
      </c>
      <c r="KT39">
        <v>58</v>
      </c>
      <c r="KU39">
        <v>12</v>
      </c>
      <c r="KV39">
        <v>1</v>
      </c>
      <c r="KW39">
        <v>18</v>
      </c>
      <c r="KX39">
        <v>2</v>
      </c>
      <c r="KY39">
        <v>12</v>
      </c>
      <c r="KZ39">
        <v>0</v>
      </c>
      <c r="LA39">
        <v>0</v>
      </c>
      <c r="LB39">
        <v>0</v>
      </c>
      <c r="LC39">
        <v>0</v>
      </c>
      <c r="LD39">
        <v>43</v>
      </c>
      <c r="LE39">
        <v>12</v>
      </c>
      <c r="LF39">
        <v>1</v>
      </c>
      <c r="LG39">
        <v>18</v>
      </c>
      <c r="LH39">
        <v>4</v>
      </c>
      <c r="LI39">
        <v>11</v>
      </c>
      <c r="LJ39">
        <v>2</v>
      </c>
      <c r="LK39">
        <v>0</v>
      </c>
      <c r="LL39">
        <v>0</v>
      </c>
      <c r="LM39">
        <v>0</v>
      </c>
      <c r="LN39">
        <v>42</v>
      </c>
      <c r="LO39">
        <v>10</v>
      </c>
      <c r="LP39">
        <v>2</v>
      </c>
      <c r="LQ39">
        <v>17</v>
      </c>
      <c r="LR39">
        <v>3</v>
      </c>
      <c r="LS39">
        <v>7</v>
      </c>
      <c r="LT39">
        <v>0</v>
      </c>
      <c r="LU39">
        <v>1</v>
      </c>
      <c r="LV39">
        <v>0</v>
      </c>
      <c r="LW39">
        <v>0</v>
      </c>
      <c r="LX39">
        <v>36</v>
      </c>
      <c r="LY39">
        <v>14</v>
      </c>
      <c r="LZ39">
        <v>3</v>
      </c>
      <c r="MA39">
        <v>17</v>
      </c>
      <c r="MB39">
        <v>3</v>
      </c>
      <c r="MC39">
        <v>9</v>
      </c>
      <c r="MD39">
        <v>0</v>
      </c>
      <c r="ME39">
        <v>0</v>
      </c>
      <c r="MF39">
        <v>0</v>
      </c>
      <c r="MG39">
        <v>0</v>
      </c>
      <c r="MH39">
        <v>43</v>
      </c>
      <c r="MI39">
        <v>4</v>
      </c>
      <c r="MJ39">
        <v>0</v>
      </c>
      <c r="MK39">
        <v>11</v>
      </c>
      <c r="ML39">
        <v>5</v>
      </c>
      <c r="MM39">
        <v>4</v>
      </c>
      <c r="MN39">
        <v>0</v>
      </c>
      <c r="MO39">
        <v>0</v>
      </c>
      <c r="MP39">
        <v>0</v>
      </c>
      <c r="MQ39">
        <v>0</v>
      </c>
      <c r="MR39">
        <v>19</v>
      </c>
      <c r="MS39">
        <v>7</v>
      </c>
      <c r="MT39">
        <v>1</v>
      </c>
      <c r="MU39">
        <v>8</v>
      </c>
      <c r="MV39">
        <v>4</v>
      </c>
      <c r="MW39">
        <v>11</v>
      </c>
      <c r="MX39">
        <v>0</v>
      </c>
      <c r="MY39">
        <v>0</v>
      </c>
      <c r="MZ39">
        <v>0</v>
      </c>
      <c r="NA39">
        <v>0</v>
      </c>
      <c r="NB39">
        <v>27</v>
      </c>
      <c r="NC39">
        <v>1</v>
      </c>
      <c r="ND39">
        <v>0</v>
      </c>
      <c r="NE39">
        <v>5</v>
      </c>
      <c r="NF39">
        <v>1</v>
      </c>
      <c r="NG39">
        <v>5</v>
      </c>
      <c r="NH39">
        <v>0</v>
      </c>
      <c r="NI39">
        <v>0</v>
      </c>
      <c r="NJ39">
        <v>0</v>
      </c>
      <c r="NK39">
        <v>0</v>
      </c>
      <c r="NL39">
        <v>11</v>
      </c>
      <c r="NM39">
        <v>0</v>
      </c>
      <c r="NN39">
        <v>0</v>
      </c>
      <c r="NO39">
        <v>2</v>
      </c>
      <c r="NP39">
        <v>1</v>
      </c>
      <c r="NQ39">
        <v>0</v>
      </c>
      <c r="NR39">
        <v>0</v>
      </c>
      <c r="NS39">
        <v>0</v>
      </c>
      <c r="NT39">
        <v>0</v>
      </c>
      <c r="NU39">
        <v>0</v>
      </c>
      <c r="NV39">
        <v>2</v>
      </c>
      <c r="NW39">
        <v>283</v>
      </c>
      <c r="NX39">
        <v>12</v>
      </c>
      <c r="NY39">
        <v>416</v>
      </c>
      <c r="NZ39">
        <v>102</v>
      </c>
      <c r="OA39">
        <v>300</v>
      </c>
      <c r="OB39">
        <v>3</v>
      </c>
      <c r="OC39">
        <v>2</v>
      </c>
      <c r="OD39">
        <v>0</v>
      </c>
      <c r="OE39">
        <v>2</v>
      </c>
      <c r="OF39">
        <v>1011</v>
      </c>
    </row>
    <row r="40" spans="1:396" hidden="1">
      <c r="A40" s="178" t="s">
        <v>161</v>
      </c>
      <c r="B40">
        <v>179</v>
      </c>
      <c r="C40">
        <v>2</v>
      </c>
      <c r="D40">
        <v>4</v>
      </c>
      <c r="E40">
        <v>1</v>
      </c>
      <c r="F40">
        <v>14</v>
      </c>
      <c r="G40">
        <v>1</v>
      </c>
      <c r="H40">
        <v>44</v>
      </c>
      <c r="I40">
        <v>37</v>
      </c>
      <c r="J40">
        <v>59</v>
      </c>
      <c r="K40">
        <v>3</v>
      </c>
      <c r="L40">
        <v>0</v>
      </c>
      <c r="M40">
        <v>0</v>
      </c>
      <c r="N40">
        <v>16</v>
      </c>
      <c r="O40">
        <v>11</v>
      </c>
      <c r="P40">
        <v>0</v>
      </c>
      <c r="Q40">
        <v>1</v>
      </c>
      <c r="R40">
        <v>8</v>
      </c>
      <c r="S40">
        <v>3</v>
      </c>
      <c r="T40">
        <v>141</v>
      </c>
      <c r="U40">
        <v>14</v>
      </c>
      <c r="V40">
        <v>0</v>
      </c>
      <c r="W40">
        <v>0</v>
      </c>
      <c r="X40">
        <v>3</v>
      </c>
      <c r="Y40">
        <v>11</v>
      </c>
      <c r="Z40">
        <v>0</v>
      </c>
      <c r="AA40">
        <v>0</v>
      </c>
      <c r="AB40">
        <v>14</v>
      </c>
      <c r="AC40">
        <v>6</v>
      </c>
      <c r="AD40">
        <v>6</v>
      </c>
      <c r="AE40">
        <v>5</v>
      </c>
      <c r="AF40">
        <v>13</v>
      </c>
      <c r="AG40">
        <v>13</v>
      </c>
      <c r="AH40">
        <v>609</v>
      </c>
      <c r="AI40">
        <v>6</v>
      </c>
      <c r="AJ40">
        <v>0</v>
      </c>
      <c r="AK40">
        <v>0</v>
      </c>
      <c r="AL40">
        <v>0</v>
      </c>
      <c r="AM40">
        <v>1</v>
      </c>
      <c r="AN40">
        <v>0</v>
      </c>
      <c r="AO40">
        <v>0</v>
      </c>
      <c r="AP40">
        <v>1</v>
      </c>
      <c r="AQ40">
        <v>1</v>
      </c>
      <c r="AR40">
        <v>0</v>
      </c>
      <c r="AS40">
        <v>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</v>
      </c>
      <c r="BB40">
        <v>0</v>
      </c>
      <c r="BC40">
        <v>0</v>
      </c>
      <c r="BD40">
        <v>2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1</v>
      </c>
      <c r="BN40">
        <v>0</v>
      </c>
      <c r="BO40">
        <v>16</v>
      </c>
      <c r="BP40">
        <v>362</v>
      </c>
      <c r="BQ40">
        <v>8</v>
      </c>
      <c r="BR40">
        <v>7</v>
      </c>
      <c r="BS40">
        <v>1</v>
      </c>
      <c r="BT40">
        <v>31</v>
      </c>
      <c r="BU40">
        <v>1</v>
      </c>
      <c r="BV40">
        <v>40</v>
      </c>
      <c r="BW40">
        <v>59</v>
      </c>
      <c r="BX40">
        <v>35</v>
      </c>
      <c r="BY40">
        <v>5</v>
      </c>
      <c r="BZ40">
        <v>0</v>
      </c>
      <c r="CA40">
        <v>0</v>
      </c>
      <c r="CB40">
        <v>3</v>
      </c>
      <c r="CC40">
        <v>13</v>
      </c>
      <c r="CD40">
        <v>0</v>
      </c>
      <c r="CE40">
        <v>1</v>
      </c>
      <c r="CF40">
        <v>9</v>
      </c>
      <c r="CG40">
        <v>4</v>
      </c>
      <c r="CH40">
        <v>121</v>
      </c>
      <c r="CI40">
        <v>9</v>
      </c>
      <c r="CJ40">
        <v>0</v>
      </c>
      <c r="CK40">
        <v>2</v>
      </c>
      <c r="CL40">
        <v>2</v>
      </c>
      <c r="CM40">
        <v>17</v>
      </c>
      <c r="CN40">
        <v>0</v>
      </c>
      <c r="CO40">
        <v>4</v>
      </c>
      <c r="CP40">
        <v>30</v>
      </c>
      <c r="CQ40">
        <v>10</v>
      </c>
      <c r="CR40">
        <v>10</v>
      </c>
      <c r="CS40">
        <v>15</v>
      </c>
      <c r="CT40">
        <v>10</v>
      </c>
      <c r="CU40">
        <v>27</v>
      </c>
      <c r="CV40">
        <v>836</v>
      </c>
      <c r="CW40">
        <v>49</v>
      </c>
      <c r="CX40">
        <v>5</v>
      </c>
      <c r="CY40">
        <v>5</v>
      </c>
      <c r="CZ40">
        <v>3</v>
      </c>
      <c r="DA40">
        <v>11</v>
      </c>
      <c r="DB40">
        <v>0</v>
      </c>
      <c r="DC40">
        <v>20</v>
      </c>
      <c r="DD40">
        <v>38</v>
      </c>
      <c r="DE40">
        <v>18</v>
      </c>
      <c r="DF40">
        <v>0</v>
      </c>
      <c r="DG40">
        <v>0</v>
      </c>
      <c r="DH40">
        <v>0</v>
      </c>
      <c r="DI40">
        <v>9</v>
      </c>
      <c r="DJ40">
        <v>2</v>
      </c>
      <c r="DK40">
        <v>0</v>
      </c>
      <c r="DL40">
        <v>0</v>
      </c>
      <c r="DM40">
        <v>13</v>
      </c>
      <c r="DN40">
        <v>0</v>
      </c>
      <c r="DO40">
        <v>39</v>
      </c>
      <c r="DP40">
        <v>6</v>
      </c>
      <c r="DQ40">
        <v>0</v>
      </c>
      <c r="DR40">
        <v>2</v>
      </c>
      <c r="DS40">
        <v>1</v>
      </c>
      <c r="DT40">
        <v>4</v>
      </c>
      <c r="DU40">
        <v>0</v>
      </c>
      <c r="DV40">
        <v>0</v>
      </c>
      <c r="DW40">
        <v>3</v>
      </c>
      <c r="DX40">
        <v>3</v>
      </c>
      <c r="DY40">
        <v>1</v>
      </c>
      <c r="DZ40">
        <v>5</v>
      </c>
      <c r="EA40">
        <v>2</v>
      </c>
      <c r="EB40">
        <v>6</v>
      </c>
      <c r="EC40">
        <v>245</v>
      </c>
      <c r="ED40">
        <v>596</v>
      </c>
      <c r="EE40">
        <v>15</v>
      </c>
      <c r="EF40">
        <v>16</v>
      </c>
      <c r="EG40">
        <v>5</v>
      </c>
      <c r="EH40">
        <v>57</v>
      </c>
      <c r="EI40">
        <v>2</v>
      </c>
      <c r="EJ40">
        <v>104</v>
      </c>
      <c r="EK40">
        <v>135</v>
      </c>
      <c r="EL40">
        <v>113</v>
      </c>
      <c r="EM40">
        <v>8</v>
      </c>
      <c r="EN40">
        <v>2</v>
      </c>
      <c r="EO40">
        <v>0</v>
      </c>
      <c r="EP40">
        <v>28</v>
      </c>
      <c r="EQ40">
        <v>26</v>
      </c>
      <c r="ER40">
        <v>0</v>
      </c>
      <c r="ES40">
        <v>2</v>
      </c>
      <c r="ET40">
        <v>30</v>
      </c>
      <c r="EU40">
        <v>7</v>
      </c>
      <c r="EV40">
        <v>303</v>
      </c>
      <c r="EW40">
        <v>29</v>
      </c>
      <c r="EX40">
        <v>0</v>
      </c>
      <c r="EY40">
        <v>6</v>
      </c>
      <c r="EZ40">
        <v>6</v>
      </c>
      <c r="FA40">
        <v>32</v>
      </c>
      <c r="FB40">
        <v>0</v>
      </c>
      <c r="FC40">
        <v>4</v>
      </c>
      <c r="FD40">
        <v>47</v>
      </c>
      <c r="FE40">
        <v>19</v>
      </c>
      <c r="FF40">
        <v>17</v>
      </c>
      <c r="FG40">
        <v>25</v>
      </c>
      <c r="FH40">
        <v>26</v>
      </c>
      <c r="FI40">
        <v>46</v>
      </c>
      <c r="FJ40">
        <v>1706</v>
      </c>
      <c r="FK40">
        <v>267</v>
      </c>
      <c r="FL40">
        <v>22</v>
      </c>
      <c r="FM40">
        <v>306</v>
      </c>
      <c r="FN40">
        <v>1</v>
      </c>
      <c r="FO40">
        <v>13</v>
      </c>
      <c r="FP40">
        <v>609</v>
      </c>
      <c r="FQ40">
        <v>9</v>
      </c>
      <c r="FR40">
        <v>1</v>
      </c>
      <c r="FS40">
        <v>2</v>
      </c>
      <c r="FT40">
        <v>0</v>
      </c>
      <c r="FU40">
        <v>4</v>
      </c>
      <c r="FV40">
        <v>16</v>
      </c>
      <c r="FW40">
        <v>455</v>
      </c>
      <c r="FX40">
        <v>22</v>
      </c>
      <c r="FY40">
        <v>333</v>
      </c>
      <c r="FZ40">
        <v>1</v>
      </c>
      <c r="GA40">
        <v>25</v>
      </c>
      <c r="GB40">
        <v>836</v>
      </c>
      <c r="GC40">
        <v>32</v>
      </c>
      <c r="GD40">
        <v>1</v>
      </c>
      <c r="GE40">
        <v>201</v>
      </c>
      <c r="GF40">
        <v>0</v>
      </c>
      <c r="GG40">
        <v>11</v>
      </c>
      <c r="GH40">
        <v>245</v>
      </c>
      <c r="GI40">
        <v>763</v>
      </c>
      <c r="GJ40">
        <v>46</v>
      </c>
      <c r="GK40">
        <v>842</v>
      </c>
      <c r="GL40">
        <v>2</v>
      </c>
      <c r="GM40">
        <v>53</v>
      </c>
      <c r="GN40">
        <v>1706</v>
      </c>
      <c r="GO40">
        <v>17</v>
      </c>
      <c r="GP40">
        <v>0</v>
      </c>
      <c r="GQ40">
        <v>57</v>
      </c>
      <c r="GR40">
        <v>21</v>
      </c>
      <c r="GS40">
        <v>19</v>
      </c>
      <c r="GT40">
        <v>1</v>
      </c>
      <c r="GU40">
        <v>0</v>
      </c>
      <c r="GV40">
        <v>0</v>
      </c>
      <c r="GW40">
        <v>0</v>
      </c>
      <c r="GX40">
        <v>93</v>
      </c>
      <c r="GY40">
        <v>34</v>
      </c>
      <c r="GZ40">
        <v>0</v>
      </c>
      <c r="HA40">
        <v>56</v>
      </c>
      <c r="HB40">
        <v>22</v>
      </c>
      <c r="HC40">
        <v>9</v>
      </c>
      <c r="HD40">
        <v>0</v>
      </c>
      <c r="HE40">
        <v>0</v>
      </c>
      <c r="HF40">
        <v>0</v>
      </c>
      <c r="HG40">
        <v>0</v>
      </c>
      <c r="HH40">
        <v>99</v>
      </c>
      <c r="HI40">
        <v>33</v>
      </c>
      <c r="HJ40">
        <v>0</v>
      </c>
      <c r="HK40">
        <v>53</v>
      </c>
      <c r="HL40">
        <v>19</v>
      </c>
      <c r="HM40">
        <v>11</v>
      </c>
      <c r="HN40">
        <v>1</v>
      </c>
      <c r="HO40">
        <v>0</v>
      </c>
      <c r="HP40">
        <v>0</v>
      </c>
      <c r="HQ40">
        <v>0</v>
      </c>
      <c r="HR40">
        <v>97</v>
      </c>
      <c r="HS40">
        <v>44</v>
      </c>
      <c r="HT40">
        <v>0</v>
      </c>
      <c r="HU40">
        <v>45</v>
      </c>
      <c r="HV40">
        <v>15</v>
      </c>
      <c r="HW40">
        <v>17</v>
      </c>
      <c r="HX40">
        <v>0</v>
      </c>
      <c r="HY40">
        <v>0</v>
      </c>
      <c r="HZ40">
        <v>0</v>
      </c>
      <c r="IA40">
        <v>0</v>
      </c>
      <c r="IB40">
        <v>106</v>
      </c>
      <c r="IC40">
        <v>38</v>
      </c>
      <c r="ID40">
        <v>1</v>
      </c>
      <c r="IE40">
        <v>48</v>
      </c>
      <c r="IF40">
        <v>20</v>
      </c>
      <c r="IG40">
        <v>14</v>
      </c>
      <c r="IH40">
        <v>0</v>
      </c>
      <c r="II40">
        <v>1</v>
      </c>
      <c r="IJ40">
        <v>0</v>
      </c>
      <c r="IK40">
        <v>0</v>
      </c>
      <c r="IL40">
        <v>101</v>
      </c>
      <c r="IM40">
        <v>48</v>
      </c>
      <c r="IN40">
        <v>1</v>
      </c>
      <c r="IO40">
        <v>53</v>
      </c>
      <c r="IP40">
        <v>15</v>
      </c>
      <c r="IQ40">
        <v>14</v>
      </c>
      <c r="IR40">
        <v>2</v>
      </c>
      <c r="IS40">
        <v>1</v>
      </c>
      <c r="IT40">
        <v>0</v>
      </c>
      <c r="IU40">
        <v>0</v>
      </c>
      <c r="IV40">
        <v>116</v>
      </c>
      <c r="IW40">
        <v>39</v>
      </c>
      <c r="IX40">
        <v>1</v>
      </c>
      <c r="IY40">
        <v>50</v>
      </c>
      <c r="IZ40">
        <v>14</v>
      </c>
      <c r="JA40">
        <v>19</v>
      </c>
      <c r="JB40">
        <v>1</v>
      </c>
      <c r="JC40">
        <v>0</v>
      </c>
      <c r="JD40">
        <v>0</v>
      </c>
      <c r="JE40">
        <v>1</v>
      </c>
      <c r="JF40">
        <v>109</v>
      </c>
      <c r="JG40">
        <v>42</v>
      </c>
      <c r="JH40">
        <v>0</v>
      </c>
      <c r="JI40">
        <v>56</v>
      </c>
      <c r="JJ40">
        <v>21</v>
      </c>
      <c r="JK40">
        <v>17</v>
      </c>
      <c r="JL40">
        <v>0</v>
      </c>
      <c r="JM40">
        <v>0</v>
      </c>
      <c r="JN40">
        <v>0</v>
      </c>
      <c r="JO40">
        <v>0</v>
      </c>
      <c r="JP40">
        <v>115</v>
      </c>
      <c r="JQ40">
        <v>41</v>
      </c>
      <c r="JR40">
        <v>1</v>
      </c>
      <c r="JS40">
        <v>43</v>
      </c>
      <c r="JT40">
        <v>16</v>
      </c>
      <c r="JU40">
        <v>15</v>
      </c>
      <c r="JV40">
        <v>0</v>
      </c>
      <c r="JW40">
        <v>0</v>
      </c>
      <c r="JX40">
        <v>0</v>
      </c>
      <c r="JY40">
        <v>0</v>
      </c>
      <c r="JZ40">
        <v>100</v>
      </c>
      <c r="KA40">
        <v>39</v>
      </c>
      <c r="KB40">
        <v>1</v>
      </c>
      <c r="KC40">
        <v>50</v>
      </c>
      <c r="KD40">
        <v>12</v>
      </c>
      <c r="KE40">
        <v>15</v>
      </c>
      <c r="KF40">
        <v>0</v>
      </c>
      <c r="KG40">
        <v>0</v>
      </c>
      <c r="KH40">
        <v>0</v>
      </c>
      <c r="KI40">
        <v>0</v>
      </c>
      <c r="KJ40">
        <v>105</v>
      </c>
      <c r="KK40">
        <v>47</v>
      </c>
      <c r="KL40">
        <v>0</v>
      </c>
      <c r="KM40">
        <v>51</v>
      </c>
      <c r="KN40">
        <v>18</v>
      </c>
      <c r="KO40">
        <v>23</v>
      </c>
      <c r="KP40">
        <v>0</v>
      </c>
      <c r="KQ40">
        <v>1</v>
      </c>
      <c r="KR40">
        <v>0</v>
      </c>
      <c r="KS40">
        <v>0</v>
      </c>
      <c r="KT40">
        <v>121</v>
      </c>
      <c r="KU40">
        <v>35</v>
      </c>
      <c r="KV40">
        <v>0</v>
      </c>
      <c r="KW40">
        <v>52</v>
      </c>
      <c r="KX40">
        <v>11</v>
      </c>
      <c r="KY40">
        <v>9</v>
      </c>
      <c r="KZ40">
        <v>0</v>
      </c>
      <c r="LA40">
        <v>0</v>
      </c>
      <c r="LB40">
        <v>0</v>
      </c>
      <c r="LC40">
        <v>0</v>
      </c>
      <c r="LD40">
        <v>96</v>
      </c>
      <c r="LE40">
        <v>37</v>
      </c>
      <c r="LF40">
        <v>1</v>
      </c>
      <c r="LG40">
        <v>51</v>
      </c>
      <c r="LH40">
        <v>12</v>
      </c>
      <c r="LI40">
        <v>11</v>
      </c>
      <c r="LJ40">
        <v>0</v>
      </c>
      <c r="LK40">
        <v>0</v>
      </c>
      <c r="LL40">
        <v>0</v>
      </c>
      <c r="LM40">
        <v>0</v>
      </c>
      <c r="LN40">
        <v>100</v>
      </c>
      <c r="LO40">
        <v>33</v>
      </c>
      <c r="LP40">
        <v>2</v>
      </c>
      <c r="LQ40">
        <v>51</v>
      </c>
      <c r="LR40">
        <v>15</v>
      </c>
      <c r="LS40">
        <v>12</v>
      </c>
      <c r="LT40">
        <v>0</v>
      </c>
      <c r="LU40">
        <v>0</v>
      </c>
      <c r="LV40">
        <v>0</v>
      </c>
      <c r="LW40">
        <v>1</v>
      </c>
      <c r="LX40">
        <v>98</v>
      </c>
      <c r="LY40">
        <v>32</v>
      </c>
      <c r="LZ40">
        <v>4</v>
      </c>
      <c r="MA40">
        <v>32</v>
      </c>
      <c r="MB40">
        <v>14</v>
      </c>
      <c r="MC40">
        <v>16</v>
      </c>
      <c r="MD40">
        <v>0</v>
      </c>
      <c r="ME40">
        <v>0</v>
      </c>
      <c r="MF40">
        <v>0</v>
      </c>
      <c r="MG40">
        <v>0</v>
      </c>
      <c r="MH40">
        <v>84</v>
      </c>
      <c r="MI40">
        <v>20</v>
      </c>
      <c r="MJ40">
        <v>1</v>
      </c>
      <c r="MK40">
        <v>32</v>
      </c>
      <c r="ML40">
        <v>11</v>
      </c>
      <c r="MM40">
        <v>6</v>
      </c>
      <c r="MN40">
        <v>0</v>
      </c>
      <c r="MO40">
        <v>0</v>
      </c>
      <c r="MP40">
        <v>0</v>
      </c>
      <c r="MQ40">
        <v>0</v>
      </c>
      <c r="MR40">
        <v>59</v>
      </c>
      <c r="MS40">
        <v>15</v>
      </c>
      <c r="MT40">
        <v>1</v>
      </c>
      <c r="MU40">
        <v>22</v>
      </c>
      <c r="MV40">
        <v>6</v>
      </c>
      <c r="MW40">
        <v>10</v>
      </c>
      <c r="MX40">
        <v>0</v>
      </c>
      <c r="MY40">
        <v>0</v>
      </c>
      <c r="MZ40">
        <v>0</v>
      </c>
      <c r="NA40">
        <v>1</v>
      </c>
      <c r="NB40">
        <v>48</v>
      </c>
      <c r="NC40">
        <v>14</v>
      </c>
      <c r="ND40">
        <v>2</v>
      </c>
      <c r="NE40">
        <v>29</v>
      </c>
      <c r="NF40">
        <v>11</v>
      </c>
      <c r="NG40">
        <v>8</v>
      </c>
      <c r="NH40">
        <v>0</v>
      </c>
      <c r="NI40">
        <v>0</v>
      </c>
      <c r="NJ40">
        <v>0</v>
      </c>
      <c r="NK40">
        <v>1</v>
      </c>
      <c r="NL40">
        <v>53</v>
      </c>
      <c r="NM40">
        <v>1</v>
      </c>
      <c r="NN40">
        <v>0</v>
      </c>
      <c r="NO40">
        <v>5</v>
      </c>
      <c r="NP40">
        <v>0</v>
      </c>
      <c r="NQ40">
        <v>0</v>
      </c>
      <c r="NR40">
        <v>0</v>
      </c>
      <c r="NS40">
        <v>0</v>
      </c>
      <c r="NT40">
        <v>0</v>
      </c>
      <c r="NU40">
        <v>0</v>
      </c>
      <c r="NV40">
        <v>6</v>
      </c>
      <c r="NW40">
        <v>609</v>
      </c>
      <c r="NX40">
        <v>16</v>
      </c>
      <c r="NY40">
        <v>836</v>
      </c>
      <c r="NZ40">
        <v>273</v>
      </c>
      <c r="OA40">
        <v>245</v>
      </c>
      <c r="OB40">
        <v>5</v>
      </c>
      <c r="OC40">
        <v>3</v>
      </c>
      <c r="OD40">
        <v>0</v>
      </c>
      <c r="OE40">
        <v>4</v>
      </c>
      <c r="OF40">
        <v>1706</v>
      </c>
    </row>
    <row r="41" spans="1:396" hidden="1">
      <c r="A41" s="178" t="s">
        <v>162</v>
      </c>
      <c r="B41">
        <v>250</v>
      </c>
      <c r="C41">
        <v>0</v>
      </c>
      <c r="D41">
        <v>0</v>
      </c>
      <c r="E41">
        <v>2</v>
      </c>
      <c r="F41">
        <v>22</v>
      </c>
      <c r="G41">
        <v>1</v>
      </c>
      <c r="H41">
        <v>15</v>
      </c>
      <c r="I41">
        <v>5</v>
      </c>
      <c r="J41">
        <v>32</v>
      </c>
      <c r="K41">
        <v>9</v>
      </c>
      <c r="L41">
        <v>1</v>
      </c>
      <c r="M41">
        <v>2</v>
      </c>
      <c r="N41">
        <v>7</v>
      </c>
      <c r="O41">
        <v>6</v>
      </c>
      <c r="P41">
        <v>0</v>
      </c>
      <c r="Q41">
        <v>0</v>
      </c>
      <c r="R41">
        <v>9</v>
      </c>
      <c r="S41">
        <v>10</v>
      </c>
      <c r="T41">
        <v>191</v>
      </c>
      <c r="U41">
        <v>16</v>
      </c>
      <c r="V41">
        <v>0</v>
      </c>
      <c r="W41">
        <v>0</v>
      </c>
      <c r="X41">
        <v>0</v>
      </c>
      <c r="Y41">
        <v>11</v>
      </c>
      <c r="Z41">
        <v>2</v>
      </c>
      <c r="AA41">
        <v>2</v>
      </c>
      <c r="AB41">
        <v>15</v>
      </c>
      <c r="AC41">
        <v>3</v>
      </c>
      <c r="AD41">
        <v>0</v>
      </c>
      <c r="AE41">
        <v>8</v>
      </c>
      <c r="AF41">
        <v>13</v>
      </c>
      <c r="AG41">
        <v>11</v>
      </c>
      <c r="AH41">
        <v>643</v>
      </c>
      <c r="AI41">
        <v>18</v>
      </c>
      <c r="AJ41">
        <v>2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1</v>
      </c>
      <c r="AS41">
        <v>0</v>
      </c>
      <c r="AT41">
        <v>0</v>
      </c>
      <c r="AU41">
        <v>0</v>
      </c>
      <c r="AV41">
        <v>1</v>
      </c>
      <c r="AW41">
        <v>0</v>
      </c>
      <c r="AX41">
        <v>0</v>
      </c>
      <c r="AY41">
        <v>0</v>
      </c>
      <c r="AZ41">
        <v>0</v>
      </c>
      <c r="BA41">
        <v>6</v>
      </c>
      <c r="BB41">
        <v>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3</v>
      </c>
      <c r="BJ41">
        <v>0</v>
      </c>
      <c r="BK41">
        <v>2</v>
      </c>
      <c r="BL41">
        <v>0</v>
      </c>
      <c r="BM41">
        <v>1</v>
      </c>
      <c r="BN41">
        <v>0</v>
      </c>
      <c r="BO41">
        <v>36</v>
      </c>
      <c r="BP41">
        <v>472</v>
      </c>
      <c r="BQ41">
        <v>7</v>
      </c>
      <c r="BR41">
        <v>1</v>
      </c>
      <c r="BS41">
        <v>2</v>
      </c>
      <c r="BT41">
        <v>26</v>
      </c>
      <c r="BU41">
        <v>0</v>
      </c>
      <c r="BV41">
        <v>9</v>
      </c>
      <c r="BW41">
        <v>9</v>
      </c>
      <c r="BX41">
        <v>15</v>
      </c>
      <c r="BY41">
        <v>4</v>
      </c>
      <c r="BZ41">
        <v>0</v>
      </c>
      <c r="CA41">
        <v>3</v>
      </c>
      <c r="CB41">
        <v>11</v>
      </c>
      <c r="CC41">
        <v>47</v>
      </c>
      <c r="CD41">
        <v>0</v>
      </c>
      <c r="CE41">
        <v>0</v>
      </c>
      <c r="CF41">
        <v>6</v>
      </c>
      <c r="CG41">
        <v>8</v>
      </c>
      <c r="CH41">
        <v>158</v>
      </c>
      <c r="CI41">
        <v>12</v>
      </c>
      <c r="CJ41">
        <v>0</v>
      </c>
      <c r="CK41">
        <v>0</v>
      </c>
      <c r="CL41">
        <v>2</v>
      </c>
      <c r="CM41">
        <v>5</v>
      </c>
      <c r="CN41">
        <v>0</v>
      </c>
      <c r="CO41">
        <v>3</v>
      </c>
      <c r="CP41">
        <v>9</v>
      </c>
      <c r="CQ41">
        <v>10</v>
      </c>
      <c r="CR41">
        <v>2</v>
      </c>
      <c r="CS41">
        <v>16</v>
      </c>
      <c r="CT41">
        <v>6</v>
      </c>
      <c r="CU41">
        <v>1</v>
      </c>
      <c r="CV41">
        <v>844</v>
      </c>
      <c r="CW41">
        <v>79</v>
      </c>
      <c r="CX41">
        <v>1</v>
      </c>
      <c r="CY41">
        <v>1</v>
      </c>
      <c r="CZ41">
        <v>0</v>
      </c>
      <c r="DA41">
        <v>18</v>
      </c>
      <c r="DB41">
        <v>0</v>
      </c>
      <c r="DC41">
        <v>3</v>
      </c>
      <c r="DD41">
        <v>14</v>
      </c>
      <c r="DE41">
        <v>6</v>
      </c>
      <c r="DF41">
        <v>0</v>
      </c>
      <c r="DG41">
        <v>0</v>
      </c>
      <c r="DH41">
        <v>0</v>
      </c>
      <c r="DI41">
        <v>0</v>
      </c>
      <c r="DJ41">
        <v>2</v>
      </c>
      <c r="DK41">
        <v>0</v>
      </c>
      <c r="DL41">
        <v>0</v>
      </c>
      <c r="DM41">
        <v>5</v>
      </c>
      <c r="DN41">
        <v>3</v>
      </c>
      <c r="DO41">
        <v>29</v>
      </c>
      <c r="DP41">
        <v>2</v>
      </c>
      <c r="DQ41">
        <v>0</v>
      </c>
      <c r="DR41">
        <v>1</v>
      </c>
      <c r="DS41">
        <v>0</v>
      </c>
      <c r="DT41">
        <v>0</v>
      </c>
      <c r="DU41">
        <v>0</v>
      </c>
      <c r="DV41">
        <v>2</v>
      </c>
      <c r="DW41">
        <v>0</v>
      </c>
      <c r="DX41">
        <v>0</v>
      </c>
      <c r="DY41">
        <v>0</v>
      </c>
      <c r="DZ41">
        <v>9</v>
      </c>
      <c r="EA41">
        <v>1</v>
      </c>
      <c r="EB41">
        <v>5</v>
      </c>
      <c r="EC41">
        <v>181</v>
      </c>
      <c r="ED41">
        <v>819</v>
      </c>
      <c r="EE41">
        <v>10</v>
      </c>
      <c r="EF41">
        <v>2</v>
      </c>
      <c r="EG41">
        <v>4</v>
      </c>
      <c r="EH41">
        <v>66</v>
      </c>
      <c r="EI41">
        <v>1</v>
      </c>
      <c r="EJ41">
        <v>27</v>
      </c>
      <c r="EK41">
        <v>28</v>
      </c>
      <c r="EL41">
        <v>53</v>
      </c>
      <c r="EM41">
        <v>14</v>
      </c>
      <c r="EN41">
        <v>1</v>
      </c>
      <c r="EO41">
        <v>5</v>
      </c>
      <c r="EP41">
        <v>18</v>
      </c>
      <c r="EQ41">
        <v>56</v>
      </c>
      <c r="ER41">
        <v>0</v>
      </c>
      <c r="ES41">
        <v>0</v>
      </c>
      <c r="ET41">
        <v>20</v>
      </c>
      <c r="EU41">
        <v>21</v>
      </c>
      <c r="EV41">
        <v>384</v>
      </c>
      <c r="EW41">
        <v>32</v>
      </c>
      <c r="EX41">
        <v>0</v>
      </c>
      <c r="EY41">
        <v>1</v>
      </c>
      <c r="EZ41">
        <v>2</v>
      </c>
      <c r="FA41">
        <v>16</v>
      </c>
      <c r="FB41">
        <v>2</v>
      </c>
      <c r="FC41">
        <v>7</v>
      </c>
      <c r="FD41">
        <v>27</v>
      </c>
      <c r="FE41">
        <v>13</v>
      </c>
      <c r="FF41">
        <v>4</v>
      </c>
      <c r="FG41">
        <v>33</v>
      </c>
      <c r="FH41">
        <v>21</v>
      </c>
      <c r="FI41">
        <v>17</v>
      </c>
      <c r="FJ41">
        <v>1704</v>
      </c>
      <c r="FK41">
        <v>240</v>
      </c>
      <c r="FL41">
        <v>49</v>
      </c>
      <c r="FM41">
        <v>317</v>
      </c>
      <c r="FN41">
        <v>5</v>
      </c>
      <c r="FO41">
        <v>32</v>
      </c>
      <c r="FP41">
        <v>643</v>
      </c>
      <c r="FQ41">
        <v>13</v>
      </c>
      <c r="FR41">
        <v>12</v>
      </c>
      <c r="FS41">
        <v>3</v>
      </c>
      <c r="FT41">
        <v>0</v>
      </c>
      <c r="FU41">
        <v>8</v>
      </c>
      <c r="FV41">
        <v>36</v>
      </c>
      <c r="FW41">
        <v>374</v>
      </c>
      <c r="FX41">
        <v>43</v>
      </c>
      <c r="FY41">
        <v>349</v>
      </c>
      <c r="FZ41">
        <v>4</v>
      </c>
      <c r="GA41">
        <v>74</v>
      </c>
      <c r="GB41">
        <v>844</v>
      </c>
      <c r="GC41">
        <v>31</v>
      </c>
      <c r="GD41">
        <v>1</v>
      </c>
      <c r="GE41">
        <v>136</v>
      </c>
      <c r="GF41">
        <v>0</v>
      </c>
      <c r="GG41">
        <v>13</v>
      </c>
      <c r="GH41">
        <v>181</v>
      </c>
      <c r="GI41">
        <v>658</v>
      </c>
      <c r="GJ41">
        <v>105</v>
      </c>
      <c r="GK41">
        <v>805</v>
      </c>
      <c r="GL41">
        <v>9</v>
      </c>
      <c r="GM41">
        <v>127</v>
      </c>
      <c r="GN41">
        <v>1704</v>
      </c>
      <c r="GO41">
        <v>15</v>
      </c>
      <c r="GP41">
        <v>1</v>
      </c>
      <c r="GQ41">
        <v>64</v>
      </c>
      <c r="GR41">
        <v>38</v>
      </c>
      <c r="GS41">
        <v>12</v>
      </c>
      <c r="GT41">
        <v>0</v>
      </c>
      <c r="GU41">
        <v>0</v>
      </c>
      <c r="GV41">
        <v>0</v>
      </c>
      <c r="GW41">
        <v>0</v>
      </c>
      <c r="GX41">
        <v>92</v>
      </c>
      <c r="GY41">
        <v>18</v>
      </c>
      <c r="GZ41">
        <v>0</v>
      </c>
      <c r="HA41">
        <v>56</v>
      </c>
      <c r="HB41">
        <v>30</v>
      </c>
      <c r="HC41">
        <v>10</v>
      </c>
      <c r="HD41">
        <v>0</v>
      </c>
      <c r="HE41">
        <v>0</v>
      </c>
      <c r="HF41">
        <v>0</v>
      </c>
      <c r="HG41">
        <v>0</v>
      </c>
      <c r="HH41">
        <v>84</v>
      </c>
      <c r="HI41">
        <v>21</v>
      </c>
      <c r="HJ41">
        <v>3</v>
      </c>
      <c r="HK41">
        <v>62</v>
      </c>
      <c r="HL41">
        <v>36</v>
      </c>
      <c r="HM41">
        <v>8</v>
      </c>
      <c r="HN41">
        <v>0</v>
      </c>
      <c r="HO41">
        <v>0</v>
      </c>
      <c r="HP41">
        <v>0</v>
      </c>
      <c r="HQ41">
        <v>0</v>
      </c>
      <c r="HR41">
        <v>94</v>
      </c>
      <c r="HS41">
        <v>36</v>
      </c>
      <c r="HT41">
        <v>0</v>
      </c>
      <c r="HU41">
        <v>52</v>
      </c>
      <c r="HV41">
        <v>27</v>
      </c>
      <c r="HW41">
        <v>14</v>
      </c>
      <c r="HX41">
        <v>1</v>
      </c>
      <c r="HY41">
        <v>0</v>
      </c>
      <c r="HZ41">
        <v>0</v>
      </c>
      <c r="IA41">
        <v>0</v>
      </c>
      <c r="IB41">
        <v>102</v>
      </c>
      <c r="IC41">
        <v>21</v>
      </c>
      <c r="ID41">
        <v>3</v>
      </c>
      <c r="IE41">
        <v>47</v>
      </c>
      <c r="IF41">
        <v>24</v>
      </c>
      <c r="IG41">
        <v>12</v>
      </c>
      <c r="IH41">
        <v>2</v>
      </c>
      <c r="II41">
        <v>0</v>
      </c>
      <c r="IJ41">
        <v>0</v>
      </c>
      <c r="IK41">
        <v>0</v>
      </c>
      <c r="IL41">
        <v>83</v>
      </c>
      <c r="IM41">
        <v>35</v>
      </c>
      <c r="IN41">
        <v>1</v>
      </c>
      <c r="IO41">
        <v>57</v>
      </c>
      <c r="IP41">
        <v>28</v>
      </c>
      <c r="IQ41">
        <v>6</v>
      </c>
      <c r="IR41">
        <v>0</v>
      </c>
      <c r="IS41">
        <v>0</v>
      </c>
      <c r="IT41">
        <v>0</v>
      </c>
      <c r="IU41">
        <v>0</v>
      </c>
      <c r="IV41">
        <v>99</v>
      </c>
      <c r="IW41">
        <v>46</v>
      </c>
      <c r="IX41">
        <v>0</v>
      </c>
      <c r="IY41">
        <v>45</v>
      </c>
      <c r="IZ41">
        <v>25</v>
      </c>
      <c r="JA41">
        <v>16</v>
      </c>
      <c r="JB41">
        <v>0</v>
      </c>
      <c r="JC41">
        <v>0</v>
      </c>
      <c r="JD41">
        <v>0</v>
      </c>
      <c r="JE41">
        <v>0</v>
      </c>
      <c r="JF41">
        <v>107</v>
      </c>
      <c r="JG41">
        <v>55</v>
      </c>
      <c r="JH41">
        <v>2</v>
      </c>
      <c r="JI41">
        <v>59</v>
      </c>
      <c r="JJ41">
        <v>25</v>
      </c>
      <c r="JK41">
        <v>15</v>
      </c>
      <c r="JL41">
        <v>1</v>
      </c>
      <c r="JM41">
        <v>0</v>
      </c>
      <c r="JN41">
        <v>0</v>
      </c>
      <c r="JO41">
        <v>0</v>
      </c>
      <c r="JP41">
        <v>131</v>
      </c>
      <c r="JQ41">
        <v>62</v>
      </c>
      <c r="JR41">
        <v>2</v>
      </c>
      <c r="JS41">
        <v>44</v>
      </c>
      <c r="JT41">
        <v>34</v>
      </c>
      <c r="JU41">
        <v>7</v>
      </c>
      <c r="JV41">
        <v>0</v>
      </c>
      <c r="JW41">
        <v>0</v>
      </c>
      <c r="JX41">
        <v>0</v>
      </c>
      <c r="JY41">
        <v>0</v>
      </c>
      <c r="JZ41">
        <v>115</v>
      </c>
      <c r="KA41">
        <v>54</v>
      </c>
      <c r="KB41">
        <v>2</v>
      </c>
      <c r="KC41">
        <v>45</v>
      </c>
      <c r="KD41">
        <v>23</v>
      </c>
      <c r="KE41">
        <v>15</v>
      </c>
      <c r="KF41">
        <v>0</v>
      </c>
      <c r="KG41">
        <v>0</v>
      </c>
      <c r="KH41">
        <v>0</v>
      </c>
      <c r="KI41">
        <v>0</v>
      </c>
      <c r="KJ41">
        <v>116</v>
      </c>
      <c r="KK41">
        <v>44</v>
      </c>
      <c r="KL41">
        <v>2</v>
      </c>
      <c r="KM41">
        <v>40</v>
      </c>
      <c r="KN41">
        <v>22</v>
      </c>
      <c r="KO41">
        <v>7</v>
      </c>
      <c r="KP41">
        <v>0</v>
      </c>
      <c r="KQ41">
        <v>0</v>
      </c>
      <c r="KR41">
        <v>0</v>
      </c>
      <c r="KS41">
        <v>0</v>
      </c>
      <c r="KT41">
        <v>93</v>
      </c>
      <c r="KU41">
        <v>47</v>
      </c>
      <c r="KV41">
        <v>1</v>
      </c>
      <c r="KW41">
        <v>48</v>
      </c>
      <c r="KX41">
        <v>22</v>
      </c>
      <c r="KY41">
        <v>9</v>
      </c>
      <c r="KZ41">
        <v>0</v>
      </c>
      <c r="LA41">
        <v>0</v>
      </c>
      <c r="LB41">
        <v>0</v>
      </c>
      <c r="LC41">
        <v>0</v>
      </c>
      <c r="LD41">
        <v>105</v>
      </c>
      <c r="LE41">
        <v>53</v>
      </c>
      <c r="LF41">
        <v>6</v>
      </c>
      <c r="LG41">
        <v>60</v>
      </c>
      <c r="LH41">
        <v>27</v>
      </c>
      <c r="LI41">
        <v>11</v>
      </c>
      <c r="LJ41">
        <v>0</v>
      </c>
      <c r="LK41">
        <v>0</v>
      </c>
      <c r="LL41">
        <v>0</v>
      </c>
      <c r="LM41">
        <v>0</v>
      </c>
      <c r="LN41">
        <v>130</v>
      </c>
      <c r="LO41">
        <v>41</v>
      </c>
      <c r="LP41">
        <v>3</v>
      </c>
      <c r="LQ41">
        <v>53</v>
      </c>
      <c r="LR41">
        <v>22</v>
      </c>
      <c r="LS41">
        <v>11</v>
      </c>
      <c r="LT41">
        <v>0</v>
      </c>
      <c r="LU41">
        <v>0</v>
      </c>
      <c r="LV41">
        <v>0</v>
      </c>
      <c r="LW41">
        <v>0</v>
      </c>
      <c r="LX41">
        <v>108</v>
      </c>
      <c r="LY41">
        <v>32</v>
      </c>
      <c r="LZ41">
        <v>2</v>
      </c>
      <c r="MA41">
        <v>40</v>
      </c>
      <c r="MB41">
        <v>14</v>
      </c>
      <c r="MC41">
        <v>6</v>
      </c>
      <c r="MD41">
        <v>0</v>
      </c>
      <c r="ME41">
        <v>0</v>
      </c>
      <c r="MF41">
        <v>0</v>
      </c>
      <c r="MG41">
        <v>0</v>
      </c>
      <c r="MH41">
        <v>80</v>
      </c>
      <c r="MI41">
        <v>21</v>
      </c>
      <c r="MJ41">
        <v>4</v>
      </c>
      <c r="MK41">
        <v>28</v>
      </c>
      <c r="ML41">
        <v>12</v>
      </c>
      <c r="MM41">
        <v>6</v>
      </c>
      <c r="MN41">
        <v>0</v>
      </c>
      <c r="MO41">
        <v>0</v>
      </c>
      <c r="MP41">
        <v>0</v>
      </c>
      <c r="MQ41">
        <v>0</v>
      </c>
      <c r="MR41">
        <v>59</v>
      </c>
      <c r="MS41">
        <v>26</v>
      </c>
      <c r="MT41">
        <v>3</v>
      </c>
      <c r="MU41">
        <v>21</v>
      </c>
      <c r="MV41">
        <v>10</v>
      </c>
      <c r="MW41">
        <v>11</v>
      </c>
      <c r="MX41">
        <v>0</v>
      </c>
      <c r="MY41">
        <v>0</v>
      </c>
      <c r="MZ41">
        <v>0</v>
      </c>
      <c r="NA41">
        <v>0</v>
      </c>
      <c r="NB41">
        <v>61</v>
      </c>
      <c r="NC41">
        <v>15</v>
      </c>
      <c r="ND41">
        <v>1</v>
      </c>
      <c r="NE41">
        <v>21</v>
      </c>
      <c r="NF41">
        <v>11</v>
      </c>
      <c r="NG41">
        <v>5</v>
      </c>
      <c r="NH41">
        <v>0</v>
      </c>
      <c r="NI41">
        <v>0</v>
      </c>
      <c r="NJ41">
        <v>0</v>
      </c>
      <c r="NK41">
        <v>0</v>
      </c>
      <c r="NL41">
        <v>42</v>
      </c>
      <c r="NM41">
        <v>1</v>
      </c>
      <c r="NN41">
        <v>0</v>
      </c>
      <c r="NO41">
        <v>2</v>
      </c>
      <c r="NP41">
        <v>1</v>
      </c>
      <c r="NQ41">
        <v>0</v>
      </c>
      <c r="NR41">
        <v>0</v>
      </c>
      <c r="NS41">
        <v>0</v>
      </c>
      <c r="NT41">
        <v>0</v>
      </c>
      <c r="NU41">
        <v>0</v>
      </c>
      <c r="NV41">
        <v>3</v>
      </c>
      <c r="NW41">
        <v>643</v>
      </c>
      <c r="NX41">
        <v>36</v>
      </c>
      <c r="NY41">
        <v>844</v>
      </c>
      <c r="NZ41">
        <v>431</v>
      </c>
      <c r="OA41">
        <v>181</v>
      </c>
      <c r="OB41">
        <v>4</v>
      </c>
      <c r="OC41">
        <v>0</v>
      </c>
      <c r="OD41">
        <v>0</v>
      </c>
      <c r="OE41">
        <v>0</v>
      </c>
      <c r="OF41">
        <v>1704</v>
      </c>
    </row>
    <row r="42" spans="1:396" hidden="1">
      <c r="A42" s="178" t="s">
        <v>163</v>
      </c>
      <c r="B42">
        <v>47</v>
      </c>
      <c r="C42">
        <v>3</v>
      </c>
      <c r="D42">
        <v>4</v>
      </c>
      <c r="E42">
        <v>0</v>
      </c>
      <c r="F42">
        <v>15</v>
      </c>
      <c r="G42">
        <v>0</v>
      </c>
      <c r="H42">
        <v>21</v>
      </c>
      <c r="I42">
        <v>11</v>
      </c>
      <c r="J42">
        <v>36</v>
      </c>
      <c r="K42">
        <v>8</v>
      </c>
      <c r="L42">
        <v>1</v>
      </c>
      <c r="M42">
        <v>1</v>
      </c>
      <c r="N42">
        <v>22</v>
      </c>
      <c r="O42">
        <v>12</v>
      </c>
      <c r="P42">
        <v>1</v>
      </c>
      <c r="Q42">
        <v>6</v>
      </c>
      <c r="R42">
        <v>7</v>
      </c>
      <c r="S42">
        <v>6</v>
      </c>
      <c r="T42">
        <v>220</v>
      </c>
      <c r="U42">
        <v>11</v>
      </c>
      <c r="V42">
        <v>0</v>
      </c>
      <c r="W42">
        <v>0</v>
      </c>
      <c r="X42">
        <v>0</v>
      </c>
      <c r="Y42">
        <v>11</v>
      </c>
      <c r="Z42">
        <v>0</v>
      </c>
      <c r="AA42">
        <v>5</v>
      </c>
      <c r="AB42">
        <v>23</v>
      </c>
      <c r="AC42">
        <v>5</v>
      </c>
      <c r="AD42">
        <v>4</v>
      </c>
      <c r="AE42">
        <v>13</v>
      </c>
      <c r="AF42">
        <v>6</v>
      </c>
      <c r="AG42">
        <v>5</v>
      </c>
      <c r="AH42">
        <v>504</v>
      </c>
      <c r="AI42">
        <v>1</v>
      </c>
      <c r="AJ42">
        <v>0</v>
      </c>
      <c r="AK42">
        <v>0</v>
      </c>
      <c r="AL42">
        <v>0</v>
      </c>
      <c r="AM42">
        <v>1</v>
      </c>
      <c r="AN42">
        <v>0</v>
      </c>
      <c r="AO42">
        <v>0</v>
      </c>
      <c r="AP42">
        <v>0</v>
      </c>
      <c r="AQ42">
        <v>0</v>
      </c>
      <c r="AR42">
        <v>1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1</v>
      </c>
      <c r="AY42">
        <v>0</v>
      </c>
      <c r="AZ42">
        <v>1</v>
      </c>
      <c r="BA42">
        <v>10</v>
      </c>
      <c r="BB42">
        <v>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1</v>
      </c>
      <c r="BJ42">
        <v>0</v>
      </c>
      <c r="BK42">
        <v>0</v>
      </c>
      <c r="BL42">
        <v>0</v>
      </c>
      <c r="BM42">
        <v>1</v>
      </c>
      <c r="BN42">
        <v>2</v>
      </c>
      <c r="BO42">
        <v>21</v>
      </c>
      <c r="BP42">
        <v>105</v>
      </c>
      <c r="BQ42">
        <v>7</v>
      </c>
      <c r="BR42">
        <v>3</v>
      </c>
      <c r="BS42">
        <v>0</v>
      </c>
      <c r="BT42">
        <v>34</v>
      </c>
      <c r="BU42">
        <v>0</v>
      </c>
      <c r="BV42">
        <v>29</v>
      </c>
      <c r="BW42">
        <v>6</v>
      </c>
      <c r="BX42">
        <v>14</v>
      </c>
      <c r="BY42">
        <v>0</v>
      </c>
      <c r="BZ42">
        <v>1</v>
      </c>
      <c r="CA42">
        <v>13</v>
      </c>
      <c r="CB42">
        <v>2</v>
      </c>
      <c r="CC42">
        <v>40</v>
      </c>
      <c r="CD42">
        <v>0</v>
      </c>
      <c r="CE42">
        <v>6</v>
      </c>
      <c r="CF42">
        <v>9</v>
      </c>
      <c r="CG42">
        <v>8</v>
      </c>
      <c r="CH42">
        <v>82</v>
      </c>
      <c r="CI42">
        <v>6</v>
      </c>
      <c r="CJ42">
        <v>0</v>
      </c>
      <c r="CK42">
        <v>1</v>
      </c>
      <c r="CL42">
        <v>0</v>
      </c>
      <c r="CM42">
        <v>15</v>
      </c>
      <c r="CN42">
        <v>0</v>
      </c>
      <c r="CO42">
        <v>8</v>
      </c>
      <c r="CP42">
        <v>34</v>
      </c>
      <c r="CQ42">
        <v>1</v>
      </c>
      <c r="CR42">
        <v>7</v>
      </c>
      <c r="CS42">
        <v>30</v>
      </c>
      <c r="CT42">
        <v>0</v>
      </c>
      <c r="CU42">
        <v>6</v>
      </c>
      <c r="CV42">
        <v>467</v>
      </c>
      <c r="CW42">
        <v>19</v>
      </c>
      <c r="CX42">
        <v>5</v>
      </c>
      <c r="CY42">
        <v>4</v>
      </c>
      <c r="CZ42">
        <v>0</v>
      </c>
      <c r="DA42">
        <v>48</v>
      </c>
      <c r="DB42">
        <v>0</v>
      </c>
      <c r="DC42">
        <v>22</v>
      </c>
      <c r="DD42">
        <v>16</v>
      </c>
      <c r="DE42">
        <v>15</v>
      </c>
      <c r="DF42">
        <v>0</v>
      </c>
      <c r="DG42">
        <v>0</v>
      </c>
      <c r="DH42">
        <v>0</v>
      </c>
      <c r="DI42">
        <v>6</v>
      </c>
      <c r="DJ42">
        <v>9</v>
      </c>
      <c r="DK42">
        <v>0</v>
      </c>
      <c r="DL42">
        <v>0</v>
      </c>
      <c r="DM42">
        <v>17</v>
      </c>
      <c r="DN42">
        <v>6</v>
      </c>
      <c r="DO42">
        <v>56</v>
      </c>
      <c r="DP42">
        <v>3</v>
      </c>
      <c r="DQ42">
        <v>0</v>
      </c>
      <c r="DR42">
        <v>2</v>
      </c>
      <c r="DS42">
        <v>1</v>
      </c>
      <c r="DT42">
        <v>2</v>
      </c>
      <c r="DU42">
        <v>0</v>
      </c>
      <c r="DV42">
        <v>5</v>
      </c>
      <c r="DW42">
        <v>0</v>
      </c>
      <c r="DX42">
        <v>3</v>
      </c>
      <c r="DY42">
        <v>2</v>
      </c>
      <c r="DZ42">
        <v>25</v>
      </c>
      <c r="EA42">
        <v>1</v>
      </c>
      <c r="EB42">
        <v>1</v>
      </c>
      <c r="EC42">
        <v>268</v>
      </c>
      <c r="ED42">
        <v>172</v>
      </c>
      <c r="EE42">
        <v>15</v>
      </c>
      <c r="EF42">
        <v>11</v>
      </c>
      <c r="EG42">
        <v>0</v>
      </c>
      <c r="EH42">
        <v>98</v>
      </c>
      <c r="EI42">
        <v>0</v>
      </c>
      <c r="EJ42">
        <v>72</v>
      </c>
      <c r="EK42">
        <v>33</v>
      </c>
      <c r="EL42">
        <v>65</v>
      </c>
      <c r="EM42">
        <v>9</v>
      </c>
      <c r="EN42">
        <v>2</v>
      </c>
      <c r="EO42">
        <v>14</v>
      </c>
      <c r="EP42">
        <v>30</v>
      </c>
      <c r="EQ42">
        <v>61</v>
      </c>
      <c r="ER42">
        <v>1</v>
      </c>
      <c r="ES42">
        <v>13</v>
      </c>
      <c r="ET42">
        <v>33</v>
      </c>
      <c r="EU42">
        <v>21</v>
      </c>
      <c r="EV42">
        <v>368</v>
      </c>
      <c r="EW42">
        <v>22</v>
      </c>
      <c r="EX42">
        <v>0</v>
      </c>
      <c r="EY42">
        <v>3</v>
      </c>
      <c r="EZ42">
        <v>1</v>
      </c>
      <c r="FA42">
        <v>28</v>
      </c>
      <c r="FB42">
        <v>0</v>
      </c>
      <c r="FC42">
        <v>18</v>
      </c>
      <c r="FD42">
        <v>58</v>
      </c>
      <c r="FE42">
        <v>9</v>
      </c>
      <c r="FF42">
        <v>13</v>
      </c>
      <c r="FG42">
        <v>68</v>
      </c>
      <c r="FH42">
        <v>8</v>
      </c>
      <c r="FI42">
        <v>14</v>
      </c>
      <c r="FJ42">
        <v>1260</v>
      </c>
      <c r="FK42">
        <v>219</v>
      </c>
      <c r="FL42">
        <v>25</v>
      </c>
      <c r="FM42">
        <v>237</v>
      </c>
      <c r="FN42">
        <v>1</v>
      </c>
      <c r="FO42">
        <v>22</v>
      </c>
      <c r="FP42">
        <v>504</v>
      </c>
      <c r="FQ42">
        <v>12</v>
      </c>
      <c r="FR42">
        <v>3</v>
      </c>
      <c r="FS42">
        <v>3</v>
      </c>
      <c r="FT42">
        <v>0</v>
      </c>
      <c r="FU42">
        <v>3</v>
      </c>
      <c r="FV42">
        <v>21</v>
      </c>
      <c r="FW42">
        <v>242</v>
      </c>
      <c r="FX42">
        <v>25</v>
      </c>
      <c r="FY42">
        <v>169</v>
      </c>
      <c r="FZ42">
        <v>1</v>
      </c>
      <c r="GA42">
        <v>30</v>
      </c>
      <c r="GB42">
        <v>467</v>
      </c>
      <c r="GC42">
        <v>34</v>
      </c>
      <c r="GD42">
        <v>2</v>
      </c>
      <c r="GE42">
        <v>226</v>
      </c>
      <c r="GF42">
        <v>0</v>
      </c>
      <c r="GG42">
        <v>6</v>
      </c>
      <c r="GH42">
        <v>268</v>
      </c>
      <c r="GI42">
        <v>507</v>
      </c>
      <c r="GJ42">
        <v>55</v>
      </c>
      <c r="GK42">
        <v>635</v>
      </c>
      <c r="GL42">
        <v>2</v>
      </c>
      <c r="GM42">
        <v>61</v>
      </c>
      <c r="GN42">
        <v>1260</v>
      </c>
      <c r="GO42">
        <v>18</v>
      </c>
      <c r="GP42">
        <v>0</v>
      </c>
      <c r="GQ42">
        <v>36</v>
      </c>
      <c r="GR42">
        <v>14</v>
      </c>
      <c r="GS42">
        <v>32</v>
      </c>
      <c r="GT42">
        <v>0</v>
      </c>
      <c r="GU42">
        <v>1</v>
      </c>
      <c r="GV42">
        <v>0</v>
      </c>
      <c r="GW42">
        <v>0</v>
      </c>
      <c r="GX42">
        <v>86</v>
      </c>
      <c r="GY42">
        <v>17</v>
      </c>
      <c r="GZ42">
        <v>0</v>
      </c>
      <c r="HA42">
        <v>34</v>
      </c>
      <c r="HB42">
        <v>13</v>
      </c>
      <c r="HC42">
        <v>23</v>
      </c>
      <c r="HD42">
        <v>0</v>
      </c>
      <c r="HE42">
        <v>1</v>
      </c>
      <c r="HF42">
        <v>0</v>
      </c>
      <c r="HG42">
        <v>0</v>
      </c>
      <c r="HH42">
        <v>74</v>
      </c>
      <c r="HI42">
        <v>22</v>
      </c>
      <c r="HJ42">
        <v>0</v>
      </c>
      <c r="HK42">
        <v>39</v>
      </c>
      <c r="HL42">
        <v>18</v>
      </c>
      <c r="HM42">
        <v>21</v>
      </c>
      <c r="HN42">
        <v>0</v>
      </c>
      <c r="HO42">
        <v>0</v>
      </c>
      <c r="HP42">
        <v>0</v>
      </c>
      <c r="HQ42">
        <v>0</v>
      </c>
      <c r="HR42">
        <v>82</v>
      </c>
      <c r="HS42">
        <v>26</v>
      </c>
      <c r="HT42">
        <v>1</v>
      </c>
      <c r="HU42">
        <v>38</v>
      </c>
      <c r="HV42">
        <v>18</v>
      </c>
      <c r="HW42">
        <v>17</v>
      </c>
      <c r="HX42">
        <v>0</v>
      </c>
      <c r="HY42">
        <v>0</v>
      </c>
      <c r="HZ42">
        <v>0</v>
      </c>
      <c r="IA42">
        <v>0</v>
      </c>
      <c r="IB42">
        <v>82</v>
      </c>
      <c r="IC42">
        <v>34</v>
      </c>
      <c r="ID42">
        <v>1</v>
      </c>
      <c r="IE42">
        <v>30</v>
      </c>
      <c r="IF42">
        <v>10</v>
      </c>
      <c r="IG42">
        <v>17</v>
      </c>
      <c r="IH42">
        <v>0</v>
      </c>
      <c r="II42">
        <v>0</v>
      </c>
      <c r="IJ42">
        <v>0</v>
      </c>
      <c r="IK42">
        <v>1</v>
      </c>
      <c r="IL42">
        <v>82</v>
      </c>
      <c r="IM42">
        <v>31</v>
      </c>
      <c r="IN42">
        <v>0</v>
      </c>
      <c r="IO42">
        <v>28</v>
      </c>
      <c r="IP42">
        <v>11</v>
      </c>
      <c r="IQ42">
        <v>19</v>
      </c>
      <c r="IR42">
        <v>0</v>
      </c>
      <c r="IS42">
        <v>0</v>
      </c>
      <c r="IT42">
        <v>0</v>
      </c>
      <c r="IU42">
        <v>0</v>
      </c>
      <c r="IV42">
        <v>78</v>
      </c>
      <c r="IW42">
        <v>51</v>
      </c>
      <c r="IX42">
        <v>1</v>
      </c>
      <c r="IY42">
        <v>34</v>
      </c>
      <c r="IZ42">
        <v>15</v>
      </c>
      <c r="JA42">
        <v>15</v>
      </c>
      <c r="JB42">
        <v>1</v>
      </c>
      <c r="JC42">
        <v>0</v>
      </c>
      <c r="JD42">
        <v>0</v>
      </c>
      <c r="JE42">
        <v>0</v>
      </c>
      <c r="JF42">
        <v>101</v>
      </c>
      <c r="JG42">
        <v>44</v>
      </c>
      <c r="JH42">
        <v>1</v>
      </c>
      <c r="JI42">
        <v>29</v>
      </c>
      <c r="JJ42">
        <v>12</v>
      </c>
      <c r="JK42">
        <v>17</v>
      </c>
      <c r="JL42">
        <v>0</v>
      </c>
      <c r="JM42">
        <v>1</v>
      </c>
      <c r="JN42">
        <v>0</v>
      </c>
      <c r="JO42">
        <v>0</v>
      </c>
      <c r="JP42">
        <v>91</v>
      </c>
      <c r="JQ42">
        <v>39</v>
      </c>
      <c r="JR42">
        <v>1</v>
      </c>
      <c r="JS42">
        <v>24</v>
      </c>
      <c r="JT42">
        <v>9</v>
      </c>
      <c r="JU42">
        <v>15</v>
      </c>
      <c r="JV42">
        <v>0</v>
      </c>
      <c r="JW42">
        <v>2</v>
      </c>
      <c r="JX42">
        <v>0</v>
      </c>
      <c r="JY42">
        <v>0</v>
      </c>
      <c r="JZ42">
        <v>79</v>
      </c>
      <c r="KA42">
        <v>35</v>
      </c>
      <c r="KB42">
        <v>1</v>
      </c>
      <c r="KC42">
        <v>27</v>
      </c>
      <c r="KD42">
        <v>13</v>
      </c>
      <c r="KE42">
        <v>12</v>
      </c>
      <c r="KF42">
        <v>1</v>
      </c>
      <c r="KG42">
        <v>0</v>
      </c>
      <c r="KH42">
        <v>0</v>
      </c>
      <c r="KI42">
        <v>0</v>
      </c>
      <c r="KJ42">
        <v>75</v>
      </c>
      <c r="KK42">
        <v>45</v>
      </c>
      <c r="KL42">
        <v>2</v>
      </c>
      <c r="KM42">
        <v>31</v>
      </c>
      <c r="KN42">
        <v>11</v>
      </c>
      <c r="KO42">
        <v>13</v>
      </c>
      <c r="KP42">
        <v>1</v>
      </c>
      <c r="KQ42">
        <v>0</v>
      </c>
      <c r="KR42">
        <v>0</v>
      </c>
      <c r="KS42">
        <v>0</v>
      </c>
      <c r="KT42">
        <v>91</v>
      </c>
      <c r="KU42">
        <v>36</v>
      </c>
      <c r="KV42">
        <v>2</v>
      </c>
      <c r="KW42">
        <v>25</v>
      </c>
      <c r="KX42">
        <v>6</v>
      </c>
      <c r="KY42">
        <v>19</v>
      </c>
      <c r="KZ42">
        <v>0</v>
      </c>
      <c r="LA42">
        <v>0</v>
      </c>
      <c r="LB42">
        <v>0</v>
      </c>
      <c r="LC42">
        <v>0</v>
      </c>
      <c r="LD42">
        <v>82</v>
      </c>
      <c r="LE42">
        <v>32</v>
      </c>
      <c r="LF42">
        <v>2</v>
      </c>
      <c r="LG42">
        <v>26</v>
      </c>
      <c r="LH42">
        <v>8</v>
      </c>
      <c r="LI42">
        <v>10</v>
      </c>
      <c r="LJ42">
        <v>0</v>
      </c>
      <c r="LK42">
        <v>0</v>
      </c>
      <c r="LL42">
        <v>0</v>
      </c>
      <c r="LM42">
        <v>0</v>
      </c>
      <c r="LN42">
        <v>70</v>
      </c>
      <c r="LO42">
        <v>21</v>
      </c>
      <c r="LP42">
        <v>3</v>
      </c>
      <c r="LQ42">
        <v>24</v>
      </c>
      <c r="LR42">
        <v>6</v>
      </c>
      <c r="LS42">
        <v>10</v>
      </c>
      <c r="LT42">
        <v>0</v>
      </c>
      <c r="LU42">
        <v>0</v>
      </c>
      <c r="LV42">
        <v>0</v>
      </c>
      <c r="LW42">
        <v>0</v>
      </c>
      <c r="LX42">
        <v>58</v>
      </c>
      <c r="LY42">
        <v>27</v>
      </c>
      <c r="LZ42">
        <v>3</v>
      </c>
      <c r="MA42">
        <v>14</v>
      </c>
      <c r="MB42">
        <v>7</v>
      </c>
      <c r="MC42">
        <v>11</v>
      </c>
      <c r="MD42">
        <v>0</v>
      </c>
      <c r="ME42">
        <v>0</v>
      </c>
      <c r="MF42">
        <v>0</v>
      </c>
      <c r="MG42">
        <v>0</v>
      </c>
      <c r="MH42">
        <v>55</v>
      </c>
      <c r="MI42">
        <v>10</v>
      </c>
      <c r="MJ42">
        <v>0</v>
      </c>
      <c r="MK42">
        <v>10</v>
      </c>
      <c r="ML42">
        <v>4</v>
      </c>
      <c r="MM42">
        <v>9</v>
      </c>
      <c r="MN42">
        <v>0</v>
      </c>
      <c r="MO42">
        <v>0</v>
      </c>
      <c r="MP42">
        <v>0</v>
      </c>
      <c r="MQ42">
        <v>0</v>
      </c>
      <c r="MR42">
        <v>29</v>
      </c>
      <c r="MS42">
        <v>10</v>
      </c>
      <c r="MT42">
        <v>2</v>
      </c>
      <c r="MU42">
        <v>9</v>
      </c>
      <c r="MV42">
        <v>3</v>
      </c>
      <c r="MW42">
        <v>5</v>
      </c>
      <c r="MX42">
        <v>0</v>
      </c>
      <c r="MY42">
        <v>0</v>
      </c>
      <c r="MZ42">
        <v>0</v>
      </c>
      <c r="NA42">
        <v>0</v>
      </c>
      <c r="NB42">
        <v>26</v>
      </c>
      <c r="NC42">
        <v>4</v>
      </c>
      <c r="ND42">
        <v>1</v>
      </c>
      <c r="NE42">
        <v>8</v>
      </c>
      <c r="NF42">
        <v>2</v>
      </c>
      <c r="NG42">
        <v>3</v>
      </c>
      <c r="NH42">
        <v>0</v>
      </c>
      <c r="NI42">
        <v>0</v>
      </c>
      <c r="NJ42">
        <v>0</v>
      </c>
      <c r="NK42">
        <v>0</v>
      </c>
      <c r="NL42">
        <v>16</v>
      </c>
      <c r="NM42">
        <v>2</v>
      </c>
      <c r="NN42">
        <v>0</v>
      </c>
      <c r="NO42">
        <v>1</v>
      </c>
      <c r="NP42">
        <v>0</v>
      </c>
      <c r="NQ42">
        <v>0</v>
      </c>
      <c r="NR42">
        <v>0</v>
      </c>
      <c r="NS42">
        <v>0</v>
      </c>
      <c r="NT42">
        <v>0</v>
      </c>
      <c r="NU42">
        <v>0</v>
      </c>
      <c r="NV42">
        <v>3</v>
      </c>
      <c r="NW42">
        <v>504</v>
      </c>
      <c r="NX42">
        <v>21</v>
      </c>
      <c r="NY42">
        <v>467</v>
      </c>
      <c r="NZ42">
        <v>180</v>
      </c>
      <c r="OA42">
        <v>268</v>
      </c>
      <c r="OB42">
        <v>3</v>
      </c>
      <c r="OC42">
        <v>5</v>
      </c>
      <c r="OD42">
        <v>0</v>
      </c>
      <c r="OE42">
        <v>1</v>
      </c>
      <c r="OF42">
        <v>1260</v>
      </c>
    </row>
    <row r="43" spans="1:396" hidden="1">
      <c r="A43" s="178" t="s">
        <v>164</v>
      </c>
      <c r="B43">
        <v>76</v>
      </c>
      <c r="C43">
        <v>17</v>
      </c>
      <c r="D43">
        <v>37</v>
      </c>
      <c r="E43">
        <v>2</v>
      </c>
      <c r="F43">
        <v>4</v>
      </c>
      <c r="G43">
        <v>0</v>
      </c>
      <c r="H43">
        <v>2</v>
      </c>
      <c r="I43">
        <v>1</v>
      </c>
      <c r="J43">
        <v>6</v>
      </c>
      <c r="K43">
        <v>0</v>
      </c>
      <c r="L43">
        <v>1</v>
      </c>
      <c r="M43">
        <v>0</v>
      </c>
      <c r="N43">
        <v>12</v>
      </c>
      <c r="O43">
        <v>9</v>
      </c>
      <c r="P43">
        <v>0</v>
      </c>
      <c r="Q43">
        <v>0</v>
      </c>
      <c r="R43">
        <v>0</v>
      </c>
      <c r="S43">
        <v>0</v>
      </c>
      <c r="T43">
        <v>4</v>
      </c>
      <c r="U43">
        <v>2</v>
      </c>
      <c r="V43">
        <v>0</v>
      </c>
      <c r="W43">
        <v>2</v>
      </c>
      <c r="X43">
        <v>2</v>
      </c>
      <c r="Y43">
        <v>13</v>
      </c>
      <c r="Z43">
        <v>0</v>
      </c>
      <c r="AA43">
        <v>0</v>
      </c>
      <c r="AB43">
        <v>2</v>
      </c>
      <c r="AC43">
        <v>1</v>
      </c>
      <c r="AD43">
        <v>1</v>
      </c>
      <c r="AE43">
        <v>4</v>
      </c>
      <c r="AF43">
        <v>0</v>
      </c>
      <c r="AG43">
        <v>6</v>
      </c>
      <c r="AH43">
        <v>204</v>
      </c>
      <c r="AI43">
        <v>2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1</v>
      </c>
      <c r="BN43">
        <v>0</v>
      </c>
      <c r="BO43">
        <v>3</v>
      </c>
      <c r="BP43">
        <v>190</v>
      </c>
      <c r="BQ43">
        <v>18</v>
      </c>
      <c r="BR43">
        <v>23</v>
      </c>
      <c r="BS43">
        <v>3</v>
      </c>
      <c r="BT43">
        <v>4</v>
      </c>
      <c r="BU43">
        <v>0</v>
      </c>
      <c r="BV43">
        <v>2</v>
      </c>
      <c r="BW43">
        <v>1</v>
      </c>
      <c r="BX43">
        <v>3</v>
      </c>
      <c r="BY43">
        <v>0</v>
      </c>
      <c r="BZ43">
        <v>0</v>
      </c>
      <c r="CA43">
        <v>0</v>
      </c>
      <c r="CB43">
        <v>12</v>
      </c>
      <c r="CC43">
        <v>30</v>
      </c>
      <c r="CD43">
        <v>0</v>
      </c>
      <c r="CE43">
        <v>2</v>
      </c>
      <c r="CF43">
        <v>3</v>
      </c>
      <c r="CG43">
        <v>0</v>
      </c>
      <c r="CH43">
        <v>2</v>
      </c>
      <c r="CI43">
        <v>1</v>
      </c>
      <c r="CJ43">
        <v>0</v>
      </c>
      <c r="CK43">
        <v>0</v>
      </c>
      <c r="CL43">
        <v>0</v>
      </c>
      <c r="CM43">
        <v>3</v>
      </c>
      <c r="CN43">
        <v>0</v>
      </c>
      <c r="CO43">
        <v>2</v>
      </c>
      <c r="CP43">
        <v>16</v>
      </c>
      <c r="CQ43">
        <v>2</v>
      </c>
      <c r="CR43">
        <v>3</v>
      </c>
      <c r="CS43">
        <v>0</v>
      </c>
      <c r="CT43">
        <v>0</v>
      </c>
      <c r="CU43">
        <v>6</v>
      </c>
      <c r="CV43">
        <v>326</v>
      </c>
      <c r="CW43">
        <v>59</v>
      </c>
      <c r="CX43">
        <v>37</v>
      </c>
      <c r="CY43">
        <v>39</v>
      </c>
      <c r="CZ43">
        <v>11</v>
      </c>
      <c r="DA43">
        <v>9</v>
      </c>
      <c r="DB43">
        <v>0</v>
      </c>
      <c r="DC43">
        <v>5</v>
      </c>
      <c r="DD43">
        <v>2</v>
      </c>
      <c r="DE43">
        <v>19</v>
      </c>
      <c r="DF43">
        <v>4</v>
      </c>
      <c r="DG43">
        <v>1</v>
      </c>
      <c r="DH43">
        <v>0</v>
      </c>
      <c r="DI43">
        <v>16</v>
      </c>
      <c r="DJ43">
        <v>3</v>
      </c>
      <c r="DK43">
        <v>0</v>
      </c>
      <c r="DL43">
        <v>0</v>
      </c>
      <c r="DM43">
        <v>9</v>
      </c>
      <c r="DN43">
        <v>0</v>
      </c>
      <c r="DO43">
        <v>16</v>
      </c>
      <c r="DP43">
        <v>2</v>
      </c>
      <c r="DQ43">
        <v>0</v>
      </c>
      <c r="DR43">
        <v>0</v>
      </c>
      <c r="DS43">
        <v>8</v>
      </c>
      <c r="DT43">
        <v>39</v>
      </c>
      <c r="DU43">
        <v>0</v>
      </c>
      <c r="DV43">
        <v>2</v>
      </c>
      <c r="DW43">
        <v>5</v>
      </c>
      <c r="DX43">
        <v>13</v>
      </c>
      <c r="DY43">
        <v>0</v>
      </c>
      <c r="DZ43">
        <v>6</v>
      </c>
      <c r="EA43">
        <v>0</v>
      </c>
      <c r="EB43">
        <v>10</v>
      </c>
      <c r="EC43">
        <v>315</v>
      </c>
      <c r="ED43">
        <v>327</v>
      </c>
      <c r="EE43">
        <v>72</v>
      </c>
      <c r="EF43">
        <v>99</v>
      </c>
      <c r="EG43">
        <v>16</v>
      </c>
      <c r="EH43">
        <v>17</v>
      </c>
      <c r="EI43">
        <v>0</v>
      </c>
      <c r="EJ43">
        <v>9</v>
      </c>
      <c r="EK43">
        <v>4</v>
      </c>
      <c r="EL43">
        <v>28</v>
      </c>
      <c r="EM43">
        <v>4</v>
      </c>
      <c r="EN43">
        <v>2</v>
      </c>
      <c r="EO43">
        <v>0</v>
      </c>
      <c r="EP43">
        <v>40</v>
      </c>
      <c r="EQ43">
        <v>42</v>
      </c>
      <c r="ER43">
        <v>0</v>
      </c>
      <c r="ES43">
        <v>2</v>
      </c>
      <c r="ET43">
        <v>12</v>
      </c>
      <c r="EU43">
        <v>0</v>
      </c>
      <c r="EV43">
        <v>22</v>
      </c>
      <c r="EW43">
        <v>5</v>
      </c>
      <c r="EX43">
        <v>0</v>
      </c>
      <c r="EY43">
        <v>2</v>
      </c>
      <c r="EZ43">
        <v>10</v>
      </c>
      <c r="FA43">
        <v>55</v>
      </c>
      <c r="FB43">
        <v>0</v>
      </c>
      <c r="FC43">
        <v>4</v>
      </c>
      <c r="FD43">
        <v>23</v>
      </c>
      <c r="FE43">
        <v>16</v>
      </c>
      <c r="FF43">
        <v>4</v>
      </c>
      <c r="FG43">
        <v>10</v>
      </c>
      <c r="FH43">
        <v>1</v>
      </c>
      <c r="FI43">
        <v>22</v>
      </c>
      <c r="FJ43">
        <v>848</v>
      </c>
      <c r="FK43">
        <v>59</v>
      </c>
      <c r="FL43">
        <v>11</v>
      </c>
      <c r="FM43">
        <v>121</v>
      </c>
      <c r="FN43">
        <v>6</v>
      </c>
      <c r="FO43">
        <v>7</v>
      </c>
      <c r="FP43">
        <v>204</v>
      </c>
      <c r="FQ43">
        <v>1</v>
      </c>
      <c r="FR43">
        <v>1</v>
      </c>
      <c r="FS43">
        <v>0</v>
      </c>
      <c r="FT43">
        <v>0</v>
      </c>
      <c r="FU43">
        <v>1</v>
      </c>
      <c r="FV43">
        <v>3</v>
      </c>
      <c r="FW43">
        <v>143</v>
      </c>
      <c r="FX43">
        <v>16</v>
      </c>
      <c r="FY43">
        <v>135</v>
      </c>
      <c r="FZ43">
        <v>5</v>
      </c>
      <c r="GA43">
        <v>27</v>
      </c>
      <c r="GB43">
        <v>326</v>
      </c>
      <c r="GC43">
        <v>43</v>
      </c>
      <c r="GD43">
        <v>6</v>
      </c>
      <c r="GE43">
        <v>259</v>
      </c>
      <c r="GF43">
        <v>1</v>
      </c>
      <c r="GG43">
        <v>6</v>
      </c>
      <c r="GH43">
        <v>315</v>
      </c>
      <c r="GI43">
        <v>246</v>
      </c>
      <c r="GJ43">
        <v>34</v>
      </c>
      <c r="GK43">
        <v>515</v>
      </c>
      <c r="GL43">
        <v>12</v>
      </c>
      <c r="GM43">
        <v>41</v>
      </c>
      <c r="GN43">
        <v>848</v>
      </c>
      <c r="GO43">
        <v>11</v>
      </c>
      <c r="GP43">
        <v>0</v>
      </c>
      <c r="GQ43">
        <v>23</v>
      </c>
      <c r="GR43">
        <v>11</v>
      </c>
      <c r="GS43">
        <v>41</v>
      </c>
      <c r="GT43">
        <v>0</v>
      </c>
      <c r="GU43">
        <v>0</v>
      </c>
      <c r="GV43">
        <v>0</v>
      </c>
      <c r="GW43">
        <v>0</v>
      </c>
      <c r="GX43">
        <v>75</v>
      </c>
      <c r="GY43">
        <v>15</v>
      </c>
      <c r="GZ43">
        <v>0</v>
      </c>
      <c r="HA43">
        <v>27</v>
      </c>
      <c r="HB43">
        <v>12</v>
      </c>
      <c r="HC43">
        <v>14</v>
      </c>
      <c r="HD43">
        <v>0</v>
      </c>
      <c r="HE43">
        <v>1</v>
      </c>
      <c r="HF43">
        <v>0</v>
      </c>
      <c r="HG43">
        <v>1</v>
      </c>
      <c r="HH43">
        <v>56</v>
      </c>
      <c r="HI43">
        <v>21</v>
      </c>
      <c r="HJ43">
        <v>0</v>
      </c>
      <c r="HK43">
        <v>35</v>
      </c>
      <c r="HL43">
        <v>12</v>
      </c>
      <c r="HM43">
        <v>27</v>
      </c>
      <c r="HN43">
        <v>0</v>
      </c>
      <c r="HO43">
        <v>1</v>
      </c>
      <c r="HP43">
        <v>0</v>
      </c>
      <c r="HQ43">
        <v>1</v>
      </c>
      <c r="HR43">
        <v>83</v>
      </c>
      <c r="HS43">
        <v>11</v>
      </c>
      <c r="HT43">
        <v>0</v>
      </c>
      <c r="HU43">
        <v>23</v>
      </c>
      <c r="HV43">
        <v>10</v>
      </c>
      <c r="HW43">
        <v>25</v>
      </c>
      <c r="HX43">
        <v>1</v>
      </c>
      <c r="HY43">
        <v>1</v>
      </c>
      <c r="HZ43">
        <v>0</v>
      </c>
      <c r="IA43">
        <v>0</v>
      </c>
      <c r="IB43">
        <v>59</v>
      </c>
      <c r="IC43">
        <v>15</v>
      </c>
      <c r="ID43">
        <v>0</v>
      </c>
      <c r="IE43">
        <v>25</v>
      </c>
      <c r="IF43">
        <v>12</v>
      </c>
      <c r="IG43">
        <v>12</v>
      </c>
      <c r="IH43">
        <v>0</v>
      </c>
      <c r="II43">
        <v>1</v>
      </c>
      <c r="IJ43">
        <v>0</v>
      </c>
      <c r="IK43">
        <v>1</v>
      </c>
      <c r="IL43">
        <v>52</v>
      </c>
      <c r="IM43">
        <v>14</v>
      </c>
      <c r="IN43">
        <v>0</v>
      </c>
      <c r="IO43">
        <v>23</v>
      </c>
      <c r="IP43">
        <v>11</v>
      </c>
      <c r="IQ43">
        <v>25</v>
      </c>
      <c r="IR43">
        <v>3</v>
      </c>
      <c r="IS43">
        <v>1</v>
      </c>
      <c r="IT43">
        <v>0</v>
      </c>
      <c r="IU43">
        <v>3</v>
      </c>
      <c r="IV43">
        <v>62</v>
      </c>
      <c r="IW43">
        <v>20</v>
      </c>
      <c r="IX43">
        <v>0</v>
      </c>
      <c r="IY43">
        <v>26</v>
      </c>
      <c r="IZ43">
        <v>8</v>
      </c>
      <c r="JA43">
        <v>16</v>
      </c>
      <c r="JB43">
        <v>0</v>
      </c>
      <c r="JC43">
        <v>2</v>
      </c>
      <c r="JD43">
        <v>0</v>
      </c>
      <c r="JE43">
        <v>2</v>
      </c>
      <c r="JF43">
        <v>62</v>
      </c>
      <c r="JG43">
        <v>15</v>
      </c>
      <c r="JH43">
        <v>0</v>
      </c>
      <c r="JI43">
        <v>22</v>
      </c>
      <c r="JJ43">
        <v>6</v>
      </c>
      <c r="JK43">
        <v>19</v>
      </c>
      <c r="JL43">
        <v>1</v>
      </c>
      <c r="JM43">
        <v>0</v>
      </c>
      <c r="JN43">
        <v>0</v>
      </c>
      <c r="JO43">
        <v>2</v>
      </c>
      <c r="JP43">
        <v>56</v>
      </c>
      <c r="JQ43">
        <v>13</v>
      </c>
      <c r="JR43">
        <v>0</v>
      </c>
      <c r="JS43">
        <v>19</v>
      </c>
      <c r="JT43">
        <v>9</v>
      </c>
      <c r="JU43">
        <v>15</v>
      </c>
      <c r="JV43">
        <v>0</v>
      </c>
      <c r="JW43">
        <v>1</v>
      </c>
      <c r="JX43">
        <v>0</v>
      </c>
      <c r="JY43">
        <v>1</v>
      </c>
      <c r="JZ43">
        <v>47</v>
      </c>
      <c r="KA43">
        <v>12</v>
      </c>
      <c r="KB43">
        <v>0</v>
      </c>
      <c r="KC43">
        <v>9</v>
      </c>
      <c r="KD43">
        <v>5</v>
      </c>
      <c r="KE43">
        <v>17</v>
      </c>
      <c r="KF43">
        <v>0</v>
      </c>
      <c r="KG43">
        <v>0</v>
      </c>
      <c r="KH43">
        <v>0</v>
      </c>
      <c r="KI43">
        <v>1</v>
      </c>
      <c r="KJ43">
        <v>38</v>
      </c>
      <c r="KK43">
        <v>9</v>
      </c>
      <c r="KL43">
        <v>0</v>
      </c>
      <c r="KM43">
        <v>22</v>
      </c>
      <c r="KN43">
        <v>7</v>
      </c>
      <c r="KO43">
        <v>16</v>
      </c>
      <c r="KP43">
        <v>1</v>
      </c>
      <c r="KQ43">
        <v>0</v>
      </c>
      <c r="KR43">
        <v>1</v>
      </c>
      <c r="KS43">
        <v>2</v>
      </c>
      <c r="KT43">
        <v>47</v>
      </c>
      <c r="KU43">
        <v>8</v>
      </c>
      <c r="KV43">
        <v>1</v>
      </c>
      <c r="KW43">
        <v>13</v>
      </c>
      <c r="KX43">
        <v>2</v>
      </c>
      <c r="KY43">
        <v>15</v>
      </c>
      <c r="KZ43">
        <v>2</v>
      </c>
      <c r="LA43">
        <v>1</v>
      </c>
      <c r="LB43">
        <v>0</v>
      </c>
      <c r="LC43">
        <v>3</v>
      </c>
      <c r="LD43">
        <v>37</v>
      </c>
      <c r="LE43">
        <v>7</v>
      </c>
      <c r="LF43">
        <v>0</v>
      </c>
      <c r="LG43">
        <v>14</v>
      </c>
      <c r="LH43">
        <v>7</v>
      </c>
      <c r="LI43">
        <v>15</v>
      </c>
      <c r="LJ43">
        <v>1</v>
      </c>
      <c r="LK43">
        <v>0</v>
      </c>
      <c r="LL43">
        <v>0</v>
      </c>
      <c r="LM43">
        <v>0</v>
      </c>
      <c r="LN43">
        <v>36</v>
      </c>
      <c r="LO43">
        <v>8</v>
      </c>
      <c r="LP43">
        <v>0</v>
      </c>
      <c r="LQ43">
        <v>6</v>
      </c>
      <c r="LR43">
        <v>3</v>
      </c>
      <c r="LS43">
        <v>18</v>
      </c>
      <c r="LT43">
        <v>1</v>
      </c>
      <c r="LU43">
        <v>2</v>
      </c>
      <c r="LV43">
        <v>1</v>
      </c>
      <c r="LW43">
        <v>3</v>
      </c>
      <c r="LX43">
        <v>32</v>
      </c>
      <c r="LY43">
        <v>11</v>
      </c>
      <c r="LZ43">
        <v>0</v>
      </c>
      <c r="MA43">
        <v>17</v>
      </c>
      <c r="MB43">
        <v>6</v>
      </c>
      <c r="MC43">
        <v>13</v>
      </c>
      <c r="MD43">
        <v>0</v>
      </c>
      <c r="ME43">
        <v>0</v>
      </c>
      <c r="MF43">
        <v>0</v>
      </c>
      <c r="MG43">
        <v>3</v>
      </c>
      <c r="MH43">
        <v>41</v>
      </c>
      <c r="MI43">
        <v>2</v>
      </c>
      <c r="MJ43">
        <v>1</v>
      </c>
      <c r="MK43">
        <v>5</v>
      </c>
      <c r="ML43">
        <v>1</v>
      </c>
      <c r="MM43">
        <v>10</v>
      </c>
      <c r="MN43">
        <v>0</v>
      </c>
      <c r="MO43">
        <v>1</v>
      </c>
      <c r="MP43">
        <v>0</v>
      </c>
      <c r="MQ43">
        <v>0</v>
      </c>
      <c r="MR43">
        <v>18</v>
      </c>
      <c r="MS43">
        <v>5</v>
      </c>
      <c r="MT43">
        <v>0</v>
      </c>
      <c r="MU43">
        <v>7</v>
      </c>
      <c r="MV43">
        <v>3</v>
      </c>
      <c r="MW43">
        <v>10</v>
      </c>
      <c r="MX43">
        <v>1</v>
      </c>
      <c r="MY43">
        <v>1</v>
      </c>
      <c r="MZ43">
        <v>0</v>
      </c>
      <c r="NA43">
        <v>1</v>
      </c>
      <c r="NB43">
        <v>22</v>
      </c>
      <c r="NC43">
        <v>5</v>
      </c>
      <c r="ND43">
        <v>1</v>
      </c>
      <c r="NE43">
        <v>10</v>
      </c>
      <c r="NF43">
        <v>3</v>
      </c>
      <c r="NG43">
        <v>6</v>
      </c>
      <c r="NH43">
        <v>0</v>
      </c>
      <c r="NI43">
        <v>0</v>
      </c>
      <c r="NJ43">
        <v>0</v>
      </c>
      <c r="NK43">
        <v>1</v>
      </c>
      <c r="NL43">
        <v>22</v>
      </c>
      <c r="NM43">
        <v>2</v>
      </c>
      <c r="NN43">
        <v>0</v>
      </c>
      <c r="NO43">
        <v>0</v>
      </c>
      <c r="NP43">
        <v>0</v>
      </c>
      <c r="NQ43">
        <v>1</v>
      </c>
      <c r="NR43">
        <v>0</v>
      </c>
      <c r="NS43">
        <v>0</v>
      </c>
      <c r="NT43">
        <v>0</v>
      </c>
      <c r="NU43">
        <v>1</v>
      </c>
      <c r="NV43">
        <v>3</v>
      </c>
      <c r="NW43">
        <v>204</v>
      </c>
      <c r="NX43">
        <v>3</v>
      </c>
      <c r="NY43">
        <v>326</v>
      </c>
      <c r="NZ43">
        <v>128</v>
      </c>
      <c r="OA43">
        <v>315</v>
      </c>
      <c r="OB43">
        <v>11</v>
      </c>
      <c r="OC43">
        <v>13</v>
      </c>
      <c r="OD43">
        <v>2</v>
      </c>
      <c r="OE43">
        <v>26</v>
      </c>
      <c r="OF43">
        <v>848</v>
      </c>
    </row>
    <row r="44" spans="1:396" hidden="1">
      <c r="A44" s="178" t="s">
        <v>165</v>
      </c>
      <c r="B44">
        <v>1</v>
      </c>
      <c r="C44">
        <v>6</v>
      </c>
      <c r="D44">
        <v>12</v>
      </c>
      <c r="E44">
        <v>0</v>
      </c>
      <c r="F44">
        <v>5</v>
      </c>
      <c r="G44">
        <v>0</v>
      </c>
      <c r="H44">
        <v>6</v>
      </c>
      <c r="I44">
        <v>0</v>
      </c>
      <c r="J44">
        <v>9</v>
      </c>
      <c r="K44">
        <v>5</v>
      </c>
      <c r="L44">
        <v>3</v>
      </c>
      <c r="M44">
        <v>0</v>
      </c>
      <c r="N44">
        <v>10</v>
      </c>
      <c r="O44">
        <v>0</v>
      </c>
      <c r="P44">
        <v>0</v>
      </c>
      <c r="Q44">
        <v>0</v>
      </c>
      <c r="R44">
        <v>3</v>
      </c>
      <c r="S44">
        <v>2</v>
      </c>
      <c r="T44">
        <v>42</v>
      </c>
      <c r="U44">
        <v>2</v>
      </c>
      <c r="V44">
        <v>0</v>
      </c>
      <c r="W44">
        <v>0</v>
      </c>
      <c r="X44">
        <v>3</v>
      </c>
      <c r="Y44">
        <v>1</v>
      </c>
      <c r="Z44">
        <v>0</v>
      </c>
      <c r="AA44">
        <v>1</v>
      </c>
      <c r="AB44">
        <v>6</v>
      </c>
      <c r="AC44">
        <v>0</v>
      </c>
      <c r="AD44">
        <v>4</v>
      </c>
      <c r="AE44">
        <v>3</v>
      </c>
      <c r="AF44">
        <v>0</v>
      </c>
      <c r="AG44">
        <v>8</v>
      </c>
      <c r="AH44">
        <v>132</v>
      </c>
      <c r="AI44">
        <v>0</v>
      </c>
      <c r="AJ44">
        <v>0</v>
      </c>
      <c r="AK44">
        <v>1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1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0</v>
      </c>
      <c r="BQ44">
        <v>10</v>
      </c>
      <c r="BR44">
        <v>16</v>
      </c>
      <c r="BS44">
        <v>0</v>
      </c>
      <c r="BT44">
        <v>3</v>
      </c>
      <c r="BU44">
        <v>0</v>
      </c>
      <c r="BV44">
        <v>9</v>
      </c>
      <c r="BW44">
        <v>0</v>
      </c>
      <c r="BX44">
        <v>0</v>
      </c>
      <c r="BY44">
        <v>8</v>
      </c>
      <c r="BZ44">
        <v>2</v>
      </c>
      <c r="CA44">
        <v>0</v>
      </c>
      <c r="CB44">
        <v>7</v>
      </c>
      <c r="CC44">
        <v>0</v>
      </c>
      <c r="CD44">
        <v>0</v>
      </c>
      <c r="CE44">
        <v>0</v>
      </c>
      <c r="CF44">
        <v>2</v>
      </c>
      <c r="CG44">
        <v>0</v>
      </c>
      <c r="CH44">
        <v>30</v>
      </c>
      <c r="CI44">
        <v>0</v>
      </c>
      <c r="CJ44">
        <v>0</v>
      </c>
      <c r="CK44">
        <v>0</v>
      </c>
      <c r="CL44">
        <v>2</v>
      </c>
      <c r="CM44">
        <v>1</v>
      </c>
      <c r="CN44">
        <v>0</v>
      </c>
      <c r="CO44">
        <v>0</v>
      </c>
      <c r="CP44">
        <v>1</v>
      </c>
      <c r="CQ44">
        <v>0</v>
      </c>
      <c r="CR44">
        <v>0</v>
      </c>
      <c r="CS44">
        <v>13</v>
      </c>
      <c r="CT44">
        <v>0</v>
      </c>
      <c r="CU44">
        <v>5</v>
      </c>
      <c r="CV44">
        <v>109</v>
      </c>
      <c r="CW44">
        <v>0</v>
      </c>
      <c r="CX44">
        <v>6</v>
      </c>
      <c r="CY44">
        <v>10</v>
      </c>
      <c r="CZ44">
        <v>0</v>
      </c>
      <c r="DA44">
        <v>8</v>
      </c>
      <c r="DB44">
        <v>0</v>
      </c>
      <c r="DC44">
        <v>0</v>
      </c>
      <c r="DD44">
        <v>3</v>
      </c>
      <c r="DE44">
        <v>3</v>
      </c>
      <c r="DF44">
        <v>1</v>
      </c>
      <c r="DG44">
        <v>0</v>
      </c>
      <c r="DH44">
        <v>0</v>
      </c>
      <c r="DI44">
        <v>3</v>
      </c>
      <c r="DJ44">
        <v>0</v>
      </c>
      <c r="DK44">
        <v>0</v>
      </c>
      <c r="DL44">
        <v>0</v>
      </c>
      <c r="DM44">
        <v>7</v>
      </c>
      <c r="DN44">
        <v>4</v>
      </c>
      <c r="DO44">
        <v>6</v>
      </c>
      <c r="DP44">
        <v>1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1</v>
      </c>
      <c r="DY44">
        <v>0</v>
      </c>
      <c r="DZ44">
        <v>7</v>
      </c>
      <c r="EA44">
        <v>0</v>
      </c>
      <c r="EB44">
        <v>0</v>
      </c>
      <c r="EC44">
        <v>60</v>
      </c>
      <c r="ED44">
        <v>1</v>
      </c>
      <c r="EE44">
        <v>22</v>
      </c>
      <c r="EF44">
        <v>39</v>
      </c>
      <c r="EG44">
        <v>0</v>
      </c>
      <c r="EH44">
        <v>16</v>
      </c>
      <c r="EI44">
        <v>0</v>
      </c>
      <c r="EJ44">
        <v>15</v>
      </c>
      <c r="EK44">
        <v>3</v>
      </c>
      <c r="EL44">
        <v>12</v>
      </c>
      <c r="EM44">
        <v>14</v>
      </c>
      <c r="EN44">
        <v>5</v>
      </c>
      <c r="EO44">
        <v>0</v>
      </c>
      <c r="EP44">
        <v>20</v>
      </c>
      <c r="EQ44">
        <v>0</v>
      </c>
      <c r="ER44">
        <v>0</v>
      </c>
      <c r="ES44">
        <v>1</v>
      </c>
      <c r="ET44">
        <v>12</v>
      </c>
      <c r="EU44">
        <v>6</v>
      </c>
      <c r="EV44">
        <v>78</v>
      </c>
      <c r="EW44">
        <v>3</v>
      </c>
      <c r="EX44">
        <v>0</v>
      </c>
      <c r="EY44">
        <v>0</v>
      </c>
      <c r="EZ44">
        <v>5</v>
      </c>
      <c r="FA44">
        <v>2</v>
      </c>
      <c r="FB44">
        <v>0</v>
      </c>
      <c r="FC44">
        <v>1</v>
      </c>
      <c r="FD44">
        <v>7</v>
      </c>
      <c r="FE44">
        <v>1</v>
      </c>
      <c r="FF44">
        <v>4</v>
      </c>
      <c r="FG44">
        <v>23</v>
      </c>
      <c r="FH44">
        <v>0</v>
      </c>
      <c r="FI44">
        <v>13</v>
      </c>
      <c r="FJ44">
        <v>303</v>
      </c>
      <c r="FK44">
        <v>63</v>
      </c>
      <c r="FL44">
        <v>7</v>
      </c>
      <c r="FM44">
        <v>59</v>
      </c>
      <c r="FN44">
        <v>0</v>
      </c>
      <c r="FO44">
        <v>3</v>
      </c>
      <c r="FP44">
        <v>132</v>
      </c>
      <c r="FQ44">
        <v>1</v>
      </c>
      <c r="FR44">
        <v>0</v>
      </c>
      <c r="FS44">
        <v>1</v>
      </c>
      <c r="FT44">
        <v>0</v>
      </c>
      <c r="FU44">
        <v>0</v>
      </c>
      <c r="FV44">
        <v>2</v>
      </c>
      <c r="FW44">
        <v>52</v>
      </c>
      <c r="FX44">
        <v>5</v>
      </c>
      <c r="FY44">
        <v>48</v>
      </c>
      <c r="FZ44">
        <v>0</v>
      </c>
      <c r="GA44">
        <v>4</v>
      </c>
      <c r="GB44">
        <v>109</v>
      </c>
      <c r="GC44">
        <v>16</v>
      </c>
      <c r="GD44">
        <v>3</v>
      </c>
      <c r="GE44">
        <v>41</v>
      </c>
      <c r="GF44">
        <v>0</v>
      </c>
      <c r="GG44">
        <v>0</v>
      </c>
      <c r="GH44">
        <v>60</v>
      </c>
      <c r="GI44">
        <v>132</v>
      </c>
      <c r="GJ44">
        <v>15</v>
      </c>
      <c r="GK44">
        <v>149</v>
      </c>
      <c r="GL44">
        <v>0</v>
      </c>
      <c r="GM44">
        <v>7</v>
      </c>
      <c r="GN44">
        <v>303</v>
      </c>
      <c r="GO44">
        <v>3</v>
      </c>
      <c r="GP44">
        <v>0</v>
      </c>
      <c r="GQ44">
        <v>11</v>
      </c>
      <c r="GR44">
        <v>2</v>
      </c>
      <c r="GS44">
        <v>2</v>
      </c>
      <c r="GT44">
        <v>0</v>
      </c>
      <c r="GU44">
        <v>0</v>
      </c>
      <c r="GV44">
        <v>0</v>
      </c>
      <c r="GW44">
        <v>0</v>
      </c>
      <c r="GX44">
        <v>16</v>
      </c>
      <c r="GY44">
        <v>7</v>
      </c>
      <c r="GZ44">
        <v>1</v>
      </c>
      <c r="HA44">
        <v>12</v>
      </c>
      <c r="HB44">
        <v>5</v>
      </c>
      <c r="HC44">
        <v>4</v>
      </c>
      <c r="HD44">
        <v>0</v>
      </c>
      <c r="HE44">
        <v>0</v>
      </c>
      <c r="HF44">
        <v>0</v>
      </c>
      <c r="HG44">
        <v>0</v>
      </c>
      <c r="HH44">
        <v>24</v>
      </c>
      <c r="HI44">
        <v>8</v>
      </c>
      <c r="HJ44">
        <v>0</v>
      </c>
      <c r="HK44">
        <v>7</v>
      </c>
      <c r="HL44">
        <v>3</v>
      </c>
      <c r="HM44">
        <v>4</v>
      </c>
      <c r="HN44">
        <v>0</v>
      </c>
      <c r="HO44">
        <v>0</v>
      </c>
      <c r="HP44">
        <v>0</v>
      </c>
      <c r="HQ44">
        <v>0</v>
      </c>
      <c r="HR44">
        <v>19</v>
      </c>
      <c r="HS44">
        <v>10</v>
      </c>
      <c r="HT44">
        <v>0</v>
      </c>
      <c r="HU44">
        <v>12</v>
      </c>
      <c r="HV44">
        <v>5</v>
      </c>
      <c r="HW44">
        <v>7</v>
      </c>
      <c r="HX44">
        <v>0</v>
      </c>
      <c r="HY44">
        <v>0</v>
      </c>
      <c r="HZ44">
        <v>0</v>
      </c>
      <c r="IA44">
        <v>0</v>
      </c>
      <c r="IB44">
        <v>29</v>
      </c>
      <c r="IC44">
        <v>16</v>
      </c>
      <c r="ID44">
        <v>0</v>
      </c>
      <c r="IE44">
        <v>10</v>
      </c>
      <c r="IF44">
        <v>4</v>
      </c>
      <c r="IG44">
        <v>6</v>
      </c>
      <c r="IH44">
        <v>0</v>
      </c>
      <c r="II44">
        <v>0</v>
      </c>
      <c r="IJ44">
        <v>0</v>
      </c>
      <c r="IK44">
        <v>0</v>
      </c>
      <c r="IL44">
        <v>32</v>
      </c>
      <c r="IM44">
        <v>10</v>
      </c>
      <c r="IN44">
        <v>0</v>
      </c>
      <c r="IO44">
        <v>14</v>
      </c>
      <c r="IP44">
        <v>3</v>
      </c>
      <c r="IQ44">
        <v>4</v>
      </c>
      <c r="IR44">
        <v>0</v>
      </c>
      <c r="IS44">
        <v>0</v>
      </c>
      <c r="IT44">
        <v>0</v>
      </c>
      <c r="IU44">
        <v>0</v>
      </c>
      <c r="IV44">
        <v>28</v>
      </c>
      <c r="IW44">
        <v>16</v>
      </c>
      <c r="IX44">
        <v>0</v>
      </c>
      <c r="IY44">
        <v>8</v>
      </c>
      <c r="IZ44">
        <v>1</v>
      </c>
      <c r="JA44">
        <v>4</v>
      </c>
      <c r="JB44">
        <v>0</v>
      </c>
      <c r="JC44">
        <v>0</v>
      </c>
      <c r="JD44">
        <v>0</v>
      </c>
      <c r="JE44">
        <v>0</v>
      </c>
      <c r="JF44">
        <v>28</v>
      </c>
      <c r="JG44">
        <v>12</v>
      </c>
      <c r="JH44">
        <v>0</v>
      </c>
      <c r="JI44">
        <v>7</v>
      </c>
      <c r="JJ44">
        <v>1</v>
      </c>
      <c r="JK44">
        <v>4</v>
      </c>
      <c r="JL44">
        <v>0</v>
      </c>
      <c r="JM44">
        <v>1</v>
      </c>
      <c r="JN44">
        <v>0</v>
      </c>
      <c r="JO44">
        <v>0</v>
      </c>
      <c r="JP44">
        <v>23</v>
      </c>
      <c r="JQ44">
        <v>14</v>
      </c>
      <c r="JR44">
        <v>0</v>
      </c>
      <c r="JS44">
        <v>9</v>
      </c>
      <c r="JT44">
        <v>1</v>
      </c>
      <c r="JU44">
        <v>5</v>
      </c>
      <c r="JV44">
        <v>1</v>
      </c>
      <c r="JW44">
        <v>0</v>
      </c>
      <c r="JX44">
        <v>0</v>
      </c>
      <c r="JY44">
        <v>0</v>
      </c>
      <c r="JZ44">
        <v>28</v>
      </c>
      <c r="KA44">
        <v>9</v>
      </c>
      <c r="KB44">
        <v>0</v>
      </c>
      <c r="KC44">
        <v>5</v>
      </c>
      <c r="KD44">
        <v>0</v>
      </c>
      <c r="KE44">
        <v>3</v>
      </c>
      <c r="KF44">
        <v>0</v>
      </c>
      <c r="KG44">
        <v>0</v>
      </c>
      <c r="KH44">
        <v>0</v>
      </c>
      <c r="KI44">
        <v>1</v>
      </c>
      <c r="KJ44">
        <v>17</v>
      </c>
      <c r="KK44">
        <v>8</v>
      </c>
      <c r="KL44">
        <v>0</v>
      </c>
      <c r="KM44">
        <v>2</v>
      </c>
      <c r="KN44">
        <v>2</v>
      </c>
      <c r="KO44">
        <v>2</v>
      </c>
      <c r="KP44">
        <v>0</v>
      </c>
      <c r="KQ44">
        <v>0</v>
      </c>
      <c r="KR44">
        <v>0</v>
      </c>
      <c r="KS44">
        <v>0</v>
      </c>
      <c r="KT44">
        <v>12</v>
      </c>
      <c r="KU44">
        <v>7</v>
      </c>
      <c r="KV44">
        <v>0</v>
      </c>
      <c r="KW44">
        <v>4</v>
      </c>
      <c r="KX44">
        <v>2</v>
      </c>
      <c r="KY44">
        <v>5</v>
      </c>
      <c r="KZ44">
        <v>0</v>
      </c>
      <c r="LA44">
        <v>1</v>
      </c>
      <c r="LB44">
        <v>0</v>
      </c>
      <c r="LC44">
        <v>0</v>
      </c>
      <c r="LD44">
        <v>16</v>
      </c>
      <c r="LE44">
        <v>2</v>
      </c>
      <c r="LF44">
        <v>0</v>
      </c>
      <c r="LG44">
        <v>4</v>
      </c>
      <c r="LH44">
        <v>1</v>
      </c>
      <c r="LI44">
        <v>2</v>
      </c>
      <c r="LJ44">
        <v>0</v>
      </c>
      <c r="LK44">
        <v>0</v>
      </c>
      <c r="LL44">
        <v>0</v>
      </c>
      <c r="LM44">
        <v>0</v>
      </c>
      <c r="LN44">
        <v>8</v>
      </c>
      <c r="LO44">
        <v>3</v>
      </c>
      <c r="LP44">
        <v>1</v>
      </c>
      <c r="LQ44">
        <v>2</v>
      </c>
      <c r="LR44">
        <v>0</v>
      </c>
      <c r="LS44">
        <v>3</v>
      </c>
      <c r="LT44">
        <v>0</v>
      </c>
      <c r="LU44">
        <v>0</v>
      </c>
      <c r="LV44">
        <v>0</v>
      </c>
      <c r="LW44">
        <v>0</v>
      </c>
      <c r="LX44">
        <v>9</v>
      </c>
      <c r="LY44">
        <v>5</v>
      </c>
      <c r="LZ44">
        <v>0</v>
      </c>
      <c r="MA44">
        <v>1</v>
      </c>
      <c r="MB44">
        <v>0</v>
      </c>
      <c r="MC44">
        <v>3</v>
      </c>
      <c r="MD44">
        <v>1</v>
      </c>
      <c r="ME44">
        <v>0</v>
      </c>
      <c r="MF44">
        <v>0</v>
      </c>
      <c r="MG44">
        <v>0</v>
      </c>
      <c r="MH44">
        <v>9</v>
      </c>
      <c r="MI44">
        <v>2</v>
      </c>
      <c r="MJ44">
        <v>0</v>
      </c>
      <c r="MK44">
        <v>0</v>
      </c>
      <c r="ML44">
        <v>0</v>
      </c>
      <c r="MM44">
        <v>2</v>
      </c>
      <c r="MN44">
        <v>0</v>
      </c>
      <c r="MO44">
        <v>0</v>
      </c>
      <c r="MP44">
        <v>0</v>
      </c>
      <c r="MQ44">
        <v>0</v>
      </c>
      <c r="MR44">
        <v>4</v>
      </c>
      <c r="MS44">
        <v>0</v>
      </c>
      <c r="MT44">
        <v>0</v>
      </c>
      <c r="MU44">
        <v>1</v>
      </c>
      <c r="MV44">
        <v>0</v>
      </c>
      <c r="MW44">
        <v>0</v>
      </c>
      <c r="MX44">
        <v>0</v>
      </c>
      <c r="MY44">
        <v>0</v>
      </c>
      <c r="MZ44">
        <v>0</v>
      </c>
      <c r="NA44">
        <v>0</v>
      </c>
      <c r="NB44">
        <v>1</v>
      </c>
      <c r="NC44">
        <v>0</v>
      </c>
      <c r="ND44">
        <v>0</v>
      </c>
      <c r="NE44">
        <v>0</v>
      </c>
      <c r="NF44">
        <v>0</v>
      </c>
      <c r="NG44">
        <v>0</v>
      </c>
      <c r="NH44">
        <v>0</v>
      </c>
      <c r="NI44">
        <v>0</v>
      </c>
      <c r="NJ44">
        <v>0</v>
      </c>
      <c r="NK44">
        <v>0</v>
      </c>
      <c r="NL44">
        <v>0</v>
      </c>
      <c r="NM44">
        <v>0</v>
      </c>
      <c r="NN44">
        <v>0</v>
      </c>
      <c r="NO44">
        <v>0</v>
      </c>
      <c r="NP44">
        <v>0</v>
      </c>
      <c r="NQ44">
        <v>0</v>
      </c>
      <c r="NR44">
        <v>0</v>
      </c>
      <c r="NS44">
        <v>0</v>
      </c>
      <c r="NT44">
        <v>0</v>
      </c>
      <c r="NU44">
        <v>0</v>
      </c>
      <c r="NV44">
        <v>0</v>
      </c>
      <c r="NW44">
        <v>132</v>
      </c>
      <c r="NX44">
        <v>2</v>
      </c>
      <c r="NY44">
        <v>109</v>
      </c>
      <c r="NZ44">
        <v>30</v>
      </c>
      <c r="OA44">
        <v>60</v>
      </c>
      <c r="OB44">
        <v>2</v>
      </c>
      <c r="OC44">
        <v>2</v>
      </c>
      <c r="OD44">
        <v>0</v>
      </c>
      <c r="OE44">
        <v>1</v>
      </c>
      <c r="OF44">
        <v>303</v>
      </c>
    </row>
    <row r="45" spans="1:396" hidden="1">
      <c r="A45" s="178" t="s">
        <v>166</v>
      </c>
      <c r="B45">
        <v>221</v>
      </c>
      <c r="C45">
        <v>7</v>
      </c>
      <c r="D45">
        <v>0</v>
      </c>
      <c r="E45">
        <v>0</v>
      </c>
      <c r="F45">
        <v>54</v>
      </c>
      <c r="G45">
        <v>0</v>
      </c>
      <c r="H45">
        <v>190</v>
      </c>
      <c r="I45">
        <v>83</v>
      </c>
      <c r="J45">
        <v>257</v>
      </c>
      <c r="K45">
        <v>55</v>
      </c>
      <c r="L45">
        <v>1</v>
      </c>
      <c r="M45">
        <v>0</v>
      </c>
      <c r="N45">
        <v>42</v>
      </c>
      <c r="O45">
        <v>7</v>
      </c>
      <c r="P45">
        <v>0</v>
      </c>
      <c r="Q45">
        <v>14</v>
      </c>
      <c r="R45">
        <v>47</v>
      </c>
      <c r="S45">
        <v>27</v>
      </c>
      <c r="T45">
        <v>620</v>
      </c>
      <c r="U45">
        <v>37</v>
      </c>
      <c r="V45">
        <v>0</v>
      </c>
      <c r="W45">
        <v>1</v>
      </c>
      <c r="X45">
        <v>10</v>
      </c>
      <c r="Y45">
        <v>72</v>
      </c>
      <c r="Z45">
        <v>1</v>
      </c>
      <c r="AA45">
        <v>19</v>
      </c>
      <c r="AB45">
        <v>51</v>
      </c>
      <c r="AC45">
        <v>24</v>
      </c>
      <c r="AD45">
        <v>23</v>
      </c>
      <c r="AE45">
        <v>56</v>
      </c>
      <c r="AF45">
        <v>31</v>
      </c>
      <c r="AG45">
        <v>67</v>
      </c>
      <c r="AH45">
        <v>2017</v>
      </c>
      <c r="AI45">
        <v>17</v>
      </c>
      <c r="AJ45">
        <v>0</v>
      </c>
      <c r="AK45">
        <v>0</v>
      </c>
      <c r="AL45">
        <v>0</v>
      </c>
      <c r="AM45">
        <v>2</v>
      </c>
      <c r="AN45">
        <v>0</v>
      </c>
      <c r="AO45">
        <v>3</v>
      </c>
      <c r="AP45">
        <v>7</v>
      </c>
      <c r="AQ45">
        <v>0</v>
      </c>
      <c r="AR45">
        <v>2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</v>
      </c>
      <c r="BB45">
        <v>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1</v>
      </c>
      <c r="BJ45">
        <v>0</v>
      </c>
      <c r="BK45">
        <v>1</v>
      </c>
      <c r="BL45">
        <v>1</v>
      </c>
      <c r="BM45">
        <v>0</v>
      </c>
      <c r="BN45">
        <v>1</v>
      </c>
      <c r="BO45">
        <v>61</v>
      </c>
      <c r="BP45">
        <v>780</v>
      </c>
      <c r="BQ45">
        <v>4</v>
      </c>
      <c r="BR45">
        <v>0</v>
      </c>
      <c r="BS45">
        <v>0</v>
      </c>
      <c r="BT45">
        <v>71</v>
      </c>
      <c r="BU45">
        <v>3</v>
      </c>
      <c r="BV45">
        <v>109</v>
      </c>
      <c r="BW45">
        <v>86</v>
      </c>
      <c r="BX45">
        <v>79</v>
      </c>
      <c r="BY45">
        <v>28</v>
      </c>
      <c r="BZ45">
        <v>0</v>
      </c>
      <c r="CA45">
        <v>0</v>
      </c>
      <c r="CB45">
        <v>31</v>
      </c>
      <c r="CC45">
        <v>28</v>
      </c>
      <c r="CD45">
        <v>0</v>
      </c>
      <c r="CE45">
        <v>19</v>
      </c>
      <c r="CF45">
        <v>39</v>
      </c>
      <c r="CG45">
        <v>18</v>
      </c>
      <c r="CH45">
        <v>342</v>
      </c>
      <c r="CI45">
        <v>34</v>
      </c>
      <c r="CJ45">
        <v>0</v>
      </c>
      <c r="CK45">
        <v>4</v>
      </c>
      <c r="CL45">
        <v>11</v>
      </c>
      <c r="CM45">
        <v>71</v>
      </c>
      <c r="CN45">
        <v>6</v>
      </c>
      <c r="CO45">
        <v>15</v>
      </c>
      <c r="CP45">
        <v>65</v>
      </c>
      <c r="CQ45">
        <v>19</v>
      </c>
      <c r="CR45">
        <v>16</v>
      </c>
      <c r="CS45">
        <v>81</v>
      </c>
      <c r="CT45">
        <v>11</v>
      </c>
      <c r="CU45">
        <v>67</v>
      </c>
      <c r="CV45">
        <v>2037</v>
      </c>
      <c r="CW45">
        <v>104</v>
      </c>
      <c r="CX45">
        <v>12</v>
      </c>
      <c r="CY45">
        <v>3</v>
      </c>
      <c r="CZ45">
        <v>5</v>
      </c>
      <c r="DA45">
        <v>95</v>
      </c>
      <c r="DB45">
        <v>3</v>
      </c>
      <c r="DC45">
        <v>58</v>
      </c>
      <c r="DD45">
        <v>74</v>
      </c>
      <c r="DE45">
        <v>105</v>
      </c>
      <c r="DF45">
        <v>11</v>
      </c>
      <c r="DG45">
        <v>0</v>
      </c>
      <c r="DH45">
        <v>0</v>
      </c>
      <c r="DI45">
        <v>15</v>
      </c>
      <c r="DJ45">
        <v>1</v>
      </c>
      <c r="DK45">
        <v>0</v>
      </c>
      <c r="DL45">
        <v>14</v>
      </c>
      <c r="DM45">
        <v>34</v>
      </c>
      <c r="DN45">
        <v>13</v>
      </c>
      <c r="DO45">
        <v>202</v>
      </c>
      <c r="DP45">
        <v>14</v>
      </c>
      <c r="DQ45">
        <v>0</v>
      </c>
      <c r="DR45">
        <v>2</v>
      </c>
      <c r="DS45">
        <v>4</v>
      </c>
      <c r="DT45">
        <v>20</v>
      </c>
      <c r="DU45">
        <v>1</v>
      </c>
      <c r="DV45">
        <v>8</v>
      </c>
      <c r="DW45">
        <v>5</v>
      </c>
      <c r="DX45">
        <v>1</v>
      </c>
      <c r="DY45">
        <v>15</v>
      </c>
      <c r="DZ45">
        <v>77</v>
      </c>
      <c r="EA45">
        <v>9</v>
      </c>
      <c r="EB45">
        <v>34</v>
      </c>
      <c r="EC45">
        <v>939</v>
      </c>
      <c r="ED45">
        <v>1122</v>
      </c>
      <c r="EE45">
        <v>23</v>
      </c>
      <c r="EF45">
        <v>3</v>
      </c>
      <c r="EG45">
        <v>5</v>
      </c>
      <c r="EH45">
        <v>222</v>
      </c>
      <c r="EI45">
        <v>6</v>
      </c>
      <c r="EJ45">
        <v>360</v>
      </c>
      <c r="EK45">
        <v>250</v>
      </c>
      <c r="EL45">
        <v>441</v>
      </c>
      <c r="EM45">
        <v>96</v>
      </c>
      <c r="EN45">
        <v>1</v>
      </c>
      <c r="EO45">
        <v>0</v>
      </c>
      <c r="EP45">
        <v>88</v>
      </c>
      <c r="EQ45">
        <v>36</v>
      </c>
      <c r="ER45">
        <v>0</v>
      </c>
      <c r="ES45">
        <v>47</v>
      </c>
      <c r="ET45">
        <v>120</v>
      </c>
      <c r="EU45">
        <v>58</v>
      </c>
      <c r="EV45">
        <v>1188</v>
      </c>
      <c r="EW45">
        <v>87</v>
      </c>
      <c r="EX45">
        <v>0</v>
      </c>
      <c r="EY45">
        <v>7</v>
      </c>
      <c r="EZ45">
        <v>25</v>
      </c>
      <c r="FA45">
        <v>163</v>
      </c>
      <c r="FB45">
        <v>8</v>
      </c>
      <c r="FC45">
        <v>42</v>
      </c>
      <c r="FD45">
        <v>122</v>
      </c>
      <c r="FE45">
        <v>44</v>
      </c>
      <c r="FF45">
        <v>55</v>
      </c>
      <c r="FG45">
        <v>215</v>
      </c>
      <c r="FH45">
        <v>51</v>
      </c>
      <c r="FI45">
        <v>169</v>
      </c>
      <c r="FJ45">
        <v>5054</v>
      </c>
      <c r="FK45">
        <v>781</v>
      </c>
      <c r="FL45">
        <v>91</v>
      </c>
      <c r="FM45">
        <v>1066</v>
      </c>
      <c r="FN45">
        <v>8</v>
      </c>
      <c r="FO45">
        <v>71</v>
      </c>
      <c r="FP45">
        <v>2017</v>
      </c>
      <c r="FQ45">
        <v>29</v>
      </c>
      <c r="FR45">
        <v>17</v>
      </c>
      <c r="FS45">
        <v>7</v>
      </c>
      <c r="FT45">
        <v>0</v>
      </c>
      <c r="FU45">
        <v>8</v>
      </c>
      <c r="FV45">
        <v>61</v>
      </c>
      <c r="FW45">
        <v>993</v>
      </c>
      <c r="FX45">
        <v>94</v>
      </c>
      <c r="FY45">
        <v>865</v>
      </c>
      <c r="FZ45">
        <v>7</v>
      </c>
      <c r="GA45">
        <v>78</v>
      </c>
      <c r="GB45">
        <v>2037</v>
      </c>
      <c r="GC45">
        <v>151</v>
      </c>
      <c r="GD45">
        <v>4</v>
      </c>
      <c r="GE45">
        <v>759</v>
      </c>
      <c r="GF45">
        <v>0</v>
      </c>
      <c r="GG45">
        <v>25</v>
      </c>
      <c r="GH45">
        <v>939</v>
      </c>
      <c r="GI45">
        <v>1954</v>
      </c>
      <c r="GJ45">
        <v>206</v>
      </c>
      <c r="GK45">
        <v>2697</v>
      </c>
      <c r="GL45">
        <v>15</v>
      </c>
      <c r="GM45">
        <v>182</v>
      </c>
      <c r="GN45">
        <v>5054</v>
      </c>
      <c r="GO45">
        <v>65</v>
      </c>
      <c r="GP45">
        <v>1</v>
      </c>
      <c r="GQ45">
        <v>146</v>
      </c>
      <c r="GR45">
        <v>101</v>
      </c>
      <c r="GS45">
        <v>64</v>
      </c>
      <c r="GT45">
        <v>0</v>
      </c>
      <c r="GU45">
        <v>0</v>
      </c>
      <c r="GV45">
        <v>0</v>
      </c>
      <c r="GW45">
        <v>1</v>
      </c>
      <c r="GX45">
        <v>276</v>
      </c>
      <c r="GY45">
        <v>95</v>
      </c>
      <c r="GZ45">
        <v>0</v>
      </c>
      <c r="HA45">
        <v>148</v>
      </c>
      <c r="HB45">
        <v>97</v>
      </c>
      <c r="HC45">
        <v>64</v>
      </c>
      <c r="HD45">
        <v>0</v>
      </c>
      <c r="HE45">
        <v>0</v>
      </c>
      <c r="HF45">
        <v>0</v>
      </c>
      <c r="HG45">
        <v>0</v>
      </c>
      <c r="HH45">
        <v>307</v>
      </c>
      <c r="HI45">
        <v>111</v>
      </c>
      <c r="HJ45">
        <v>0</v>
      </c>
      <c r="HK45">
        <v>171</v>
      </c>
      <c r="HL45">
        <v>103</v>
      </c>
      <c r="HM45">
        <v>58</v>
      </c>
      <c r="HN45">
        <v>0</v>
      </c>
      <c r="HO45">
        <v>3</v>
      </c>
      <c r="HP45">
        <v>0</v>
      </c>
      <c r="HQ45">
        <v>0</v>
      </c>
      <c r="HR45">
        <v>340</v>
      </c>
      <c r="HS45">
        <v>161</v>
      </c>
      <c r="HT45">
        <v>1</v>
      </c>
      <c r="HU45">
        <v>138</v>
      </c>
      <c r="HV45">
        <v>87</v>
      </c>
      <c r="HW45">
        <v>76</v>
      </c>
      <c r="HX45">
        <v>0</v>
      </c>
      <c r="HY45">
        <v>0</v>
      </c>
      <c r="HZ45">
        <v>0</v>
      </c>
      <c r="IA45">
        <v>0</v>
      </c>
      <c r="IB45">
        <v>376</v>
      </c>
      <c r="IC45">
        <v>154</v>
      </c>
      <c r="ID45">
        <v>1</v>
      </c>
      <c r="IE45">
        <v>139</v>
      </c>
      <c r="IF45">
        <v>83</v>
      </c>
      <c r="IG45">
        <v>71</v>
      </c>
      <c r="IH45">
        <v>0</v>
      </c>
      <c r="II45">
        <v>2</v>
      </c>
      <c r="IJ45">
        <v>0</v>
      </c>
      <c r="IK45">
        <v>0</v>
      </c>
      <c r="IL45">
        <v>365</v>
      </c>
      <c r="IM45">
        <v>184</v>
      </c>
      <c r="IN45">
        <v>1</v>
      </c>
      <c r="IO45">
        <v>144</v>
      </c>
      <c r="IP45">
        <v>99</v>
      </c>
      <c r="IQ45">
        <v>64</v>
      </c>
      <c r="IR45">
        <v>1</v>
      </c>
      <c r="IS45">
        <v>1</v>
      </c>
      <c r="IT45">
        <v>0</v>
      </c>
      <c r="IU45">
        <v>0</v>
      </c>
      <c r="IV45">
        <v>393</v>
      </c>
      <c r="IW45">
        <v>154</v>
      </c>
      <c r="IX45">
        <v>5</v>
      </c>
      <c r="IY45">
        <v>141</v>
      </c>
      <c r="IZ45">
        <v>79</v>
      </c>
      <c r="JA45">
        <v>66</v>
      </c>
      <c r="JB45">
        <v>1</v>
      </c>
      <c r="JC45">
        <v>3</v>
      </c>
      <c r="JD45">
        <v>0</v>
      </c>
      <c r="JE45">
        <v>1</v>
      </c>
      <c r="JF45">
        <v>366</v>
      </c>
      <c r="JG45">
        <v>169</v>
      </c>
      <c r="JH45">
        <v>2</v>
      </c>
      <c r="JI45">
        <v>122</v>
      </c>
      <c r="JJ45">
        <v>69</v>
      </c>
      <c r="JK45">
        <v>47</v>
      </c>
      <c r="JL45">
        <v>1</v>
      </c>
      <c r="JM45">
        <v>3</v>
      </c>
      <c r="JN45">
        <v>1</v>
      </c>
      <c r="JO45">
        <v>0</v>
      </c>
      <c r="JP45">
        <v>340</v>
      </c>
      <c r="JQ45">
        <v>135</v>
      </c>
      <c r="JR45">
        <v>3</v>
      </c>
      <c r="JS45">
        <v>120</v>
      </c>
      <c r="JT45">
        <v>71</v>
      </c>
      <c r="JU45">
        <v>49</v>
      </c>
      <c r="JV45">
        <v>1</v>
      </c>
      <c r="JW45">
        <v>0</v>
      </c>
      <c r="JX45">
        <v>0</v>
      </c>
      <c r="JY45">
        <v>0</v>
      </c>
      <c r="JZ45">
        <v>307</v>
      </c>
      <c r="KA45">
        <v>128</v>
      </c>
      <c r="KB45">
        <v>2</v>
      </c>
      <c r="KC45">
        <v>116</v>
      </c>
      <c r="KD45">
        <v>54</v>
      </c>
      <c r="KE45">
        <v>54</v>
      </c>
      <c r="KF45">
        <v>1</v>
      </c>
      <c r="KG45">
        <v>3</v>
      </c>
      <c r="KH45">
        <v>0</v>
      </c>
      <c r="KI45">
        <v>0</v>
      </c>
      <c r="KJ45">
        <v>300</v>
      </c>
      <c r="KK45">
        <v>137</v>
      </c>
      <c r="KL45">
        <v>7</v>
      </c>
      <c r="KM45">
        <v>113</v>
      </c>
      <c r="KN45">
        <v>64</v>
      </c>
      <c r="KO45">
        <v>53</v>
      </c>
      <c r="KP45">
        <v>0</v>
      </c>
      <c r="KQ45">
        <v>0</v>
      </c>
      <c r="KR45">
        <v>1</v>
      </c>
      <c r="KS45">
        <v>0</v>
      </c>
      <c r="KT45">
        <v>310</v>
      </c>
      <c r="KU45">
        <v>126</v>
      </c>
      <c r="KV45">
        <v>2</v>
      </c>
      <c r="KW45">
        <v>105</v>
      </c>
      <c r="KX45">
        <v>56</v>
      </c>
      <c r="KY45">
        <v>54</v>
      </c>
      <c r="KZ45">
        <v>1</v>
      </c>
      <c r="LA45">
        <v>2</v>
      </c>
      <c r="LB45">
        <v>1</v>
      </c>
      <c r="LC45">
        <v>0</v>
      </c>
      <c r="LD45">
        <v>287</v>
      </c>
      <c r="LE45">
        <v>112</v>
      </c>
      <c r="LF45">
        <v>5</v>
      </c>
      <c r="LG45">
        <v>113</v>
      </c>
      <c r="LH45">
        <v>57</v>
      </c>
      <c r="LI45">
        <v>50</v>
      </c>
      <c r="LJ45">
        <v>1</v>
      </c>
      <c r="LK45">
        <v>2</v>
      </c>
      <c r="LL45">
        <v>0</v>
      </c>
      <c r="LM45">
        <v>0</v>
      </c>
      <c r="LN45">
        <v>280</v>
      </c>
      <c r="LO45">
        <v>93</v>
      </c>
      <c r="LP45">
        <v>6</v>
      </c>
      <c r="LQ45">
        <v>90</v>
      </c>
      <c r="LR45">
        <v>48</v>
      </c>
      <c r="LS45">
        <v>52</v>
      </c>
      <c r="LT45">
        <v>1</v>
      </c>
      <c r="LU45">
        <v>2</v>
      </c>
      <c r="LV45">
        <v>1</v>
      </c>
      <c r="LW45">
        <v>0</v>
      </c>
      <c r="LX45">
        <v>241</v>
      </c>
      <c r="LY45">
        <v>86</v>
      </c>
      <c r="LZ45">
        <v>12</v>
      </c>
      <c r="MA45">
        <v>81</v>
      </c>
      <c r="MB45">
        <v>47</v>
      </c>
      <c r="MC45">
        <v>40</v>
      </c>
      <c r="MD45">
        <v>0</v>
      </c>
      <c r="ME45">
        <v>0</v>
      </c>
      <c r="MF45">
        <v>0</v>
      </c>
      <c r="MG45">
        <v>0</v>
      </c>
      <c r="MH45">
        <v>219</v>
      </c>
      <c r="MI45">
        <v>46</v>
      </c>
      <c r="MJ45">
        <v>3</v>
      </c>
      <c r="MK45">
        <v>61</v>
      </c>
      <c r="ML45">
        <v>33</v>
      </c>
      <c r="MM45">
        <v>31</v>
      </c>
      <c r="MN45">
        <v>0</v>
      </c>
      <c r="MO45">
        <v>0</v>
      </c>
      <c r="MP45">
        <v>0</v>
      </c>
      <c r="MQ45">
        <v>0</v>
      </c>
      <c r="MR45">
        <v>141</v>
      </c>
      <c r="MS45">
        <v>30</v>
      </c>
      <c r="MT45">
        <v>6</v>
      </c>
      <c r="MU45">
        <v>40</v>
      </c>
      <c r="MV45">
        <v>25</v>
      </c>
      <c r="MW45">
        <v>19</v>
      </c>
      <c r="MX45">
        <v>0</v>
      </c>
      <c r="MY45">
        <v>3</v>
      </c>
      <c r="MZ45">
        <v>0</v>
      </c>
      <c r="NA45">
        <v>2</v>
      </c>
      <c r="NB45">
        <v>95</v>
      </c>
      <c r="NC45">
        <v>23</v>
      </c>
      <c r="ND45">
        <v>4</v>
      </c>
      <c r="NE45">
        <v>42</v>
      </c>
      <c r="NF45">
        <v>26</v>
      </c>
      <c r="NG45">
        <v>25</v>
      </c>
      <c r="NH45">
        <v>0</v>
      </c>
      <c r="NI45">
        <v>1</v>
      </c>
      <c r="NJ45">
        <v>1</v>
      </c>
      <c r="NK45">
        <v>0</v>
      </c>
      <c r="NL45">
        <v>94</v>
      </c>
      <c r="NM45">
        <v>8</v>
      </c>
      <c r="NN45">
        <v>0</v>
      </c>
      <c r="NO45">
        <v>7</v>
      </c>
      <c r="NP45">
        <v>3</v>
      </c>
      <c r="NQ45">
        <v>2</v>
      </c>
      <c r="NR45">
        <v>0</v>
      </c>
      <c r="NS45">
        <v>0</v>
      </c>
      <c r="NT45">
        <v>0</v>
      </c>
      <c r="NU45">
        <v>0</v>
      </c>
      <c r="NV45">
        <v>17</v>
      </c>
      <c r="NW45">
        <v>2017</v>
      </c>
      <c r="NX45">
        <v>61</v>
      </c>
      <c r="NY45">
        <v>2037</v>
      </c>
      <c r="NZ45">
        <v>1202</v>
      </c>
      <c r="OA45">
        <v>939</v>
      </c>
      <c r="OB45">
        <v>8</v>
      </c>
      <c r="OC45">
        <v>25</v>
      </c>
      <c r="OD45">
        <v>5</v>
      </c>
      <c r="OE45">
        <v>4</v>
      </c>
      <c r="OF45">
        <v>5054</v>
      </c>
    </row>
    <row r="46" spans="1:396" hidden="1">
      <c r="A46" s="178" t="s">
        <v>167</v>
      </c>
      <c r="B46">
        <v>67</v>
      </c>
      <c r="C46">
        <v>13</v>
      </c>
      <c r="D46">
        <v>1</v>
      </c>
      <c r="E46">
        <v>6</v>
      </c>
      <c r="F46">
        <v>7</v>
      </c>
      <c r="G46">
        <v>0</v>
      </c>
      <c r="H46">
        <v>1</v>
      </c>
      <c r="I46">
        <v>4</v>
      </c>
      <c r="J46">
        <v>32</v>
      </c>
      <c r="K46">
        <v>2</v>
      </c>
      <c r="L46">
        <v>0</v>
      </c>
      <c r="M46">
        <v>0</v>
      </c>
      <c r="N46">
        <v>4</v>
      </c>
      <c r="O46">
        <v>0</v>
      </c>
      <c r="P46">
        <v>0</v>
      </c>
      <c r="Q46">
        <v>2</v>
      </c>
      <c r="R46">
        <v>7</v>
      </c>
      <c r="S46">
        <v>0</v>
      </c>
      <c r="T46">
        <v>12</v>
      </c>
      <c r="U46">
        <v>1</v>
      </c>
      <c r="V46">
        <v>0</v>
      </c>
      <c r="W46">
        <v>8</v>
      </c>
      <c r="X46">
        <v>0</v>
      </c>
      <c r="Y46">
        <v>3</v>
      </c>
      <c r="Z46">
        <v>0</v>
      </c>
      <c r="AA46">
        <v>0</v>
      </c>
      <c r="AB46">
        <v>3</v>
      </c>
      <c r="AC46">
        <v>1</v>
      </c>
      <c r="AD46">
        <v>0</v>
      </c>
      <c r="AE46">
        <v>9</v>
      </c>
      <c r="AF46">
        <v>0</v>
      </c>
      <c r="AG46">
        <v>3</v>
      </c>
      <c r="AH46">
        <v>186</v>
      </c>
      <c r="AI46">
        <v>0</v>
      </c>
      <c r="AJ46">
        <v>1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2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5</v>
      </c>
      <c r="BP46">
        <v>799</v>
      </c>
      <c r="BQ46">
        <v>25</v>
      </c>
      <c r="BR46">
        <v>0</v>
      </c>
      <c r="BS46">
        <v>3</v>
      </c>
      <c r="BT46">
        <v>3</v>
      </c>
      <c r="BU46">
        <v>0</v>
      </c>
      <c r="BV46">
        <v>0</v>
      </c>
      <c r="BW46">
        <v>4</v>
      </c>
      <c r="BX46">
        <v>7</v>
      </c>
      <c r="BY46">
        <v>1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2</v>
      </c>
      <c r="CF46">
        <v>1</v>
      </c>
      <c r="CG46">
        <v>0</v>
      </c>
      <c r="CH46">
        <v>1</v>
      </c>
      <c r="CI46">
        <v>1</v>
      </c>
      <c r="CJ46">
        <v>0</v>
      </c>
      <c r="CK46">
        <v>13</v>
      </c>
      <c r="CL46">
        <v>0</v>
      </c>
      <c r="CM46">
        <v>0</v>
      </c>
      <c r="CN46">
        <v>0</v>
      </c>
      <c r="CO46">
        <v>0</v>
      </c>
      <c r="CP46">
        <v>3</v>
      </c>
      <c r="CQ46">
        <v>1</v>
      </c>
      <c r="CR46">
        <v>0</v>
      </c>
      <c r="CS46">
        <v>13</v>
      </c>
      <c r="CT46">
        <v>0</v>
      </c>
      <c r="CU46">
        <v>5</v>
      </c>
      <c r="CV46">
        <v>882</v>
      </c>
      <c r="CW46">
        <v>78</v>
      </c>
      <c r="CX46">
        <v>20</v>
      </c>
      <c r="CY46">
        <v>1</v>
      </c>
      <c r="CZ46">
        <v>1</v>
      </c>
      <c r="DA46">
        <v>12</v>
      </c>
      <c r="DB46">
        <v>0</v>
      </c>
      <c r="DC46">
        <v>0</v>
      </c>
      <c r="DD46">
        <v>0</v>
      </c>
      <c r="DE46">
        <v>12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1</v>
      </c>
      <c r="DM46">
        <v>4</v>
      </c>
      <c r="DN46">
        <v>0</v>
      </c>
      <c r="DO46">
        <v>24</v>
      </c>
      <c r="DP46">
        <v>6</v>
      </c>
      <c r="DQ46">
        <v>0</v>
      </c>
      <c r="DR46">
        <v>5</v>
      </c>
      <c r="DS46">
        <v>0</v>
      </c>
      <c r="DT46">
        <v>5</v>
      </c>
      <c r="DU46">
        <v>0</v>
      </c>
      <c r="DV46">
        <v>1</v>
      </c>
      <c r="DW46">
        <v>0</v>
      </c>
      <c r="DX46">
        <v>0</v>
      </c>
      <c r="DY46">
        <v>0</v>
      </c>
      <c r="DZ46">
        <v>17</v>
      </c>
      <c r="EA46">
        <v>0</v>
      </c>
      <c r="EB46">
        <v>6</v>
      </c>
      <c r="EC46">
        <v>193</v>
      </c>
      <c r="ED46">
        <v>944</v>
      </c>
      <c r="EE46">
        <v>59</v>
      </c>
      <c r="EF46">
        <v>2</v>
      </c>
      <c r="EG46">
        <v>10</v>
      </c>
      <c r="EH46">
        <v>22</v>
      </c>
      <c r="EI46">
        <v>0</v>
      </c>
      <c r="EJ46">
        <v>1</v>
      </c>
      <c r="EK46">
        <v>8</v>
      </c>
      <c r="EL46">
        <v>51</v>
      </c>
      <c r="EM46">
        <v>3</v>
      </c>
      <c r="EN46">
        <v>0</v>
      </c>
      <c r="EO46">
        <v>0</v>
      </c>
      <c r="EP46">
        <v>4</v>
      </c>
      <c r="EQ46">
        <v>0</v>
      </c>
      <c r="ER46">
        <v>0</v>
      </c>
      <c r="ES46">
        <v>5</v>
      </c>
      <c r="ET46">
        <v>12</v>
      </c>
      <c r="EU46">
        <v>0</v>
      </c>
      <c r="EV46">
        <v>39</v>
      </c>
      <c r="EW46">
        <v>8</v>
      </c>
      <c r="EX46">
        <v>0</v>
      </c>
      <c r="EY46">
        <v>26</v>
      </c>
      <c r="EZ46">
        <v>0</v>
      </c>
      <c r="FA46">
        <v>8</v>
      </c>
      <c r="FB46">
        <v>0</v>
      </c>
      <c r="FC46">
        <v>1</v>
      </c>
      <c r="FD46">
        <v>8</v>
      </c>
      <c r="FE46">
        <v>2</v>
      </c>
      <c r="FF46">
        <v>0</v>
      </c>
      <c r="FG46">
        <v>39</v>
      </c>
      <c r="FH46">
        <v>0</v>
      </c>
      <c r="FI46">
        <v>14</v>
      </c>
      <c r="FJ46">
        <v>1266</v>
      </c>
      <c r="FK46">
        <v>59</v>
      </c>
      <c r="FL46">
        <v>11</v>
      </c>
      <c r="FM46">
        <v>108</v>
      </c>
      <c r="FN46">
        <v>2</v>
      </c>
      <c r="FO46">
        <v>6</v>
      </c>
      <c r="FP46">
        <v>186</v>
      </c>
      <c r="FQ46">
        <v>5</v>
      </c>
      <c r="FR46">
        <v>0</v>
      </c>
      <c r="FS46">
        <v>0</v>
      </c>
      <c r="FT46">
        <v>0</v>
      </c>
      <c r="FU46">
        <v>0</v>
      </c>
      <c r="FV46">
        <v>5</v>
      </c>
      <c r="FW46">
        <v>378</v>
      </c>
      <c r="FX46">
        <v>42</v>
      </c>
      <c r="FY46">
        <v>446</v>
      </c>
      <c r="FZ46">
        <v>0</v>
      </c>
      <c r="GA46">
        <v>16</v>
      </c>
      <c r="GB46">
        <v>882</v>
      </c>
      <c r="GC46">
        <v>16</v>
      </c>
      <c r="GD46">
        <v>5</v>
      </c>
      <c r="GE46">
        <v>170</v>
      </c>
      <c r="GF46">
        <v>0</v>
      </c>
      <c r="GG46">
        <v>2</v>
      </c>
      <c r="GH46">
        <v>193</v>
      </c>
      <c r="GI46">
        <v>458</v>
      </c>
      <c r="GJ46">
        <v>58</v>
      </c>
      <c r="GK46">
        <v>724</v>
      </c>
      <c r="GL46">
        <v>2</v>
      </c>
      <c r="GM46">
        <v>24</v>
      </c>
      <c r="GN46">
        <v>1266</v>
      </c>
      <c r="GO46">
        <v>9</v>
      </c>
      <c r="GP46">
        <v>0</v>
      </c>
      <c r="GQ46">
        <v>34</v>
      </c>
      <c r="GR46">
        <v>22</v>
      </c>
      <c r="GS46">
        <v>9</v>
      </c>
      <c r="GT46">
        <v>0</v>
      </c>
      <c r="GU46">
        <v>0</v>
      </c>
      <c r="GV46">
        <v>0</v>
      </c>
      <c r="GW46">
        <v>0</v>
      </c>
      <c r="GX46">
        <v>52</v>
      </c>
      <c r="GY46">
        <v>9</v>
      </c>
      <c r="GZ46">
        <v>0</v>
      </c>
      <c r="HA46">
        <v>59</v>
      </c>
      <c r="HB46">
        <v>36</v>
      </c>
      <c r="HC46">
        <v>9</v>
      </c>
      <c r="HD46">
        <v>0</v>
      </c>
      <c r="HE46">
        <v>0</v>
      </c>
      <c r="HF46">
        <v>0</v>
      </c>
      <c r="HG46">
        <v>0</v>
      </c>
      <c r="HH46">
        <v>77</v>
      </c>
      <c r="HI46">
        <v>10</v>
      </c>
      <c r="HJ46">
        <v>1</v>
      </c>
      <c r="HK46">
        <v>73</v>
      </c>
      <c r="HL46">
        <v>40</v>
      </c>
      <c r="HM46">
        <v>13</v>
      </c>
      <c r="HN46">
        <v>0</v>
      </c>
      <c r="HO46">
        <v>0</v>
      </c>
      <c r="HP46">
        <v>0</v>
      </c>
      <c r="HQ46">
        <v>0</v>
      </c>
      <c r="HR46">
        <v>97</v>
      </c>
      <c r="HS46">
        <v>17</v>
      </c>
      <c r="HT46">
        <v>0</v>
      </c>
      <c r="HU46">
        <v>63</v>
      </c>
      <c r="HV46">
        <v>30</v>
      </c>
      <c r="HW46">
        <v>15</v>
      </c>
      <c r="HX46">
        <v>0</v>
      </c>
      <c r="HY46">
        <v>0</v>
      </c>
      <c r="HZ46">
        <v>0</v>
      </c>
      <c r="IA46">
        <v>0</v>
      </c>
      <c r="IB46">
        <v>95</v>
      </c>
      <c r="IC46">
        <v>18</v>
      </c>
      <c r="ID46">
        <v>0</v>
      </c>
      <c r="IE46">
        <v>63</v>
      </c>
      <c r="IF46">
        <v>37</v>
      </c>
      <c r="IG46">
        <v>10</v>
      </c>
      <c r="IH46">
        <v>2</v>
      </c>
      <c r="II46">
        <v>0</v>
      </c>
      <c r="IJ46">
        <v>0</v>
      </c>
      <c r="IK46">
        <v>0</v>
      </c>
      <c r="IL46">
        <v>91</v>
      </c>
      <c r="IM46">
        <v>10</v>
      </c>
      <c r="IN46">
        <v>0</v>
      </c>
      <c r="IO46">
        <v>73</v>
      </c>
      <c r="IP46">
        <v>36</v>
      </c>
      <c r="IQ46">
        <v>22</v>
      </c>
      <c r="IR46">
        <v>2</v>
      </c>
      <c r="IS46">
        <v>0</v>
      </c>
      <c r="IT46">
        <v>0</v>
      </c>
      <c r="IU46">
        <v>0</v>
      </c>
      <c r="IV46">
        <v>105</v>
      </c>
      <c r="IW46">
        <v>21</v>
      </c>
      <c r="IX46">
        <v>0</v>
      </c>
      <c r="IY46">
        <v>59</v>
      </c>
      <c r="IZ46">
        <v>29</v>
      </c>
      <c r="JA46">
        <v>16</v>
      </c>
      <c r="JB46">
        <v>0</v>
      </c>
      <c r="JC46">
        <v>0</v>
      </c>
      <c r="JD46">
        <v>0</v>
      </c>
      <c r="JE46">
        <v>0</v>
      </c>
      <c r="JF46">
        <v>96</v>
      </c>
      <c r="JG46">
        <v>19</v>
      </c>
      <c r="JH46">
        <v>0</v>
      </c>
      <c r="JI46">
        <v>51</v>
      </c>
      <c r="JJ46">
        <v>30</v>
      </c>
      <c r="JK46">
        <v>16</v>
      </c>
      <c r="JL46">
        <v>0</v>
      </c>
      <c r="JM46">
        <v>0</v>
      </c>
      <c r="JN46">
        <v>0</v>
      </c>
      <c r="JO46">
        <v>0</v>
      </c>
      <c r="JP46">
        <v>86</v>
      </c>
      <c r="JQ46">
        <v>9</v>
      </c>
      <c r="JR46">
        <v>0</v>
      </c>
      <c r="JS46">
        <v>50</v>
      </c>
      <c r="JT46">
        <v>20</v>
      </c>
      <c r="JU46">
        <v>10</v>
      </c>
      <c r="JV46">
        <v>2</v>
      </c>
      <c r="JW46">
        <v>0</v>
      </c>
      <c r="JX46">
        <v>0</v>
      </c>
      <c r="JY46">
        <v>0</v>
      </c>
      <c r="JZ46">
        <v>69</v>
      </c>
      <c r="KA46">
        <v>8</v>
      </c>
      <c r="KB46">
        <v>1</v>
      </c>
      <c r="KC46">
        <v>47</v>
      </c>
      <c r="KD46">
        <v>22</v>
      </c>
      <c r="KE46">
        <v>13</v>
      </c>
      <c r="KF46">
        <v>0</v>
      </c>
      <c r="KG46">
        <v>0</v>
      </c>
      <c r="KH46">
        <v>0</v>
      </c>
      <c r="KI46">
        <v>0</v>
      </c>
      <c r="KJ46">
        <v>69</v>
      </c>
      <c r="KK46">
        <v>8</v>
      </c>
      <c r="KL46">
        <v>0</v>
      </c>
      <c r="KM46">
        <v>53</v>
      </c>
      <c r="KN46">
        <v>27</v>
      </c>
      <c r="KO46">
        <v>12</v>
      </c>
      <c r="KP46">
        <v>2</v>
      </c>
      <c r="KQ46">
        <v>0</v>
      </c>
      <c r="KR46">
        <v>0</v>
      </c>
      <c r="KS46">
        <v>0</v>
      </c>
      <c r="KT46">
        <v>73</v>
      </c>
      <c r="KU46">
        <v>6</v>
      </c>
      <c r="KV46">
        <v>0</v>
      </c>
      <c r="KW46">
        <v>51</v>
      </c>
      <c r="KX46">
        <v>26</v>
      </c>
      <c r="KY46">
        <v>11</v>
      </c>
      <c r="KZ46">
        <v>1</v>
      </c>
      <c r="LA46">
        <v>1</v>
      </c>
      <c r="LB46">
        <v>0</v>
      </c>
      <c r="LC46">
        <v>0</v>
      </c>
      <c r="LD46">
        <v>68</v>
      </c>
      <c r="LE46">
        <v>11</v>
      </c>
      <c r="LF46">
        <v>2</v>
      </c>
      <c r="LG46">
        <v>43</v>
      </c>
      <c r="LH46">
        <v>23</v>
      </c>
      <c r="LI46">
        <v>10</v>
      </c>
      <c r="LJ46">
        <v>0</v>
      </c>
      <c r="LK46">
        <v>0</v>
      </c>
      <c r="LL46">
        <v>0</v>
      </c>
      <c r="LM46">
        <v>0</v>
      </c>
      <c r="LN46">
        <v>66</v>
      </c>
      <c r="LO46">
        <v>11</v>
      </c>
      <c r="LP46">
        <v>1</v>
      </c>
      <c r="LQ46">
        <v>51</v>
      </c>
      <c r="LR46">
        <v>29</v>
      </c>
      <c r="LS46">
        <v>9</v>
      </c>
      <c r="LT46">
        <v>0</v>
      </c>
      <c r="LU46">
        <v>1</v>
      </c>
      <c r="LV46">
        <v>0</v>
      </c>
      <c r="LW46">
        <v>0</v>
      </c>
      <c r="LX46">
        <v>72</v>
      </c>
      <c r="LY46">
        <v>9</v>
      </c>
      <c r="LZ46">
        <v>0</v>
      </c>
      <c r="MA46">
        <v>28</v>
      </c>
      <c r="MB46">
        <v>19</v>
      </c>
      <c r="MC46">
        <v>9</v>
      </c>
      <c r="MD46">
        <v>1</v>
      </c>
      <c r="ME46">
        <v>0</v>
      </c>
      <c r="MF46">
        <v>0</v>
      </c>
      <c r="MG46">
        <v>1</v>
      </c>
      <c r="MH46">
        <v>46</v>
      </c>
      <c r="MI46">
        <v>3</v>
      </c>
      <c r="MJ46">
        <v>0</v>
      </c>
      <c r="MK46">
        <v>27</v>
      </c>
      <c r="ML46">
        <v>15</v>
      </c>
      <c r="MM46">
        <v>7</v>
      </c>
      <c r="MN46">
        <v>0</v>
      </c>
      <c r="MO46">
        <v>0</v>
      </c>
      <c r="MP46">
        <v>0</v>
      </c>
      <c r="MQ46">
        <v>0</v>
      </c>
      <c r="MR46">
        <v>37</v>
      </c>
      <c r="MS46">
        <v>2</v>
      </c>
      <c r="MT46">
        <v>0</v>
      </c>
      <c r="MU46">
        <v>24</v>
      </c>
      <c r="MV46">
        <v>15</v>
      </c>
      <c r="MW46">
        <v>0</v>
      </c>
      <c r="MX46">
        <v>0</v>
      </c>
      <c r="MY46">
        <v>0</v>
      </c>
      <c r="MZ46">
        <v>0</v>
      </c>
      <c r="NA46">
        <v>0</v>
      </c>
      <c r="NB46">
        <v>26</v>
      </c>
      <c r="NC46">
        <v>6</v>
      </c>
      <c r="ND46">
        <v>0</v>
      </c>
      <c r="NE46">
        <v>33</v>
      </c>
      <c r="NF46">
        <v>15</v>
      </c>
      <c r="NG46">
        <v>1</v>
      </c>
      <c r="NH46">
        <v>0</v>
      </c>
      <c r="NI46">
        <v>0</v>
      </c>
      <c r="NJ46">
        <v>0</v>
      </c>
      <c r="NK46">
        <v>0</v>
      </c>
      <c r="NL46">
        <v>40</v>
      </c>
      <c r="NM46">
        <v>0</v>
      </c>
      <c r="NN46">
        <v>0</v>
      </c>
      <c r="NO46">
        <v>0</v>
      </c>
      <c r="NP46">
        <v>0</v>
      </c>
      <c r="NQ46">
        <v>1</v>
      </c>
      <c r="NR46">
        <v>0</v>
      </c>
      <c r="NS46">
        <v>0</v>
      </c>
      <c r="NT46">
        <v>0</v>
      </c>
      <c r="NU46">
        <v>0</v>
      </c>
      <c r="NV46">
        <v>1</v>
      </c>
      <c r="NW46">
        <v>186</v>
      </c>
      <c r="NX46">
        <v>5</v>
      </c>
      <c r="NY46">
        <v>882</v>
      </c>
      <c r="NZ46">
        <v>471</v>
      </c>
      <c r="OA46">
        <v>193</v>
      </c>
      <c r="OB46">
        <v>10</v>
      </c>
      <c r="OC46">
        <v>2</v>
      </c>
      <c r="OD46">
        <v>0</v>
      </c>
      <c r="OE46">
        <v>1</v>
      </c>
      <c r="OF46">
        <v>1266</v>
      </c>
    </row>
    <row r="47" spans="1:396" hidden="1">
      <c r="A47" s="178" t="s">
        <v>168</v>
      </c>
      <c r="B47">
        <v>351</v>
      </c>
      <c r="C47">
        <v>0</v>
      </c>
      <c r="D47">
        <v>0</v>
      </c>
      <c r="E47">
        <v>0</v>
      </c>
      <c r="F47">
        <v>24</v>
      </c>
      <c r="G47">
        <v>0</v>
      </c>
      <c r="H47">
        <v>38</v>
      </c>
      <c r="I47">
        <v>23</v>
      </c>
      <c r="J47">
        <v>95</v>
      </c>
      <c r="K47">
        <v>10</v>
      </c>
      <c r="L47">
        <v>3</v>
      </c>
      <c r="M47">
        <v>0</v>
      </c>
      <c r="N47">
        <v>27</v>
      </c>
      <c r="O47">
        <v>6</v>
      </c>
      <c r="P47">
        <v>0</v>
      </c>
      <c r="Q47">
        <v>16</v>
      </c>
      <c r="R47">
        <v>9</v>
      </c>
      <c r="S47">
        <v>14</v>
      </c>
      <c r="T47">
        <v>294</v>
      </c>
      <c r="U47">
        <v>33</v>
      </c>
      <c r="V47">
        <v>0</v>
      </c>
      <c r="W47">
        <v>2</v>
      </c>
      <c r="X47">
        <v>4</v>
      </c>
      <c r="Y47">
        <v>17</v>
      </c>
      <c r="Z47">
        <v>1</v>
      </c>
      <c r="AA47">
        <v>1</v>
      </c>
      <c r="AB47">
        <v>13</v>
      </c>
      <c r="AC47">
        <v>6</v>
      </c>
      <c r="AD47">
        <v>6</v>
      </c>
      <c r="AE47">
        <v>14</v>
      </c>
      <c r="AF47">
        <v>8</v>
      </c>
      <c r="AG47">
        <v>21</v>
      </c>
      <c r="AH47">
        <v>1036</v>
      </c>
      <c r="AI47">
        <v>10</v>
      </c>
      <c r="AJ47">
        <v>0</v>
      </c>
      <c r="AK47">
        <v>0</v>
      </c>
      <c r="AL47">
        <v>0</v>
      </c>
      <c r="AM47">
        <v>1</v>
      </c>
      <c r="AN47">
        <v>0</v>
      </c>
      <c r="AO47">
        <v>0</v>
      </c>
      <c r="AP47">
        <v>4</v>
      </c>
      <c r="AQ47">
        <v>2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5</v>
      </c>
      <c r="BB47">
        <v>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3</v>
      </c>
      <c r="BJ47">
        <v>0</v>
      </c>
      <c r="BK47">
        <v>0</v>
      </c>
      <c r="BL47">
        <v>0</v>
      </c>
      <c r="BM47">
        <v>3</v>
      </c>
      <c r="BN47">
        <v>1</v>
      </c>
      <c r="BO47">
        <v>30</v>
      </c>
      <c r="BP47">
        <v>541</v>
      </c>
      <c r="BQ47">
        <v>0</v>
      </c>
      <c r="BR47">
        <v>0</v>
      </c>
      <c r="BS47">
        <v>1</v>
      </c>
      <c r="BT47">
        <v>55</v>
      </c>
      <c r="BU47">
        <v>0</v>
      </c>
      <c r="BV47">
        <v>20</v>
      </c>
      <c r="BW47">
        <v>35</v>
      </c>
      <c r="BX47">
        <v>49</v>
      </c>
      <c r="BY47">
        <v>9</v>
      </c>
      <c r="BZ47">
        <v>2</v>
      </c>
      <c r="CA47">
        <v>2</v>
      </c>
      <c r="CB47">
        <v>11</v>
      </c>
      <c r="CC47">
        <v>34</v>
      </c>
      <c r="CD47">
        <v>0</v>
      </c>
      <c r="CE47">
        <v>11</v>
      </c>
      <c r="CF47">
        <v>2</v>
      </c>
      <c r="CG47">
        <v>6</v>
      </c>
      <c r="CH47">
        <v>154</v>
      </c>
      <c r="CI47">
        <v>23</v>
      </c>
      <c r="CJ47">
        <v>0</v>
      </c>
      <c r="CK47">
        <v>3</v>
      </c>
      <c r="CL47">
        <v>2</v>
      </c>
      <c r="CM47">
        <v>14</v>
      </c>
      <c r="CN47">
        <v>0</v>
      </c>
      <c r="CO47">
        <v>0</v>
      </c>
      <c r="CP47">
        <v>14</v>
      </c>
      <c r="CQ47">
        <v>8</v>
      </c>
      <c r="CR47">
        <v>0</v>
      </c>
      <c r="CS47">
        <v>14</v>
      </c>
      <c r="CT47">
        <v>5</v>
      </c>
      <c r="CU47">
        <v>26</v>
      </c>
      <c r="CV47">
        <v>1041</v>
      </c>
      <c r="CW47">
        <v>162</v>
      </c>
      <c r="CX47">
        <v>0</v>
      </c>
      <c r="CY47">
        <v>0</v>
      </c>
      <c r="CZ47">
        <v>1</v>
      </c>
      <c r="DA47">
        <v>46</v>
      </c>
      <c r="DB47">
        <v>0</v>
      </c>
      <c r="DC47">
        <v>11</v>
      </c>
      <c r="DD47">
        <v>24</v>
      </c>
      <c r="DE47">
        <v>29</v>
      </c>
      <c r="DF47">
        <v>3</v>
      </c>
      <c r="DG47">
        <v>0</v>
      </c>
      <c r="DH47">
        <v>0</v>
      </c>
      <c r="DI47">
        <v>8</v>
      </c>
      <c r="DJ47">
        <v>4</v>
      </c>
      <c r="DK47">
        <v>0</v>
      </c>
      <c r="DL47">
        <v>44</v>
      </c>
      <c r="DM47">
        <v>14</v>
      </c>
      <c r="DN47">
        <v>4</v>
      </c>
      <c r="DO47">
        <v>65</v>
      </c>
      <c r="DP47">
        <v>5</v>
      </c>
      <c r="DQ47">
        <v>0</v>
      </c>
      <c r="DR47">
        <v>0</v>
      </c>
      <c r="DS47">
        <v>1</v>
      </c>
      <c r="DT47">
        <v>8</v>
      </c>
      <c r="DU47">
        <v>0</v>
      </c>
      <c r="DV47">
        <v>0</v>
      </c>
      <c r="DW47">
        <v>1</v>
      </c>
      <c r="DX47">
        <v>14</v>
      </c>
      <c r="DY47">
        <v>7</v>
      </c>
      <c r="DZ47">
        <v>21</v>
      </c>
      <c r="EA47">
        <v>1</v>
      </c>
      <c r="EB47">
        <v>27</v>
      </c>
      <c r="EC47">
        <v>500</v>
      </c>
      <c r="ED47">
        <v>1064</v>
      </c>
      <c r="EE47">
        <v>0</v>
      </c>
      <c r="EF47">
        <v>0</v>
      </c>
      <c r="EG47">
        <v>2</v>
      </c>
      <c r="EH47">
        <v>126</v>
      </c>
      <c r="EI47">
        <v>0</v>
      </c>
      <c r="EJ47">
        <v>69</v>
      </c>
      <c r="EK47">
        <v>86</v>
      </c>
      <c r="EL47">
        <v>175</v>
      </c>
      <c r="EM47">
        <v>22</v>
      </c>
      <c r="EN47">
        <v>5</v>
      </c>
      <c r="EO47">
        <v>2</v>
      </c>
      <c r="EP47">
        <v>46</v>
      </c>
      <c r="EQ47">
        <v>44</v>
      </c>
      <c r="ER47">
        <v>0</v>
      </c>
      <c r="ES47">
        <v>71</v>
      </c>
      <c r="ET47">
        <v>25</v>
      </c>
      <c r="EU47">
        <v>24</v>
      </c>
      <c r="EV47">
        <v>518</v>
      </c>
      <c r="EW47">
        <v>62</v>
      </c>
      <c r="EX47">
        <v>0</v>
      </c>
      <c r="EY47">
        <v>5</v>
      </c>
      <c r="EZ47">
        <v>7</v>
      </c>
      <c r="FA47">
        <v>39</v>
      </c>
      <c r="FB47">
        <v>1</v>
      </c>
      <c r="FC47">
        <v>1</v>
      </c>
      <c r="FD47">
        <v>31</v>
      </c>
      <c r="FE47">
        <v>28</v>
      </c>
      <c r="FF47">
        <v>13</v>
      </c>
      <c r="FG47">
        <v>49</v>
      </c>
      <c r="FH47">
        <v>17</v>
      </c>
      <c r="FI47">
        <v>75</v>
      </c>
      <c r="FJ47">
        <v>2607</v>
      </c>
      <c r="FK47">
        <v>390</v>
      </c>
      <c r="FL47">
        <v>58</v>
      </c>
      <c r="FM47">
        <v>540</v>
      </c>
      <c r="FN47">
        <v>6</v>
      </c>
      <c r="FO47">
        <v>42</v>
      </c>
      <c r="FP47">
        <v>1036</v>
      </c>
      <c r="FQ47">
        <v>16</v>
      </c>
      <c r="FR47">
        <v>11</v>
      </c>
      <c r="FS47">
        <v>0</v>
      </c>
      <c r="FT47">
        <v>0</v>
      </c>
      <c r="FU47">
        <v>3</v>
      </c>
      <c r="FV47">
        <v>30</v>
      </c>
      <c r="FW47">
        <v>515</v>
      </c>
      <c r="FX47">
        <v>55</v>
      </c>
      <c r="FY47">
        <v>437</v>
      </c>
      <c r="FZ47">
        <v>3</v>
      </c>
      <c r="GA47">
        <v>31</v>
      </c>
      <c r="GB47">
        <v>1041</v>
      </c>
      <c r="GC47">
        <v>72</v>
      </c>
      <c r="GD47">
        <v>5</v>
      </c>
      <c r="GE47">
        <v>412</v>
      </c>
      <c r="GF47">
        <v>3</v>
      </c>
      <c r="GG47">
        <v>8</v>
      </c>
      <c r="GH47">
        <v>500</v>
      </c>
      <c r="GI47">
        <v>993</v>
      </c>
      <c r="GJ47">
        <v>129</v>
      </c>
      <c r="GK47">
        <v>1389</v>
      </c>
      <c r="GL47">
        <v>12</v>
      </c>
      <c r="GM47">
        <v>84</v>
      </c>
      <c r="GN47">
        <v>2607</v>
      </c>
      <c r="GO47">
        <v>30</v>
      </c>
      <c r="GP47">
        <v>0</v>
      </c>
      <c r="GQ47">
        <v>79</v>
      </c>
      <c r="GR47">
        <v>32</v>
      </c>
      <c r="GS47">
        <v>79</v>
      </c>
      <c r="GT47">
        <v>0</v>
      </c>
      <c r="GU47">
        <v>0</v>
      </c>
      <c r="GV47">
        <v>0</v>
      </c>
      <c r="GW47">
        <v>1</v>
      </c>
      <c r="GX47">
        <v>188</v>
      </c>
      <c r="GY47">
        <v>28</v>
      </c>
      <c r="GZ47">
        <v>1</v>
      </c>
      <c r="HA47">
        <v>72</v>
      </c>
      <c r="HB47">
        <v>43</v>
      </c>
      <c r="HC47">
        <v>24</v>
      </c>
      <c r="HD47">
        <v>0</v>
      </c>
      <c r="HE47">
        <v>0</v>
      </c>
      <c r="HF47">
        <v>0</v>
      </c>
      <c r="HG47">
        <v>1</v>
      </c>
      <c r="HH47">
        <v>125</v>
      </c>
      <c r="HI47">
        <v>48</v>
      </c>
      <c r="HJ47">
        <v>0</v>
      </c>
      <c r="HK47">
        <v>75</v>
      </c>
      <c r="HL47">
        <v>36</v>
      </c>
      <c r="HM47">
        <v>19</v>
      </c>
      <c r="HN47">
        <v>0</v>
      </c>
      <c r="HO47">
        <v>0</v>
      </c>
      <c r="HP47">
        <v>0</v>
      </c>
      <c r="HQ47">
        <v>0</v>
      </c>
      <c r="HR47">
        <v>142</v>
      </c>
      <c r="HS47">
        <v>70</v>
      </c>
      <c r="HT47">
        <v>0</v>
      </c>
      <c r="HU47">
        <v>76</v>
      </c>
      <c r="HV47">
        <v>31</v>
      </c>
      <c r="HW47">
        <v>34</v>
      </c>
      <c r="HX47">
        <v>0</v>
      </c>
      <c r="HY47">
        <v>0</v>
      </c>
      <c r="HZ47">
        <v>0</v>
      </c>
      <c r="IA47">
        <v>0</v>
      </c>
      <c r="IB47">
        <v>180</v>
      </c>
      <c r="IC47">
        <v>74</v>
      </c>
      <c r="ID47">
        <v>0</v>
      </c>
      <c r="IE47">
        <v>58</v>
      </c>
      <c r="IF47">
        <v>16</v>
      </c>
      <c r="IG47">
        <v>26</v>
      </c>
      <c r="IH47">
        <v>0</v>
      </c>
      <c r="II47">
        <v>1</v>
      </c>
      <c r="IJ47">
        <v>0</v>
      </c>
      <c r="IK47">
        <v>0</v>
      </c>
      <c r="IL47">
        <v>158</v>
      </c>
      <c r="IM47">
        <v>66</v>
      </c>
      <c r="IN47">
        <v>2</v>
      </c>
      <c r="IO47">
        <v>74</v>
      </c>
      <c r="IP47">
        <v>25</v>
      </c>
      <c r="IQ47">
        <v>37</v>
      </c>
      <c r="IR47">
        <v>0</v>
      </c>
      <c r="IS47">
        <v>1</v>
      </c>
      <c r="IT47">
        <v>0</v>
      </c>
      <c r="IU47">
        <v>3</v>
      </c>
      <c r="IV47">
        <v>179</v>
      </c>
      <c r="IW47">
        <v>65</v>
      </c>
      <c r="IX47">
        <v>1</v>
      </c>
      <c r="IY47">
        <v>94</v>
      </c>
      <c r="IZ47">
        <v>39</v>
      </c>
      <c r="JA47">
        <v>32</v>
      </c>
      <c r="JB47">
        <v>0</v>
      </c>
      <c r="JC47">
        <v>0</v>
      </c>
      <c r="JD47">
        <v>0</v>
      </c>
      <c r="JE47">
        <v>0</v>
      </c>
      <c r="JF47">
        <v>192</v>
      </c>
      <c r="JG47">
        <v>85</v>
      </c>
      <c r="JH47">
        <v>0</v>
      </c>
      <c r="JI47">
        <v>67</v>
      </c>
      <c r="JJ47">
        <v>26</v>
      </c>
      <c r="JK47">
        <v>29</v>
      </c>
      <c r="JL47">
        <v>0</v>
      </c>
      <c r="JM47">
        <v>2</v>
      </c>
      <c r="JN47">
        <v>0</v>
      </c>
      <c r="JO47">
        <v>1</v>
      </c>
      <c r="JP47">
        <v>181</v>
      </c>
      <c r="JQ47">
        <v>66</v>
      </c>
      <c r="JR47">
        <v>1</v>
      </c>
      <c r="JS47">
        <v>46</v>
      </c>
      <c r="JT47">
        <v>19</v>
      </c>
      <c r="JU47">
        <v>31</v>
      </c>
      <c r="JV47">
        <v>0</v>
      </c>
      <c r="JW47">
        <v>1</v>
      </c>
      <c r="JX47">
        <v>0</v>
      </c>
      <c r="JY47">
        <v>0</v>
      </c>
      <c r="JZ47">
        <v>144</v>
      </c>
      <c r="KA47">
        <v>72</v>
      </c>
      <c r="KB47">
        <v>0</v>
      </c>
      <c r="KC47">
        <v>59</v>
      </c>
      <c r="KD47">
        <v>26</v>
      </c>
      <c r="KE47">
        <v>29</v>
      </c>
      <c r="KF47">
        <v>1</v>
      </c>
      <c r="KG47">
        <v>1</v>
      </c>
      <c r="KH47">
        <v>0</v>
      </c>
      <c r="KI47">
        <v>0</v>
      </c>
      <c r="KJ47">
        <v>160</v>
      </c>
      <c r="KK47">
        <v>53</v>
      </c>
      <c r="KL47">
        <v>4</v>
      </c>
      <c r="KM47">
        <v>50</v>
      </c>
      <c r="KN47">
        <v>16</v>
      </c>
      <c r="KO47">
        <v>26</v>
      </c>
      <c r="KP47">
        <v>1</v>
      </c>
      <c r="KQ47">
        <v>0</v>
      </c>
      <c r="KR47">
        <v>0</v>
      </c>
      <c r="KS47">
        <v>0</v>
      </c>
      <c r="KT47">
        <v>133</v>
      </c>
      <c r="KU47">
        <v>48</v>
      </c>
      <c r="KV47">
        <v>1</v>
      </c>
      <c r="KW47">
        <v>58</v>
      </c>
      <c r="KX47">
        <v>22</v>
      </c>
      <c r="KY47">
        <v>20</v>
      </c>
      <c r="KZ47">
        <v>0</v>
      </c>
      <c r="LA47">
        <v>1</v>
      </c>
      <c r="LB47">
        <v>0</v>
      </c>
      <c r="LC47">
        <v>0</v>
      </c>
      <c r="LD47">
        <v>127</v>
      </c>
      <c r="LE47">
        <v>61</v>
      </c>
      <c r="LF47">
        <v>6</v>
      </c>
      <c r="LG47">
        <v>58</v>
      </c>
      <c r="LH47">
        <v>22</v>
      </c>
      <c r="LI47">
        <v>25</v>
      </c>
      <c r="LJ47">
        <v>0</v>
      </c>
      <c r="LK47">
        <v>0</v>
      </c>
      <c r="LL47">
        <v>0</v>
      </c>
      <c r="LM47">
        <v>0</v>
      </c>
      <c r="LN47">
        <v>150</v>
      </c>
      <c r="LO47">
        <v>75</v>
      </c>
      <c r="LP47">
        <v>5</v>
      </c>
      <c r="LQ47">
        <v>41</v>
      </c>
      <c r="LR47">
        <v>13</v>
      </c>
      <c r="LS47">
        <v>24</v>
      </c>
      <c r="LT47">
        <v>1</v>
      </c>
      <c r="LU47">
        <v>0</v>
      </c>
      <c r="LV47">
        <v>0</v>
      </c>
      <c r="LW47">
        <v>0</v>
      </c>
      <c r="LX47">
        <v>145</v>
      </c>
      <c r="LY47">
        <v>64</v>
      </c>
      <c r="LZ47">
        <v>5</v>
      </c>
      <c r="MA47">
        <v>44</v>
      </c>
      <c r="MB47">
        <v>20</v>
      </c>
      <c r="MC47">
        <v>21</v>
      </c>
      <c r="MD47">
        <v>0</v>
      </c>
      <c r="ME47">
        <v>0</v>
      </c>
      <c r="MF47">
        <v>0</v>
      </c>
      <c r="MG47">
        <v>0</v>
      </c>
      <c r="MH47">
        <v>134</v>
      </c>
      <c r="MI47">
        <v>42</v>
      </c>
      <c r="MJ47">
        <v>3</v>
      </c>
      <c r="MK47">
        <v>40</v>
      </c>
      <c r="ML47">
        <v>13</v>
      </c>
      <c r="MM47">
        <v>17</v>
      </c>
      <c r="MN47">
        <v>1</v>
      </c>
      <c r="MO47">
        <v>0</v>
      </c>
      <c r="MP47">
        <v>0</v>
      </c>
      <c r="MQ47">
        <v>0</v>
      </c>
      <c r="MR47">
        <v>102</v>
      </c>
      <c r="MS47">
        <v>48</v>
      </c>
      <c r="MT47">
        <v>0</v>
      </c>
      <c r="MU47">
        <v>25</v>
      </c>
      <c r="MV47">
        <v>9</v>
      </c>
      <c r="MW47">
        <v>16</v>
      </c>
      <c r="MX47">
        <v>0</v>
      </c>
      <c r="MY47">
        <v>0</v>
      </c>
      <c r="MZ47">
        <v>0</v>
      </c>
      <c r="NA47">
        <v>0</v>
      </c>
      <c r="NB47">
        <v>89</v>
      </c>
      <c r="NC47">
        <v>37</v>
      </c>
      <c r="ND47">
        <v>1</v>
      </c>
      <c r="NE47">
        <v>24</v>
      </c>
      <c r="NF47">
        <v>10</v>
      </c>
      <c r="NG47">
        <v>11</v>
      </c>
      <c r="NH47">
        <v>1</v>
      </c>
      <c r="NI47">
        <v>0</v>
      </c>
      <c r="NJ47">
        <v>0</v>
      </c>
      <c r="NK47">
        <v>0</v>
      </c>
      <c r="NL47">
        <v>73</v>
      </c>
      <c r="NM47">
        <v>4</v>
      </c>
      <c r="NN47">
        <v>0</v>
      </c>
      <c r="NO47">
        <v>1</v>
      </c>
      <c r="NP47">
        <v>0</v>
      </c>
      <c r="NQ47">
        <v>0</v>
      </c>
      <c r="NR47">
        <v>0</v>
      </c>
      <c r="NS47">
        <v>0</v>
      </c>
      <c r="NT47">
        <v>0</v>
      </c>
      <c r="NU47">
        <v>0</v>
      </c>
      <c r="NV47">
        <v>5</v>
      </c>
      <c r="NW47">
        <v>1036</v>
      </c>
      <c r="NX47">
        <v>30</v>
      </c>
      <c r="NY47">
        <v>1041</v>
      </c>
      <c r="NZ47">
        <v>418</v>
      </c>
      <c r="OA47">
        <v>500</v>
      </c>
      <c r="OB47">
        <v>5</v>
      </c>
      <c r="OC47">
        <v>7</v>
      </c>
      <c r="OD47">
        <v>0</v>
      </c>
      <c r="OE47">
        <v>6</v>
      </c>
      <c r="OF47">
        <v>2607</v>
      </c>
    </row>
    <row r="48" spans="1:396" hidden="1">
      <c r="A48" s="178" t="s">
        <v>169</v>
      </c>
      <c r="B48">
        <v>54</v>
      </c>
      <c r="C48">
        <v>0</v>
      </c>
      <c r="D48">
        <v>0</v>
      </c>
      <c r="E48">
        <v>1</v>
      </c>
      <c r="F48">
        <v>35</v>
      </c>
      <c r="G48">
        <v>0</v>
      </c>
      <c r="H48">
        <v>109</v>
      </c>
      <c r="I48">
        <v>55</v>
      </c>
      <c r="J48">
        <v>50</v>
      </c>
      <c r="K48">
        <v>6</v>
      </c>
      <c r="L48">
        <v>0</v>
      </c>
      <c r="M48">
        <v>1</v>
      </c>
      <c r="N48">
        <v>16</v>
      </c>
      <c r="O48">
        <v>25</v>
      </c>
      <c r="P48">
        <v>0</v>
      </c>
      <c r="Q48">
        <v>2</v>
      </c>
      <c r="R48">
        <v>12</v>
      </c>
      <c r="S48">
        <v>22</v>
      </c>
      <c r="T48">
        <v>308</v>
      </c>
      <c r="U48">
        <v>9</v>
      </c>
      <c r="V48">
        <v>0</v>
      </c>
      <c r="W48">
        <v>0</v>
      </c>
      <c r="X48">
        <v>0</v>
      </c>
      <c r="Y48">
        <v>5</v>
      </c>
      <c r="Z48">
        <v>1</v>
      </c>
      <c r="AA48">
        <v>7</v>
      </c>
      <c r="AB48">
        <v>11</v>
      </c>
      <c r="AC48">
        <v>2</v>
      </c>
      <c r="AD48">
        <v>4</v>
      </c>
      <c r="AE48">
        <v>8</v>
      </c>
      <c r="AF48">
        <v>3</v>
      </c>
      <c r="AG48">
        <v>16</v>
      </c>
      <c r="AH48">
        <v>762</v>
      </c>
      <c r="AI48">
        <v>5</v>
      </c>
      <c r="AJ48">
        <v>0</v>
      </c>
      <c r="AK48">
        <v>0</v>
      </c>
      <c r="AL48">
        <v>0</v>
      </c>
      <c r="AM48">
        <v>3</v>
      </c>
      <c r="AN48">
        <v>0</v>
      </c>
      <c r="AO48">
        <v>1</v>
      </c>
      <c r="AP48">
        <v>0</v>
      </c>
      <c r="AQ48">
        <v>2</v>
      </c>
      <c r="AR48">
        <v>0</v>
      </c>
      <c r="AS48">
        <v>0</v>
      </c>
      <c r="AT48">
        <v>1</v>
      </c>
      <c r="AU48">
        <v>0</v>
      </c>
      <c r="AV48">
        <v>0</v>
      </c>
      <c r="AW48">
        <v>0</v>
      </c>
      <c r="AX48">
        <v>0</v>
      </c>
      <c r="AY48">
        <v>3</v>
      </c>
      <c r="AZ48">
        <v>0</v>
      </c>
      <c r="BA48">
        <v>17</v>
      </c>
      <c r="BB48">
        <v>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2</v>
      </c>
      <c r="BJ48">
        <v>0</v>
      </c>
      <c r="BK48">
        <v>0</v>
      </c>
      <c r="BL48">
        <v>0</v>
      </c>
      <c r="BM48">
        <v>0</v>
      </c>
      <c r="BN48">
        <v>1</v>
      </c>
      <c r="BO48">
        <v>36</v>
      </c>
      <c r="BP48">
        <v>111</v>
      </c>
      <c r="BQ48">
        <v>0</v>
      </c>
      <c r="BR48">
        <v>0</v>
      </c>
      <c r="BS48">
        <v>6</v>
      </c>
      <c r="BT48">
        <v>50</v>
      </c>
      <c r="BU48">
        <v>0</v>
      </c>
      <c r="BV48">
        <v>144</v>
      </c>
      <c r="BW48">
        <v>82</v>
      </c>
      <c r="BX48">
        <v>48</v>
      </c>
      <c r="BY48">
        <v>5</v>
      </c>
      <c r="BZ48">
        <v>0</v>
      </c>
      <c r="CA48">
        <v>2</v>
      </c>
      <c r="CB48">
        <v>18</v>
      </c>
      <c r="CC48">
        <v>159</v>
      </c>
      <c r="CD48">
        <v>0</v>
      </c>
      <c r="CE48">
        <v>6</v>
      </c>
      <c r="CF48">
        <v>18</v>
      </c>
      <c r="CG48">
        <v>12</v>
      </c>
      <c r="CH48">
        <v>285</v>
      </c>
      <c r="CI48">
        <v>15</v>
      </c>
      <c r="CJ48">
        <v>0</v>
      </c>
      <c r="CK48">
        <v>0</v>
      </c>
      <c r="CL48">
        <v>0</v>
      </c>
      <c r="CM48">
        <v>18</v>
      </c>
      <c r="CN48">
        <v>1</v>
      </c>
      <c r="CO48">
        <v>11</v>
      </c>
      <c r="CP48">
        <v>48</v>
      </c>
      <c r="CQ48">
        <v>4</v>
      </c>
      <c r="CR48">
        <v>0</v>
      </c>
      <c r="CS48">
        <v>12</v>
      </c>
      <c r="CT48">
        <v>4</v>
      </c>
      <c r="CU48">
        <v>18</v>
      </c>
      <c r="CV48">
        <v>1077</v>
      </c>
      <c r="CW48">
        <v>32</v>
      </c>
      <c r="CX48">
        <v>4</v>
      </c>
      <c r="CY48">
        <v>1</v>
      </c>
      <c r="CZ48">
        <v>0</v>
      </c>
      <c r="DA48">
        <v>58</v>
      </c>
      <c r="DB48">
        <v>0</v>
      </c>
      <c r="DC48">
        <v>74</v>
      </c>
      <c r="DD48">
        <v>56</v>
      </c>
      <c r="DE48">
        <v>27</v>
      </c>
      <c r="DF48">
        <v>0</v>
      </c>
      <c r="DG48">
        <v>0</v>
      </c>
      <c r="DH48">
        <v>0</v>
      </c>
      <c r="DI48">
        <v>9</v>
      </c>
      <c r="DJ48">
        <v>18</v>
      </c>
      <c r="DK48">
        <v>0</v>
      </c>
      <c r="DL48">
        <v>2</v>
      </c>
      <c r="DM48">
        <v>16</v>
      </c>
      <c r="DN48">
        <v>6</v>
      </c>
      <c r="DO48">
        <v>159</v>
      </c>
      <c r="DP48">
        <v>11</v>
      </c>
      <c r="DQ48">
        <v>0</v>
      </c>
      <c r="DR48">
        <v>0</v>
      </c>
      <c r="DS48">
        <v>0</v>
      </c>
      <c r="DT48">
        <v>4</v>
      </c>
      <c r="DU48">
        <v>0</v>
      </c>
      <c r="DV48">
        <v>9</v>
      </c>
      <c r="DW48">
        <v>7</v>
      </c>
      <c r="DX48">
        <v>2</v>
      </c>
      <c r="DY48">
        <v>1</v>
      </c>
      <c r="DZ48">
        <v>13</v>
      </c>
      <c r="EA48">
        <v>0</v>
      </c>
      <c r="EB48">
        <v>5</v>
      </c>
      <c r="EC48">
        <v>514</v>
      </c>
      <c r="ED48">
        <v>202</v>
      </c>
      <c r="EE48">
        <v>4</v>
      </c>
      <c r="EF48">
        <v>1</v>
      </c>
      <c r="EG48">
        <v>7</v>
      </c>
      <c r="EH48">
        <v>146</v>
      </c>
      <c r="EI48">
        <v>0</v>
      </c>
      <c r="EJ48">
        <v>328</v>
      </c>
      <c r="EK48">
        <v>193</v>
      </c>
      <c r="EL48">
        <v>127</v>
      </c>
      <c r="EM48">
        <v>11</v>
      </c>
      <c r="EN48">
        <v>0</v>
      </c>
      <c r="EO48">
        <v>4</v>
      </c>
      <c r="EP48">
        <v>43</v>
      </c>
      <c r="EQ48">
        <v>202</v>
      </c>
      <c r="ER48">
        <v>0</v>
      </c>
      <c r="ES48">
        <v>10</v>
      </c>
      <c r="ET48">
        <v>49</v>
      </c>
      <c r="EU48">
        <v>40</v>
      </c>
      <c r="EV48">
        <v>769</v>
      </c>
      <c r="EW48">
        <v>36</v>
      </c>
      <c r="EX48">
        <v>0</v>
      </c>
      <c r="EY48">
        <v>0</v>
      </c>
      <c r="EZ48">
        <v>0</v>
      </c>
      <c r="FA48">
        <v>27</v>
      </c>
      <c r="FB48">
        <v>2</v>
      </c>
      <c r="FC48">
        <v>27</v>
      </c>
      <c r="FD48">
        <v>68</v>
      </c>
      <c r="FE48">
        <v>8</v>
      </c>
      <c r="FF48">
        <v>5</v>
      </c>
      <c r="FG48">
        <v>33</v>
      </c>
      <c r="FH48">
        <v>7</v>
      </c>
      <c r="FI48">
        <v>40</v>
      </c>
      <c r="FJ48">
        <v>2389</v>
      </c>
      <c r="FK48">
        <v>307</v>
      </c>
      <c r="FL48">
        <v>22</v>
      </c>
      <c r="FM48">
        <v>415</v>
      </c>
      <c r="FN48">
        <v>4</v>
      </c>
      <c r="FO48">
        <v>14</v>
      </c>
      <c r="FP48">
        <v>762</v>
      </c>
      <c r="FQ48">
        <v>25</v>
      </c>
      <c r="FR48">
        <v>1</v>
      </c>
      <c r="FS48">
        <v>4</v>
      </c>
      <c r="FT48">
        <v>0</v>
      </c>
      <c r="FU48">
        <v>6</v>
      </c>
      <c r="FV48">
        <v>36</v>
      </c>
      <c r="FW48">
        <v>504</v>
      </c>
      <c r="FX48">
        <v>16</v>
      </c>
      <c r="FY48">
        <v>500</v>
      </c>
      <c r="FZ48">
        <v>4</v>
      </c>
      <c r="GA48">
        <v>53</v>
      </c>
      <c r="GB48">
        <v>1077</v>
      </c>
      <c r="GC48">
        <v>62</v>
      </c>
      <c r="GD48">
        <v>5</v>
      </c>
      <c r="GE48">
        <v>425</v>
      </c>
      <c r="GF48">
        <v>2</v>
      </c>
      <c r="GG48">
        <v>20</v>
      </c>
      <c r="GH48">
        <v>514</v>
      </c>
      <c r="GI48">
        <v>898</v>
      </c>
      <c r="GJ48">
        <v>44</v>
      </c>
      <c r="GK48">
        <v>1344</v>
      </c>
      <c r="GL48">
        <v>10</v>
      </c>
      <c r="GM48">
        <v>93</v>
      </c>
      <c r="GN48">
        <v>2389</v>
      </c>
      <c r="GO48">
        <v>45</v>
      </c>
      <c r="GP48">
        <v>0</v>
      </c>
      <c r="GQ48">
        <v>121</v>
      </c>
      <c r="GR48">
        <v>37</v>
      </c>
      <c r="GS48">
        <v>69</v>
      </c>
      <c r="GT48">
        <v>0</v>
      </c>
      <c r="GU48">
        <v>0</v>
      </c>
      <c r="GV48">
        <v>0</v>
      </c>
      <c r="GW48">
        <v>3</v>
      </c>
      <c r="GX48">
        <v>235</v>
      </c>
      <c r="GY48">
        <v>40</v>
      </c>
      <c r="GZ48">
        <v>0</v>
      </c>
      <c r="HA48">
        <v>78</v>
      </c>
      <c r="HB48">
        <v>17</v>
      </c>
      <c r="HC48">
        <v>25</v>
      </c>
      <c r="HD48">
        <v>0</v>
      </c>
      <c r="HE48">
        <v>0</v>
      </c>
      <c r="HF48">
        <v>0</v>
      </c>
      <c r="HG48">
        <v>0</v>
      </c>
      <c r="HH48">
        <v>143</v>
      </c>
      <c r="HI48">
        <v>48</v>
      </c>
      <c r="HJ48">
        <v>0</v>
      </c>
      <c r="HK48">
        <v>70</v>
      </c>
      <c r="HL48">
        <v>16</v>
      </c>
      <c r="HM48">
        <v>28</v>
      </c>
      <c r="HN48">
        <v>0</v>
      </c>
      <c r="HO48">
        <v>0</v>
      </c>
      <c r="HP48">
        <v>0</v>
      </c>
      <c r="HQ48">
        <v>0</v>
      </c>
      <c r="HR48">
        <v>146</v>
      </c>
      <c r="HS48">
        <v>70</v>
      </c>
      <c r="HT48">
        <v>0</v>
      </c>
      <c r="HU48">
        <v>69</v>
      </c>
      <c r="HV48">
        <v>16</v>
      </c>
      <c r="HW48">
        <v>23</v>
      </c>
      <c r="HX48">
        <v>0</v>
      </c>
      <c r="HY48">
        <v>0</v>
      </c>
      <c r="HZ48">
        <v>0</v>
      </c>
      <c r="IA48">
        <v>0</v>
      </c>
      <c r="IB48">
        <v>162</v>
      </c>
      <c r="IC48">
        <v>39</v>
      </c>
      <c r="ID48">
        <v>0</v>
      </c>
      <c r="IE48">
        <v>76</v>
      </c>
      <c r="IF48">
        <v>16</v>
      </c>
      <c r="IG48">
        <v>25</v>
      </c>
      <c r="IH48">
        <v>0</v>
      </c>
      <c r="II48">
        <v>0</v>
      </c>
      <c r="IJ48">
        <v>0</v>
      </c>
      <c r="IK48">
        <v>1</v>
      </c>
      <c r="IL48">
        <v>140</v>
      </c>
      <c r="IM48">
        <v>48</v>
      </c>
      <c r="IN48">
        <v>1</v>
      </c>
      <c r="IO48">
        <v>69</v>
      </c>
      <c r="IP48">
        <v>17</v>
      </c>
      <c r="IQ48">
        <v>33</v>
      </c>
      <c r="IR48">
        <v>0</v>
      </c>
      <c r="IS48">
        <v>0</v>
      </c>
      <c r="IT48">
        <v>0</v>
      </c>
      <c r="IU48">
        <v>0</v>
      </c>
      <c r="IV48">
        <v>151</v>
      </c>
      <c r="IW48">
        <v>62</v>
      </c>
      <c r="IX48">
        <v>5</v>
      </c>
      <c r="IY48">
        <v>69</v>
      </c>
      <c r="IZ48">
        <v>19</v>
      </c>
      <c r="JA48">
        <v>28</v>
      </c>
      <c r="JB48">
        <v>0</v>
      </c>
      <c r="JC48">
        <v>1</v>
      </c>
      <c r="JD48">
        <v>1</v>
      </c>
      <c r="JE48">
        <v>0</v>
      </c>
      <c r="JF48">
        <v>164</v>
      </c>
      <c r="JG48">
        <v>54</v>
      </c>
      <c r="JH48">
        <v>2</v>
      </c>
      <c r="JI48">
        <v>65</v>
      </c>
      <c r="JJ48">
        <v>12</v>
      </c>
      <c r="JK48">
        <v>24</v>
      </c>
      <c r="JL48">
        <v>0</v>
      </c>
      <c r="JM48">
        <v>0</v>
      </c>
      <c r="JN48">
        <v>0</v>
      </c>
      <c r="JO48">
        <v>1</v>
      </c>
      <c r="JP48">
        <v>145</v>
      </c>
      <c r="JQ48">
        <v>55</v>
      </c>
      <c r="JR48">
        <v>1</v>
      </c>
      <c r="JS48">
        <v>65</v>
      </c>
      <c r="JT48">
        <v>13</v>
      </c>
      <c r="JU48">
        <v>29</v>
      </c>
      <c r="JV48">
        <v>0</v>
      </c>
      <c r="JW48">
        <v>0</v>
      </c>
      <c r="JX48">
        <v>0</v>
      </c>
      <c r="JY48">
        <v>1</v>
      </c>
      <c r="JZ48">
        <v>150</v>
      </c>
      <c r="KA48">
        <v>48</v>
      </c>
      <c r="KB48">
        <v>4</v>
      </c>
      <c r="KC48">
        <v>51</v>
      </c>
      <c r="KD48">
        <v>9</v>
      </c>
      <c r="KE48">
        <v>22</v>
      </c>
      <c r="KF48">
        <v>0</v>
      </c>
      <c r="KG48">
        <v>1</v>
      </c>
      <c r="KH48">
        <v>0</v>
      </c>
      <c r="KI48">
        <v>1</v>
      </c>
      <c r="KJ48">
        <v>125</v>
      </c>
      <c r="KK48">
        <v>49</v>
      </c>
      <c r="KL48">
        <v>2</v>
      </c>
      <c r="KM48">
        <v>75</v>
      </c>
      <c r="KN48">
        <v>14</v>
      </c>
      <c r="KO48">
        <v>33</v>
      </c>
      <c r="KP48">
        <v>1</v>
      </c>
      <c r="KQ48">
        <v>0</v>
      </c>
      <c r="KR48">
        <v>0</v>
      </c>
      <c r="KS48">
        <v>0</v>
      </c>
      <c r="KT48">
        <v>159</v>
      </c>
      <c r="KU48">
        <v>29</v>
      </c>
      <c r="KV48">
        <v>2</v>
      </c>
      <c r="KW48">
        <v>47</v>
      </c>
      <c r="KX48">
        <v>7</v>
      </c>
      <c r="KY48">
        <v>24</v>
      </c>
      <c r="KZ48">
        <v>0</v>
      </c>
      <c r="LA48">
        <v>0</v>
      </c>
      <c r="LB48">
        <v>0</v>
      </c>
      <c r="LC48">
        <v>0</v>
      </c>
      <c r="LD48">
        <v>102</v>
      </c>
      <c r="LE48">
        <v>55</v>
      </c>
      <c r="LF48">
        <v>3</v>
      </c>
      <c r="LG48">
        <v>51</v>
      </c>
      <c r="LH48">
        <v>14</v>
      </c>
      <c r="LI48">
        <v>35</v>
      </c>
      <c r="LJ48">
        <v>0</v>
      </c>
      <c r="LK48">
        <v>0</v>
      </c>
      <c r="LL48">
        <v>1</v>
      </c>
      <c r="LM48">
        <v>3</v>
      </c>
      <c r="LN48">
        <v>144</v>
      </c>
      <c r="LO48">
        <v>31</v>
      </c>
      <c r="LP48">
        <v>2</v>
      </c>
      <c r="LQ48">
        <v>44</v>
      </c>
      <c r="LR48">
        <v>7</v>
      </c>
      <c r="LS48">
        <v>21</v>
      </c>
      <c r="LT48">
        <v>0</v>
      </c>
      <c r="LU48">
        <v>0</v>
      </c>
      <c r="LV48">
        <v>0</v>
      </c>
      <c r="LW48">
        <v>0</v>
      </c>
      <c r="LX48">
        <v>98</v>
      </c>
      <c r="LY48">
        <v>36</v>
      </c>
      <c r="LZ48">
        <v>5</v>
      </c>
      <c r="MA48">
        <v>37</v>
      </c>
      <c r="MB48">
        <v>5</v>
      </c>
      <c r="MC48">
        <v>29</v>
      </c>
      <c r="MD48">
        <v>1</v>
      </c>
      <c r="ME48">
        <v>0</v>
      </c>
      <c r="MF48">
        <v>1</v>
      </c>
      <c r="MG48">
        <v>1</v>
      </c>
      <c r="MH48">
        <v>107</v>
      </c>
      <c r="MI48">
        <v>20</v>
      </c>
      <c r="MJ48">
        <v>3</v>
      </c>
      <c r="MK48">
        <v>44</v>
      </c>
      <c r="ML48">
        <v>11</v>
      </c>
      <c r="MM48">
        <v>28</v>
      </c>
      <c r="MN48">
        <v>0</v>
      </c>
      <c r="MO48">
        <v>0</v>
      </c>
      <c r="MP48">
        <v>0</v>
      </c>
      <c r="MQ48">
        <v>0</v>
      </c>
      <c r="MR48">
        <v>95</v>
      </c>
      <c r="MS48">
        <v>20</v>
      </c>
      <c r="MT48">
        <v>3</v>
      </c>
      <c r="MU48">
        <v>23</v>
      </c>
      <c r="MV48">
        <v>5</v>
      </c>
      <c r="MW48">
        <v>25</v>
      </c>
      <c r="MX48">
        <v>0</v>
      </c>
      <c r="MY48">
        <v>0</v>
      </c>
      <c r="MZ48">
        <v>0</v>
      </c>
      <c r="NA48">
        <v>0</v>
      </c>
      <c r="NB48">
        <v>71</v>
      </c>
      <c r="NC48">
        <v>13</v>
      </c>
      <c r="ND48">
        <v>3</v>
      </c>
      <c r="NE48">
        <v>20</v>
      </c>
      <c r="NF48">
        <v>5</v>
      </c>
      <c r="NG48">
        <v>12</v>
      </c>
      <c r="NH48">
        <v>0</v>
      </c>
      <c r="NI48">
        <v>0</v>
      </c>
      <c r="NJ48">
        <v>0</v>
      </c>
      <c r="NK48">
        <v>1</v>
      </c>
      <c r="NL48">
        <v>48</v>
      </c>
      <c r="NM48">
        <v>0</v>
      </c>
      <c r="NN48">
        <v>0</v>
      </c>
      <c r="NO48">
        <v>3</v>
      </c>
      <c r="NP48">
        <v>0</v>
      </c>
      <c r="NQ48">
        <v>1</v>
      </c>
      <c r="NR48">
        <v>0</v>
      </c>
      <c r="NS48">
        <v>0</v>
      </c>
      <c r="NT48">
        <v>0</v>
      </c>
      <c r="NU48">
        <v>0</v>
      </c>
      <c r="NV48">
        <v>4</v>
      </c>
      <c r="NW48">
        <v>762</v>
      </c>
      <c r="NX48">
        <v>36</v>
      </c>
      <c r="NY48">
        <v>1077</v>
      </c>
      <c r="NZ48">
        <v>240</v>
      </c>
      <c r="OA48">
        <v>514</v>
      </c>
      <c r="OB48">
        <v>2</v>
      </c>
      <c r="OC48">
        <v>2</v>
      </c>
      <c r="OD48">
        <v>3</v>
      </c>
      <c r="OE48">
        <v>12</v>
      </c>
      <c r="OF48">
        <v>2389</v>
      </c>
    </row>
    <row r="49" spans="1:396" hidden="1">
      <c r="A49" s="178" t="s">
        <v>170</v>
      </c>
      <c r="B49">
        <v>216</v>
      </c>
      <c r="C49">
        <v>4</v>
      </c>
      <c r="D49">
        <v>0</v>
      </c>
      <c r="E49">
        <v>0</v>
      </c>
      <c r="F49">
        <v>22</v>
      </c>
      <c r="G49">
        <v>0</v>
      </c>
      <c r="H49">
        <v>19</v>
      </c>
      <c r="I49">
        <v>25</v>
      </c>
      <c r="J49">
        <v>45</v>
      </c>
      <c r="K49">
        <v>0</v>
      </c>
      <c r="L49">
        <v>3</v>
      </c>
      <c r="M49">
        <v>0</v>
      </c>
      <c r="N49">
        <v>14</v>
      </c>
      <c r="O49">
        <v>27</v>
      </c>
      <c r="P49">
        <v>0</v>
      </c>
      <c r="Q49">
        <v>0</v>
      </c>
      <c r="R49">
        <v>9</v>
      </c>
      <c r="S49">
        <v>4</v>
      </c>
      <c r="T49">
        <v>187</v>
      </c>
      <c r="U49">
        <v>20</v>
      </c>
      <c r="V49">
        <v>0</v>
      </c>
      <c r="W49">
        <v>1</v>
      </c>
      <c r="X49">
        <v>3</v>
      </c>
      <c r="Y49">
        <v>14</v>
      </c>
      <c r="Z49">
        <v>0</v>
      </c>
      <c r="AA49">
        <v>4</v>
      </c>
      <c r="AB49">
        <v>12</v>
      </c>
      <c r="AC49">
        <v>4</v>
      </c>
      <c r="AD49">
        <v>0</v>
      </c>
      <c r="AE49">
        <v>21</v>
      </c>
      <c r="AF49">
        <v>7</v>
      </c>
      <c r="AG49">
        <v>16</v>
      </c>
      <c r="AH49">
        <v>677</v>
      </c>
      <c r="AI49">
        <v>6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1</v>
      </c>
      <c r="AR49">
        <v>0</v>
      </c>
      <c r="AS49">
        <v>0</v>
      </c>
      <c r="AT49">
        <v>0</v>
      </c>
      <c r="AU49">
        <v>0</v>
      </c>
      <c r="AV49">
        <v>1</v>
      </c>
      <c r="AW49">
        <v>0</v>
      </c>
      <c r="AX49">
        <v>0</v>
      </c>
      <c r="AY49">
        <v>0</v>
      </c>
      <c r="AZ49">
        <v>0</v>
      </c>
      <c r="BA49">
        <v>7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2</v>
      </c>
      <c r="BM49">
        <v>0</v>
      </c>
      <c r="BN49">
        <v>1</v>
      </c>
      <c r="BO49">
        <v>18</v>
      </c>
      <c r="BP49">
        <v>806</v>
      </c>
      <c r="BQ49">
        <v>2</v>
      </c>
      <c r="BR49">
        <v>0</v>
      </c>
      <c r="BS49">
        <v>6</v>
      </c>
      <c r="BT49">
        <v>67</v>
      </c>
      <c r="BU49">
        <v>3</v>
      </c>
      <c r="BV49">
        <v>38</v>
      </c>
      <c r="BW49">
        <v>53</v>
      </c>
      <c r="BX49">
        <v>53</v>
      </c>
      <c r="BY49">
        <v>1</v>
      </c>
      <c r="BZ49">
        <v>3</v>
      </c>
      <c r="CA49">
        <v>2</v>
      </c>
      <c r="CB49">
        <v>25</v>
      </c>
      <c r="CC49">
        <v>152</v>
      </c>
      <c r="CD49">
        <v>0</v>
      </c>
      <c r="CE49">
        <v>0</v>
      </c>
      <c r="CF49">
        <v>15</v>
      </c>
      <c r="CG49">
        <v>1</v>
      </c>
      <c r="CH49">
        <v>273</v>
      </c>
      <c r="CI49">
        <v>37</v>
      </c>
      <c r="CJ49">
        <v>0</v>
      </c>
      <c r="CK49">
        <v>4</v>
      </c>
      <c r="CL49">
        <v>2</v>
      </c>
      <c r="CM49">
        <v>31</v>
      </c>
      <c r="CN49">
        <v>0</v>
      </c>
      <c r="CO49">
        <v>15</v>
      </c>
      <c r="CP49">
        <v>32</v>
      </c>
      <c r="CQ49">
        <v>7</v>
      </c>
      <c r="CR49">
        <v>10</v>
      </c>
      <c r="CS49">
        <v>71</v>
      </c>
      <c r="CT49">
        <v>1</v>
      </c>
      <c r="CU49">
        <v>50</v>
      </c>
      <c r="CV49">
        <v>1760</v>
      </c>
      <c r="CW49">
        <v>104</v>
      </c>
      <c r="CX49">
        <v>8</v>
      </c>
      <c r="CY49">
        <v>0</v>
      </c>
      <c r="CZ49">
        <v>4</v>
      </c>
      <c r="DA49">
        <v>29</v>
      </c>
      <c r="DB49">
        <v>0</v>
      </c>
      <c r="DC49">
        <v>25</v>
      </c>
      <c r="DD49">
        <v>36</v>
      </c>
      <c r="DE49">
        <v>24</v>
      </c>
      <c r="DF49">
        <v>2</v>
      </c>
      <c r="DG49">
        <v>0</v>
      </c>
      <c r="DH49">
        <v>0</v>
      </c>
      <c r="DI49">
        <v>19</v>
      </c>
      <c r="DJ49">
        <v>8</v>
      </c>
      <c r="DK49">
        <v>0</v>
      </c>
      <c r="DL49">
        <v>0</v>
      </c>
      <c r="DM49">
        <v>18</v>
      </c>
      <c r="DN49">
        <v>0</v>
      </c>
      <c r="DO49">
        <v>68</v>
      </c>
      <c r="DP49">
        <v>2</v>
      </c>
      <c r="DQ49">
        <v>0</v>
      </c>
      <c r="DR49">
        <v>0</v>
      </c>
      <c r="DS49">
        <v>1</v>
      </c>
      <c r="DT49">
        <v>3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19</v>
      </c>
      <c r="EA49">
        <v>3</v>
      </c>
      <c r="EB49">
        <v>12</v>
      </c>
      <c r="EC49">
        <v>385</v>
      </c>
      <c r="ED49">
        <v>1132</v>
      </c>
      <c r="EE49">
        <v>14</v>
      </c>
      <c r="EF49">
        <v>0</v>
      </c>
      <c r="EG49">
        <v>10</v>
      </c>
      <c r="EH49">
        <v>118</v>
      </c>
      <c r="EI49">
        <v>3</v>
      </c>
      <c r="EJ49">
        <v>82</v>
      </c>
      <c r="EK49">
        <v>114</v>
      </c>
      <c r="EL49">
        <v>123</v>
      </c>
      <c r="EM49">
        <v>3</v>
      </c>
      <c r="EN49">
        <v>6</v>
      </c>
      <c r="EO49">
        <v>2</v>
      </c>
      <c r="EP49">
        <v>58</v>
      </c>
      <c r="EQ49">
        <v>188</v>
      </c>
      <c r="ER49">
        <v>0</v>
      </c>
      <c r="ES49">
        <v>0</v>
      </c>
      <c r="ET49">
        <v>42</v>
      </c>
      <c r="EU49">
        <v>5</v>
      </c>
      <c r="EV49">
        <v>535</v>
      </c>
      <c r="EW49">
        <v>59</v>
      </c>
      <c r="EX49">
        <v>0</v>
      </c>
      <c r="EY49">
        <v>5</v>
      </c>
      <c r="EZ49">
        <v>6</v>
      </c>
      <c r="FA49">
        <v>48</v>
      </c>
      <c r="FB49">
        <v>0</v>
      </c>
      <c r="FC49">
        <v>19</v>
      </c>
      <c r="FD49">
        <v>44</v>
      </c>
      <c r="FE49">
        <v>11</v>
      </c>
      <c r="FF49">
        <v>10</v>
      </c>
      <c r="FG49">
        <v>113</v>
      </c>
      <c r="FH49">
        <v>11</v>
      </c>
      <c r="FI49">
        <v>79</v>
      </c>
      <c r="FJ49">
        <v>2840</v>
      </c>
      <c r="FK49">
        <v>273</v>
      </c>
      <c r="FL49">
        <v>34</v>
      </c>
      <c r="FM49">
        <v>362</v>
      </c>
      <c r="FN49">
        <v>3</v>
      </c>
      <c r="FO49">
        <v>5</v>
      </c>
      <c r="FP49">
        <v>677</v>
      </c>
      <c r="FQ49">
        <v>8</v>
      </c>
      <c r="FR49">
        <v>5</v>
      </c>
      <c r="FS49">
        <v>4</v>
      </c>
      <c r="FT49">
        <v>0</v>
      </c>
      <c r="FU49">
        <v>1</v>
      </c>
      <c r="FV49">
        <v>18</v>
      </c>
      <c r="FW49">
        <v>800</v>
      </c>
      <c r="FX49">
        <v>81</v>
      </c>
      <c r="FY49">
        <v>839</v>
      </c>
      <c r="FZ49">
        <v>6</v>
      </c>
      <c r="GA49">
        <v>34</v>
      </c>
      <c r="GB49">
        <v>1760</v>
      </c>
      <c r="GC49">
        <v>83</v>
      </c>
      <c r="GD49">
        <v>8</v>
      </c>
      <c r="GE49">
        <v>290</v>
      </c>
      <c r="GF49">
        <v>0</v>
      </c>
      <c r="GG49">
        <v>4</v>
      </c>
      <c r="GH49">
        <v>385</v>
      </c>
      <c r="GI49">
        <v>1164</v>
      </c>
      <c r="GJ49">
        <v>128</v>
      </c>
      <c r="GK49">
        <v>1495</v>
      </c>
      <c r="GL49">
        <v>9</v>
      </c>
      <c r="GM49">
        <v>44</v>
      </c>
      <c r="GN49">
        <v>2840</v>
      </c>
      <c r="GO49">
        <v>28</v>
      </c>
      <c r="GP49">
        <v>0</v>
      </c>
      <c r="GQ49">
        <v>110</v>
      </c>
      <c r="GR49">
        <v>66</v>
      </c>
      <c r="GS49">
        <v>37</v>
      </c>
      <c r="GT49">
        <v>0</v>
      </c>
      <c r="GU49">
        <v>0</v>
      </c>
      <c r="GV49">
        <v>0</v>
      </c>
      <c r="GW49">
        <v>1</v>
      </c>
      <c r="GX49">
        <v>175</v>
      </c>
      <c r="GY49">
        <v>32</v>
      </c>
      <c r="GZ49">
        <v>0</v>
      </c>
      <c r="HA49">
        <v>100</v>
      </c>
      <c r="HB49">
        <v>77</v>
      </c>
      <c r="HC49">
        <v>21</v>
      </c>
      <c r="HD49">
        <v>0</v>
      </c>
      <c r="HE49">
        <v>0</v>
      </c>
      <c r="HF49">
        <v>0</v>
      </c>
      <c r="HG49">
        <v>1</v>
      </c>
      <c r="HH49">
        <v>153</v>
      </c>
      <c r="HI49">
        <v>29</v>
      </c>
      <c r="HJ49">
        <v>0</v>
      </c>
      <c r="HK49">
        <v>117</v>
      </c>
      <c r="HL49">
        <v>80</v>
      </c>
      <c r="HM49">
        <v>26</v>
      </c>
      <c r="HN49">
        <v>0</v>
      </c>
      <c r="HO49">
        <v>0</v>
      </c>
      <c r="HP49">
        <v>0</v>
      </c>
      <c r="HQ49">
        <v>0</v>
      </c>
      <c r="HR49">
        <v>172</v>
      </c>
      <c r="HS49">
        <v>46</v>
      </c>
      <c r="HT49">
        <v>0</v>
      </c>
      <c r="HU49">
        <v>111</v>
      </c>
      <c r="HV49">
        <v>68</v>
      </c>
      <c r="HW49">
        <v>21</v>
      </c>
      <c r="HX49">
        <v>0</v>
      </c>
      <c r="HY49">
        <v>1</v>
      </c>
      <c r="HZ49">
        <v>0</v>
      </c>
      <c r="IA49">
        <v>0</v>
      </c>
      <c r="IB49">
        <v>178</v>
      </c>
      <c r="IC49">
        <v>34</v>
      </c>
      <c r="ID49">
        <v>1</v>
      </c>
      <c r="IE49">
        <v>107</v>
      </c>
      <c r="IF49">
        <v>75</v>
      </c>
      <c r="IG49">
        <v>21</v>
      </c>
      <c r="IH49">
        <v>1</v>
      </c>
      <c r="II49">
        <v>0</v>
      </c>
      <c r="IJ49">
        <v>0</v>
      </c>
      <c r="IK49">
        <v>0</v>
      </c>
      <c r="IL49">
        <v>163</v>
      </c>
      <c r="IM49">
        <v>39</v>
      </c>
      <c r="IN49">
        <v>1</v>
      </c>
      <c r="IO49">
        <v>92</v>
      </c>
      <c r="IP49">
        <v>57</v>
      </c>
      <c r="IQ49">
        <v>24</v>
      </c>
      <c r="IR49">
        <v>0</v>
      </c>
      <c r="IS49">
        <v>0</v>
      </c>
      <c r="IT49">
        <v>1</v>
      </c>
      <c r="IU49">
        <v>0</v>
      </c>
      <c r="IV49">
        <v>156</v>
      </c>
      <c r="IW49">
        <v>30</v>
      </c>
      <c r="IX49">
        <v>1</v>
      </c>
      <c r="IY49">
        <v>113</v>
      </c>
      <c r="IZ49">
        <v>76</v>
      </c>
      <c r="JA49">
        <v>24</v>
      </c>
      <c r="JB49">
        <v>1</v>
      </c>
      <c r="JC49">
        <v>0</v>
      </c>
      <c r="JD49">
        <v>1</v>
      </c>
      <c r="JE49">
        <v>0</v>
      </c>
      <c r="JF49">
        <v>168</v>
      </c>
      <c r="JG49">
        <v>36</v>
      </c>
      <c r="JH49">
        <v>0</v>
      </c>
      <c r="JI49">
        <v>115</v>
      </c>
      <c r="JJ49">
        <v>64</v>
      </c>
      <c r="JK49">
        <v>25</v>
      </c>
      <c r="JL49">
        <v>0</v>
      </c>
      <c r="JM49">
        <v>3</v>
      </c>
      <c r="JN49">
        <v>0</v>
      </c>
      <c r="JO49">
        <v>1</v>
      </c>
      <c r="JP49">
        <v>176</v>
      </c>
      <c r="JQ49">
        <v>48</v>
      </c>
      <c r="JR49">
        <v>0</v>
      </c>
      <c r="JS49">
        <v>108</v>
      </c>
      <c r="JT49">
        <v>64</v>
      </c>
      <c r="JU49">
        <v>29</v>
      </c>
      <c r="JV49">
        <v>0</v>
      </c>
      <c r="JW49">
        <v>1</v>
      </c>
      <c r="JX49">
        <v>0</v>
      </c>
      <c r="JY49">
        <v>1</v>
      </c>
      <c r="JZ49">
        <v>185</v>
      </c>
      <c r="KA49">
        <v>40</v>
      </c>
      <c r="KB49">
        <v>2</v>
      </c>
      <c r="KC49">
        <v>101</v>
      </c>
      <c r="KD49">
        <v>53</v>
      </c>
      <c r="KE49">
        <v>21</v>
      </c>
      <c r="KF49">
        <v>0</v>
      </c>
      <c r="KG49">
        <v>0</v>
      </c>
      <c r="KH49">
        <v>1</v>
      </c>
      <c r="KI49">
        <v>2</v>
      </c>
      <c r="KJ49">
        <v>164</v>
      </c>
      <c r="KK49">
        <v>41</v>
      </c>
      <c r="KL49">
        <v>1</v>
      </c>
      <c r="KM49">
        <v>114</v>
      </c>
      <c r="KN49">
        <v>73</v>
      </c>
      <c r="KO49">
        <v>24</v>
      </c>
      <c r="KP49">
        <v>0</v>
      </c>
      <c r="KQ49">
        <v>0</v>
      </c>
      <c r="KR49">
        <v>0</v>
      </c>
      <c r="KS49">
        <v>1</v>
      </c>
      <c r="KT49">
        <v>180</v>
      </c>
      <c r="KU49">
        <v>37</v>
      </c>
      <c r="KV49">
        <v>0</v>
      </c>
      <c r="KW49">
        <v>94</v>
      </c>
      <c r="KX49">
        <v>54</v>
      </c>
      <c r="KY49">
        <v>19</v>
      </c>
      <c r="KZ49">
        <v>0</v>
      </c>
      <c r="LA49">
        <v>1</v>
      </c>
      <c r="LB49">
        <v>0</v>
      </c>
      <c r="LC49">
        <v>0</v>
      </c>
      <c r="LD49">
        <v>150</v>
      </c>
      <c r="LE49">
        <v>41</v>
      </c>
      <c r="LF49">
        <v>3</v>
      </c>
      <c r="LG49">
        <v>105</v>
      </c>
      <c r="LH49">
        <v>66</v>
      </c>
      <c r="LI49">
        <v>22</v>
      </c>
      <c r="LJ49">
        <v>0</v>
      </c>
      <c r="LK49">
        <v>0</v>
      </c>
      <c r="LL49">
        <v>1</v>
      </c>
      <c r="LM49">
        <v>1</v>
      </c>
      <c r="LN49">
        <v>171</v>
      </c>
      <c r="LO49">
        <v>47</v>
      </c>
      <c r="LP49">
        <v>2</v>
      </c>
      <c r="LQ49">
        <v>90</v>
      </c>
      <c r="LR49">
        <v>40</v>
      </c>
      <c r="LS49">
        <v>21</v>
      </c>
      <c r="LT49">
        <v>0</v>
      </c>
      <c r="LU49">
        <v>0</v>
      </c>
      <c r="LV49">
        <v>1</v>
      </c>
      <c r="LW49">
        <v>1</v>
      </c>
      <c r="LX49">
        <v>160</v>
      </c>
      <c r="LY49">
        <v>54</v>
      </c>
      <c r="LZ49">
        <v>1</v>
      </c>
      <c r="MA49">
        <v>82</v>
      </c>
      <c r="MB49">
        <v>44</v>
      </c>
      <c r="MC49">
        <v>19</v>
      </c>
      <c r="MD49">
        <v>0</v>
      </c>
      <c r="ME49">
        <v>1</v>
      </c>
      <c r="MF49">
        <v>1</v>
      </c>
      <c r="MG49">
        <v>0</v>
      </c>
      <c r="MH49">
        <v>156</v>
      </c>
      <c r="MI49">
        <v>35</v>
      </c>
      <c r="MJ49">
        <v>3</v>
      </c>
      <c r="MK49">
        <v>72</v>
      </c>
      <c r="ML49">
        <v>35</v>
      </c>
      <c r="MM49">
        <v>10</v>
      </c>
      <c r="MN49">
        <v>0</v>
      </c>
      <c r="MO49">
        <v>0</v>
      </c>
      <c r="MP49">
        <v>0</v>
      </c>
      <c r="MQ49">
        <v>0</v>
      </c>
      <c r="MR49">
        <v>120</v>
      </c>
      <c r="MS49">
        <v>32</v>
      </c>
      <c r="MT49">
        <v>1</v>
      </c>
      <c r="MU49">
        <v>64</v>
      </c>
      <c r="MV49">
        <v>28</v>
      </c>
      <c r="MW49">
        <v>12</v>
      </c>
      <c r="MX49">
        <v>0</v>
      </c>
      <c r="MY49">
        <v>0</v>
      </c>
      <c r="MZ49">
        <v>1</v>
      </c>
      <c r="NA49">
        <v>0</v>
      </c>
      <c r="NB49">
        <v>109</v>
      </c>
      <c r="NC49">
        <v>23</v>
      </c>
      <c r="ND49">
        <v>2</v>
      </c>
      <c r="NE49">
        <v>60</v>
      </c>
      <c r="NF49">
        <v>29</v>
      </c>
      <c r="NG49">
        <v>9</v>
      </c>
      <c r="NH49">
        <v>0</v>
      </c>
      <c r="NI49">
        <v>0</v>
      </c>
      <c r="NJ49">
        <v>0</v>
      </c>
      <c r="NK49">
        <v>0</v>
      </c>
      <c r="NL49">
        <v>94</v>
      </c>
      <c r="NM49">
        <v>5</v>
      </c>
      <c r="NN49">
        <v>0</v>
      </c>
      <c r="NO49">
        <v>5</v>
      </c>
      <c r="NP49">
        <v>3</v>
      </c>
      <c r="NQ49">
        <v>0</v>
      </c>
      <c r="NR49">
        <v>0</v>
      </c>
      <c r="NS49">
        <v>0</v>
      </c>
      <c r="NT49">
        <v>0</v>
      </c>
      <c r="NU49">
        <v>0</v>
      </c>
      <c r="NV49">
        <v>10</v>
      </c>
      <c r="NW49">
        <v>677</v>
      </c>
      <c r="NX49">
        <v>18</v>
      </c>
      <c r="NY49">
        <v>1760</v>
      </c>
      <c r="NZ49">
        <v>1052</v>
      </c>
      <c r="OA49">
        <v>385</v>
      </c>
      <c r="OB49">
        <v>2</v>
      </c>
      <c r="OC49">
        <v>7</v>
      </c>
      <c r="OD49">
        <v>7</v>
      </c>
      <c r="OE49">
        <v>9</v>
      </c>
      <c r="OF49">
        <v>2840</v>
      </c>
    </row>
    <row r="50" spans="1:396" hidden="1">
      <c r="A50" s="178" t="s">
        <v>171</v>
      </c>
      <c r="B50">
        <v>92</v>
      </c>
      <c r="C50">
        <v>2</v>
      </c>
      <c r="D50">
        <v>7</v>
      </c>
      <c r="E50">
        <v>1</v>
      </c>
      <c r="F50">
        <v>3</v>
      </c>
      <c r="G50">
        <v>0</v>
      </c>
      <c r="H50">
        <v>1</v>
      </c>
      <c r="I50">
        <v>1</v>
      </c>
      <c r="J50">
        <v>3</v>
      </c>
      <c r="K50">
        <v>1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3</v>
      </c>
      <c r="Z50">
        <v>0</v>
      </c>
      <c r="AA50">
        <v>0</v>
      </c>
      <c r="AB50">
        <v>2</v>
      </c>
      <c r="AC50">
        <v>0</v>
      </c>
      <c r="AD50">
        <v>0</v>
      </c>
      <c r="AE50">
        <v>0</v>
      </c>
      <c r="AF50">
        <v>0</v>
      </c>
      <c r="AG50">
        <v>1</v>
      </c>
      <c r="AH50">
        <v>117</v>
      </c>
      <c r="AI50">
        <v>3</v>
      </c>
      <c r="AJ50">
        <v>0</v>
      </c>
      <c r="AK50">
        <v>0</v>
      </c>
      <c r="AL50">
        <v>0</v>
      </c>
      <c r="AM50">
        <v>1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4</v>
      </c>
      <c r="BP50">
        <v>75</v>
      </c>
      <c r="BQ50">
        <v>4</v>
      </c>
      <c r="BR50">
        <v>22</v>
      </c>
      <c r="BS50">
        <v>0</v>
      </c>
      <c r="BT50">
        <v>6</v>
      </c>
      <c r="BU50">
        <v>0</v>
      </c>
      <c r="BV50">
        <v>3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4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1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2</v>
      </c>
      <c r="CV50">
        <v>117</v>
      </c>
      <c r="CW50">
        <v>64</v>
      </c>
      <c r="CX50">
        <v>8</v>
      </c>
      <c r="CY50">
        <v>12</v>
      </c>
      <c r="CZ50">
        <v>0</v>
      </c>
      <c r="DA50">
        <v>1</v>
      </c>
      <c r="DB50">
        <v>0</v>
      </c>
      <c r="DC50">
        <v>6</v>
      </c>
      <c r="DD50">
        <v>4</v>
      </c>
      <c r="DE50">
        <v>1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5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1</v>
      </c>
      <c r="EB50">
        <v>2</v>
      </c>
      <c r="EC50">
        <v>104</v>
      </c>
      <c r="ED50">
        <v>234</v>
      </c>
      <c r="EE50">
        <v>14</v>
      </c>
      <c r="EF50">
        <v>41</v>
      </c>
      <c r="EG50">
        <v>1</v>
      </c>
      <c r="EH50">
        <v>11</v>
      </c>
      <c r="EI50">
        <v>0</v>
      </c>
      <c r="EJ50">
        <v>10</v>
      </c>
      <c r="EK50">
        <v>5</v>
      </c>
      <c r="EL50">
        <v>4</v>
      </c>
      <c r="EM50">
        <v>1</v>
      </c>
      <c r="EN50">
        <v>0</v>
      </c>
      <c r="EO50">
        <v>0</v>
      </c>
      <c r="EP50">
        <v>0</v>
      </c>
      <c r="EQ50">
        <v>4</v>
      </c>
      <c r="ER50">
        <v>0</v>
      </c>
      <c r="ES50">
        <v>0</v>
      </c>
      <c r="ET50">
        <v>0</v>
      </c>
      <c r="EU50">
        <v>0</v>
      </c>
      <c r="EV50">
        <v>5</v>
      </c>
      <c r="EW50">
        <v>0</v>
      </c>
      <c r="EX50">
        <v>0</v>
      </c>
      <c r="EY50">
        <v>0</v>
      </c>
      <c r="EZ50">
        <v>0</v>
      </c>
      <c r="FA50">
        <v>4</v>
      </c>
      <c r="FB50">
        <v>0</v>
      </c>
      <c r="FC50">
        <v>0</v>
      </c>
      <c r="FD50">
        <v>2</v>
      </c>
      <c r="FE50">
        <v>0</v>
      </c>
      <c r="FF50">
        <v>0</v>
      </c>
      <c r="FG50">
        <v>0</v>
      </c>
      <c r="FH50">
        <v>1</v>
      </c>
      <c r="FI50">
        <v>5</v>
      </c>
      <c r="FJ50">
        <v>342</v>
      </c>
      <c r="FK50">
        <v>37</v>
      </c>
      <c r="FL50">
        <v>5</v>
      </c>
      <c r="FM50">
        <v>75</v>
      </c>
      <c r="FN50">
        <v>0</v>
      </c>
      <c r="FO50">
        <v>0</v>
      </c>
      <c r="FP50">
        <v>117</v>
      </c>
      <c r="FQ50">
        <v>0</v>
      </c>
      <c r="FR50">
        <v>0</v>
      </c>
      <c r="FS50">
        <v>4</v>
      </c>
      <c r="FT50">
        <v>0</v>
      </c>
      <c r="FU50">
        <v>0</v>
      </c>
      <c r="FV50">
        <v>4</v>
      </c>
      <c r="FW50">
        <v>53</v>
      </c>
      <c r="FX50">
        <v>5</v>
      </c>
      <c r="FY50">
        <v>55</v>
      </c>
      <c r="FZ50">
        <v>0</v>
      </c>
      <c r="GA50">
        <v>4</v>
      </c>
      <c r="GB50">
        <v>117</v>
      </c>
      <c r="GC50">
        <v>21</v>
      </c>
      <c r="GD50">
        <v>0</v>
      </c>
      <c r="GE50">
        <v>83</v>
      </c>
      <c r="GF50">
        <v>0</v>
      </c>
      <c r="GG50">
        <v>0</v>
      </c>
      <c r="GH50">
        <v>104</v>
      </c>
      <c r="GI50">
        <v>111</v>
      </c>
      <c r="GJ50">
        <v>10</v>
      </c>
      <c r="GK50">
        <v>217</v>
      </c>
      <c r="GL50">
        <v>0</v>
      </c>
      <c r="GM50">
        <v>4</v>
      </c>
      <c r="GN50">
        <v>342</v>
      </c>
      <c r="GO50">
        <v>6</v>
      </c>
      <c r="GP50">
        <v>0</v>
      </c>
      <c r="GQ50">
        <v>12</v>
      </c>
      <c r="GR50">
        <v>0</v>
      </c>
      <c r="GS50">
        <v>20</v>
      </c>
      <c r="GT50">
        <v>0</v>
      </c>
      <c r="GU50">
        <v>0</v>
      </c>
      <c r="GV50">
        <v>0</v>
      </c>
      <c r="GW50">
        <v>0</v>
      </c>
      <c r="GX50">
        <v>38</v>
      </c>
      <c r="GY50">
        <v>6</v>
      </c>
      <c r="GZ50">
        <v>0</v>
      </c>
      <c r="HA50">
        <v>9</v>
      </c>
      <c r="HB50">
        <v>0</v>
      </c>
      <c r="HC50">
        <v>5</v>
      </c>
      <c r="HD50">
        <v>0</v>
      </c>
      <c r="HE50">
        <v>0</v>
      </c>
      <c r="HF50">
        <v>0</v>
      </c>
      <c r="HG50">
        <v>0</v>
      </c>
      <c r="HH50">
        <v>20</v>
      </c>
      <c r="HI50">
        <v>14</v>
      </c>
      <c r="HJ50">
        <v>0</v>
      </c>
      <c r="HK50">
        <v>8</v>
      </c>
      <c r="HL50">
        <v>0</v>
      </c>
      <c r="HM50">
        <v>5</v>
      </c>
      <c r="HN50">
        <v>0</v>
      </c>
      <c r="HO50">
        <v>0</v>
      </c>
      <c r="HP50">
        <v>0</v>
      </c>
      <c r="HQ50">
        <v>0</v>
      </c>
      <c r="HR50">
        <v>27</v>
      </c>
      <c r="HS50">
        <v>22</v>
      </c>
      <c r="HT50">
        <v>0</v>
      </c>
      <c r="HU50">
        <v>8</v>
      </c>
      <c r="HV50">
        <v>0</v>
      </c>
      <c r="HW50">
        <v>11</v>
      </c>
      <c r="HX50">
        <v>0</v>
      </c>
      <c r="HY50">
        <v>0</v>
      </c>
      <c r="HZ50">
        <v>0</v>
      </c>
      <c r="IA50">
        <v>0</v>
      </c>
      <c r="IB50">
        <v>41</v>
      </c>
      <c r="IC50">
        <v>14</v>
      </c>
      <c r="ID50">
        <v>2</v>
      </c>
      <c r="IE50">
        <v>8</v>
      </c>
      <c r="IF50">
        <v>0</v>
      </c>
      <c r="IG50">
        <v>12</v>
      </c>
      <c r="IH50">
        <v>0</v>
      </c>
      <c r="II50">
        <v>0</v>
      </c>
      <c r="IJ50">
        <v>0</v>
      </c>
      <c r="IK50">
        <v>0</v>
      </c>
      <c r="IL50">
        <v>36</v>
      </c>
      <c r="IM50">
        <v>12</v>
      </c>
      <c r="IN50">
        <v>0</v>
      </c>
      <c r="IO50">
        <v>6</v>
      </c>
      <c r="IP50">
        <v>1</v>
      </c>
      <c r="IQ50">
        <v>3</v>
      </c>
      <c r="IR50">
        <v>0</v>
      </c>
      <c r="IS50">
        <v>0</v>
      </c>
      <c r="IT50">
        <v>0</v>
      </c>
      <c r="IU50">
        <v>0</v>
      </c>
      <c r="IV50">
        <v>21</v>
      </c>
      <c r="IW50">
        <v>10</v>
      </c>
      <c r="IX50">
        <v>0</v>
      </c>
      <c r="IY50">
        <v>8</v>
      </c>
      <c r="IZ50">
        <v>0</v>
      </c>
      <c r="JA50">
        <v>8</v>
      </c>
      <c r="JB50">
        <v>0</v>
      </c>
      <c r="JC50">
        <v>0</v>
      </c>
      <c r="JD50">
        <v>0</v>
      </c>
      <c r="JE50">
        <v>0</v>
      </c>
      <c r="JF50">
        <v>26</v>
      </c>
      <c r="JG50">
        <v>7</v>
      </c>
      <c r="JH50">
        <v>0</v>
      </c>
      <c r="JI50">
        <v>7</v>
      </c>
      <c r="JJ50">
        <v>0</v>
      </c>
      <c r="JK50">
        <v>4</v>
      </c>
      <c r="JL50">
        <v>0</v>
      </c>
      <c r="JM50">
        <v>0</v>
      </c>
      <c r="JN50">
        <v>0</v>
      </c>
      <c r="JO50">
        <v>0</v>
      </c>
      <c r="JP50">
        <v>18</v>
      </c>
      <c r="JQ50">
        <v>4</v>
      </c>
      <c r="JR50">
        <v>0</v>
      </c>
      <c r="JS50">
        <v>7</v>
      </c>
      <c r="JT50">
        <v>0</v>
      </c>
      <c r="JU50">
        <v>5</v>
      </c>
      <c r="JV50">
        <v>0</v>
      </c>
      <c r="JW50">
        <v>0</v>
      </c>
      <c r="JX50">
        <v>0</v>
      </c>
      <c r="JY50">
        <v>0</v>
      </c>
      <c r="JZ50">
        <v>16</v>
      </c>
      <c r="KA50">
        <v>6</v>
      </c>
      <c r="KB50">
        <v>0</v>
      </c>
      <c r="KC50">
        <v>6</v>
      </c>
      <c r="KD50">
        <v>0</v>
      </c>
      <c r="KE50">
        <v>8</v>
      </c>
      <c r="KF50">
        <v>0</v>
      </c>
      <c r="KG50">
        <v>0</v>
      </c>
      <c r="KH50">
        <v>0</v>
      </c>
      <c r="KI50">
        <v>0</v>
      </c>
      <c r="KJ50">
        <v>20</v>
      </c>
      <c r="KK50">
        <v>4</v>
      </c>
      <c r="KL50">
        <v>0</v>
      </c>
      <c r="KM50">
        <v>4</v>
      </c>
      <c r="KN50">
        <v>0</v>
      </c>
      <c r="KO50">
        <v>1</v>
      </c>
      <c r="KP50">
        <v>0</v>
      </c>
      <c r="KQ50">
        <v>0</v>
      </c>
      <c r="KR50">
        <v>0</v>
      </c>
      <c r="KS50">
        <v>0</v>
      </c>
      <c r="KT50">
        <v>9</v>
      </c>
      <c r="KU50">
        <v>2</v>
      </c>
      <c r="KV50">
        <v>1</v>
      </c>
      <c r="KW50">
        <v>7</v>
      </c>
      <c r="KX50">
        <v>0</v>
      </c>
      <c r="KY50">
        <v>5</v>
      </c>
      <c r="KZ50">
        <v>0</v>
      </c>
      <c r="LA50">
        <v>0</v>
      </c>
      <c r="LB50">
        <v>0</v>
      </c>
      <c r="LC50">
        <v>0</v>
      </c>
      <c r="LD50">
        <v>15</v>
      </c>
      <c r="LE50">
        <v>4</v>
      </c>
      <c r="LF50">
        <v>1</v>
      </c>
      <c r="LG50">
        <v>11</v>
      </c>
      <c r="LH50">
        <v>0</v>
      </c>
      <c r="LI50">
        <v>4</v>
      </c>
      <c r="LJ50">
        <v>0</v>
      </c>
      <c r="LK50">
        <v>0</v>
      </c>
      <c r="LL50">
        <v>0</v>
      </c>
      <c r="LM50">
        <v>0</v>
      </c>
      <c r="LN50">
        <v>20</v>
      </c>
      <c r="LO50">
        <v>2</v>
      </c>
      <c r="LP50">
        <v>0</v>
      </c>
      <c r="LQ50">
        <v>4</v>
      </c>
      <c r="LR50">
        <v>0</v>
      </c>
      <c r="LS50">
        <v>3</v>
      </c>
      <c r="LT50">
        <v>0</v>
      </c>
      <c r="LU50">
        <v>0</v>
      </c>
      <c r="LV50">
        <v>0</v>
      </c>
      <c r="LW50">
        <v>0</v>
      </c>
      <c r="LX50">
        <v>9</v>
      </c>
      <c r="LY50">
        <v>2</v>
      </c>
      <c r="LZ50">
        <v>0</v>
      </c>
      <c r="MA50">
        <v>4</v>
      </c>
      <c r="MB50">
        <v>0</v>
      </c>
      <c r="MC50">
        <v>3</v>
      </c>
      <c r="MD50">
        <v>0</v>
      </c>
      <c r="ME50">
        <v>0</v>
      </c>
      <c r="MF50">
        <v>0</v>
      </c>
      <c r="MG50">
        <v>0</v>
      </c>
      <c r="MH50">
        <v>9</v>
      </c>
      <c r="MI50">
        <v>0</v>
      </c>
      <c r="MJ50">
        <v>0</v>
      </c>
      <c r="MK50">
        <v>3</v>
      </c>
      <c r="ML50">
        <v>0</v>
      </c>
      <c r="MM50">
        <v>3</v>
      </c>
      <c r="MN50">
        <v>0</v>
      </c>
      <c r="MO50">
        <v>0</v>
      </c>
      <c r="MP50">
        <v>0</v>
      </c>
      <c r="MQ50">
        <v>0</v>
      </c>
      <c r="MR50">
        <v>6</v>
      </c>
      <c r="MS50">
        <v>2</v>
      </c>
      <c r="MT50">
        <v>0</v>
      </c>
      <c r="MU50">
        <v>3</v>
      </c>
      <c r="MV50">
        <v>0</v>
      </c>
      <c r="MW50">
        <v>2</v>
      </c>
      <c r="MX50">
        <v>0</v>
      </c>
      <c r="MY50">
        <v>0</v>
      </c>
      <c r="MZ50">
        <v>0</v>
      </c>
      <c r="NA50">
        <v>0</v>
      </c>
      <c r="NB50">
        <v>7</v>
      </c>
      <c r="NC50">
        <v>0</v>
      </c>
      <c r="ND50">
        <v>0</v>
      </c>
      <c r="NE50">
        <v>2</v>
      </c>
      <c r="NF50">
        <v>0</v>
      </c>
      <c r="NG50">
        <v>2</v>
      </c>
      <c r="NH50">
        <v>0</v>
      </c>
      <c r="NI50">
        <v>0</v>
      </c>
      <c r="NJ50">
        <v>0</v>
      </c>
      <c r="NK50">
        <v>0</v>
      </c>
      <c r="NL50">
        <v>4</v>
      </c>
      <c r="NM50">
        <v>0</v>
      </c>
      <c r="NN50">
        <v>0</v>
      </c>
      <c r="NO50">
        <v>0</v>
      </c>
      <c r="NP50">
        <v>0</v>
      </c>
      <c r="NQ50">
        <v>0</v>
      </c>
      <c r="NR50">
        <v>0</v>
      </c>
      <c r="NS50">
        <v>0</v>
      </c>
      <c r="NT50">
        <v>0</v>
      </c>
      <c r="NU50">
        <v>0</v>
      </c>
      <c r="NV50">
        <v>0</v>
      </c>
      <c r="NW50">
        <v>117</v>
      </c>
      <c r="NX50">
        <v>4</v>
      </c>
      <c r="NY50">
        <v>117</v>
      </c>
      <c r="NZ50">
        <v>1</v>
      </c>
      <c r="OA50">
        <v>104</v>
      </c>
      <c r="OB50">
        <v>0</v>
      </c>
      <c r="OC50">
        <v>0</v>
      </c>
      <c r="OD50">
        <v>0</v>
      </c>
      <c r="OE50">
        <v>0</v>
      </c>
      <c r="OF50">
        <v>342</v>
      </c>
    </row>
    <row r="51" spans="1:396" hidden="1">
      <c r="A51" s="178" t="s">
        <v>172</v>
      </c>
      <c r="B51">
        <v>273</v>
      </c>
      <c r="C51">
        <v>6</v>
      </c>
      <c r="D51">
        <v>13</v>
      </c>
      <c r="E51">
        <v>3</v>
      </c>
      <c r="F51">
        <v>186</v>
      </c>
      <c r="G51">
        <v>4</v>
      </c>
      <c r="H51">
        <v>369</v>
      </c>
      <c r="I51">
        <v>254</v>
      </c>
      <c r="J51">
        <v>288</v>
      </c>
      <c r="K51">
        <v>36</v>
      </c>
      <c r="L51">
        <v>11</v>
      </c>
      <c r="M51">
        <v>1</v>
      </c>
      <c r="N51">
        <v>256</v>
      </c>
      <c r="O51">
        <v>70</v>
      </c>
      <c r="P51">
        <v>0</v>
      </c>
      <c r="Q51">
        <v>12</v>
      </c>
      <c r="R51">
        <v>52</v>
      </c>
      <c r="S51">
        <v>88</v>
      </c>
      <c r="T51">
        <v>1575</v>
      </c>
      <c r="U51">
        <v>64</v>
      </c>
      <c r="V51">
        <v>0</v>
      </c>
      <c r="W51">
        <v>2</v>
      </c>
      <c r="X51">
        <v>5</v>
      </c>
      <c r="Y51">
        <v>126</v>
      </c>
      <c r="Z51">
        <v>4</v>
      </c>
      <c r="AA51">
        <v>24</v>
      </c>
      <c r="AB51">
        <v>102</v>
      </c>
      <c r="AC51">
        <v>11</v>
      </c>
      <c r="AD51">
        <v>20</v>
      </c>
      <c r="AE51">
        <v>72</v>
      </c>
      <c r="AF51">
        <v>24</v>
      </c>
      <c r="AG51">
        <v>135</v>
      </c>
      <c r="AH51">
        <v>4086</v>
      </c>
      <c r="AI51">
        <v>16</v>
      </c>
      <c r="AJ51">
        <v>0</v>
      </c>
      <c r="AK51">
        <v>0</v>
      </c>
      <c r="AL51">
        <v>0</v>
      </c>
      <c r="AM51">
        <v>7</v>
      </c>
      <c r="AN51">
        <v>0</v>
      </c>
      <c r="AO51">
        <v>3</v>
      </c>
      <c r="AP51">
        <v>7</v>
      </c>
      <c r="AQ51">
        <v>0</v>
      </c>
      <c r="AR51">
        <v>2</v>
      </c>
      <c r="AS51">
        <v>0</v>
      </c>
      <c r="AT51">
        <v>0</v>
      </c>
      <c r="AU51">
        <v>2</v>
      </c>
      <c r="AV51">
        <v>0</v>
      </c>
      <c r="AW51">
        <v>0</v>
      </c>
      <c r="AX51">
        <v>0</v>
      </c>
      <c r="AY51">
        <v>1</v>
      </c>
      <c r="AZ51">
        <v>0</v>
      </c>
      <c r="BA51">
        <v>39</v>
      </c>
      <c r="BB51">
        <v>3</v>
      </c>
      <c r="BC51">
        <v>0</v>
      </c>
      <c r="BD51">
        <v>0</v>
      </c>
      <c r="BE51">
        <v>2</v>
      </c>
      <c r="BF51">
        <v>0</v>
      </c>
      <c r="BG51">
        <v>0</v>
      </c>
      <c r="BH51">
        <v>0</v>
      </c>
      <c r="BI51">
        <v>4</v>
      </c>
      <c r="BJ51">
        <v>0</v>
      </c>
      <c r="BK51">
        <v>0</v>
      </c>
      <c r="BL51">
        <v>1</v>
      </c>
      <c r="BM51">
        <v>0</v>
      </c>
      <c r="BN51">
        <v>2</v>
      </c>
      <c r="BO51">
        <v>89</v>
      </c>
      <c r="BP51">
        <v>1521</v>
      </c>
      <c r="BQ51">
        <v>49</v>
      </c>
      <c r="BR51">
        <v>19</v>
      </c>
      <c r="BS51">
        <v>8</v>
      </c>
      <c r="BT51">
        <v>483</v>
      </c>
      <c r="BU51">
        <v>34</v>
      </c>
      <c r="BV51">
        <v>533</v>
      </c>
      <c r="BW51">
        <v>588</v>
      </c>
      <c r="BX51">
        <v>294</v>
      </c>
      <c r="BY51">
        <v>42</v>
      </c>
      <c r="BZ51">
        <v>11</v>
      </c>
      <c r="CA51">
        <v>3</v>
      </c>
      <c r="CB51">
        <v>292</v>
      </c>
      <c r="CC51">
        <v>348</v>
      </c>
      <c r="CD51">
        <v>0</v>
      </c>
      <c r="CE51">
        <v>31</v>
      </c>
      <c r="CF51">
        <v>129</v>
      </c>
      <c r="CG51">
        <v>70</v>
      </c>
      <c r="CH51">
        <v>1496</v>
      </c>
      <c r="CI51">
        <v>82</v>
      </c>
      <c r="CJ51">
        <v>0</v>
      </c>
      <c r="CK51">
        <v>12</v>
      </c>
      <c r="CL51">
        <v>26</v>
      </c>
      <c r="CM51">
        <v>254</v>
      </c>
      <c r="CN51">
        <v>3</v>
      </c>
      <c r="CO51">
        <v>62</v>
      </c>
      <c r="CP51">
        <v>186</v>
      </c>
      <c r="CQ51">
        <v>33</v>
      </c>
      <c r="CR51">
        <v>27</v>
      </c>
      <c r="CS51">
        <v>279</v>
      </c>
      <c r="CT51">
        <v>29</v>
      </c>
      <c r="CU51">
        <v>192</v>
      </c>
      <c r="CV51">
        <v>7136</v>
      </c>
      <c r="CW51">
        <v>351</v>
      </c>
      <c r="CX51">
        <v>79</v>
      </c>
      <c r="CY51">
        <v>46</v>
      </c>
      <c r="CZ51">
        <v>16</v>
      </c>
      <c r="DA51">
        <v>719</v>
      </c>
      <c r="DB51">
        <v>7</v>
      </c>
      <c r="DC51">
        <v>905</v>
      </c>
      <c r="DD51">
        <v>428</v>
      </c>
      <c r="DE51">
        <v>719</v>
      </c>
      <c r="DF51">
        <v>37</v>
      </c>
      <c r="DG51">
        <v>11</v>
      </c>
      <c r="DH51">
        <v>0</v>
      </c>
      <c r="DI51">
        <v>482</v>
      </c>
      <c r="DJ51">
        <v>37</v>
      </c>
      <c r="DK51">
        <v>0</v>
      </c>
      <c r="DL51">
        <v>15</v>
      </c>
      <c r="DM51">
        <v>152</v>
      </c>
      <c r="DN51">
        <v>82</v>
      </c>
      <c r="DO51">
        <v>1178</v>
      </c>
      <c r="DP51">
        <v>51</v>
      </c>
      <c r="DQ51">
        <v>0</v>
      </c>
      <c r="DR51">
        <v>8</v>
      </c>
      <c r="DS51">
        <v>10</v>
      </c>
      <c r="DT51">
        <v>179</v>
      </c>
      <c r="DU51">
        <v>2</v>
      </c>
      <c r="DV51">
        <v>20</v>
      </c>
      <c r="DW51">
        <v>45</v>
      </c>
      <c r="DX51">
        <v>21</v>
      </c>
      <c r="DY51">
        <v>20</v>
      </c>
      <c r="DZ51">
        <v>212</v>
      </c>
      <c r="EA51">
        <v>16</v>
      </c>
      <c r="EB51">
        <v>215</v>
      </c>
      <c r="EC51">
        <v>6063</v>
      </c>
      <c r="ED51">
        <v>2161</v>
      </c>
      <c r="EE51">
        <v>134</v>
      </c>
      <c r="EF51">
        <v>78</v>
      </c>
      <c r="EG51">
        <v>27</v>
      </c>
      <c r="EH51">
        <v>1395</v>
      </c>
      <c r="EI51">
        <v>45</v>
      </c>
      <c r="EJ51">
        <v>1810</v>
      </c>
      <c r="EK51">
        <v>1277</v>
      </c>
      <c r="EL51">
        <v>1301</v>
      </c>
      <c r="EM51">
        <v>117</v>
      </c>
      <c r="EN51">
        <v>33</v>
      </c>
      <c r="EO51">
        <v>4</v>
      </c>
      <c r="EP51">
        <v>1032</v>
      </c>
      <c r="EQ51">
        <v>455</v>
      </c>
      <c r="ER51">
        <v>0</v>
      </c>
      <c r="ES51">
        <v>58</v>
      </c>
      <c r="ET51">
        <v>334</v>
      </c>
      <c r="EU51">
        <v>240</v>
      </c>
      <c r="EV51">
        <v>4288</v>
      </c>
      <c r="EW51">
        <v>200</v>
      </c>
      <c r="EX51">
        <v>0</v>
      </c>
      <c r="EY51">
        <v>22</v>
      </c>
      <c r="EZ51">
        <v>43</v>
      </c>
      <c r="FA51">
        <v>559</v>
      </c>
      <c r="FB51">
        <v>9</v>
      </c>
      <c r="FC51">
        <v>106</v>
      </c>
      <c r="FD51">
        <v>337</v>
      </c>
      <c r="FE51">
        <v>65</v>
      </c>
      <c r="FF51">
        <v>67</v>
      </c>
      <c r="FG51">
        <v>564</v>
      </c>
      <c r="FH51">
        <v>69</v>
      </c>
      <c r="FI51">
        <v>544</v>
      </c>
      <c r="FJ51">
        <v>17374</v>
      </c>
      <c r="FK51">
        <v>1485</v>
      </c>
      <c r="FL51">
        <v>168</v>
      </c>
      <c r="FM51">
        <v>2298</v>
      </c>
      <c r="FN51">
        <v>17</v>
      </c>
      <c r="FO51">
        <v>118</v>
      </c>
      <c r="FP51">
        <v>4086</v>
      </c>
      <c r="FQ51">
        <v>50</v>
      </c>
      <c r="FR51">
        <v>14</v>
      </c>
      <c r="FS51">
        <v>16</v>
      </c>
      <c r="FT51">
        <v>0</v>
      </c>
      <c r="FU51">
        <v>9</v>
      </c>
      <c r="FV51">
        <v>89</v>
      </c>
      <c r="FW51">
        <v>3120</v>
      </c>
      <c r="FX51">
        <v>186</v>
      </c>
      <c r="FY51">
        <v>3616</v>
      </c>
      <c r="FZ51">
        <v>14</v>
      </c>
      <c r="GA51">
        <v>200</v>
      </c>
      <c r="GB51">
        <v>7136</v>
      </c>
      <c r="GC51">
        <v>866</v>
      </c>
      <c r="GD51">
        <v>33</v>
      </c>
      <c r="GE51">
        <v>5025</v>
      </c>
      <c r="GF51">
        <v>10</v>
      </c>
      <c r="GG51">
        <v>129</v>
      </c>
      <c r="GH51">
        <v>6063</v>
      </c>
      <c r="GI51">
        <v>5521</v>
      </c>
      <c r="GJ51">
        <v>401</v>
      </c>
      <c r="GK51">
        <v>10955</v>
      </c>
      <c r="GL51">
        <v>41</v>
      </c>
      <c r="GM51">
        <v>456</v>
      </c>
      <c r="GN51">
        <v>17374</v>
      </c>
      <c r="GO51">
        <v>100</v>
      </c>
      <c r="GP51">
        <v>2</v>
      </c>
      <c r="GQ51">
        <v>699</v>
      </c>
      <c r="GR51">
        <v>183</v>
      </c>
      <c r="GS51">
        <v>995</v>
      </c>
      <c r="GT51">
        <v>4</v>
      </c>
      <c r="GU51">
        <v>0</v>
      </c>
      <c r="GV51">
        <v>0</v>
      </c>
      <c r="GW51">
        <v>1</v>
      </c>
      <c r="GX51">
        <v>1796</v>
      </c>
      <c r="GY51">
        <v>180</v>
      </c>
      <c r="GZ51">
        <v>0</v>
      </c>
      <c r="HA51">
        <v>557</v>
      </c>
      <c r="HB51">
        <v>166</v>
      </c>
      <c r="HC51">
        <v>516</v>
      </c>
      <c r="HD51">
        <v>1</v>
      </c>
      <c r="HE51">
        <v>1</v>
      </c>
      <c r="HF51">
        <v>0</v>
      </c>
      <c r="HG51">
        <v>1</v>
      </c>
      <c r="HH51">
        <v>1253</v>
      </c>
      <c r="HI51">
        <v>206</v>
      </c>
      <c r="HJ51">
        <v>2</v>
      </c>
      <c r="HK51">
        <v>491</v>
      </c>
      <c r="HL51">
        <v>137</v>
      </c>
      <c r="HM51">
        <v>466</v>
      </c>
      <c r="HN51">
        <v>2</v>
      </c>
      <c r="HO51">
        <v>2</v>
      </c>
      <c r="HP51">
        <v>0</v>
      </c>
      <c r="HQ51">
        <v>0</v>
      </c>
      <c r="HR51">
        <v>1165</v>
      </c>
      <c r="HS51">
        <v>342</v>
      </c>
      <c r="HT51">
        <v>2</v>
      </c>
      <c r="HU51">
        <v>484</v>
      </c>
      <c r="HV51">
        <v>114</v>
      </c>
      <c r="HW51">
        <v>484</v>
      </c>
      <c r="HX51">
        <v>1</v>
      </c>
      <c r="HY51">
        <v>3</v>
      </c>
      <c r="HZ51">
        <v>0</v>
      </c>
      <c r="IA51">
        <v>2</v>
      </c>
      <c r="IB51">
        <v>1312</v>
      </c>
      <c r="IC51">
        <v>317</v>
      </c>
      <c r="ID51">
        <v>2</v>
      </c>
      <c r="IE51">
        <v>496</v>
      </c>
      <c r="IF51">
        <v>118</v>
      </c>
      <c r="IG51">
        <v>419</v>
      </c>
      <c r="IH51">
        <v>0</v>
      </c>
      <c r="II51">
        <v>1</v>
      </c>
      <c r="IJ51">
        <v>1</v>
      </c>
      <c r="IK51">
        <v>2</v>
      </c>
      <c r="IL51">
        <v>1234</v>
      </c>
      <c r="IM51">
        <v>289</v>
      </c>
      <c r="IN51">
        <v>7</v>
      </c>
      <c r="IO51">
        <v>490</v>
      </c>
      <c r="IP51">
        <v>131</v>
      </c>
      <c r="IQ51">
        <v>387</v>
      </c>
      <c r="IR51">
        <v>0</v>
      </c>
      <c r="IS51">
        <v>3</v>
      </c>
      <c r="IT51">
        <v>2</v>
      </c>
      <c r="IU51">
        <v>1</v>
      </c>
      <c r="IV51">
        <v>1173</v>
      </c>
      <c r="IW51">
        <v>380</v>
      </c>
      <c r="IX51">
        <v>6</v>
      </c>
      <c r="IY51">
        <v>442</v>
      </c>
      <c r="IZ51">
        <v>98</v>
      </c>
      <c r="JA51">
        <v>350</v>
      </c>
      <c r="JB51">
        <v>2</v>
      </c>
      <c r="JC51">
        <v>3</v>
      </c>
      <c r="JD51">
        <v>1</v>
      </c>
      <c r="JE51">
        <v>1</v>
      </c>
      <c r="JF51">
        <v>1178</v>
      </c>
      <c r="JG51">
        <v>367</v>
      </c>
      <c r="JH51">
        <v>2</v>
      </c>
      <c r="JI51">
        <v>421</v>
      </c>
      <c r="JJ51">
        <v>108</v>
      </c>
      <c r="JK51">
        <v>338</v>
      </c>
      <c r="JL51">
        <v>2</v>
      </c>
      <c r="JM51">
        <v>6</v>
      </c>
      <c r="JN51">
        <v>2</v>
      </c>
      <c r="JO51">
        <v>1</v>
      </c>
      <c r="JP51">
        <v>1128</v>
      </c>
      <c r="JQ51">
        <v>331</v>
      </c>
      <c r="JR51">
        <v>5</v>
      </c>
      <c r="JS51">
        <v>452</v>
      </c>
      <c r="JT51">
        <v>101</v>
      </c>
      <c r="JU51">
        <v>287</v>
      </c>
      <c r="JV51">
        <v>4</v>
      </c>
      <c r="JW51">
        <v>2</v>
      </c>
      <c r="JX51">
        <v>2</v>
      </c>
      <c r="JY51">
        <v>0</v>
      </c>
      <c r="JZ51">
        <v>1075</v>
      </c>
      <c r="KA51">
        <v>278</v>
      </c>
      <c r="KB51">
        <v>8</v>
      </c>
      <c r="KC51">
        <v>364</v>
      </c>
      <c r="KD51">
        <v>75</v>
      </c>
      <c r="KE51">
        <v>280</v>
      </c>
      <c r="KF51">
        <v>4</v>
      </c>
      <c r="KG51">
        <v>0</v>
      </c>
      <c r="KH51">
        <v>1</v>
      </c>
      <c r="KI51">
        <v>1</v>
      </c>
      <c r="KJ51">
        <v>930</v>
      </c>
      <c r="KK51">
        <v>294</v>
      </c>
      <c r="KL51">
        <v>10</v>
      </c>
      <c r="KM51">
        <v>427</v>
      </c>
      <c r="KN51">
        <v>86</v>
      </c>
      <c r="KO51">
        <v>248</v>
      </c>
      <c r="KP51">
        <v>5</v>
      </c>
      <c r="KQ51">
        <v>1</v>
      </c>
      <c r="KR51">
        <v>0</v>
      </c>
      <c r="KS51">
        <v>0</v>
      </c>
      <c r="KT51">
        <v>979</v>
      </c>
      <c r="KU51">
        <v>239</v>
      </c>
      <c r="KV51">
        <v>7</v>
      </c>
      <c r="KW51">
        <v>362</v>
      </c>
      <c r="KX51">
        <v>85</v>
      </c>
      <c r="KY51">
        <v>284</v>
      </c>
      <c r="KZ51">
        <v>2</v>
      </c>
      <c r="LA51">
        <v>2</v>
      </c>
      <c r="LB51">
        <v>1</v>
      </c>
      <c r="LC51">
        <v>0</v>
      </c>
      <c r="LD51">
        <v>892</v>
      </c>
      <c r="LE51">
        <v>224</v>
      </c>
      <c r="LF51">
        <v>8</v>
      </c>
      <c r="LG51">
        <v>306</v>
      </c>
      <c r="LH51">
        <v>66</v>
      </c>
      <c r="LI51">
        <v>224</v>
      </c>
      <c r="LJ51">
        <v>4</v>
      </c>
      <c r="LK51">
        <v>3</v>
      </c>
      <c r="LL51">
        <v>2</v>
      </c>
      <c r="LM51">
        <v>0</v>
      </c>
      <c r="LN51">
        <v>762</v>
      </c>
      <c r="LO51">
        <v>193</v>
      </c>
      <c r="LP51">
        <v>7</v>
      </c>
      <c r="LQ51">
        <v>308</v>
      </c>
      <c r="LR51">
        <v>62</v>
      </c>
      <c r="LS51">
        <v>239</v>
      </c>
      <c r="LT51">
        <v>4</v>
      </c>
      <c r="LU51">
        <v>1</v>
      </c>
      <c r="LV51">
        <v>3</v>
      </c>
      <c r="LW51">
        <v>3</v>
      </c>
      <c r="LX51">
        <v>747</v>
      </c>
      <c r="LY51">
        <v>149</v>
      </c>
      <c r="LZ51">
        <v>9</v>
      </c>
      <c r="MA51">
        <v>284</v>
      </c>
      <c r="MB51">
        <v>74</v>
      </c>
      <c r="MC51">
        <v>199</v>
      </c>
      <c r="MD51">
        <v>4</v>
      </c>
      <c r="ME51">
        <v>4</v>
      </c>
      <c r="MF51">
        <v>2</v>
      </c>
      <c r="MG51">
        <v>0</v>
      </c>
      <c r="MH51">
        <v>641</v>
      </c>
      <c r="MI51">
        <v>93</v>
      </c>
      <c r="MJ51">
        <v>6</v>
      </c>
      <c r="MK51">
        <v>218</v>
      </c>
      <c r="ML51">
        <v>41</v>
      </c>
      <c r="MM51">
        <v>137</v>
      </c>
      <c r="MN51">
        <v>6</v>
      </c>
      <c r="MO51">
        <v>1</v>
      </c>
      <c r="MP51">
        <v>0</v>
      </c>
      <c r="MQ51">
        <v>0</v>
      </c>
      <c r="MR51">
        <v>454</v>
      </c>
      <c r="MS51">
        <v>53</v>
      </c>
      <c r="MT51">
        <v>3</v>
      </c>
      <c r="MU51">
        <v>185</v>
      </c>
      <c r="MV51">
        <v>49</v>
      </c>
      <c r="MW51">
        <v>117</v>
      </c>
      <c r="MX51">
        <v>0</v>
      </c>
      <c r="MY51">
        <v>0</v>
      </c>
      <c r="MZ51">
        <v>1</v>
      </c>
      <c r="NA51">
        <v>1</v>
      </c>
      <c r="NB51">
        <v>358</v>
      </c>
      <c r="NC51">
        <v>51</v>
      </c>
      <c r="ND51">
        <v>3</v>
      </c>
      <c r="NE51">
        <v>144</v>
      </c>
      <c r="NF51">
        <v>34</v>
      </c>
      <c r="NG51">
        <v>88</v>
      </c>
      <c r="NH51">
        <v>0</v>
      </c>
      <c r="NI51">
        <v>0</v>
      </c>
      <c r="NJ51">
        <v>0</v>
      </c>
      <c r="NK51">
        <v>2</v>
      </c>
      <c r="NL51">
        <v>286</v>
      </c>
      <c r="NM51">
        <v>0</v>
      </c>
      <c r="NN51">
        <v>0</v>
      </c>
      <c r="NO51">
        <v>6</v>
      </c>
      <c r="NP51">
        <v>2</v>
      </c>
      <c r="NQ51">
        <v>5</v>
      </c>
      <c r="NR51">
        <v>0</v>
      </c>
      <c r="NS51">
        <v>0</v>
      </c>
      <c r="NT51">
        <v>0</v>
      </c>
      <c r="NU51">
        <v>0</v>
      </c>
      <c r="NV51">
        <v>11</v>
      </c>
      <c r="NW51">
        <v>4086</v>
      </c>
      <c r="NX51">
        <v>89</v>
      </c>
      <c r="NY51">
        <v>7136</v>
      </c>
      <c r="NZ51">
        <v>1730</v>
      </c>
      <c r="OA51">
        <v>6063</v>
      </c>
      <c r="OB51">
        <v>45</v>
      </c>
      <c r="OC51">
        <v>33</v>
      </c>
      <c r="OD51">
        <v>18</v>
      </c>
      <c r="OE51">
        <v>16</v>
      </c>
      <c r="OF51">
        <v>17374</v>
      </c>
    </row>
    <row r="52" spans="1:396" hidden="1">
      <c r="A52" s="178" t="s">
        <v>173</v>
      </c>
      <c r="B52">
        <v>54</v>
      </c>
      <c r="C52">
        <v>41</v>
      </c>
      <c r="D52">
        <v>51</v>
      </c>
      <c r="E52">
        <v>5</v>
      </c>
      <c r="F52">
        <v>10</v>
      </c>
      <c r="G52">
        <v>0</v>
      </c>
      <c r="H52">
        <v>7</v>
      </c>
      <c r="I52">
        <v>3</v>
      </c>
      <c r="J52">
        <v>86</v>
      </c>
      <c r="K52">
        <v>6</v>
      </c>
      <c r="L52">
        <v>0</v>
      </c>
      <c r="M52">
        <v>0</v>
      </c>
      <c r="N52">
        <v>7</v>
      </c>
      <c r="O52">
        <v>7</v>
      </c>
      <c r="P52">
        <v>0</v>
      </c>
      <c r="Q52">
        <v>1</v>
      </c>
      <c r="R52">
        <v>4</v>
      </c>
      <c r="S52">
        <v>13</v>
      </c>
      <c r="T52">
        <v>122</v>
      </c>
      <c r="U52">
        <v>1</v>
      </c>
      <c r="V52">
        <v>0</v>
      </c>
      <c r="W52">
        <v>0</v>
      </c>
      <c r="X52">
        <v>0</v>
      </c>
      <c r="Y52">
        <v>29</v>
      </c>
      <c r="Z52">
        <v>2</v>
      </c>
      <c r="AA52">
        <v>7</v>
      </c>
      <c r="AB52">
        <v>28</v>
      </c>
      <c r="AC52">
        <v>3</v>
      </c>
      <c r="AD52">
        <v>2</v>
      </c>
      <c r="AE52">
        <v>24</v>
      </c>
      <c r="AF52">
        <v>5</v>
      </c>
      <c r="AG52">
        <v>28</v>
      </c>
      <c r="AH52">
        <v>546</v>
      </c>
      <c r="AI52">
        <v>4</v>
      </c>
      <c r="AJ52">
        <v>3</v>
      </c>
      <c r="AK52">
        <v>1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4</v>
      </c>
      <c r="AR52">
        <v>0</v>
      </c>
      <c r="AS52">
        <v>0</v>
      </c>
      <c r="AT52">
        <v>0</v>
      </c>
      <c r="AU52">
        <v>0</v>
      </c>
      <c r="AV52">
        <v>1</v>
      </c>
      <c r="AW52">
        <v>0</v>
      </c>
      <c r="AX52">
        <v>0</v>
      </c>
      <c r="AY52">
        <v>0</v>
      </c>
      <c r="AZ52">
        <v>0</v>
      </c>
      <c r="BA52">
        <v>6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2</v>
      </c>
      <c r="BJ52">
        <v>0</v>
      </c>
      <c r="BK52">
        <v>6</v>
      </c>
      <c r="BL52">
        <v>0</v>
      </c>
      <c r="BM52">
        <v>0</v>
      </c>
      <c r="BN52">
        <v>1</v>
      </c>
      <c r="BO52">
        <v>28</v>
      </c>
      <c r="BP52">
        <v>67</v>
      </c>
      <c r="BQ52">
        <v>170</v>
      </c>
      <c r="BR52">
        <v>92</v>
      </c>
      <c r="BS52">
        <v>11</v>
      </c>
      <c r="BT52">
        <v>17</v>
      </c>
      <c r="BU52">
        <v>0</v>
      </c>
      <c r="BV52">
        <v>29</v>
      </c>
      <c r="BW52">
        <v>8</v>
      </c>
      <c r="BX52">
        <v>43</v>
      </c>
      <c r="BY52">
        <v>11</v>
      </c>
      <c r="BZ52">
        <v>0</v>
      </c>
      <c r="CA52">
        <v>5</v>
      </c>
      <c r="CB52">
        <v>25</v>
      </c>
      <c r="CC52">
        <v>27</v>
      </c>
      <c r="CD52">
        <v>0</v>
      </c>
      <c r="CE52">
        <v>1</v>
      </c>
      <c r="CF52">
        <v>8</v>
      </c>
      <c r="CG52">
        <v>8</v>
      </c>
      <c r="CH52">
        <v>102</v>
      </c>
      <c r="CI52">
        <v>0</v>
      </c>
      <c r="CJ52">
        <v>0</v>
      </c>
      <c r="CK52">
        <v>0</v>
      </c>
      <c r="CL52">
        <v>8</v>
      </c>
      <c r="CM52">
        <v>50</v>
      </c>
      <c r="CN52">
        <v>1</v>
      </c>
      <c r="CO52">
        <v>11</v>
      </c>
      <c r="CP52">
        <v>177</v>
      </c>
      <c r="CQ52">
        <v>6</v>
      </c>
      <c r="CR52">
        <v>3</v>
      </c>
      <c r="CS52">
        <v>25</v>
      </c>
      <c r="CT52">
        <v>5</v>
      </c>
      <c r="CU52">
        <v>16</v>
      </c>
      <c r="CV52">
        <v>926</v>
      </c>
      <c r="CW52">
        <v>51</v>
      </c>
      <c r="CX52">
        <v>168</v>
      </c>
      <c r="CY52">
        <v>70</v>
      </c>
      <c r="CZ52">
        <v>18</v>
      </c>
      <c r="DA52">
        <v>34</v>
      </c>
      <c r="DB52">
        <v>5</v>
      </c>
      <c r="DC52">
        <v>35</v>
      </c>
      <c r="DD52">
        <v>3</v>
      </c>
      <c r="DE52">
        <v>79</v>
      </c>
      <c r="DF52">
        <v>7</v>
      </c>
      <c r="DG52">
        <v>0</v>
      </c>
      <c r="DH52">
        <v>0</v>
      </c>
      <c r="DI52">
        <v>3</v>
      </c>
      <c r="DJ52">
        <v>4</v>
      </c>
      <c r="DK52">
        <v>0</v>
      </c>
      <c r="DL52">
        <v>2</v>
      </c>
      <c r="DM52">
        <v>27</v>
      </c>
      <c r="DN52">
        <v>3</v>
      </c>
      <c r="DO52">
        <v>122</v>
      </c>
      <c r="DP52">
        <v>1</v>
      </c>
      <c r="DQ52">
        <v>0</v>
      </c>
      <c r="DR52">
        <v>3</v>
      </c>
      <c r="DS52">
        <v>4</v>
      </c>
      <c r="DT52">
        <v>18</v>
      </c>
      <c r="DU52">
        <v>0</v>
      </c>
      <c r="DV52">
        <v>0</v>
      </c>
      <c r="DW52">
        <v>0</v>
      </c>
      <c r="DX52">
        <v>1</v>
      </c>
      <c r="DY52">
        <v>9</v>
      </c>
      <c r="DZ52">
        <v>28</v>
      </c>
      <c r="EA52">
        <v>2</v>
      </c>
      <c r="EB52">
        <v>34</v>
      </c>
      <c r="EC52">
        <v>731</v>
      </c>
      <c r="ED52">
        <v>176</v>
      </c>
      <c r="EE52">
        <v>382</v>
      </c>
      <c r="EF52">
        <v>214</v>
      </c>
      <c r="EG52">
        <v>34</v>
      </c>
      <c r="EH52">
        <v>61</v>
      </c>
      <c r="EI52">
        <v>5</v>
      </c>
      <c r="EJ52">
        <v>71</v>
      </c>
      <c r="EK52">
        <v>14</v>
      </c>
      <c r="EL52">
        <v>212</v>
      </c>
      <c r="EM52">
        <v>24</v>
      </c>
      <c r="EN52">
        <v>0</v>
      </c>
      <c r="EO52">
        <v>5</v>
      </c>
      <c r="EP52">
        <v>35</v>
      </c>
      <c r="EQ52">
        <v>39</v>
      </c>
      <c r="ER52">
        <v>0</v>
      </c>
      <c r="ES52">
        <v>4</v>
      </c>
      <c r="ET52">
        <v>39</v>
      </c>
      <c r="EU52">
        <v>24</v>
      </c>
      <c r="EV52">
        <v>352</v>
      </c>
      <c r="EW52">
        <v>2</v>
      </c>
      <c r="EX52">
        <v>0</v>
      </c>
      <c r="EY52">
        <v>3</v>
      </c>
      <c r="EZ52">
        <v>12</v>
      </c>
      <c r="FA52">
        <v>97</v>
      </c>
      <c r="FB52">
        <v>3</v>
      </c>
      <c r="FC52">
        <v>18</v>
      </c>
      <c r="FD52">
        <v>207</v>
      </c>
      <c r="FE52">
        <v>10</v>
      </c>
      <c r="FF52">
        <v>20</v>
      </c>
      <c r="FG52">
        <v>77</v>
      </c>
      <c r="FH52">
        <v>12</v>
      </c>
      <c r="FI52">
        <v>79</v>
      </c>
      <c r="FJ52">
        <v>2231</v>
      </c>
      <c r="FK52">
        <v>209</v>
      </c>
      <c r="FL52">
        <v>32</v>
      </c>
      <c r="FM52">
        <v>274</v>
      </c>
      <c r="FN52">
        <v>3</v>
      </c>
      <c r="FO52">
        <v>28</v>
      </c>
      <c r="FP52">
        <v>546</v>
      </c>
      <c r="FQ52">
        <v>9</v>
      </c>
      <c r="FR52">
        <v>1</v>
      </c>
      <c r="FS52">
        <v>13</v>
      </c>
      <c r="FT52">
        <v>0</v>
      </c>
      <c r="FU52">
        <v>5</v>
      </c>
      <c r="FV52">
        <v>28</v>
      </c>
      <c r="FW52">
        <v>523</v>
      </c>
      <c r="FX52">
        <v>30</v>
      </c>
      <c r="FY52">
        <v>342</v>
      </c>
      <c r="FZ52">
        <v>3</v>
      </c>
      <c r="GA52">
        <v>28</v>
      </c>
      <c r="GB52">
        <v>926</v>
      </c>
      <c r="GC52">
        <v>81</v>
      </c>
      <c r="GD52">
        <v>3</v>
      </c>
      <c r="GE52">
        <v>621</v>
      </c>
      <c r="GF52">
        <v>1</v>
      </c>
      <c r="GG52">
        <v>25</v>
      </c>
      <c r="GH52">
        <v>731</v>
      </c>
      <c r="GI52">
        <v>822</v>
      </c>
      <c r="GJ52">
        <v>66</v>
      </c>
      <c r="GK52">
        <v>1250</v>
      </c>
      <c r="GL52">
        <v>7</v>
      </c>
      <c r="GM52">
        <v>86</v>
      </c>
      <c r="GN52">
        <v>2231</v>
      </c>
      <c r="GO52">
        <v>20</v>
      </c>
      <c r="GP52">
        <v>0</v>
      </c>
      <c r="GQ52">
        <v>87</v>
      </c>
      <c r="GR52">
        <v>58</v>
      </c>
      <c r="GS52">
        <v>92</v>
      </c>
      <c r="GT52">
        <v>0</v>
      </c>
      <c r="GU52">
        <v>0</v>
      </c>
      <c r="GV52">
        <v>0</v>
      </c>
      <c r="GW52">
        <v>0</v>
      </c>
      <c r="GX52">
        <v>199</v>
      </c>
      <c r="GY52">
        <v>24</v>
      </c>
      <c r="GZ52">
        <v>0</v>
      </c>
      <c r="HA52">
        <v>108</v>
      </c>
      <c r="HB52">
        <v>80</v>
      </c>
      <c r="HC52">
        <v>47</v>
      </c>
      <c r="HD52">
        <v>1</v>
      </c>
      <c r="HE52">
        <v>0</v>
      </c>
      <c r="HF52">
        <v>0</v>
      </c>
      <c r="HG52">
        <v>0</v>
      </c>
      <c r="HH52">
        <v>179</v>
      </c>
      <c r="HI52">
        <v>24</v>
      </c>
      <c r="HJ52">
        <v>1</v>
      </c>
      <c r="HK52">
        <v>73</v>
      </c>
      <c r="HL52">
        <v>55</v>
      </c>
      <c r="HM52">
        <v>54</v>
      </c>
      <c r="HN52">
        <v>1</v>
      </c>
      <c r="HO52">
        <v>0</v>
      </c>
      <c r="HP52">
        <v>0</v>
      </c>
      <c r="HQ52">
        <v>1</v>
      </c>
      <c r="HR52">
        <v>152</v>
      </c>
      <c r="HS52">
        <v>43</v>
      </c>
      <c r="HT52">
        <v>1</v>
      </c>
      <c r="HU52">
        <v>70</v>
      </c>
      <c r="HV52">
        <v>44</v>
      </c>
      <c r="HW52">
        <v>43</v>
      </c>
      <c r="HX52">
        <v>1</v>
      </c>
      <c r="HY52">
        <v>0</v>
      </c>
      <c r="HZ52">
        <v>0</v>
      </c>
      <c r="IA52">
        <v>0</v>
      </c>
      <c r="IB52">
        <v>157</v>
      </c>
      <c r="IC52">
        <v>44</v>
      </c>
      <c r="ID52">
        <v>1</v>
      </c>
      <c r="IE52">
        <v>75</v>
      </c>
      <c r="IF52">
        <v>51</v>
      </c>
      <c r="IG52">
        <v>51</v>
      </c>
      <c r="IH52">
        <v>1</v>
      </c>
      <c r="II52">
        <v>1</v>
      </c>
      <c r="IJ52">
        <v>0</v>
      </c>
      <c r="IK52">
        <v>1</v>
      </c>
      <c r="IL52">
        <v>171</v>
      </c>
      <c r="IM52">
        <v>52</v>
      </c>
      <c r="IN52">
        <v>2</v>
      </c>
      <c r="IO52">
        <v>64</v>
      </c>
      <c r="IP52">
        <v>42</v>
      </c>
      <c r="IQ52">
        <v>48</v>
      </c>
      <c r="IR52">
        <v>1</v>
      </c>
      <c r="IS52">
        <v>1</v>
      </c>
      <c r="IT52">
        <v>0</v>
      </c>
      <c r="IU52">
        <v>0</v>
      </c>
      <c r="IV52">
        <v>166</v>
      </c>
      <c r="IW52">
        <v>70</v>
      </c>
      <c r="IX52">
        <v>1</v>
      </c>
      <c r="IY52">
        <v>50</v>
      </c>
      <c r="IZ52">
        <v>36</v>
      </c>
      <c r="JA52">
        <v>44</v>
      </c>
      <c r="JB52">
        <v>0</v>
      </c>
      <c r="JC52">
        <v>0</v>
      </c>
      <c r="JD52">
        <v>0</v>
      </c>
      <c r="JE52">
        <v>0</v>
      </c>
      <c r="JF52">
        <v>165</v>
      </c>
      <c r="JG52">
        <v>46</v>
      </c>
      <c r="JH52">
        <v>1</v>
      </c>
      <c r="JI52">
        <v>54</v>
      </c>
      <c r="JJ52">
        <v>30</v>
      </c>
      <c r="JK52">
        <v>37</v>
      </c>
      <c r="JL52">
        <v>0</v>
      </c>
      <c r="JM52">
        <v>0</v>
      </c>
      <c r="JN52">
        <v>0</v>
      </c>
      <c r="JO52">
        <v>0</v>
      </c>
      <c r="JP52">
        <v>138</v>
      </c>
      <c r="JQ52">
        <v>41</v>
      </c>
      <c r="JR52">
        <v>2</v>
      </c>
      <c r="JS52">
        <v>44</v>
      </c>
      <c r="JT52">
        <v>29</v>
      </c>
      <c r="JU52">
        <v>46</v>
      </c>
      <c r="JV52">
        <v>0</v>
      </c>
      <c r="JW52">
        <v>0</v>
      </c>
      <c r="JX52">
        <v>0</v>
      </c>
      <c r="JY52">
        <v>0</v>
      </c>
      <c r="JZ52">
        <v>133</v>
      </c>
      <c r="KA52">
        <v>26</v>
      </c>
      <c r="KB52">
        <v>4</v>
      </c>
      <c r="KC52">
        <v>44</v>
      </c>
      <c r="KD52">
        <v>27</v>
      </c>
      <c r="KE52">
        <v>37</v>
      </c>
      <c r="KF52">
        <v>2</v>
      </c>
      <c r="KG52">
        <v>0</v>
      </c>
      <c r="KH52">
        <v>0</v>
      </c>
      <c r="KI52">
        <v>1</v>
      </c>
      <c r="KJ52">
        <v>111</v>
      </c>
      <c r="KK52">
        <v>40</v>
      </c>
      <c r="KL52">
        <v>1</v>
      </c>
      <c r="KM52">
        <v>53</v>
      </c>
      <c r="KN52">
        <v>32</v>
      </c>
      <c r="KO52">
        <v>40</v>
      </c>
      <c r="KP52">
        <v>2</v>
      </c>
      <c r="KQ52">
        <v>0</v>
      </c>
      <c r="KR52">
        <v>1</v>
      </c>
      <c r="KS52">
        <v>0</v>
      </c>
      <c r="KT52">
        <v>134</v>
      </c>
      <c r="KU52">
        <v>26</v>
      </c>
      <c r="KV52">
        <v>2</v>
      </c>
      <c r="KW52">
        <v>34</v>
      </c>
      <c r="KX52">
        <v>20</v>
      </c>
      <c r="KY52">
        <v>39</v>
      </c>
      <c r="KZ52">
        <v>0</v>
      </c>
      <c r="LA52">
        <v>0</v>
      </c>
      <c r="LB52">
        <v>0</v>
      </c>
      <c r="LC52">
        <v>0</v>
      </c>
      <c r="LD52">
        <v>101</v>
      </c>
      <c r="LE52">
        <v>20</v>
      </c>
      <c r="LF52">
        <v>3</v>
      </c>
      <c r="LG52">
        <v>37</v>
      </c>
      <c r="LH52">
        <v>22</v>
      </c>
      <c r="LI52">
        <v>37</v>
      </c>
      <c r="LJ52">
        <v>2</v>
      </c>
      <c r="LK52">
        <v>0</v>
      </c>
      <c r="LL52">
        <v>0</v>
      </c>
      <c r="LM52">
        <v>0</v>
      </c>
      <c r="LN52">
        <v>97</v>
      </c>
      <c r="LO52">
        <v>25</v>
      </c>
      <c r="LP52">
        <v>0</v>
      </c>
      <c r="LQ52">
        <v>37</v>
      </c>
      <c r="LR52">
        <v>18</v>
      </c>
      <c r="LS52">
        <v>26</v>
      </c>
      <c r="LT52">
        <v>0</v>
      </c>
      <c r="LU52">
        <v>0</v>
      </c>
      <c r="LV52">
        <v>0</v>
      </c>
      <c r="LW52">
        <v>0</v>
      </c>
      <c r="LX52">
        <v>88</v>
      </c>
      <c r="LY52">
        <v>15</v>
      </c>
      <c r="LZ52">
        <v>3</v>
      </c>
      <c r="MA52">
        <v>35</v>
      </c>
      <c r="MB52">
        <v>19</v>
      </c>
      <c r="MC52">
        <v>26</v>
      </c>
      <c r="MD52">
        <v>0</v>
      </c>
      <c r="ME52">
        <v>0</v>
      </c>
      <c r="MF52">
        <v>0</v>
      </c>
      <c r="MG52">
        <v>0</v>
      </c>
      <c r="MH52">
        <v>79</v>
      </c>
      <c r="MI52">
        <v>8</v>
      </c>
      <c r="MJ52">
        <v>3</v>
      </c>
      <c r="MK52">
        <v>21</v>
      </c>
      <c r="ML52">
        <v>10</v>
      </c>
      <c r="MM52">
        <v>31</v>
      </c>
      <c r="MN52">
        <v>1</v>
      </c>
      <c r="MO52">
        <v>0</v>
      </c>
      <c r="MP52">
        <v>0</v>
      </c>
      <c r="MQ52">
        <v>0</v>
      </c>
      <c r="MR52">
        <v>63</v>
      </c>
      <c r="MS52">
        <v>14</v>
      </c>
      <c r="MT52">
        <v>1</v>
      </c>
      <c r="MU52">
        <v>19</v>
      </c>
      <c r="MV52">
        <v>13</v>
      </c>
      <c r="MW52">
        <v>19</v>
      </c>
      <c r="MX52">
        <v>0</v>
      </c>
      <c r="MY52">
        <v>0</v>
      </c>
      <c r="MZ52">
        <v>0</v>
      </c>
      <c r="NA52">
        <v>0</v>
      </c>
      <c r="NB52">
        <v>53</v>
      </c>
      <c r="NC52">
        <v>8</v>
      </c>
      <c r="ND52">
        <v>2</v>
      </c>
      <c r="NE52">
        <v>20</v>
      </c>
      <c r="NF52">
        <v>12</v>
      </c>
      <c r="NG52">
        <v>13</v>
      </c>
      <c r="NH52">
        <v>0</v>
      </c>
      <c r="NI52">
        <v>1</v>
      </c>
      <c r="NJ52">
        <v>0</v>
      </c>
      <c r="NK52">
        <v>0</v>
      </c>
      <c r="NL52">
        <v>43</v>
      </c>
      <c r="NM52">
        <v>0</v>
      </c>
      <c r="NN52">
        <v>0</v>
      </c>
      <c r="NO52">
        <v>1</v>
      </c>
      <c r="NP52">
        <v>1</v>
      </c>
      <c r="NQ52">
        <v>1</v>
      </c>
      <c r="NR52">
        <v>0</v>
      </c>
      <c r="NS52">
        <v>0</v>
      </c>
      <c r="NT52">
        <v>0</v>
      </c>
      <c r="NU52">
        <v>0</v>
      </c>
      <c r="NV52">
        <v>2</v>
      </c>
      <c r="NW52">
        <v>546</v>
      </c>
      <c r="NX52">
        <v>28</v>
      </c>
      <c r="NY52">
        <v>926</v>
      </c>
      <c r="NZ52">
        <v>599</v>
      </c>
      <c r="OA52">
        <v>731</v>
      </c>
      <c r="OB52">
        <v>12</v>
      </c>
      <c r="OC52">
        <v>3</v>
      </c>
      <c r="OD52">
        <v>1</v>
      </c>
      <c r="OE52">
        <v>3</v>
      </c>
      <c r="OF52">
        <v>2231</v>
      </c>
    </row>
    <row r="53" spans="1:396" hidden="1">
      <c r="A53" s="178" t="s">
        <v>174</v>
      </c>
      <c r="B53">
        <v>107</v>
      </c>
      <c r="C53">
        <v>46</v>
      </c>
      <c r="D53">
        <v>51</v>
      </c>
      <c r="E53">
        <v>1</v>
      </c>
      <c r="F53">
        <v>8</v>
      </c>
      <c r="G53">
        <v>0</v>
      </c>
      <c r="H53">
        <v>0</v>
      </c>
      <c r="I53">
        <v>2</v>
      </c>
      <c r="J53">
        <v>27</v>
      </c>
      <c r="K53">
        <v>10</v>
      </c>
      <c r="L53">
        <v>0</v>
      </c>
      <c r="M53">
        <v>0</v>
      </c>
      <c r="N53">
        <v>41</v>
      </c>
      <c r="O53">
        <v>1</v>
      </c>
      <c r="P53">
        <v>0</v>
      </c>
      <c r="Q53">
        <v>0</v>
      </c>
      <c r="R53">
        <v>1</v>
      </c>
      <c r="S53">
        <v>8</v>
      </c>
      <c r="T53">
        <v>95</v>
      </c>
      <c r="U53">
        <v>5</v>
      </c>
      <c r="V53">
        <v>0</v>
      </c>
      <c r="W53">
        <v>3</v>
      </c>
      <c r="X53">
        <v>2</v>
      </c>
      <c r="Y53">
        <v>9</v>
      </c>
      <c r="Z53">
        <v>0</v>
      </c>
      <c r="AA53">
        <v>2</v>
      </c>
      <c r="AB53">
        <v>7</v>
      </c>
      <c r="AC53">
        <v>0</v>
      </c>
      <c r="AD53">
        <v>1</v>
      </c>
      <c r="AE53">
        <v>2</v>
      </c>
      <c r="AF53">
        <v>0</v>
      </c>
      <c r="AG53">
        <v>8</v>
      </c>
      <c r="AH53">
        <v>437</v>
      </c>
      <c r="AI53">
        <v>5</v>
      </c>
      <c r="AJ53">
        <v>6</v>
      </c>
      <c r="AK53">
        <v>0</v>
      </c>
      <c r="AL53">
        <v>1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3</v>
      </c>
      <c r="BJ53">
        <v>0</v>
      </c>
      <c r="BK53">
        <v>0</v>
      </c>
      <c r="BL53">
        <v>0</v>
      </c>
      <c r="BM53">
        <v>2</v>
      </c>
      <c r="BN53">
        <v>2</v>
      </c>
      <c r="BO53">
        <v>23</v>
      </c>
      <c r="BP53">
        <v>277</v>
      </c>
      <c r="BQ53">
        <v>79</v>
      </c>
      <c r="BR53">
        <v>36</v>
      </c>
      <c r="BS53">
        <v>2</v>
      </c>
      <c r="BT53">
        <v>25</v>
      </c>
      <c r="BU53">
        <v>0</v>
      </c>
      <c r="BV53">
        <v>1</v>
      </c>
      <c r="BW53">
        <v>1</v>
      </c>
      <c r="BX53">
        <v>25</v>
      </c>
      <c r="BY53">
        <v>4</v>
      </c>
      <c r="BZ53">
        <v>0</v>
      </c>
      <c r="CA53">
        <v>0</v>
      </c>
      <c r="CB53">
        <v>15</v>
      </c>
      <c r="CC53">
        <v>8</v>
      </c>
      <c r="CD53">
        <v>0</v>
      </c>
      <c r="CE53">
        <v>0</v>
      </c>
      <c r="CF53">
        <v>5</v>
      </c>
      <c r="CG53">
        <v>9</v>
      </c>
      <c r="CH53">
        <v>72</v>
      </c>
      <c r="CI53">
        <v>3</v>
      </c>
      <c r="CJ53">
        <v>0</v>
      </c>
      <c r="CK53">
        <v>2</v>
      </c>
      <c r="CL53">
        <v>0</v>
      </c>
      <c r="CM53">
        <v>5</v>
      </c>
      <c r="CN53">
        <v>0</v>
      </c>
      <c r="CO53">
        <v>3</v>
      </c>
      <c r="CP53">
        <v>8</v>
      </c>
      <c r="CQ53">
        <v>0</v>
      </c>
      <c r="CR53">
        <v>0</v>
      </c>
      <c r="CS53">
        <v>2</v>
      </c>
      <c r="CT53">
        <v>0</v>
      </c>
      <c r="CU53">
        <v>4</v>
      </c>
      <c r="CV53">
        <v>586</v>
      </c>
      <c r="CW53">
        <v>103</v>
      </c>
      <c r="CX53">
        <v>60</v>
      </c>
      <c r="CY53">
        <v>53</v>
      </c>
      <c r="CZ53">
        <v>1</v>
      </c>
      <c r="DA53">
        <v>19</v>
      </c>
      <c r="DB53">
        <v>0</v>
      </c>
      <c r="DC53">
        <v>2</v>
      </c>
      <c r="DD53">
        <v>6</v>
      </c>
      <c r="DE53">
        <v>29</v>
      </c>
      <c r="DF53">
        <v>4</v>
      </c>
      <c r="DG53">
        <v>0</v>
      </c>
      <c r="DH53">
        <v>0</v>
      </c>
      <c r="DI53">
        <v>57</v>
      </c>
      <c r="DJ53">
        <v>4</v>
      </c>
      <c r="DK53">
        <v>0</v>
      </c>
      <c r="DL53">
        <v>0</v>
      </c>
      <c r="DM53">
        <v>4</v>
      </c>
      <c r="DN53">
        <v>2</v>
      </c>
      <c r="DO53">
        <v>63</v>
      </c>
      <c r="DP53">
        <v>6</v>
      </c>
      <c r="DQ53">
        <v>0</v>
      </c>
      <c r="DR53">
        <v>3</v>
      </c>
      <c r="DS53">
        <v>0</v>
      </c>
      <c r="DT53">
        <v>2</v>
      </c>
      <c r="DU53">
        <v>0</v>
      </c>
      <c r="DV53">
        <v>1</v>
      </c>
      <c r="DW53">
        <v>0</v>
      </c>
      <c r="DX53">
        <v>2</v>
      </c>
      <c r="DY53">
        <v>2</v>
      </c>
      <c r="DZ53">
        <v>2</v>
      </c>
      <c r="EA53">
        <v>0</v>
      </c>
      <c r="EB53">
        <v>13</v>
      </c>
      <c r="EC53">
        <v>438</v>
      </c>
      <c r="ED53">
        <v>492</v>
      </c>
      <c r="EE53">
        <v>191</v>
      </c>
      <c r="EF53">
        <v>140</v>
      </c>
      <c r="EG53">
        <v>5</v>
      </c>
      <c r="EH53">
        <v>52</v>
      </c>
      <c r="EI53">
        <v>0</v>
      </c>
      <c r="EJ53">
        <v>3</v>
      </c>
      <c r="EK53">
        <v>9</v>
      </c>
      <c r="EL53">
        <v>81</v>
      </c>
      <c r="EM53">
        <v>18</v>
      </c>
      <c r="EN53">
        <v>0</v>
      </c>
      <c r="EO53">
        <v>0</v>
      </c>
      <c r="EP53">
        <v>113</v>
      </c>
      <c r="EQ53">
        <v>13</v>
      </c>
      <c r="ER53">
        <v>0</v>
      </c>
      <c r="ES53">
        <v>0</v>
      </c>
      <c r="ET53">
        <v>10</v>
      </c>
      <c r="EU53">
        <v>19</v>
      </c>
      <c r="EV53">
        <v>234</v>
      </c>
      <c r="EW53">
        <v>14</v>
      </c>
      <c r="EX53">
        <v>0</v>
      </c>
      <c r="EY53">
        <v>8</v>
      </c>
      <c r="EZ53">
        <v>2</v>
      </c>
      <c r="FA53">
        <v>16</v>
      </c>
      <c r="FB53">
        <v>0</v>
      </c>
      <c r="FC53">
        <v>6</v>
      </c>
      <c r="FD53">
        <v>18</v>
      </c>
      <c r="FE53">
        <v>2</v>
      </c>
      <c r="FF53">
        <v>3</v>
      </c>
      <c r="FG53">
        <v>6</v>
      </c>
      <c r="FH53">
        <v>2</v>
      </c>
      <c r="FI53">
        <v>27</v>
      </c>
      <c r="FJ53">
        <v>1484</v>
      </c>
      <c r="FK53">
        <v>160</v>
      </c>
      <c r="FL53">
        <v>45</v>
      </c>
      <c r="FM53">
        <v>212</v>
      </c>
      <c r="FN53">
        <v>2</v>
      </c>
      <c r="FO53">
        <v>18</v>
      </c>
      <c r="FP53">
        <v>437</v>
      </c>
      <c r="FQ53">
        <v>11</v>
      </c>
      <c r="FR53">
        <v>7</v>
      </c>
      <c r="FS53">
        <v>5</v>
      </c>
      <c r="FT53">
        <v>0</v>
      </c>
      <c r="FU53">
        <v>0</v>
      </c>
      <c r="FV53">
        <v>23</v>
      </c>
      <c r="FW53">
        <v>304</v>
      </c>
      <c r="FX53">
        <v>33</v>
      </c>
      <c r="FY53">
        <v>237</v>
      </c>
      <c r="FZ53">
        <v>1</v>
      </c>
      <c r="GA53">
        <v>11</v>
      </c>
      <c r="GB53">
        <v>586</v>
      </c>
      <c r="GC53">
        <v>58</v>
      </c>
      <c r="GD53">
        <v>5</v>
      </c>
      <c r="GE53">
        <v>368</v>
      </c>
      <c r="GF53">
        <v>1</v>
      </c>
      <c r="GG53">
        <v>6</v>
      </c>
      <c r="GH53">
        <v>438</v>
      </c>
      <c r="GI53">
        <v>533</v>
      </c>
      <c r="GJ53">
        <v>90</v>
      </c>
      <c r="GK53">
        <v>822</v>
      </c>
      <c r="GL53">
        <v>4</v>
      </c>
      <c r="GM53">
        <v>35</v>
      </c>
      <c r="GN53">
        <v>1484</v>
      </c>
      <c r="GO53">
        <v>16</v>
      </c>
      <c r="GP53">
        <v>0</v>
      </c>
      <c r="GQ53">
        <v>53</v>
      </c>
      <c r="GR53">
        <v>11</v>
      </c>
      <c r="GS53">
        <v>47</v>
      </c>
      <c r="GT53">
        <v>0</v>
      </c>
      <c r="GU53">
        <v>0</v>
      </c>
      <c r="GV53">
        <v>0</v>
      </c>
      <c r="GW53">
        <v>0</v>
      </c>
      <c r="GX53">
        <v>116</v>
      </c>
      <c r="GY53">
        <v>22</v>
      </c>
      <c r="GZ53">
        <v>0</v>
      </c>
      <c r="HA53">
        <v>49</v>
      </c>
      <c r="HB53">
        <v>11</v>
      </c>
      <c r="HC53">
        <v>49</v>
      </c>
      <c r="HD53">
        <v>0</v>
      </c>
      <c r="HE53">
        <v>0</v>
      </c>
      <c r="HF53">
        <v>0</v>
      </c>
      <c r="HG53">
        <v>0</v>
      </c>
      <c r="HH53">
        <v>120</v>
      </c>
      <c r="HI53">
        <v>23</v>
      </c>
      <c r="HJ53">
        <v>0</v>
      </c>
      <c r="HK53">
        <v>41</v>
      </c>
      <c r="HL53">
        <v>13</v>
      </c>
      <c r="HM53">
        <v>39</v>
      </c>
      <c r="HN53">
        <v>0</v>
      </c>
      <c r="HO53">
        <v>0</v>
      </c>
      <c r="HP53">
        <v>0</v>
      </c>
      <c r="HQ53">
        <v>0</v>
      </c>
      <c r="HR53">
        <v>103</v>
      </c>
      <c r="HS53">
        <v>47</v>
      </c>
      <c r="HT53">
        <v>0</v>
      </c>
      <c r="HU53">
        <v>45</v>
      </c>
      <c r="HV53">
        <v>15</v>
      </c>
      <c r="HW53">
        <v>38</v>
      </c>
      <c r="HX53">
        <v>0</v>
      </c>
      <c r="HY53">
        <v>0</v>
      </c>
      <c r="HZ53">
        <v>0</v>
      </c>
      <c r="IA53">
        <v>0</v>
      </c>
      <c r="IB53">
        <v>130</v>
      </c>
      <c r="IC53">
        <v>37</v>
      </c>
      <c r="ID53">
        <v>1</v>
      </c>
      <c r="IE53">
        <v>40</v>
      </c>
      <c r="IF53">
        <v>8</v>
      </c>
      <c r="IG53">
        <v>34</v>
      </c>
      <c r="IH53">
        <v>0</v>
      </c>
      <c r="II53">
        <v>0</v>
      </c>
      <c r="IJ53">
        <v>0</v>
      </c>
      <c r="IK53">
        <v>0</v>
      </c>
      <c r="IL53">
        <v>112</v>
      </c>
      <c r="IM53">
        <v>41</v>
      </c>
      <c r="IN53">
        <v>1</v>
      </c>
      <c r="IO53">
        <v>43</v>
      </c>
      <c r="IP53">
        <v>14</v>
      </c>
      <c r="IQ53">
        <v>28</v>
      </c>
      <c r="IR53">
        <v>0</v>
      </c>
      <c r="IS53">
        <v>1</v>
      </c>
      <c r="IT53">
        <v>0</v>
      </c>
      <c r="IU53">
        <v>0</v>
      </c>
      <c r="IV53">
        <v>113</v>
      </c>
      <c r="IW53">
        <v>33</v>
      </c>
      <c r="IX53">
        <v>2</v>
      </c>
      <c r="IY53">
        <v>37</v>
      </c>
      <c r="IZ53">
        <v>10</v>
      </c>
      <c r="JA53">
        <v>32</v>
      </c>
      <c r="JB53">
        <v>0</v>
      </c>
      <c r="JC53">
        <v>0</v>
      </c>
      <c r="JD53">
        <v>0</v>
      </c>
      <c r="JE53">
        <v>0</v>
      </c>
      <c r="JF53">
        <v>104</v>
      </c>
      <c r="JG53">
        <v>29</v>
      </c>
      <c r="JH53">
        <v>1</v>
      </c>
      <c r="JI53">
        <v>41</v>
      </c>
      <c r="JJ53">
        <v>10</v>
      </c>
      <c r="JK53">
        <v>20</v>
      </c>
      <c r="JL53">
        <v>1</v>
      </c>
      <c r="JM53">
        <v>0</v>
      </c>
      <c r="JN53">
        <v>0</v>
      </c>
      <c r="JO53">
        <v>0</v>
      </c>
      <c r="JP53">
        <v>91</v>
      </c>
      <c r="JQ53">
        <v>20</v>
      </c>
      <c r="JR53">
        <v>2</v>
      </c>
      <c r="JS53">
        <v>29</v>
      </c>
      <c r="JT53">
        <v>7</v>
      </c>
      <c r="JU53">
        <v>25</v>
      </c>
      <c r="JV53">
        <v>0</v>
      </c>
      <c r="JW53">
        <v>0</v>
      </c>
      <c r="JX53">
        <v>0</v>
      </c>
      <c r="JY53">
        <v>0</v>
      </c>
      <c r="JZ53">
        <v>76</v>
      </c>
      <c r="KA53">
        <v>24</v>
      </c>
      <c r="KB53">
        <v>0</v>
      </c>
      <c r="KC53">
        <v>34</v>
      </c>
      <c r="KD53">
        <v>8</v>
      </c>
      <c r="KE53">
        <v>15</v>
      </c>
      <c r="KF53">
        <v>0</v>
      </c>
      <c r="KG53">
        <v>0</v>
      </c>
      <c r="KH53">
        <v>0</v>
      </c>
      <c r="KI53">
        <v>0</v>
      </c>
      <c r="KJ53">
        <v>73</v>
      </c>
      <c r="KK53">
        <v>26</v>
      </c>
      <c r="KL53">
        <v>1</v>
      </c>
      <c r="KM53">
        <v>31</v>
      </c>
      <c r="KN53">
        <v>3</v>
      </c>
      <c r="KO53">
        <v>20</v>
      </c>
      <c r="KP53">
        <v>0</v>
      </c>
      <c r="KQ53">
        <v>0</v>
      </c>
      <c r="KR53">
        <v>0</v>
      </c>
      <c r="KS53">
        <v>0</v>
      </c>
      <c r="KT53">
        <v>78</v>
      </c>
      <c r="KU53">
        <v>18</v>
      </c>
      <c r="KV53">
        <v>3</v>
      </c>
      <c r="KW53">
        <v>35</v>
      </c>
      <c r="KX53">
        <v>9</v>
      </c>
      <c r="KY53">
        <v>20</v>
      </c>
      <c r="KZ53">
        <v>0</v>
      </c>
      <c r="LA53">
        <v>0</v>
      </c>
      <c r="LB53">
        <v>1</v>
      </c>
      <c r="LC53">
        <v>0</v>
      </c>
      <c r="LD53">
        <v>76</v>
      </c>
      <c r="LE53">
        <v>35</v>
      </c>
      <c r="LF53">
        <v>4</v>
      </c>
      <c r="LG53">
        <v>20</v>
      </c>
      <c r="LH53">
        <v>5</v>
      </c>
      <c r="LI53">
        <v>19</v>
      </c>
      <c r="LJ53">
        <v>0</v>
      </c>
      <c r="LK53">
        <v>0</v>
      </c>
      <c r="LL53">
        <v>0</v>
      </c>
      <c r="LM53">
        <v>0</v>
      </c>
      <c r="LN53">
        <v>78</v>
      </c>
      <c r="LO53">
        <v>15</v>
      </c>
      <c r="LP53">
        <v>1</v>
      </c>
      <c r="LQ53">
        <v>19</v>
      </c>
      <c r="LR53">
        <v>4</v>
      </c>
      <c r="LS53">
        <v>11</v>
      </c>
      <c r="LT53">
        <v>0</v>
      </c>
      <c r="LU53">
        <v>0</v>
      </c>
      <c r="LV53">
        <v>0</v>
      </c>
      <c r="LW53">
        <v>0</v>
      </c>
      <c r="LX53">
        <v>46</v>
      </c>
      <c r="LY53">
        <v>25</v>
      </c>
      <c r="LZ53">
        <v>1</v>
      </c>
      <c r="MA53">
        <v>25</v>
      </c>
      <c r="MB53">
        <v>6</v>
      </c>
      <c r="MC53">
        <v>14</v>
      </c>
      <c r="MD53">
        <v>0</v>
      </c>
      <c r="ME53">
        <v>0</v>
      </c>
      <c r="MF53">
        <v>0</v>
      </c>
      <c r="MG53">
        <v>0</v>
      </c>
      <c r="MH53">
        <v>65</v>
      </c>
      <c r="MI53">
        <v>11</v>
      </c>
      <c r="MJ53">
        <v>2</v>
      </c>
      <c r="MK53">
        <v>20</v>
      </c>
      <c r="ML53">
        <v>5</v>
      </c>
      <c r="MM53">
        <v>13</v>
      </c>
      <c r="MN53">
        <v>0</v>
      </c>
      <c r="MO53">
        <v>0</v>
      </c>
      <c r="MP53">
        <v>0</v>
      </c>
      <c r="MQ53">
        <v>0</v>
      </c>
      <c r="MR53">
        <v>46</v>
      </c>
      <c r="MS53">
        <v>8</v>
      </c>
      <c r="MT53">
        <v>2</v>
      </c>
      <c r="MU53">
        <v>14</v>
      </c>
      <c r="MV53">
        <v>5</v>
      </c>
      <c r="MW53">
        <v>10</v>
      </c>
      <c r="MX53">
        <v>0</v>
      </c>
      <c r="MY53">
        <v>0</v>
      </c>
      <c r="MZ53">
        <v>0</v>
      </c>
      <c r="NA53">
        <v>0</v>
      </c>
      <c r="NB53">
        <v>34</v>
      </c>
      <c r="NC53">
        <v>7</v>
      </c>
      <c r="ND53">
        <v>2</v>
      </c>
      <c r="NE53">
        <v>10</v>
      </c>
      <c r="NF53">
        <v>2</v>
      </c>
      <c r="NG53">
        <v>4</v>
      </c>
      <c r="NH53">
        <v>0</v>
      </c>
      <c r="NI53">
        <v>0</v>
      </c>
      <c r="NJ53">
        <v>0</v>
      </c>
      <c r="NK53">
        <v>0</v>
      </c>
      <c r="NL53">
        <v>23</v>
      </c>
      <c r="NM53">
        <v>0</v>
      </c>
      <c r="NN53">
        <v>0</v>
      </c>
      <c r="NO53">
        <v>0</v>
      </c>
      <c r="NP53">
        <v>0</v>
      </c>
      <c r="NQ53">
        <v>0</v>
      </c>
      <c r="NR53">
        <v>0</v>
      </c>
      <c r="NS53">
        <v>0</v>
      </c>
      <c r="NT53">
        <v>0</v>
      </c>
      <c r="NU53">
        <v>0</v>
      </c>
      <c r="NV53">
        <v>0</v>
      </c>
      <c r="NW53">
        <v>437</v>
      </c>
      <c r="NX53">
        <v>23</v>
      </c>
      <c r="NY53">
        <v>586</v>
      </c>
      <c r="NZ53">
        <v>146</v>
      </c>
      <c r="OA53">
        <v>438</v>
      </c>
      <c r="OB53">
        <v>1</v>
      </c>
      <c r="OC53">
        <v>1</v>
      </c>
      <c r="OD53">
        <v>1</v>
      </c>
      <c r="OE53">
        <v>0</v>
      </c>
      <c r="OF53">
        <v>1484</v>
      </c>
    </row>
    <row r="54" spans="1:396" hidden="1">
      <c r="A54" s="178" t="s">
        <v>175</v>
      </c>
      <c r="B54">
        <v>215</v>
      </c>
      <c r="C54">
        <v>4</v>
      </c>
      <c r="D54">
        <v>4</v>
      </c>
      <c r="E54">
        <v>4</v>
      </c>
      <c r="F54">
        <v>86</v>
      </c>
      <c r="G54">
        <v>0</v>
      </c>
      <c r="H54">
        <v>351</v>
      </c>
      <c r="I54">
        <v>150</v>
      </c>
      <c r="J54">
        <v>132</v>
      </c>
      <c r="K54">
        <v>26</v>
      </c>
      <c r="L54">
        <v>3</v>
      </c>
      <c r="M54">
        <v>0</v>
      </c>
      <c r="N54">
        <v>122</v>
      </c>
      <c r="O54">
        <v>245</v>
      </c>
      <c r="P54">
        <v>0</v>
      </c>
      <c r="Q54">
        <v>3</v>
      </c>
      <c r="R54">
        <v>26</v>
      </c>
      <c r="S54">
        <v>44</v>
      </c>
      <c r="T54">
        <v>697</v>
      </c>
      <c r="U54">
        <v>66</v>
      </c>
      <c r="V54">
        <v>0</v>
      </c>
      <c r="W54">
        <v>3</v>
      </c>
      <c r="X54">
        <v>6</v>
      </c>
      <c r="Y54">
        <v>53</v>
      </c>
      <c r="Z54">
        <v>2</v>
      </c>
      <c r="AA54">
        <v>6</v>
      </c>
      <c r="AB54">
        <v>36</v>
      </c>
      <c r="AC54">
        <v>9</v>
      </c>
      <c r="AD54">
        <v>6</v>
      </c>
      <c r="AE54">
        <v>29</v>
      </c>
      <c r="AF54">
        <v>12</v>
      </c>
      <c r="AG54">
        <v>44</v>
      </c>
      <c r="AH54">
        <v>2384</v>
      </c>
      <c r="AI54">
        <v>6</v>
      </c>
      <c r="AJ54">
        <v>0</v>
      </c>
      <c r="AK54">
        <v>0</v>
      </c>
      <c r="AL54">
        <v>0</v>
      </c>
      <c r="AM54">
        <v>3</v>
      </c>
      <c r="AN54">
        <v>0</v>
      </c>
      <c r="AO54">
        <v>1</v>
      </c>
      <c r="AP54">
        <v>2</v>
      </c>
      <c r="AQ54">
        <v>2</v>
      </c>
      <c r="AR54">
        <v>6</v>
      </c>
      <c r="AS54">
        <v>0</v>
      </c>
      <c r="AT54">
        <v>0</v>
      </c>
      <c r="AU54">
        <v>0</v>
      </c>
      <c r="AV54">
        <v>3</v>
      </c>
      <c r="AW54">
        <v>0</v>
      </c>
      <c r="AX54">
        <v>0</v>
      </c>
      <c r="AY54">
        <v>2</v>
      </c>
      <c r="AZ54">
        <v>0</v>
      </c>
      <c r="BA54">
        <v>25</v>
      </c>
      <c r="BB54">
        <v>5</v>
      </c>
      <c r="BC54">
        <v>0</v>
      </c>
      <c r="BD54">
        <v>0</v>
      </c>
      <c r="BE54">
        <v>0</v>
      </c>
      <c r="BF54">
        <v>0</v>
      </c>
      <c r="BG54">
        <v>1</v>
      </c>
      <c r="BH54">
        <v>2</v>
      </c>
      <c r="BI54">
        <v>3</v>
      </c>
      <c r="BJ54">
        <v>1</v>
      </c>
      <c r="BK54">
        <v>1</v>
      </c>
      <c r="BL54">
        <v>3</v>
      </c>
      <c r="BM54">
        <v>1</v>
      </c>
      <c r="BN54">
        <v>5</v>
      </c>
      <c r="BO54">
        <v>72</v>
      </c>
      <c r="BP54">
        <v>520</v>
      </c>
      <c r="BQ54">
        <v>22</v>
      </c>
      <c r="BR54">
        <v>0</v>
      </c>
      <c r="BS54">
        <v>14</v>
      </c>
      <c r="BT54">
        <v>113</v>
      </c>
      <c r="BU54">
        <v>0</v>
      </c>
      <c r="BV54">
        <v>318</v>
      </c>
      <c r="BW54">
        <v>239</v>
      </c>
      <c r="BX54">
        <v>120</v>
      </c>
      <c r="BY54">
        <v>15</v>
      </c>
      <c r="BZ54">
        <v>5</v>
      </c>
      <c r="CA54">
        <v>0</v>
      </c>
      <c r="CB54">
        <v>77</v>
      </c>
      <c r="CC54">
        <v>1091</v>
      </c>
      <c r="CD54">
        <v>0</v>
      </c>
      <c r="CE54">
        <v>9</v>
      </c>
      <c r="CF54">
        <v>39</v>
      </c>
      <c r="CG54">
        <v>28</v>
      </c>
      <c r="CH54">
        <v>616</v>
      </c>
      <c r="CI54">
        <v>43</v>
      </c>
      <c r="CJ54">
        <v>0</v>
      </c>
      <c r="CK54">
        <v>5</v>
      </c>
      <c r="CL54">
        <v>2</v>
      </c>
      <c r="CM54">
        <v>45</v>
      </c>
      <c r="CN54">
        <v>0</v>
      </c>
      <c r="CO54">
        <v>12</v>
      </c>
      <c r="CP54">
        <v>59</v>
      </c>
      <c r="CQ54">
        <v>22</v>
      </c>
      <c r="CR54">
        <v>13</v>
      </c>
      <c r="CS54">
        <v>86</v>
      </c>
      <c r="CT54">
        <v>10</v>
      </c>
      <c r="CU54">
        <v>57</v>
      </c>
      <c r="CV54">
        <v>3580</v>
      </c>
      <c r="CW54">
        <v>179</v>
      </c>
      <c r="CX54">
        <v>2</v>
      </c>
      <c r="CY54">
        <v>4</v>
      </c>
      <c r="CZ54">
        <v>1</v>
      </c>
      <c r="DA54">
        <v>67</v>
      </c>
      <c r="DB54">
        <v>0</v>
      </c>
      <c r="DC54">
        <v>768</v>
      </c>
      <c r="DD54">
        <v>159</v>
      </c>
      <c r="DE54">
        <v>146</v>
      </c>
      <c r="DF54">
        <v>12</v>
      </c>
      <c r="DG54">
        <v>1</v>
      </c>
      <c r="DH54">
        <v>0</v>
      </c>
      <c r="DI54">
        <v>107</v>
      </c>
      <c r="DJ54">
        <v>131</v>
      </c>
      <c r="DK54">
        <v>0</v>
      </c>
      <c r="DL54">
        <v>13</v>
      </c>
      <c r="DM54">
        <v>84</v>
      </c>
      <c r="DN54">
        <v>25</v>
      </c>
      <c r="DO54">
        <v>295</v>
      </c>
      <c r="DP54">
        <v>21</v>
      </c>
      <c r="DQ54">
        <v>0</v>
      </c>
      <c r="DR54">
        <v>6</v>
      </c>
      <c r="DS54">
        <v>0</v>
      </c>
      <c r="DT54">
        <v>31</v>
      </c>
      <c r="DU54">
        <v>0</v>
      </c>
      <c r="DV54">
        <v>2</v>
      </c>
      <c r="DW54">
        <v>6</v>
      </c>
      <c r="DX54">
        <v>10</v>
      </c>
      <c r="DY54">
        <v>12</v>
      </c>
      <c r="DZ54">
        <v>46</v>
      </c>
      <c r="EA54">
        <v>4</v>
      </c>
      <c r="EB54">
        <v>56</v>
      </c>
      <c r="EC54">
        <v>2188</v>
      </c>
      <c r="ED54">
        <v>920</v>
      </c>
      <c r="EE54">
        <v>28</v>
      </c>
      <c r="EF54">
        <v>8</v>
      </c>
      <c r="EG54">
        <v>19</v>
      </c>
      <c r="EH54">
        <v>269</v>
      </c>
      <c r="EI54">
        <v>0</v>
      </c>
      <c r="EJ54">
        <v>1438</v>
      </c>
      <c r="EK54">
        <v>550</v>
      </c>
      <c r="EL54">
        <v>400</v>
      </c>
      <c r="EM54">
        <v>59</v>
      </c>
      <c r="EN54">
        <v>9</v>
      </c>
      <c r="EO54">
        <v>0</v>
      </c>
      <c r="EP54">
        <v>306</v>
      </c>
      <c r="EQ54">
        <v>1470</v>
      </c>
      <c r="ER54">
        <v>0</v>
      </c>
      <c r="ES54">
        <v>25</v>
      </c>
      <c r="ET54">
        <v>151</v>
      </c>
      <c r="EU54">
        <v>97</v>
      </c>
      <c r="EV54">
        <v>1633</v>
      </c>
      <c r="EW54">
        <v>135</v>
      </c>
      <c r="EX54">
        <v>0</v>
      </c>
      <c r="EY54">
        <v>14</v>
      </c>
      <c r="EZ54">
        <v>8</v>
      </c>
      <c r="FA54">
        <v>129</v>
      </c>
      <c r="FB54">
        <v>3</v>
      </c>
      <c r="FC54">
        <v>22</v>
      </c>
      <c r="FD54">
        <v>104</v>
      </c>
      <c r="FE54">
        <v>42</v>
      </c>
      <c r="FF54">
        <v>32</v>
      </c>
      <c r="FG54">
        <v>164</v>
      </c>
      <c r="FH54">
        <v>27</v>
      </c>
      <c r="FI54">
        <v>162</v>
      </c>
      <c r="FJ54">
        <v>8224</v>
      </c>
      <c r="FK54">
        <v>937</v>
      </c>
      <c r="FL54">
        <v>118</v>
      </c>
      <c r="FM54">
        <v>1249</v>
      </c>
      <c r="FN54">
        <v>8</v>
      </c>
      <c r="FO54">
        <v>72</v>
      </c>
      <c r="FP54">
        <v>2384</v>
      </c>
      <c r="FQ54">
        <v>38</v>
      </c>
      <c r="FR54">
        <v>10</v>
      </c>
      <c r="FS54">
        <v>12</v>
      </c>
      <c r="FT54">
        <v>0</v>
      </c>
      <c r="FU54">
        <v>12</v>
      </c>
      <c r="FV54">
        <v>72</v>
      </c>
      <c r="FW54">
        <v>1814</v>
      </c>
      <c r="FX54">
        <v>156</v>
      </c>
      <c r="FY54">
        <v>1505</v>
      </c>
      <c r="FZ54">
        <v>11</v>
      </c>
      <c r="GA54">
        <v>94</v>
      </c>
      <c r="GB54">
        <v>3580</v>
      </c>
      <c r="GC54">
        <v>346</v>
      </c>
      <c r="GD54">
        <v>31</v>
      </c>
      <c r="GE54">
        <v>1771</v>
      </c>
      <c r="GF54">
        <v>6</v>
      </c>
      <c r="GG54">
        <v>34</v>
      </c>
      <c r="GH54">
        <v>2188</v>
      </c>
      <c r="GI54">
        <v>3135</v>
      </c>
      <c r="GJ54">
        <v>315</v>
      </c>
      <c r="GK54">
        <v>4537</v>
      </c>
      <c r="GL54">
        <v>25</v>
      </c>
      <c r="GM54">
        <v>212</v>
      </c>
      <c r="GN54">
        <v>8224</v>
      </c>
      <c r="GO54">
        <v>75</v>
      </c>
      <c r="GP54">
        <v>0</v>
      </c>
      <c r="GQ54">
        <v>282</v>
      </c>
      <c r="GR54">
        <v>121</v>
      </c>
      <c r="GS54">
        <v>424</v>
      </c>
      <c r="GT54">
        <v>0</v>
      </c>
      <c r="GU54">
        <v>0</v>
      </c>
      <c r="GV54">
        <v>0</v>
      </c>
      <c r="GW54">
        <v>0</v>
      </c>
      <c r="GX54">
        <v>781</v>
      </c>
      <c r="GY54">
        <v>86</v>
      </c>
      <c r="GZ54">
        <v>0</v>
      </c>
      <c r="HA54">
        <v>248</v>
      </c>
      <c r="HB54">
        <v>139</v>
      </c>
      <c r="HC54">
        <v>163</v>
      </c>
      <c r="HD54">
        <v>1</v>
      </c>
      <c r="HE54">
        <v>0</v>
      </c>
      <c r="HF54">
        <v>0</v>
      </c>
      <c r="HG54">
        <v>1</v>
      </c>
      <c r="HH54">
        <v>497</v>
      </c>
      <c r="HI54">
        <v>95</v>
      </c>
      <c r="HJ54">
        <v>0</v>
      </c>
      <c r="HK54">
        <v>227</v>
      </c>
      <c r="HL54">
        <v>107</v>
      </c>
      <c r="HM54">
        <v>181</v>
      </c>
      <c r="HN54">
        <v>1</v>
      </c>
      <c r="HO54">
        <v>1</v>
      </c>
      <c r="HP54">
        <v>0</v>
      </c>
      <c r="HQ54">
        <v>0</v>
      </c>
      <c r="HR54">
        <v>503</v>
      </c>
      <c r="HS54">
        <v>243</v>
      </c>
      <c r="HT54">
        <v>4</v>
      </c>
      <c r="HU54">
        <v>261</v>
      </c>
      <c r="HV54">
        <v>117</v>
      </c>
      <c r="HW54">
        <v>229</v>
      </c>
      <c r="HX54">
        <v>1</v>
      </c>
      <c r="HY54">
        <v>1</v>
      </c>
      <c r="HZ54">
        <v>0</v>
      </c>
      <c r="IA54">
        <v>0</v>
      </c>
      <c r="IB54">
        <v>737</v>
      </c>
      <c r="IC54">
        <v>152</v>
      </c>
      <c r="ID54">
        <v>1</v>
      </c>
      <c r="IE54">
        <v>212</v>
      </c>
      <c r="IF54">
        <v>103</v>
      </c>
      <c r="IG54">
        <v>136</v>
      </c>
      <c r="IH54">
        <v>1</v>
      </c>
      <c r="II54">
        <v>1</v>
      </c>
      <c r="IJ54">
        <v>0</v>
      </c>
      <c r="IK54">
        <v>0</v>
      </c>
      <c r="IL54">
        <v>501</v>
      </c>
      <c r="IM54">
        <v>141</v>
      </c>
      <c r="IN54">
        <v>2</v>
      </c>
      <c r="IO54">
        <v>225</v>
      </c>
      <c r="IP54">
        <v>92</v>
      </c>
      <c r="IQ54">
        <v>127</v>
      </c>
      <c r="IR54">
        <v>1</v>
      </c>
      <c r="IS54">
        <v>0</v>
      </c>
      <c r="IT54">
        <v>1</v>
      </c>
      <c r="IU54">
        <v>0</v>
      </c>
      <c r="IV54">
        <v>495</v>
      </c>
      <c r="IW54">
        <v>167</v>
      </c>
      <c r="IX54">
        <v>9</v>
      </c>
      <c r="IY54">
        <v>234</v>
      </c>
      <c r="IZ54">
        <v>107</v>
      </c>
      <c r="JA54">
        <v>132</v>
      </c>
      <c r="JB54">
        <v>1</v>
      </c>
      <c r="JC54">
        <v>0</v>
      </c>
      <c r="JD54">
        <v>0</v>
      </c>
      <c r="JE54">
        <v>0</v>
      </c>
      <c r="JF54">
        <v>542</v>
      </c>
      <c r="JG54">
        <v>174</v>
      </c>
      <c r="JH54">
        <v>3</v>
      </c>
      <c r="JI54">
        <v>208</v>
      </c>
      <c r="JJ54">
        <v>86</v>
      </c>
      <c r="JK54">
        <v>115</v>
      </c>
      <c r="JL54">
        <v>1</v>
      </c>
      <c r="JM54">
        <v>0</v>
      </c>
      <c r="JN54">
        <v>0</v>
      </c>
      <c r="JO54">
        <v>1</v>
      </c>
      <c r="JP54">
        <v>500</v>
      </c>
      <c r="JQ54">
        <v>161</v>
      </c>
      <c r="JR54">
        <v>9</v>
      </c>
      <c r="JS54">
        <v>212</v>
      </c>
      <c r="JT54">
        <v>92</v>
      </c>
      <c r="JU54">
        <v>75</v>
      </c>
      <c r="JV54">
        <v>0</v>
      </c>
      <c r="JW54">
        <v>0</v>
      </c>
      <c r="JX54">
        <v>0</v>
      </c>
      <c r="JY54">
        <v>0</v>
      </c>
      <c r="JZ54">
        <v>457</v>
      </c>
      <c r="KA54">
        <v>167</v>
      </c>
      <c r="KB54">
        <v>6</v>
      </c>
      <c r="KC54">
        <v>210</v>
      </c>
      <c r="KD54">
        <v>93</v>
      </c>
      <c r="KE54">
        <v>109</v>
      </c>
      <c r="KF54">
        <v>1</v>
      </c>
      <c r="KG54">
        <v>0</v>
      </c>
      <c r="KH54">
        <v>0</v>
      </c>
      <c r="KI54">
        <v>1</v>
      </c>
      <c r="KJ54">
        <v>492</v>
      </c>
      <c r="KK54">
        <v>157</v>
      </c>
      <c r="KL54">
        <v>2</v>
      </c>
      <c r="KM54">
        <v>220</v>
      </c>
      <c r="KN54">
        <v>90</v>
      </c>
      <c r="KO54">
        <v>81</v>
      </c>
      <c r="KP54">
        <v>1</v>
      </c>
      <c r="KQ54">
        <v>1</v>
      </c>
      <c r="KR54">
        <v>0</v>
      </c>
      <c r="KS54">
        <v>0</v>
      </c>
      <c r="KT54">
        <v>460</v>
      </c>
      <c r="KU54">
        <v>155</v>
      </c>
      <c r="KV54">
        <v>5</v>
      </c>
      <c r="KW54">
        <v>209</v>
      </c>
      <c r="KX54">
        <v>79</v>
      </c>
      <c r="KY54">
        <v>81</v>
      </c>
      <c r="KZ54">
        <v>2</v>
      </c>
      <c r="LA54">
        <v>0</v>
      </c>
      <c r="LB54">
        <v>0</v>
      </c>
      <c r="LC54">
        <v>1</v>
      </c>
      <c r="LD54">
        <v>450</v>
      </c>
      <c r="LE54">
        <v>146</v>
      </c>
      <c r="LF54">
        <v>5</v>
      </c>
      <c r="LG54">
        <v>152</v>
      </c>
      <c r="LH54">
        <v>63</v>
      </c>
      <c r="LI54">
        <v>78</v>
      </c>
      <c r="LJ54">
        <v>0</v>
      </c>
      <c r="LK54">
        <v>1</v>
      </c>
      <c r="LL54">
        <v>0</v>
      </c>
      <c r="LM54">
        <v>1</v>
      </c>
      <c r="LN54">
        <v>381</v>
      </c>
      <c r="LO54">
        <v>151</v>
      </c>
      <c r="LP54">
        <v>5</v>
      </c>
      <c r="LQ54">
        <v>186</v>
      </c>
      <c r="LR54">
        <v>69</v>
      </c>
      <c r="LS54">
        <v>76</v>
      </c>
      <c r="LT54">
        <v>1</v>
      </c>
      <c r="LU54">
        <v>0</v>
      </c>
      <c r="LV54">
        <v>0</v>
      </c>
      <c r="LW54">
        <v>2</v>
      </c>
      <c r="LX54">
        <v>418</v>
      </c>
      <c r="LY54">
        <v>118</v>
      </c>
      <c r="LZ54">
        <v>7</v>
      </c>
      <c r="MA54">
        <v>151</v>
      </c>
      <c r="MB54">
        <v>62</v>
      </c>
      <c r="MC54">
        <v>63</v>
      </c>
      <c r="MD54">
        <v>0</v>
      </c>
      <c r="ME54">
        <v>0</v>
      </c>
      <c r="MF54">
        <v>1</v>
      </c>
      <c r="MG54">
        <v>0</v>
      </c>
      <c r="MH54">
        <v>339</v>
      </c>
      <c r="MI54">
        <v>78</v>
      </c>
      <c r="MJ54">
        <v>5</v>
      </c>
      <c r="MK54">
        <v>126</v>
      </c>
      <c r="ML54">
        <v>45</v>
      </c>
      <c r="MM54">
        <v>59</v>
      </c>
      <c r="MN54">
        <v>0</v>
      </c>
      <c r="MO54">
        <v>0</v>
      </c>
      <c r="MP54">
        <v>0</v>
      </c>
      <c r="MQ54">
        <v>0</v>
      </c>
      <c r="MR54">
        <v>268</v>
      </c>
      <c r="MS54">
        <v>70</v>
      </c>
      <c r="MT54">
        <v>4</v>
      </c>
      <c r="MU54">
        <v>120</v>
      </c>
      <c r="MV54">
        <v>45</v>
      </c>
      <c r="MW54">
        <v>28</v>
      </c>
      <c r="MX54">
        <v>0</v>
      </c>
      <c r="MY54">
        <v>0</v>
      </c>
      <c r="MZ54">
        <v>0</v>
      </c>
      <c r="NA54">
        <v>0</v>
      </c>
      <c r="NB54">
        <v>222</v>
      </c>
      <c r="NC54">
        <v>45</v>
      </c>
      <c r="ND54">
        <v>4</v>
      </c>
      <c r="NE54">
        <v>92</v>
      </c>
      <c r="NF54">
        <v>36</v>
      </c>
      <c r="NG54">
        <v>30</v>
      </c>
      <c r="NH54">
        <v>0</v>
      </c>
      <c r="NI54">
        <v>0</v>
      </c>
      <c r="NJ54">
        <v>2</v>
      </c>
      <c r="NK54">
        <v>0</v>
      </c>
      <c r="NL54">
        <v>171</v>
      </c>
      <c r="NM54">
        <v>3</v>
      </c>
      <c r="NN54">
        <v>1</v>
      </c>
      <c r="NO54">
        <v>5</v>
      </c>
      <c r="NP54">
        <v>0</v>
      </c>
      <c r="NQ54">
        <v>1</v>
      </c>
      <c r="NR54">
        <v>0</v>
      </c>
      <c r="NS54">
        <v>0</v>
      </c>
      <c r="NT54">
        <v>0</v>
      </c>
      <c r="NU54">
        <v>0</v>
      </c>
      <c r="NV54">
        <v>10</v>
      </c>
      <c r="NW54">
        <v>2384</v>
      </c>
      <c r="NX54">
        <v>72</v>
      </c>
      <c r="NY54">
        <v>3580</v>
      </c>
      <c r="NZ54">
        <v>1546</v>
      </c>
      <c r="OA54">
        <v>2188</v>
      </c>
      <c r="OB54">
        <v>12</v>
      </c>
      <c r="OC54">
        <v>5</v>
      </c>
      <c r="OD54">
        <v>4</v>
      </c>
      <c r="OE54">
        <v>7</v>
      </c>
      <c r="OF54">
        <v>8224</v>
      </c>
    </row>
    <row r="55" spans="1:396" hidden="1">
      <c r="A55" s="178" t="s">
        <v>176</v>
      </c>
      <c r="B55">
        <v>12</v>
      </c>
      <c r="C55">
        <v>8</v>
      </c>
      <c r="D55">
        <v>32</v>
      </c>
      <c r="E55">
        <v>0</v>
      </c>
      <c r="F55">
        <v>17</v>
      </c>
      <c r="G55">
        <v>0</v>
      </c>
      <c r="H55">
        <v>13</v>
      </c>
      <c r="I55">
        <v>0</v>
      </c>
      <c r="J55">
        <v>38</v>
      </c>
      <c r="K55">
        <v>8</v>
      </c>
      <c r="L55">
        <v>0</v>
      </c>
      <c r="M55">
        <v>1</v>
      </c>
      <c r="N55">
        <v>42</v>
      </c>
      <c r="O55">
        <v>0</v>
      </c>
      <c r="P55">
        <v>0</v>
      </c>
      <c r="Q55">
        <v>0</v>
      </c>
      <c r="R55">
        <v>14</v>
      </c>
      <c r="S55">
        <v>4</v>
      </c>
      <c r="T55">
        <v>57</v>
      </c>
      <c r="U55">
        <v>0</v>
      </c>
      <c r="V55">
        <v>0</v>
      </c>
      <c r="W55">
        <v>0</v>
      </c>
      <c r="X55">
        <v>1</v>
      </c>
      <c r="Y55">
        <v>33</v>
      </c>
      <c r="Z55">
        <v>0</v>
      </c>
      <c r="AA55">
        <v>0</v>
      </c>
      <c r="AB55">
        <v>17</v>
      </c>
      <c r="AC55">
        <v>2</v>
      </c>
      <c r="AD55">
        <v>1</v>
      </c>
      <c r="AE55">
        <v>3</v>
      </c>
      <c r="AF55">
        <v>0</v>
      </c>
      <c r="AG55">
        <v>7</v>
      </c>
      <c r="AH55">
        <v>310</v>
      </c>
      <c r="AI55">
        <v>1</v>
      </c>
      <c r="AJ55">
        <v>0</v>
      </c>
      <c r="AK55">
        <v>0</v>
      </c>
      <c r="AL55">
        <v>0</v>
      </c>
      <c r="AM55">
        <v>2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1</v>
      </c>
      <c r="BK55">
        <v>0</v>
      </c>
      <c r="BL55">
        <v>0</v>
      </c>
      <c r="BM55">
        <v>0</v>
      </c>
      <c r="BN55">
        <v>1</v>
      </c>
      <c r="BO55">
        <v>11</v>
      </c>
      <c r="BP55">
        <v>476</v>
      </c>
      <c r="BQ55">
        <v>34</v>
      </c>
      <c r="BR55">
        <v>36</v>
      </c>
      <c r="BS55">
        <v>14</v>
      </c>
      <c r="BT55">
        <v>26</v>
      </c>
      <c r="BU55">
        <v>0</v>
      </c>
      <c r="BV55">
        <v>18</v>
      </c>
      <c r="BW55">
        <v>1</v>
      </c>
      <c r="BX55">
        <v>9</v>
      </c>
      <c r="BY55">
        <v>3</v>
      </c>
      <c r="BZ55">
        <v>0</v>
      </c>
      <c r="CA55">
        <v>5</v>
      </c>
      <c r="CB55">
        <v>23</v>
      </c>
      <c r="CC55">
        <v>7</v>
      </c>
      <c r="CD55">
        <v>0</v>
      </c>
      <c r="CE55">
        <v>0</v>
      </c>
      <c r="CF55">
        <v>12</v>
      </c>
      <c r="CG55">
        <v>0</v>
      </c>
      <c r="CH55">
        <v>27</v>
      </c>
      <c r="CI55">
        <v>0</v>
      </c>
      <c r="CJ55">
        <v>0</v>
      </c>
      <c r="CK55">
        <v>0</v>
      </c>
      <c r="CL55">
        <v>0</v>
      </c>
      <c r="CM55">
        <v>32</v>
      </c>
      <c r="CN55">
        <v>0</v>
      </c>
      <c r="CO55">
        <v>2</v>
      </c>
      <c r="CP55">
        <v>24</v>
      </c>
      <c r="CQ55">
        <v>2</v>
      </c>
      <c r="CR55">
        <v>1</v>
      </c>
      <c r="CS55">
        <v>19</v>
      </c>
      <c r="CT55">
        <v>0</v>
      </c>
      <c r="CU55">
        <v>11</v>
      </c>
      <c r="CV55">
        <v>782</v>
      </c>
      <c r="CW55">
        <v>31</v>
      </c>
      <c r="CX55">
        <v>22</v>
      </c>
      <c r="CY55">
        <v>38</v>
      </c>
      <c r="CZ55">
        <v>12</v>
      </c>
      <c r="DA55">
        <v>36</v>
      </c>
      <c r="DB55">
        <v>0</v>
      </c>
      <c r="DC55">
        <v>11</v>
      </c>
      <c r="DD55">
        <v>4</v>
      </c>
      <c r="DE55">
        <v>32</v>
      </c>
      <c r="DF55">
        <v>5</v>
      </c>
      <c r="DG55">
        <v>0</v>
      </c>
      <c r="DH55">
        <v>3</v>
      </c>
      <c r="DI55">
        <v>19</v>
      </c>
      <c r="DJ55">
        <v>1</v>
      </c>
      <c r="DK55">
        <v>0</v>
      </c>
      <c r="DL55">
        <v>0</v>
      </c>
      <c r="DM55">
        <v>23</v>
      </c>
      <c r="DN55">
        <v>4</v>
      </c>
      <c r="DO55">
        <v>23</v>
      </c>
      <c r="DP55">
        <v>0</v>
      </c>
      <c r="DQ55">
        <v>0</v>
      </c>
      <c r="DR55">
        <v>3</v>
      </c>
      <c r="DS55">
        <v>1</v>
      </c>
      <c r="DT55">
        <v>20</v>
      </c>
      <c r="DU55">
        <v>0</v>
      </c>
      <c r="DV55">
        <v>6</v>
      </c>
      <c r="DW55">
        <v>0</v>
      </c>
      <c r="DX55">
        <v>3</v>
      </c>
      <c r="DY55">
        <v>4</v>
      </c>
      <c r="DZ55">
        <v>10</v>
      </c>
      <c r="EA55">
        <v>0</v>
      </c>
      <c r="EB55">
        <v>9</v>
      </c>
      <c r="EC55">
        <v>320</v>
      </c>
      <c r="ED55">
        <v>520</v>
      </c>
      <c r="EE55">
        <v>64</v>
      </c>
      <c r="EF55">
        <v>106</v>
      </c>
      <c r="EG55">
        <v>26</v>
      </c>
      <c r="EH55">
        <v>81</v>
      </c>
      <c r="EI55">
        <v>0</v>
      </c>
      <c r="EJ55">
        <v>42</v>
      </c>
      <c r="EK55">
        <v>5</v>
      </c>
      <c r="EL55">
        <v>79</v>
      </c>
      <c r="EM55">
        <v>16</v>
      </c>
      <c r="EN55">
        <v>0</v>
      </c>
      <c r="EO55">
        <v>9</v>
      </c>
      <c r="EP55">
        <v>84</v>
      </c>
      <c r="EQ55">
        <v>8</v>
      </c>
      <c r="ER55">
        <v>0</v>
      </c>
      <c r="ES55">
        <v>0</v>
      </c>
      <c r="ET55">
        <v>49</v>
      </c>
      <c r="EU55">
        <v>8</v>
      </c>
      <c r="EV55">
        <v>111</v>
      </c>
      <c r="EW55">
        <v>0</v>
      </c>
      <c r="EX55">
        <v>0</v>
      </c>
      <c r="EY55">
        <v>3</v>
      </c>
      <c r="EZ55">
        <v>2</v>
      </c>
      <c r="FA55">
        <v>85</v>
      </c>
      <c r="FB55">
        <v>0</v>
      </c>
      <c r="FC55">
        <v>9</v>
      </c>
      <c r="FD55">
        <v>42</v>
      </c>
      <c r="FE55">
        <v>8</v>
      </c>
      <c r="FF55">
        <v>6</v>
      </c>
      <c r="FG55">
        <v>32</v>
      </c>
      <c r="FH55">
        <v>0</v>
      </c>
      <c r="FI55">
        <v>28</v>
      </c>
      <c r="FJ55">
        <v>1423</v>
      </c>
      <c r="FK55">
        <v>114</v>
      </c>
      <c r="FL55">
        <v>13</v>
      </c>
      <c r="FM55">
        <v>172</v>
      </c>
      <c r="FN55">
        <v>3</v>
      </c>
      <c r="FO55">
        <v>8</v>
      </c>
      <c r="FP55">
        <v>310</v>
      </c>
      <c r="FQ55">
        <v>8</v>
      </c>
      <c r="FR55">
        <v>2</v>
      </c>
      <c r="FS55">
        <v>1</v>
      </c>
      <c r="FT55">
        <v>0</v>
      </c>
      <c r="FU55">
        <v>0</v>
      </c>
      <c r="FV55">
        <v>11</v>
      </c>
      <c r="FW55">
        <v>424</v>
      </c>
      <c r="FX55">
        <v>35</v>
      </c>
      <c r="FY55">
        <v>310</v>
      </c>
      <c r="FZ55">
        <v>0</v>
      </c>
      <c r="GA55">
        <v>13</v>
      </c>
      <c r="GB55">
        <v>782</v>
      </c>
      <c r="GC55">
        <v>24</v>
      </c>
      <c r="GD55">
        <v>0</v>
      </c>
      <c r="GE55">
        <v>292</v>
      </c>
      <c r="GF55">
        <v>0</v>
      </c>
      <c r="GG55">
        <v>4</v>
      </c>
      <c r="GH55">
        <v>320</v>
      </c>
      <c r="GI55">
        <v>570</v>
      </c>
      <c r="GJ55">
        <v>50</v>
      </c>
      <c r="GK55">
        <v>775</v>
      </c>
      <c r="GL55">
        <v>3</v>
      </c>
      <c r="GM55">
        <v>25</v>
      </c>
      <c r="GN55">
        <v>1423</v>
      </c>
      <c r="GO55">
        <v>11</v>
      </c>
      <c r="GP55">
        <v>0</v>
      </c>
      <c r="GQ55">
        <v>121</v>
      </c>
      <c r="GR55">
        <v>104</v>
      </c>
      <c r="GS55">
        <v>25</v>
      </c>
      <c r="GT55">
        <v>0</v>
      </c>
      <c r="GU55">
        <v>0</v>
      </c>
      <c r="GV55">
        <v>0</v>
      </c>
      <c r="GW55">
        <v>0</v>
      </c>
      <c r="GX55">
        <v>157</v>
      </c>
      <c r="GY55">
        <v>24</v>
      </c>
      <c r="GZ55">
        <v>0</v>
      </c>
      <c r="HA55">
        <v>101</v>
      </c>
      <c r="HB55">
        <v>74</v>
      </c>
      <c r="HC55">
        <v>36</v>
      </c>
      <c r="HD55">
        <v>0</v>
      </c>
      <c r="HE55">
        <v>0</v>
      </c>
      <c r="HF55">
        <v>0</v>
      </c>
      <c r="HG55">
        <v>1</v>
      </c>
      <c r="HH55">
        <v>161</v>
      </c>
      <c r="HI55">
        <v>19</v>
      </c>
      <c r="HJ55">
        <v>0</v>
      </c>
      <c r="HK55">
        <v>94</v>
      </c>
      <c r="HL55">
        <v>82</v>
      </c>
      <c r="HM55">
        <v>33</v>
      </c>
      <c r="HN55">
        <v>0</v>
      </c>
      <c r="HO55">
        <v>0</v>
      </c>
      <c r="HP55">
        <v>0</v>
      </c>
      <c r="HQ55">
        <v>1</v>
      </c>
      <c r="HR55">
        <v>146</v>
      </c>
      <c r="HS55">
        <v>42</v>
      </c>
      <c r="HT55">
        <v>0</v>
      </c>
      <c r="HU55">
        <v>91</v>
      </c>
      <c r="HV55">
        <v>71</v>
      </c>
      <c r="HW55">
        <v>36</v>
      </c>
      <c r="HX55">
        <v>0</v>
      </c>
      <c r="HY55">
        <v>0</v>
      </c>
      <c r="HZ55">
        <v>0</v>
      </c>
      <c r="IA55">
        <v>0</v>
      </c>
      <c r="IB55">
        <v>169</v>
      </c>
      <c r="IC55">
        <v>53</v>
      </c>
      <c r="ID55">
        <v>2</v>
      </c>
      <c r="IE55">
        <v>73</v>
      </c>
      <c r="IF55">
        <v>59</v>
      </c>
      <c r="IG55">
        <v>26</v>
      </c>
      <c r="IH55">
        <v>0</v>
      </c>
      <c r="II55">
        <v>1</v>
      </c>
      <c r="IJ55">
        <v>0</v>
      </c>
      <c r="IK55">
        <v>0</v>
      </c>
      <c r="IL55">
        <v>154</v>
      </c>
      <c r="IM55">
        <v>32</v>
      </c>
      <c r="IN55">
        <v>0</v>
      </c>
      <c r="IO55">
        <v>65</v>
      </c>
      <c r="IP55">
        <v>52</v>
      </c>
      <c r="IQ55">
        <v>29</v>
      </c>
      <c r="IR55">
        <v>1</v>
      </c>
      <c r="IS55">
        <v>3</v>
      </c>
      <c r="IT55">
        <v>1</v>
      </c>
      <c r="IU55">
        <v>0</v>
      </c>
      <c r="IV55">
        <v>126</v>
      </c>
      <c r="IW55">
        <v>31</v>
      </c>
      <c r="IX55">
        <v>2</v>
      </c>
      <c r="IY55">
        <v>43</v>
      </c>
      <c r="IZ55">
        <v>33</v>
      </c>
      <c r="JA55">
        <v>20</v>
      </c>
      <c r="JB55">
        <v>0</v>
      </c>
      <c r="JC55">
        <v>0</v>
      </c>
      <c r="JD55">
        <v>0</v>
      </c>
      <c r="JE55">
        <v>1</v>
      </c>
      <c r="JF55">
        <v>96</v>
      </c>
      <c r="JG55">
        <v>16</v>
      </c>
      <c r="JH55">
        <v>0</v>
      </c>
      <c r="JI55">
        <v>43</v>
      </c>
      <c r="JJ55">
        <v>35</v>
      </c>
      <c r="JK55">
        <v>21</v>
      </c>
      <c r="JL55">
        <v>0</v>
      </c>
      <c r="JM55">
        <v>0</v>
      </c>
      <c r="JN55">
        <v>0</v>
      </c>
      <c r="JO55">
        <v>1</v>
      </c>
      <c r="JP55">
        <v>80</v>
      </c>
      <c r="JQ55">
        <v>16</v>
      </c>
      <c r="JR55">
        <v>0</v>
      </c>
      <c r="JS55">
        <v>35</v>
      </c>
      <c r="JT55">
        <v>25</v>
      </c>
      <c r="JU55">
        <v>10</v>
      </c>
      <c r="JV55">
        <v>0</v>
      </c>
      <c r="JW55">
        <v>0</v>
      </c>
      <c r="JX55">
        <v>0</v>
      </c>
      <c r="JY55">
        <v>1</v>
      </c>
      <c r="JZ55">
        <v>61</v>
      </c>
      <c r="KA55">
        <v>12</v>
      </c>
      <c r="KB55">
        <v>1</v>
      </c>
      <c r="KC55">
        <v>20</v>
      </c>
      <c r="KD55">
        <v>11</v>
      </c>
      <c r="KE55">
        <v>13</v>
      </c>
      <c r="KF55">
        <v>0</v>
      </c>
      <c r="KG55">
        <v>0</v>
      </c>
      <c r="KH55">
        <v>0</v>
      </c>
      <c r="KI55">
        <v>1</v>
      </c>
      <c r="KJ55">
        <v>46</v>
      </c>
      <c r="KK55">
        <v>15</v>
      </c>
      <c r="KL55">
        <v>0</v>
      </c>
      <c r="KM55">
        <v>26</v>
      </c>
      <c r="KN55">
        <v>15</v>
      </c>
      <c r="KO55">
        <v>14</v>
      </c>
      <c r="KP55">
        <v>2</v>
      </c>
      <c r="KQ55">
        <v>0</v>
      </c>
      <c r="KR55">
        <v>0</v>
      </c>
      <c r="KS55">
        <v>0</v>
      </c>
      <c r="KT55">
        <v>55</v>
      </c>
      <c r="KU55">
        <v>15</v>
      </c>
      <c r="KV55">
        <v>3</v>
      </c>
      <c r="KW55">
        <v>23</v>
      </c>
      <c r="KX55">
        <v>17</v>
      </c>
      <c r="KY55">
        <v>15</v>
      </c>
      <c r="KZ55">
        <v>1</v>
      </c>
      <c r="LA55">
        <v>0</v>
      </c>
      <c r="LB55">
        <v>0</v>
      </c>
      <c r="LC55">
        <v>0</v>
      </c>
      <c r="LD55">
        <v>56</v>
      </c>
      <c r="LE55">
        <v>9</v>
      </c>
      <c r="LF55">
        <v>2</v>
      </c>
      <c r="LG55">
        <v>15</v>
      </c>
      <c r="LH55">
        <v>7</v>
      </c>
      <c r="LI55">
        <v>9</v>
      </c>
      <c r="LJ55">
        <v>0</v>
      </c>
      <c r="LK55">
        <v>0</v>
      </c>
      <c r="LL55">
        <v>2</v>
      </c>
      <c r="LM55">
        <v>1</v>
      </c>
      <c r="LN55">
        <v>35</v>
      </c>
      <c r="LO55">
        <v>3</v>
      </c>
      <c r="LP55">
        <v>1</v>
      </c>
      <c r="LQ55">
        <v>12</v>
      </c>
      <c r="LR55">
        <v>9</v>
      </c>
      <c r="LS55">
        <v>14</v>
      </c>
      <c r="LT55">
        <v>0</v>
      </c>
      <c r="LU55">
        <v>0</v>
      </c>
      <c r="LV55">
        <v>0</v>
      </c>
      <c r="LW55">
        <v>0</v>
      </c>
      <c r="LX55">
        <v>30</v>
      </c>
      <c r="LY55">
        <v>6</v>
      </c>
      <c r="LZ55">
        <v>0</v>
      </c>
      <c r="MA55">
        <v>11</v>
      </c>
      <c r="MB55">
        <v>5</v>
      </c>
      <c r="MC55">
        <v>7</v>
      </c>
      <c r="MD55">
        <v>0</v>
      </c>
      <c r="ME55">
        <v>0</v>
      </c>
      <c r="MF55">
        <v>0</v>
      </c>
      <c r="MG55">
        <v>0</v>
      </c>
      <c r="MH55">
        <v>24</v>
      </c>
      <c r="MI55">
        <v>2</v>
      </c>
      <c r="MJ55">
        <v>0</v>
      </c>
      <c r="MK55">
        <v>6</v>
      </c>
      <c r="ML55">
        <v>1</v>
      </c>
      <c r="MM55">
        <v>6</v>
      </c>
      <c r="MN55">
        <v>0</v>
      </c>
      <c r="MO55">
        <v>0</v>
      </c>
      <c r="MP55">
        <v>0</v>
      </c>
      <c r="MQ55">
        <v>0</v>
      </c>
      <c r="MR55">
        <v>14</v>
      </c>
      <c r="MS55">
        <v>3</v>
      </c>
      <c r="MT55">
        <v>0</v>
      </c>
      <c r="MU55">
        <v>1</v>
      </c>
      <c r="MV55">
        <v>0</v>
      </c>
      <c r="MW55">
        <v>3</v>
      </c>
      <c r="MX55">
        <v>0</v>
      </c>
      <c r="MY55">
        <v>0</v>
      </c>
      <c r="MZ55">
        <v>1</v>
      </c>
      <c r="NA55">
        <v>0</v>
      </c>
      <c r="NB55">
        <v>7</v>
      </c>
      <c r="NC55">
        <v>1</v>
      </c>
      <c r="ND55">
        <v>0</v>
      </c>
      <c r="NE55">
        <v>2</v>
      </c>
      <c r="NF55">
        <v>0</v>
      </c>
      <c r="NG55">
        <v>3</v>
      </c>
      <c r="NH55">
        <v>0</v>
      </c>
      <c r="NI55">
        <v>0</v>
      </c>
      <c r="NJ55">
        <v>0</v>
      </c>
      <c r="NK55">
        <v>0</v>
      </c>
      <c r="NL55">
        <v>6</v>
      </c>
      <c r="NM55">
        <v>0</v>
      </c>
      <c r="NN55">
        <v>0</v>
      </c>
      <c r="NO55">
        <v>0</v>
      </c>
      <c r="NP55">
        <v>0</v>
      </c>
      <c r="NQ55">
        <v>0</v>
      </c>
      <c r="NR55">
        <v>0</v>
      </c>
      <c r="NS55">
        <v>0</v>
      </c>
      <c r="NT55">
        <v>0</v>
      </c>
      <c r="NU55">
        <v>0</v>
      </c>
      <c r="NV55">
        <v>0</v>
      </c>
      <c r="NW55">
        <v>310</v>
      </c>
      <c r="NX55">
        <v>11</v>
      </c>
      <c r="NY55">
        <v>782</v>
      </c>
      <c r="NZ55">
        <v>600</v>
      </c>
      <c r="OA55">
        <v>320</v>
      </c>
      <c r="OB55">
        <v>4</v>
      </c>
      <c r="OC55">
        <v>4</v>
      </c>
      <c r="OD55">
        <v>4</v>
      </c>
      <c r="OE55">
        <v>7</v>
      </c>
      <c r="OF55">
        <v>1423</v>
      </c>
    </row>
    <row r="56" spans="1:396" hidden="1">
      <c r="A56" s="178" t="s">
        <v>177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0</v>
      </c>
      <c r="JE56">
        <v>0</v>
      </c>
      <c r="JF56">
        <v>0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0</v>
      </c>
      <c r="JM56">
        <v>0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>
        <v>0</v>
      </c>
      <c r="JU56">
        <v>0</v>
      </c>
      <c r="JV56">
        <v>0</v>
      </c>
      <c r="JW56">
        <v>0</v>
      </c>
      <c r="JX56">
        <v>0</v>
      </c>
      <c r="JY56">
        <v>0</v>
      </c>
      <c r="JZ56">
        <v>0</v>
      </c>
      <c r="KA56">
        <v>0</v>
      </c>
      <c r="KB56">
        <v>0</v>
      </c>
      <c r="KC56">
        <v>0</v>
      </c>
      <c r="KD56">
        <v>0</v>
      </c>
      <c r="KE56">
        <v>0</v>
      </c>
      <c r="KF56">
        <v>0</v>
      </c>
      <c r="KG56">
        <v>0</v>
      </c>
      <c r="KH56">
        <v>0</v>
      </c>
      <c r="KI56">
        <v>0</v>
      </c>
      <c r="KJ56">
        <v>0</v>
      </c>
      <c r="KK56">
        <v>0</v>
      </c>
      <c r="KL56">
        <v>0</v>
      </c>
      <c r="KM56">
        <v>0</v>
      </c>
      <c r="KN56">
        <v>0</v>
      </c>
      <c r="KO56">
        <v>0</v>
      </c>
      <c r="KP56">
        <v>0</v>
      </c>
      <c r="KQ56">
        <v>0</v>
      </c>
      <c r="KR56">
        <v>0</v>
      </c>
      <c r="KS56">
        <v>0</v>
      </c>
      <c r="KT56">
        <v>0</v>
      </c>
      <c r="KU56">
        <v>0</v>
      </c>
      <c r="KV56">
        <v>0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0</v>
      </c>
      <c r="LE56">
        <v>0</v>
      </c>
      <c r="LF56">
        <v>0</v>
      </c>
      <c r="LG56">
        <v>0</v>
      </c>
      <c r="LH56">
        <v>0</v>
      </c>
      <c r="LI56">
        <v>0</v>
      </c>
      <c r="LJ56">
        <v>0</v>
      </c>
      <c r="LK56">
        <v>0</v>
      </c>
      <c r="LL56">
        <v>0</v>
      </c>
      <c r="LM56">
        <v>0</v>
      </c>
      <c r="LN56">
        <v>0</v>
      </c>
      <c r="LO56">
        <v>0</v>
      </c>
      <c r="LP56">
        <v>0</v>
      </c>
      <c r="LQ56">
        <v>0</v>
      </c>
      <c r="LR56">
        <v>0</v>
      </c>
      <c r="LS56">
        <v>0</v>
      </c>
      <c r="LT56">
        <v>0</v>
      </c>
      <c r="LU56">
        <v>0</v>
      </c>
      <c r="LV56">
        <v>0</v>
      </c>
      <c r="LW56">
        <v>0</v>
      </c>
      <c r="LX56">
        <v>0</v>
      </c>
      <c r="LY56">
        <v>0</v>
      </c>
      <c r="LZ56">
        <v>0</v>
      </c>
      <c r="MA56">
        <v>0</v>
      </c>
      <c r="MB56">
        <v>0</v>
      </c>
      <c r="MC56">
        <v>0</v>
      </c>
      <c r="MD56">
        <v>0</v>
      </c>
      <c r="ME56">
        <v>0</v>
      </c>
      <c r="MF56">
        <v>0</v>
      </c>
      <c r="MG56">
        <v>0</v>
      </c>
      <c r="MH56">
        <v>0</v>
      </c>
      <c r="MI56">
        <v>0</v>
      </c>
      <c r="MJ56">
        <v>0</v>
      </c>
      <c r="MK56">
        <v>0</v>
      </c>
      <c r="ML56">
        <v>0</v>
      </c>
      <c r="MM56">
        <v>0</v>
      </c>
      <c r="MN56">
        <v>0</v>
      </c>
      <c r="MO56">
        <v>0</v>
      </c>
      <c r="MP56">
        <v>0</v>
      </c>
      <c r="MQ56">
        <v>0</v>
      </c>
      <c r="MR56">
        <v>0</v>
      </c>
      <c r="MS56">
        <v>0</v>
      </c>
      <c r="MT56">
        <v>0</v>
      </c>
      <c r="MU56">
        <v>0</v>
      </c>
      <c r="MV56">
        <v>0</v>
      </c>
      <c r="MW56">
        <v>0</v>
      </c>
      <c r="MX56">
        <v>0</v>
      </c>
      <c r="MY56">
        <v>0</v>
      </c>
      <c r="MZ56">
        <v>0</v>
      </c>
      <c r="NA56">
        <v>0</v>
      </c>
      <c r="NB56">
        <v>0</v>
      </c>
      <c r="NC56">
        <v>0</v>
      </c>
      <c r="ND56">
        <v>0</v>
      </c>
      <c r="NE56">
        <v>0</v>
      </c>
      <c r="NF56">
        <v>0</v>
      </c>
      <c r="NG56">
        <v>0</v>
      </c>
      <c r="NH56">
        <v>0</v>
      </c>
      <c r="NI56">
        <v>0</v>
      </c>
      <c r="NJ56">
        <v>0</v>
      </c>
      <c r="NK56">
        <v>0</v>
      </c>
      <c r="NL56">
        <v>0</v>
      </c>
      <c r="NM56">
        <v>0</v>
      </c>
      <c r="NN56">
        <v>0</v>
      </c>
      <c r="NO56">
        <v>0</v>
      </c>
      <c r="NP56">
        <v>0</v>
      </c>
      <c r="NQ56">
        <v>0</v>
      </c>
      <c r="NR56">
        <v>0</v>
      </c>
      <c r="NS56">
        <v>0</v>
      </c>
      <c r="NT56">
        <v>0</v>
      </c>
      <c r="NU56">
        <v>0</v>
      </c>
      <c r="NV56">
        <v>0</v>
      </c>
      <c r="NW56">
        <v>0</v>
      </c>
      <c r="NX56">
        <v>0</v>
      </c>
      <c r="NY56">
        <v>0</v>
      </c>
      <c r="NZ56">
        <v>0</v>
      </c>
      <c r="OA56">
        <v>0</v>
      </c>
      <c r="OB56">
        <v>0</v>
      </c>
      <c r="OC56">
        <v>0</v>
      </c>
      <c r="OD56">
        <v>0</v>
      </c>
      <c r="OE56">
        <v>0</v>
      </c>
      <c r="OF56">
        <v>0</v>
      </c>
    </row>
    <row r="57" spans="1:396" hidden="1">
      <c r="A57" s="178" t="s">
        <v>178</v>
      </c>
      <c r="B57">
        <v>83</v>
      </c>
      <c r="C57">
        <v>1</v>
      </c>
      <c r="D57">
        <v>2</v>
      </c>
      <c r="E57">
        <v>1</v>
      </c>
      <c r="F57">
        <v>8</v>
      </c>
      <c r="G57">
        <v>0</v>
      </c>
      <c r="H57">
        <v>45</v>
      </c>
      <c r="I57">
        <v>19</v>
      </c>
      <c r="J57">
        <v>12</v>
      </c>
      <c r="K57">
        <v>7</v>
      </c>
      <c r="L57">
        <v>0</v>
      </c>
      <c r="M57">
        <v>0</v>
      </c>
      <c r="N57">
        <v>17</v>
      </c>
      <c r="O57">
        <v>5</v>
      </c>
      <c r="P57">
        <v>0</v>
      </c>
      <c r="Q57">
        <v>0</v>
      </c>
      <c r="R57">
        <v>5</v>
      </c>
      <c r="S57">
        <v>6</v>
      </c>
      <c r="T57">
        <v>99</v>
      </c>
      <c r="U57">
        <v>12</v>
      </c>
      <c r="V57">
        <v>0</v>
      </c>
      <c r="W57">
        <v>1</v>
      </c>
      <c r="X57">
        <v>3</v>
      </c>
      <c r="Y57">
        <v>4</v>
      </c>
      <c r="Z57">
        <v>0</v>
      </c>
      <c r="AA57">
        <v>0</v>
      </c>
      <c r="AB57">
        <v>2</v>
      </c>
      <c r="AC57">
        <v>2</v>
      </c>
      <c r="AD57">
        <v>5</v>
      </c>
      <c r="AE57">
        <v>14</v>
      </c>
      <c r="AF57">
        <v>1</v>
      </c>
      <c r="AG57">
        <v>13</v>
      </c>
      <c r="AH57">
        <v>367</v>
      </c>
      <c r="AI57">
        <v>4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3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</v>
      </c>
      <c r="AZ57">
        <v>0</v>
      </c>
      <c r="BA57">
        <v>3</v>
      </c>
      <c r="BB57">
        <v>2</v>
      </c>
      <c r="BC57">
        <v>0</v>
      </c>
      <c r="BD57">
        <v>0</v>
      </c>
      <c r="BE57">
        <v>0</v>
      </c>
      <c r="BF57">
        <v>1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1</v>
      </c>
      <c r="BM57">
        <v>2</v>
      </c>
      <c r="BN57">
        <v>0</v>
      </c>
      <c r="BO57">
        <v>17</v>
      </c>
      <c r="BP57">
        <v>225</v>
      </c>
      <c r="BQ57">
        <v>5</v>
      </c>
      <c r="BR57">
        <v>6</v>
      </c>
      <c r="BS57">
        <v>5</v>
      </c>
      <c r="BT57">
        <v>32</v>
      </c>
      <c r="BU57">
        <v>0</v>
      </c>
      <c r="BV57">
        <v>111</v>
      </c>
      <c r="BW57">
        <v>72</v>
      </c>
      <c r="BX57">
        <v>26</v>
      </c>
      <c r="BY57">
        <v>2</v>
      </c>
      <c r="BZ57">
        <v>0</v>
      </c>
      <c r="CA57">
        <v>1</v>
      </c>
      <c r="CB57">
        <v>16</v>
      </c>
      <c r="CC57">
        <v>54</v>
      </c>
      <c r="CD57">
        <v>0</v>
      </c>
      <c r="CE57">
        <v>0</v>
      </c>
      <c r="CF57">
        <v>11</v>
      </c>
      <c r="CG57">
        <v>10</v>
      </c>
      <c r="CH57">
        <v>120</v>
      </c>
      <c r="CI57">
        <v>29</v>
      </c>
      <c r="CJ57">
        <v>0</v>
      </c>
      <c r="CK57">
        <v>1</v>
      </c>
      <c r="CL57">
        <v>2</v>
      </c>
      <c r="CM57">
        <v>27</v>
      </c>
      <c r="CN57">
        <v>1</v>
      </c>
      <c r="CO57">
        <v>2</v>
      </c>
      <c r="CP57">
        <v>25</v>
      </c>
      <c r="CQ57">
        <v>4</v>
      </c>
      <c r="CR57">
        <v>11</v>
      </c>
      <c r="CS57">
        <v>33</v>
      </c>
      <c r="CT57">
        <v>1</v>
      </c>
      <c r="CU57">
        <v>27</v>
      </c>
      <c r="CV57">
        <v>859</v>
      </c>
      <c r="CW57">
        <v>92</v>
      </c>
      <c r="CX57">
        <v>3</v>
      </c>
      <c r="CY57">
        <v>5</v>
      </c>
      <c r="CZ57">
        <v>5</v>
      </c>
      <c r="DA57">
        <v>55</v>
      </c>
      <c r="DB57">
        <v>0</v>
      </c>
      <c r="DC57">
        <v>140</v>
      </c>
      <c r="DD57">
        <v>59</v>
      </c>
      <c r="DE57">
        <v>15</v>
      </c>
      <c r="DF57">
        <v>2</v>
      </c>
      <c r="DG57">
        <v>3</v>
      </c>
      <c r="DH57">
        <v>0</v>
      </c>
      <c r="DI57">
        <v>7</v>
      </c>
      <c r="DJ57">
        <v>17</v>
      </c>
      <c r="DK57">
        <v>0</v>
      </c>
      <c r="DL57">
        <v>0</v>
      </c>
      <c r="DM57">
        <v>19</v>
      </c>
      <c r="DN57">
        <v>2</v>
      </c>
      <c r="DO57">
        <v>100</v>
      </c>
      <c r="DP57">
        <v>10</v>
      </c>
      <c r="DQ57">
        <v>0</v>
      </c>
      <c r="DR57">
        <v>1</v>
      </c>
      <c r="DS57">
        <v>0</v>
      </c>
      <c r="DT57">
        <v>12</v>
      </c>
      <c r="DU57">
        <v>0</v>
      </c>
      <c r="DV57">
        <v>6</v>
      </c>
      <c r="DW57">
        <v>1</v>
      </c>
      <c r="DX57">
        <v>2</v>
      </c>
      <c r="DY57">
        <v>10</v>
      </c>
      <c r="DZ57">
        <v>25</v>
      </c>
      <c r="EA57">
        <v>0</v>
      </c>
      <c r="EB57">
        <v>32</v>
      </c>
      <c r="EC57">
        <v>623</v>
      </c>
      <c r="ED57">
        <v>404</v>
      </c>
      <c r="EE57">
        <v>9</v>
      </c>
      <c r="EF57">
        <v>13</v>
      </c>
      <c r="EG57">
        <v>11</v>
      </c>
      <c r="EH57">
        <v>95</v>
      </c>
      <c r="EI57">
        <v>0</v>
      </c>
      <c r="EJ57">
        <v>296</v>
      </c>
      <c r="EK57">
        <v>153</v>
      </c>
      <c r="EL57">
        <v>53</v>
      </c>
      <c r="EM57">
        <v>11</v>
      </c>
      <c r="EN57">
        <v>3</v>
      </c>
      <c r="EO57">
        <v>1</v>
      </c>
      <c r="EP57">
        <v>40</v>
      </c>
      <c r="EQ57">
        <v>76</v>
      </c>
      <c r="ER57">
        <v>0</v>
      </c>
      <c r="ES57">
        <v>0</v>
      </c>
      <c r="ET57">
        <v>36</v>
      </c>
      <c r="EU57">
        <v>18</v>
      </c>
      <c r="EV57">
        <v>322</v>
      </c>
      <c r="EW57">
        <v>53</v>
      </c>
      <c r="EX57">
        <v>0</v>
      </c>
      <c r="EY57">
        <v>3</v>
      </c>
      <c r="EZ57">
        <v>5</v>
      </c>
      <c r="FA57">
        <v>44</v>
      </c>
      <c r="FB57">
        <v>1</v>
      </c>
      <c r="FC57">
        <v>8</v>
      </c>
      <c r="FD57">
        <v>28</v>
      </c>
      <c r="FE57">
        <v>8</v>
      </c>
      <c r="FF57">
        <v>26</v>
      </c>
      <c r="FG57">
        <v>73</v>
      </c>
      <c r="FH57">
        <v>4</v>
      </c>
      <c r="FI57">
        <v>72</v>
      </c>
      <c r="FJ57">
        <v>1866</v>
      </c>
      <c r="FK57">
        <v>151</v>
      </c>
      <c r="FL57">
        <v>18</v>
      </c>
      <c r="FM57">
        <v>173</v>
      </c>
      <c r="FN57">
        <v>0</v>
      </c>
      <c r="FO57">
        <v>25</v>
      </c>
      <c r="FP57">
        <v>367</v>
      </c>
      <c r="FQ57">
        <v>6</v>
      </c>
      <c r="FR57">
        <v>2</v>
      </c>
      <c r="FS57">
        <v>2</v>
      </c>
      <c r="FT57">
        <v>0</v>
      </c>
      <c r="FU57">
        <v>7</v>
      </c>
      <c r="FV57">
        <v>17</v>
      </c>
      <c r="FW57">
        <v>308</v>
      </c>
      <c r="FX57">
        <v>48</v>
      </c>
      <c r="FY57">
        <v>401</v>
      </c>
      <c r="FZ57">
        <v>1</v>
      </c>
      <c r="GA57">
        <v>101</v>
      </c>
      <c r="GB57">
        <v>859</v>
      </c>
      <c r="GC57">
        <v>59</v>
      </c>
      <c r="GD57">
        <v>3</v>
      </c>
      <c r="GE57">
        <v>498</v>
      </c>
      <c r="GF57">
        <v>3</v>
      </c>
      <c r="GG57">
        <v>60</v>
      </c>
      <c r="GH57">
        <v>623</v>
      </c>
      <c r="GI57">
        <v>524</v>
      </c>
      <c r="GJ57">
        <v>71</v>
      </c>
      <c r="GK57">
        <v>1074</v>
      </c>
      <c r="GL57">
        <v>4</v>
      </c>
      <c r="GM57">
        <v>193</v>
      </c>
      <c r="GN57">
        <v>1866</v>
      </c>
      <c r="GO57">
        <v>18</v>
      </c>
      <c r="GP57">
        <v>0</v>
      </c>
      <c r="GQ57">
        <v>118</v>
      </c>
      <c r="GR57">
        <v>35</v>
      </c>
      <c r="GS57">
        <v>152</v>
      </c>
      <c r="GT57">
        <v>0</v>
      </c>
      <c r="GU57">
        <v>0</v>
      </c>
      <c r="GV57">
        <v>0</v>
      </c>
      <c r="GW57">
        <v>1</v>
      </c>
      <c r="GX57">
        <v>288</v>
      </c>
      <c r="GY57">
        <v>18</v>
      </c>
      <c r="GZ57">
        <v>0</v>
      </c>
      <c r="HA57">
        <v>58</v>
      </c>
      <c r="HB57">
        <v>19</v>
      </c>
      <c r="HC57">
        <v>43</v>
      </c>
      <c r="HD57">
        <v>0</v>
      </c>
      <c r="HE57">
        <v>0</v>
      </c>
      <c r="HF57">
        <v>0</v>
      </c>
      <c r="HG57">
        <v>0</v>
      </c>
      <c r="HH57">
        <v>119</v>
      </c>
      <c r="HI57">
        <v>17</v>
      </c>
      <c r="HJ57">
        <v>1</v>
      </c>
      <c r="HK57">
        <v>53</v>
      </c>
      <c r="HL57">
        <v>13</v>
      </c>
      <c r="HM57">
        <v>25</v>
      </c>
      <c r="HN57">
        <v>0</v>
      </c>
      <c r="HO57">
        <v>0</v>
      </c>
      <c r="HP57">
        <v>0</v>
      </c>
      <c r="HQ57">
        <v>0</v>
      </c>
      <c r="HR57">
        <v>96</v>
      </c>
      <c r="HS57">
        <v>31</v>
      </c>
      <c r="HT57">
        <v>1</v>
      </c>
      <c r="HU57">
        <v>54</v>
      </c>
      <c r="HV57">
        <v>13</v>
      </c>
      <c r="HW57">
        <v>27</v>
      </c>
      <c r="HX57">
        <v>0</v>
      </c>
      <c r="HY57">
        <v>0</v>
      </c>
      <c r="HZ57">
        <v>0</v>
      </c>
      <c r="IA57">
        <v>0</v>
      </c>
      <c r="IB57">
        <v>113</v>
      </c>
      <c r="IC57">
        <v>27</v>
      </c>
      <c r="ID57">
        <v>1</v>
      </c>
      <c r="IE57">
        <v>57</v>
      </c>
      <c r="IF57">
        <v>11</v>
      </c>
      <c r="IG57">
        <v>42</v>
      </c>
      <c r="IH57">
        <v>0</v>
      </c>
      <c r="II57">
        <v>0</v>
      </c>
      <c r="IJ57">
        <v>0</v>
      </c>
      <c r="IK57">
        <v>1</v>
      </c>
      <c r="IL57">
        <v>127</v>
      </c>
      <c r="IM57">
        <v>23</v>
      </c>
      <c r="IN57">
        <v>0</v>
      </c>
      <c r="IO57">
        <v>46</v>
      </c>
      <c r="IP57">
        <v>17</v>
      </c>
      <c r="IQ57">
        <v>31</v>
      </c>
      <c r="IR57">
        <v>0</v>
      </c>
      <c r="IS57">
        <v>0</v>
      </c>
      <c r="IT57">
        <v>0</v>
      </c>
      <c r="IU57">
        <v>0</v>
      </c>
      <c r="IV57">
        <v>100</v>
      </c>
      <c r="IW57">
        <v>19</v>
      </c>
      <c r="IX57">
        <v>0</v>
      </c>
      <c r="IY57">
        <v>55</v>
      </c>
      <c r="IZ57">
        <v>14</v>
      </c>
      <c r="JA57">
        <v>27</v>
      </c>
      <c r="JB57">
        <v>0</v>
      </c>
      <c r="JC57">
        <v>0</v>
      </c>
      <c r="JD57">
        <v>0</v>
      </c>
      <c r="JE57">
        <v>0</v>
      </c>
      <c r="JF57">
        <v>101</v>
      </c>
      <c r="JG57">
        <v>19</v>
      </c>
      <c r="JH57">
        <v>1</v>
      </c>
      <c r="JI57">
        <v>56</v>
      </c>
      <c r="JJ57">
        <v>13</v>
      </c>
      <c r="JK57">
        <v>25</v>
      </c>
      <c r="JL57">
        <v>1</v>
      </c>
      <c r="JM57">
        <v>0</v>
      </c>
      <c r="JN57">
        <v>0</v>
      </c>
      <c r="JO57">
        <v>1</v>
      </c>
      <c r="JP57">
        <v>101</v>
      </c>
      <c r="JQ57">
        <v>20</v>
      </c>
      <c r="JR57">
        <v>1</v>
      </c>
      <c r="JS57">
        <v>44</v>
      </c>
      <c r="JT57">
        <v>18</v>
      </c>
      <c r="JU57">
        <v>26</v>
      </c>
      <c r="JV57">
        <v>0</v>
      </c>
      <c r="JW57">
        <v>0</v>
      </c>
      <c r="JX57">
        <v>0</v>
      </c>
      <c r="JY57">
        <v>0</v>
      </c>
      <c r="JZ57">
        <v>91</v>
      </c>
      <c r="KA57">
        <v>30</v>
      </c>
      <c r="KB57">
        <v>1</v>
      </c>
      <c r="KC57">
        <v>47</v>
      </c>
      <c r="KD57">
        <v>15</v>
      </c>
      <c r="KE57">
        <v>22</v>
      </c>
      <c r="KF57">
        <v>0</v>
      </c>
      <c r="KG57">
        <v>0</v>
      </c>
      <c r="KH57">
        <v>1</v>
      </c>
      <c r="KI57">
        <v>0</v>
      </c>
      <c r="KJ57">
        <v>100</v>
      </c>
      <c r="KK57">
        <v>26</v>
      </c>
      <c r="KL57">
        <v>3</v>
      </c>
      <c r="KM57">
        <v>34</v>
      </c>
      <c r="KN57">
        <v>14</v>
      </c>
      <c r="KO57">
        <v>26</v>
      </c>
      <c r="KP57">
        <v>0</v>
      </c>
      <c r="KQ57">
        <v>0</v>
      </c>
      <c r="KR57">
        <v>1</v>
      </c>
      <c r="KS57">
        <v>0</v>
      </c>
      <c r="KT57">
        <v>89</v>
      </c>
      <c r="KU57">
        <v>14</v>
      </c>
      <c r="KV57">
        <v>1</v>
      </c>
      <c r="KW57">
        <v>32</v>
      </c>
      <c r="KX57">
        <v>12</v>
      </c>
      <c r="KY57">
        <v>27</v>
      </c>
      <c r="KZ57">
        <v>0</v>
      </c>
      <c r="LA57">
        <v>0</v>
      </c>
      <c r="LB57">
        <v>0</v>
      </c>
      <c r="LC57">
        <v>0</v>
      </c>
      <c r="LD57">
        <v>74</v>
      </c>
      <c r="LE57">
        <v>19</v>
      </c>
      <c r="LF57">
        <v>0</v>
      </c>
      <c r="LG57">
        <v>42</v>
      </c>
      <c r="LH57">
        <v>9</v>
      </c>
      <c r="LI57">
        <v>24</v>
      </c>
      <c r="LJ57">
        <v>0</v>
      </c>
      <c r="LK57">
        <v>0</v>
      </c>
      <c r="LL57">
        <v>0</v>
      </c>
      <c r="LM57">
        <v>0</v>
      </c>
      <c r="LN57">
        <v>85</v>
      </c>
      <c r="LO57">
        <v>31</v>
      </c>
      <c r="LP57">
        <v>3</v>
      </c>
      <c r="LQ57">
        <v>35</v>
      </c>
      <c r="LR57">
        <v>6</v>
      </c>
      <c r="LS57">
        <v>30</v>
      </c>
      <c r="LT57">
        <v>0</v>
      </c>
      <c r="LU57">
        <v>0</v>
      </c>
      <c r="LV57">
        <v>1</v>
      </c>
      <c r="LW57">
        <v>0</v>
      </c>
      <c r="LX57">
        <v>99</v>
      </c>
      <c r="LY57">
        <v>17</v>
      </c>
      <c r="LZ57">
        <v>1</v>
      </c>
      <c r="MA57">
        <v>37</v>
      </c>
      <c r="MB57">
        <v>9</v>
      </c>
      <c r="MC57">
        <v>28</v>
      </c>
      <c r="MD57">
        <v>0</v>
      </c>
      <c r="ME57">
        <v>0</v>
      </c>
      <c r="MF57">
        <v>0</v>
      </c>
      <c r="MG57">
        <v>0</v>
      </c>
      <c r="MH57">
        <v>83</v>
      </c>
      <c r="MI57">
        <v>9</v>
      </c>
      <c r="MJ57">
        <v>1</v>
      </c>
      <c r="MK57">
        <v>36</v>
      </c>
      <c r="ML57">
        <v>7</v>
      </c>
      <c r="MM57">
        <v>30</v>
      </c>
      <c r="MN57">
        <v>0</v>
      </c>
      <c r="MO57">
        <v>0</v>
      </c>
      <c r="MP57">
        <v>0</v>
      </c>
      <c r="MQ57">
        <v>0</v>
      </c>
      <c r="MR57">
        <v>76</v>
      </c>
      <c r="MS57">
        <v>16</v>
      </c>
      <c r="MT57">
        <v>1</v>
      </c>
      <c r="MU57">
        <v>33</v>
      </c>
      <c r="MV57">
        <v>8</v>
      </c>
      <c r="MW57">
        <v>21</v>
      </c>
      <c r="MX57">
        <v>0</v>
      </c>
      <c r="MY57">
        <v>0</v>
      </c>
      <c r="MZ57">
        <v>0</v>
      </c>
      <c r="NA57">
        <v>1</v>
      </c>
      <c r="NB57">
        <v>71</v>
      </c>
      <c r="NC57">
        <v>11</v>
      </c>
      <c r="ND57">
        <v>1</v>
      </c>
      <c r="NE57">
        <v>17</v>
      </c>
      <c r="NF57">
        <v>6</v>
      </c>
      <c r="NG57">
        <v>7</v>
      </c>
      <c r="NH57">
        <v>0</v>
      </c>
      <c r="NI57">
        <v>0</v>
      </c>
      <c r="NJ57">
        <v>0</v>
      </c>
      <c r="NK57">
        <v>0</v>
      </c>
      <c r="NL57">
        <v>36</v>
      </c>
      <c r="NM57">
        <v>2</v>
      </c>
      <c r="NN57">
        <v>0</v>
      </c>
      <c r="NO57">
        <v>5</v>
      </c>
      <c r="NP57">
        <v>0</v>
      </c>
      <c r="NQ57">
        <v>10</v>
      </c>
      <c r="NR57">
        <v>0</v>
      </c>
      <c r="NS57">
        <v>0</v>
      </c>
      <c r="NT57">
        <v>0</v>
      </c>
      <c r="NU57">
        <v>0</v>
      </c>
      <c r="NV57">
        <v>17</v>
      </c>
      <c r="NW57">
        <v>367</v>
      </c>
      <c r="NX57">
        <v>17</v>
      </c>
      <c r="NY57">
        <v>859</v>
      </c>
      <c r="NZ57">
        <v>239</v>
      </c>
      <c r="OA57">
        <v>623</v>
      </c>
      <c r="OB57">
        <v>1</v>
      </c>
      <c r="OC57">
        <v>0</v>
      </c>
      <c r="OD57">
        <v>3</v>
      </c>
      <c r="OE57">
        <v>4</v>
      </c>
      <c r="OF57">
        <v>1866</v>
      </c>
    </row>
    <row r="58" spans="1:396" hidden="1">
      <c r="A58" s="178" t="s">
        <v>298</v>
      </c>
      <c r="B58">
        <v>1</v>
      </c>
      <c r="C58">
        <v>14</v>
      </c>
      <c r="D58">
        <v>53</v>
      </c>
      <c r="E58">
        <v>0</v>
      </c>
      <c r="F58">
        <v>7</v>
      </c>
      <c r="G58">
        <v>0</v>
      </c>
      <c r="H58">
        <v>0</v>
      </c>
      <c r="I58">
        <v>2</v>
      </c>
      <c r="J58">
        <v>11</v>
      </c>
      <c r="K58">
        <v>8</v>
      </c>
      <c r="L58">
        <v>0</v>
      </c>
      <c r="M58">
        <v>0</v>
      </c>
      <c r="N58">
        <v>14</v>
      </c>
      <c r="O58">
        <v>0</v>
      </c>
      <c r="P58">
        <v>0</v>
      </c>
      <c r="Q58">
        <v>2</v>
      </c>
      <c r="R58">
        <v>3</v>
      </c>
      <c r="S58">
        <v>2</v>
      </c>
      <c r="T58">
        <v>124</v>
      </c>
      <c r="U58">
        <v>32</v>
      </c>
      <c r="V58">
        <v>0</v>
      </c>
      <c r="W58">
        <v>0</v>
      </c>
      <c r="X58">
        <v>1</v>
      </c>
      <c r="Y58">
        <v>15</v>
      </c>
      <c r="Z58">
        <v>0</v>
      </c>
      <c r="AA58">
        <v>6</v>
      </c>
      <c r="AB58">
        <v>4</v>
      </c>
      <c r="AC58">
        <v>1</v>
      </c>
      <c r="AD58">
        <v>3</v>
      </c>
      <c r="AE58">
        <v>6</v>
      </c>
      <c r="AF58">
        <v>5</v>
      </c>
      <c r="AG58">
        <v>10</v>
      </c>
      <c r="AH58">
        <v>324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6</v>
      </c>
      <c r="BQ58">
        <v>23</v>
      </c>
      <c r="BR58">
        <v>71</v>
      </c>
      <c r="BS58">
        <v>6</v>
      </c>
      <c r="BT58">
        <v>17</v>
      </c>
      <c r="BU58">
        <v>0</v>
      </c>
      <c r="BV58">
        <v>0</v>
      </c>
      <c r="BW58">
        <v>11</v>
      </c>
      <c r="BX58">
        <v>25</v>
      </c>
      <c r="BY58">
        <v>20</v>
      </c>
      <c r="BZ58">
        <v>0</v>
      </c>
      <c r="CA58">
        <v>0</v>
      </c>
      <c r="CB58">
        <v>17</v>
      </c>
      <c r="CC58">
        <v>23</v>
      </c>
      <c r="CD58">
        <v>0</v>
      </c>
      <c r="CE58">
        <v>6</v>
      </c>
      <c r="CF58">
        <v>2</v>
      </c>
      <c r="CG58">
        <v>6</v>
      </c>
      <c r="CH58">
        <v>236</v>
      </c>
      <c r="CI58">
        <v>54</v>
      </c>
      <c r="CJ58">
        <v>1</v>
      </c>
      <c r="CK58">
        <v>0</v>
      </c>
      <c r="CL58">
        <v>2</v>
      </c>
      <c r="CM58">
        <v>26</v>
      </c>
      <c r="CN58">
        <v>0</v>
      </c>
      <c r="CO58">
        <v>2</v>
      </c>
      <c r="CP58">
        <v>18</v>
      </c>
      <c r="CQ58">
        <v>3</v>
      </c>
      <c r="CR58">
        <v>2</v>
      </c>
      <c r="CS58">
        <v>17</v>
      </c>
      <c r="CT58">
        <v>3</v>
      </c>
      <c r="CU58">
        <v>17</v>
      </c>
      <c r="CV58">
        <v>614</v>
      </c>
      <c r="CW58">
        <v>6</v>
      </c>
      <c r="CX58">
        <v>17</v>
      </c>
      <c r="CY58">
        <v>82</v>
      </c>
      <c r="CZ58">
        <v>0</v>
      </c>
      <c r="DA58">
        <v>15</v>
      </c>
      <c r="DB58">
        <v>0</v>
      </c>
      <c r="DC58">
        <v>0</v>
      </c>
      <c r="DD58">
        <v>8</v>
      </c>
      <c r="DE58">
        <v>57</v>
      </c>
      <c r="DF58">
        <v>1</v>
      </c>
      <c r="DG58">
        <v>0</v>
      </c>
      <c r="DH58">
        <v>0</v>
      </c>
      <c r="DI58">
        <v>16</v>
      </c>
      <c r="DJ58">
        <v>6</v>
      </c>
      <c r="DK58">
        <v>0</v>
      </c>
      <c r="DL58">
        <v>7</v>
      </c>
      <c r="DM58">
        <v>9</v>
      </c>
      <c r="DN58">
        <v>2</v>
      </c>
      <c r="DO58">
        <v>79</v>
      </c>
      <c r="DP58">
        <v>6</v>
      </c>
      <c r="DQ58">
        <v>0</v>
      </c>
      <c r="DR58">
        <v>0</v>
      </c>
      <c r="DS58">
        <v>0</v>
      </c>
      <c r="DT58">
        <v>8</v>
      </c>
      <c r="DU58">
        <v>0</v>
      </c>
      <c r="DV58">
        <v>0</v>
      </c>
      <c r="DW58">
        <v>0</v>
      </c>
      <c r="DX58">
        <v>0</v>
      </c>
      <c r="DY58">
        <v>11</v>
      </c>
      <c r="DZ58">
        <v>14</v>
      </c>
      <c r="EA58">
        <v>0</v>
      </c>
      <c r="EB58">
        <v>7</v>
      </c>
      <c r="EC58">
        <v>351</v>
      </c>
      <c r="ED58">
        <v>13</v>
      </c>
      <c r="EE58">
        <v>54</v>
      </c>
      <c r="EF58">
        <v>206</v>
      </c>
      <c r="EG58">
        <v>6</v>
      </c>
      <c r="EH58">
        <v>39</v>
      </c>
      <c r="EI58">
        <v>0</v>
      </c>
      <c r="EJ58">
        <v>0</v>
      </c>
      <c r="EK58">
        <v>21</v>
      </c>
      <c r="EL58">
        <v>93</v>
      </c>
      <c r="EM58">
        <v>29</v>
      </c>
      <c r="EN58">
        <v>0</v>
      </c>
      <c r="EO58">
        <v>0</v>
      </c>
      <c r="EP58">
        <v>47</v>
      </c>
      <c r="EQ58">
        <v>29</v>
      </c>
      <c r="ER58">
        <v>0</v>
      </c>
      <c r="ES58">
        <v>15</v>
      </c>
      <c r="ET58">
        <v>14</v>
      </c>
      <c r="EU58">
        <v>10</v>
      </c>
      <c r="EV58">
        <v>439</v>
      </c>
      <c r="EW58">
        <v>92</v>
      </c>
      <c r="EX58">
        <v>1</v>
      </c>
      <c r="EY58">
        <v>0</v>
      </c>
      <c r="EZ58">
        <v>3</v>
      </c>
      <c r="FA58">
        <v>49</v>
      </c>
      <c r="FB58">
        <v>0</v>
      </c>
      <c r="FC58">
        <v>8</v>
      </c>
      <c r="FD58">
        <v>22</v>
      </c>
      <c r="FE58">
        <v>4</v>
      </c>
      <c r="FF58">
        <v>16</v>
      </c>
      <c r="FG58">
        <v>37</v>
      </c>
      <c r="FH58">
        <v>8</v>
      </c>
      <c r="FI58">
        <v>34</v>
      </c>
      <c r="FJ58">
        <v>1289</v>
      </c>
      <c r="FK58">
        <v>117</v>
      </c>
      <c r="FL58">
        <v>7</v>
      </c>
      <c r="FM58">
        <v>196</v>
      </c>
      <c r="FN58">
        <v>1</v>
      </c>
      <c r="FO58">
        <v>3</v>
      </c>
      <c r="FP58">
        <v>324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255</v>
      </c>
      <c r="FX58">
        <v>16</v>
      </c>
      <c r="FY58">
        <v>339</v>
      </c>
      <c r="FZ58">
        <v>0</v>
      </c>
      <c r="GA58">
        <v>4</v>
      </c>
      <c r="GB58">
        <v>614</v>
      </c>
      <c r="GC58">
        <v>35</v>
      </c>
      <c r="GD58">
        <v>1</v>
      </c>
      <c r="GE58">
        <v>308</v>
      </c>
      <c r="GF58">
        <v>0</v>
      </c>
      <c r="GG58">
        <v>7</v>
      </c>
      <c r="GH58">
        <v>351</v>
      </c>
      <c r="GI58">
        <v>407</v>
      </c>
      <c r="GJ58">
        <v>24</v>
      </c>
      <c r="GK58">
        <v>843</v>
      </c>
      <c r="GL58">
        <v>1</v>
      </c>
      <c r="GM58">
        <v>14</v>
      </c>
      <c r="GN58">
        <v>1289</v>
      </c>
      <c r="GO58">
        <v>4</v>
      </c>
      <c r="GP58">
        <v>0</v>
      </c>
      <c r="GQ58">
        <v>48</v>
      </c>
      <c r="GR58">
        <v>27</v>
      </c>
      <c r="GS58">
        <v>94</v>
      </c>
      <c r="GT58">
        <v>0</v>
      </c>
      <c r="GU58">
        <v>0</v>
      </c>
      <c r="GV58">
        <v>0</v>
      </c>
      <c r="GW58">
        <v>0</v>
      </c>
      <c r="GX58">
        <v>146</v>
      </c>
      <c r="GY58">
        <v>15</v>
      </c>
      <c r="GZ58">
        <v>0</v>
      </c>
      <c r="HA58">
        <v>28</v>
      </c>
      <c r="HB58">
        <v>17</v>
      </c>
      <c r="HC58">
        <v>29</v>
      </c>
      <c r="HD58">
        <v>0</v>
      </c>
      <c r="HE58">
        <v>1</v>
      </c>
      <c r="HF58">
        <v>0</v>
      </c>
      <c r="HG58">
        <v>0</v>
      </c>
      <c r="HH58">
        <v>72</v>
      </c>
      <c r="HI58">
        <v>23</v>
      </c>
      <c r="HJ58">
        <v>0</v>
      </c>
      <c r="HK58">
        <v>41</v>
      </c>
      <c r="HL58">
        <v>28</v>
      </c>
      <c r="HM58">
        <v>14</v>
      </c>
      <c r="HN58">
        <v>0</v>
      </c>
      <c r="HO58">
        <v>0</v>
      </c>
      <c r="HP58">
        <v>0</v>
      </c>
      <c r="HQ58">
        <v>0</v>
      </c>
      <c r="HR58">
        <v>78</v>
      </c>
      <c r="HS58">
        <v>20</v>
      </c>
      <c r="HT58">
        <v>0</v>
      </c>
      <c r="HU58">
        <v>38</v>
      </c>
      <c r="HV58">
        <v>24</v>
      </c>
      <c r="HW58">
        <v>19</v>
      </c>
      <c r="HX58">
        <v>0</v>
      </c>
      <c r="HY58">
        <v>0</v>
      </c>
      <c r="HZ58">
        <v>0</v>
      </c>
      <c r="IA58">
        <v>0</v>
      </c>
      <c r="IB58">
        <v>77</v>
      </c>
      <c r="IC58">
        <v>13</v>
      </c>
      <c r="ID58">
        <v>0</v>
      </c>
      <c r="IE58">
        <v>34</v>
      </c>
      <c r="IF58">
        <v>21</v>
      </c>
      <c r="IG58">
        <v>24</v>
      </c>
      <c r="IH58">
        <v>0</v>
      </c>
      <c r="II58">
        <v>1</v>
      </c>
      <c r="IJ58">
        <v>0</v>
      </c>
      <c r="IK58">
        <v>0</v>
      </c>
      <c r="IL58">
        <v>71</v>
      </c>
      <c r="IM58">
        <v>26</v>
      </c>
      <c r="IN58">
        <v>0</v>
      </c>
      <c r="IO58">
        <v>39</v>
      </c>
      <c r="IP58">
        <v>27</v>
      </c>
      <c r="IQ58">
        <v>22</v>
      </c>
      <c r="IR58">
        <v>0</v>
      </c>
      <c r="IS58">
        <v>0</v>
      </c>
      <c r="IT58">
        <v>0</v>
      </c>
      <c r="IU58">
        <v>0</v>
      </c>
      <c r="IV58">
        <v>87</v>
      </c>
      <c r="IW58">
        <v>26</v>
      </c>
      <c r="IX58">
        <v>0</v>
      </c>
      <c r="IY58">
        <v>49</v>
      </c>
      <c r="IZ58">
        <v>34</v>
      </c>
      <c r="JA58">
        <v>18</v>
      </c>
      <c r="JB58">
        <v>0</v>
      </c>
      <c r="JC58">
        <v>0</v>
      </c>
      <c r="JD58">
        <v>0</v>
      </c>
      <c r="JE58">
        <v>0</v>
      </c>
      <c r="JF58">
        <v>93</v>
      </c>
      <c r="JG58">
        <v>30</v>
      </c>
      <c r="JH58">
        <v>0</v>
      </c>
      <c r="JI58">
        <v>43</v>
      </c>
      <c r="JJ58">
        <v>27</v>
      </c>
      <c r="JK58">
        <v>24</v>
      </c>
      <c r="JL58">
        <v>0</v>
      </c>
      <c r="JM58">
        <v>0</v>
      </c>
      <c r="JN58">
        <v>0</v>
      </c>
      <c r="JO58">
        <v>0</v>
      </c>
      <c r="JP58">
        <v>97</v>
      </c>
      <c r="JQ58">
        <v>37</v>
      </c>
      <c r="JR58">
        <v>0</v>
      </c>
      <c r="JS58">
        <v>35</v>
      </c>
      <c r="JT58">
        <v>22</v>
      </c>
      <c r="JU58">
        <v>15</v>
      </c>
      <c r="JV58">
        <v>1</v>
      </c>
      <c r="JW58">
        <v>0</v>
      </c>
      <c r="JX58">
        <v>0</v>
      </c>
      <c r="JY58">
        <v>1</v>
      </c>
      <c r="JZ58">
        <v>87</v>
      </c>
      <c r="KA58">
        <v>23</v>
      </c>
      <c r="KB58">
        <v>0</v>
      </c>
      <c r="KC58">
        <v>36</v>
      </c>
      <c r="KD58">
        <v>20</v>
      </c>
      <c r="KE58">
        <v>15</v>
      </c>
      <c r="KF58">
        <v>0</v>
      </c>
      <c r="KG58">
        <v>0</v>
      </c>
      <c r="KH58">
        <v>0</v>
      </c>
      <c r="KI58">
        <v>1</v>
      </c>
      <c r="KJ58">
        <v>74</v>
      </c>
      <c r="KK58">
        <v>23</v>
      </c>
      <c r="KL58">
        <v>0</v>
      </c>
      <c r="KM58">
        <v>38</v>
      </c>
      <c r="KN58">
        <v>30</v>
      </c>
      <c r="KO58">
        <v>11</v>
      </c>
      <c r="KP58">
        <v>0</v>
      </c>
      <c r="KQ58">
        <v>0</v>
      </c>
      <c r="KR58">
        <v>0</v>
      </c>
      <c r="KS58">
        <v>0</v>
      </c>
      <c r="KT58">
        <v>72</v>
      </c>
      <c r="KU58">
        <v>30</v>
      </c>
      <c r="KV58">
        <v>0</v>
      </c>
      <c r="KW58">
        <v>33</v>
      </c>
      <c r="KX58">
        <v>21</v>
      </c>
      <c r="KY58">
        <v>11</v>
      </c>
      <c r="KZ58">
        <v>0</v>
      </c>
      <c r="LA58">
        <v>0</v>
      </c>
      <c r="LB58">
        <v>0</v>
      </c>
      <c r="LC58">
        <v>0</v>
      </c>
      <c r="LD58">
        <v>74</v>
      </c>
      <c r="LE58">
        <v>22</v>
      </c>
      <c r="LF58">
        <v>0</v>
      </c>
      <c r="LG58">
        <v>40</v>
      </c>
      <c r="LH58">
        <v>21</v>
      </c>
      <c r="LI58">
        <v>10</v>
      </c>
      <c r="LJ58">
        <v>0</v>
      </c>
      <c r="LK58">
        <v>0</v>
      </c>
      <c r="LL58">
        <v>0</v>
      </c>
      <c r="LM58">
        <v>0</v>
      </c>
      <c r="LN58">
        <v>72</v>
      </c>
      <c r="LO58">
        <v>11</v>
      </c>
      <c r="LP58">
        <v>0</v>
      </c>
      <c r="LQ58">
        <v>35</v>
      </c>
      <c r="LR58">
        <v>15</v>
      </c>
      <c r="LS58">
        <v>9</v>
      </c>
      <c r="LT58">
        <v>0</v>
      </c>
      <c r="LU58">
        <v>0</v>
      </c>
      <c r="LV58">
        <v>0</v>
      </c>
      <c r="LW58">
        <v>0</v>
      </c>
      <c r="LX58">
        <v>55</v>
      </c>
      <c r="LY58">
        <v>9</v>
      </c>
      <c r="LZ58">
        <v>0</v>
      </c>
      <c r="MA58">
        <v>27</v>
      </c>
      <c r="MB58">
        <v>16</v>
      </c>
      <c r="MC58">
        <v>10</v>
      </c>
      <c r="MD58">
        <v>0</v>
      </c>
      <c r="ME58">
        <v>0</v>
      </c>
      <c r="MF58">
        <v>0</v>
      </c>
      <c r="MG58">
        <v>0</v>
      </c>
      <c r="MH58">
        <v>46</v>
      </c>
      <c r="MI58">
        <v>5</v>
      </c>
      <c r="MJ58">
        <v>0</v>
      </c>
      <c r="MK58">
        <v>16</v>
      </c>
      <c r="ML58">
        <v>5</v>
      </c>
      <c r="MM58">
        <v>11</v>
      </c>
      <c r="MN58">
        <v>0</v>
      </c>
      <c r="MO58">
        <v>0</v>
      </c>
      <c r="MP58">
        <v>0</v>
      </c>
      <c r="MQ58">
        <v>0</v>
      </c>
      <c r="MR58">
        <v>32</v>
      </c>
      <c r="MS58">
        <v>4</v>
      </c>
      <c r="MT58">
        <v>0</v>
      </c>
      <c r="MU58">
        <v>20</v>
      </c>
      <c r="MV58">
        <v>11</v>
      </c>
      <c r="MW58">
        <v>8</v>
      </c>
      <c r="MX58">
        <v>0</v>
      </c>
      <c r="MY58">
        <v>0</v>
      </c>
      <c r="MZ58">
        <v>0</v>
      </c>
      <c r="NA58">
        <v>0</v>
      </c>
      <c r="NB58">
        <v>32</v>
      </c>
      <c r="NC58">
        <v>3</v>
      </c>
      <c r="ND58">
        <v>0</v>
      </c>
      <c r="NE58">
        <v>14</v>
      </c>
      <c r="NF58">
        <v>7</v>
      </c>
      <c r="NG58">
        <v>7</v>
      </c>
      <c r="NH58">
        <v>0</v>
      </c>
      <c r="NI58">
        <v>0</v>
      </c>
      <c r="NJ58">
        <v>0</v>
      </c>
      <c r="NK58">
        <v>0</v>
      </c>
      <c r="NL58">
        <v>24</v>
      </c>
      <c r="NM58">
        <v>0</v>
      </c>
      <c r="NN58">
        <v>0</v>
      </c>
      <c r="NO58">
        <v>0</v>
      </c>
      <c r="NP58">
        <v>0</v>
      </c>
      <c r="NQ58">
        <v>0</v>
      </c>
      <c r="NR58">
        <v>0</v>
      </c>
      <c r="NS58">
        <v>0</v>
      </c>
      <c r="NT58">
        <v>0</v>
      </c>
      <c r="NU58">
        <v>0</v>
      </c>
      <c r="NV58">
        <v>0</v>
      </c>
      <c r="NW58">
        <v>324</v>
      </c>
      <c r="NX58">
        <v>0</v>
      </c>
      <c r="NY58">
        <v>614</v>
      </c>
      <c r="NZ58">
        <v>373</v>
      </c>
      <c r="OA58">
        <v>351</v>
      </c>
      <c r="OB58">
        <v>1</v>
      </c>
      <c r="OC58">
        <v>2</v>
      </c>
      <c r="OD58">
        <v>0</v>
      </c>
      <c r="OE58">
        <v>2</v>
      </c>
      <c r="OF58">
        <v>1289</v>
      </c>
    </row>
    <row r="59" spans="1:396" hidden="1">
      <c r="A59" s="178" t="s">
        <v>179</v>
      </c>
      <c r="B59">
        <v>176</v>
      </c>
      <c r="C59">
        <v>1</v>
      </c>
      <c r="D59">
        <v>10</v>
      </c>
      <c r="E59">
        <v>1</v>
      </c>
      <c r="F59">
        <v>7</v>
      </c>
      <c r="G59">
        <v>0</v>
      </c>
      <c r="H59">
        <v>29</v>
      </c>
      <c r="I59">
        <v>23</v>
      </c>
      <c r="J59">
        <v>41</v>
      </c>
      <c r="K59">
        <v>3</v>
      </c>
      <c r="L59">
        <v>0</v>
      </c>
      <c r="M59">
        <v>0</v>
      </c>
      <c r="N59">
        <v>10</v>
      </c>
      <c r="O59">
        <v>15</v>
      </c>
      <c r="P59">
        <v>0</v>
      </c>
      <c r="Q59">
        <v>2</v>
      </c>
      <c r="R59">
        <v>4</v>
      </c>
      <c r="S59">
        <v>3</v>
      </c>
      <c r="T59">
        <v>124</v>
      </c>
      <c r="U59">
        <v>11</v>
      </c>
      <c r="V59">
        <v>0</v>
      </c>
      <c r="W59">
        <v>1</v>
      </c>
      <c r="X59">
        <v>0</v>
      </c>
      <c r="Y59">
        <v>6</v>
      </c>
      <c r="Z59">
        <v>0</v>
      </c>
      <c r="AA59">
        <v>3</v>
      </c>
      <c r="AB59">
        <v>4</v>
      </c>
      <c r="AC59">
        <v>1</v>
      </c>
      <c r="AD59">
        <v>7</v>
      </c>
      <c r="AE59">
        <v>15</v>
      </c>
      <c r="AF59">
        <v>12</v>
      </c>
      <c r="AG59">
        <v>8</v>
      </c>
      <c r="AH59">
        <v>517</v>
      </c>
      <c r="AI59">
        <v>7</v>
      </c>
      <c r="AJ59">
        <v>0</v>
      </c>
      <c r="AK59">
        <v>3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3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16</v>
      </c>
      <c r="BP59">
        <v>624</v>
      </c>
      <c r="BQ59">
        <v>12</v>
      </c>
      <c r="BR59">
        <v>12</v>
      </c>
      <c r="BS59">
        <v>1</v>
      </c>
      <c r="BT59">
        <v>21</v>
      </c>
      <c r="BU59">
        <v>1</v>
      </c>
      <c r="BV59">
        <v>40</v>
      </c>
      <c r="BW59">
        <v>64</v>
      </c>
      <c r="BX59">
        <v>10</v>
      </c>
      <c r="BY59">
        <v>4</v>
      </c>
      <c r="BZ59">
        <v>0</v>
      </c>
      <c r="CA59">
        <v>0</v>
      </c>
      <c r="CB59">
        <v>11</v>
      </c>
      <c r="CC59">
        <v>43</v>
      </c>
      <c r="CD59">
        <v>0</v>
      </c>
      <c r="CE59">
        <v>2</v>
      </c>
      <c r="CF59">
        <v>10</v>
      </c>
      <c r="CG59">
        <v>3</v>
      </c>
      <c r="CH59">
        <v>99</v>
      </c>
      <c r="CI59">
        <v>14</v>
      </c>
      <c r="CJ59">
        <v>0</v>
      </c>
      <c r="CK59">
        <v>3</v>
      </c>
      <c r="CL59">
        <v>0</v>
      </c>
      <c r="CM59">
        <v>7</v>
      </c>
      <c r="CN59">
        <v>0</v>
      </c>
      <c r="CO59">
        <v>3</v>
      </c>
      <c r="CP59">
        <v>13</v>
      </c>
      <c r="CQ59">
        <v>8</v>
      </c>
      <c r="CR59">
        <v>5</v>
      </c>
      <c r="CS59">
        <v>11</v>
      </c>
      <c r="CT59">
        <v>1</v>
      </c>
      <c r="CU59">
        <v>17</v>
      </c>
      <c r="CV59">
        <v>1039</v>
      </c>
      <c r="CW59">
        <v>148</v>
      </c>
      <c r="CX59">
        <v>15</v>
      </c>
      <c r="CY59">
        <v>8</v>
      </c>
      <c r="CZ59">
        <v>0</v>
      </c>
      <c r="DA59">
        <v>26</v>
      </c>
      <c r="DB59">
        <v>4</v>
      </c>
      <c r="DC59">
        <v>62</v>
      </c>
      <c r="DD59">
        <v>36</v>
      </c>
      <c r="DE59">
        <v>25</v>
      </c>
      <c r="DF59">
        <v>9</v>
      </c>
      <c r="DG59">
        <v>0</v>
      </c>
      <c r="DH59">
        <v>3</v>
      </c>
      <c r="DI59">
        <v>12</v>
      </c>
      <c r="DJ59">
        <v>4</v>
      </c>
      <c r="DK59">
        <v>0</v>
      </c>
      <c r="DL59">
        <v>0</v>
      </c>
      <c r="DM59">
        <v>25</v>
      </c>
      <c r="DN59">
        <v>1</v>
      </c>
      <c r="DO59">
        <v>89</v>
      </c>
      <c r="DP59">
        <v>6</v>
      </c>
      <c r="DQ59">
        <v>0</v>
      </c>
      <c r="DR59">
        <v>0</v>
      </c>
      <c r="DS59">
        <v>0</v>
      </c>
      <c r="DT59">
        <v>5</v>
      </c>
      <c r="DU59">
        <v>1</v>
      </c>
      <c r="DV59">
        <v>6</v>
      </c>
      <c r="DW59">
        <v>0</v>
      </c>
      <c r="DX59">
        <v>3</v>
      </c>
      <c r="DY59">
        <v>5</v>
      </c>
      <c r="DZ59">
        <v>11</v>
      </c>
      <c r="EA59">
        <v>1</v>
      </c>
      <c r="EB59">
        <v>2</v>
      </c>
      <c r="EC59">
        <v>507</v>
      </c>
      <c r="ED59">
        <v>955</v>
      </c>
      <c r="EE59">
        <v>28</v>
      </c>
      <c r="EF59">
        <v>33</v>
      </c>
      <c r="EG59">
        <v>2</v>
      </c>
      <c r="EH59">
        <v>54</v>
      </c>
      <c r="EI59">
        <v>5</v>
      </c>
      <c r="EJ59">
        <v>131</v>
      </c>
      <c r="EK59">
        <v>123</v>
      </c>
      <c r="EL59">
        <v>76</v>
      </c>
      <c r="EM59">
        <v>16</v>
      </c>
      <c r="EN59">
        <v>0</v>
      </c>
      <c r="EO59">
        <v>3</v>
      </c>
      <c r="EP59">
        <v>33</v>
      </c>
      <c r="EQ59">
        <v>62</v>
      </c>
      <c r="ER59">
        <v>0</v>
      </c>
      <c r="ES59">
        <v>4</v>
      </c>
      <c r="ET59">
        <v>39</v>
      </c>
      <c r="EU59">
        <v>7</v>
      </c>
      <c r="EV59">
        <v>315</v>
      </c>
      <c r="EW59">
        <v>31</v>
      </c>
      <c r="EX59">
        <v>0</v>
      </c>
      <c r="EY59">
        <v>4</v>
      </c>
      <c r="EZ59">
        <v>0</v>
      </c>
      <c r="FA59">
        <v>18</v>
      </c>
      <c r="FB59">
        <v>1</v>
      </c>
      <c r="FC59">
        <v>12</v>
      </c>
      <c r="FD59">
        <v>20</v>
      </c>
      <c r="FE59">
        <v>12</v>
      </c>
      <c r="FF59">
        <v>17</v>
      </c>
      <c r="FG59">
        <v>37</v>
      </c>
      <c r="FH59">
        <v>14</v>
      </c>
      <c r="FI59">
        <v>27</v>
      </c>
      <c r="FJ59">
        <v>2079</v>
      </c>
      <c r="FK59">
        <v>201</v>
      </c>
      <c r="FL59">
        <v>26</v>
      </c>
      <c r="FM59">
        <v>264</v>
      </c>
      <c r="FN59">
        <v>6</v>
      </c>
      <c r="FO59">
        <v>20</v>
      </c>
      <c r="FP59">
        <v>517</v>
      </c>
      <c r="FQ59">
        <v>8</v>
      </c>
      <c r="FR59">
        <v>4</v>
      </c>
      <c r="FS59">
        <v>2</v>
      </c>
      <c r="FT59">
        <v>0</v>
      </c>
      <c r="FU59">
        <v>2</v>
      </c>
      <c r="FV59">
        <v>16</v>
      </c>
      <c r="FW59">
        <v>496</v>
      </c>
      <c r="FX59">
        <v>36</v>
      </c>
      <c r="FY59">
        <v>481</v>
      </c>
      <c r="FZ59">
        <v>2</v>
      </c>
      <c r="GA59">
        <v>24</v>
      </c>
      <c r="GB59">
        <v>1039</v>
      </c>
      <c r="GC59">
        <v>91</v>
      </c>
      <c r="GD59">
        <v>6</v>
      </c>
      <c r="GE59">
        <v>400</v>
      </c>
      <c r="GF59">
        <v>5</v>
      </c>
      <c r="GG59">
        <v>5</v>
      </c>
      <c r="GH59">
        <v>507</v>
      </c>
      <c r="GI59">
        <v>796</v>
      </c>
      <c r="GJ59">
        <v>72</v>
      </c>
      <c r="GK59">
        <v>1147</v>
      </c>
      <c r="GL59">
        <v>13</v>
      </c>
      <c r="GM59">
        <v>51</v>
      </c>
      <c r="GN59">
        <v>2079</v>
      </c>
      <c r="GO59">
        <v>21</v>
      </c>
      <c r="GP59">
        <v>0</v>
      </c>
      <c r="GQ59">
        <v>91</v>
      </c>
      <c r="GR59">
        <v>39</v>
      </c>
      <c r="GS59">
        <v>73</v>
      </c>
      <c r="GT59">
        <v>0</v>
      </c>
      <c r="GU59">
        <v>1</v>
      </c>
      <c r="GV59">
        <v>0</v>
      </c>
      <c r="GW59">
        <v>0</v>
      </c>
      <c r="GX59">
        <v>185</v>
      </c>
      <c r="GY59">
        <v>19</v>
      </c>
      <c r="GZ59">
        <v>0</v>
      </c>
      <c r="HA59">
        <v>78</v>
      </c>
      <c r="HB59">
        <v>40</v>
      </c>
      <c r="HC59">
        <v>29</v>
      </c>
      <c r="HD59">
        <v>0</v>
      </c>
      <c r="HE59">
        <v>0</v>
      </c>
      <c r="HF59">
        <v>0</v>
      </c>
      <c r="HG59">
        <v>0</v>
      </c>
      <c r="HH59">
        <v>126</v>
      </c>
      <c r="HI59">
        <v>32</v>
      </c>
      <c r="HJ59">
        <v>0</v>
      </c>
      <c r="HK59">
        <v>64</v>
      </c>
      <c r="HL59">
        <v>32</v>
      </c>
      <c r="HM59">
        <v>23</v>
      </c>
      <c r="HN59">
        <v>0</v>
      </c>
      <c r="HO59">
        <v>0</v>
      </c>
      <c r="HP59">
        <v>0</v>
      </c>
      <c r="HQ59">
        <v>0</v>
      </c>
      <c r="HR59">
        <v>119</v>
      </c>
      <c r="HS59">
        <v>28</v>
      </c>
      <c r="HT59">
        <v>0</v>
      </c>
      <c r="HU59">
        <v>85</v>
      </c>
      <c r="HV59">
        <v>37</v>
      </c>
      <c r="HW59">
        <v>25</v>
      </c>
      <c r="HX59">
        <v>0</v>
      </c>
      <c r="HY59">
        <v>0</v>
      </c>
      <c r="HZ59">
        <v>0</v>
      </c>
      <c r="IA59">
        <v>0</v>
      </c>
      <c r="IB59">
        <v>138</v>
      </c>
      <c r="IC59">
        <v>35</v>
      </c>
      <c r="ID59">
        <v>0</v>
      </c>
      <c r="IE59">
        <v>56</v>
      </c>
      <c r="IF59">
        <v>17</v>
      </c>
      <c r="IG59">
        <v>21</v>
      </c>
      <c r="IH59">
        <v>0</v>
      </c>
      <c r="II59">
        <v>1</v>
      </c>
      <c r="IJ59">
        <v>0</v>
      </c>
      <c r="IK59">
        <v>0</v>
      </c>
      <c r="IL59">
        <v>112</v>
      </c>
      <c r="IM59">
        <v>43</v>
      </c>
      <c r="IN59">
        <v>0</v>
      </c>
      <c r="IO59">
        <v>54</v>
      </c>
      <c r="IP59">
        <v>21</v>
      </c>
      <c r="IQ59">
        <v>33</v>
      </c>
      <c r="IR59">
        <v>1</v>
      </c>
      <c r="IS59">
        <v>0</v>
      </c>
      <c r="IT59">
        <v>0</v>
      </c>
      <c r="IU59">
        <v>0</v>
      </c>
      <c r="IV59">
        <v>130</v>
      </c>
      <c r="IW59">
        <v>33</v>
      </c>
      <c r="IX59">
        <v>0</v>
      </c>
      <c r="IY59">
        <v>51</v>
      </c>
      <c r="IZ59">
        <v>15</v>
      </c>
      <c r="JA59">
        <v>24</v>
      </c>
      <c r="JB59">
        <v>0</v>
      </c>
      <c r="JC59">
        <v>0</v>
      </c>
      <c r="JD59">
        <v>0</v>
      </c>
      <c r="JE59">
        <v>0</v>
      </c>
      <c r="JF59">
        <v>108</v>
      </c>
      <c r="JG59">
        <v>26</v>
      </c>
      <c r="JH59">
        <v>0</v>
      </c>
      <c r="JI59">
        <v>58</v>
      </c>
      <c r="JJ59">
        <v>26</v>
      </c>
      <c r="JK59">
        <v>35</v>
      </c>
      <c r="JL59">
        <v>0</v>
      </c>
      <c r="JM59">
        <v>0</v>
      </c>
      <c r="JN59">
        <v>0</v>
      </c>
      <c r="JO59">
        <v>0</v>
      </c>
      <c r="JP59">
        <v>119</v>
      </c>
      <c r="JQ59">
        <v>29</v>
      </c>
      <c r="JR59">
        <v>0</v>
      </c>
      <c r="JS59">
        <v>72</v>
      </c>
      <c r="JT59">
        <v>24</v>
      </c>
      <c r="JU59">
        <v>26</v>
      </c>
      <c r="JV59">
        <v>0</v>
      </c>
      <c r="JW59">
        <v>0</v>
      </c>
      <c r="JX59">
        <v>0</v>
      </c>
      <c r="JY59">
        <v>0</v>
      </c>
      <c r="JZ59">
        <v>127</v>
      </c>
      <c r="KA59">
        <v>26</v>
      </c>
      <c r="KB59">
        <v>2</v>
      </c>
      <c r="KC59">
        <v>43</v>
      </c>
      <c r="KD59">
        <v>12</v>
      </c>
      <c r="KE59">
        <v>23</v>
      </c>
      <c r="KF59">
        <v>0</v>
      </c>
      <c r="KG59">
        <v>0</v>
      </c>
      <c r="KH59">
        <v>0</v>
      </c>
      <c r="KI59">
        <v>0</v>
      </c>
      <c r="KJ59">
        <v>94</v>
      </c>
      <c r="KK59">
        <v>28</v>
      </c>
      <c r="KL59">
        <v>4</v>
      </c>
      <c r="KM59">
        <v>44</v>
      </c>
      <c r="KN59">
        <v>18</v>
      </c>
      <c r="KO59">
        <v>37</v>
      </c>
      <c r="KP59">
        <v>0</v>
      </c>
      <c r="KQ59">
        <v>0</v>
      </c>
      <c r="KR59">
        <v>0</v>
      </c>
      <c r="KS59">
        <v>0</v>
      </c>
      <c r="KT59">
        <v>113</v>
      </c>
      <c r="KU59">
        <v>34</v>
      </c>
      <c r="KV59">
        <v>0</v>
      </c>
      <c r="KW59">
        <v>66</v>
      </c>
      <c r="KX59">
        <v>27</v>
      </c>
      <c r="KY59">
        <v>26</v>
      </c>
      <c r="KZ59">
        <v>0</v>
      </c>
      <c r="LA59">
        <v>0</v>
      </c>
      <c r="LB59">
        <v>0</v>
      </c>
      <c r="LC59">
        <v>0</v>
      </c>
      <c r="LD59">
        <v>126</v>
      </c>
      <c r="LE59">
        <v>31</v>
      </c>
      <c r="LF59">
        <v>2</v>
      </c>
      <c r="LG59">
        <v>62</v>
      </c>
      <c r="LH59">
        <v>18</v>
      </c>
      <c r="LI59">
        <v>34</v>
      </c>
      <c r="LJ59">
        <v>0</v>
      </c>
      <c r="LK59">
        <v>0</v>
      </c>
      <c r="LL59">
        <v>0</v>
      </c>
      <c r="LM59">
        <v>0</v>
      </c>
      <c r="LN59">
        <v>129</v>
      </c>
      <c r="LO59">
        <v>35</v>
      </c>
      <c r="LP59">
        <v>1</v>
      </c>
      <c r="LQ59">
        <v>50</v>
      </c>
      <c r="LR59">
        <v>10</v>
      </c>
      <c r="LS59">
        <v>25</v>
      </c>
      <c r="LT59">
        <v>0</v>
      </c>
      <c r="LU59">
        <v>0</v>
      </c>
      <c r="LV59">
        <v>0</v>
      </c>
      <c r="LW59">
        <v>0</v>
      </c>
      <c r="LX59">
        <v>111</v>
      </c>
      <c r="LY59">
        <v>33</v>
      </c>
      <c r="LZ59">
        <v>1</v>
      </c>
      <c r="MA59">
        <v>53</v>
      </c>
      <c r="MB59">
        <v>14</v>
      </c>
      <c r="MC59">
        <v>22</v>
      </c>
      <c r="MD59">
        <v>0</v>
      </c>
      <c r="ME59">
        <v>0</v>
      </c>
      <c r="MF59">
        <v>0</v>
      </c>
      <c r="MG59">
        <v>0</v>
      </c>
      <c r="MH59">
        <v>109</v>
      </c>
      <c r="MI59">
        <v>24</v>
      </c>
      <c r="MJ59">
        <v>2</v>
      </c>
      <c r="MK59">
        <v>38</v>
      </c>
      <c r="ML59">
        <v>14</v>
      </c>
      <c r="MM59">
        <v>20</v>
      </c>
      <c r="MN59">
        <v>0</v>
      </c>
      <c r="MO59">
        <v>0</v>
      </c>
      <c r="MP59">
        <v>0</v>
      </c>
      <c r="MQ59">
        <v>0</v>
      </c>
      <c r="MR59">
        <v>84</v>
      </c>
      <c r="MS59">
        <v>19</v>
      </c>
      <c r="MT59">
        <v>3</v>
      </c>
      <c r="MU59">
        <v>43</v>
      </c>
      <c r="MV59">
        <v>8</v>
      </c>
      <c r="MW59">
        <v>12</v>
      </c>
      <c r="MX59">
        <v>0</v>
      </c>
      <c r="MY59">
        <v>0</v>
      </c>
      <c r="MZ59">
        <v>0</v>
      </c>
      <c r="NA59">
        <v>0</v>
      </c>
      <c r="NB59">
        <v>77</v>
      </c>
      <c r="NC59">
        <v>20</v>
      </c>
      <c r="ND59">
        <v>1</v>
      </c>
      <c r="NE59">
        <v>29</v>
      </c>
      <c r="NF59">
        <v>13</v>
      </c>
      <c r="NG59">
        <v>16</v>
      </c>
      <c r="NH59">
        <v>0</v>
      </c>
      <c r="NI59">
        <v>0</v>
      </c>
      <c r="NJ59">
        <v>0</v>
      </c>
      <c r="NK59">
        <v>0</v>
      </c>
      <c r="NL59">
        <v>66</v>
      </c>
      <c r="NM59">
        <v>1</v>
      </c>
      <c r="NN59">
        <v>0</v>
      </c>
      <c r="NO59">
        <v>2</v>
      </c>
      <c r="NP59">
        <v>1</v>
      </c>
      <c r="NQ59">
        <v>3</v>
      </c>
      <c r="NR59">
        <v>0</v>
      </c>
      <c r="NS59">
        <v>0</v>
      </c>
      <c r="NT59">
        <v>0</v>
      </c>
      <c r="NU59">
        <v>0</v>
      </c>
      <c r="NV59">
        <v>6</v>
      </c>
      <c r="NW59">
        <v>517</v>
      </c>
      <c r="NX59">
        <v>16</v>
      </c>
      <c r="NY59">
        <v>1039</v>
      </c>
      <c r="NZ59">
        <v>386</v>
      </c>
      <c r="OA59">
        <v>507</v>
      </c>
      <c r="OB59">
        <v>1</v>
      </c>
      <c r="OC59">
        <v>2</v>
      </c>
      <c r="OD59">
        <v>0</v>
      </c>
      <c r="OE59">
        <v>0</v>
      </c>
      <c r="OF59">
        <v>2079</v>
      </c>
    </row>
    <row r="60" spans="1:396" hidden="1">
      <c r="A60" s="178" t="s">
        <v>180</v>
      </c>
      <c r="B60">
        <v>29</v>
      </c>
      <c r="C60">
        <v>0</v>
      </c>
      <c r="D60">
        <v>0</v>
      </c>
      <c r="E60">
        <v>0</v>
      </c>
      <c r="F60">
        <v>3</v>
      </c>
      <c r="G60">
        <v>0</v>
      </c>
      <c r="H60">
        <v>5</v>
      </c>
      <c r="I60">
        <v>1</v>
      </c>
      <c r="J60">
        <v>9</v>
      </c>
      <c r="K60">
        <v>1</v>
      </c>
      <c r="L60">
        <v>0</v>
      </c>
      <c r="M60">
        <v>0</v>
      </c>
      <c r="N60">
        <v>2</v>
      </c>
      <c r="O60">
        <v>0</v>
      </c>
      <c r="P60">
        <v>0</v>
      </c>
      <c r="Q60">
        <v>0</v>
      </c>
      <c r="R60">
        <v>2</v>
      </c>
      <c r="S60">
        <v>0</v>
      </c>
      <c r="T60">
        <v>30</v>
      </c>
      <c r="U60">
        <v>3</v>
      </c>
      <c r="V60">
        <v>0</v>
      </c>
      <c r="W60">
        <v>0</v>
      </c>
      <c r="X60">
        <v>0</v>
      </c>
      <c r="Y60">
        <v>1</v>
      </c>
      <c r="Z60">
        <v>0</v>
      </c>
      <c r="AA60">
        <v>0</v>
      </c>
      <c r="AB60">
        <v>0</v>
      </c>
      <c r="AC60">
        <v>1</v>
      </c>
      <c r="AD60">
        <v>0</v>
      </c>
      <c r="AE60">
        <v>0</v>
      </c>
      <c r="AF60">
        <v>0</v>
      </c>
      <c r="AG60">
        <v>0</v>
      </c>
      <c r="AH60">
        <v>87</v>
      </c>
      <c r="AI60">
        <v>2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47</v>
      </c>
      <c r="BQ60">
        <v>3</v>
      </c>
      <c r="BR60">
        <v>0</v>
      </c>
      <c r="BS60">
        <v>0</v>
      </c>
      <c r="BT60">
        <v>6</v>
      </c>
      <c r="BU60">
        <v>0</v>
      </c>
      <c r="BV60">
        <v>2</v>
      </c>
      <c r="BW60">
        <v>2</v>
      </c>
      <c r="BX60">
        <v>4</v>
      </c>
      <c r="BY60">
        <v>0</v>
      </c>
      <c r="BZ60">
        <v>0</v>
      </c>
      <c r="CA60">
        <v>0</v>
      </c>
      <c r="CB60">
        <v>2</v>
      </c>
      <c r="CC60">
        <v>3</v>
      </c>
      <c r="CD60">
        <v>0</v>
      </c>
      <c r="CE60">
        <v>0</v>
      </c>
      <c r="CF60">
        <v>0</v>
      </c>
      <c r="CG60">
        <v>0</v>
      </c>
      <c r="CH60">
        <v>20</v>
      </c>
      <c r="CI60">
        <v>0</v>
      </c>
      <c r="CJ60">
        <v>0</v>
      </c>
      <c r="CK60">
        <v>0</v>
      </c>
      <c r="CL60">
        <v>0</v>
      </c>
      <c r="CM60">
        <v>3</v>
      </c>
      <c r="CN60">
        <v>0</v>
      </c>
      <c r="CO60">
        <v>0</v>
      </c>
      <c r="CP60">
        <v>1</v>
      </c>
      <c r="CQ60">
        <v>1</v>
      </c>
      <c r="CR60">
        <v>0</v>
      </c>
      <c r="CS60">
        <v>0</v>
      </c>
      <c r="CT60">
        <v>0</v>
      </c>
      <c r="CU60">
        <v>1</v>
      </c>
      <c r="CV60">
        <v>95</v>
      </c>
      <c r="CW60">
        <v>9</v>
      </c>
      <c r="CX60">
        <v>0</v>
      </c>
      <c r="CY60">
        <v>0</v>
      </c>
      <c r="CZ60">
        <v>0</v>
      </c>
      <c r="DA60">
        <v>2</v>
      </c>
      <c r="DB60">
        <v>0</v>
      </c>
      <c r="DC60">
        <v>3</v>
      </c>
      <c r="DD60">
        <v>1</v>
      </c>
      <c r="DE60">
        <v>3</v>
      </c>
      <c r="DF60">
        <v>0</v>
      </c>
      <c r="DG60">
        <v>0</v>
      </c>
      <c r="DH60">
        <v>2</v>
      </c>
      <c r="DI60">
        <v>0</v>
      </c>
      <c r="DJ60">
        <v>0</v>
      </c>
      <c r="DK60">
        <v>0</v>
      </c>
      <c r="DL60">
        <v>0</v>
      </c>
      <c r="DM60">
        <v>5</v>
      </c>
      <c r="DN60">
        <v>0</v>
      </c>
      <c r="DO60">
        <v>13</v>
      </c>
      <c r="DP60">
        <v>1</v>
      </c>
      <c r="DQ60">
        <v>0</v>
      </c>
      <c r="DR60">
        <v>0</v>
      </c>
      <c r="DS60">
        <v>0</v>
      </c>
      <c r="DT60">
        <v>1</v>
      </c>
      <c r="DU60">
        <v>0</v>
      </c>
      <c r="DV60">
        <v>0</v>
      </c>
      <c r="DW60">
        <v>1</v>
      </c>
      <c r="DX60">
        <v>0</v>
      </c>
      <c r="DY60">
        <v>0</v>
      </c>
      <c r="DZ60">
        <v>0</v>
      </c>
      <c r="EA60">
        <v>0</v>
      </c>
      <c r="EB60">
        <v>2</v>
      </c>
      <c r="EC60">
        <v>43</v>
      </c>
      <c r="ED60">
        <v>87</v>
      </c>
      <c r="EE60">
        <v>3</v>
      </c>
      <c r="EF60">
        <v>0</v>
      </c>
      <c r="EG60">
        <v>0</v>
      </c>
      <c r="EH60">
        <v>11</v>
      </c>
      <c r="EI60">
        <v>0</v>
      </c>
      <c r="EJ60">
        <v>10</v>
      </c>
      <c r="EK60">
        <v>4</v>
      </c>
      <c r="EL60">
        <v>16</v>
      </c>
      <c r="EM60">
        <v>1</v>
      </c>
      <c r="EN60">
        <v>0</v>
      </c>
      <c r="EO60">
        <v>2</v>
      </c>
      <c r="EP60">
        <v>4</v>
      </c>
      <c r="EQ60">
        <v>3</v>
      </c>
      <c r="ER60">
        <v>0</v>
      </c>
      <c r="ES60">
        <v>0</v>
      </c>
      <c r="ET60">
        <v>7</v>
      </c>
      <c r="EU60">
        <v>0</v>
      </c>
      <c r="EV60">
        <v>63</v>
      </c>
      <c r="EW60">
        <v>4</v>
      </c>
      <c r="EX60">
        <v>0</v>
      </c>
      <c r="EY60">
        <v>0</v>
      </c>
      <c r="EZ60">
        <v>0</v>
      </c>
      <c r="FA60">
        <v>5</v>
      </c>
      <c r="FB60">
        <v>0</v>
      </c>
      <c r="FC60">
        <v>0</v>
      </c>
      <c r="FD60">
        <v>2</v>
      </c>
      <c r="FE60">
        <v>2</v>
      </c>
      <c r="FF60">
        <v>0</v>
      </c>
      <c r="FG60">
        <v>0</v>
      </c>
      <c r="FH60">
        <v>0</v>
      </c>
      <c r="FI60">
        <v>3</v>
      </c>
      <c r="FJ60">
        <v>227</v>
      </c>
      <c r="FK60">
        <v>32</v>
      </c>
      <c r="FL60">
        <v>9</v>
      </c>
      <c r="FM60">
        <v>46</v>
      </c>
      <c r="FN60">
        <v>0</v>
      </c>
      <c r="FO60">
        <v>0</v>
      </c>
      <c r="FP60">
        <v>87</v>
      </c>
      <c r="FQ60">
        <v>2</v>
      </c>
      <c r="FR60">
        <v>0</v>
      </c>
      <c r="FS60">
        <v>0</v>
      </c>
      <c r="FT60">
        <v>0</v>
      </c>
      <c r="FU60">
        <v>0</v>
      </c>
      <c r="FV60">
        <v>2</v>
      </c>
      <c r="FW60">
        <v>46</v>
      </c>
      <c r="FX60">
        <v>7</v>
      </c>
      <c r="FY60">
        <v>35</v>
      </c>
      <c r="FZ60">
        <v>0</v>
      </c>
      <c r="GA60">
        <v>7</v>
      </c>
      <c r="GB60">
        <v>95</v>
      </c>
      <c r="GC60">
        <v>7</v>
      </c>
      <c r="GD60">
        <v>0</v>
      </c>
      <c r="GE60">
        <v>36</v>
      </c>
      <c r="GF60">
        <v>0</v>
      </c>
      <c r="GG60">
        <v>0</v>
      </c>
      <c r="GH60">
        <v>43</v>
      </c>
      <c r="GI60">
        <v>87</v>
      </c>
      <c r="GJ60">
        <v>16</v>
      </c>
      <c r="GK60">
        <v>117</v>
      </c>
      <c r="GL60">
        <v>0</v>
      </c>
      <c r="GM60">
        <v>7</v>
      </c>
      <c r="GN60">
        <v>227</v>
      </c>
      <c r="GO60">
        <v>3</v>
      </c>
      <c r="GP60">
        <v>0</v>
      </c>
      <c r="GQ60">
        <v>1</v>
      </c>
      <c r="GR60">
        <v>1</v>
      </c>
      <c r="GS60">
        <v>3</v>
      </c>
      <c r="GT60">
        <v>0</v>
      </c>
      <c r="GU60">
        <v>0</v>
      </c>
      <c r="GV60">
        <v>0</v>
      </c>
      <c r="GW60">
        <v>0</v>
      </c>
      <c r="GX60">
        <v>7</v>
      </c>
      <c r="GY60">
        <v>2</v>
      </c>
      <c r="GZ60">
        <v>0</v>
      </c>
      <c r="HA60">
        <v>3</v>
      </c>
      <c r="HB60">
        <v>0</v>
      </c>
      <c r="HC60">
        <v>2</v>
      </c>
      <c r="HD60">
        <v>0</v>
      </c>
      <c r="HE60">
        <v>0</v>
      </c>
      <c r="HF60">
        <v>0</v>
      </c>
      <c r="HG60">
        <v>0</v>
      </c>
      <c r="HH60">
        <v>7</v>
      </c>
      <c r="HI60">
        <v>3</v>
      </c>
      <c r="HJ60">
        <v>0</v>
      </c>
      <c r="HK60">
        <v>6</v>
      </c>
      <c r="HL60">
        <v>2</v>
      </c>
      <c r="HM60">
        <v>4</v>
      </c>
      <c r="HN60">
        <v>0</v>
      </c>
      <c r="HO60">
        <v>0</v>
      </c>
      <c r="HP60">
        <v>0</v>
      </c>
      <c r="HQ60">
        <v>0</v>
      </c>
      <c r="HR60">
        <v>13</v>
      </c>
      <c r="HS60">
        <v>8</v>
      </c>
      <c r="HT60">
        <v>0</v>
      </c>
      <c r="HU60">
        <v>7</v>
      </c>
      <c r="HV60">
        <v>4</v>
      </c>
      <c r="HW60">
        <v>3</v>
      </c>
      <c r="HX60">
        <v>0</v>
      </c>
      <c r="HY60">
        <v>0</v>
      </c>
      <c r="HZ60">
        <v>0</v>
      </c>
      <c r="IA60">
        <v>0</v>
      </c>
      <c r="IB60">
        <v>18</v>
      </c>
      <c r="IC60">
        <v>4</v>
      </c>
      <c r="ID60">
        <v>1</v>
      </c>
      <c r="IE60">
        <v>2</v>
      </c>
      <c r="IF60">
        <v>1</v>
      </c>
      <c r="IG60">
        <v>5</v>
      </c>
      <c r="IH60">
        <v>0</v>
      </c>
      <c r="II60">
        <v>0</v>
      </c>
      <c r="IJ60">
        <v>0</v>
      </c>
      <c r="IK60">
        <v>0</v>
      </c>
      <c r="IL60">
        <v>12</v>
      </c>
      <c r="IM60">
        <v>6</v>
      </c>
      <c r="IN60">
        <v>0</v>
      </c>
      <c r="IO60">
        <v>3</v>
      </c>
      <c r="IP60">
        <v>1</v>
      </c>
      <c r="IQ60">
        <v>3</v>
      </c>
      <c r="IR60">
        <v>0</v>
      </c>
      <c r="IS60">
        <v>0</v>
      </c>
      <c r="IT60">
        <v>0</v>
      </c>
      <c r="IU60">
        <v>0</v>
      </c>
      <c r="IV60">
        <v>12</v>
      </c>
      <c r="IW60">
        <v>4</v>
      </c>
      <c r="IX60">
        <v>1</v>
      </c>
      <c r="IY60">
        <v>4</v>
      </c>
      <c r="IZ60">
        <v>4</v>
      </c>
      <c r="JA60">
        <v>3</v>
      </c>
      <c r="JB60">
        <v>0</v>
      </c>
      <c r="JC60">
        <v>0</v>
      </c>
      <c r="JD60">
        <v>0</v>
      </c>
      <c r="JE60">
        <v>0</v>
      </c>
      <c r="JF60">
        <v>12</v>
      </c>
      <c r="JG60">
        <v>9</v>
      </c>
      <c r="JH60">
        <v>0</v>
      </c>
      <c r="JI60">
        <v>4</v>
      </c>
      <c r="JJ60">
        <v>2</v>
      </c>
      <c r="JK60">
        <v>2</v>
      </c>
      <c r="JL60">
        <v>0</v>
      </c>
      <c r="JM60">
        <v>0</v>
      </c>
      <c r="JN60">
        <v>0</v>
      </c>
      <c r="JO60">
        <v>0</v>
      </c>
      <c r="JP60">
        <v>15</v>
      </c>
      <c r="JQ60">
        <v>6</v>
      </c>
      <c r="JR60">
        <v>0</v>
      </c>
      <c r="JS60">
        <v>9</v>
      </c>
      <c r="JT60">
        <v>7</v>
      </c>
      <c r="JU60">
        <v>1</v>
      </c>
      <c r="JV60">
        <v>0</v>
      </c>
      <c r="JW60">
        <v>0</v>
      </c>
      <c r="JX60">
        <v>0</v>
      </c>
      <c r="JY60">
        <v>0</v>
      </c>
      <c r="JZ60">
        <v>16</v>
      </c>
      <c r="KA60">
        <v>4</v>
      </c>
      <c r="KB60">
        <v>0</v>
      </c>
      <c r="KC60">
        <v>6</v>
      </c>
      <c r="KD60">
        <v>2</v>
      </c>
      <c r="KE60">
        <v>3</v>
      </c>
      <c r="KF60">
        <v>0</v>
      </c>
      <c r="KG60">
        <v>0</v>
      </c>
      <c r="KH60">
        <v>0</v>
      </c>
      <c r="KI60">
        <v>0</v>
      </c>
      <c r="KJ60">
        <v>13</v>
      </c>
      <c r="KK60">
        <v>8</v>
      </c>
      <c r="KL60">
        <v>0</v>
      </c>
      <c r="KM60">
        <v>9</v>
      </c>
      <c r="KN60">
        <v>3</v>
      </c>
      <c r="KO60">
        <v>1</v>
      </c>
      <c r="KP60">
        <v>0</v>
      </c>
      <c r="KQ60">
        <v>0</v>
      </c>
      <c r="KR60">
        <v>0</v>
      </c>
      <c r="KS60">
        <v>0</v>
      </c>
      <c r="KT60">
        <v>18</v>
      </c>
      <c r="KU60">
        <v>6</v>
      </c>
      <c r="KV60">
        <v>0</v>
      </c>
      <c r="KW60">
        <v>8</v>
      </c>
      <c r="KX60">
        <v>4</v>
      </c>
      <c r="KY60">
        <v>3</v>
      </c>
      <c r="KZ60">
        <v>0</v>
      </c>
      <c r="LA60">
        <v>0</v>
      </c>
      <c r="LB60">
        <v>0</v>
      </c>
      <c r="LC60">
        <v>0</v>
      </c>
      <c r="LD60">
        <v>17</v>
      </c>
      <c r="LE60">
        <v>5</v>
      </c>
      <c r="LF60">
        <v>0</v>
      </c>
      <c r="LG60">
        <v>12</v>
      </c>
      <c r="LH60">
        <v>5</v>
      </c>
      <c r="LI60">
        <v>1</v>
      </c>
      <c r="LJ60">
        <v>0</v>
      </c>
      <c r="LK60">
        <v>0</v>
      </c>
      <c r="LL60">
        <v>0</v>
      </c>
      <c r="LM60">
        <v>0</v>
      </c>
      <c r="LN60">
        <v>18</v>
      </c>
      <c r="LO60">
        <v>6</v>
      </c>
      <c r="LP60">
        <v>0</v>
      </c>
      <c r="LQ60">
        <v>9</v>
      </c>
      <c r="LR60">
        <v>3</v>
      </c>
      <c r="LS60">
        <v>4</v>
      </c>
      <c r="LT60">
        <v>0</v>
      </c>
      <c r="LU60">
        <v>0</v>
      </c>
      <c r="LV60">
        <v>0</v>
      </c>
      <c r="LW60">
        <v>0</v>
      </c>
      <c r="LX60">
        <v>19</v>
      </c>
      <c r="LY60">
        <v>7</v>
      </c>
      <c r="LZ60">
        <v>0</v>
      </c>
      <c r="MA60">
        <v>4</v>
      </c>
      <c r="MB60">
        <v>0</v>
      </c>
      <c r="MC60">
        <v>3</v>
      </c>
      <c r="MD60">
        <v>0</v>
      </c>
      <c r="ME60">
        <v>0</v>
      </c>
      <c r="MF60">
        <v>0</v>
      </c>
      <c r="MG60">
        <v>0</v>
      </c>
      <c r="MH60">
        <v>14</v>
      </c>
      <c r="MI60">
        <v>4</v>
      </c>
      <c r="MJ60">
        <v>0</v>
      </c>
      <c r="MK60">
        <v>3</v>
      </c>
      <c r="ML60">
        <v>2</v>
      </c>
      <c r="MM60">
        <v>2</v>
      </c>
      <c r="MN60">
        <v>0</v>
      </c>
      <c r="MO60">
        <v>0</v>
      </c>
      <c r="MP60">
        <v>0</v>
      </c>
      <c r="MQ60">
        <v>0</v>
      </c>
      <c r="MR60">
        <v>9</v>
      </c>
      <c r="MS60">
        <v>2</v>
      </c>
      <c r="MT60">
        <v>0</v>
      </c>
      <c r="MU60">
        <v>2</v>
      </c>
      <c r="MV60">
        <v>1</v>
      </c>
      <c r="MW60">
        <v>0</v>
      </c>
      <c r="MX60">
        <v>0</v>
      </c>
      <c r="MY60">
        <v>0</v>
      </c>
      <c r="MZ60">
        <v>0</v>
      </c>
      <c r="NA60">
        <v>0</v>
      </c>
      <c r="NB60">
        <v>4</v>
      </c>
      <c r="NC60">
        <v>0</v>
      </c>
      <c r="ND60">
        <v>0</v>
      </c>
      <c r="NE60">
        <v>3</v>
      </c>
      <c r="NF60">
        <v>0</v>
      </c>
      <c r="NG60">
        <v>0</v>
      </c>
      <c r="NH60">
        <v>0</v>
      </c>
      <c r="NI60">
        <v>0</v>
      </c>
      <c r="NJ60">
        <v>0</v>
      </c>
      <c r="NK60">
        <v>0</v>
      </c>
      <c r="NL60">
        <v>3</v>
      </c>
      <c r="NM60">
        <v>0</v>
      </c>
      <c r="NN60">
        <v>0</v>
      </c>
      <c r="NO60">
        <v>0</v>
      </c>
      <c r="NP60">
        <v>0</v>
      </c>
      <c r="NQ60">
        <v>0</v>
      </c>
      <c r="NR60">
        <v>0</v>
      </c>
      <c r="NS60">
        <v>0</v>
      </c>
      <c r="NT60">
        <v>0</v>
      </c>
      <c r="NU60">
        <v>0</v>
      </c>
      <c r="NV60">
        <v>0</v>
      </c>
      <c r="NW60">
        <v>87</v>
      </c>
      <c r="NX60">
        <v>2</v>
      </c>
      <c r="NY60">
        <v>95</v>
      </c>
      <c r="NZ60">
        <v>42</v>
      </c>
      <c r="OA60">
        <v>43</v>
      </c>
      <c r="OB60">
        <v>0</v>
      </c>
      <c r="OC60">
        <v>0</v>
      </c>
      <c r="OD60">
        <v>0</v>
      </c>
      <c r="OE60">
        <v>0</v>
      </c>
      <c r="OF60">
        <v>227</v>
      </c>
    </row>
    <row r="61" spans="1:396" hidden="1">
      <c r="A61" s="178" t="s">
        <v>181</v>
      </c>
      <c r="B61">
        <v>6</v>
      </c>
      <c r="C61">
        <v>0</v>
      </c>
      <c r="D61">
        <v>0</v>
      </c>
      <c r="E61">
        <v>1</v>
      </c>
      <c r="F61">
        <v>9</v>
      </c>
      <c r="G61">
        <v>0</v>
      </c>
      <c r="H61">
        <v>5</v>
      </c>
      <c r="I61">
        <v>5</v>
      </c>
      <c r="J61">
        <v>3</v>
      </c>
      <c r="K61">
        <v>0</v>
      </c>
      <c r="L61">
        <v>1</v>
      </c>
      <c r="M61">
        <v>0</v>
      </c>
      <c r="N61">
        <v>1</v>
      </c>
      <c r="O61">
        <v>3</v>
      </c>
      <c r="P61">
        <v>0</v>
      </c>
      <c r="Q61">
        <v>0</v>
      </c>
      <c r="R61">
        <v>1</v>
      </c>
      <c r="S61">
        <v>0</v>
      </c>
      <c r="T61">
        <v>24</v>
      </c>
      <c r="U61">
        <v>7</v>
      </c>
      <c r="V61">
        <v>0</v>
      </c>
      <c r="W61">
        <v>0</v>
      </c>
      <c r="X61">
        <v>0</v>
      </c>
      <c r="Y61">
        <v>3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</v>
      </c>
      <c r="AF61">
        <v>0</v>
      </c>
      <c r="AG61">
        <v>2</v>
      </c>
      <c r="AH61">
        <v>72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22</v>
      </c>
      <c r="BQ61">
        <v>1</v>
      </c>
      <c r="BR61">
        <v>1</v>
      </c>
      <c r="BS61">
        <v>1</v>
      </c>
      <c r="BT61">
        <v>5</v>
      </c>
      <c r="BU61">
        <v>0</v>
      </c>
      <c r="BV61">
        <v>1</v>
      </c>
      <c r="BW61">
        <v>7</v>
      </c>
      <c r="BX61">
        <v>5</v>
      </c>
      <c r="BY61">
        <v>0</v>
      </c>
      <c r="BZ61">
        <v>0</v>
      </c>
      <c r="CA61">
        <v>0</v>
      </c>
      <c r="CB61">
        <v>2</v>
      </c>
      <c r="CC61">
        <v>3</v>
      </c>
      <c r="CD61">
        <v>0</v>
      </c>
      <c r="CE61">
        <v>1</v>
      </c>
      <c r="CF61">
        <v>3</v>
      </c>
      <c r="CG61">
        <v>0</v>
      </c>
      <c r="CH61">
        <v>14</v>
      </c>
      <c r="CI61">
        <v>3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2</v>
      </c>
      <c r="CQ61">
        <v>0</v>
      </c>
      <c r="CR61">
        <v>0</v>
      </c>
      <c r="CS61">
        <v>2</v>
      </c>
      <c r="CT61">
        <v>1</v>
      </c>
      <c r="CU61">
        <v>1</v>
      </c>
      <c r="CV61">
        <v>75</v>
      </c>
      <c r="CW61">
        <v>4</v>
      </c>
      <c r="CX61">
        <v>0</v>
      </c>
      <c r="CY61">
        <v>0</v>
      </c>
      <c r="CZ61">
        <v>2</v>
      </c>
      <c r="DA61">
        <v>4</v>
      </c>
      <c r="DB61">
        <v>0</v>
      </c>
      <c r="DC61">
        <v>2</v>
      </c>
      <c r="DD61">
        <v>13</v>
      </c>
      <c r="DE61">
        <v>6</v>
      </c>
      <c r="DF61">
        <v>0</v>
      </c>
      <c r="DG61">
        <v>0</v>
      </c>
      <c r="DH61">
        <v>0</v>
      </c>
      <c r="DI61">
        <v>0</v>
      </c>
      <c r="DJ61">
        <v>1</v>
      </c>
      <c r="DK61">
        <v>0</v>
      </c>
      <c r="DL61">
        <v>0</v>
      </c>
      <c r="DM61">
        <v>2</v>
      </c>
      <c r="DN61">
        <v>0</v>
      </c>
      <c r="DO61">
        <v>2</v>
      </c>
      <c r="DP61">
        <v>3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3</v>
      </c>
      <c r="DY61">
        <v>0</v>
      </c>
      <c r="DZ61">
        <v>2</v>
      </c>
      <c r="EA61">
        <v>0</v>
      </c>
      <c r="EB61">
        <v>2</v>
      </c>
      <c r="EC61">
        <v>46</v>
      </c>
      <c r="ED61">
        <v>32</v>
      </c>
      <c r="EE61">
        <v>1</v>
      </c>
      <c r="EF61">
        <v>1</v>
      </c>
      <c r="EG61">
        <v>4</v>
      </c>
      <c r="EH61">
        <v>18</v>
      </c>
      <c r="EI61">
        <v>0</v>
      </c>
      <c r="EJ61">
        <v>8</v>
      </c>
      <c r="EK61">
        <v>25</v>
      </c>
      <c r="EL61">
        <v>14</v>
      </c>
      <c r="EM61">
        <v>0</v>
      </c>
      <c r="EN61">
        <v>1</v>
      </c>
      <c r="EO61">
        <v>0</v>
      </c>
      <c r="EP61">
        <v>3</v>
      </c>
      <c r="EQ61">
        <v>7</v>
      </c>
      <c r="ER61">
        <v>0</v>
      </c>
      <c r="ES61">
        <v>1</v>
      </c>
      <c r="ET61">
        <v>6</v>
      </c>
      <c r="EU61">
        <v>0</v>
      </c>
      <c r="EV61">
        <v>40</v>
      </c>
      <c r="EW61">
        <v>13</v>
      </c>
      <c r="EX61">
        <v>0</v>
      </c>
      <c r="EY61">
        <v>0</v>
      </c>
      <c r="EZ61">
        <v>0</v>
      </c>
      <c r="FA61">
        <v>3</v>
      </c>
      <c r="FB61">
        <v>0</v>
      </c>
      <c r="FC61">
        <v>0</v>
      </c>
      <c r="FD61">
        <v>2</v>
      </c>
      <c r="FE61">
        <v>3</v>
      </c>
      <c r="FF61">
        <v>0</v>
      </c>
      <c r="FG61">
        <v>5</v>
      </c>
      <c r="FH61">
        <v>1</v>
      </c>
      <c r="FI61">
        <v>5</v>
      </c>
      <c r="FJ61">
        <v>193</v>
      </c>
      <c r="FK61">
        <v>30</v>
      </c>
      <c r="FL61">
        <v>4</v>
      </c>
      <c r="FM61">
        <v>35</v>
      </c>
      <c r="FN61">
        <v>2</v>
      </c>
      <c r="FO61">
        <v>1</v>
      </c>
      <c r="FP61">
        <v>72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35</v>
      </c>
      <c r="FX61">
        <v>2</v>
      </c>
      <c r="FY61">
        <v>35</v>
      </c>
      <c r="FZ61">
        <v>3</v>
      </c>
      <c r="GA61">
        <v>0</v>
      </c>
      <c r="GB61">
        <v>75</v>
      </c>
      <c r="GC61">
        <v>0</v>
      </c>
      <c r="GD61">
        <v>0</v>
      </c>
      <c r="GE61">
        <v>46</v>
      </c>
      <c r="GF61">
        <v>0</v>
      </c>
      <c r="GG61">
        <v>0</v>
      </c>
      <c r="GH61">
        <v>46</v>
      </c>
      <c r="GI61">
        <v>65</v>
      </c>
      <c r="GJ61">
        <v>6</v>
      </c>
      <c r="GK61">
        <v>116</v>
      </c>
      <c r="GL61">
        <v>5</v>
      </c>
      <c r="GM61">
        <v>1</v>
      </c>
      <c r="GN61">
        <v>193</v>
      </c>
      <c r="GO61">
        <v>1</v>
      </c>
      <c r="GP61">
        <v>0</v>
      </c>
      <c r="GQ61">
        <v>6</v>
      </c>
      <c r="GR61">
        <v>2</v>
      </c>
      <c r="GS61">
        <v>9</v>
      </c>
      <c r="GT61">
        <v>0</v>
      </c>
      <c r="GU61">
        <v>0</v>
      </c>
      <c r="GV61">
        <v>0</v>
      </c>
      <c r="GW61">
        <v>0</v>
      </c>
      <c r="GX61">
        <v>16</v>
      </c>
      <c r="GY61">
        <v>3</v>
      </c>
      <c r="GZ61">
        <v>0</v>
      </c>
      <c r="HA61">
        <v>3</v>
      </c>
      <c r="HB61">
        <v>1</v>
      </c>
      <c r="HC61">
        <v>7</v>
      </c>
      <c r="HD61">
        <v>0</v>
      </c>
      <c r="HE61">
        <v>0</v>
      </c>
      <c r="HF61">
        <v>0</v>
      </c>
      <c r="HG61">
        <v>0</v>
      </c>
      <c r="HH61">
        <v>13</v>
      </c>
      <c r="HI61">
        <v>2</v>
      </c>
      <c r="HJ61">
        <v>0</v>
      </c>
      <c r="HK61">
        <v>2</v>
      </c>
      <c r="HL61">
        <v>0</v>
      </c>
      <c r="HM61">
        <v>2</v>
      </c>
      <c r="HN61">
        <v>0</v>
      </c>
      <c r="HO61">
        <v>0</v>
      </c>
      <c r="HP61">
        <v>0</v>
      </c>
      <c r="HQ61">
        <v>0</v>
      </c>
      <c r="HR61">
        <v>6</v>
      </c>
      <c r="HS61">
        <v>7</v>
      </c>
      <c r="HT61">
        <v>0</v>
      </c>
      <c r="HU61">
        <v>3</v>
      </c>
      <c r="HV61">
        <v>1</v>
      </c>
      <c r="HW61">
        <v>2</v>
      </c>
      <c r="HX61">
        <v>0</v>
      </c>
      <c r="HY61">
        <v>0</v>
      </c>
      <c r="HZ61">
        <v>0</v>
      </c>
      <c r="IA61">
        <v>0</v>
      </c>
      <c r="IB61">
        <v>12</v>
      </c>
      <c r="IC61">
        <v>9</v>
      </c>
      <c r="ID61">
        <v>0</v>
      </c>
      <c r="IE61">
        <v>8</v>
      </c>
      <c r="IF61">
        <v>3</v>
      </c>
      <c r="IG61">
        <v>5</v>
      </c>
      <c r="IH61">
        <v>0</v>
      </c>
      <c r="II61">
        <v>0</v>
      </c>
      <c r="IJ61">
        <v>0</v>
      </c>
      <c r="IK61">
        <v>0</v>
      </c>
      <c r="IL61">
        <v>22</v>
      </c>
      <c r="IM61">
        <v>2</v>
      </c>
      <c r="IN61">
        <v>0</v>
      </c>
      <c r="IO61">
        <v>11</v>
      </c>
      <c r="IP61">
        <v>5</v>
      </c>
      <c r="IQ61">
        <v>3</v>
      </c>
      <c r="IR61">
        <v>0</v>
      </c>
      <c r="IS61">
        <v>0</v>
      </c>
      <c r="IT61">
        <v>0</v>
      </c>
      <c r="IU61">
        <v>0</v>
      </c>
      <c r="IV61">
        <v>16</v>
      </c>
      <c r="IW61">
        <v>4</v>
      </c>
      <c r="IX61">
        <v>0</v>
      </c>
      <c r="IY61">
        <v>6</v>
      </c>
      <c r="IZ61">
        <v>0</v>
      </c>
      <c r="JA61">
        <v>5</v>
      </c>
      <c r="JB61">
        <v>0</v>
      </c>
      <c r="JC61">
        <v>0</v>
      </c>
      <c r="JD61">
        <v>0</v>
      </c>
      <c r="JE61">
        <v>0</v>
      </c>
      <c r="JF61">
        <v>15</v>
      </c>
      <c r="JG61">
        <v>8</v>
      </c>
      <c r="JH61">
        <v>0</v>
      </c>
      <c r="JI61">
        <v>6</v>
      </c>
      <c r="JJ61">
        <v>2</v>
      </c>
      <c r="JK61">
        <v>1</v>
      </c>
      <c r="JL61">
        <v>0</v>
      </c>
      <c r="JM61">
        <v>0</v>
      </c>
      <c r="JN61">
        <v>0</v>
      </c>
      <c r="JO61">
        <v>0</v>
      </c>
      <c r="JP61">
        <v>15</v>
      </c>
      <c r="JQ61">
        <v>7</v>
      </c>
      <c r="JR61">
        <v>0</v>
      </c>
      <c r="JS61">
        <v>5</v>
      </c>
      <c r="JT61">
        <v>1</v>
      </c>
      <c r="JU61">
        <v>3</v>
      </c>
      <c r="JV61">
        <v>0</v>
      </c>
      <c r="JW61">
        <v>0</v>
      </c>
      <c r="JX61">
        <v>0</v>
      </c>
      <c r="JY61">
        <v>0</v>
      </c>
      <c r="JZ61">
        <v>15</v>
      </c>
      <c r="KA61">
        <v>3</v>
      </c>
      <c r="KB61">
        <v>0</v>
      </c>
      <c r="KC61">
        <v>2</v>
      </c>
      <c r="KD61">
        <v>1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5</v>
      </c>
      <c r="KK61">
        <v>7</v>
      </c>
      <c r="KL61">
        <v>0</v>
      </c>
      <c r="KM61">
        <v>6</v>
      </c>
      <c r="KN61">
        <v>3</v>
      </c>
      <c r="KO61">
        <v>3</v>
      </c>
      <c r="KP61">
        <v>0</v>
      </c>
      <c r="KQ61">
        <v>0</v>
      </c>
      <c r="KR61">
        <v>0</v>
      </c>
      <c r="KS61">
        <v>0</v>
      </c>
      <c r="KT61">
        <v>16</v>
      </c>
      <c r="KU61">
        <v>7</v>
      </c>
      <c r="KV61">
        <v>0</v>
      </c>
      <c r="KW61">
        <v>5</v>
      </c>
      <c r="KX61">
        <v>0</v>
      </c>
      <c r="KY61">
        <v>0</v>
      </c>
      <c r="KZ61">
        <v>0</v>
      </c>
      <c r="LA61">
        <v>0</v>
      </c>
      <c r="LB61">
        <v>0</v>
      </c>
      <c r="LC61">
        <v>0</v>
      </c>
      <c r="LD61">
        <v>12</v>
      </c>
      <c r="LE61">
        <v>6</v>
      </c>
      <c r="LF61">
        <v>0</v>
      </c>
      <c r="LG61">
        <v>3</v>
      </c>
      <c r="LH61">
        <v>0</v>
      </c>
      <c r="LI61">
        <v>1</v>
      </c>
      <c r="LJ61">
        <v>0</v>
      </c>
      <c r="LK61">
        <v>0</v>
      </c>
      <c r="LL61">
        <v>0</v>
      </c>
      <c r="LM61">
        <v>0</v>
      </c>
      <c r="LN61">
        <v>10</v>
      </c>
      <c r="LO61">
        <v>1</v>
      </c>
      <c r="LP61">
        <v>0</v>
      </c>
      <c r="LQ61">
        <v>0</v>
      </c>
      <c r="LR61">
        <v>0</v>
      </c>
      <c r="LS61">
        <v>1</v>
      </c>
      <c r="LT61">
        <v>0</v>
      </c>
      <c r="LU61">
        <v>0</v>
      </c>
      <c r="LV61">
        <v>0</v>
      </c>
      <c r="LW61">
        <v>0</v>
      </c>
      <c r="LX61">
        <v>2</v>
      </c>
      <c r="LY61">
        <v>2</v>
      </c>
      <c r="LZ61">
        <v>0</v>
      </c>
      <c r="MA61">
        <v>3</v>
      </c>
      <c r="MB61">
        <v>1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5</v>
      </c>
      <c r="MI61">
        <v>0</v>
      </c>
      <c r="MJ61">
        <v>0</v>
      </c>
      <c r="MK61">
        <v>4</v>
      </c>
      <c r="ML61">
        <v>1</v>
      </c>
      <c r="MM61">
        <v>3</v>
      </c>
      <c r="MN61">
        <v>0</v>
      </c>
      <c r="MO61">
        <v>0</v>
      </c>
      <c r="MP61">
        <v>0</v>
      </c>
      <c r="MQ61">
        <v>0</v>
      </c>
      <c r="MR61">
        <v>7</v>
      </c>
      <c r="MS61">
        <v>1</v>
      </c>
      <c r="MT61">
        <v>0</v>
      </c>
      <c r="MU61">
        <v>1</v>
      </c>
      <c r="MV61">
        <v>0</v>
      </c>
      <c r="MW61">
        <v>1</v>
      </c>
      <c r="MX61">
        <v>0</v>
      </c>
      <c r="MY61">
        <v>0</v>
      </c>
      <c r="MZ61">
        <v>0</v>
      </c>
      <c r="NA61">
        <v>0</v>
      </c>
      <c r="NB61">
        <v>3</v>
      </c>
      <c r="NC61">
        <v>2</v>
      </c>
      <c r="ND61">
        <v>0</v>
      </c>
      <c r="NE61">
        <v>1</v>
      </c>
      <c r="NF61">
        <v>0</v>
      </c>
      <c r="NG61">
        <v>0</v>
      </c>
      <c r="NH61">
        <v>0</v>
      </c>
      <c r="NI61">
        <v>0</v>
      </c>
      <c r="NJ61">
        <v>0</v>
      </c>
      <c r="NK61">
        <v>0</v>
      </c>
      <c r="NL61">
        <v>3</v>
      </c>
      <c r="NM61">
        <v>0</v>
      </c>
      <c r="NN61">
        <v>0</v>
      </c>
      <c r="NO61">
        <v>0</v>
      </c>
      <c r="NP61">
        <v>0</v>
      </c>
      <c r="NQ61">
        <v>0</v>
      </c>
      <c r="NR61">
        <v>0</v>
      </c>
      <c r="NS61">
        <v>0</v>
      </c>
      <c r="NT61">
        <v>0</v>
      </c>
      <c r="NU61">
        <v>0</v>
      </c>
      <c r="NV61">
        <v>0</v>
      </c>
      <c r="NW61">
        <v>72</v>
      </c>
      <c r="NX61">
        <v>0</v>
      </c>
      <c r="NY61">
        <v>75</v>
      </c>
      <c r="NZ61">
        <v>21</v>
      </c>
      <c r="OA61">
        <v>46</v>
      </c>
      <c r="OB61">
        <v>0</v>
      </c>
      <c r="OC61">
        <v>0</v>
      </c>
      <c r="OD61">
        <v>0</v>
      </c>
      <c r="OE61">
        <v>0</v>
      </c>
      <c r="OF61">
        <v>193</v>
      </c>
    </row>
    <row r="62" spans="1:396" hidden="1">
      <c r="A62" s="178" t="s">
        <v>182</v>
      </c>
      <c r="B62">
        <v>9</v>
      </c>
      <c r="C62">
        <v>1</v>
      </c>
      <c r="D62">
        <v>0</v>
      </c>
      <c r="E62">
        <v>0</v>
      </c>
      <c r="F62">
        <v>7</v>
      </c>
      <c r="G62">
        <v>0</v>
      </c>
      <c r="H62">
        <v>12</v>
      </c>
      <c r="I62">
        <v>4</v>
      </c>
      <c r="J62">
        <v>7</v>
      </c>
      <c r="K62">
        <v>0</v>
      </c>
      <c r="L62">
        <v>0</v>
      </c>
      <c r="M62">
        <v>0</v>
      </c>
      <c r="N62">
        <v>9</v>
      </c>
      <c r="O62">
        <v>0</v>
      </c>
      <c r="P62">
        <v>0</v>
      </c>
      <c r="Q62">
        <v>0</v>
      </c>
      <c r="R62">
        <v>0</v>
      </c>
      <c r="S62">
        <v>1</v>
      </c>
      <c r="T62">
        <v>29</v>
      </c>
      <c r="U62">
        <v>0</v>
      </c>
      <c r="V62">
        <v>0</v>
      </c>
      <c r="W62">
        <v>0</v>
      </c>
      <c r="X62">
        <v>0</v>
      </c>
      <c r="Y62">
        <v>1</v>
      </c>
      <c r="Z62">
        <v>0</v>
      </c>
      <c r="AA62">
        <v>1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</v>
      </c>
      <c r="AH62">
        <v>83</v>
      </c>
      <c r="AI62">
        <v>2</v>
      </c>
      <c r="AJ62">
        <v>0</v>
      </c>
      <c r="AK62">
        <v>0</v>
      </c>
      <c r="AL62">
        <v>0</v>
      </c>
      <c r="AM62">
        <v>1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5</v>
      </c>
      <c r="BP62">
        <v>12</v>
      </c>
      <c r="BQ62">
        <v>10</v>
      </c>
      <c r="BR62">
        <v>0</v>
      </c>
      <c r="BS62">
        <v>1</v>
      </c>
      <c r="BT62">
        <v>22</v>
      </c>
      <c r="BU62">
        <v>0</v>
      </c>
      <c r="BV62">
        <v>26</v>
      </c>
      <c r="BW62">
        <v>6</v>
      </c>
      <c r="BX62">
        <v>15</v>
      </c>
      <c r="BY62">
        <v>0</v>
      </c>
      <c r="BZ62">
        <v>0</v>
      </c>
      <c r="CA62">
        <v>0</v>
      </c>
      <c r="CB62">
        <v>4</v>
      </c>
      <c r="CC62">
        <v>0</v>
      </c>
      <c r="CD62">
        <v>0</v>
      </c>
      <c r="CE62">
        <v>0</v>
      </c>
      <c r="CF62">
        <v>2</v>
      </c>
      <c r="CG62">
        <v>0</v>
      </c>
      <c r="CH62">
        <v>43</v>
      </c>
      <c r="CI62">
        <v>2</v>
      </c>
      <c r="CJ62">
        <v>0</v>
      </c>
      <c r="CK62">
        <v>1</v>
      </c>
      <c r="CL62">
        <v>0</v>
      </c>
      <c r="CM62">
        <v>2</v>
      </c>
      <c r="CN62">
        <v>0</v>
      </c>
      <c r="CO62">
        <v>0</v>
      </c>
      <c r="CP62">
        <v>3</v>
      </c>
      <c r="CQ62">
        <v>2</v>
      </c>
      <c r="CR62">
        <v>0</v>
      </c>
      <c r="CS62">
        <v>5</v>
      </c>
      <c r="CT62">
        <v>0</v>
      </c>
      <c r="CU62">
        <v>1</v>
      </c>
      <c r="CV62">
        <v>157</v>
      </c>
      <c r="CW62">
        <v>21</v>
      </c>
      <c r="CX62">
        <v>8</v>
      </c>
      <c r="CY62">
        <v>0</v>
      </c>
      <c r="CZ62">
        <v>0</v>
      </c>
      <c r="DA62">
        <v>34</v>
      </c>
      <c r="DB62">
        <v>0</v>
      </c>
      <c r="DC62">
        <v>74</v>
      </c>
      <c r="DD62">
        <v>11</v>
      </c>
      <c r="DE62">
        <v>33</v>
      </c>
      <c r="DF62">
        <v>0</v>
      </c>
      <c r="DG62">
        <v>0</v>
      </c>
      <c r="DH62">
        <v>0</v>
      </c>
      <c r="DI62">
        <v>6</v>
      </c>
      <c r="DJ62">
        <v>1</v>
      </c>
      <c r="DK62">
        <v>0</v>
      </c>
      <c r="DL62">
        <v>0</v>
      </c>
      <c r="DM62">
        <v>15</v>
      </c>
      <c r="DN62">
        <v>2</v>
      </c>
      <c r="DO62">
        <v>37</v>
      </c>
      <c r="DP62">
        <v>0</v>
      </c>
      <c r="DQ62">
        <v>0</v>
      </c>
      <c r="DR62">
        <v>0</v>
      </c>
      <c r="DS62">
        <v>0</v>
      </c>
      <c r="DT62">
        <v>4</v>
      </c>
      <c r="DU62">
        <v>0</v>
      </c>
      <c r="DV62">
        <v>0</v>
      </c>
      <c r="DW62">
        <v>1</v>
      </c>
      <c r="DX62">
        <v>4</v>
      </c>
      <c r="DY62">
        <v>0</v>
      </c>
      <c r="DZ62">
        <v>5</v>
      </c>
      <c r="EA62">
        <v>1</v>
      </c>
      <c r="EB62">
        <v>0</v>
      </c>
      <c r="EC62">
        <v>257</v>
      </c>
      <c r="ED62">
        <v>44</v>
      </c>
      <c r="EE62">
        <v>19</v>
      </c>
      <c r="EF62">
        <v>0</v>
      </c>
      <c r="EG62">
        <v>1</v>
      </c>
      <c r="EH62">
        <v>64</v>
      </c>
      <c r="EI62">
        <v>0</v>
      </c>
      <c r="EJ62">
        <v>112</v>
      </c>
      <c r="EK62">
        <v>21</v>
      </c>
      <c r="EL62">
        <v>55</v>
      </c>
      <c r="EM62">
        <v>0</v>
      </c>
      <c r="EN62">
        <v>0</v>
      </c>
      <c r="EO62">
        <v>0</v>
      </c>
      <c r="EP62">
        <v>19</v>
      </c>
      <c r="EQ62">
        <v>1</v>
      </c>
      <c r="ER62">
        <v>0</v>
      </c>
      <c r="ES62">
        <v>0</v>
      </c>
      <c r="ET62">
        <v>17</v>
      </c>
      <c r="EU62">
        <v>3</v>
      </c>
      <c r="EV62">
        <v>111</v>
      </c>
      <c r="EW62">
        <v>2</v>
      </c>
      <c r="EX62">
        <v>0</v>
      </c>
      <c r="EY62">
        <v>1</v>
      </c>
      <c r="EZ62">
        <v>0</v>
      </c>
      <c r="FA62">
        <v>7</v>
      </c>
      <c r="FB62">
        <v>0</v>
      </c>
      <c r="FC62">
        <v>1</v>
      </c>
      <c r="FD62">
        <v>4</v>
      </c>
      <c r="FE62">
        <v>6</v>
      </c>
      <c r="FF62">
        <v>0</v>
      </c>
      <c r="FG62">
        <v>10</v>
      </c>
      <c r="FH62">
        <v>1</v>
      </c>
      <c r="FI62">
        <v>3</v>
      </c>
      <c r="FJ62">
        <v>502</v>
      </c>
      <c r="FK62">
        <v>36</v>
      </c>
      <c r="FL62">
        <v>4</v>
      </c>
      <c r="FM62">
        <v>43</v>
      </c>
      <c r="FN62">
        <v>0</v>
      </c>
      <c r="FO62">
        <v>0</v>
      </c>
      <c r="FP62">
        <v>83</v>
      </c>
      <c r="FQ62">
        <v>2</v>
      </c>
      <c r="FR62">
        <v>0</v>
      </c>
      <c r="FS62">
        <v>1</v>
      </c>
      <c r="FT62">
        <v>0</v>
      </c>
      <c r="FU62">
        <v>2</v>
      </c>
      <c r="FV62">
        <v>5</v>
      </c>
      <c r="FW62">
        <v>61</v>
      </c>
      <c r="FX62">
        <v>5</v>
      </c>
      <c r="FY62">
        <v>88</v>
      </c>
      <c r="FZ62">
        <v>3</v>
      </c>
      <c r="GA62">
        <v>0</v>
      </c>
      <c r="GB62">
        <v>157</v>
      </c>
      <c r="GC62">
        <v>18</v>
      </c>
      <c r="GD62">
        <v>1</v>
      </c>
      <c r="GE62">
        <v>236</v>
      </c>
      <c r="GF62">
        <v>2</v>
      </c>
      <c r="GG62">
        <v>0</v>
      </c>
      <c r="GH62">
        <v>257</v>
      </c>
      <c r="GI62">
        <v>117</v>
      </c>
      <c r="GJ62">
        <v>10</v>
      </c>
      <c r="GK62">
        <v>368</v>
      </c>
      <c r="GL62">
        <v>5</v>
      </c>
      <c r="GM62">
        <v>2</v>
      </c>
      <c r="GN62">
        <v>502</v>
      </c>
      <c r="GO62">
        <v>3</v>
      </c>
      <c r="GP62">
        <v>0</v>
      </c>
      <c r="GQ62">
        <v>9</v>
      </c>
      <c r="GR62">
        <v>1</v>
      </c>
      <c r="GS62">
        <v>72</v>
      </c>
      <c r="GT62">
        <v>0</v>
      </c>
      <c r="GU62">
        <v>0</v>
      </c>
      <c r="GV62">
        <v>0</v>
      </c>
      <c r="GW62">
        <v>0</v>
      </c>
      <c r="GX62">
        <v>84</v>
      </c>
      <c r="GY62">
        <v>3</v>
      </c>
      <c r="GZ62">
        <v>0</v>
      </c>
      <c r="HA62">
        <v>10</v>
      </c>
      <c r="HB62">
        <v>2</v>
      </c>
      <c r="HC62">
        <v>13</v>
      </c>
      <c r="HD62">
        <v>0</v>
      </c>
      <c r="HE62">
        <v>0</v>
      </c>
      <c r="HF62">
        <v>0</v>
      </c>
      <c r="HG62">
        <v>0</v>
      </c>
      <c r="HH62">
        <v>26</v>
      </c>
      <c r="HI62">
        <v>5</v>
      </c>
      <c r="HJ62">
        <v>0</v>
      </c>
      <c r="HK62">
        <v>4</v>
      </c>
      <c r="HL62">
        <v>1</v>
      </c>
      <c r="HM62">
        <v>18</v>
      </c>
      <c r="HN62">
        <v>0</v>
      </c>
      <c r="HO62">
        <v>0</v>
      </c>
      <c r="HP62">
        <v>0</v>
      </c>
      <c r="HQ62">
        <v>0</v>
      </c>
      <c r="HR62">
        <v>27</v>
      </c>
      <c r="HS62">
        <v>11</v>
      </c>
      <c r="HT62">
        <v>0</v>
      </c>
      <c r="HU62">
        <v>20</v>
      </c>
      <c r="HV62">
        <v>5</v>
      </c>
      <c r="HW62">
        <v>19</v>
      </c>
      <c r="HX62">
        <v>0</v>
      </c>
      <c r="HY62">
        <v>0</v>
      </c>
      <c r="HZ62">
        <v>0</v>
      </c>
      <c r="IA62">
        <v>0</v>
      </c>
      <c r="IB62">
        <v>50</v>
      </c>
      <c r="IC62">
        <v>17</v>
      </c>
      <c r="ID62">
        <v>0</v>
      </c>
      <c r="IE62">
        <v>16</v>
      </c>
      <c r="IF62">
        <v>5</v>
      </c>
      <c r="IG62">
        <v>14</v>
      </c>
      <c r="IH62">
        <v>0</v>
      </c>
      <c r="II62">
        <v>0</v>
      </c>
      <c r="IJ62">
        <v>0</v>
      </c>
      <c r="IK62">
        <v>0</v>
      </c>
      <c r="IL62">
        <v>47</v>
      </c>
      <c r="IM62">
        <v>5</v>
      </c>
      <c r="IN62">
        <v>0</v>
      </c>
      <c r="IO62">
        <v>9</v>
      </c>
      <c r="IP62">
        <v>3</v>
      </c>
      <c r="IQ62">
        <v>26</v>
      </c>
      <c r="IR62">
        <v>0</v>
      </c>
      <c r="IS62">
        <v>0</v>
      </c>
      <c r="IT62">
        <v>0</v>
      </c>
      <c r="IU62">
        <v>0</v>
      </c>
      <c r="IV62">
        <v>40</v>
      </c>
      <c r="IW62">
        <v>4</v>
      </c>
      <c r="IX62">
        <v>0</v>
      </c>
      <c r="IY62">
        <v>9</v>
      </c>
      <c r="IZ62">
        <v>0</v>
      </c>
      <c r="JA62">
        <v>9</v>
      </c>
      <c r="JB62">
        <v>0</v>
      </c>
      <c r="JC62">
        <v>0</v>
      </c>
      <c r="JD62">
        <v>0</v>
      </c>
      <c r="JE62">
        <v>0</v>
      </c>
      <c r="JF62">
        <v>22</v>
      </c>
      <c r="JG62">
        <v>3</v>
      </c>
      <c r="JH62">
        <v>0</v>
      </c>
      <c r="JI62">
        <v>10</v>
      </c>
      <c r="JJ62">
        <v>1</v>
      </c>
      <c r="JK62">
        <v>11</v>
      </c>
      <c r="JL62">
        <v>1</v>
      </c>
      <c r="JM62">
        <v>0</v>
      </c>
      <c r="JN62">
        <v>0</v>
      </c>
      <c r="JO62">
        <v>0</v>
      </c>
      <c r="JP62">
        <v>24</v>
      </c>
      <c r="JQ62">
        <v>7</v>
      </c>
      <c r="JR62">
        <v>0</v>
      </c>
      <c r="JS62">
        <v>8</v>
      </c>
      <c r="JT62">
        <v>2</v>
      </c>
      <c r="JU62">
        <v>7</v>
      </c>
      <c r="JV62">
        <v>0</v>
      </c>
      <c r="JW62">
        <v>0</v>
      </c>
      <c r="JX62">
        <v>0</v>
      </c>
      <c r="JY62">
        <v>0</v>
      </c>
      <c r="JZ62">
        <v>22</v>
      </c>
      <c r="KA62">
        <v>5</v>
      </c>
      <c r="KB62">
        <v>0</v>
      </c>
      <c r="KC62">
        <v>9</v>
      </c>
      <c r="KD62">
        <v>2</v>
      </c>
      <c r="KE62">
        <v>15</v>
      </c>
      <c r="KF62">
        <v>1</v>
      </c>
      <c r="KG62">
        <v>0</v>
      </c>
      <c r="KH62">
        <v>0</v>
      </c>
      <c r="KI62">
        <v>0</v>
      </c>
      <c r="KJ62">
        <v>29</v>
      </c>
      <c r="KK62">
        <v>3</v>
      </c>
      <c r="KL62">
        <v>1</v>
      </c>
      <c r="KM62">
        <v>6</v>
      </c>
      <c r="KN62">
        <v>2</v>
      </c>
      <c r="KO62">
        <v>7</v>
      </c>
      <c r="KP62">
        <v>0</v>
      </c>
      <c r="KQ62">
        <v>0</v>
      </c>
      <c r="KR62">
        <v>0</v>
      </c>
      <c r="KS62">
        <v>0</v>
      </c>
      <c r="KT62">
        <v>17</v>
      </c>
      <c r="KU62">
        <v>5</v>
      </c>
      <c r="KV62">
        <v>1</v>
      </c>
      <c r="KW62">
        <v>7</v>
      </c>
      <c r="KX62">
        <v>3</v>
      </c>
      <c r="KY62">
        <v>8</v>
      </c>
      <c r="KZ62">
        <v>0</v>
      </c>
      <c r="LA62">
        <v>0</v>
      </c>
      <c r="LB62">
        <v>0</v>
      </c>
      <c r="LC62">
        <v>0</v>
      </c>
      <c r="LD62">
        <v>21</v>
      </c>
      <c r="LE62">
        <v>2</v>
      </c>
      <c r="LF62">
        <v>1</v>
      </c>
      <c r="LG62">
        <v>12</v>
      </c>
      <c r="LH62">
        <v>3</v>
      </c>
      <c r="LI62">
        <v>10</v>
      </c>
      <c r="LJ62">
        <v>0</v>
      </c>
      <c r="LK62">
        <v>0</v>
      </c>
      <c r="LL62">
        <v>0</v>
      </c>
      <c r="LM62">
        <v>0</v>
      </c>
      <c r="LN62">
        <v>25</v>
      </c>
      <c r="LO62">
        <v>7</v>
      </c>
      <c r="LP62">
        <v>1</v>
      </c>
      <c r="LQ62">
        <v>7</v>
      </c>
      <c r="LR62">
        <v>2</v>
      </c>
      <c r="LS62">
        <v>9</v>
      </c>
      <c r="LT62">
        <v>0</v>
      </c>
      <c r="LU62">
        <v>0</v>
      </c>
      <c r="LV62">
        <v>0</v>
      </c>
      <c r="LW62">
        <v>0</v>
      </c>
      <c r="LX62">
        <v>24</v>
      </c>
      <c r="LY62">
        <v>3</v>
      </c>
      <c r="LZ62">
        <v>0</v>
      </c>
      <c r="MA62">
        <v>7</v>
      </c>
      <c r="MB62">
        <v>1</v>
      </c>
      <c r="MC62">
        <v>7</v>
      </c>
      <c r="MD62">
        <v>0</v>
      </c>
      <c r="ME62">
        <v>0</v>
      </c>
      <c r="MF62">
        <v>0</v>
      </c>
      <c r="MG62">
        <v>0</v>
      </c>
      <c r="MH62">
        <v>17</v>
      </c>
      <c r="MI62">
        <v>0</v>
      </c>
      <c r="MJ62">
        <v>0</v>
      </c>
      <c r="MK62">
        <v>6</v>
      </c>
      <c r="ML62">
        <v>0</v>
      </c>
      <c r="MM62">
        <v>5</v>
      </c>
      <c r="MN62">
        <v>0</v>
      </c>
      <c r="MO62">
        <v>0</v>
      </c>
      <c r="MP62">
        <v>0</v>
      </c>
      <c r="MQ62">
        <v>0</v>
      </c>
      <c r="MR62">
        <v>11</v>
      </c>
      <c r="MS62">
        <v>0</v>
      </c>
      <c r="MT62">
        <v>0</v>
      </c>
      <c r="MU62">
        <v>5</v>
      </c>
      <c r="MV62">
        <v>1</v>
      </c>
      <c r="MW62">
        <v>4</v>
      </c>
      <c r="MX62">
        <v>0</v>
      </c>
      <c r="MY62">
        <v>0</v>
      </c>
      <c r="MZ62">
        <v>0</v>
      </c>
      <c r="NA62">
        <v>0</v>
      </c>
      <c r="NB62">
        <v>9</v>
      </c>
      <c r="NC62">
        <v>0</v>
      </c>
      <c r="ND62">
        <v>1</v>
      </c>
      <c r="NE62">
        <v>3</v>
      </c>
      <c r="NF62">
        <v>0</v>
      </c>
      <c r="NG62">
        <v>3</v>
      </c>
      <c r="NH62">
        <v>0</v>
      </c>
      <c r="NI62">
        <v>0</v>
      </c>
      <c r="NJ62">
        <v>0</v>
      </c>
      <c r="NK62">
        <v>0</v>
      </c>
      <c r="NL62">
        <v>7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83</v>
      </c>
      <c r="NX62">
        <v>5</v>
      </c>
      <c r="NY62">
        <v>157</v>
      </c>
      <c r="NZ62">
        <v>34</v>
      </c>
      <c r="OA62">
        <v>257</v>
      </c>
      <c r="OB62">
        <v>2</v>
      </c>
      <c r="OC62">
        <v>0</v>
      </c>
      <c r="OD62">
        <v>0</v>
      </c>
      <c r="OE62">
        <v>0</v>
      </c>
      <c r="OF62">
        <v>502</v>
      </c>
    </row>
    <row r="63" spans="1:396" hidden="1">
      <c r="A63" s="178" t="s">
        <v>183</v>
      </c>
      <c r="B63">
        <v>2</v>
      </c>
      <c r="C63">
        <v>1</v>
      </c>
      <c r="D63">
        <v>7</v>
      </c>
      <c r="E63">
        <v>0</v>
      </c>
      <c r="F63">
        <v>0</v>
      </c>
      <c r="G63">
        <v>0</v>
      </c>
      <c r="H63">
        <v>0</v>
      </c>
      <c r="I63">
        <v>4</v>
      </c>
      <c r="J63">
        <v>6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3</v>
      </c>
      <c r="T63">
        <v>19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</v>
      </c>
      <c r="AC63">
        <v>0</v>
      </c>
      <c r="AD63">
        <v>2</v>
      </c>
      <c r="AE63">
        <v>0</v>
      </c>
      <c r="AF63">
        <v>0</v>
      </c>
      <c r="AG63">
        <v>0</v>
      </c>
      <c r="AH63">
        <v>45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2</v>
      </c>
      <c r="BQ63">
        <v>15</v>
      </c>
      <c r="BR63">
        <v>25</v>
      </c>
      <c r="BS63">
        <v>11</v>
      </c>
      <c r="BT63">
        <v>0</v>
      </c>
      <c r="BU63">
        <v>0</v>
      </c>
      <c r="BV63">
        <v>0</v>
      </c>
      <c r="BW63">
        <v>2</v>
      </c>
      <c r="BX63">
        <v>4</v>
      </c>
      <c r="BY63">
        <v>0</v>
      </c>
      <c r="BZ63">
        <v>0</v>
      </c>
      <c r="CA63">
        <v>0</v>
      </c>
      <c r="CB63">
        <v>2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25</v>
      </c>
      <c r="CI63">
        <v>0</v>
      </c>
      <c r="CJ63">
        <v>0</v>
      </c>
      <c r="CK63">
        <v>0</v>
      </c>
      <c r="CL63">
        <v>0</v>
      </c>
      <c r="CM63">
        <v>6</v>
      </c>
      <c r="CN63">
        <v>0</v>
      </c>
      <c r="CO63">
        <v>2</v>
      </c>
      <c r="CP63">
        <v>5</v>
      </c>
      <c r="CQ63">
        <v>0</v>
      </c>
      <c r="CR63">
        <v>0</v>
      </c>
      <c r="CS63">
        <v>0</v>
      </c>
      <c r="CT63">
        <v>0</v>
      </c>
      <c r="CU63">
        <v>5</v>
      </c>
      <c r="CV63">
        <v>104</v>
      </c>
      <c r="CW63">
        <v>11</v>
      </c>
      <c r="CX63">
        <v>30</v>
      </c>
      <c r="CY63">
        <v>48</v>
      </c>
      <c r="CZ63">
        <v>3</v>
      </c>
      <c r="DA63">
        <v>0</v>
      </c>
      <c r="DB63">
        <v>0</v>
      </c>
      <c r="DC63">
        <v>0</v>
      </c>
      <c r="DD63">
        <v>25</v>
      </c>
      <c r="DE63">
        <v>12</v>
      </c>
      <c r="DF63">
        <v>0</v>
      </c>
      <c r="DG63">
        <v>0</v>
      </c>
      <c r="DH63">
        <v>0</v>
      </c>
      <c r="DI63">
        <v>2</v>
      </c>
      <c r="DJ63">
        <v>0</v>
      </c>
      <c r="DK63">
        <v>0</v>
      </c>
      <c r="DL63">
        <v>0</v>
      </c>
      <c r="DM63">
        <v>2</v>
      </c>
      <c r="DN63">
        <v>0</v>
      </c>
      <c r="DO63">
        <v>16</v>
      </c>
      <c r="DP63">
        <v>0</v>
      </c>
      <c r="DQ63">
        <v>0</v>
      </c>
      <c r="DR63">
        <v>0</v>
      </c>
      <c r="DS63">
        <v>0</v>
      </c>
      <c r="DT63">
        <v>5</v>
      </c>
      <c r="DU63">
        <v>0</v>
      </c>
      <c r="DV63">
        <v>0</v>
      </c>
      <c r="DW63">
        <v>0</v>
      </c>
      <c r="DX63">
        <v>0</v>
      </c>
      <c r="DY63">
        <v>2</v>
      </c>
      <c r="DZ63">
        <v>0</v>
      </c>
      <c r="EA63">
        <v>0</v>
      </c>
      <c r="EB63">
        <v>1</v>
      </c>
      <c r="EC63">
        <v>157</v>
      </c>
      <c r="ED63">
        <v>15</v>
      </c>
      <c r="EE63">
        <v>46</v>
      </c>
      <c r="EF63">
        <v>80</v>
      </c>
      <c r="EG63">
        <v>14</v>
      </c>
      <c r="EH63">
        <v>0</v>
      </c>
      <c r="EI63">
        <v>0</v>
      </c>
      <c r="EJ63">
        <v>0</v>
      </c>
      <c r="EK63">
        <v>31</v>
      </c>
      <c r="EL63">
        <v>22</v>
      </c>
      <c r="EM63">
        <v>0</v>
      </c>
      <c r="EN63">
        <v>0</v>
      </c>
      <c r="EO63">
        <v>0</v>
      </c>
      <c r="EP63">
        <v>4</v>
      </c>
      <c r="EQ63">
        <v>0</v>
      </c>
      <c r="ER63">
        <v>0</v>
      </c>
      <c r="ES63">
        <v>0</v>
      </c>
      <c r="ET63">
        <v>2</v>
      </c>
      <c r="EU63">
        <v>3</v>
      </c>
      <c r="EV63">
        <v>60</v>
      </c>
      <c r="EW63">
        <v>0</v>
      </c>
      <c r="EX63">
        <v>0</v>
      </c>
      <c r="EY63">
        <v>0</v>
      </c>
      <c r="EZ63">
        <v>0</v>
      </c>
      <c r="FA63">
        <v>11</v>
      </c>
      <c r="FB63">
        <v>0</v>
      </c>
      <c r="FC63">
        <v>2</v>
      </c>
      <c r="FD63">
        <v>6</v>
      </c>
      <c r="FE63">
        <v>0</v>
      </c>
      <c r="FF63">
        <v>4</v>
      </c>
      <c r="FG63">
        <v>0</v>
      </c>
      <c r="FH63">
        <v>0</v>
      </c>
      <c r="FI63">
        <v>6</v>
      </c>
      <c r="FJ63">
        <v>306</v>
      </c>
      <c r="FK63">
        <v>21</v>
      </c>
      <c r="FL63">
        <v>3</v>
      </c>
      <c r="FM63">
        <v>20</v>
      </c>
      <c r="FN63">
        <v>0</v>
      </c>
      <c r="FO63">
        <v>1</v>
      </c>
      <c r="FP63">
        <v>45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51</v>
      </c>
      <c r="FX63">
        <v>5</v>
      </c>
      <c r="FY63">
        <v>44</v>
      </c>
      <c r="FZ63">
        <v>1</v>
      </c>
      <c r="GA63">
        <v>3</v>
      </c>
      <c r="GB63">
        <v>104</v>
      </c>
      <c r="GC63">
        <v>7</v>
      </c>
      <c r="GD63">
        <v>0</v>
      </c>
      <c r="GE63">
        <v>147</v>
      </c>
      <c r="GF63">
        <v>0</v>
      </c>
      <c r="GG63">
        <v>3</v>
      </c>
      <c r="GH63">
        <v>157</v>
      </c>
      <c r="GI63">
        <v>79</v>
      </c>
      <c r="GJ63">
        <v>8</v>
      </c>
      <c r="GK63">
        <v>211</v>
      </c>
      <c r="GL63">
        <v>1</v>
      </c>
      <c r="GM63">
        <v>7</v>
      </c>
      <c r="GN63">
        <v>306</v>
      </c>
      <c r="GO63">
        <v>0</v>
      </c>
      <c r="GP63">
        <v>0</v>
      </c>
      <c r="GQ63">
        <v>11</v>
      </c>
      <c r="GR63">
        <v>3</v>
      </c>
      <c r="GS63">
        <v>49</v>
      </c>
      <c r="GT63">
        <v>0</v>
      </c>
      <c r="GU63">
        <v>0</v>
      </c>
      <c r="GV63">
        <v>0</v>
      </c>
      <c r="GW63">
        <v>0</v>
      </c>
      <c r="GX63">
        <v>60</v>
      </c>
      <c r="GY63">
        <v>2</v>
      </c>
      <c r="GZ63">
        <v>0</v>
      </c>
      <c r="HA63">
        <v>15</v>
      </c>
      <c r="HB63">
        <v>9</v>
      </c>
      <c r="HC63">
        <v>9</v>
      </c>
      <c r="HD63">
        <v>0</v>
      </c>
      <c r="HE63">
        <v>0</v>
      </c>
      <c r="HF63">
        <v>0</v>
      </c>
      <c r="HG63">
        <v>0</v>
      </c>
      <c r="HH63">
        <v>26</v>
      </c>
      <c r="HI63">
        <v>2</v>
      </c>
      <c r="HJ63">
        <v>0</v>
      </c>
      <c r="HK63">
        <v>3</v>
      </c>
      <c r="HL63">
        <v>1</v>
      </c>
      <c r="HM63">
        <v>12</v>
      </c>
      <c r="HN63">
        <v>0</v>
      </c>
      <c r="HO63">
        <v>0</v>
      </c>
      <c r="HP63">
        <v>0</v>
      </c>
      <c r="HQ63">
        <v>0</v>
      </c>
      <c r="HR63">
        <v>17</v>
      </c>
      <c r="HS63">
        <v>6</v>
      </c>
      <c r="HT63">
        <v>0</v>
      </c>
      <c r="HU63">
        <v>9</v>
      </c>
      <c r="HV63">
        <v>5</v>
      </c>
      <c r="HW63">
        <v>13</v>
      </c>
      <c r="HX63">
        <v>0</v>
      </c>
      <c r="HY63">
        <v>0</v>
      </c>
      <c r="HZ63">
        <v>0</v>
      </c>
      <c r="IA63">
        <v>0</v>
      </c>
      <c r="IB63">
        <v>28</v>
      </c>
      <c r="IC63">
        <v>3</v>
      </c>
      <c r="ID63">
        <v>0</v>
      </c>
      <c r="IE63">
        <v>10</v>
      </c>
      <c r="IF63">
        <v>3</v>
      </c>
      <c r="IG63">
        <v>6</v>
      </c>
      <c r="IH63">
        <v>0</v>
      </c>
      <c r="II63">
        <v>0</v>
      </c>
      <c r="IJ63">
        <v>0</v>
      </c>
      <c r="IK63">
        <v>0</v>
      </c>
      <c r="IL63">
        <v>19</v>
      </c>
      <c r="IM63">
        <v>2</v>
      </c>
      <c r="IN63">
        <v>0</v>
      </c>
      <c r="IO63">
        <v>8</v>
      </c>
      <c r="IP63">
        <v>5</v>
      </c>
      <c r="IQ63">
        <v>15</v>
      </c>
      <c r="IR63">
        <v>0</v>
      </c>
      <c r="IS63">
        <v>0</v>
      </c>
      <c r="IT63">
        <v>0</v>
      </c>
      <c r="IU63">
        <v>0</v>
      </c>
      <c r="IV63">
        <v>25</v>
      </c>
      <c r="IW63">
        <v>7</v>
      </c>
      <c r="IX63">
        <v>0</v>
      </c>
      <c r="IY63">
        <v>4</v>
      </c>
      <c r="IZ63">
        <v>1</v>
      </c>
      <c r="JA63">
        <v>9</v>
      </c>
      <c r="JB63">
        <v>0</v>
      </c>
      <c r="JC63">
        <v>0</v>
      </c>
      <c r="JD63">
        <v>0</v>
      </c>
      <c r="JE63">
        <v>0</v>
      </c>
      <c r="JF63">
        <v>20</v>
      </c>
      <c r="JG63">
        <v>1</v>
      </c>
      <c r="JH63">
        <v>0</v>
      </c>
      <c r="JI63">
        <v>8</v>
      </c>
      <c r="JJ63">
        <v>4</v>
      </c>
      <c r="JK63">
        <v>8</v>
      </c>
      <c r="JL63">
        <v>0</v>
      </c>
      <c r="JM63">
        <v>0</v>
      </c>
      <c r="JN63">
        <v>0</v>
      </c>
      <c r="JO63">
        <v>0</v>
      </c>
      <c r="JP63">
        <v>17</v>
      </c>
      <c r="JQ63">
        <v>2</v>
      </c>
      <c r="JR63">
        <v>0</v>
      </c>
      <c r="JS63">
        <v>5</v>
      </c>
      <c r="JT63">
        <v>0</v>
      </c>
      <c r="JU63">
        <v>7</v>
      </c>
      <c r="JV63">
        <v>0</v>
      </c>
      <c r="JW63">
        <v>0</v>
      </c>
      <c r="JX63">
        <v>0</v>
      </c>
      <c r="JY63">
        <v>0</v>
      </c>
      <c r="JZ63">
        <v>14</v>
      </c>
      <c r="KA63">
        <v>2</v>
      </c>
      <c r="KB63">
        <v>0</v>
      </c>
      <c r="KC63">
        <v>1</v>
      </c>
      <c r="KD63">
        <v>0</v>
      </c>
      <c r="KE63">
        <v>8</v>
      </c>
      <c r="KF63">
        <v>0</v>
      </c>
      <c r="KG63">
        <v>0</v>
      </c>
      <c r="KH63">
        <v>0</v>
      </c>
      <c r="KI63">
        <v>0</v>
      </c>
      <c r="KJ63">
        <v>11</v>
      </c>
      <c r="KK63">
        <v>4</v>
      </c>
      <c r="KL63">
        <v>0</v>
      </c>
      <c r="KM63">
        <v>6</v>
      </c>
      <c r="KN63">
        <v>3</v>
      </c>
      <c r="KO63">
        <v>5</v>
      </c>
      <c r="KP63">
        <v>0</v>
      </c>
      <c r="KQ63">
        <v>0</v>
      </c>
      <c r="KR63">
        <v>0</v>
      </c>
      <c r="KS63">
        <v>0</v>
      </c>
      <c r="KT63">
        <v>15</v>
      </c>
      <c r="KU63">
        <v>4</v>
      </c>
      <c r="KV63">
        <v>0</v>
      </c>
      <c r="KW63">
        <v>5</v>
      </c>
      <c r="KX63">
        <v>1</v>
      </c>
      <c r="KY63">
        <v>6</v>
      </c>
      <c r="KZ63">
        <v>0</v>
      </c>
      <c r="LA63">
        <v>0</v>
      </c>
      <c r="LB63">
        <v>0</v>
      </c>
      <c r="LC63">
        <v>0</v>
      </c>
      <c r="LD63">
        <v>15</v>
      </c>
      <c r="LE63">
        <v>7</v>
      </c>
      <c r="LF63">
        <v>0</v>
      </c>
      <c r="LG63">
        <v>4</v>
      </c>
      <c r="LH63">
        <v>0</v>
      </c>
      <c r="LI63">
        <v>3</v>
      </c>
      <c r="LJ63">
        <v>0</v>
      </c>
      <c r="LK63">
        <v>0</v>
      </c>
      <c r="LL63">
        <v>0</v>
      </c>
      <c r="LM63">
        <v>0</v>
      </c>
      <c r="LN63">
        <v>14</v>
      </c>
      <c r="LO63">
        <v>2</v>
      </c>
      <c r="LP63">
        <v>0</v>
      </c>
      <c r="LQ63">
        <v>5</v>
      </c>
      <c r="LR63">
        <v>2</v>
      </c>
      <c r="LS63">
        <v>2</v>
      </c>
      <c r="LT63">
        <v>0</v>
      </c>
      <c r="LU63">
        <v>0</v>
      </c>
      <c r="LV63">
        <v>0</v>
      </c>
      <c r="LW63">
        <v>0</v>
      </c>
      <c r="LX63">
        <v>9</v>
      </c>
      <c r="LY63">
        <v>1</v>
      </c>
      <c r="LZ63">
        <v>0</v>
      </c>
      <c r="MA63">
        <v>4</v>
      </c>
      <c r="MB63">
        <v>4</v>
      </c>
      <c r="MC63">
        <v>2</v>
      </c>
      <c r="MD63">
        <v>0</v>
      </c>
      <c r="ME63">
        <v>0</v>
      </c>
      <c r="MF63">
        <v>0</v>
      </c>
      <c r="MG63">
        <v>0</v>
      </c>
      <c r="MH63">
        <v>7</v>
      </c>
      <c r="MI63">
        <v>0</v>
      </c>
      <c r="MJ63">
        <v>0</v>
      </c>
      <c r="MK63">
        <v>5</v>
      </c>
      <c r="ML63">
        <v>2</v>
      </c>
      <c r="MM63">
        <v>3</v>
      </c>
      <c r="MN63">
        <v>0</v>
      </c>
      <c r="MO63">
        <v>0</v>
      </c>
      <c r="MP63">
        <v>0</v>
      </c>
      <c r="MQ63">
        <v>0</v>
      </c>
      <c r="MR63">
        <v>8</v>
      </c>
      <c r="MS63">
        <v>0</v>
      </c>
      <c r="MT63">
        <v>0</v>
      </c>
      <c r="MU63">
        <v>1</v>
      </c>
      <c r="MV63">
        <v>1</v>
      </c>
      <c r="MW63">
        <v>0</v>
      </c>
      <c r="MX63">
        <v>0</v>
      </c>
      <c r="MY63">
        <v>0</v>
      </c>
      <c r="MZ63">
        <v>0</v>
      </c>
      <c r="NA63">
        <v>0</v>
      </c>
      <c r="NB63">
        <v>1</v>
      </c>
      <c r="NC63">
        <v>0</v>
      </c>
      <c r="ND63">
        <v>0</v>
      </c>
      <c r="NE63">
        <v>0</v>
      </c>
      <c r="NF63">
        <v>0</v>
      </c>
      <c r="NG63">
        <v>0</v>
      </c>
      <c r="NH63">
        <v>0</v>
      </c>
      <c r="NI63">
        <v>0</v>
      </c>
      <c r="NJ63">
        <v>0</v>
      </c>
      <c r="NK63">
        <v>0</v>
      </c>
      <c r="NL63">
        <v>0</v>
      </c>
      <c r="NM63">
        <v>0</v>
      </c>
      <c r="NN63">
        <v>0</v>
      </c>
      <c r="NO63">
        <v>0</v>
      </c>
      <c r="NP63">
        <v>0</v>
      </c>
      <c r="NQ63">
        <v>0</v>
      </c>
      <c r="NR63">
        <v>0</v>
      </c>
      <c r="NS63">
        <v>0</v>
      </c>
      <c r="NT63">
        <v>0</v>
      </c>
      <c r="NU63">
        <v>0</v>
      </c>
      <c r="NV63">
        <v>0</v>
      </c>
      <c r="NW63">
        <v>45</v>
      </c>
      <c r="NX63">
        <v>0</v>
      </c>
      <c r="NY63">
        <v>104</v>
      </c>
      <c r="NZ63">
        <v>44</v>
      </c>
      <c r="OA63">
        <v>157</v>
      </c>
      <c r="OB63">
        <v>0</v>
      </c>
      <c r="OC63">
        <v>0</v>
      </c>
      <c r="OD63">
        <v>0</v>
      </c>
      <c r="OE63">
        <v>0</v>
      </c>
      <c r="OF63">
        <v>306</v>
      </c>
    </row>
    <row r="64" spans="1:396" hidden="1">
      <c r="A64" s="178" t="s">
        <v>184</v>
      </c>
      <c r="B64">
        <v>380</v>
      </c>
      <c r="C64">
        <v>0</v>
      </c>
      <c r="D64">
        <v>0</v>
      </c>
      <c r="E64">
        <v>0</v>
      </c>
      <c r="F64">
        <v>24</v>
      </c>
      <c r="G64">
        <v>0</v>
      </c>
      <c r="H64">
        <v>25</v>
      </c>
      <c r="I64">
        <v>69</v>
      </c>
      <c r="J64">
        <v>79</v>
      </c>
      <c r="K64">
        <v>5</v>
      </c>
      <c r="L64">
        <v>0</v>
      </c>
      <c r="M64">
        <v>4</v>
      </c>
      <c r="N64">
        <v>43</v>
      </c>
      <c r="O64">
        <v>30</v>
      </c>
      <c r="P64">
        <v>0</v>
      </c>
      <c r="Q64">
        <v>0</v>
      </c>
      <c r="R64">
        <v>9</v>
      </c>
      <c r="S64">
        <v>14</v>
      </c>
      <c r="T64">
        <v>193</v>
      </c>
      <c r="U64">
        <v>55</v>
      </c>
      <c r="V64">
        <v>0</v>
      </c>
      <c r="W64">
        <v>0</v>
      </c>
      <c r="X64">
        <v>1</v>
      </c>
      <c r="Y64">
        <v>19</v>
      </c>
      <c r="Z64">
        <v>1</v>
      </c>
      <c r="AA64">
        <v>3</v>
      </c>
      <c r="AB64">
        <v>12</v>
      </c>
      <c r="AC64">
        <v>1</v>
      </c>
      <c r="AD64">
        <v>4</v>
      </c>
      <c r="AE64">
        <v>18</v>
      </c>
      <c r="AF64">
        <v>6</v>
      </c>
      <c r="AG64">
        <v>27</v>
      </c>
      <c r="AH64">
        <v>1022</v>
      </c>
      <c r="AI64">
        <v>9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</v>
      </c>
      <c r="AZ64">
        <v>0</v>
      </c>
      <c r="BA64">
        <v>6</v>
      </c>
      <c r="BB64">
        <v>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2</v>
      </c>
      <c r="BM64">
        <v>0</v>
      </c>
      <c r="BN64">
        <v>1</v>
      </c>
      <c r="BO64">
        <v>25</v>
      </c>
      <c r="BP64">
        <v>772</v>
      </c>
      <c r="BQ64">
        <v>2</v>
      </c>
      <c r="BR64">
        <v>0</v>
      </c>
      <c r="BS64">
        <v>1</v>
      </c>
      <c r="BT64">
        <v>37</v>
      </c>
      <c r="BU64">
        <v>0</v>
      </c>
      <c r="BV64">
        <v>44</v>
      </c>
      <c r="BW64">
        <v>64</v>
      </c>
      <c r="BX64">
        <v>75</v>
      </c>
      <c r="BY64">
        <v>4</v>
      </c>
      <c r="BZ64">
        <v>0</v>
      </c>
      <c r="CA64">
        <v>6</v>
      </c>
      <c r="CB64">
        <v>29</v>
      </c>
      <c r="CC64">
        <v>169</v>
      </c>
      <c r="CD64">
        <v>0</v>
      </c>
      <c r="CE64">
        <v>0</v>
      </c>
      <c r="CF64">
        <v>16</v>
      </c>
      <c r="CG64">
        <v>1</v>
      </c>
      <c r="CH64">
        <v>240</v>
      </c>
      <c r="CI64">
        <v>24</v>
      </c>
      <c r="CJ64">
        <v>0</v>
      </c>
      <c r="CK64">
        <v>2</v>
      </c>
      <c r="CL64">
        <v>5</v>
      </c>
      <c r="CM64">
        <v>21</v>
      </c>
      <c r="CN64">
        <v>3</v>
      </c>
      <c r="CO64">
        <v>4</v>
      </c>
      <c r="CP64">
        <v>22</v>
      </c>
      <c r="CQ64">
        <v>1</v>
      </c>
      <c r="CR64">
        <v>5</v>
      </c>
      <c r="CS64">
        <v>30</v>
      </c>
      <c r="CT64">
        <v>4</v>
      </c>
      <c r="CU64">
        <v>27</v>
      </c>
      <c r="CV64">
        <v>1608</v>
      </c>
      <c r="CW64">
        <v>324</v>
      </c>
      <c r="CX64">
        <v>5</v>
      </c>
      <c r="CY64">
        <v>0</v>
      </c>
      <c r="CZ64">
        <v>11</v>
      </c>
      <c r="DA64">
        <v>21</v>
      </c>
      <c r="DB64">
        <v>3</v>
      </c>
      <c r="DC64">
        <v>32</v>
      </c>
      <c r="DD64">
        <v>55</v>
      </c>
      <c r="DE64">
        <v>53</v>
      </c>
      <c r="DF64">
        <v>4</v>
      </c>
      <c r="DG64">
        <v>0</v>
      </c>
      <c r="DH64">
        <v>0</v>
      </c>
      <c r="DI64">
        <v>12</v>
      </c>
      <c r="DJ64">
        <v>27</v>
      </c>
      <c r="DK64">
        <v>0</v>
      </c>
      <c r="DL64">
        <v>0</v>
      </c>
      <c r="DM64">
        <v>9</v>
      </c>
      <c r="DN64">
        <v>3</v>
      </c>
      <c r="DO64">
        <v>103</v>
      </c>
      <c r="DP64">
        <v>10</v>
      </c>
      <c r="DQ64">
        <v>0</v>
      </c>
      <c r="DR64">
        <v>2</v>
      </c>
      <c r="DS64">
        <v>0</v>
      </c>
      <c r="DT64">
        <v>8</v>
      </c>
      <c r="DU64">
        <v>0</v>
      </c>
      <c r="DV64">
        <v>2</v>
      </c>
      <c r="DW64">
        <v>0</v>
      </c>
      <c r="DX64">
        <v>5</v>
      </c>
      <c r="DY64">
        <v>12</v>
      </c>
      <c r="DZ64">
        <v>25</v>
      </c>
      <c r="EA64">
        <v>1</v>
      </c>
      <c r="EB64">
        <v>22</v>
      </c>
      <c r="EC64">
        <v>749</v>
      </c>
      <c r="ED64">
        <v>1485</v>
      </c>
      <c r="EE64">
        <v>7</v>
      </c>
      <c r="EF64">
        <v>0</v>
      </c>
      <c r="EG64">
        <v>12</v>
      </c>
      <c r="EH64">
        <v>82</v>
      </c>
      <c r="EI64">
        <v>3</v>
      </c>
      <c r="EJ64">
        <v>101</v>
      </c>
      <c r="EK64">
        <v>188</v>
      </c>
      <c r="EL64">
        <v>207</v>
      </c>
      <c r="EM64">
        <v>13</v>
      </c>
      <c r="EN64">
        <v>0</v>
      </c>
      <c r="EO64">
        <v>10</v>
      </c>
      <c r="EP64">
        <v>84</v>
      </c>
      <c r="EQ64">
        <v>226</v>
      </c>
      <c r="ER64">
        <v>0</v>
      </c>
      <c r="ES64">
        <v>0</v>
      </c>
      <c r="ET64">
        <v>38</v>
      </c>
      <c r="EU64">
        <v>18</v>
      </c>
      <c r="EV64">
        <v>542</v>
      </c>
      <c r="EW64">
        <v>92</v>
      </c>
      <c r="EX64">
        <v>0</v>
      </c>
      <c r="EY64">
        <v>4</v>
      </c>
      <c r="EZ64">
        <v>6</v>
      </c>
      <c r="FA64">
        <v>48</v>
      </c>
      <c r="FB64">
        <v>4</v>
      </c>
      <c r="FC64">
        <v>9</v>
      </c>
      <c r="FD64">
        <v>34</v>
      </c>
      <c r="FE64">
        <v>7</v>
      </c>
      <c r="FF64">
        <v>21</v>
      </c>
      <c r="FG64">
        <v>75</v>
      </c>
      <c r="FH64">
        <v>11</v>
      </c>
      <c r="FI64">
        <v>77</v>
      </c>
      <c r="FJ64">
        <v>3404</v>
      </c>
      <c r="FK64">
        <v>412</v>
      </c>
      <c r="FL64">
        <v>69</v>
      </c>
      <c r="FM64">
        <v>498</v>
      </c>
      <c r="FN64">
        <v>8</v>
      </c>
      <c r="FO64">
        <v>35</v>
      </c>
      <c r="FP64">
        <v>1022</v>
      </c>
      <c r="FQ64">
        <v>12</v>
      </c>
      <c r="FR64">
        <v>9</v>
      </c>
      <c r="FS64">
        <v>3</v>
      </c>
      <c r="FT64">
        <v>0</v>
      </c>
      <c r="FU64">
        <v>1</v>
      </c>
      <c r="FV64">
        <v>25</v>
      </c>
      <c r="FW64">
        <v>816</v>
      </c>
      <c r="FX64">
        <v>108</v>
      </c>
      <c r="FY64">
        <v>612</v>
      </c>
      <c r="FZ64">
        <v>5</v>
      </c>
      <c r="GA64">
        <v>67</v>
      </c>
      <c r="GB64">
        <v>1608</v>
      </c>
      <c r="GC64">
        <v>114</v>
      </c>
      <c r="GD64">
        <v>6</v>
      </c>
      <c r="GE64">
        <v>613</v>
      </c>
      <c r="GF64">
        <v>3</v>
      </c>
      <c r="GG64">
        <v>13</v>
      </c>
      <c r="GH64">
        <v>749</v>
      </c>
      <c r="GI64">
        <v>1354</v>
      </c>
      <c r="GJ64">
        <v>192</v>
      </c>
      <c r="GK64">
        <v>1726</v>
      </c>
      <c r="GL64">
        <v>16</v>
      </c>
      <c r="GM64">
        <v>116</v>
      </c>
      <c r="GN64">
        <v>3404</v>
      </c>
      <c r="GO64">
        <v>29</v>
      </c>
      <c r="GP64">
        <v>0</v>
      </c>
      <c r="GQ64">
        <v>145</v>
      </c>
      <c r="GR64">
        <v>89</v>
      </c>
      <c r="GS64">
        <v>48</v>
      </c>
      <c r="GT64">
        <v>0</v>
      </c>
      <c r="GU64">
        <v>0</v>
      </c>
      <c r="GV64">
        <v>0</v>
      </c>
      <c r="GW64">
        <v>0</v>
      </c>
      <c r="GX64">
        <v>222</v>
      </c>
      <c r="GY64">
        <v>39</v>
      </c>
      <c r="GZ64">
        <v>0</v>
      </c>
      <c r="HA64">
        <v>114</v>
      </c>
      <c r="HB64">
        <v>78</v>
      </c>
      <c r="HC64">
        <v>48</v>
      </c>
      <c r="HD64">
        <v>1</v>
      </c>
      <c r="HE64">
        <v>2</v>
      </c>
      <c r="HF64">
        <v>1</v>
      </c>
      <c r="HG64">
        <v>2</v>
      </c>
      <c r="HH64">
        <v>201</v>
      </c>
      <c r="HI64">
        <v>48</v>
      </c>
      <c r="HJ64">
        <v>0</v>
      </c>
      <c r="HK64">
        <v>104</v>
      </c>
      <c r="HL64">
        <v>73</v>
      </c>
      <c r="HM64">
        <v>46</v>
      </c>
      <c r="HN64">
        <v>0</v>
      </c>
      <c r="HO64">
        <v>0</v>
      </c>
      <c r="HP64">
        <v>0</v>
      </c>
      <c r="HQ64">
        <v>0</v>
      </c>
      <c r="HR64">
        <v>198</v>
      </c>
      <c r="HS64">
        <v>79</v>
      </c>
      <c r="HT64">
        <v>0</v>
      </c>
      <c r="HU64">
        <v>141</v>
      </c>
      <c r="HV64">
        <v>91</v>
      </c>
      <c r="HW64">
        <v>58</v>
      </c>
      <c r="HX64">
        <v>0</v>
      </c>
      <c r="HY64">
        <v>0</v>
      </c>
      <c r="HZ64">
        <v>0</v>
      </c>
      <c r="IA64">
        <v>2</v>
      </c>
      <c r="IB64">
        <v>278</v>
      </c>
      <c r="IC64">
        <v>54</v>
      </c>
      <c r="ID64">
        <v>1</v>
      </c>
      <c r="IE64">
        <v>105</v>
      </c>
      <c r="IF64">
        <v>60</v>
      </c>
      <c r="IG64">
        <v>44</v>
      </c>
      <c r="IH64">
        <v>1</v>
      </c>
      <c r="II64">
        <v>0</v>
      </c>
      <c r="IJ64">
        <v>0</v>
      </c>
      <c r="IK64">
        <v>2</v>
      </c>
      <c r="IL64">
        <v>204</v>
      </c>
      <c r="IM64">
        <v>66</v>
      </c>
      <c r="IN64">
        <v>1</v>
      </c>
      <c r="IO64">
        <v>84</v>
      </c>
      <c r="IP64">
        <v>52</v>
      </c>
      <c r="IQ64">
        <v>54</v>
      </c>
      <c r="IR64">
        <v>2</v>
      </c>
      <c r="IS64">
        <v>3</v>
      </c>
      <c r="IT64">
        <v>0</v>
      </c>
      <c r="IU64">
        <v>0</v>
      </c>
      <c r="IV64">
        <v>205</v>
      </c>
      <c r="IW64">
        <v>71</v>
      </c>
      <c r="IX64">
        <v>0</v>
      </c>
      <c r="IY64">
        <v>103</v>
      </c>
      <c r="IZ64">
        <v>58</v>
      </c>
      <c r="JA64">
        <v>55</v>
      </c>
      <c r="JB64">
        <v>1</v>
      </c>
      <c r="JC64">
        <v>1</v>
      </c>
      <c r="JD64">
        <v>2</v>
      </c>
      <c r="JE64">
        <v>3</v>
      </c>
      <c r="JF64">
        <v>229</v>
      </c>
      <c r="JG64">
        <v>74</v>
      </c>
      <c r="JH64">
        <v>1</v>
      </c>
      <c r="JI64">
        <v>85</v>
      </c>
      <c r="JJ64">
        <v>55</v>
      </c>
      <c r="JK64">
        <v>55</v>
      </c>
      <c r="JL64">
        <v>1</v>
      </c>
      <c r="JM64">
        <v>3</v>
      </c>
      <c r="JN64">
        <v>0</v>
      </c>
      <c r="JO64">
        <v>0</v>
      </c>
      <c r="JP64">
        <v>215</v>
      </c>
      <c r="JQ64">
        <v>71</v>
      </c>
      <c r="JR64">
        <v>1</v>
      </c>
      <c r="JS64">
        <v>98</v>
      </c>
      <c r="JT64">
        <v>54</v>
      </c>
      <c r="JU64">
        <v>41</v>
      </c>
      <c r="JV64">
        <v>0</v>
      </c>
      <c r="JW64">
        <v>1</v>
      </c>
      <c r="JX64">
        <v>1</v>
      </c>
      <c r="JY64">
        <v>2</v>
      </c>
      <c r="JZ64">
        <v>211</v>
      </c>
      <c r="KA64">
        <v>70</v>
      </c>
      <c r="KB64">
        <v>4</v>
      </c>
      <c r="KC64">
        <v>75</v>
      </c>
      <c r="KD64">
        <v>54</v>
      </c>
      <c r="KE64">
        <v>50</v>
      </c>
      <c r="KF64">
        <v>1</v>
      </c>
      <c r="KG64">
        <v>0</v>
      </c>
      <c r="KH64">
        <v>2</v>
      </c>
      <c r="KI64">
        <v>1</v>
      </c>
      <c r="KJ64">
        <v>199</v>
      </c>
      <c r="KK64">
        <v>67</v>
      </c>
      <c r="KL64">
        <v>1</v>
      </c>
      <c r="KM64">
        <v>76</v>
      </c>
      <c r="KN64">
        <v>51</v>
      </c>
      <c r="KO64">
        <v>43</v>
      </c>
      <c r="KP64">
        <v>1</v>
      </c>
      <c r="KQ64">
        <v>1</v>
      </c>
      <c r="KR64">
        <v>1</v>
      </c>
      <c r="KS64">
        <v>0</v>
      </c>
      <c r="KT64">
        <v>187</v>
      </c>
      <c r="KU64">
        <v>58</v>
      </c>
      <c r="KV64">
        <v>1</v>
      </c>
      <c r="KW64">
        <v>94</v>
      </c>
      <c r="KX64">
        <v>46</v>
      </c>
      <c r="KY64">
        <v>36</v>
      </c>
      <c r="KZ64">
        <v>2</v>
      </c>
      <c r="LA64">
        <v>0</v>
      </c>
      <c r="LB64">
        <v>1</v>
      </c>
      <c r="LC64">
        <v>0</v>
      </c>
      <c r="LD64">
        <v>189</v>
      </c>
      <c r="LE64">
        <v>53</v>
      </c>
      <c r="LF64">
        <v>1</v>
      </c>
      <c r="LG64">
        <v>70</v>
      </c>
      <c r="LH64">
        <v>38</v>
      </c>
      <c r="LI64">
        <v>35</v>
      </c>
      <c r="LJ64">
        <v>1</v>
      </c>
      <c r="LK64">
        <v>1</v>
      </c>
      <c r="LL64">
        <v>1</v>
      </c>
      <c r="LM64">
        <v>0</v>
      </c>
      <c r="LN64">
        <v>159</v>
      </c>
      <c r="LO64">
        <v>68</v>
      </c>
      <c r="LP64">
        <v>4</v>
      </c>
      <c r="LQ64">
        <v>71</v>
      </c>
      <c r="LR64">
        <v>42</v>
      </c>
      <c r="LS64">
        <v>25</v>
      </c>
      <c r="LT64">
        <v>2</v>
      </c>
      <c r="LU64">
        <v>1</v>
      </c>
      <c r="LV64">
        <v>0</v>
      </c>
      <c r="LW64">
        <v>0</v>
      </c>
      <c r="LX64">
        <v>168</v>
      </c>
      <c r="LY64">
        <v>63</v>
      </c>
      <c r="LZ64">
        <v>3</v>
      </c>
      <c r="MA64">
        <v>66</v>
      </c>
      <c r="MB64">
        <v>44</v>
      </c>
      <c r="MC64">
        <v>34</v>
      </c>
      <c r="MD64">
        <v>0</v>
      </c>
      <c r="ME64">
        <v>1</v>
      </c>
      <c r="MF64">
        <v>0</v>
      </c>
      <c r="MG64">
        <v>0</v>
      </c>
      <c r="MH64">
        <v>166</v>
      </c>
      <c r="MI64">
        <v>44</v>
      </c>
      <c r="MJ64">
        <v>3</v>
      </c>
      <c r="MK64">
        <v>67</v>
      </c>
      <c r="ML64">
        <v>45</v>
      </c>
      <c r="MM64">
        <v>35</v>
      </c>
      <c r="MN64">
        <v>0</v>
      </c>
      <c r="MO64">
        <v>0</v>
      </c>
      <c r="MP64">
        <v>1</v>
      </c>
      <c r="MQ64">
        <v>0</v>
      </c>
      <c r="MR64">
        <v>149</v>
      </c>
      <c r="MS64">
        <v>37</v>
      </c>
      <c r="MT64">
        <v>3</v>
      </c>
      <c r="MU64">
        <v>61</v>
      </c>
      <c r="MV64">
        <v>39</v>
      </c>
      <c r="MW64">
        <v>24</v>
      </c>
      <c r="MX64">
        <v>0</v>
      </c>
      <c r="MY64">
        <v>1</v>
      </c>
      <c r="MZ64">
        <v>1</v>
      </c>
      <c r="NA64">
        <v>0</v>
      </c>
      <c r="NB64">
        <v>125</v>
      </c>
      <c r="NC64">
        <v>27</v>
      </c>
      <c r="ND64">
        <v>1</v>
      </c>
      <c r="NE64">
        <v>44</v>
      </c>
      <c r="NF64">
        <v>21</v>
      </c>
      <c r="NG64">
        <v>12</v>
      </c>
      <c r="NH64">
        <v>1</v>
      </c>
      <c r="NI64">
        <v>1</v>
      </c>
      <c r="NJ64">
        <v>0</v>
      </c>
      <c r="NK64">
        <v>0</v>
      </c>
      <c r="NL64">
        <v>84</v>
      </c>
      <c r="NM64">
        <v>4</v>
      </c>
      <c r="NN64">
        <v>0</v>
      </c>
      <c r="NO64">
        <v>5</v>
      </c>
      <c r="NP64">
        <v>3</v>
      </c>
      <c r="NQ64">
        <v>6</v>
      </c>
      <c r="NR64">
        <v>0</v>
      </c>
      <c r="NS64">
        <v>0</v>
      </c>
      <c r="NT64">
        <v>0</v>
      </c>
      <c r="NU64">
        <v>0</v>
      </c>
      <c r="NV64">
        <v>15</v>
      </c>
      <c r="NW64">
        <v>1022</v>
      </c>
      <c r="NX64">
        <v>25</v>
      </c>
      <c r="NY64">
        <v>1608</v>
      </c>
      <c r="NZ64">
        <v>993</v>
      </c>
      <c r="OA64">
        <v>749</v>
      </c>
      <c r="OB64">
        <v>14</v>
      </c>
      <c r="OC64">
        <v>16</v>
      </c>
      <c r="OD64">
        <v>11</v>
      </c>
      <c r="OE64">
        <v>12</v>
      </c>
      <c r="OF64">
        <v>3404</v>
      </c>
    </row>
    <row r="65" spans="1:396" hidden="1">
      <c r="A65" s="178" t="s">
        <v>185</v>
      </c>
      <c r="B65">
        <v>636</v>
      </c>
      <c r="C65">
        <v>22</v>
      </c>
      <c r="D65">
        <v>80</v>
      </c>
      <c r="E65">
        <v>3</v>
      </c>
      <c r="F65">
        <v>11</v>
      </c>
      <c r="G65">
        <v>0</v>
      </c>
      <c r="H65">
        <v>2</v>
      </c>
      <c r="I65">
        <v>0</v>
      </c>
      <c r="J65">
        <v>28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3</v>
      </c>
      <c r="R65">
        <v>3</v>
      </c>
      <c r="S65">
        <v>0</v>
      </c>
      <c r="T65">
        <v>5</v>
      </c>
      <c r="U65">
        <v>0</v>
      </c>
      <c r="V65">
        <v>0</v>
      </c>
      <c r="W65">
        <v>0</v>
      </c>
      <c r="X65">
        <v>0</v>
      </c>
      <c r="Y65">
        <v>22</v>
      </c>
      <c r="Z65">
        <v>0</v>
      </c>
      <c r="AA65">
        <v>3</v>
      </c>
      <c r="AB65">
        <v>5</v>
      </c>
      <c r="AC65">
        <v>4</v>
      </c>
      <c r="AD65">
        <v>0</v>
      </c>
      <c r="AE65">
        <v>2</v>
      </c>
      <c r="AF65">
        <v>0</v>
      </c>
      <c r="AG65">
        <v>6</v>
      </c>
      <c r="AH65">
        <v>835</v>
      </c>
      <c r="AI65">
        <v>27</v>
      </c>
      <c r="AJ65">
        <v>0</v>
      </c>
      <c r="AK65">
        <v>0</v>
      </c>
      <c r="AL65">
        <v>0</v>
      </c>
      <c r="AM65">
        <v>2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5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34</v>
      </c>
      <c r="BP65">
        <v>1440</v>
      </c>
      <c r="BQ65">
        <v>51</v>
      </c>
      <c r="BR65">
        <v>37</v>
      </c>
      <c r="BS65">
        <v>8</v>
      </c>
      <c r="BT65">
        <v>7</v>
      </c>
      <c r="BU65">
        <v>0</v>
      </c>
      <c r="BV65">
        <v>8</v>
      </c>
      <c r="BW65">
        <v>0</v>
      </c>
      <c r="BX65">
        <v>15</v>
      </c>
      <c r="BY65">
        <v>0</v>
      </c>
      <c r="BZ65">
        <v>0</v>
      </c>
      <c r="CA65">
        <v>0</v>
      </c>
      <c r="CB65">
        <v>0</v>
      </c>
      <c r="CC65">
        <v>1</v>
      </c>
      <c r="CD65">
        <v>0</v>
      </c>
      <c r="CE65">
        <v>0</v>
      </c>
      <c r="CF65">
        <v>4</v>
      </c>
      <c r="CG65">
        <v>0</v>
      </c>
      <c r="CH65">
        <v>7</v>
      </c>
      <c r="CI65">
        <v>4</v>
      </c>
      <c r="CJ65">
        <v>0</v>
      </c>
      <c r="CK65">
        <v>1</v>
      </c>
      <c r="CL65">
        <v>3</v>
      </c>
      <c r="CM65">
        <v>18</v>
      </c>
      <c r="CN65">
        <v>0</v>
      </c>
      <c r="CO65">
        <v>0</v>
      </c>
      <c r="CP65">
        <v>12</v>
      </c>
      <c r="CQ65">
        <v>3</v>
      </c>
      <c r="CR65">
        <v>10</v>
      </c>
      <c r="CS65">
        <v>8</v>
      </c>
      <c r="CT65">
        <v>1</v>
      </c>
      <c r="CU65">
        <v>9</v>
      </c>
      <c r="CV65">
        <v>1647</v>
      </c>
      <c r="CW65">
        <v>462</v>
      </c>
      <c r="CX65">
        <v>26</v>
      </c>
      <c r="CY65">
        <v>23</v>
      </c>
      <c r="CZ65">
        <v>3</v>
      </c>
      <c r="DA65">
        <v>14</v>
      </c>
      <c r="DB65">
        <v>0</v>
      </c>
      <c r="DC65">
        <v>5</v>
      </c>
      <c r="DD65">
        <v>0</v>
      </c>
      <c r="DE65">
        <v>8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15</v>
      </c>
      <c r="DN65">
        <v>0</v>
      </c>
      <c r="DO65">
        <v>6</v>
      </c>
      <c r="DP65">
        <v>1</v>
      </c>
      <c r="DQ65">
        <v>0</v>
      </c>
      <c r="DR65">
        <v>3</v>
      </c>
      <c r="DS65">
        <v>0</v>
      </c>
      <c r="DT65">
        <v>13</v>
      </c>
      <c r="DU65">
        <v>0</v>
      </c>
      <c r="DV65">
        <v>2</v>
      </c>
      <c r="DW65">
        <v>1</v>
      </c>
      <c r="DX65">
        <v>0</v>
      </c>
      <c r="DY65">
        <v>2</v>
      </c>
      <c r="DZ65">
        <v>0</v>
      </c>
      <c r="EA65">
        <v>0</v>
      </c>
      <c r="EB65">
        <v>5</v>
      </c>
      <c r="EC65">
        <v>589</v>
      </c>
      <c r="ED65">
        <v>2565</v>
      </c>
      <c r="EE65">
        <v>99</v>
      </c>
      <c r="EF65">
        <v>140</v>
      </c>
      <c r="EG65">
        <v>14</v>
      </c>
      <c r="EH65">
        <v>34</v>
      </c>
      <c r="EI65">
        <v>0</v>
      </c>
      <c r="EJ65">
        <v>15</v>
      </c>
      <c r="EK65">
        <v>0</v>
      </c>
      <c r="EL65">
        <v>51</v>
      </c>
      <c r="EM65">
        <v>0</v>
      </c>
      <c r="EN65">
        <v>0</v>
      </c>
      <c r="EO65">
        <v>0</v>
      </c>
      <c r="EP65">
        <v>0</v>
      </c>
      <c r="EQ65">
        <v>1</v>
      </c>
      <c r="ER65">
        <v>0</v>
      </c>
      <c r="ES65">
        <v>3</v>
      </c>
      <c r="ET65">
        <v>22</v>
      </c>
      <c r="EU65">
        <v>0</v>
      </c>
      <c r="EV65">
        <v>18</v>
      </c>
      <c r="EW65">
        <v>5</v>
      </c>
      <c r="EX65">
        <v>0</v>
      </c>
      <c r="EY65">
        <v>4</v>
      </c>
      <c r="EZ65">
        <v>3</v>
      </c>
      <c r="FA65">
        <v>53</v>
      </c>
      <c r="FB65">
        <v>0</v>
      </c>
      <c r="FC65">
        <v>5</v>
      </c>
      <c r="FD65">
        <v>23</v>
      </c>
      <c r="FE65">
        <v>7</v>
      </c>
      <c r="FF65">
        <v>12</v>
      </c>
      <c r="FG65">
        <v>10</v>
      </c>
      <c r="FH65">
        <v>1</v>
      </c>
      <c r="FI65">
        <v>20</v>
      </c>
      <c r="FJ65">
        <v>3105</v>
      </c>
      <c r="FK65">
        <v>353</v>
      </c>
      <c r="FL65">
        <v>31</v>
      </c>
      <c r="FM65">
        <v>427</v>
      </c>
      <c r="FN65">
        <v>2</v>
      </c>
      <c r="FO65">
        <v>22</v>
      </c>
      <c r="FP65">
        <v>835</v>
      </c>
      <c r="FQ65">
        <v>21</v>
      </c>
      <c r="FR65">
        <v>5</v>
      </c>
      <c r="FS65">
        <v>5</v>
      </c>
      <c r="FT65">
        <v>0</v>
      </c>
      <c r="FU65">
        <v>3</v>
      </c>
      <c r="FV65">
        <v>34</v>
      </c>
      <c r="FW65">
        <v>793</v>
      </c>
      <c r="FX65">
        <v>74</v>
      </c>
      <c r="FY65">
        <v>733</v>
      </c>
      <c r="FZ65">
        <v>5</v>
      </c>
      <c r="GA65">
        <v>42</v>
      </c>
      <c r="GB65">
        <v>1647</v>
      </c>
      <c r="GC65">
        <v>84</v>
      </c>
      <c r="GD65">
        <v>4</v>
      </c>
      <c r="GE65">
        <v>493</v>
      </c>
      <c r="GF65">
        <v>1</v>
      </c>
      <c r="GG65">
        <v>7</v>
      </c>
      <c r="GH65">
        <v>589</v>
      </c>
      <c r="GI65">
        <v>1251</v>
      </c>
      <c r="GJ65">
        <v>114</v>
      </c>
      <c r="GK65">
        <v>1658</v>
      </c>
      <c r="GL65">
        <v>8</v>
      </c>
      <c r="GM65">
        <v>74</v>
      </c>
      <c r="GN65">
        <v>3105</v>
      </c>
      <c r="GO65">
        <v>37</v>
      </c>
      <c r="GP65">
        <v>1</v>
      </c>
      <c r="GQ65">
        <v>135</v>
      </c>
      <c r="GR65">
        <v>61</v>
      </c>
      <c r="GS65">
        <v>30</v>
      </c>
      <c r="GT65">
        <v>0</v>
      </c>
      <c r="GU65">
        <v>0</v>
      </c>
      <c r="GV65">
        <v>0</v>
      </c>
      <c r="GW65">
        <v>0</v>
      </c>
      <c r="GX65">
        <v>203</v>
      </c>
      <c r="GY65">
        <v>37</v>
      </c>
      <c r="GZ65">
        <v>0</v>
      </c>
      <c r="HA65">
        <v>124</v>
      </c>
      <c r="HB65">
        <v>43</v>
      </c>
      <c r="HC65">
        <v>25</v>
      </c>
      <c r="HD65">
        <v>0</v>
      </c>
      <c r="HE65">
        <v>0</v>
      </c>
      <c r="HF65">
        <v>0</v>
      </c>
      <c r="HG65">
        <v>0</v>
      </c>
      <c r="HH65">
        <v>186</v>
      </c>
      <c r="HI65">
        <v>45</v>
      </c>
      <c r="HJ65">
        <v>0</v>
      </c>
      <c r="HK65">
        <v>117</v>
      </c>
      <c r="HL65">
        <v>47</v>
      </c>
      <c r="HM65">
        <v>31</v>
      </c>
      <c r="HN65">
        <v>0</v>
      </c>
      <c r="HO65">
        <v>0</v>
      </c>
      <c r="HP65">
        <v>0</v>
      </c>
      <c r="HQ65">
        <v>0</v>
      </c>
      <c r="HR65">
        <v>193</v>
      </c>
      <c r="HS65">
        <v>49</v>
      </c>
      <c r="HT65">
        <v>2</v>
      </c>
      <c r="HU65">
        <v>126</v>
      </c>
      <c r="HV65">
        <v>52</v>
      </c>
      <c r="HW65">
        <v>42</v>
      </c>
      <c r="HX65">
        <v>0</v>
      </c>
      <c r="HY65">
        <v>0</v>
      </c>
      <c r="HZ65">
        <v>0</v>
      </c>
      <c r="IA65">
        <v>0</v>
      </c>
      <c r="IB65">
        <v>219</v>
      </c>
      <c r="IC65">
        <v>42</v>
      </c>
      <c r="ID65">
        <v>2</v>
      </c>
      <c r="IE65">
        <v>122</v>
      </c>
      <c r="IF65">
        <v>49</v>
      </c>
      <c r="IG65">
        <v>37</v>
      </c>
      <c r="IH65">
        <v>0</v>
      </c>
      <c r="II65">
        <v>0</v>
      </c>
      <c r="IJ65">
        <v>0</v>
      </c>
      <c r="IK65">
        <v>0</v>
      </c>
      <c r="IL65">
        <v>203</v>
      </c>
      <c r="IM65">
        <v>62</v>
      </c>
      <c r="IN65">
        <v>3</v>
      </c>
      <c r="IO65">
        <v>109</v>
      </c>
      <c r="IP65">
        <v>44</v>
      </c>
      <c r="IQ65">
        <v>42</v>
      </c>
      <c r="IR65">
        <v>0</v>
      </c>
      <c r="IS65">
        <v>0</v>
      </c>
      <c r="IT65">
        <v>0</v>
      </c>
      <c r="IU65">
        <v>0</v>
      </c>
      <c r="IV65">
        <v>216</v>
      </c>
      <c r="IW65">
        <v>54</v>
      </c>
      <c r="IX65">
        <v>2</v>
      </c>
      <c r="IY65">
        <v>82</v>
      </c>
      <c r="IZ65">
        <v>41</v>
      </c>
      <c r="JA65">
        <v>45</v>
      </c>
      <c r="JB65">
        <v>1</v>
      </c>
      <c r="JC65">
        <v>0</v>
      </c>
      <c r="JD65">
        <v>0</v>
      </c>
      <c r="JE65">
        <v>0</v>
      </c>
      <c r="JF65">
        <v>183</v>
      </c>
      <c r="JG65">
        <v>61</v>
      </c>
      <c r="JH65">
        <v>3</v>
      </c>
      <c r="JI65">
        <v>109</v>
      </c>
      <c r="JJ65">
        <v>49</v>
      </c>
      <c r="JK65">
        <v>46</v>
      </c>
      <c r="JL65">
        <v>0</v>
      </c>
      <c r="JM65">
        <v>0</v>
      </c>
      <c r="JN65">
        <v>0</v>
      </c>
      <c r="JO65">
        <v>0</v>
      </c>
      <c r="JP65">
        <v>219</v>
      </c>
      <c r="JQ65">
        <v>53</v>
      </c>
      <c r="JR65">
        <v>2</v>
      </c>
      <c r="JS65">
        <v>105</v>
      </c>
      <c r="JT65">
        <v>35</v>
      </c>
      <c r="JU65">
        <v>38</v>
      </c>
      <c r="JV65">
        <v>0</v>
      </c>
      <c r="JW65">
        <v>0</v>
      </c>
      <c r="JX65">
        <v>0</v>
      </c>
      <c r="JY65">
        <v>0</v>
      </c>
      <c r="JZ65">
        <v>198</v>
      </c>
      <c r="KA65">
        <v>58</v>
      </c>
      <c r="KB65">
        <v>1</v>
      </c>
      <c r="KC65">
        <v>85</v>
      </c>
      <c r="KD65">
        <v>32</v>
      </c>
      <c r="KE65">
        <v>39</v>
      </c>
      <c r="KF65">
        <v>0</v>
      </c>
      <c r="KG65">
        <v>0</v>
      </c>
      <c r="KH65">
        <v>0</v>
      </c>
      <c r="KI65">
        <v>0</v>
      </c>
      <c r="KJ65">
        <v>183</v>
      </c>
      <c r="KK65">
        <v>46</v>
      </c>
      <c r="KL65">
        <v>2</v>
      </c>
      <c r="KM65">
        <v>90</v>
      </c>
      <c r="KN65">
        <v>41</v>
      </c>
      <c r="KO65">
        <v>38</v>
      </c>
      <c r="KP65">
        <v>0</v>
      </c>
      <c r="KQ65">
        <v>0</v>
      </c>
      <c r="KR65">
        <v>0</v>
      </c>
      <c r="KS65">
        <v>0</v>
      </c>
      <c r="KT65">
        <v>176</v>
      </c>
      <c r="KU65">
        <v>47</v>
      </c>
      <c r="KV65">
        <v>1</v>
      </c>
      <c r="KW65">
        <v>84</v>
      </c>
      <c r="KX65">
        <v>27</v>
      </c>
      <c r="KY65">
        <v>34</v>
      </c>
      <c r="KZ65">
        <v>0</v>
      </c>
      <c r="LA65">
        <v>0</v>
      </c>
      <c r="LB65">
        <v>0</v>
      </c>
      <c r="LC65">
        <v>0</v>
      </c>
      <c r="LD65">
        <v>166</v>
      </c>
      <c r="LE65">
        <v>46</v>
      </c>
      <c r="LF65">
        <v>3</v>
      </c>
      <c r="LG65">
        <v>69</v>
      </c>
      <c r="LH65">
        <v>24</v>
      </c>
      <c r="LI65">
        <v>33</v>
      </c>
      <c r="LJ65">
        <v>0</v>
      </c>
      <c r="LK65">
        <v>0</v>
      </c>
      <c r="LL65">
        <v>0</v>
      </c>
      <c r="LM65">
        <v>0</v>
      </c>
      <c r="LN65">
        <v>151</v>
      </c>
      <c r="LO65">
        <v>49</v>
      </c>
      <c r="LP65">
        <v>3</v>
      </c>
      <c r="LQ65">
        <v>68</v>
      </c>
      <c r="LR65">
        <v>28</v>
      </c>
      <c r="LS65">
        <v>27</v>
      </c>
      <c r="LT65">
        <v>0</v>
      </c>
      <c r="LU65">
        <v>0</v>
      </c>
      <c r="LV65">
        <v>0</v>
      </c>
      <c r="LW65">
        <v>0</v>
      </c>
      <c r="LX65">
        <v>147</v>
      </c>
      <c r="LY65">
        <v>46</v>
      </c>
      <c r="LZ65">
        <v>4</v>
      </c>
      <c r="MA65">
        <v>72</v>
      </c>
      <c r="MB65">
        <v>21</v>
      </c>
      <c r="MC65">
        <v>26</v>
      </c>
      <c r="MD65">
        <v>1</v>
      </c>
      <c r="ME65">
        <v>0</v>
      </c>
      <c r="MF65">
        <v>0</v>
      </c>
      <c r="MG65">
        <v>0</v>
      </c>
      <c r="MH65">
        <v>148</v>
      </c>
      <c r="MI65">
        <v>39</v>
      </c>
      <c r="MJ65">
        <v>4</v>
      </c>
      <c r="MK65">
        <v>74</v>
      </c>
      <c r="ML65">
        <v>27</v>
      </c>
      <c r="MM65">
        <v>19</v>
      </c>
      <c r="MN65">
        <v>0</v>
      </c>
      <c r="MO65">
        <v>0</v>
      </c>
      <c r="MP65">
        <v>0</v>
      </c>
      <c r="MQ65">
        <v>0</v>
      </c>
      <c r="MR65">
        <v>136</v>
      </c>
      <c r="MS65">
        <v>41</v>
      </c>
      <c r="MT65">
        <v>0</v>
      </c>
      <c r="MU65">
        <v>39</v>
      </c>
      <c r="MV65">
        <v>11</v>
      </c>
      <c r="MW65">
        <v>19</v>
      </c>
      <c r="MX65">
        <v>0</v>
      </c>
      <c r="MY65">
        <v>0</v>
      </c>
      <c r="MZ65">
        <v>1</v>
      </c>
      <c r="NA65">
        <v>0</v>
      </c>
      <c r="NB65">
        <v>99</v>
      </c>
      <c r="NC65">
        <v>23</v>
      </c>
      <c r="ND65">
        <v>1</v>
      </c>
      <c r="NE65">
        <v>36</v>
      </c>
      <c r="NF65">
        <v>13</v>
      </c>
      <c r="NG65">
        <v>17</v>
      </c>
      <c r="NH65">
        <v>0</v>
      </c>
      <c r="NI65">
        <v>0</v>
      </c>
      <c r="NJ65">
        <v>0</v>
      </c>
      <c r="NK65">
        <v>0</v>
      </c>
      <c r="NL65">
        <v>77</v>
      </c>
      <c r="NM65">
        <v>0</v>
      </c>
      <c r="NN65">
        <v>0</v>
      </c>
      <c r="NO65">
        <v>1</v>
      </c>
      <c r="NP65">
        <v>1</v>
      </c>
      <c r="NQ65">
        <v>1</v>
      </c>
      <c r="NR65">
        <v>0</v>
      </c>
      <c r="NS65">
        <v>0</v>
      </c>
      <c r="NT65">
        <v>0</v>
      </c>
      <c r="NU65">
        <v>0</v>
      </c>
      <c r="NV65">
        <v>2</v>
      </c>
      <c r="NW65">
        <v>835</v>
      </c>
      <c r="NX65">
        <v>34</v>
      </c>
      <c r="NY65">
        <v>1647</v>
      </c>
      <c r="NZ65">
        <v>646</v>
      </c>
      <c r="OA65">
        <v>589</v>
      </c>
      <c r="OB65">
        <v>2</v>
      </c>
      <c r="OC65">
        <v>0</v>
      </c>
      <c r="OD65">
        <v>1</v>
      </c>
      <c r="OE65">
        <v>0</v>
      </c>
      <c r="OF65">
        <v>3105</v>
      </c>
    </row>
    <row r="66" spans="1:396" hidden="1">
      <c r="A66" s="178" t="s">
        <v>186</v>
      </c>
      <c r="B66">
        <v>52</v>
      </c>
      <c r="C66">
        <v>0</v>
      </c>
      <c r="D66">
        <v>3</v>
      </c>
      <c r="E66">
        <v>0</v>
      </c>
      <c r="F66">
        <v>11</v>
      </c>
      <c r="G66">
        <v>0</v>
      </c>
      <c r="H66">
        <v>10</v>
      </c>
      <c r="I66">
        <v>2</v>
      </c>
      <c r="J66">
        <v>15</v>
      </c>
      <c r="K66">
        <v>1</v>
      </c>
      <c r="L66">
        <v>0</v>
      </c>
      <c r="M66">
        <v>3</v>
      </c>
      <c r="N66">
        <v>0</v>
      </c>
      <c r="O66">
        <v>1</v>
      </c>
      <c r="P66">
        <v>0</v>
      </c>
      <c r="Q66">
        <v>0</v>
      </c>
      <c r="R66">
        <v>0</v>
      </c>
      <c r="S66">
        <v>2</v>
      </c>
      <c r="T66">
        <v>44</v>
      </c>
      <c r="U66">
        <v>3</v>
      </c>
      <c r="V66">
        <v>0</v>
      </c>
      <c r="W66">
        <v>0</v>
      </c>
      <c r="X66">
        <v>1</v>
      </c>
      <c r="Y66">
        <v>10</v>
      </c>
      <c r="Z66">
        <v>0</v>
      </c>
      <c r="AA66">
        <v>0</v>
      </c>
      <c r="AB66">
        <v>4</v>
      </c>
      <c r="AC66">
        <v>2</v>
      </c>
      <c r="AD66">
        <v>2</v>
      </c>
      <c r="AE66">
        <v>5</v>
      </c>
      <c r="AF66">
        <v>1</v>
      </c>
      <c r="AG66">
        <v>5</v>
      </c>
      <c r="AH66">
        <v>177</v>
      </c>
      <c r="AI66">
        <v>1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</v>
      </c>
      <c r="BP66">
        <v>443</v>
      </c>
      <c r="BQ66">
        <v>1</v>
      </c>
      <c r="BR66">
        <v>1</v>
      </c>
      <c r="BS66">
        <v>0</v>
      </c>
      <c r="BT66">
        <v>32</v>
      </c>
      <c r="BU66">
        <v>0</v>
      </c>
      <c r="BV66">
        <v>17</v>
      </c>
      <c r="BW66">
        <v>3</v>
      </c>
      <c r="BX66">
        <v>7</v>
      </c>
      <c r="BY66">
        <v>3</v>
      </c>
      <c r="BZ66">
        <v>0</v>
      </c>
      <c r="CA66">
        <v>1</v>
      </c>
      <c r="CB66">
        <v>2</v>
      </c>
      <c r="CC66">
        <v>47</v>
      </c>
      <c r="CD66">
        <v>0</v>
      </c>
      <c r="CE66">
        <v>0</v>
      </c>
      <c r="CF66">
        <v>1</v>
      </c>
      <c r="CG66">
        <v>4</v>
      </c>
      <c r="CH66">
        <v>31</v>
      </c>
      <c r="CI66">
        <v>4</v>
      </c>
      <c r="CJ66">
        <v>0</v>
      </c>
      <c r="CK66">
        <v>0</v>
      </c>
      <c r="CL66">
        <v>0</v>
      </c>
      <c r="CM66">
        <v>3</v>
      </c>
      <c r="CN66">
        <v>0</v>
      </c>
      <c r="CO66">
        <v>1</v>
      </c>
      <c r="CP66">
        <v>21</v>
      </c>
      <c r="CQ66">
        <v>2</v>
      </c>
      <c r="CR66">
        <v>2</v>
      </c>
      <c r="CS66">
        <v>8</v>
      </c>
      <c r="CT66">
        <v>1</v>
      </c>
      <c r="CU66">
        <v>5</v>
      </c>
      <c r="CV66">
        <v>640</v>
      </c>
      <c r="CW66">
        <v>14</v>
      </c>
      <c r="CX66">
        <v>2</v>
      </c>
      <c r="CY66">
        <v>1</v>
      </c>
      <c r="CZ66">
        <v>0</v>
      </c>
      <c r="DA66">
        <v>11</v>
      </c>
      <c r="DB66">
        <v>0</v>
      </c>
      <c r="DC66">
        <v>0</v>
      </c>
      <c r="DD66">
        <v>6</v>
      </c>
      <c r="DE66">
        <v>13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2</v>
      </c>
      <c r="DN66">
        <v>1</v>
      </c>
      <c r="DO66">
        <v>15</v>
      </c>
      <c r="DP66">
        <v>1</v>
      </c>
      <c r="DQ66">
        <v>0</v>
      </c>
      <c r="DR66">
        <v>0</v>
      </c>
      <c r="DS66">
        <v>0</v>
      </c>
      <c r="DT66">
        <v>7</v>
      </c>
      <c r="DU66">
        <v>0</v>
      </c>
      <c r="DV66">
        <v>0</v>
      </c>
      <c r="DW66">
        <v>4</v>
      </c>
      <c r="DX66">
        <v>1</v>
      </c>
      <c r="DY66">
        <v>0</v>
      </c>
      <c r="DZ66">
        <v>0</v>
      </c>
      <c r="EA66">
        <v>2</v>
      </c>
      <c r="EB66">
        <v>6</v>
      </c>
      <c r="EC66">
        <v>86</v>
      </c>
      <c r="ED66">
        <v>510</v>
      </c>
      <c r="EE66">
        <v>3</v>
      </c>
      <c r="EF66">
        <v>5</v>
      </c>
      <c r="EG66">
        <v>0</v>
      </c>
      <c r="EH66">
        <v>54</v>
      </c>
      <c r="EI66">
        <v>0</v>
      </c>
      <c r="EJ66">
        <v>27</v>
      </c>
      <c r="EK66">
        <v>11</v>
      </c>
      <c r="EL66">
        <v>35</v>
      </c>
      <c r="EM66">
        <v>4</v>
      </c>
      <c r="EN66">
        <v>0</v>
      </c>
      <c r="EO66">
        <v>4</v>
      </c>
      <c r="EP66">
        <v>2</v>
      </c>
      <c r="EQ66">
        <v>48</v>
      </c>
      <c r="ER66">
        <v>0</v>
      </c>
      <c r="ES66">
        <v>0</v>
      </c>
      <c r="ET66">
        <v>3</v>
      </c>
      <c r="EU66">
        <v>7</v>
      </c>
      <c r="EV66">
        <v>90</v>
      </c>
      <c r="EW66">
        <v>8</v>
      </c>
      <c r="EX66">
        <v>0</v>
      </c>
      <c r="EY66">
        <v>0</v>
      </c>
      <c r="EZ66">
        <v>1</v>
      </c>
      <c r="FA66">
        <v>20</v>
      </c>
      <c r="FB66">
        <v>0</v>
      </c>
      <c r="FC66">
        <v>1</v>
      </c>
      <c r="FD66">
        <v>29</v>
      </c>
      <c r="FE66">
        <v>5</v>
      </c>
      <c r="FF66">
        <v>4</v>
      </c>
      <c r="FG66">
        <v>13</v>
      </c>
      <c r="FH66">
        <v>4</v>
      </c>
      <c r="FI66">
        <v>16</v>
      </c>
      <c r="FJ66">
        <v>904</v>
      </c>
      <c r="FK66">
        <v>64</v>
      </c>
      <c r="FL66">
        <v>12</v>
      </c>
      <c r="FM66">
        <v>98</v>
      </c>
      <c r="FN66">
        <v>1</v>
      </c>
      <c r="FO66">
        <v>2</v>
      </c>
      <c r="FP66">
        <v>177</v>
      </c>
      <c r="FQ66">
        <v>1</v>
      </c>
      <c r="FR66">
        <v>0</v>
      </c>
      <c r="FS66">
        <v>0</v>
      </c>
      <c r="FT66">
        <v>0</v>
      </c>
      <c r="FU66">
        <v>0</v>
      </c>
      <c r="FV66">
        <v>1</v>
      </c>
      <c r="FW66">
        <v>372</v>
      </c>
      <c r="FX66">
        <v>31</v>
      </c>
      <c r="FY66">
        <v>215</v>
      </c>
      <c r="FZ66">
        <v>2</v>
      </c>
      <c r="GA66">
        <v>20</v>
      </c>
      <c r="GB66">
        <v>640</v>
      </c>
      <c r="GC66">
        <v>10</v>
      </c>
      <c r="GD66">
        <v>1</v>
      </c>
      <c r="GE66">
        <v>75</v>
      </c>
      <c r="GF66">
        <v>0</v>
      </c>
      <c r="GG66">
        <v>0</v>
      </c>
      <c r="GH66">
        <v>86</v>
      </c>
      <c r="GI66">
        <v>447</v>
      </c>
      <c r="GJ66">
        <v>44</v>
      </c>
      <c r="GK66">
        <v>388</v>
      </c>
      <c r="GL66">
        <v>3</v>
      </c>
      <c r="GM66">
        <v>22</v>
      </c>
      <c r="GN66">
        <v>904</v>
      </c>
      <c r="GO66">
        <v>4</v>
      </c>
      <c r="GP66">
        <v>0</v>
      </c>
      <c r="GQ66">
        <v>44</v>
      </c>
      <c r="GR66">
        <v>35</v>
      </c>
      <c r="GS66">
        <v>7</v>
      </c>
      <c r="GT66">
        <v>0</v>
      </c>
      <c r="GU66">
        <v>0</v>
      </c>
      <c r="GV66">
        <v>0</v>
      </c>
      <c r="GW66">
        <v>0</v>
      </c>
      <c r="GX66">
        <v>55</v>
      </c>
      <c r="GY66">
        <v>2</v>
      </c>
      <c r="GZ66">
        <v>0</v>
      </c>
      <c r="HA66">
        <v>56</v>
      </c>
      <c r="HB66">
        <v>37</v>
      </c>
      <c r="HC66">
        <v>8</v>
      </c>
      <c r="HD66">
        <v>0</v>
      </c>
      <c r="HE66">
        <v>0</v>
      </c>
      <c r="HF66">
        <v>0</v>
      </c>
      <c r="HG66">
        <v>0</v>
      </c>
      <c r="HH66">
        <v>66</v>
      </c>
      <c r="HI66">
        <v>5</v>
      </c>
      <c r="HJ66">
        <v>0</v>
      </c>
      <c r="HK66">
        <v>57</v>
      </c>
      <c r="HL66">
        <v>46</v>
      </c>
      <c r="HM66">
        <v>3</v>
      </c>
      <c r="HN66">
        <v>0</v>
      </c>
      <c r="HO66">
        <v>0</v>
      </c>
      <c r="HP66">
        <v>0</v>
      </c>
      <c r="HQ66">
        <v>0</v>
      </c>
      <c r="HR66">
        <v>65</v>
      </c>
      <c r="HS66">
        <v>13</v>
      </c>
      <c r="HT66">
        <v>0</v>
      </c>
      <c r="HU66">
        <v>44</v>
      </c>
      <c r="HV66">
        <v>27</v>
      </c>
      <c r="HW66">
        <v>4</v>
      </c>
      <c r="HX66">
        <v>0</v>
      </c>
      <c r="HY66">
        <v>0</v>
      </c>
      <c r="HZ66">
        <v>0</v>
      </c>
      <c r="IA66">
        <v>0</v>
      </c>
      <c r="IB66">
        <v>61</v>
      </c>
      <c r="IC66">
        <v>9</v>
      </c>
      <c r="ID66">
        <v>0</v>
      </c>
      <c r="IE66">
        <v>50</v>
      </c>
      <c r="IF66">
        <v>30</v>
      </c>
      <c r="IG66">
        <v>7</v>
      </c>
      <c r="IH66">
        <v>0</v>
      </c>
      <c r="II66">
        <v>0</v>
      </c>
      <c r="IJ66">
        <v>0</v>
      </c>
      <c r="IK66">
        <v>0</v>
      </c>
      <c r="IL66">
        <v>66</v>
      </c>
      <c r="IM66">
        <v>14</v>
      </c>
      <c r="IN66">
        <v>0</v>
      </c>
      <c r="IO66">
        <v>54</v>
      </c>
      <c r="IP66">
        <v>36</v>
      </c>
      <c r="IQ66">
        <v>8</v>
      </c>
      <c r="IR66">
        <v>0</v>
      </c>
      <c r="IS66">
        <v>0</v>
      </c>
      <c r="IT66">
        <v>0</v>
      </c>
      <c r="IU66">
        <v>0</v>
      </c>
      <c r="IV66">
        <v>76</v>
      </c>
      <c r="IW66">
        <v>23</v>
      </c>
      <c r="IX66">
        <v>0</v>
      </c>
      <c r="IY66">
        <v>40</v>
      </c>
      <c r="IZ66">
        <v>25</v>
      </c>
      <c r="JA66">
        <v>6</v>
      </c>
      <c r="JB66">
        <v>0</v>
      </c>
      <c r="JC66">
        <v>0</v>
      </c>
      <c r="JD66">
        <v>0</v>
      </c>
      <c r="JE66">
        <v>0</v>
      </c>
      <c r="JF66">
        <v>69</v>
      </c>
      <c r="JG66">
        <v>19</v>
      </c>
      <c r="JH66">
        <v>0</v>
      </c>
      <c r="JI66">
        <v>47</v>
      </c>
      <c r="JJ66">
        <v>31</v>
      </c>
      <c r="JK66">
        <v>6</v>
      </c>
      <c r="JL66">
        <v>0</v>
      </c>
      <c r="JM66">
        <v>0</v>
      </c>
      <c r="JN66">
        <v>0</v>
      </c>
      <c r="JO66">
        <v>0</v>
      </c>
      <c r="JP66">
        <v>72</v>
      </c>
      <c r="JQ66">
        <v>18</v>
      </c>
      <c r="JR66">
        <v>0</v>
      </c>
      <c r="JS66">
        <v>40</v>
      </c>
      <c r="JT66">
        <v>31</v>
      </c>
      <c r="JU66">
        <v>2</v>
      </c>
      <c r="JV66">
        <v>0</v>
      </c>
      <c r="JW66">
        <v>0</v>
      </c>
      <c r="JX66">
        <v>0</v>
      </c>
      <c r="JY66">
        <v>0</v>
      </c>
      <c r="JZ66">
        <v>60</v>
      </c>
      <c r="KA66">
        <v>12</v>
      </c>
      <c r="KB66">
        <v>0</v>
      </c>
      <c r="KC66">
        <v>30</v>
      </c>
      <c r="KD66">
        <v>20</v>
      </c>
      <c r="KE66">
        <v>5</v>
      </c>
      <c r="KF66">
        <v>0</v>
      </c>
      <c r="KG66">
        <v>0</v>
      </c>
      <c r="KH66">
        <v>0</v>
      </c>
      <c r="KI66">
        <v>0</v>
      </c>
      <c r="KJ66">
        <v>47</v>
      </c>
      <c r="KK66">
        <v>9</v>
      </c>
      <c r="KL66">
        <v>0</v>
      </c>
      <c r="KM66">
        <v>28</v>
      </c>
      <c r="KN66">
        <v>16</v>
      </c>
      <c r="KO66">
        <v>5</v>
      </c>
      <c r="KP66">
        <v>0</v>
      </c>
      <c r="KQ66">
        <v>0</v>
      </c>
      <c r="KR66">
        <v>0</v>
      </c>
      <c r="KS66">
        <v>0</v>
      </c>
      <c r="KT66">
        <v>42</v>
      </c>
      <c r="KU66">
        <v>8</v>
      </c>
      <c r="KV66">
        <v>0</v>
      </c>
      <c r="KW66">
        <v>21</v>
      </c>
      <c r="KX66">
        <v>10</v>
      </c>
      <c r="KY66">
        <v>6</v>
      </c>
      <c r="KZ66">
        <v>0</v>
      </c>
      <c r="LA66">
        <v>0</v>
      </c>
      <c r="LB66">
        <v>0</v>
      </c>
      <c r="LC66">
        <v>0</v>
      </c>
      <c r="LD66">
        <v>35</v>
      </c>
      <c r="LE66">
        <v>9</v>
      </c>
      <c r="LF66">
        <v>0</v>
      </c>
      <c r="LG66">
        <v>30</v>
      </c>
      <c r="LH66">
        <v>19</v>
      </c>
      <c r="LI66">
        <v>4</v>
      </c>
      <c r="LJ66">
        <v>1</v>
      </c>
      <c r="LK66">
        <v>0</v>
      </c>
      <c r="LL66">
        <v>0</v>
      </c>
      <c r="LM66">
        <v>0</v>
      </c>
      <c r="LN66">
        <v>43</v>
      </c>
      <c r="LO66">
        <v>8</v>
      </c>
      <c r="LP66">
        <v>1</v>
      </c>
      <c r="LQ66">
        <v>25</v>
      </c>
      <c r="LR66">
        <v>13</v>
      </c>
      <c r="LS66">
        <v>4</v>
      </c>
      <c r="LT66">
        <v>0</v>
      </c>
      <c r="LU66">
        <v>0</v>
      </c>
      <c r="LV66">
        <v>0</v>
      </c>
      <c r="LW66">
        <v>0</v>
      </c>
      <c r="LX66">
        <v>38</v>
      </c>
      <c r="LY66">
        <v>10</v>
      </c>
      <c r="LZ66">
        <v>0</v>
      </c>
      <c r="MA66">
        <v>15</v>
      </c>
      <c r="MB66">
        <v>9</v>
      </c>
      <c r="MC66">
        <v>3</v>
      </c>
      <c r="MD66">
        <v>0</v>
      </c>
      <c r="ME66">
        <v>0</v>
      </c>
      <c r="MF66">
        <v>0</v>
      </c>
      <c r="MG66">
        <v>0</v>
      </c>
      <c r="MH66">
        <v>28</v>
      </c>
      <c r="MI66">
        <v>6</v>
      </c>
      <c r="MJ66">
        <v>0</v>
      </c>
      <c r="MK66">
        <v>19</v>
      </c>
      <c r="ML66">
        <v>12</v>
      </c>
      <c r="MM66">
        <v>2</v>
      </c>
      <c r="MN66">
        <v>0</v>
      </c>
      <c r="MO66">
        <v>0</v>
      </c>
      <c r="MP66">
        <v>0</v>
      </c>
      <c r="MQ66">
        <v>0</v>
      </c>
      <c r="MR66">
        <v>27</v>
      </c>
      <c r="MS66">
        <v>4</v>
      </c>
      <c r="MT66">
        <v>0</v>
      </c>
      <c r="MU66">
        <v>21</v>
      </c>
      <c r="MV66">
        <v>15</v>
      </c>
      <c r="MW66">
        <v>3</v>
      </c>
      <c r="MX66">
        <v>0</v>
      </c>
      <c r="MY66">
        <v>0</v>
      </c>
      <c r="MZ66">
        <v>0</v>
      </c>
      <c r="NA66">
        <v>0</v>
      </c>
      <c r="NB66">
        <v>28</v>
      </c>
      <c r="NC66">
        <v>2</v>
      </c>
      <c r="ND66">
        <v>0</v>
      </c>
      <c r="NE66">
        <v>17</v>
      </c>
      <c r="NF66">
        <v>10</v>
      </c>
      <c r="NG66">
        <v>2</v>
      </c>
      <c r="NH66">
        <v>0</v>
      </c>
      <c r="NI66">
        <v>0</v>
      </c>
      <c r="NJ66">
        <v>0</v>
      </c>
      <c r="NK66">
        <v>0</v>
      </c>
      <c r="NL66">
        <v>21</v>
      </c>
      <c r="NM66">
        <v>2</v>
      </c>
      <c r="NN66">
        <v>0</v>
      </c>
      <c r="NO66">
        <v>2</v>
      </c>
      <c r="NP66">
        <v>0</v>
      </c>
      <c r="NQ66">
        <v>1</v>
      </c>
      <c r="NR66">
        <v>0</v>
      </c>
      <c r="NS66">
        <v>0</v>
      </c>
      <c r="NT66">
        <v>0</v>
      </c>
      <c r="NU66">
        <v>0</v>
      </c>
      <c r="NV66">
        <v>5</v>
      </c>
      <c r="NW66">
        <v>177</v>
      </c>
      <c r="NX66">
        <v>1</v>
      </c>
      <c r="NY66">
        <v>640</v>
      </c>
      <c r="NZ66">
        <v>422</v>
      </c>
      <c r="OA66">
        <v>86</v>
      </c>
      <c r="OB66">
        <v>1</v>
      </c>
      <c r="OC66">
        <v>0</v>
      </c>
      <c r="OD66">
        <v>0</v>
      </c>
      <c r="OE66">
        <v>0</v>
      </c>
      <c r="OF66">
        <v>904</v>
      </c>
    </row>
    <row r="67" spans="1:396" hidden="1">
      <c r="A67" s="178" t="s">
        <v>187</v>
      </c>
      <c r="B67">
        <v>27</v>
      </c>
      <c r="C67">
        <v>1</v>
      </c>
      <c r="D67">
        <v>0</v>
      </c>
      <c r="E67">
        <v>0</v>
      </c>
      <c r="F67">
        <v>8</v>
      </c>
      <c r="G67">
        <v>0</v>
      </c>
      <c r="H67">
        <v>2</v>
      </c>
      <c r="I67">
        <v>7</v>
      </c>
      <c r="J67">
        <v>5</v>
      </c>
      <c r="K67">
        <v>1</v>
      </c>
      <c r="L67">
        <v>0</v>
      </c>
      <c r="M67">
        <v>0</v>
      </c>
      <c r="N67">
        <v>4</v>
      </c>
      <c r="O67">
        <v>23</v>
      </c>
      <c r="P67">
        <v>0</v>
      </c>
      <c r="Q67">
        <v>0</v>
      </c>
      <c r="R67">
        <v>1</v>
      </c>
      <c r="S67">
        <v>4</v>
      </c>
      <c r="T67">
        <v>15</v>
      </c>
      <c r="U67">
        <v>3</v>
      </c>
      <c r="V67">
        <v>0</v>
      </c>
      <c r="W67">
        <v>0</v>
      </c>
      <c r="X67">
        <v>0</v>
      </c>
      <c r="Y67">
        <v>2</v>
      </c>
      <c r="Z67">
        <v>0</v>
      </c>
      <c r="AA67">
        <v>1</v>
      </c>
      <c r="AB67">
        <v>3</v>
      </c>
      <c r="AC67">
        <v>0</v>
      </c>
      <c r="AD67">
        <v>0</v>
      </c>
      <c r="AE67">
        <v>0</v>
      </c>
      <c r="AF67">
        <v>1</v>
      </c>
      <c r="AG67">
        <v>8</v>
      </c>
      <c r="AH67">
        <v>116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1</v>
      </c>
      <c r="AS67">
        <v>0</v>
      </c>
      <c r="AT67">
        <v>0</v>
      </c>
      <c r="AU67">
        <v>0</v>
      </c>
      <c r="AV67">
        <v>1</v>
      </c>
      <c r="AW67">
        <v>0</v>
      </c>
      <c r="AX67">
        <v>0</v>
      </c>
      <c r="AY67">
        <v>0</v>
      </c>
      <c r="AZ67">
        <v>0</v>
      </c>
      <c r="BA67">
        <v>1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3</v>
      </c>
      <c r="BP67">
        <v>54</v>
      </c>
      <c r="BQ67">
        <v>1</v>
      </c>
      <c r="BR67">
        <v>0</v>
      </c>
      <c r="BS67">
        <v>0</v>
      </c>
      <c r="BT67">
        <v>6</v>
      </c>
      <c r="BU67">
        <v>0</v>
      </c>
      <c r="BV67">
        <v>5</v>
      </c>
      <c r="BW67">
        <v>15</v>
      </c>
      <c r="BX67">
        <v>6</v>
      </c>
      <c r="BY67">
        <v>5</v>
      </c>
      <c r="BZ67">
        <v>0</v>
      </c>
      <c r="CA67">
        <v>1</v>
      </c>
      <c r="CB67">
        <v>1</v>
      </c>
      <c r="CC67">
        <v>99</v>
      </c>
      <c r="CD67">
        <v>0</v>
      </c>
      <c r="CE67">
        <v>1</v>
      </c>
      <c r="CF67">
        <v>2</v>
      </c>
      <c r="CG67">
        <v>2</v>
      </c>
      <c r="CH67">
        <v>15</v>
      </c>
      <c r="CI67">
        <v>1</v>
      </c>
      <c r="CJ67">
        <v>0</v>
      </c>
      <c r="CK67">
        <v>0</v>
      </c>
      <c r="CL67">
        <v>0</v>
      </c>
      <c r="CM67">
        <v>3</v>
      </c>
      <c r="CN67">
        <v>1</v>
      </c>
      <c r="CO67">
        <v>0</v>
      </c>
      <c r="CP67">
        <v>3</v>
      </c>
      <c r="CQ67">
        <v>2</v>
      </c>
      <c r="CR67">
        <v>3</v>
      </c>
      <c r="CS67">
        <v>5</v>
      </c>
      <c r="CT67">
        <v>1</v>
      </c>
      <c r="CU67">
        <v>0</v>
      </c>
      <c r="CV67">
        <v>232</v>
      </c>
      <c r="CW67">
        <v>11</v>
      </c>
      <c r="CX67">
        <v>0</v>
      </c>
      <c r="CY67">
        <v>0</v>
      </c>
      <c r="CZ67">
        <v>0</v>
      </c>
      <c r="DA67">
        <v>13</v>
      </c>
      <c r="DB67">
        <v>0</v>
      </c>
      <c r="DC67">
        <v>1</v>
      </c>
      <c r="DD67">
        <v>6</v>
      </c>
      <c r="DE67">
        <v>1</v>
      </c>
      <c r="DF67">
        <v>0</v>
      </c>
      <c r="DG67">
        <v>0</v>
      </c>
      <c r="DH67">
        <v>0</v>
      </c>
      <c r="DI67">
        <v>0</v>
      </c>
      <c r="DJ67">
        <v>7</v>
      </c>
      <c r="DK67">
        <v>0</v>
      </c>
      <c r="DL67">
        <v>1</v>
      </c>
      <c r="DM67">
        <v>0</v>
      </c>
      <c r="DN67">
        <v>3</v>
      </c>
      <c r="DO67">
        <v>10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3</v>
      </c>
      <c r="DY67">
        <v>0</v>
      </c>
      <c r="DZ67">
        <v>1</v>
      </c>
      <c r="EA67">
        <v>0</v>
      </c>
      <c r="EB67">
        <v>7</v>
      </c>
      <c r="EC67">
        <v>64</v>
      </c>
      <c r="ED67">
        <v>92</v>
      </c>
      <c r="EE67">
        <v>2</v>
      </c>
      <c r="EF67">
        <v>0</v>
      </c>
      <c r="EG67">
        <v>0</v>
      </c>
      <c r="EH67">
        <v>27</v>
      </c>
      <c r="EI67">
        <v>0</v>
      </c>
      <c r="EJ67">
        <v>8</v>
      </c>
      <c r="EK67">
        <v>28</v>
      </c>
      <c r="EL67">
        <v>12</v>
      </c>
      <c r="EM67">
        <v>7</v>
      </c>
      <c r="EN67">
        <v>0</v>
      </c>
      <c r="EO67">
        <v>1</v>
      </c>
      <c r="EP67">
        <v>5</v>
      </c>
      <c r="EQ67">
        <v>130</v>
      </c>
      <c r="ER67">
        <v>0</v>
      </c>
      <c r="ES67">
        <v>2</v>
      </c>
      <c r="ET67">
        <v>3</v>
      </c>
      <c r="EU67">
        <v>9</v>
      </c>
      <c r="EV67">
        <v>41</v>
      </c>
      <c r="EW67">
        <v>4</v>
      </c>
      <c r="EX67">
        <v>0</v>
      </c>
      <c r="EY67">
        <v>0</v>
      </c>
      <c r="EZ67">
        <v>0</v>
      </c>
      <c r="FA67">
        <v>5</v>
      </c>
      <c r="FB67">
        <v>1</v>
      </c>
      <c r="FC67">
        <v>1</v>
      </c>
      <c r="FD67">
        <v>6</v>
      </c>
      <c r="FE67">
        <v>5</v>
      </c>
      <c r="FF67">
        <v>3</v>
      </c>
      <c r="FG67">
        <v>6</v>
      </c>
      <c r="FH67">
        <v>2</v>
      </c>
      <c r="FI67">
        <v>15</v>
      </c>
      <c r="FJ67">
        <v>415</v>
      </c>
      <c r="FK67">
        <v>42</v>
      </c>
      <c r="FL67">
        <v>4</v>
      </c>
      <c r="FM67">
        <v>62</v>
      </c>
      <c r="FN67">
        <v>0</v>
      </c>
      <c r="FO67">
        <v>8</v>
      </c>
      <c r="FP67">
        <v>116</v>
      </c>
      <c r="FQ67">
        <v>2</v>
      </c>
      <c r="FR67">
        <v>0</v>
      </c>
      <c r="FS67">
        <v>1</v>
      </c>
      <c r="FT67">
        <v>0</v>
      </c>
      <c r="FU67">
        <v>0</v>
      </c>
      <c r="FV67">
        <v>3</v>
      </c>
      <c r="FW67">
        <v>117</v>
      </c>
      <c r="FX67">
        <v>9</v>
      </c>
      <c r="FY67">
        <v>82</v>
      </c>
      <c r="FZ67">
        <v>1</v>
      </c>
      <c r="GA67">
        <v>23</v>
      </c>
      <c r="GB67">
        <v>232</v>
      </c>
      <c r="GC67">
        <v>3</v>
      </c>
      <c r="GD67">
        <v>0</v>
      </c>
      <c r="GE67">
        <v>59</v>
      </c>
      <c r="GF67">
        <v>0</v>
      </c>
      <c r="GG67">
        <v>2</v>
      </c>
      <c r="GH67">
        <v>64</v>
      </c>
      <c r="GI67">
        <v>164</v>
      </c>
      <c r="GJ67">
        <v>13</v>
      </c>
      <c r="GK67">
        <v>204</v>
      </c>
      <c r="GL67">
        <v>1</v>
      </c>
      <c r="GM67">
        <v>33</v>
      </c>
      <c r="GN67">
        <v>415</v>
      </c>
      <c r="GO67">
        <v>2</v>
      </c>
      <c r="GP67">
        <v>0</v>
      </c>
      <c r="GQ67">
        <v>9</v>
      </c>
      <c r="GR67">
        <v>4</v>
      </c>
      <c r="GS67">
        <v>10</v>
      </c>
      <c r="GT67">
        <v>0</v>
      </c>
      <c r="GU67">
        <v>0</v>
      </c>
      <c r="GV67">
        <v>0</v>
      </c>
      <c r="GW67">
        <v>0</v>
      </c>
      <c r="GX67">
        <v>21</v>
      </c>
      <c r="GY67">
        <v>6</v>
      </c>
      <c r="GZ67">
        <v>0</v>
      </c>
      <c r="HA67">
        <v>12</v>
      </c>
      <c r="HB67">
        <v>4</v>
      </c>
      <c r="HC67">
        <v>5</v>
      </c>
      <c r="HD67">
        <v>0</v>
      </c>
      <c r="HE67">
        <v>0</v>
      </c>
      <c r="HF67">
        <v>0</v>
      </c>
      <c r="HG67">
        <v>0</v>
      </c>
      <c r="HH67">
        <v>23</v>
      </c>
      <c r="HI67">
        <v>2</v>
      </c>
      <c r="HJ67">
        <v>0</v>
      </c>
      <c r="HK67">
        <v>13</v>
      </c>
      <c r="HL67">
        <v>5</v>
      </c>
      <c r="HM67">
        <v>3</v>
      </c>
      <c r="HN67">
        <v>0</v>
      </c>
      <c r="HO67">
        <v>0</v>
      </c>
      <c r="HP67">
        <v>0</v>
      </c>
      <c r="HQ67">
        <v>0</v>
      </c>
      <c r="HR67">
        <v>18</v>
      </c>
      <c r="HS67">
        <v>3</v>
      </c>
      <c r="HT67">
        <v>0</v>
      </c>
      <c r="HU67">
        <v>17</v>
      </c>
      <c r="HV67">
        <v>4</v>
      </c>
      <c r="HW67">
        <v>3</v>
      </c>
      <c r="HX67">
        <v>0</v>
      </c>
      <c r="HY67">
        <v>0</v>
      </c>
      <c r="HZ67">
        <v>0</v>
      </c>
      <c r="IA67">
        <v>1</v>
      </c>
      <c r="IB67">
        <v>23</v>
      </c>
      <c r="IC67">
        <v>6</v>
      </c>
      <c r="ID67">
        <v>0</v>
      </c>
      <c r="IE67">
        <v>13</v>
      </c>
      <c r="IF67">
        <v>5</v>
      </c>
      <c r="IG67">
        <v>3</v>
      </c>
      <c r="IH67">
        <v>0</v>
      </c>
      <c r="II67">
        <v>0</v>
      </c>
      <c r="IJ67">
        <v>0</v>
      </c>
      <c r="IK67">
        <v>0</v>
      </c>
      <c r="IL67">
        <v>22</v>
      </c>
      <c r="IM67">
        <v>10</v>
      </c>
      <c r="IN67">
        <v>0</v>
      </c>
      <c r="IO67">
        <v>9</v>
      </c>
      <c r="IP67">
        <v>4</v>
      </c>
      <c r="IQ67">
        <v>1</v>
      </c>
      <c r="IR67">
        <v>0</v>
      </c>
      <c r="IS67">
        <v>0</v>
      </c>
      <c r="IT67">
        <v>0</v>
      </c>
      <c r="IU67">
        <v>0</v>
      </c>
      <c r="IV67">
        <v>20</v>
      </c>
      <c r="IW67">
        <v>13</v>
      </c>
      <c r="IX67">
        <v>0</v>
      </c>
      <c r="IY67">
        <v>11</v>
      </c>
      <c r="IZ67">
        <v>4</v>
      </c>
      <c r="JA67">
        <v>6</v>
      </c>
      <c r="JB67">
        <v>1</v>
      </c>
      <c r="JC67">
        <v>0</v>
      </c>
      <c r="JD67">
        <v>0</v>
      </c>
      <c r="JE67">
        <v>0</v>
      </c>
      <c r="JF67">
        <v>30</v>
      </c>
      <c r="JG67">
        <v>6</v>
      </c>
      <c r="JH67">
        <v>1</v>
      </c>
      <c r="JI67">
        <v>12</v>
      </c>
      <c r="JJ67">
        <v>6</v>
      </c>
      <c r="JK67">
        <v>4</v>
      </c>
      <c r="JL67">
        <v>0</v>
      </c>
      <c r="JM67">
        <v>0</v>
      </c>
      <c r="JN67">
        <v>0</v>
      </c>
      <c r="JO67">
        <v>0</v>
      </c>
      <c r="JP67">
        <v>23</v>
      </c>
      <c r="JQ67">
        <v>11</v>
      </c>
      <c r="JR67">
        <v>0</v>
      </c>
      <c r="JS67">
        <v>15</v>
      </c>
      <c r="JT67">
        <v>3</v>
      </c>
      <c r="JU67">
        <v>5</v>
      </c>
      <c r="JV67">
        <v>0</v>
      </c>
      <c r="JW67">
        <v>0</v>
      </c>
      <c r="JX67">
        <v>0</v>
      </c>
      <c r="JY67">
        <v>0</v>
      </c>
      <c r="JZ67">
        <v>31</v>
      </c>
      <c r="KA67">
        <v>8</v>
      </c>
      <c r="KB67">
        <v>0</v>
      </c>
      <c r="KC67">
        <v>22</v>
      </c>
      <c r="KD67">
        <v>6</v>
      </c>
      <c r="KE67">
        <v>4</v>
      </c>
      <c r="KF67">
        <v>1</v>
      </c>
      <c r="KG67">
        <v>0</v>
      </c>
      <c r="KH67">
        <v>0</v>
      </c>
      <c r="KI67">
        <v>0</v>
      </c>
      <c r="KJ67">
        <v>34</v>
      </c>
      <c r="KK67">
        <v>7</v>
      </c>
      <c r="KL67">
        <v>0</v>
      </c>
      <c r="KM67">
        <v>12</v>
      </c>
      <c r="KN67">
        <v>4</v>
      </c>
      <c r="KO67">
        <v>1</v>
      </c>
      <c r="KP67">
        <v>0</v>
      </c>
      <c r="KQ67">
        <v>1</v>
      </c>
      <c r="KR67">
        <v>0</v>
      </c>
      <c r="KS67">
        <v>0</v>
      </c>
      <c r="KT67">
        <v>20</v>
      </c>
      <c r="KU67">
        <v>3</v>
      </c>
      <c r="KV67">
        <v>0</v>
      </c>
      <c r="KW67">
        <v>11</v>
      </c>
      <c r="KX67">
        <v>4</v>
      </c>
      <c r="KY67">
        <v>3</v>
      </c>
      <c r="KZ67">
        <v>0</v>
      </c>
      <c r="LA67">
        <v>0</v>
      </c>
      <c r="LB67">
        <v>0</v>
      </c>
      <c r="LC67">
        <v>0</v>
      </c>
      <c r="LD67">
        <v>17</v>
      </c>
      <c r="LE67">
        <v>10</v>
      </c>
      <c r="LF67">
        <v>1</v>
      </c>
      <c r="LG67">
        <v>18</v>
      </c>
      <c r="LH67">
        <v>7</v>
      </c>
      <c r="LI67">
        <v>3</v>
      </c>
      <c r="LJ67">
        <v>0</v>
      </c>
      <c r="LK67">
        <v>0</v>
      </c>
      <c r="LL67">
        <v>0</v>
      </c>
      <c r="LM67">
        <v>0</v>
      </c>
      <c r="LN67">
        <v>32</v>
      </c>
      <c r="LO67">
        <v>9</v>
      </c>
      <c r="LP67">
        <v>1</v>
      </c>
      <c r="LQ67">
        <v>17</v>
      </c>
      <c r="LR67">
        <v>7</v>
      </c>
      <c r="LS67">
        <v>4</v>
      </c>
      <c r="LT67">
        <v>1</v>
      </c>
      <c r="LU67">
        <v>0</v>
      </c>
      <c r="LV67">
        <v>0</v>
      </c>
      <c r="LW67">
        <v>0</v>
      </c>
      <c r="LX67">
        <v>31</v>
      </c>
      <c r="LY67">
        <v>8</v>
      </c>
      <c r="LZ67">
        <v>0</v>
      </c>
      <c r="MA67">
        <v>16</v>
      </c>
      <c r="MB67">
        <v>5</v>
      </c>
      <c r="MC67">
        <v>2</v>
      </c>
      <c r="MD67">
        <v>0</v>
      </c>
      <c r="ME67">
        <v>0</v>
      </c>
      <c r="MF67">
        <v>0</v>
      </c>
      <c r="MG67">
        <v>1</v>
      </c>
      <c r="MH67">
        <v>26</v>
      </c>
      <c r="MI67">
        <v>4</v>
      </c>
      <c r="MJ67">
        <v>0</v>
      </c>
      <c r="MK67">
        <v>7</v>
      </c>
      <c r="ML67">
        <v>2</v>
      </c>
      <c r="MM67">
        <v>3</v>
      </c>
      <c r="MN67">
        <v>1</v>
      </c>
      <c r="MO67">
        <v>0</v>
      </c>
      <c r="MP67">
        <v>0</v>
      </c>
      <c r="MQ67">
        <v>0</v>
      </c>
      <c r="MR67">
        <v>14</v>
      </c>
      <c r="MS67">
        <v>4</v>
      </c>
      <c r="MT67">
        <v>0</v>
      </c>
      <c r="MU67">
        <v>7</v>
      </c>
      <c r="MV67">
        <v>0</v>
      </c>
      <c r="MW67">
        <v>1</v>
      </c>
      <c r="MX67">
        <v>0</v>
      </c>
      <c r="MY67">
        <v>0</v>
      </c>
      <c r="MZ67">
        <v>0</v>
      </c>
      <c r="NA67">
        <v>0</v>
      </c>
      <c r="NB67">
        <v>12</v>
      </c>
      <c r="NC67">
        <v>4</v>
      </c>
      <c r="ND67">
        <v>0</v>
      </c>
      <c r="NE67">
        <v>10</v>
      </c>
      <c r="NF67">
        <v>2</v>
      </c>
      <c r="NG67">
        <v>0</v>
      </c>
      <c r="NH67">
        <v>0</v>
      </c>
      <c r="NI67">
        <v>0</v>
      </c>
      <c r="NJ67">
        <v>0</v>
      </c>
      <c r="NK67">
        <v>0</v>
      </c>
      <c r="NL67">
        <v>14</v>
      </c>
      <c r="NM67">
        <v>0</v>
      </c>
      <c r="NN67">
        <v>0</v>
      </c>
      <c r="NO67">
        <v>1</v>
      </c>
      <c r="NP67">
        <v>0</v>
      </c>
      <c r="NQ67">
        <v>3</v>
      </c>
      <c r="NR67">
        <v>0</v>
      </c>
      <c r="NS67">
        <v>0</v>
      </c>
      <c r="NT67">
        <v>0</v>
      </c>
      <c r="NU67">
        <v>0</v>
      </c>
      <c r="NV67">
        <v>4</v>
      </c>
      <c r="NW67">
        <v>116</v>
      </c>
      <c r="NX67">
        <v>3</v>
      </c>
      <c r="NY67">
        <v>232</v>
      </c>
      <c r="NZ67">
        <v>76</v>
      </c>
      <c r="OA67">
        <v>64</v>
      </c>
      <c r="OB67">
        <v>4</v>
      </c>
      <c r="OC67">
        <v>1</v>
      </c>
      <c r="OD67">
        <v>0</v>
      </c>
      <c r="OE67">
        <v>2</v>
      </c>
      <c r="OF67">
        <v>415</v>
      </c>
    </row>
    <row r="68" spans="1:396" hidden="1">
      <c r="A68" s="178" t="s">
        <v>188</v>
      </c>
      <c r="B68">
        <v>28</v>
      </c>
      <c r="C68">
        <v>0</v>
      </c>
      <c r="D68">
        <v>1</v>
      </c>
      <c r="E68">
        <v>0</v>
      </c>
      <c r="F68">
        <v>35</v>
      </c>
      <c r="G68">
        <v>0</v>
      </c>
      <c r="H68">
        <v>30</v>
      </c>
      <c r="I68">
        <v>21</v>
      </c>
      <c r="J68">
        <v>32</v>
      </c>
      <c r="K68">
        <v>0</v>
      </c>
      <c r="L68">
        <v>0</v>
      </c>
      <c r="M68">
        <v>0</v>
      </c>
      <c r="N68">
        <v>20</v>
      </c>
      <c r="O68">
        <v>11</v>
      </c>
      <c r="P68">
        <v>0</v>
      </c>
      <c r="Q68">
        <v>0</v>
      </c>
      <c r="R68">
        <v>6</v>
      </c>
      <c r="S68">
        <v>8</v>
      </c>
      <c r="T68">
        <v>69</v>
      </c>
      <c r="U68">
        <v>17</v>
      </c>
      <c r="V68">
        <v>0</v>
      </c>
      <c r="W68">
        <v>0</v>
      </c>
      <c r="X68">
        <v>0</v>
      </c>
      <c r="Y68">
        <v>7</v>
      </c>
      <c r="Z68">
        <v>0</v>
      </c>
      <c r="AA68">
        <v>1</v>
      </c>
      <c r="AB68">
        <v>18</v>
      </c>
      <c r="AC68">
        <v>0</v>
      </c>
      <c r="AD68">
        <v>0</v>
      </c>
      <c r="AE68">
        <v>4</v>
      </c>
      <c r="AF68">
        <v>4</v>
      </c>
      <c r="AG68">
        <v>6</v>
      </c>
      <c r="AH68">
        <v>318</v>
      </c>
      <c r="AI68">
        <v>1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1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1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2</v>
      </c>
      <c r="BK68">
        <v>0</v>
      </c>
      <c r="BL68">
        <v>0</v>
      </c>
      <c r="BM68">
        <v>0</v>
      </c>
      <c r="BN68">
        <v>0</v>
      </c>
      <c r="BO68">
        <v>5</v>
      </c>
      <c r="BP68">
        <v>158</v>
      </c>
      <c r="BQ68">
        <v>0</v>
      </c>
      <c r="BR68">
        <v>1</v>
      </c>
      <c r="BS68">
        <v>0</v>
      </c>
      <c r="BT68">
        <v>88</v>
      </c>
      <c r="BU68">
        <v>0</v>
      </c>
      <c r="BV68">
        <v>26</v>
      </c>
      <c r="BW68">
        <v>28</v>
      </c>
      <c r="BX68">
        <v>19</v>
      </c>
      <c r="BY68">
        <v>0</v>
      </c>
      <c r="BZ68">
        <v>0</v>
      </c>
      <c r="CA68">
        <v>0</v>
      </c>
      <c r="CB68">
        <v>10</v>
      </c>
      <c r="CC68">
        <v>63</v>
      </c>
      <c r="CD68">
        <v>0</v>
      </c>
      <c r="CE68">
        <v>0</v>
      </c>
      <c r="CF68">
        <v>1</v>
      </c>
      <c r="CG68">
        <v>0</v>
      </c>
      <c r="CH68">
        <v>55</v>
      </c>
      <c r="CI68">
        <v>12</v>
      </c>
      <c r="CJ68">
        <v>0</v>
      </c>
      <c r="CK68">
        <v>0</v>
      </c>
      <c r="CL68">
        <v>0</v>
      </c>
      <c r="CM68">
        <v>2</v>
      </c>
      <c r="CN68">
        <v>0</v>
      </c>
      <c r="CO68">
        <v>1</v>
      </c>
      <c r="CP68">
        <v>11</v>
      </c>
      <c r="CQ68">
        <v>0</v>
      </c>
      <c r="CR68">
        <v>2</v>
      </c>
      <c r="CS68">
        <v>4</v>
      </c>
      <c r="CT68">
        <v>1</v>
      </c>
      <c r="CU68">
        <v>8</v>
      </c>
      <c r="CV68">
        <v>490</v>
      </c>
      <c r="CW68">
        <v>51</v>
      </c>
      <c r="CX68">
        <v>1</v>
      </c>
      <c r="CY68">
        <v>0</v>
      </c>
      <c r="CZ68">
        <v>0</v>
      </c>
      <c r="DA68">
        <v>36</v>
      </c>
      <c r="DB68">
        <v>0</v>
      </c>
      <c r="DC68">
        <v>12</v>
      </c>
      <c r="DD68">
        <v>24</v>
      </c>
      <c r="DE68">
        <v>13</v>
      </c>
      <c r="DF68">
        <v>0</v>
      </c>
      <c r="DG68">
        <v>0</v>
      </c>
      <c r="DH68">
        <v>0</v>
      </c>
      <c r="DI68">
        <v>6</v>
      </c>
      <c r="DJ68">
        <v>6</v>
      </c>
      <c r="DK68">
        <v>0</v>
      </c>
      <c r="DL68">
        <v>0</v>
      </c>
      <c r="DM68">
        <v>9</v>
      </c>
      <c r="DN68">
        <v>0</v>
      </c>
      <c r="DO68">
        <v>35</v>
      </c>
      <c r="DP68">
        <v>1</v>
      </c>
      <c r="DQ68">
        <v>0</v>
      </c>
      <c r="DR68">
        <v>0</v>
      </c>
      <c r="DS68">
        <v>0</v>
      </c>
      <c r="DT68">
        <v>5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7</v>
      </c>
      <c r="EA68">
        <v>1</v>
      </c>
      <c r="EB68">
        <v>6</v>
      </c>
      <c r="EC68">
        <v>213</v>
      </c>
      <c r="ED68">
        <v>238</v>
      </c>
      <c r="EE68">
        <v>1</v>
      </c>
      <c r="EF68">
        <v>2</v>
      </c>
      <c r="EG68">
        <v>0</v>
      </c>
      <c r="EH68">
        <v>159</v>
      </c>
      <c r="EI68">
        <v>0</v>
      </c>
      <c r="EJ68">
        <v>68</v>
      </c>
      <c r="EK68">
        <v>74</v>
      </c>
      <c r="EL68">
        <v>64</v>
      </c>
      <c r="EM68">
        <v>0</v>
      </c>
      <c r="EN68">
        <v>0</v>
      </c>
      <c r="EO68">
        <v>0</v>
      </c>
      <c r="EP68">
        <v>36</v>
      </c>
      <c r="EQ68">
        <v>81</v>
      </c>
      <c r="ER68">
        <v>0</v>
      </c>
      <c r="ES68">
        <v>0</v>
      </c>
      <c r="ET68">
        <v>16</v>
      </c>
      <c r="EU68">
        <v>8</v>
      </c>
      <c r="EV68">
        <v>159</v>
      </c>
      <c r="EW68">
        <v>30</v>
      </c>
      <c r="EX68">
        <v>0</v>
      </c>
      <c r="EY68">
        <v>0</v>
      </c>
      <c r="EZ68">
        <v>0</v>
      </c>
      <c r="FA68">
        <v>14</v>
      </c>
      <c r="FB68">
        <v>0</v>
      </c>
      <c r="FC68">
        <v>2</v>
      </c>
      <c r="FD68">
        <v>29</v>
      </c>
      <c r="FE68">
        <v>2</v>
      </c>
      <c r="FF68">
        <v>2</v>
      </c>
      <c r="FG68">
        <v>15</v>
      </c>
      <c r="FH68">
        <v>6</v>
      </c>
      <c r="FI68">
        <v>20</v>
      </c>
      <c r="FJ68">
        <v>1026</v>
      </c>
      <c r="FK68">
        <v>118</v>
      </c>
      <c r="FL68">
        <v>24</v>
      </c>
      <c r="FM68">
        <v>164</v>
      </c>
      <c r="FN68">
        <v>2</v>
      </c>
      <c r="FO68">
        <v>10</v>
      </c>
      <c r="FP68">
        <v>318</v>
      </c>
      <c r="FQ68">
        <v>1</v>
      </c>
      <c r="FR68">
        <v>3</v>
      </c>
      <c r="FS68">
        <v>1</v>
      </c>
      <c r="FT68">
        <v>0</v>
      </c>
      <c r="FU68">
        <v>0</v>
      </c>
      <c r="FV68">
        <v>5</v>
      </c>
      <c r="FW68">
        <v>229</v>
      </c>
      <c r="FX68">
        <v>30</v>
      </c>
      <c r="FY68">
        <v>216</v>
      </c>
      <c r="FZ68">
        <v>2</v>
      </c>
      <c r="GA68">
        <v>13</v>
      </c>
      <c r="GB68">
        <v>490</v>
      </c>
      <c r="GC68">
        <v>23</v>
      </c>
      <c r="GD68">
        <v>0</v>
      </c>
      <c r="GE68">
        <v>187</v>
      </c>
      <c r="GF68">
        <v>0</v>
      </c>
      <c r="GG68">
        <v>3</v>
      </c>
      <c r="GH68">
        <v>213</v>
      </c>
      <c r="GI68">
        <v>371</v>
      </c>
      <c r="GJ68">
        <v>57</v>
      </c>
      <c r="GK68">
        <v>568</v>
      </c>
      <c r="GL68">
        <v>4</v>
      </c>
      <c r="GM68">
        <v>26</v>
      </c>
      <c r="GN68">
        <v>1026</v>
      </c>
      <c r="GO68">
        <v>7</v>
      </c>
      <c r="GP68">
        <v>0</v>
      </c>
      <c r="GQ68">
        <v>44</v>
      </c>
      <c r="GR68">
        <v>27</v>
      </c>
      <c r="GS68">
        <v>13</v>
      </c>
      <c r="GT68">
        <v>0</v>
      </c>
      <c r="GU68">
        <v>0</v>
      </c>
      <c r="GV68">
        <v>0</v>
      </c>
      <c r="GW68">
        <v>0</v>
      </c>
      <c r="GX68">
        <v>64</v>
      </c>
      <c r="GY68">
        <v>11</v>
      </c>
      <c r="GZ68">
        <v>0</v>
      </c>
      <c r="HA68">
        <v>46</v>
      </c>
      <c r="HB68">
        <v>26</v>
      </c>
      <c r="HC68">
        <v>11</v>
      </c>
      <c r="HD68">
        <v>0</v>
      </c>
      <c r="HE68">
        <v>0</v>
      </c>
      <c r="HF68">
        <v>0</v>
      </c>
      <c r="HG68">
        <v>0</v>
      </c>
      <c r="HH68">
        <v>68</v>
      </c>
      <c r="HI68">
        <v>26</v>
      </c>
      <c r="HJ68">
        <v>0</v>
      </c>
      <c r="HK68">
        <v>35</v>
      </c>
      <c r="HL68">
        <v>24</v>
      </c>
      <c r="HM68">
        <v>17</v>
      </c>
      <c r="HN68">
        <v>0</v>
      </c>
      <c r="HO68">
        <v>0</v>
      </c>
      <c r="HP68">
        <v>0</v>
      </c>
      <c r="HQ68">
        <v>0</v>
      </c>
      <c r="HR68">
        <v>78</v>
      </c>
      <c r="HS68">
        <v>31</v>
      </c>
      <c r="HT68">
        <v>0</v>
      </c>
      <c r="HU68">
        <v>38</v>
      </c>
      <c r="HV68">
        <v>20</v>
      </c>
      <c r="HW68">
        <v>20</v>
      </c>
      <c r="HX68">
        <v>0</v>
      </c>
      <c r="HY68">
        <v>0</v>
      </c>
      <c r="HZ68">
        <v>0</v>
      </c>
      <c r="IA68">
        <v>0</v>
      </c>
      <c r="IB68">
        <v>89</v>
      </c>
      <c r="IC68">
        <v>36</v>
      </c>
      <c r="ID68">
        <v>0</v>
      </c>
      <c r="IE68">
        <v>39</v>
      </c>
      <c r="IF68">
        <v>25</v>
      </c>
      <c r="IG68">
        <v>17</v>
      </c>
      <c r="IH68">
        <v>0</v>
      </c>
      <c r="II68">
        <v>2</v>
      </c>
      <c r="IJ68">
        <v>0</v>
      </c>
      <c r="IK68">
        <v>0</v>
      </c>
      <c r="IL68">
        <v>92</v>
      </c>
      <c r="IM68">
        <v>26</v>
      </c>
      <c r="IN68">
        <v>0</v>
      </c>
      <c r="IO68">
        <v>29</v>
      </c>
      <c r="IP68">
        <v>16</v>
      </c>
      <c r="IQ68">
        <v>18</v>
      </c>
      <c r="IR68">
        <v>0</v>
      </c>
      <c r="IS68">
        <v>0</v>
      </c>
      <c r="IT68">
        <v>0</v>
      </c>
      <c r="IU68">
        <v>0</v>
      </c>
      <c r="IV68">
        <v>73</v>
      </c>
      <c r="IW68">
        <v>30</v>
      </c>
      <c r="IX68">
        <v>0</v>
      </c>
      <c r="IY68">
        <v>36</v>
      </c>
      <c r="IZ68">
        <v>21</v>
      </c>
      <c r="JA68">
        <v>14</v>
      </c>
      <c r="JB68">
        <v>0</v>
      </c>
      <c r="JC68">
        <v>0</v>
      </c>
      <c r="JD68">
        <v>0</v>
      </c>
      <c r="JE68">
        <v>0</v>
      </c>
      <c r="JF68">
        <v>80</v>
      </c>
      <c r="JG68">
        <v>34</v>
      </c>
      <c r="JH68">
        <v>0</v>
      </c>
      <c r="JI68">
        <v>40</v>
      </c>
      <c r="JJ68">
        <v>25</v>
      </c>
      <c r="JK68">
        <v>18</v>
      </c>
      <c r="JL68">
        <v>0</v>
      </c>
      <c r="JM68">
        <v>0</v>
      </c>
      <c r="JN68">
        <v>0</v>
      </c>
      <c r="JO68">
        <v>0</v>
      </c>
      <c r="JP68">
        <v>92</v>
      </c>
      <c r="JQ68">
        <v>19</v>
      </c>
      <c r="JR68">
        <v>0</v>
      </c>
      <c r="JS68">
        <v>31</v>
      </c>
      <c r="JT68">
        <v>21</v>
      </c>
      <c r="JU68">
        <v>17</v>
      </c>
      <c r="JV68">
        <v>1</v>
      </c>
      <c r="JW68">
        <v>0</v>
      </c>
      <c r="JX68">
        <v>0</v>
      </c>
      <c r="JY68">
        <v>0</v>
      </c>
      <c r="JZ68">
        <v>67</v>
      </c>
      <c r="KA68">
        <v>12</v>
      </c>
      <c r="KB68">
        <v>0</v>
      </c>
      <c r="KC68">
        <v>34</v>
      </c>
      <c r="KD68">
        <v>22</v>
      </c>
      <c r="KE68">
        <v>10</v>
      </c>
      <c r="KF68">
        <v>0</v>
      </c>
      <c r="KG68">
        <v>0</v>
      </c>
      <c r="KH68">
        <v>0</v>
      </c>
      <c r="KI68">
        <v>0</v>
      </c>
      <c r="KJ68">
        <v>56</v>
      </c>
      <c r="KK68">
        <v>14</v>
      </c>
      <c r="KL68">
        <v>0</v>
      </c>
      <c r="KM68">
        <v>23</v>
      </c>
      <c r="KN68">
        <v>18</v>
      </c>
      <c r="KO68">
        <v>14</v>
      </c>
      <c r="KP68">
        <v>2</v>
      </c>
      <c r="KQ68">
        <v>0</v>
      </c>
      <c r="KR68">
        <v>0</v>
      </c>
      <c r="KS68">
        <v>0</v>
      </c>
      <c r="KT68">
        <v>51</v>
      </c>
      <c r="KU68">
        <v>22</v>
      </c>
      <c r="KV68">
        <v>0</v>
      </c>
      <c r="KW68">
        <v>18</v>
      </c>
      <c r="KX68">
        <v>9</v>
      </c>
      <c r="KY68">
        <v>7</v>
      </c>
      <c r="KZ68">
        <v>0</v>
      </c>
      <c r="LA68">
        <v>0</v>
      </c>
      <c r="LB68">
        <v>0</v>
      </c>
      <c r="LC68">
        <v>0</v>
      </c>
      <c r="LD68">
        <v>47</v>
      </c>
      <c r="LE68">
        <v>19</v>
      </c>
      <c r="LF68">
        <v>1</v>
      </c>
      <c r="LG68">
        <v>18</v>
      </c>
      <c r="LH68">
        <v>12</v>
      </c>
      <c r="LI68">
        <v>16</v>
      </c>
      <c r="LJ68">
        <v>1</v>
      </c>
      <c r="LK68">
        <v>1</v>
      </c>
      <c r="LL68">
        <v>0</v>
      </c>
      <c r="LM68">
        <v>0</v>
      </c>
      <c r="LN68">
        <v>54</v>
      </c>
      <c r="LO68">
        <v>11</v>
      </c>
      <c r="LP68">
        <v>0</v>
      </c>
      <c r="LQ68">
        <v>16</v>
      </c>
      <c r="LR68">
        <v>8</v>
      </c>
      <c r="LS68">
        <v>7</v>
      </c>
      <c r="LT68">
        <v>0</v>
      </c>
      <c r="LU68">
        <v>0</v>
      </c>
      <c r="LV68">
        <v>0</v>
      </c>
      <c r="LW68">
        <v>0</v>
      </c>
      <c r="LX68">
        <v>34</v>
      </c>
      <c r="LY68">
        <v>6</v>
      </c>
      <c r="LZ68">
        <v>2</v>
      </c>
      <c r="MA68">
        <v>15</v>
      </c>
      <c r="MB68">
        <v>8</v>
      </c>
      <c r="MC68">
        <v>8</v>
      </c>
      <c r="MD68">
        <v>0</v>
      </c>
      <c r="ME68">
        <v>0</v>
      </c>
      <c r="MF68">
        <v>0</v>
      </c>
      <c r="MG68">
        <v>0</v>
      </c>
      <c r="MH68">
        <v>31</v>
      </c>
      <c r="MI68">
        <v>5</v>
      </c>
      <c r="MJ68">
        <v>0</v>
      </c>
      <c r="MK68">
        <v>12</v>
      </c>
      <c r="ML68">
        <v>6</v>
      </c>
      <c r="MM68">
        <v>4</v>
      </c>
      <c r="MN68">
        <v>0</v>
      </c>
      <c r="MO68">
        <v>0</v>
      </c>
      <c r="MP68">
        <v>0</v>
      </c>
      <c r="MQ68">
        <v>0</v>
      </c>
      <c r="MR68">
        <v>21</v>
      </c>
      <c r="MS68">
        <v>7</v>
      </c>
      <c r="MT68">
        <v>1</v>
      </c>
      <c r="MU68">
        <v>6</v>
      </c>
      <c r="MV68">
        <v>4</v>
      </c>
      <c r="MW68">
        <v>1</v>
      </c>
      <c r="MX68">
        <v>0</v>
      </c>
      <c r="MY68">
        <v>0</v>
      </c>
      <c r="MZ68">
        <v>0</v>
      </c>
      <c r="NA68">
        <v>0</v>
      </c>
      <c r="NB68">
        <v>15</v>
      </c>
      <c r="NC68">
        <v>2</v>
      </c>
      <c r="ND68">
        <v>0</v>
      </c>
      <c r="NE68">
        <v>10</v>
      </c>
      <c r="NF68">
        <v>5</v>
      </c>
      <c r="NG68">
        <v>1</v>
      </c>
      <c r="NH68">
        <v>0</v>
      </c>
      <c r="NI68">
        <v>0</v>
      </c>
      <c r="NJ68">
        <v>0</v>
      </c>
      <c r="NK68">
        <v>0</v>
      </c>
      <c r="NL68">
        <v>13</v>
      </c>
      <c r="NM68">
        <v>0</v>
      </c>
      <c r="NN68">
        <v>1</v>
      </c>
      <c r="NO68">
        <v>0</v>
      </c>
      <c r="NP68">
        <v>0</v>
      </c>
      <c r="NQ68">
        <v>0</v>
      </c>
      <c r="NR68">
        <v>0</v>
      </c>
      <c r="NS68">
        <v>0</v>
      </c>
      <c r="NT68">
        <v>0</v>
      </c>
      <c r="NU68">
        <v>0</v>
      </c>
      <c r="NV68">
        <v>1</v>
      </c>
      <c r="NW68">
        <v>318</v>
      </c>
      <c r="NX68">
        <v>5</v>
      </c>
      <c r="NY68">
        <v>490</v>
      </c>
      <c r="NZ68">
        <v>297</v>
      </c>
      <c r="OA68">
        <v>213</v>
      </c>
      <c r="OB68">
        <v>4</v>
      </c>
      <c r="OC68">
        <v>3</v>
      </c>
      <c r="OD68">
        <v>0</v>
      </c>
      <c r="OE68">
        <v>0</v>
      </c>
      <c r="OF68">
        <v>1026</v>
      </c>
    </row>
    <row r="69" spans="1:396" hidden="1">
      <c r="A69" s="178" t="s">
        <v>189</v>
      </c>
      <c r="B69">
        <v>15</v>
      </c>
      <c r="C69">
        <v>3</v>
      </c>
      <c r="D69">
        <v>2</v>
      </c>
      <c r="E69">
        <v>0</v>
      </c>
      <c r="F69">
        <v>7</v>
      </c>
      <c r="G69">
        <v>0</v>
      </c>
      <c r="H69">
        <v>1</v>
      </c>
      <c r="I69">
        <v>14</v>
      </c>
      <c r="J69">
        <v>54</v>
      </c>
      <c r="K69">
        <v>4</v>
      </c>
      <c r="L69">
        <v>1</v>
      </c>
      <c r="M69">
        <v>0</v>
      </c>
      <c r="N69">
        <v>14</v>
      </c>
      <c r="O69">
        <v>53</v>
      </c>
      <c r="P69">
        <v>0</v>
      </c>
      <c r="Q69">
        <v>86</v>
      </c>
      <c r="R69">
        <v>2</v>
      </c>
      <c r="S69">
        <v>7</v>
      </c>
      <c r="T69">
        <v>85</v>
      </c>
      <c r="U69">
        <v>5</v>
      </c>
      <c r="V69">
        <v>0</v>
      </c>
      <c r="W69">
        <v>1</v>
      </c>
      <c r="X69">
        <v>7</v>
      </c>
      <c r="Y69">
        <v>60</v>
      </c>
      <c r="Z69">
        <v>1</v>
      </c>
      <c r="AA69">
        <v>0</v>
      </c>
      <c r="AB69">
        <v>22</v>
      </c>
      <c r="AC69">
        <v>3</v>
      </c>
      <c r="AD69">
        <v>0</v>
      </c>
      <c r="AE69">
        <v>7</v>
      </c>
      <c r="AF69">
        <v>7</v>
      </c>
      <c r="AG69">
        <v>22</v>
      </c>
      <c r="AH69">
        <v>483</v>
      </c>
      <c r="AI69">
        <v>0</v>
      </c>
      <c r="AJ69">
        <v>0</v>
      </c>
      <c r="AK69">
        <v>0</v>
      </c>
      <c r="AL69">
        <v>0</v>
      </c>
      <c r="AM69">
        <v>2</v>
      </c>
      <c r="AN69">
        <v>0</v>
      </c>
      <c r="AO69">
        <v>0</v>
      </c>
      <c r="AP69">
        <v>1</v>
      </c>
      <c r="AQ69">
        <v>1</v>
      </c>
      <c r="AR69">
        <v>0</v>
      </c>
      <c r="AS69">
        <v>0</v>
      </c>
      <c r="AT69">
        <v>0</v>
      </c>
      <c r="AU69">
        <v>0</v>
      </c>
      <c r="AV69">
        <v>1</v>
      </c>
      <c r="AW69">
        <v>0</v>
      </c>
      <c r="AX69">
        <v>0</v>
      </c>
      <c r="AY69">
        <v>0</v>
      </c>
      <c r="AZ69">
        <v>0</v>
      </c>
      <c r="BA69">
        <v>4</v>
      </c>
      <c r="BB69">
        <v>2</v>
      </c>
      <c r="BC69">
        <v>0</v>
      </c>
      <c r="BD69">
        <v>0</v>
      </c>
      <c r="BE69">
        <v>0</v>
      </c>
      <c r="BF69">
        <v>1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12</v>
      </c>
      <c r="BP69">
        <v>12</v>
      </c>
      <c r="BQ69">
        <v>4</v>
      </c>
      <c r="BR69">
        <v>1</v>
      </c>
      <c r="BS69">
        <v>2</v>
      </c>
      <c r="BT69">
        <v>19</v>
      </c>
      <c r="BU69">
        <v>0</v>
      </c>
      <c r="BV69">
        <v>6</v>
      </c>
      <c r="BW69">
        <v>38</v>
      </c>
      <c r="BX69">
        <v>53</v>
      </c>
      <c r="BY69">
        <v>3</v>
      </c>
      <c r="BZ69">
        <v>1</v>
      </c>
      <c r="CA69">
        <v>0</v>
      </c>
      <c r="CB69">
        <v>31</v>
      </c>
      <c r="CC69">
        <v>76</v>
      </c>
      <c r="CD69">
        <v>0</v>
      </c>
      <c r="CE69">
        <v>71</v>
      </c>
      <c r="CF69">
        <v>10</v>
      </c>
      <c r="CG69">
        <v>9</v>
      </c>
      <c r="CH69">
        <v>120</v>
      </c>
      <c r="CI69">
        <v>5</v>
      </c>
      <c r="CJ69">
        <v>0</v>
      </c>
      <c r="CK69">
        <v>1</v>
      </c>
      <c r="CL69">
        <v>0</v>
      </c>
      <c r="CM69">
        <v>76</v>
      </c>
      <c r="CN69">
        <v>1</v>
      </c>
      <c r="CO69">
        <v>1</v>
      </c>
      <c r="CP69">
        <v>61</v>
      </c>
      <c r="CQ69">
        <v>10</v>
      </c>
      <c r="CR69">
        <v>1</v>
      </c>
      <c r="CS69">
        <v>18</v>
      </c>
      <c r="CT69">
        <v>4</v>
      </c>
      <c r="CU69">
        <v>28</v>
      </c>
      <c r="CV69">
        <v>662</v>
      </c>
      <c r="CW69">
        <v>18</v>
      </c>
      <c r="CX69">
        <v>5</v>
      </c>
      <c r="CY69">
        <v>5</v>
      </c>
      <c r="CZ69">
        <v>0</v>
      </c>
      <c r="DA69">
        <v>14</v>
      </c>
      <c r="DB69">
        <v>5</v>
      </c>
      <c r="DC69">
        <v>1</v>
      </c>
      <c r="DD69">
        <v>15</v>
      </c>
      <c r="DE69">
        <v>35</v>
      </c>
      <c r="DF69">
        <v>3</v>
      </c>
      <c r="DG69">
        <v>4</v>
      </c>
      <c r="DH69">
        <v>0</v>
      </c>
      <c r="DI69">
        <v>17</v>
      </c>
      <c r="DJ69">
        <v>14</v>
      </c>
      <c r="DK69">
        <v>0</v>
      </c>
      <c r="DL69">
        <v>10</v>
      </c>
      <c r="DM69">
        <v>6</v>
      </c>
      <c r="DN69">
        <v>2</v>
      </c>
      <c r="DO69">
        <v>36</v>
      </c>
      <c r="DP69">
        <v>2</v>
      </c>
      <c r="DQ69">
        <v>0</v>
      </c>
      <c r="DR69">
        <v>2</v>
      </c>
      <c r="DS69">
        <v>3</v>
      </c>
      <c r="DT69">
        <v>12</v>
      </c>
      <c r="DU69">
        <v>4</v>
      </c>
      <c r="DV69">
        <v>1</v>
      </c>
      <c r="DW69">
        <v>0</v>
      </c>
      <c r="DX69">
        <v>0</v>
      </c>
      <c r="DY69">
        <v>6</v>
      </c>
      <c r="DZ69">
        <v>20</v>
      </c>
      <c r="EA69">
        <v>0</v>
      </c>
      <c r="EB69">
        <v>8</v>
      </c>
      <c r="EC69">
        <v>248</v>
      </c>
      <c r="ED69">
        <v>45</v>
      </c>
      <c r="EE69">
        <v>12</v>
      </c>
      <c r="EF69">
        <v>8</v>
      </c>
      <c r="EG69">
        <v>2</v>
      </c>
      <c r="EH69">
        <v>42</v>
      </c>
      <c r="EI69">
        <v>5</v>
      </c>
      <c r="EJ69">
        <v>8</v>
      </c>
      <c r="EK69">
        <v>68</v>
      </c>
      <c r="EL69">
        <v>143</v>
      </c>
      <c r="EM69">
        <v>10</v>
      </c>
      <c r="EN69">
        <v>6</v>
      </c>
      <c r="EO69">
        <v>0</v>
      </c>
      <c r="EP69">
        <v>62</v>
      </c>
      <c r="EQ69">
        <v>144</v>
      </c>
      <c r="ER69">
        <v>0</v>
      </c>
      <c r="ES69">
        <v>167</v>
      </c>
      <c r="ET69">
        <v>18</v>
      </c>
      <c r="EU69">
        <v>18</v>
      </c>
      <c r="EV69">
        <v>245</v>
      </c>
      <c r="EW69">
        <v>14</v>
      </c>
      <c r="EX69">
        <v>0</v>
      </c>
      <c r="EY69">
        <v>4</v>
      </c>
      <c r="EZ69">
        <v>10</v>
      </c>
      <c r="FA69">
        <v>149</v>
      </c>
      <c r="FB69">
        <v>6</v>
      </c>
      <c r="FC69">
        <v>2</v>
      </c>
      <c r="FD69">
        <v>83</v>
      </c>
      <c r="FE69">
        <v>13</v>
      </c>
      <c r="FF69">
        <v>7</v>
      </c>
      <c r="FG69">
        <v>45</v>
      </c>
      <c r="FH69">
        <v>11</v>
      </c>
      <c r="FI69">
        <v>58</v>
      </c>
      <c r="FJ69">
        <v>1405</v>
      </c>
      <c r="FK69">
        <v>170</v>
      </c>
      <c r="FL69">
        <v>25</v>
      </c>
      <c r="FM69">
        <v>266</v>
      </c>
      <c r="FN69">
        <v>1</v>
      </c>
      <c r="FO69">
        <v>21</v>
      </c>
      <c r="FP69">
        <v>483</v>
      </c>
      <c r="FQ69">
        <v>6</v>
      </c>
      <c r="FR69">
        <v>3</v>
      </c>
      <c r="FS69">
        <v>0</v>
      </c>
      <c r="FT69">
        <v>0</v>
      </c>
      <c r="FU69">
        <v>3</v>
      </c>
      <c r="FV69">
        <v>12</v>
      </c>
      <c r="FW69">
        <v>282</v>
      </c>
      <c r="FX69">
        <v>27</v>
      </c>
      <c r="FY69">
        <v>313</v>
      </c>
      <c r="FZ69">
        <v>4</v>
      </c>
      <c r="GA69">
        <v>36</v>
      </c>
      <c r="GB69">
        <v>662</v>
      </c>
      <c r="GC69">
        <v>50</v>
      </c>
      <c r="GD69">
        <v>15</v>
      </c>
      <c r="GE69">
        <v>173</v>
      </c>
      <c r="GF69">
        <v>0</v>
      </c>
      <c r="GG69">
        <v>10</v>
      </c>
      <c r="GH69">
        <v>248</v>
      </c>
      <c r="GI69">
        <v>508</v>
      </c>
      <c r="GJ69">
        <v>70</v>
      </c>
      <c r="GK69">
        <v>752</v>
      </c>
      <c r="GL69">
        <v>5</v>
      </c>
      <c r="GM69">
        <v>70</v>
      </c>
      <c r="GN69">
        <v>1405</v>
      </c>
      <c r="GO69">
        <v>17</v>
      </c>
      <c r="GP69">
        <v>0</v>
      </c>
      <c r="GQ69">
        <v>85</v>
      </c>
      <c r="GR69">
        <v>8</v>
      </c>
      <c r="GS69">
        <v>21</v>
      </c>
      <c r="GT69">
        <v>0</v>
      </c>
      <c r="GU69">
        <v>0</v>
      </c>
      <c r="GV69">
        <v>0</v>
      </c>
      <c r="GW69">
        <v>0</v>
      </c>
      <c r="GX69">
        <v>123</v>
      </c>
      <c r="GY69">
        <v>24</v>
      </c>
      <c r="GZ69">
        <v>0</v>
      </c>
      <c r="HA69">
        <v>48</v>
      </c>
      <c r="HB69">
        <v>11</v>
      </c>
      <c r="HC69">
        <v>20</v>
      </c>
      <c r="HD69">
        <v>0</v>
      </c>
      <c r="HE69">
        <v>0</v>
      </c>
      <c r="HF69">
        <v>0</v>
      </c>
      <c r="HG69">
        <v>0</v>
      </c>
      <c r="HH69">
        <v>92</v>
      </c>
      <c r="HI69">
        <v>33</v>
      </c>
      <c r="HJ69">
        <v>0</v>
      </c>
      <c r="HK69">
        <v>51</v>
      </c>
      <c r="HL69">
        <v>12</v>
      </c>
      <c r="HM69">
        <v>20</v>
      </c>
      <c r="HN69">
        <v>0</v>
      </c>
      <c r="HO69">
        <v>0</v>
      </c>
      <c r="HP69">
        <v>0</v>
      </c>
      <c r="HQ69">
        <v>0</v>
      </c>
      <c r="HR69">
        <v>104</v>
      </c>
      <c r="HS69">
        <v>65</v>
      </c>
      <c r="HT69">
        <v>1</v>
      </c>
      <c r="HU69">
        <v>54</v>
      </c>
      <c r="HV69">
        <v>9</v>
      </c>
      <c r="HW69">
        <v>23</v>
      </c>
      <c r="HX69">
        <v>0</v>
      </c>
      <c r="HY69">
        <v>0</v>
      </c>
      <c r="HZ69">
        <v>0</v>
      </c>
      <c r="IA69">
        <v>0</v>
      </c>
      <c r="IB69">
        <v>143</v>
      </c>
      <c r="IC69">
        <v>38</v>
      </c>
      <c r="ID69">
        <v>1</v>
      </c>
      <c r="IE69">
        <v>57</v>
      </c>
      <c r="IF69">
        <v>9</v>
      </c>
      <c r="IG69">
        <v>17</v>
      </c>
      <c r="IH69">
        <v>0</v>
      </c>
      <c r="II69">
        <v>0</v>
      </c>
      <c r="IJ69">
        <v>0</v>
      </c>
      <c r="IK69">
        <v>0</v>
      </c>
      <c r="IL69">
        <v>113</v>
      </c>
      <c r="IM69">
        <v>55</v>
      </c>
      <c r="IN69">
        <v>0</v>
      </c>
      <c r="IO69">
        <v>47</v>
      </c>
      <c r="IP69">
        <v>6</v>
      </c>
      <c r="IQ69">
        <v>13</v>
      </c>
      <c r="IR69">
        <v>0</v>
      </c>
      <c r="IS69">
        <v>0</v>
      </c>
      <c r="IT69">
        <v>0</v>
      </c>
      <c r="IU69">
        <v>0</v>
      </c>
      <c r="IV69">
        <v>115</v>
      </c>
      <c r="IW69">
        <v>33</v>
      </c>
      <c r="IX69">
        <v>0</v>
      </c>
      <c r="IY69">
        <v>42</v>
      </c>
      <c r="IZ69">
        <v>8</v>
      </c>
      <c r="JA69">
        <v>17</v>
      </c>
      <c r="JB69">
        <v>0</v>
      </c>
      <c r="JC69">
        <v>0</v>
      </c>
      <c r="JD69">
        <v>0</v>
      </c>
      <c r="JE69">
        <v>0</v>
      </c>
      <c r="JF69">
        <v>92</v>
      </c>
      <c r="JG69">
        <v>33</v>
      </c>
      <c r="JH69">
        <v>0</v>
      </c>
      <c r="JI69">
        <v>38</v>
      </c>
      <c r="JJ69">
        <v>8</v>
      </c>
      <c r="JK69">
        <v>20</v>
      </c>
      <c r="JL69">
        <v>0</v>
      </c>
      <c r="JM69">
        <v>0</v>
      </c>
      <c r="JN69">
        <v>0</v>
      </c>
      <c r="JO69">
        <v>0</v>
      </c>
      <c r="JP69">
        <v>91</v>
      </c>
      <c r="JQ69">
        <v>26</v>
      </c>
      <c r="JR69">
        <v>0</v>
      </c>
      <c r="JS69">
        <v>33</v>
      </c>
      <c r="JT69">
        <v>2</v>
      </c>
      <c r="JU69">
        <v>17</v>
      </c>
      <c r="JV69">
        <v>0</v>
      </c>
      <c r="JW69">
        <v>0</v>
      </c>
      <c r="JX69">
        <v>0</v>
      </c>
      <c r="JY69">
        <v>0</v>
      </c>
      <c r="JZ69">
        <v>76</v>
      </c>
      <c r="KA69">
        <v>25</v>
      </c>
      <c r="KB69">
        <v>1</v>
      </c>
      <c r="KC69">
        <v>31</v>
      </c>
      <c r="KD69">
        <v>7</v>
      </c>
      <c r="KE69">
        <v>13</v>
      </c>
      <c r="KF69">
        <v>0</v>
      </c>
      <c r="KG69">
        <v>0</v>
      </c>
      <c r="KH69">
        <v>0</v>
      </c>
      <c r="KI69">
        <v>0</v>
      </c>
      <c r="KJ69">
        <v>70</v>
      </c>
      <c r="KK69">
        <v>25</v>
      </c>
      <c r="KL69">
        <v>0</v>
      </c>
      <c r="KM69">
        <v>30</v>
      </c>
      <c r="KN69">
        <v>9</v>
      </c>
      <c r="KO69">
        <v>9</v>
      </c>
      <c r="KP69">
        <v>0</v>
      </c>
      <c r="KQ69">
        <v>0</v>
      </c>
      <c r="KR69">
        <v>0</v>
      </c>
      <c r="KS69">
        <v>0</v>
      </c>
      <c r="KT69">
        <v>64</v>
      </c>
      <c r="KU69">
        <v>22</v>
      </c>
      <c r="KV69">
        <v>3</v>
      </c>
      <c r="KW69">
        <v>36</v>
      </c>
      <c r="KX69">
        <v>10</v>
      </c>
      <c r="KY69">
        <v>13</v>
      </c>
      <c r="KZ69">
        <v>0</v>
      </c>
      <c r="LA69">
        <v>0</v>
      </c>
      <c r="LB69">
        <v>0</v>
      </c>
      <c r="LC69">
        <v>0</v>
      </c>
      <c r="LD69">
        <v>74</v>
      </c>
      <c r="LE69">
        <v>17</v>
      </c>
      <c r="LF69">
        <v>0</v>
      </c>
      <c r="LG69">
        <v>30</v>
      </c>
      <c r="LH69">
        <v>10</v>
      </c>
      <c r="LI69">
        <v>9</v>
      </c>
      <c r="LJ69">
        <v>0</v>
      </c>
      <c r="LK69">
        <v>0</v>
      </c>
      <c r="LL69">
        <v>0</v>
      </c>
      <c r="LM69">
        <v>0</v>
      </c>
      <c r="LN69">
        <v>56</v>
      </c>
      <c r="LO69">
        <v>20</v>
      </c>
      <c r="LP69">
        <v>2</v>
      </c>
      <c r="LQ69">
        <v>19</v>
      </c>
      <c r="LR69">
        <v>4</v>
      </c>
      <c r="LS69">
        <v>10</v>
      </c>
      <c r="LT69">
        <v>0</v>
      </c>
      <c r="LU69">
        <v>0</v>
      </c>
      <c r="LV69">
        <v>0</v>
      </c>
      <c r="LW69">
        <v>0</v>
      </c>
      <c r="LX69">
        <v>51</v>
      </c>
      <c r="LY69">
        <v>15</v>
      </c>
      <c r="LZ69">
        <v>1</v>
      </c>
      <c r="MA69">
        <v>23</v>
      </c>
      <c r="MB69">
        <v>5</v>
      </c>
      <c r="MC69">
        <v>5</v>
      </c>
      <c r="MD69">
        <v>0</v>
      </c>
      <c r="ME69">
        <v>0</v>
      </c>
      <c r="MF69">
        <v>0</v>
      </c>
      <c r="MG69">
        <v>0</v>
      </c>
      <c r="MH69">
        <v>44</v>
      </c>
      <c r="MI69">
        <v>18</v>
      </c>
      <c r="MJ69">
        <v>3</v>
      </c>
      <c r="MK69">
        <v>13</v>
      </c>
      <c r="ML69">
        <v>3</v>
      </c>
      <c r="MM69">
        <v>8</v>
      </c>
      <c r="MN69">
        <v>0</v>
      </c>
      <c r="MO69">
        <v>0</v>
      </c>
      <c r="MP69">
        <v>0</v>
      </c>
      <c r="MQ69">
        <v>0</v>
      </c>
      <c r="MR69">
        <v>42</v>
      </c>
      <c r="MS69">
        <v>8</v>
      </c>
      <c r="MT69">
        <v>0</v>
      </c>
      <c r="MU69">
        <v>14</v>
      </c>
      <c r="MV69">
        <v>2</v>
      </c>
      <c r="MW69">
        <v>5</v>
      </c>
      <c r="MX69">
        <v>0</v>
      </c>
      <c r="MY69">
        <v>0</v>
      </c>
      <c r="MZ69">
        <v>0</v>
      </c>
      <c r="NA69">
        <v>0</v>
      </c>
      <c r="NB69">
        <v>27</v>
      </c>
      <c r="NC69">
        <v>7</v>
      </c>
      <c r="ND69">
        <v>0</v>
      </c>
      <c r="NE69">
        <v>9</v>
      </c>
      <c r="NF69">
        <v>3</v>
      </c>
      <c r="NG69">
        <v>6</v>
      </c>
      <c r="NH69">
        <v>0</v>
      </c>
      <c r="NI69">
        <v>0</v>
      </c>
      <c r="NJ69">
        <v>0</v>
      </c>
      <c r="NK69">
        <v>0</v>
      </c>
      <c r="NL69">
        <v>22</v>
      </c>
      <c r="NM69">
        <v>2</v>
      </c>
      <c r="NN69">
        <v>0</v>
      </c>
      <c r="NO69">
        <v>2</v>
      </c>
      <c r="NP69">
        <v>1</v>
      </c>
      <c r="NQ69">
        <v>2</v>
      </c>
      <c r="NR69">
        <v>0</v>
      </c>
      <c r="NS69">
        <v>0</v>
      </c>
      <c r="NT69">
        <v>0</v>
      </c>
      <c r="NU69">
        <v>0</v>
      </c>
      <c r="NV69">
        <v>6</v>
      </c>
      <c r="NW69">
        <v>483</v>
      </c>
      <c r="NX69">
        <v>12</v>
      </c>
      <c r="NY69">
        <v>662</v>
      </c>
      <c r="NZ69">
        <v>127</v>
      </c>
      <c r="OA69">
        <v>248</v>
      </c>
      <c r="OB69">
        <v>0</v>
      </c>
      <c r="OC69">
        <v>0</v>
      </c>
      <c r="OD69">
        <v>0</v>
      </c>
      <c r="OE69">
        <v>0</v>
      </c>
      <c r="OF69">
        <v>1405</v>
      </c>
    </row>
    <row r="70" spans="1:396" hidden="1">
      <c r="A70" s="178" t="s">
        <v>190</v>
      </c>
      <c r="B70">
        <v>8</v>
      </c>
      <c r="C70">
        <v>0</v>
      </c>
      <c r="D70">
        <v>0</v>
      </c>
      <c r="E70">
        <v>0</v>
      </c>
      <c r="F70">
        <v>3</v>
      </c>
      <c r="G70">
        <v>0</v>
      </c>
      <c r="H70">
        <v>16</v>
      </c>
      <c r="I70">
        <v>14</v>
      </c>
      <c r="J70">
        <v>35</v>
      </c>
      <c r="K70">
        <v>1</v>
      </c>
      <c r="L70">
        <v>0</v>
      </c>
      <c r="M70">
        <v>4</v>
      </c>
      <c r="N70">
        <v>5</v>
      </c>
      <c r="O70">
        <v>1</v>
      </c>
      <c r="P70">
        <v>0</v>
      </c>
      <c r="Q70">
        <v>0</v>
      </c>
      <c r="R70">
        <v>0</v>
      </c>
      <c r="S70">
        <v>3</v>
      </c>
      <c r="T70">
        <v>77</v>
      </c>
      <c r="U70">
        <v>5</v>
      </c>
      <c r="V70">
        <v>0</v>
      </c>
      <c r="W70">
        <v>0</v>
      </c>
      <c r="X70">
        <v>1</v>
      </c>
      <c r="Y70">
        <v>3</v>
      </c>
      <c r="Z70">
        <v>0</v>
      </c>
      <c r="AA70">
        <v>0</v>
      </c>
      <c r="AB70">
        <v>5</v>
      </c>
      <c r="AC70">
        <v>2</v>
      </c>
      <c r="AD70">
        <v>4</v>
      </c>
      <c r="AE70">
        <v>4</v>
      </c>
      <c r="AF70">
        <v>0</v>
      </c>
      <c r="AG70">
        <v>12</v>
      </c>
      <c r="AH70">
        <v>203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1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1</v>
      </c>
      <c r="BN70">
        <v>0</v>
      </c>
      <c r="BO70">
        <v>3</v>
      </c>
      <c r="BP70">
        <v>12</v>
      </c>
      <c r="BQ70">
        <v>0</v>
      </c>
      <c r="BR70">
        <v>0</v>
      </c>
      <c r="BS70">
        <v>0</v>
      </c>
      <c r="BT70">
        <v>9</v>
      </c>
      <c r="BU70">
        <v>0</v>
      </c>
      <c r="BV70">
        <v>9</v>
      </c>
      <c r="BW70">
        <v>19</v>
      </c>
      <c r="BX70">
        <v>17</v>
      </c>
      <c r="BY70">
        <v>0</v>
      </c>
      <c r="BZ70">
        <v>0</v>
      </c>
      <c r="CA70">
        <v>1</v>
      </c>
      <c r="CB70">
        <v>1</v>
      </c>
      <c r="CC70">
        <v>6</v>
      </c>
      <c r="CD70">
        <v>0</v>
      </c>
      <c r="CE70">
        <v>4</v>
      </c>
      <c r="CF70">
        <v>3</v>
      </c>
      <c r="CG70">
        <v>0</v>
      </c>
      <c r="CH70">
        <v>34</v>
      </c>
      <c r="CI70">
        <v>2</v>
      </c>
      <c r="CJ70">
        <v>0</v>
      </c>
      <c r="CK70">
        <v>0</v>
      </c>
      <c r="CL70">
        <v>1</v>
      </c>
      <c r="CM70">
        <v>2</v>
      </c>
      <c r="CN70">
        <v>0</v>
      </c>
      <c r="CO70">
        <v>4</v>
      </c>
      <c r="CP70">
        <v>4</v>
      </c>
      <c r="CQ70">
        <v>2</v>
      </c>
      <c r="CR70">
        <v>1</v>
      </c>
      <c r="CS70">
        <v>3</v>
      </c>
      <c r="CT70">
        <v>1</v>
      </c>
      <c r="CU70">
        <v>23</v>
      </c>
      <c r="CV70">
        <v>158</v>
      </c>
      <c r="CW70">
        <v>5</v>
      </c>
      <c r="CX70">
        <v>0</v>
      </c>
      <c r="CY70">
        <v>0</v>
      </c>
      <c r="CZ70">
        <v>0</v>
      </c>
      <c r="DA70">
        <v>4</v>
      </c>
      <c r="DB70">
        <v>3</v>
      </c>
      <c r="DC70">
        <v>15</v>
      </c>
      <c r="DD70">
        <v>25</v>
      </c>
      <c r="DE70">
        <v>18</v>
      </c>
      <c r="DF70">
        <v>2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2</v>
      </c>
      <c r="DN70">
        <v>0</v>
      </c>
      <c r="DO70">
        <v>24</v>
      </c>
      <c r="DP70">
        <v>1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2</v>
      </c>
      <c r="DY70">
        <v>0</v>
      </c>
      <c r="DZ70">
        <v>5</v>
      </c>
      <c r="EA70">
        <v>6</v>
      </c>
      <c r="EB70">
        <v>10</v>
      </c>
      <c r="EC70">
        <v>122</v>
      </c>
      <c r="ED70">
        <v>25</v>
      </c>
      <c r="EE70">
        <v>0</v>
      </c>
      <c r="EF70">
        <v>0</v>
      </c>
      <c r="EG70">
        <v>0</v>
      </c>
      <c r="EH70">
        <v>16</v>
      </c>
      <c r="EI70">
        <v>3</v>
      </c>
      <c r="EJ70">
        <v>40</v>
      </c>
      <c r="EK70">
        <v>59</v>
      </c>
      <c r="EL70">
        <v>70</v>
      </c>
      <c r="EM70">
        <v>3</v>
      </c>
      <c r="EN70">
        <v>0</v>
      </c>
      <c r="EO70">
        <v>5</v>
      </c>
      <c r="EP70">
        <v>6</v>
      </c>
      <c r="EQ70">
        <v>7</v>
      </c>
      <c r="ER70">
        <v>0</v>
      </c>
      <c r="ES70">
        <v>4</v>
      </c>
      <c r="ET70">
        <v>5</v>
      </c>
      <c r="EU70">
        <v>3</v>
      </c>
      <c r="EV70">
        <v>136</v>
      </c>
      <c r="EW70">
        <v>8</v>
      </c>
      <c r="EX70">
        <v>0</v>
      </c>
      <c r="EY70">
        <v>0</v>
      </c>
      <c r="EZ70">
        <v>2</v>
      </c>
      <c r="FA70">
        <v>5</v>
      </c>
      <c r="FB70">
        <v>0</v>
      </c>
      <c r="FC70">
        <v>4</v>
      </c>
      <c r="FD70">
        <v>9</v>
      </c>
      <c r="FE70">
        <v>6</v>
      </c>
      <c r="FF70">
        <v>5</v>
      </c>
      <c r="FG70">
        <v>12</v>
      </c>
      <c r="FH70">
        <v>8</v>
      </c>
      <c r="FI70">
        <v>45</v>
      </c>
      <c r="FJ70">
        <v>486</v>
      </c>
      <c r="FK70">
        <v>97</v>
      </c>
      <c r="FL70">
        <v>7</v>
      </c>
      <c r="FM70">
        <v>82</v>
      </c>
      <c r="FN70">
        <v>1</v>
      </c>
      <c r="FO70">
        <v>16</v>
      </c>
      <c r="FP70">
        <v>203</v>
      </c>
      <c r="FQ70">
        <v>1</v>
      </c>
      <c r="FR70">
        <v>2</v>
      </c>
      <c r="FS70">
        <v>0</v>
      </c>
      <c r="FT70">
        <v>0</v>
      </c>
      <c r="FU70">
        <v>0</v>
      </c>
      <c r="FV70">
        <v>3</v>
      </c>
      <c r="FW70">
        <v>79</v>
      </c>
      <c r="FX70">
        <v>7</v>
      </c>
      <c r="FY70">
        <v>60</v>
      </c>
      <c r="FZ70">
        <v>0</v>
      </c>
      <c r="GA70">
        <v>12</v>
      </c>
      <c r="GB70">
        <v>158</v>
      </c>
      <c r="GC70">
        <v>15</v>
      </c>
      <c r="GD70">
        <v>1</v>
      </c>
      <c r="GE70">
        <v>102</v>
      </c>
      <c r="GF70">
        <v>3</v>
      </c>
      <c r="GG70">
        <v>1</v>
      </c>
      <c r="GH70">
        <v>122</v>
      </c>
      <c r="GI70">
        <v>192</v>
      </c>
      <c r="GJ70">
        <v>17</v>
      </c>
      <c r="GK70">
        <v>244</v>
      </c>
      <c r="GL70">
        <v>4</v>
      </c>
      <c r="GM70">
        <v>29</v>
      </c>
      <c r="GN70">
        <v>486</v>
      </c>
      <c r="GO70">
        <v>2</v>
      </c>
      <c r="GP70">
        <v>0</v>
      </c>
      <c r="GQ70">
        <v>12</v>
      </c>
      <c r="GR70">
        <v>8</v>
      </c>
      <c r="GS70">
        <v>9</v>
      </c>
      <c r="GT70">
        <v>0</v>
      </c>
      <c r="GU70">
        <v>0</v>
      </c>
      <c r="GV70">
        <v>0</v>
      </c>
      <c r="GW70">
        <v>0</v>
      </c>
      <c r="GX70">
        <v>23</v>
      </c>
      <c r="GY70">
        <v>4</v>
      </c>
      <c r="GZ70">
        <v>0</v>
      </c>
      <c r="HA70">
        <v>15</v>
      </c>
      <c r="HB70">
        <v>8</v>
      </c>
      <c r="HC70">
        <v>8</v>
      </c>
      <c r="HD70">
        <v>0</v>
      </c>
      <c r="HE70">
        <v>0</v>
      </c>
      <c r="HF70">
        <v>0</v>
      </c>
      <c r="HG70">
        <v>0</v>
      </c>
      <c r="HH70">
        <v>27</v>
      </c>
      <c r="HI70">
        <v>7</v>
      </c>
      <c r="HJ70">
        <v>0</v>
      </c>
      <c r="HK70">
        <v>12</v>
      </c>
      <c r="HL70">
        <v>5</v>
      </c>
      <c r="HM70">
        <v>5</v>
      </c>
      <c r="HN70">
        <v>0</v>
      </c>
      <c r="HO70">
        <v>0</v>
      </c>
      <c r="HP70">
        <v>0</v>
      </c>
      <c r="HQ70">
        <v>0</v>
      </c>
      <c r="HR70">
        <v>24</v>
      </c>
      <c r="HS70">
        <v>14</v>
      </c>
      <c r="HT70">
        <v>0</v>
      </c>
      <c r="HU70">
        <v>17</v>
      </c>
      <c r="HV70">
        <v>6</v>
      </c>
      <c r="HW70">
        <v>8</v>
      </c>
      <c r="HX70">
        <v>0</v>
      </c>
      <c r="HY70">
        <v>0</v>
      </c>
      <c r="HZ70">
        <v>0</v>
      </c>
      <c r="IA70">
        <v>0</v>
      </c>
      <c r="IB70">
        <v>39</v>
      </c>
      <c r="IC70">
        <v>16</v>
      </c>
      <c r="ID70">
        <v>0</v>
      </c>
      <c r="IE70">
        <v>12</v>
      </c>
      <c r="IF70">
        <v>7</v>
      </c>
      <c r="IG70">
        <v>8</v>
      </c>
      <c r="IH70">
        <v>0</v>
      </c>
      <c r="II70">
        <v>0</v>
      </c>
      <c r="IJ70">
        <v>0</v>
      </c>
      <c r="IK70">
        <v>0</v>
      </c>
      <c r="IL70">
        <v>36</v>
      </c>
      <c r="IM70">
        <v>29</v>
      </c>
      <c r="IN70">
        <v>0</v>
      </c>
      <c r="IO70">
        <v>11</v>
      </c>
      <c r="IP70">
        <v>2</v>
      </c>
      <c r="IQ70">
        <v>10</v>
      </c>
      <c r="IR70">
        <v>0</v>
      </c>
      <c r="IS70">
        <v>0</v>
      </c>
      <c r="IT70">
        <v>0</v>
      </c>
      <c r="IU70">
        <v>0</v>
      </c>
      <c r="IV70">
        <v>50</v>
      </c>
      <c r="IW70">
        <v>18</v>
      </c>
      <c r="IX70">
        <v>0</v>
      </c>
      <c r="IY70">
        <v>13</v>
      </c>
      <c r="IZ70">
        <v>4</v>
      </c>
      <c r="JA70">
        <v>6</v>
      </c>
      <c r="JB70">
        <v>0</v>
      </c>
      <c r="JC70">
        <v>0</v>
      </c>
      <c r="JD70">
        <v>0</v>
      </c>
      <c r="JE70">
        <v>0</v>
      </c>
      <c r="JF70">
        <v>37</v>
      </c>
      <c r="JG70">
        <v>22</v>
      </c>
      <c r="JH70">
        <v>0</v>
      </c>
      <c r="JI70">
        <v>6</v>
      </c>
      <c r="JJ70">
        <v>1</v>
      </c>
      <c r="JK70">
        <v>9</v>
      </c>
      <c r="JL70">
        <v>0</v>
      </c>
      <c r="JM70">
        <v>0</v>
      </c>
      <c r="JN70">
        <v>0</v>
      </c>
      <c r="JO70">
        <v>0</v>
      </c>
      <c r="JP70">
        <v>37</v>
      </c>
      <c r="JQ70">
        <v>14</v>
      </c>
      <c r="JR70">
        <v>0</v>
      </c>
      <c r="JS70">
        <v>5</v>
      </c>
      <c r="JT70">
        <v>1</v>
      </c>
      <c r="JU70">
        <v>11</v>
      </c>
      <c r="JV70">
        <v>0</v>
      </c>
      <c r="JW70">
        <v>0</v>
      </c>
      <c r="JX70">
        <v>0</v>
      </c>
      <c r="JY70">
        <v>0</v>
      </c>
      <c r="JZ70">
        <v>30</v>
      </c>
      <c r="KA70">
        <v>21</v>
      </c>
      <c r="KB70">
        <v>0</v>
      </c>
      <c r="KC70">
        <v>11</v>
      </c>
      <c r="KD70">
        <v>2</v>
      </c>
      <c r="KE70">
        <v>8</v>
      </c>
      <c r="KF70">
        <v>0</v>
      </c>
      <c r="KG70">
        <v>0</v>
      </c>
      <c r="KH70">
        <v>0</v>
      </c>
      <c r="KI70">
        <v>0</v>
      </c>
      <c r="KJ70">
        <v>40</v>
      </c>
      <c r="KK70">
        <v>15</v>
      </c>
      <c r="KL70">
        <v>0</v>
      </c>
      <c r="KM70">
        <v>8</v>
      </c>
      <c r="KN70">
        <v>1</v>
      </c>
      <c r="KO70">
        <v>6</v>
      </c>
      <c r="KP70">
        <v>0</v>
      </c>
      <c r="KQ70">
        <v>0</v>
      </c>
      <c r="KR70">
        <v>0</v>
      </c>
      <c r="KS70">
        <v>0</v>
      </c>
      <c r="KT70">
        <v>29</v>
      </c>
      <c r="KU70">
        <v>13</v>
      </c>
      <c r="KV70">
        <v>0</v>
      </c>
      <c r="KW70">
        <v>11</v>
      </c>
      <c r="KX70">
        <v>3</v>
      </c>
      <c r="KY70">
        <v>10</v>
      </c>
      <c r="KZ70">
        <v>0</v>
      </c>
      <c r="LA70">
        <v>0</v>
      </c>
      <c r="LB70">
        <v>0</v>
      </c>
      <c r="LC70">
        <v>0</v>
      </c>
      <c r="LD70">
        <v>34</v>
      </c>
      <c r="LE70">
        <v>9</v>
      </c>
      <c r="LF70">
        <v>0</v>
      </c>
      <c r="LG70">
        <v>5</v>
      </c>
      <c r="LH70">
        <v>2</v>
      </c>
      <c r="LI70">
        <v>8</v>
      </c>
      <c r="LJ70">
        <v>0</v>
      </c>
      <c r="LK70">
        <v>0</v>
      </c>
      <c r="LL70">
        <v>0</v>
      </c>
      <c r="LM70">
        <v>0</v>
      </c>
      <c r="LN70">
        <v>22</v>
      </c>
      <c r="LO70">
        <v>4</v>
      </c>
      <c r="LP70">
        <v>3</v>
      </c>
      <c r="LQ70">
        <v>3</v>
      </c>
      <c r="LR70">
        <v>1</v>
      </c>
      <c r="LS70">
        <v>5</v>
      </c>
      <c r="LT70">
        <v>0</v>
      </c>
      <c r="LU70">
        <v>0</v>
      </c>
      <c r="LV70">
        <v>0</v>
      </c>
      <c r="LW70">
        <v>0</v>
      </c>
      <c r="LX70">
        <v>15</v>
      </c>
      <c r="LY70">
        <v>5</v>
      </c>
      <c r="LZ70">
        <v>0</v>
      </c>
      <c r="MA70">
        <v>5</v>
      </c>
      <c r="MB70">
        <v>0</v>
      </c>
      <c r="MC70">
        <v>3</v>
      </c>
      <c r="MD70">
        <v>0</v>
      </c>
      <c r="ME70">
        <v>0</v>
      </c>
      <c r="MF70">
        <v>0</v>
      </c>
      <c r="MG70">
        <v>0</v>
      </c>
      <c r="MH70">
        <v>13</v>
      </c>
      <c r="MI70">
        <v>6</v>
      </c>
      <c r="MJ70">
        <v>0</v>
      </c>
      <c r="MK70">
        <v>8</v>
      </c>
      <c r="ML70">
        <v>4</v>
      </c>
      <c r="MM70">
        <v>2</v>
      </c>
      <c r="MN70">
        <v>0</v>
      </c>
      <c r="MO70">
        <v>0</v>
      </c>
      <c r="MP70">
        <v>0</v>
      </c>
      <c r="MQ70">
        <v>0</v>
      </c>
      <c r="MR70">
        <v>16</v>
      </c>
      <c r="MS70">
        <v>1</v>
      </c>
      <c r="MT70">
        <v>0</v>
      </c>
      <c r="MU70">
        <v>3</v>
      </c>
      <c r="MV70">
        <v>1</v>
      </c>
      <c r="MW70">
        <v>5</v>
      </c>
      <c r="MX70">
        <v>1</v>
      </c>
      <c r="MY70">
        <v>0</v>
      </c>
      <c r="MZ70">
        <v>0</v>
      </c>
      <c r="NA70">
        <v>0</v>
      </c>
      <c r="NB70">
        <v>9</v>
      </c>
      <c r="NC70">
        <v>3</v>
      </c>
      <c r="ND70">
        <v>0</v>
      </c>
      <c r="NE70">
        <v>1</v>
      </c>
      <c r="NF70">
        <v>0</v>
      </c>
      <c r="NG70">
        <v>1</v>
      </c>
      <c r="NH70">
        <v>0</v>
      </c>
      <c r="NI70">
        <v>0</v>
      </c>
      <c r="NJ70">
        <v>0</v>
      </c>
      <c r="NK70">
        <v>0</v>
      </c>
      <c r="NL70">
        <v>5</v>
      </c>
      <c r="NM70">
        <v>0</v>
      </c>
      <c r="NN70">
        <v>0</v>
      </c>
      <c r="NO70">
        <v>0</v>
      </c>
      <c r="NP70">
        <v>0</v>
      </c>
      <c r="NQ70">
        <v>0</v>
      </c>
      <c r="NR70">
        <v>0</v>
      </c>
      <c r="NS70">
        <v>0</v>
      </c>
      <c r="NT70">
        <v>0</v>
      </c>
      <c r="NU70">
        <v>0</v>
      </c>
      <c r="NV70">
        <v>0</v>
      </c>
      <c r="NW70">
        <v>203</v>
      </c>
      <c r="NX70">
        <v>3</v>
      </c>
      <c r="NY70">
        <v>158</v>
      </c>
      <c r="NZ70">
        <v>56</v>
      </c>
      <c r="OA70">
        <v>122</v>
      </c>
      <c r="OB70">
        <v>1</v>
      </c>
      <c r="OC70">
        <v>0</v>
      </c>
      <c r="OD70">
        <v>0</v>
      </c>
      <c r="OE70">
        <v>0</v>
      </c>
      <c r="OF70">
        <v>486</v>
      </c>
    </row>
    <row r="71" spans="1:396" hidden="1">
      <c r="A71" s="178" t="s">
        <v>191</v>
      </c>
      <c r="B71">
        <v>238</v>
      </c>
      <c r="C71">
        <v>11</v>
      </c>
      <c r="D71">
        <v>1</v>
      </c>
      <c r="E71">
        <v>7</v>
      </c>
      <c r="F71">
        <v>40</v>
      </c>
      <c r="G71">
        <v>2</v>
      </c>
      <c r="H71">
        <v>28</v>
      </c>
      <c r="I71">
        <v>108</v>
      </c>
      <c r="J71">
        <v>184</v>
      </c>
      <c r="K71">
        <v>5</v>
      </c>
      <c r="L71">
        <v>7</v>
      </c>
      <c r="M71">
        <v>0</v>
      </c>
      <c r="N71">
        <v>8</v>
      </c>
      <c r="O71">
        <v>127</v>
      </c>
      <c r="P71">
        <v>0</v>
      </c>
      <c r="Q71">
        <v>17</v>
      </c>
      <c r="R71">
        <v>11</v>
      </c>
      <c r="S71">
        <v>22</v>
      </c>
      <c r="T71">
        <v>497</v>
      </c>
      <c r="U71">
        <v>35</v>
      </c>
      <c r="V71">
        <v>0</v>
      </c>
      <c r="W71">
        <v>0</v>
      </c>
      <c r="X71">
        <v>5</v>
      </c>
      <c r="Y71">
        <v>24</v>
      </c>
      <c r="Z71">
        <v>1</v>
      </c>
      <c r="AA71">
        <v>11</v>
      </c>
      <c r="AB71">
        <v>18</v>
      </c>
      <c r="AC71">
        <v>12</v>
      </c>
      <c r="AD71">
        <v>13</v>
      </c>
      <c r="AE71">
        <v>23</v>
      </c>
      <c r="AF71">
        <v>11</v>
      </c>
      <c r="AG71">
        <v>31</v>
      </c>
      <c r="AH71">
        <v>1497</v>
      </c>
      <c r="AI71">
        <v>31</v>
      </c>
      <c r="AJ71">
        <v>1</v>
      </c>
      <c r="AK71">
        <v>0</v>
      </c>
      <c r="AL71">
        <v>0</v>
      </c>
      <c r="AM71">
        <v>0</v>
      </c>
      <c r="AN71">
        <v>0</v>
      </c>
      <c r="AO71">
        <v>2</v>
      </c>
      <c r="AP71">
        <v>9</v>
      </c>
      <c r="AQ71">
        <v>4</v>
      </c>
      <c r="AR71">
        <v>0</v>
      </c>
      <c r="AS71">
        <v>0</v>
      </c>
      <c r="AT71">
        <v>0</v>
      </c>
      <c r="AU71">
        <v>1</v>
      </c>
      <c r="AV71">
        <v>1</v>
      </c>
      <c r="AW71">
        <v>0</v>
      </c>
      <c r="AX71">
        <v>1</v>
      </c>
      <c r="AY71">
        <v>0</v>
      </c>
      <c r="AZ71">
        <v>2</v>
      </c>
      <c r="BA71">
        <v>14</v>
      </c>
      <c r="BB71">
        <v>4</v>
      </c>
      <c r="BC71">
        <v>0</v>
      </c>
      <c r="BD71">
        <v>0</v>
      </c>
      <c r="BE71">
        <v>0</v>
      </c>
      <c r="BF71">
        <v>1</v>
      </c>
      <c r="BG71">
        <v>0</v>
      </c>
      <c r="BH71">
        <v>0</v>
      </c>
      <c r="BI71">
        <v>2</v>
      </c>
      <c r="BJ71">
        <v>0</v>
      </c>
      <c r="BK71">
        <v>1</v>
      </c>
      <c r="BL71">
        <v>0</v>
      </c>
      <c r="BM71">
        <v>1</v>
      </c>
      <c r="BN71">
        <v>1</v>
      </c>
      <c r="BO71">
        <v>76</v>
      </c>
      <c r="BP71">
        <v>330</v>
      </c>
      <c r="BQ71">
        <v>7</v>
      </c>
      <c r="BR71">
        <v>2</v>
      </c>
      <c r="BS71">
        <v>6</v>
      </c>
      <c r="BT71">
        <v>45</v>
      </c>
      <c r="BU71">
        <v>1</v>
      </c>
      <c r="BV71">
        <v>60</v>
      </c>
      <c r="BW71">
        <v>134</v>
      </c>
      <c r="BX71">
        <v>138</v>
      </c>
      <c r="BY71">
        <v>10</v>
      </c>
      <c r="BZ71">
        <v>2</v>
      </c>
      <c r="CA71">
        <v>3</v>
      </c>
      <c r="CB71">
        <v>48</v>
      </c>
      <c r="CC71">
        <v>666</v>
      </c>
      <c r="CD71">
        <v>0</v>
      </c>
      <c r="CE71">
        <v>6</v>
      </c>
      <c r="CF71">
        <v>7</v>
      </c>
      <c r="CG71">
        <v>13</v>
      </c>
      <c r="CH71">
        <v>369</v>
      </c>
      <c r="CI71">
        <v>44</v>
      </c>
      <c r="CJ71">
        <v>1</v>
      </c>
      <c r="CK71">
        <v>4</v>
      </c>
      <c r="CL71">
        <v>3</v>
      </c>
      <c r="CM71">
        <v>43</v>
      </c>
      <c r="CN71">
        <v>2</v>
      </c>
      <c r="CO71">
        <v>5</v>
      </c>
      <c r="CP71">
        <v>70</v>
      </c>
      <c r="CQ71">
        <v>18</v>
      </c>
      <c r="CR71">
        <v>10</v>
      </c>
      <c r="CS71">
        <v>34</v>
      </c>
      <c r="CT71">
        <v>2</v>
      </c>
      <c r="CU71">
        <v>46</v>
      </c>
      <c r="CV71">
        <v>2129</v>
      </c>
      <c r="CW71">
        <v>110</v>
      </c>
      <c r="CX71">
        <v>9</v>
      </c>
      <c r="CY71">
        <v>8</v>
      </c>
      <c r="CZ71">
        <v>6</v>
      </c>
      <c r="DA71">
        <v>94</v>
      </c>
      <c r="DB71">
        <v>0</v>
      </c>
      <c r="DC71">
        <v>68</v>
      </c>
      <c r="DD71">
        <v>222</v>
      </c>
      <c r="DE71">
        <v>187</v>
      </c>
      <c r="DF71">
        <v>16</v>
      </c>
      <c r="DG71">
        <v>5</v>
      </c>
      <c r="DH71">
        <v>2</v>
      </c>
      <c r="DI71">
        <v>11</v>
      </c>
      <c r="DJ71">
        <v>79</v>
      </c>
      <c r="DK71">
        <v>1</v>
      </c>
      <c r="DL71">
        <v>20</v>
      </c>
      <c r="DM71">
        <v>32</v>
      </c>
      <c r="DN71">
        <v>11</v>
      </c>
      <c r="DO71">
        <v>286</v>
      </c>
      <c r="DP71">
        <v>22</v>
      </c>
      <c r="DQ71">
        <v>0</v>
      </c>
      <c r="DR71">
        <v>2</v>
      </c>
      <c r="DS71">
        <v>0</v>
      </c>
      <c r="DT71">
        <v>22</v>
      </c>
      <c r="DU71">
        <v>0</v>
      </c>
      <c r="DV71">
        <v>0</v>
      </c>
      <c r="DW71">
        <v>3</v>
      </c>
      <c r="DX71">
        <v>11</v>
      </c>
      <c r="DY71">
        <v>11</v>
      </c>
      <c r="DZ71">
        <v>19</v>
      </c>
      <c r="EA71">
        <v>5</v>
      </c>
      <c r="EB71">
        <v>45</v>
      </c>
      <c r="EC71">
        <v>1307</v>
      </c>
      <c r="ED71">
        <v>709</v>
      </c>
      <c r="EE71">
        <v>28</v>
      </c>
      <c r="EF71">
        <v>11</v>
      </c>
      <c r="EG71">
        <v>19</v>
      </c>
      <c r="EH71">
        <v>179</v>
      </c>
      <c r="EI71">
        <v>3</v>
      </c>
      <c r="EJ71">
        <v>158</v>
      </c>
      <c r="EK71">
        <v>473</v>
      </c>
      <c r="EL71">
        <v>513</v>
      </c>
      <c r="EM71">
        <v>31</v>
      </c>
      <c r="EN71">
        <v>14</v>
      </c>
      <c r="EO71">
        <v>5</v>
      </c>
      <c r="EP71">
        <v>68</v>
      </c>
      <c r="EQ71">
        <v>873</v>
      </c>
      <c r="ER71">
        <v>1</v>
      </c>
      <c r="ES71">
        <v>44</v>
      </c>
      <c r="ET71">
        <v>50</v>
      </c>
      <c r="EU71">
        <v>48</v>
      </c>
      <c r="EV71">
        <v>1166</v>
      </c>
      <c r="EW71">
        <v>105</v>
      </c>
      <c r="EX71">
        <v>1</v>
      </c>
      <c r="EY71">
        <v>6</v>
      </c>
      <c r="EZ71">
        <v>8</v>
      </c>
      <c r="FA71">
        <v>90</v>
      </c>
      <c r="FB71">
        <v>3</v>
      </c>
      <c r="FC71">
        <v>16</v>
      </c>
      <c r="FD71">
        <v>93</v>
      </c>
      <c r="FE71">
        <v>41</v>
      </c>
      <c r="FF71">
        <v>35</v>
      </c>
      <c r="FG71">
        <v>76</v>
      </c>
      <c r="FH71">
        <v>19</v>
      </c>
      <c r="FI71">
        <v>123</v>
      </c>
      <c r="FJ71">
        <v>5009</v>
      </c>
      <c r="FK71">
        <v>627</v>
      </c>
      <c r="FL71">
        <v>122</v>
      </c>
      <c r="FM71">
        <v>657</v>
      </c>
      <c r="FN71">
        <v>18</v>
      </c>
      <c r="FO71">
        <v>73</v>
      </c>
      <c r="FP71">
        <v>1497</v>
      </c>
      <c r="FQ71">
        <v>49</v>
      </c>
      <c r="FR71">
        <v>12</v>
      </c>
      <c r="FS71">
        <v>2</v>
      </c>
      <c r="FT71">
        <v>0</v>
      </c>
      <c r="FU71">
        <v>13</v>
      </c>
      <c r="FV71">
        <v>76</v>
      </c>
      <c r="FW71">
        <v>1107</v>
      </c>
      <c r="FX71">
        <v>111</v>
      </c>
      <c r="FY71">
        <v>828</v>
      </c>
      <c r="FZ71">
        <v>10</v>
      </c>
      <c r="GA71">
        <v>73</v>
      </c>
      <c r="GB71">
        <v>2129</v>
      </c>
      <c r="GC71">
        <v>171</v>
      </c>
      <c r="GD71">
        <v>12</v>
      </c>
      <c r="GE71">
        <v>1098</v>
      </c>
      <c r="GF71">
        <v>9</v>
      </c>
      <c r="GG71">
        <v>17</v>
      </c>
      <c r="GH71">
        <v>1307</v>
      </c>
      <c r="GI71">
        <v>1954</v>
      </c>
      <c r="GJ71">
        <v>257</v>
      </c>
      <c r="GK71">
        <v>2585</v>
      </c>
      <c r="GL71">
        <v>37</v>
      </c>
      <c r="GM71">
        <v>176</v>
      </c>
      <c r="GN71">
        <v>5009</v>
      </c>
      <c r="GO71">
        <v>30</v>
      </c>
      <c r="GP71">
        <v>0</v>
      </c>
      <c r="GQ71">
        <v>163</v>
      </c>
      <c r="GR71">
        <v>112</v>
      </c>
      <c r="GS71">
        <v>74</v>
      </c>
      <c r="GT71">
        <v>2</v>
      </c>
      <c r="GU71">
        <v>0</v>
      </c>
      <c r="GV71">
        <v>0</v>
      </c>
      <c r="GW71">
        <v>0</v>
      </c>
      <c r="GX71">
        <v>267</v>
      </c>
      <c r="GY71">
        <v>42</v>
      </c>
      <c r="GZ71">
        <v>2</v>
      </c>
      <c r="HA71">
        <v>149</v>
      </c>
      <c r="HB71">
        <v>95</v>
      </c>
      <c r="HC71">
        <v>72</v>
      </c>
      <c r="HD71">
        <v>2</v>
      </c>
      <c r="HE71">
        <v>0</v>
      </c>
      <c r="HF71">
        <v>0</v>
      </c>
      <c r="HG71">
        <v>0</v>
      </c>
      <c r="HH71">
        <v>265</v>
      </c>
      <c r="HI71">
        <v>67</v>
      </c>
      <c r="HJ71">
        <v>0</v>
      </c>
      <c r="HK71">
        <v>127</v>
      </c>
      <c r="HL71">
        <v>72</v>
      </c>
      <c r="HM71">
        <v>87</v>
      </c>
      <c r="HN71">
        <v>2</v>
      </c>
      <c r="HO71">
        <v>1</v>
      </c>
      <c r="HP71">
        <v>0</v>
      </c>
      <c r="HQ71">
        <v>0</v>
      </c>
      <c r="HR71">
        <v>281</v>
      </c>
      <c r="HS71">
        <v>74</v>
      </c>
      <c r="HT71">
        <v>1</v>
      </c>
      <c r="HU71">
        <v>154</v>
      </c>
      <c r="HV71">
        <v>102</v>
      </c>
      <c r="HW71">
        <v>104</v>
      </c>
      <c r="HX71">
        <v>2</v>
      </c>
      <c r="HY71">
        <v>0</v>
      </c>
      <c r="HZ71">
        <v>0</v>
      </c>
      <c r="IA71">
        <v>1</v>
      </c>
      <c r="IB71">
        <v>333</v>
      </c>
      <c r="IC71">
        <v>104</v>
      </c>
      <c r="ID71">
        <v>2</v>
      </c>
      <c r="IE71">
        <v>166</v>
      </c>
      <c r="IF71">
        <v>96</v>
      </c>
      <c r="IG71">
        <v>77</v>
      </c>
      <c r="IH71">
        <v>1</v>
      </c>
      <c r="II71">
        <v>1</v>
      </c>
      <c r="IJ71">
        <v>0</v>
      </c>
      <c r="IK71">
        <v>0</v>
      </c>
      <c r="IL71">
        <v>349</v>
      </c>
      <c r="IM71">
        <v>101</v>
      </c>
      <c r="IN71">
        <v>5</v>
      </c>
      <c r="IO71">
        <v>146</v>
      </c>
      <c r="IP71">
        <v>91</v>
      </c>
      <c r="IQ71">
        <v>109</v>
      </c>
      <c r="IR71">
        <v>2</v>
      </c>
      <c r="IS71">
        <v>1</v>
      </c>
      <c r="IT71">
        <v>0</v>
      </c>
      <c r="IU71">
        <v>0</v>
      </c>
      <c r="IV71">
        <v>361</v>
      </c>
      <c r="IW71">
        <v>111</v>
      </c>
      <c r="IX71">
        <v>2</v>
      </c>
      <c r="IY71">
        <v>147</v>
      </c>
      <c r="IZ71">
        <v>77</v>
      </c>
      <c r="JA71">
        <v>91</v>
      </c>
      <c r="JB71">
        <v>0</v>
      </c>
      <c r="JC71">
        <v>0</v>
      </c>
      <c r="JD71">
        <v>0</v>
      </c>
      <c r="JE71">
        <v>0</v>
      </c>
      <c r="JF71">
        <v>351</v>
      </c>
      <c r="JG71">
        <v>124</v>
      </c>
      <c r="JH71">
        <v>6</v>
      </c>
      <c r="JI71">
        <v>121</v>
      </c>
      <c r="JJ71">
        <v>68</v>
      </c>
      <c r="JK71">
        <v>93</v>
      </c>
      <c r="JL71">
        <v>0</v>
      </c>
      <c r="JM71">
        <v>0</v>
      </c>
      <c r="JN71">
        <v>0</v>
      </c>
      <c r="JO71">
        <v>0</v>
      </c>
      <c r="JP71">
        <v>344</v>
      </c>
      <c r="JQ71">
        <v>134</v>
      </c>
      <c r="JR71">
        <v>2</v>
      </c>
      <c r="JS71">
        <v>134</v>
      </c>
      <c r="JT71">
        <v>72</v>
      </c>
      <c r="JU71">
        <v>86</v>
      </c>
      <c r="JV71">
        <v>2</v>
      </c>
      <c r="JW71">
        <v>1</v>
      </c>
      <c r="JX71">
        <v>0</v>
      </c>
      <c r="JY71">
        <v>0</v>
      </c>
      <c r="JZ71">
        <v>356</v>
      </c>
      <c r="KA71">
        <v>124</v>
      </c>
      <c r="KB71">
        <v>1</v>
      </c>
      <c r="KC71">
        <v>125</v>
      </c>
      <c r="KD71">
        <v>73</v>
      </c>
      <c r="KE71">
        <v>78</v>
      </c>
      <c r="KF71">
        <v>0</v>
      </c>
      <c r="KG71">
        <v>0</v>
      </c>
      <c r="KH71">
        <v>0</v>
      </c>
      <c r="KI71">
        <v>0</v>
      </c>
      <c r="KJ71">
        <v>328</v>
      </c>
      <c r="KK71">
        <v>132</v>
      </c>
      <c r="KL71">
        <v>3</v>
      </c>
      <c r="KM71">
        <v>121</v>
      </c>
      <c r="KN71">
        <v>63</v>
      </c>
      <c r="KO71">
        <v>84</v>
      </c>
      <c r="KP71">
        <v>1</v>
      </c>
      <c r="KQ71">
        <v>0</v>
      </c>
      <c r="KR71">
        <v>0</v>
      </c>
      <c r="KS71">
        <v>0</v>
      </c>
      <c r="KT71">
        <v>340</v>
      </c>
      <c r="KU71">
        <v>104</v>
      </c>
      <c r="KV71">
        <v>7</v>
      </c>
      <c r="KW71">
        <v>112</v>
      </c>
      <c r="KX71">
        <v>62</v>
      </c>
      <c r="KY71">
        <v>91</v>
      </c>
      <c r="KZ71">
        <v>1</v>
      </c>
      <c r="LA71">
        <v>0</v>
      </c>
      <c r="LB71">
        <v>2</v>
      </c>
      <c r="LC71">
        <v>0</v>
      </c>
      <c r="LD71">
        <v>314</v>
      </c>
      <c r="LE71">
        <v>101</v>
      </c>
      <c r="LF71">
        <v>3</v>
      </c>
      <c r="LG71">
        <v>113</v>
      </c>
      <c r="LH71">
        <v>62</v>
      </c>
      <c r="LI71">
        <v>72</v>
      </c>
      <c r="LJ71">
        <v>0</v>
      </c>
      <c r="LK71">
        <v>0</v>
      </c>
      <c r="LL71">
        <v>1</v>
      </c>
      <c r="LM71">
        <v>0</v>
      </c>
      <c r="LN71">
        <v>289</v>
      </c>
      <c r="LO71">
        <v>84</v>
      </c>
      <c r="LP71">
        <v>15</v>
      </c>
      <c r="LQ71">
        <v>108</v>
      </c>
      <c r="LR71">
        <v>67</v>
      </c>
      <c r="LS71">
        <v>49</v>
      </c>
      <c r="LT71">
        <v>1</v>
      </c>
      <c r="LU71">
        <v>0</v>
      </c>
      <c r="LV71">
        <v>0</v>
      </c>
      <c r="LW71">
        <v>0</v>
      </c>
      <c r="LX71">
        <v>256</v>
      </c>
      <c r="LY71">
        <v>67</v>
      </c>
      <c r="LZ71">
        <v>12</v>
      </c>
      <c r="MA71">
        <v>85</v>
      </c>
      <c r="MB71">
        <v>39</v>
      </c>
      <c r="MC71">
        <v>51</v>
      </c>
      <c r="MD71">
        <v>3</v>
      </c>
      <c r="ME71">
        <v>1</v>
      </c>
      <c r="MF71">
        <v>1</v>
      </c>
      <c r="MG71">
        <v>0</v>
      </c>
      <c r="MH71">
        <v>215</v>
      </c>
      <c r="MI71">
        <v>44</v>
      </c>
      <c r="MJ71">
        <v>5</v>
      </c>
      <c r="MK71">
        <v>55</v>
      </c>
      <c r="ML71">
        <v>27</v>
      </c>
      <c r="MM71">
        <v>30</v>
      </c>
      <c r="MN71">
        <v>0</v>
      </c>
      <c r="MO71">
        <v>0</v>
      </c>
      <c r="MP71">
        <v>0</v>
      </c>
      <c r="MQ71">
        <v>0</v>
      </c>
      <c r="MR71">
        <v>134</v>
      </c>
      <c r="MS71">
        <v>24</v>
      </c>
      <c r="MT71">
        <v>5</v>
      </c>
      <c r="MU71">
        <v>51</v>
      </c>
      <c r="MV71">
        <v>28</v>
      </c>
      <c r="MW71">
        <v>32</v>
      </c>
      <c r="MX71">
        <v>0</v>
      </c>
      <c r="MY71">
        <v>0</v>
      </c>
      <c r="MZ71">
        <v>0</v>
      </c>
      <c r="NA71">
        <v>0</v>
      </c>
      <c r="NB71">
        <v>112</v>
      </c>
      <c r="NC71">
        <v>27</v>
      </c>
      <c r="ND71">
        <v>5</v>
      </c>
      <c r="NE71">
        <v>44</v>
      </c>
      <c r="NF71">
        <v>24</v>
      </c>
      <c r="NG71">
        <v>24</v>
      </c>
      <c r="NH71">
        <v>0</v>
      </c>
      <c r="NI71">
        <v>0</v>
      </c>
      <c r="NJ71">
        <v>0</v>
      </c>
      <c r="NK71">
        <v>0</v>
      </c>
      <c r="NL71">
        <v>100</v>
      </c>
      <c r="NM71">
        <v>3</v>
      </c>
      <c r="NN71">
        <v>0</v>
      </c>
      <c r="NO71">
        <v>8</v>
      </c>
      <c r="NP71">
        <v>3</v>
      </c>
      <c r="NQ71">
        <v>3</v>
      </c>
      <c r="NR71">
        <v>0</v>
      </c>
      <c r="NS71">
        <v>0</v>
      </c>
      <c r="NT71">
        <v>0</v>
      </c>
      <c r="NU71">
        <v>0</v>
      </c>
      <c r="NV71">
        <v>14</v>
      </c>
      <c r="NW71">
        <v>1497</v>
      </c>
      <c r="NX71">
        <v>76</v>
      </c>
      <c r="NY71">
        <v>2129</v>
      </c>
      <c r="NZ71">
        <v>1233</v>
      </c>
      <c r="OA71">
        <v>1307</v>
      </c>
      <c r="OB71">
        <v>19</v>
      </c>
      <c r="OC71">
        <v>5</v>
      </c>
      <c r="OD71">
        <v>4</v>
      </c>
      <c r="OE71">
        <v>1</v>
      </c>
      <c r="OF71">
        <v>5009</v>
      </c>
    </row>
    <row r="72" spans="1:396" hidden="1">
      <c r="A72" s="178" t="s">
        <v>192</v>
      </c>
      <c r="B72">
        <v>3</v>
      </c>
      <c r="C72">
        <v>29</v>
      </c>
      <c r="D72">
        <v>5</v>
      </c>
      <c r="E72">
        <v>0</v>
      </c>
      <c r="F72">
        <v>0</v>
      </c>
      <c r="G72">
        <v>0</v>
      </c>
      <c r="H72">
        <v>2</v>
      </c>
      <c r="I72">
        <v>0</v>
      </c>
      <c r="J72">
        <v>39</v>
      </c>
      <c r="K72">
        <v>3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3</v>
      </c>
      <c r="S72">
        <v>3</v>
      </c>
      <c r="T72">
        <v>26</v>
      </c>
      <c r="U72">
        <v>0</v>
      </c>
      <c r="V72">
        <v>0</v>
      </c>
      <c r="W72">
        <v>0</v>
      </c>
      <c r="X72">
        <v>0</v>
      </c>
      <c r="Y72">
        <v>17</v>
      </c>
      <c r="Z72">
        <v>1</v>
      </c>
      <c r="AA72">
        <v>0</v>
      </c>
      <c r="AB72">
        <v>14</v>
      </c>
      <c r="AC72">
        <v>0</v>
      </c>
      <c r="AD72">
        <v>0</v>
      </c>
      <c r="AE72">
        <v>15</v>
      </c>
      <c r="AF72">
        <v>1</v>
      </c>
      <c r="AG72">
        <v>6</v>
      </c>
      <c r="AH72">
        <v>167</v>
      </c>
      <c r="AI72">
        <v>0</v>
      </c>
      <c r="AJ72">
        <v>1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510</v>
      </c>
      <c r="BQ72">
        <v>12</v>
      </c>
      <c r="BR72">
        <v>3</v>
      </c>
      <c r="BS72">
        <v>0</v>
      </c>
      <c r="BT72">
        <v>1</v>
      </c>
      <c r="BU72">
        <v>0</v>
      </c>
      <c r="BV72">
        <v>1</v>
      </c>
      <c r="BW72">
        <v>2</v>
      </c>
      <c r="BX72">
        <v>28</v>
      </c>
      <c r="BY72">
        <v>8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10</v>
      </c>
      <c r="CG72">
        <v>0</v>
      </c>
      <c r="CH72">
        <v>35</v>
      </c>
      <c r="CI72">
        <v>5</v>
      </c>
      <c r="CJ72">
        <v>0</v>
      </c>
      <c r="CK72">
        <v>0</v>
      </c>
      <c r="CL72">
        <v>3</v>
      </c>
      <c r="CM72">
        <v>12</v>
      </c>
      <c r="CN72">
        <v>0</v>
      </c>
      <c r="CO72">
        <v>0</v>
      </c>
      <c r="CP72">
        <v>25</v>
      </c>
      <c r="CQ72">
        <v>5</v>
      </c>
      <c r="CR72">
        <v>0</v>
      </c>
      <c r="CS72">
        <v>11</v>
      </c>
      <c r="CT72">
        <v>0</v>
      </c>
      <c r="CU72">
        <v>27</v>
      </c>
      <c r="CV72">
        <v>698</v>
      </c>
      <c r="CW72">
        <v>1</v>
      </c>
      <c r="CX72">
        <v>8</v>
      </c>
      <c r="CY72">
        <v>0</v>
      </c>
      <c r="CZ72">
        <v>3</v>
      </c>
      <c r="DA72">
        <v>2</v>
      </c>
      <c r="DB72">
        <v>0</v>
      </c>
      <c r="DC72">
        <v>0</v>
      </c>
      <c r="DD72">
        <v>3</v>
      </c>
      <c r="DE72">
        <v>34</v>
      </c>
      <c r="DF72">
        <v>3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5</v>
      </c>
      <c r="DN72">
        <v>7</v>
      </c>
      <c r="DO72">
        <v>18</v>
      </c>
      <c r="DP72">
        <v>1</v>
      </c>
      <c r="DQ72">
        <v>0</v>
      </c>
      <c r="DR72">
        <v>0</v>
      </c>
      <c r="DS72">
        <v>0</v>
      </c>
      <c r="DT72">
        <v>5</v>
      </c>
      <c r="DU72">
        <v>0</v>
      </c>
      <c r="DV72">
        <v>3</v>
      </c>
      <c r="DW72">
        <v>0</v>
      </c>
      <c r="DX72">
        <v>1</v>
      </c>
      <c r="DY72">
        <v>0</v>
      </c>
      <c r="DZ72">
        <v>6</v>
      </c>
      <c r="EA72">
        <v>0</v>
      </c>
      <c r="EB72">
        <v>3</v>
      </c>
      <c r="EC72">
        <v>103</v>
      </c>
      <c r="ED72">
        <v>514</v>
      </c>
      <c r="EE72">
        <v>50</v>
      </c>
      <c r="EF72">
        <v>8</v>
      </c>
      <c r="EG72">
        <v>3</v>
      </c>
      <c r="EH72">
        <v>3</v>
      </c>
      <c r="EI72">
        <v>0</v>
      </c>
      <c r="EJ72">
        <v>3</v>
      </c>
      <c r="EK72">
        <v>5</v>
      </c>
      <c r="EL72">
        <v>102</v>
      </c>
      <c r="EM72">
        <v>14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18</v>
      </c>
      <c r="EU72">
        <v>10</v>
      </c>
      <c r="EV72">
        <v>79</v>
      </c>
      <c r="EW72">
        <v>6</v>
      </c>
      <c r="EX72">
        <v>0</v>
      </c>
      <c r="EY72">
        <v>0</v>
      </c>
      <c r="EZ72">
        <v>3</v>
      </c>
      <c r="FA72">
        <v>34</v>
      </c>
      <c r="FB72">
        <v>1</v>
      </c>
      <c r="FC72">
        <v>3</v>
      </c>
      <c r="FD72">
        <v>39</v>
      </c>
      <c r="FE72">
        <v>6</v>
      </c>
      <c r="FF72">
        <v>0</v>
      </c>
      <c r="FG72">
        <v>32</v>
      </c>
      <c r="FH72">
        <v>1</v>
      </c>
      <c r="FI72">
        <v>36</v>
      </c>
      <c r="FJ72">
        <v>970</v>
      </c>
      <c r="FK72">
        <v>59</v>
      </c>
      <c r="FL72">
        <v>5</v>
      </c>
      <c r="FM72">
        <v>83</v>
      </c>
      <c r="FN72">
        <v>10</v>
      </c>
      <c r="FO72">
        <v>10</v>
      </c>
      <c r="FP72">
        <v>167</v>
      </c>
      <c r="FQ72">
        <v>1</v>
      </c>
      <c r="FR72">
        <v>1</v>
      </c>
      <c r="FS72">
        <v>0</v>
      </c>
      <c r="FT72">
        <v>0</v>
      </c>
      <c r="FU72">
        <v>0</v>
      </c>
      <c r="FV72">
        <v>2</v>
      </c>
      <c r="FW72">
        <v>349</v>
      </c>
      <c r="FX72">
        <v>37</v>
      </c>
      <c r="FY72">
        <v>265</v>
      </c>
      <c r="FZ72">
        <v>12</v>
      </c>
      <c r="GA72">
        <v>35</v>
      </c>
      <c r="GB72">
        <v>698</v>
      </c>
      <c r="GC72">
        <v>10</v>
      </c>
      <c r="GD72">
        <v>0</v>
      </c>
      <c r="GE72">
        <v>90</v>
      </c>
      <c r="GF72">
        <v>1</v>
      </c>
      <c r="GG72">
        <v>2</v>
      </c>
      <c r="GH72">
        <v>103</v>
      </c>
      <c r="GI72">
        <v>419</v>
      </c>
      <c r="GJ72">
        <v>43</v>
      </c>
      <c r="GK72">
        <v>438</v>
      </c>
      <c r="GL72">
        <v>23</v>
      </c>
      <c r="GM72">
        <v>47</v>
      </c>
      <c r="GN72">
        <v>970</v>
      </c>
      <c r="GO72">
        <v>6</v>
      </c>
      <c r="GP72">
        <v>0</v>
      </c>
      <c r="GQ72">
        <v>54</v>
      </c>
      <c r="GR72">
        <v>44</v>
      </c>
      <c r="GS72">
        <v>5</v>
      </c>
      <c r="GT72">
        <v>0</v>
      </c>
      <c r="GU72">
        <v>0</v>
      </c>
      <c r="GV72">
        <v>0</v>
      </c>
      <c r="GW72">
        <v>0</v>
      </c>
      <c r="GX72">
        <v>65</v>
      </c>
      <c r="GY72">
        <v>9</v>
      </c>
      <c r="GZ72">
        <v>0</v>
      </c>
      <c r="HA72">
        <v>60</v>
      </c>
      <c r="HB72">
        <v>42</v>
      </c>
      <c r="HC72">
        <v>8</v>
      </c>
      <c r="HD72">
        <v>0</v>
      </c>
      <c r="HE72">
        <v>0</v>
      </c>
      <c r="HF72">
        <v>0</v>
      </c>
      <c r="HG72">
        <v>0</v>
      </c>
      <c r="HH72">
        <v>77</v>
      </c>
      <c r="HI72">
        <v>9</v>
      </c>
      <c r="HJ72">
        <v>0</v>
      </c>
      <c r="HK72">
        <v>62</v>
      </c>
      <c r="HL72">
        <v>44</v>
      </c>
      <c r="HM72">
        <v>7</v>
      </c>
      <c r="HN72">
        <v>0</v>
      </c>
      <c r="HO72">
        <v>0</v>
      </c>
      <c r="HP72">
        <v>0</v>
      </c>
      <c r="HQ72">
        <v>0</v>
      </c>
      <c r="HR72">
        <v>78</v>
      </c>
      <c r="HS72">
        <v>18</v>
      </c>
      <c r="HT72">
        <v>0</v>
      </c>
      <c r="HU72">
        <v>42</v>
      </c>
      <c r="HV72">
        <v>33</v>
      </c>
      <c r="HW72">
        <v>6</v>
      </c>
      <c r="HX72">
        <v>0</v>
      </c>
      <c r="HY72">
        <v>0</v>
      </c>
      <c r="HZ72">
        <v>0</v>
      </c>
      <c r="IA72">
        <v>0</v>
      </c>
      <c r="IB72">
        <v>66</v>
      </c>
      <c r="IC72">
        <v>14</v>
      </c>
      <c r="ID72">
        <v>0</v>
      </c>
      <c r="IE72">
        <v>46</v>
      </c>
      <c r="IF72">
        <v>35</v>
      </c>
      <c r="IG72">
        <v>9</v>
      </c>
      <c r="IH72">
        <v>0</v>
      </c>
      <c r="II72">
        <v>0</v>
      </c>
      <c r="IJ72">
        <v>0</v>
      </c>
      <c r="IK72">
        <v>0</v>
      </c>
      <c r="IL72">
        <v>69</v>
      </c>
      <c r="IM72">
        <v>28</v>
      </c>
      <c r="IN72">
        <v>0</v>
      </c>
      <c r="IO72">
        <v>42</v>
      </c>
      <c r="IP72">
        <v>34</v>
      </c>
      <c r="IQ72">
        <v>12</v>
      </c>
      <c r="IR72">
        <v>0</v>
      </c>
      <c r="IS72">
        <v>0</v>
      </c>
      <c r="IT72">
        <v>0</v>
      </c>
      <c r="IU72">
        <v>0</v>
      </c>
      <c r="IV72">
        <v>82</v>
      </c>
      <c r="IW72">
        <v>25</v>
      </c>
      <c r="IX72">
        <v>1</v>
      </c>
      <c r="IY72">
        <v>46</v>
      </c>
      <c r="IZ72">
        <v>31</v>
      </c>
      <c r="JA72">
        <v>10</v>
      </c>
      <c r="JB72">
        <v>0</v>
      </c>
      <c r="JC72">
        <v>0</v>
      </c>
      <c r="JD72">
        <v>0</v>
      </c>
      <c r="JE72">
        <v>0</v>
      </c>
      <c r="JF72">
        <v>82</v>
      </c>
      <c r="JG72">
        <v>9</v>
      </c>
      <c r="JH72">
        <v>0</v>
      </c>
      <c r="JI72">
        <v>33</v>
      </c>
      <c r="JJ72">
        <v>27</v>
      </c>
      <c r="JK72">
        <v>9</v>
      </c>
      <c r="JL72">
        <v>0</v>
      </c>
      <c r="JM72">
        <v>0</v>
      </c>
      <c r="JN72">
        <v>0</v>
      </c>
      <c r="JO72">
        <v>0</v>
      </c>
      <c r="JP72">
        <v>51</v>
      </c>
      <c r="JQ72">
        <v>7</v>
      </c>
      <c r="JR72">
        <v>1</v>
      </c>
      <c r="JS72">
        <v>41</v>
      </c>
      <c r="JT72">
        <v>29</v>
      </c>
      <c r="JU72">
        <v>6</v>
      </c>
      <c r="JV72">
        <v>0</v>
      </c>
      <c r="JW72">
        <v>0</v>
      </c>
      <c r="JX72">
        <v>0</v>
      </c>
      <c r="JY72">
        <v>0</v>
      </c>
      <c r="JZ72">
        <v>55</v>
      </c>
      <c r="KA72">
        <v>6</v>
      </c>
      <c r="KB72">
        <v>0</v>
      </c>
      <c r="KC72">
        <v>43</v>
      </c>
      <c r="KD72">
        <v>30</v>
      </c>
      <c r="KE72">
        <v>7</v>
      </c>
      <c r="KF72">
        <v>0</v>
      </c>
      <c r="KG72">
        <v>0</v>
      </c>
      <c r="KH72">
        <v>0</v>
      </c>
      <c r="KI72">
        <v>0</v>
      </c>
      <c r="KJ72">
        <v>56</v>
      </c>
      <c r="KK72">
        <v>10</v>
      </c>
      <c r="KL72">
        <v>0</v>
      </c>
      <c r="KM72">
        <v>34</v>
      </c>
      <c r="KN72">
        <v>29</v>
      </c>
      <c r="KO72">
        <v>3</v>
      </c>
      <c r="KP72">
        <v>0</v>
      </c>
      <c r="KQ72">
        <v>0</v>
      </c>
      <c r="KR72">
        <v>0</v>
      </c>
      <c r="KS72">
        <v>0</v>
      </c>
      <c r="KT72">
        <v>47</v>
      </c>
      <c r="KU72">
        <v>12</v>
      </c>
      <c r="KV72">
        <v>0</v>
      </c>
      <c r="KW72">
        <v>29</v>
      </c>
      <c r="KX72">
        <v>24</v>
      </c>
      <c r="KY72">
        <v>4</v>
      </c>
      <c r="KZ72">
        <v>0</v>
      </c>
      <c r="LA72">
        <v>0</v>
      </c>
      <c r="LB72">
        <v>0</v>
      </c>
      <c r="LC72">
        <v>0</v>
      </c>
      <c r="LD72">
        <v>45</v>
      </c>
      <c r="LE72">
        <v>5</v>
      </c>
      <c r="LF72">
        <v>0</v>
      </c>
      <c r="LG72">
        <v>24</v>
      </c>
      <c r="LH72">
        <v>17</v>
      </c>
      <c r="LI72">
        <v>2</v>
      </c>
      <c r="LJ72">
        <v>0</v>
      </c>
      <c r="LK72">
        <v>1</v>
      </c>
      <c r="LL72">
        <v>0</v>
      </c>
      <c r="LM72">
        <v>0</v>
      </c>
      <c r="LN72">
        <v>31</v>
      </c>
      <c r="LO72">
        <v>5</v>
      </c>
      <c r="LP72">
        <v>0</v>
      </c>
      <c r="LQ72">
        <v>39</v>
      </c>
      <c r="LR72">
        <v>27</v>
      </c>
      <c r="LS72">
        <v>7</v>
      </c>
      <c r="LT72">
        <v>0</v>
      </c>
      <c r="LU72">
        <v>0</v>
      </c>
      <c r="LV72">
        <v>0</v>
      </c>
      <c r="LW72">
        <v>0</v>
      </c>
      <c r="LX72">
        <v>51</v>
      </c>
      <c r="LY72">
        <v>2</v>
      </c>
      <c r="LZ72">
        <v>0</v>
      </c>
      <c r="MA72">
        <v>25</v>
      </c>
      <c r="MB72">
        <v>16</v>
      </c>
      <c r="MC72">
        <v>2</v>
      </c>
      <c r="MD72">
        <v>0</v>
      </c>
      <c r="ME72">
        <v>0</v>
      </c>
      <c r="MF72">
        <v>0</v>
      </c>
      <c r="MG72">
        <v>0</v>
      </c>
      <c r="MH72">
        <v>29</v>
      </c>
      <c r="MI72">
        <v>0</v>
      </c>
      <c r="MJ72">
        <v>0</v>
      </c>
      <c r="MK72">
        <v>27</v>
      </c>
      <c r="ML72">
        <v>20</v>
      </c>
      <c r="MM72">
        <v>4</v>
      </c>
      <c r="MN72">
        <v>0</v>
      </c>
      <c r="MO72">
        <v>0</v>
      </c>
      <c r="MP72">
        <v>0</v>
      </c>
      <c r="MQ72">
        <v>0</v>
      </c>
      <c r="MR72">
        <v>31</v>
      </c>
      <c r="MS72">
        <v>1</v>
      </c>
      <c r="MT72">
        <v>0</v>
      </c>
      <c r="MU72">
        <v>27</v>
      </c>
      <c r="MV72">
        <v>20</v>
      </c>
      <c r="MW72">
        <v>2</v>
      </c>
      <c r="MX72">
        <v>0</v>
      </c>
      <c r="MY72">
        <v>0</v>
      </c>
      <c r="MZ72">
        <v>0</v>
      </c>
      <c r="NA72">
        <v>0</v>
      </c>
      <c r="NB72">
        <v>30</v>
      </c>
      <c r="NC72">
        <v>1</v>
      </c>
      <c r="ND72">
        <v>0</v>
      </c>
      <c r="NE72">
        <v>23</v>
      </c>
      <c r="NF72">
        <v>18</v>
      </c>
      <c r="NG72">
        <v>0</v>
      </c>
      <c r="NH72">
        <v>0</v>
      </c>
      <c r="NI72">
        <v>0</v>
      </c>
      <c r="NJ72">
        <v>0</v>
      </c>
      <c r="NK72">
        <v>0</v>
      </c>
      <c r="NL72">
        <v>24</v>
      </c>
      <c r="NM72">
        <v>0</v>
      </c>
      <c r="NN72">
        <v>0</v>
      </c>
      <c r="NO72">
        <v>1</v>
      </c>
      <c r="NP72">
        <v>0</v>
      </c>
      <c r="NQ72">
        <v>0</v>
      </c>
      <c r="NR72">
        <v>0</v>
      </c>
      <c r="NS72">
        <v>0</v>
      </c>
      <c r="NT72">
        <v>0</v>
      </c>
      <c r="NU72">
        <v>0</v>
      </c>
      <c r="NV72">
        <v>1</v>
      </c>
      <c r="NW72">
        <v>167</v>
      </c>
      <c r="NX72">
        <v>2</v>
      </c>
      <c r="NY72">
        <v>698</v>
      </c>
      <c r="NZ72">
        <v>520</v>
      </c>
      <c r="OA72">
        <v>103</v>
      </c>
      <c r="OB72">
        <v>0</v>
      </c>
      <c r="OC72">
        <v>1</v>
      </c>
      <c r="OD72">
        <v>0</v>
      </c>
      <c r="OE72">
        <v>0</v>
      </c>
      <c r="OF72">
        <v>970</v>
      </c>
    </row>
    <row r="73" spans="1:396" hidden="1">
      <c r="A73" s="178" t="s">
        <v>193</v>
      </c>
      <c r="B73">
        <v>309</v>
      </c>
      <c r="C73">
        <v>15</v>
      </c>
      <c r="D73">
        <v>18</v>
      </c>
      <c r="E73">
        <v>1</v>
      </c>
      <c r="F73">
        <v>20</v>
      </c>
      <c r="G73">
        <v>0</v>
      </c>
      <c r="H73">
        <v>10</v>
      </c>
      <c r="I73">
        <v>1</v>
      </c>
      <c r="J73">
        <v>34</v>
      </c>
      <c r="K73">
        <v>5</v>
      </c>
      <c r="L73">
        <v>0</v>
      </c>
      <c r="M73">
        <v>1</v>
      </c>
      <c r="N73">
        <v>0</v>
      </c>
      <c r="O73">
        <v>0</v>
      </c>
      <c r="P73">
        <v>0</v>
      </c>
      <c r="Q73">
        <v>1</v>
      </c>
      <c r="R73">
        <v>5</v>
      </c>
      <c r="S73">
        <v>1</v>
      </c>
      <c r="T73">
        <v>87</v>
      </c>
      <c r="U73">
        <v>9</v>
      </c>
      <c r="V73">
        <v>0</v>
      </c>
      <c r="W73">
        <v>1</v>
      </c>
      <c r="X73">
        <v>0</v>
      </c>
      <c r="Y73">
        <v>3</v>
      </c>
      <c r="Z73">
        <v>0</v>
      </c>
      <c r="AA73">
        <v>1</v>
      </c>
      <c r="AB73">
        <v>14</v>
      </c>
      <c r="AC73">
        <v>4</v>
      </c>
      <c r="AD73">
        <v>1</v>
      </c>
      <c r="AE73">
        <v>0</v>
      </c>
      <c r="AF73">
        <v>9</v>
      </c>
      <c r="AG73">
        <v>10</v>
      </c>
      <c r="AH73">
        <v>560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1</v>
      </c>
      <c r="BJ73">
        <v>0</v>
      </c>
      <c r="BK73">
        <v>1</v>
      </c>
      <c r="BL73">
        <v>0</v>
      </c>
      <c r="BM73">
        <v>0</v>
      </c>
      <c r="BN73">
        <v>0</v>
      </c>
      <c r="BO73">
        <v>6</v>
      </c>
      <c r="BP73">
        <v>597</v>
      </c>
      <c r="BQ73">
        <v>40</v>
      </c>
      <c r="BR73">
        <v>8</v>
      </c>
      <c r="BS73">
        <v>2</v>
      </c>
      <c r="BT73">
        <v>28</v>
      </c>
      <c r="BU73">
        <v>1</v>
      </c>
      <c r="BV73">
        <v>4</v>
      </c>
      <c r="BW73">
        <v>8</v>
      </c>
      <c r="BX73">
        <v>13</v>
      </c>
      <c r="BY73">
        <v>1</v>
      </c>
      <c r="BZ73">
        <v>0</v>
      </c>
      <c r="CA73">
        <v>4</v>
      </c>
      <c r="CB73">
        <v>0</v>
      </c>
      <c r="CC73">
        <v>2</v>
      </c>
      <c r="CD73">
        <v>0</v>
      </c>
      <c r="CE73">
        <v>0</v>
      </c>
      <c r="CF73">
        <v>10</v>
      </c>
      <c r="CG73">
        <v>1</v>
      </c>
      <c r="CH73">
        <v>51</v>
      </c>
      <c r="CI73">
        <v>5</v>
      </c>
      <c r="CJ73">
        <v>0</v>
      </c>
      <c r="CK73">
        <v>5</v>
      </c>
      <c r="CL73">
        <v>0</v>
      </c>
      <c r="CM73">
        <v>0</v>
      </c>
      <c r="CN73">
        <v>0</v>
      </c>
      <c r="CO73">
        <v>3</v>
      </c>
      <c r="CP73">
        <v>27</v>
      </c>
      <c r="CQ73">
        <v>1</v>
      </c>
      <c r="CR73">
        <v>2</v>
      </c>
      <c r="CS73">
        <v>20</v>
      </c>
      <c r="CT73">
        <v>2</v>
      </c>
      <c r="CU73">
        <v>10</v>
      </c>
      <c r="CV73">
        <v>845</v>
      </c>
      <c r="CW73">
        <v>259</v>
      </c>
      <c r="CX73">
        <v>23</v>
      </c>
      <c r="CY73">
        <v>13</v>
      </c>
      <c r="CZ73">
        <v>0</v>
      </c>
      <c r="DA73">
        <v>26</v>
      </c>
      <c r="DB73">
        <v>0</v>
      </c>
      <c r="DC73">
        <v>1</v>
      </c>
      <c r="DD73">
        <v>5</v>
      </c>
      <c r="DE73">
        <v>29</v>
      </c>
      <c r="DF73">
        <v>0</v>
      </c>
      <c r="DG73">
        <v>0</v>
      </c>
      <c r="DH73">
        <v>0</v>
      </c>
      <c r="DI73">
        <v>1</v>
      </c>
      <c r="DJ73">
        <v>0</v>
      </c>
      <c r="DK73">
        <v>0</v>
      </c>
      <c r="DL73">
        <v>3</v>
      </c>
      <c r="DM73">
        <v>15</v>
      </c>
      <c r="DN73">
        <v>1</v>
      </c>
      <c r="DO73">
        <v>34</v>
      </c>
      <c r="DP73">
        <v>6</v>
      </c>
      <c r="DQ73">
        <v>0</v>
      </c>
      <c r="DR73">
        <v>0</v>
      </c>
      <c r="DS73">
        <v>0</v>
      </c>
      <c r="DT73">
        <v>2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6</v>
      </c>
      <c r="EA73">
        <v>5</v>
      </c>
      <c r="EB73">
        <v>6</v>
      </c>
      <c r="EC73">
        <v>435</v>
      </c>
      <c r="ED73">
        <v>1165</v>
      </c>
      <c r="EE73">
        <v>78</v>
      </c>
      <c r="EF73">
        <v>39</v>
      </c>
      <c r="EG73">
        <v>3</v>
      </c>
      <c r="EH73">
        <v>74</v>
      </c>
      <c r="EI73">
        <v>1</v>
      </c>
      <c r="EJ73">
        <v>15</v>
      </c>
      <c r="EK73">
        <v>14</v>
      </c>
      <c r="EL73">
        <v>76</v>
      </c>
      <c r="EM73">
        <v>6</v>
      </c>
      <c r="EN73">
        <v>0</v>
      </c>
      <c r="EO73">
        <v>6</v>
      </c>
      <c r="EP73">
        <v>1</v>
      </c>
      <c r="EQ73">
        <v>2</v>
      </c>
      <c r="ER73">
        <v>0</v>
      </c>
      <c r="ES73">
        <v>4</v>
      </c>
      <c r="ET73">
        <v>30</v>
      </c>
      <c r="EU73">
        <v>3</v>
      </c>
      <c r="EV73">
        <v>175</v>
      </c>
      <c r="EW73">
        <v>20</v>
      </c>
      <c r="EX73">
        <v>0</v>
      </c>
      <c r="EY73">
        <v>6</v>
      </c>
      <c r="EZ73">
        <v>0</v>
      </c>
      <c r="FA73">
        <v>5</v>
      </c>
      <c r="FB73">
        <v>0</v>
      </c>
      <c r="FC73">
        <v>4</v>
      </c>
      <c r="FD73">
        <v>42</v>
      </c>
      <c r="FE73">
        <v>5</v>
      </c>
      <c r="FF73">
        <v>4</v>
      </c>
      <c r="FG73">
        <v>26</v>
      </c>
      <c r="FH73">
        <v>16</v>
      </c>
      <c r="FI73">
        <v>26</v>
      </c>
      <c r="FJ73">
        <v>1846</v>
      </c>
      <c r="FK73">
        <v>242</v>
      </c>
      <c r="FL73">
        <v>24</v>
      </c>
      <c r="FM73">
        <v>270</v>
      </c>
      <c r="FN73">
        <v>8</v>
      </c>
      <c r="FO73">
        <v>16</v>
      </c>
      <c r="FP73">
        <v>560</v>
      </c>
      <c r="FQ73">
        <v>4</v>
      </c>
      <c r="FR73">
        <v>0</v>
      </c>
      <c r="FS73">
        <v>1</v>
      </c>
      <c r="FT73">
        <v>0</v>
      </c>
      <c r="FU73">
        <v>1</v>
      </c>
      <c r="FV73">
        <v>6</v>
      </c>
      <c r="FW73">
        <v>432</v>
      </c>
      <c r="FX73">
        <v>39</v>
      </c>
      <c r="FY73">
        <v>325</v>
      </c>
      <c r="FZ73">
        <v>5</v>
      </c>
      <c r="GA73">
        <v>44</v>
      </c>
      <c r="GB73">
        <v>845</v>
      </c>
      <c r="GC73">
        <v>89</v>
      </c>
      <c r="GD73">
        <v>1</v>
      </c>
      <c r="GE73">
        <v>341</v>
      </c>
      <c r="GF73">
        <v>0</v>
      </c>
      <c r="GG73">
        <v>4</v>
      </c>
      <c r="GH73">
        <v>435</v>
      </c>
      <c r="GI73">
        <v>767</v>
      </c>
      <c r="GJ73">
        <v>64</v>
      </c>
      <c r="GK73">
        <v>937</v>
      </c>
      <c r="GL73">
        <v>13</v>
      </c>
      <c r="GM73">
        <v>65</v>
      </c>
      <c r="GN73">
        <v>1846</v>
      </c>
      <c r="GO73">
        <v>11</v>
      </c>
      <c r="GP73">
        <v>0</v>
      </c>
      <c r="GQ73">
        <v>55</v>
      </c>
      <c r="GR73">
        <v>29</v>
      </c>
      <c r="GS73">
        <v>20</v>
      </c>
      <c r="GT73">
        <v>0</v>
      </c>
      <c r="GU73">
        <v>0</v>
      </c>
      <c r="GV73">
        <v>0</v>
      </c>
      <c r="GW73">
        <v>0</v>
      </c>
      <c r="GX73">
        <v>86</v>
      </c>
      <c r="GY73">
        <v>14</v>
      </c>
      <c r="GZ73">
        <v>1</v>
      </c>
      <c r="HA73">
        <v>67</v>
      </c>
      <c r="HB73">
        <v>37</v>
      </c>
      <c r="HC73">
        <v>28</v>
      </c>
      <c r="HD73">
        <v>0</v>
      </c>
      <c r="HE73">
        <v>0</v>
      </c>
      <c r="HF73">
        <v>0</v>
      </c>
      <c r="HG73">
        <v>0</v>
      </c>
      <c r="HH73">
        <v>110</v>
      </c>
      <c r="HI73">
        <v>15</v>
      </c>
      <c r="HJ73">
        <v>0</v>
      </c>
      <c r="HK73">
        <v>50</v>
      </c>
      <c r="HL73">
        <v>30</v>
      </c>
      <c r="HM73">
        <v>34</v>
      </c>
      <c r="HN73">
        <v>0</v>
      </c>
      <c r="HO73">
        <v>0</v>
      </c>
      <c r="HP73">
        <v>0</v>
      </c>
      <c r="HQ73">
        <v>0</v>
      </c>
      <c r="HR73">
        <v>99</v>
      </c>
      <c r="HS73">
        <v>32</v>
      </c>
      <c r="HT73">
        <v>0</v>
      </c>
      <c r="HU73">
        <v>61</v>
      </c>
      <c r="HV73">
        <v>29</v>
      </c>
      <c r="HW73">
        <v>26</v>
      </c>
      <c r="HX73">
        <v>0</v>
      </c>
      <c r="HY73">
        <v>0</v>
      </c>
      <c r="HZ73">
        <v>0</v>
      </c>
      <c r="IA73">
        <v>0</v>
      </c>
      <c r="IB73">
        <v>119</v>
      </c>
      <c r="IC73">
        <v>26</v>
      </c>
      <c r="ID73">
        <v>0</v>
      </c>
      <c r="IE73">
        <v>51</v>
      </c>
      <c r="IF73">
        <v>22</v>
      </c>
      <c r="IG73">
        <v>30</v>
      </c>
      <c r="IH73">
        <v>0</v>
      </c>
      <c r="II73">
        <v>0</v>
      </c>
      <c r="IJ73">
        <v>0</v>
      </c>
      <c r="IK73">
        <v>0</v>
      </c>
      <c r="IL73">
        <v>107</v>
      </c>
      <c r="IM73">
        <v>33</v>
      </c>
      <c r="IN73">
        <v>0</v>
      </c>
      <c r="IO73">
        <v>55</v>
      </c>
      <c r="IP73">
        <v>27</v>
      </c>
      <c r="IQ73">
        <v>28</v>
      </c>
      <c r="IR73">
        <v>0</v>
      </c>
      <c r="IS73">
        <v>0</v>
      </c>
      <c r="IT73">
        <v>0</v>
      </c>
      <c r="IU73">
        <v>0</v>
      </c>
      <c r="IV73">
        <v>116</v>
      </c>
      <c r="IW73">
        <v>43</v>
      </c>
      <c r="IX73">
        <v>1</v>
      </c>
      <c r="IY73">
        <v>48</v>
      </c>
      <c r="IZ73">
        <v>27</v>
      </c>
      <c r="JA73">
        <v>30</v>
      </c>
      <c r="JB73">
        <v>1</v>
      </c>
      <c r="JC73">
        <v>0</v>
      </c>
      <c r="JD73">
        <v>0</v>
      </c>
      <c r="JE73">
        <v>0</v>
      </c>
      <c r="JF73">
        <v>122</v>
      </c>
      <c r="JG73">
        <v>47</v>
      </c>
      <c r="JH73">
        <v>0</v>
      </c>
      <c r="JI73">
        <v>41</v>
      </c>
      <c r="JJ73">
        <v>18</v>
      </c>
      <c r="JK73">
        <v>29</v>
      </c>
      <c r="JL73">
        <v>0</v>
      </c>
      <c r="JM73">
        <v>0</v>
      </c>
      <c r="JN73">
        <v>0</v>
      </c>
      <c r="JO73">
        <v>0</v>
      </c>
      <c r="JP73">
        <v>117</v>
      </c>
      <c r="JQ73">
        <v>54</v>
      </c>
      <c r="JR73">
        <v>0</v>
      </c>
      <c r="JS73">
        <v>51</v>
      </c>
      <c r="JT73">
        <v>30</v>
      </c>
      <c r="JU73">
        <v>37</v>
      </c>
      <c r="JV73">
        <v>1</v>
      </c>
      <c r="JW73">
        <v>0</v>
      </c>
      <c r="JX73">
        <v>0</v>
      </c>
      <c r="JY73">
        <v>0</v>
      </c>
      <c r="JZ73">
        <v>142</v>
      </c>
      <c r="KA73">
        <v>52</v>
      </c>
      <c r="KB73">
        <v>1</v>
      </c>
      <c r="KC73">
        <v>37</v>
      </c>
      <c r="KD73">
        <v>22</v>
      </c>
      <c r="KE73">
        <v>28</v>
      </c>
      <c r="KF73">
        <v>2</v>
      </c>
      <c r="KG73">
        <v>0</v>
      </c>
      <c r="KH73">
        <v>0</v>
      </c>
      <c r="KI73">
        <v>0</v>
      </c>
      <c r="KJ73">
        <v>118</v>
      </c>
      <c r="KK73">
        <v>65</v>
      </c>
      <c r="KL73">
        <v>0</v>
      </c>
      <c r="KM73">
        <v>58</v>
      </c>
      <c r="KN73">
        <v>23</v>
      </c>
      <c r="KO73">
        <v>29</v>
      </c>
      <c r="KP73">
        <v>0</v>
      </c>
      <c r="KQ73">
        <v>0</v>
      </c>
      <c r="KR73">
        <v>0</v>
      </c>
      <c r="KS73">
        <v>0</v>
      </c>
      <c r="KT73">
        <v>152</v>
      </c>
      <c r="KU73">
        <v>37</v>
      </c>
      <c r="KV73">
        <v>1</v>
      </c>
      <c r="KW73">
        <v>38</v>
      </c>
      <c r="KX73">
        <v>15</v>
      </c>
      <c r="KY73">
        <v>29</v>
      </c>
      <c r="KZ73">
        <v>0</v>
      </c>
      <c r="LA73">
        <v>0</v>
      </c>
      <c r="LB73">
        <v>0</v>
      </c>
      <c r="LC73">
        <v>0</v>
      </c>
      <c r="LD73">
        <v>105</v>
      </c>
      <c r="LE73">
        <v>45</v>
      </c>
      <c r="LF73">
        <v>1</v>
      </c>
      <c r="LG73">
        <v>41</v>
      </c>
      <c r="LH73">
        <v>22</v>
      </c>
      <c r="LI73">
        <v>20</v>
      </c>
      <c r="LJ73">
        <v>0</v>
      </c>
      <c r="LK73">
        <v>0</v>
      </c>
      <c r="LL73">
        <v>0</v>
      </c>
      <c r="LM73">
        <v>0</v>
      </c>
      <c r="LN73">
        <v>107</v>
      </c>
      <c r="LO73">
        <v>35</v>
      </c>
      <c r="LP73">
        <v>1</v>
      </c>
      <c r="LQ73">
        <v>52</v>
      </c>
      <c r="LR73">
        <v>25</v>
      </c>
      <c r="LS73">
        <v>19</v>
      </c>
      <c r="LT73">
        <v>0</v>
      </c>
      <c r="LU73">
        <v>0</v>
      </c>
      <c r="LV73">
        <v>0</v>
      </c>
      <c r="LW73">
        <v>0</v>
      </c>
      <c r="LX73">
        <v>107</v>
      </c>
      <c r="LY73">
        <v>20</v>
      </c>
      <c r="LZ73">
        <v>0</v>
      </c>
      <c r="MA73">
        <v>47</v>
      </c>
      <c r="MB73">
        <v>17</v>
      </c>
      <c r="MC73">
        <v>18</v>
      </c>
      <c r="MD73">
        <v>0</v>
      </c>
      <c r="ME73">
        <v>0</v>
      </c>
      <c r="MF73">
        <v>0</v>
      </c>
      <c r="MG73">
        <v>0</v>
      </c>
      <c r="MH73">
        <v>85</v>
      </c>
      <c r="MI73">
        <v>15</v>
      </c>
      <c r="MJ73">
        <v>0</v>
      </c>
      <c r="MK73">
        <v>47</v>
      </c>
      <c r="ML73">
        <v>25</v>
      </c>
      <c r="MM73">
        <v>13</v>
      </c>
      <c r="MN73">
        <v>0</v>
      </c>
      <c r="MO73">
        <v>0</v>
      </c>
      <c r="MP73">
        <v>0</v>
      </c>
      <c r="MQ73">
        <v>0</v>
      </c>
      <c r="MR73">
        <v>75</v>
      </c>
      <c r="MS73">
        <v>10</v>
      </c>
      <c r="MT73">
        <v>0</v>
      </c>
      <c r="MU73">
        <v>22</v>
      </c>
      <c r="MV73">
        <v>10</v>
      </c>
      <c r="MW73">
        <v>9</v>
      </c>
      <c r="MX73">
        <v>0</v>
      </c>
      <c r="MY73">
        <v>0</v>
      </c>
      <c r="MZ73">
        <v>0</v>
      </c>
      <c r="NA73">
        <v>0</v>
      </c>
      <c r="NB73">
        <v>41</v>
      </c>
      <c r="NC73">
        <v>5</v>
      </c>
      <c r="ND73">
        <v>0</v>
      </c>
      <c r="NE73">
        <v>23</v>
      </c>
      <c r="NF73">
        <v>12</v>
      </c>
      <c r="NG73">
        <v>7</v>
      </c>
      <c r="NH73">
        <v>0</v>
      </c>
      <c r="NI73">
        <v>0</v>
      </c>
      <c r="NJ73">
        <v>0</v>
      </c>
      <c r="NK73">
        <v>0</v>
      </c>
      <c r="NL73">
        <v>35</v>
      </c>
      <c r="NM73">
        <v>1</v>
      </c>
      <c r="NN73">
        <v>0</v>
      </c>
      <c r="NO73">
        <v>1</v>
      </c>
      <c r="NP73">
        <v>0</v>
      </c>
      <c r="NQ73">
        <v>1</v>
      </c>
      <c r="NR73">
        <v>0</v>
      </c>
      <c r="NS73">
        <v>0</v>
      </c>
      <c r="NT73">
        <v>0</v>
      </c>
      <c r="NU73">
        <v>0</v>
      </c>
      <c r="NV73">
        <v>3</v>
      </c>
      <c r="NW73">
        <v>560</v>
      </c>
      <c r="NX73">
        <v>6</v>
      </c>
      <c r="NY73">
        <v>845</v>
      </c>
      <c r="NZ73">
        <v>420</v>
      </c>
      <c r="OA73">
        <v>435</v>
      </c>
      <c r="OB73">
        <v>4</v>
      </c>
      <c r="OC73">
        <v>0</v>
      </c>
      <c r="OD73">
        <v>0</v>
      </c>
      <c r="OE73">
        <v>0</v>
      </c>
      <c r="OF73">
        <v>1846</v>
      </c>
    </row>
    <row r="74" spans="1:396" hidden="1">
      <c r="A74" s="178" t="s">
        <v>194</v>
      </c>
      <c r="B74">
        <v>18</v>
      </c>
      <c r="C74">
        <v>2</v>
      </c>
      <c r="D74">
        <v>0</v>
      </c>
      <c r="E74">
        <v>0</v>
      </c>
      <c r="F74">
        <v>29</v>
      </c>
      <c r="G74">
        <v>0</v>
      </c>
      <c r="H74">
        <v>1</v>
      </c>
      <c r="I74">
        <v>3</v>
      </c>
      <c r="J74">
        <v>16</v>
      </c>
      <c r="K74">
        <v>0</v>
      </c>
      <c r="L74">
        <v>0</v>
      </c>
      <c r="M74">
        <v>0</v>
      </c>
      <c r="N74">
        <v>9</v>
      </c>
      <c r="O74">
        <v>21</v>
      </c>
      <c r="P74">
        <v>0</v>
      </c>
      <c r="Q74">
        <v>0</v>
      </c>
      <c r="R74">
        <v>4</v>
      </c>
      <c r="S74">
        <v>2</v>
      </c>
      <c r="T74">
        <v>36</v>
      </c>
      <c r="U74">
        <v>11</v>
      </c>
      <c r="V74">
        <v>0</v>
      </c>
      <c r="W74">
        <v>0</v>
      </c>
      <c r="X74">
        <v>0</v>
      </c>
      <c r="Y74">
        <v>2</v>
      </c>
      <c r="Z74">
        <v>0</v>
      </c>
      <c r="AA74">
        <v>0</v>
      </c>
      <c r="AB74">
        <v>7</v>
      </c>
      <c r="AC74">
        <v>4</v>
      </c>
      <c r="AD74">
        <v>0</v>
      </c>
      <c r="AE74">
        <v>1</v>
      </c>
      <c r="AF74">
        <v>2</v>
      </c>
      <c r="AG74">
        <v>0</v>
      </c>
      <c r="AH74">
        <v>168</v>
      </c>
      <c r="AI74">
        <v>0</v>
      </c>
      <c r="AJ74">
        <v>0</v>
      </c>
      <c r="AK74">
        <v>0</v>
      </c>
      <c r="AL74">
        <v>0</v>
      </c>
      <c r="AM74">
        <v>1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1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1</v>
      </c>
      <c r="BO74">
        <v>7</v>
      </c>
      <c r="BP74">
        <v>27</v>
      </c>
      <c r="BQ74">
        <v>0</v>
      </c>
      <c r="BR74">
        <v>1</v>
      </c>
      <c r="BS74">
        <v>1</v>
      </c>
      <c r="BT74">
        <v>66</v>
      </c>
      <c r="BU74">
        <v>0</v>
      </c>
      <c r="BV74">
        <v>4</v>
      </c>
      <c r="BW74">
        <v>3</v>
      </c>
      <c r="BX74">
        <v>5</v>
      </c>
      <c r="BY74">
        <v>0</v>
      </c>
      <c r="BZ74">
        <v>0</v>
      </c>
      <c r="CA74">
        <v>0</v>
      </c>
      <c r="CB74">
        <v>6</v>
      </c>
      <c r="CC74">
        <v>75</v>
      </c>
      <c r="CD74">
        <v>0</v>
      </c>
      <c r="CE74">
        <v>0</v>
      </c>
      <c r="CF74">
        <v>3</v>
      </c>
      <c r="CG74">
        <v>0</v>
      </c>
      <c r="CH74">
        <v>20</v>
      </c>
      <c r="CI74">
        <v>4</v>
      </c>
      <c r="CJ74">
        <v>0</v>
      </c>
      <c r="CK74">
        <v>0</v>
      </c>
      <c r="CL74">
        <v>0</v>
      </c>
      <c r="CM74">
        <v>1</v>
      </c>
      <c r="CN74">
        <v>0</v>
      </c>
      <c r="CO74">
        <v>0</v>
      </c>
      <c r="CP74">
        <v>6</v>
      </c>
      <c r="CQ74">
        <v>2</v>
      </c>
      <c r="CR74">
        <v>2</v>
      </c>
      <c r="CS74">
        <v>11</v>
      </c>
      <c r="CT74">
        <v>0</v>
      </c>
      <c r="CU74">
        <v>2</v>
      </c>
      <c r="CV74">
        <v>239</v>
      </c>
      <c r="CW74">
        <v>8</v>
      </c>
      <c r="CX74">
        <v>8</v>
      </c>
      <c r="CY74">
        <v>0</v>
      </c>
      <c r="CZ74">
        <v>0</v>
      </c>
      <c r="DA74">
        <v>39</v>
      </c>
      <c r="DB74">
        <v>0</v>
      </c>
      <c r="DC74">
        <v>2</v>
      </c>
      <c r="DD74">
        <v>5</v>
      </c>
      <c r="DE74">
        <v>10</v>
      </c>
      <c r="DF74">
        <v>2</v>
      </c>
      <c r="DG74">
        <v>0</v>
      </c>
      <c r="DH74">
        <v>0</v>
      </c>
      <c r="DI74">
        <v>1</v>
      </c>
      <c r="DJ74">
        <v>7</v>
      </c>
      <c r="DK74">
        <v>0</v>
      </c>
      <c r="DL74">
        <v>1</v>
      </c>
      <c r="DM74">
        <v>0</v>
      </c>
      <c r="DN74">
        <v>0</v>
      </c>
      <c r="DO74">
        <v>8</v>
      </c>
      <c r="DP74">
        <v>1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2</v>
      </c>
      <c r="DY74">
        <v>1</v>
      </c>
      <c r="DZ74">
        <v>1</v>
      </c>
      <c r="EA74">
        <v>0</v>
      </c>
      <c r="EB74">
        <v>1</v>
      </c>
      <c r="EC74">
        <v>97</v>
      </c>
      <c r="ED74">
        <v>53</v>
      </c>
      <c r="EE74">
        <v>10</v>
      </c>
      <c r="EF74">
        <v>1</v>
      </c>
      <c r="EG74">
        <v>1</v>
      </c>
      <c r="EH74">
        <v>135</v>
      </c>
      <c r="EI74">
        <v>0</v>
      </c>
      <c r="EJ74">
        <v>7</v>
      </c>
      <c r="EK74">
        <v>11</v>
      </c>
      <c r="EL74">
        <v>31</v>
      </c>
      <c r="EM74">
        <v>2</v>
      </c>
      <c r="EN74">
        <v>0</v>
      </c>
      <c r="EO74">
        <v>0</v>
      </c>
      <c r="EP74">
        <v>17</v>
      </c>
      <c r="EQ74">
        <v>103</v>
      </c>
      <c r="ER74">
        <v>0</v>
      </c>
      <c r="ES74">
        <v>1</v>
      </c>
      <c r="ET74">
        <v>7</v>
      </c>
      <c r="EU74">
        <v>2</v>
      </c>
      <c r="EV74">
        <v>68</v>
      </c>
      <c r="EW74">
        <v>16</v>
      </c>
      <c r="EX74">
        <v>0</v>
      </c>
      <c r="EY74">
        <v>0</v>
      </c>
      <c r="EZ74">
        <v>0</v>
      </c>
      <c r="FA74">
        <v>3</v>
      </c>
      <c r="FB74">
        <v>0</v>
      </c>
      <c r="FC74">
        <v>0</v>
      </c>
      <c r="FD74">
        <v>13</v>
      </c>
      <c r="FE74">
        <v>8</v>
      </c>
      <c r="FF74">
        <v>3</v>
      </c>
      <c r="FG74">
        <v>13</v>
      </c>
      <c r="FH74">
        <v>2</v>
      </c>
      <c r="FI74">
        <v>4</v>
      </c>
      <c r="FJ74">
        <v>511</v>
      </c>
      <c r="FK74">
        <v>86</v>
      </c>
      <c r="FL74">
        <v>13</v>
      </c>
      <c r="FM74">
        <v>57</v>
      </c>
      <c r="FN74">
        <v>1</v>
      </c>
      <c r="FO74">
        <v>11</v>
      </c>
      <c r="FP74">
        <v>168</v>
      </c>
      <c r="FQ74">
        <v>4</v>
      </c>
      <c r="FR74">
        <v>1</v>
      </c>
      <c r="FS74">
        <v>0</v>
      </c>
      <c r="FT74">
        <v>0</v>
      </c>
      <c r="FU74">
        <v>2</v>
      </c>
      <c r="FV74">
        <v>7</v>
      </c>
      <c r="FW74">
        <v>93</v>
      </c>
      <c r="FX74">
        <v>3</v>
      </c>
      <c r="FY74">
        <v>95</v>
      </c>
      <c r="FZ74">
        <v>3</v>
      </c>
      <c r="GA74">
        <v>45</v>
      </c>
      <c r="GB74">
        <v>239</v>
      </c>
      <c r="GC74">
        <v>19</v>
      </c>
      <c r="GD74">
        <v>0</v>
      </c>
      <c r="GE74">
        <v>72</v>
      </c>
      <c r="GF74">
        <v>1</v>
      </c>
      <c r="GG74">
        <v>5</v>
      </c>
      <c r="GH74">
        <v>97</v>
      </c>
      <c r="GI74">
        <v>202</v>
      </c>
      <c r="GJ74">
        <v>17</v>
      </c>
      <c r="GK74">
        <v>224</v>
      </c>
      <c r="GL74">
        <v>5</v>
      </c>
      <c r="GM74">
        <v>63</v>
      </c>
      <c r="GN74">
        <v>511</v>
      </c>
      <c r="GO74">
        <v>10</v>
      </c>
      <c r="GP74">
        <v>0</v>
      </c>
      <c r="GQ74">
        <v>22</v>
      </c>
      <c r="GR74">
        <v>6</v>
      </c>
      <c r="GS74">
        <v>6</v>
      </c>
      <c r="GT74">
        <v>0</v>
      </c>
      <c r="GU74">
        <v>0</v>
      </c>
      <c r="GV74">
        <v>0</v>
      </c>
      <c r="GW74">
        <v>0</v>
      </c>
      <c r="GX74">
        <v>38</v>
      </c>
      <c r="GY74">
        <v>9</v>
      </c>
      <c r="GZ74">
        <v>0</v>
      </c>
      <c r="HA74">
        <v>11</v>
      </c>
      <c r="HB74">
        <v>6</v>
      </c>
      <c r="HC74">
        <v>6</v>
      </c>
      <c r="HD74">
        <v>0</v>
      </c>
      <c r="HE74">
        <v>0</v>
      </c>
      <c r="HF74">
        <v>0</v>
      </c>
      <c r="HG74">
        <v>0</v>
      </c>
      <c r="HH74">
        <v>26</v>
      </c>
      <c r="HI74">
        <v>4</v>
      </c>
      <c r="HJ74">
        <v>0</v>
      </c>
      <c r="HK74">
        <v>15</v>
      </c>
      <c r="HL74">
        <v>7</v>
      </c>
      <c r="HM74">
        <v>4</v>
      </c>
      <c r="HN74">
        <v>0</v>
      </c>
      <c r="HO74">
        <v>0</v>
      </c>
      <c r="HP74">
        <v>0</v>
      </c>
      <c r="HQ74">
        <v>0</v>
      </c>
      <c r="HR74">
        <v>23</v>
      </c>
      <c r="HS74">
        <v>9</v>
      </c>
      <c r="HT74">
        <v>0</v>
      </c>
      <c r="HU74">
        <v>13</v>
      </c>
      <c r="HV74">
        <v>6</v>
      </c>
      <c r="HW74">
        <v>3</v>
      </c>
      <c r="HX74">
        <v>0</v>
      </c>
      <c r="HY74">
        <v>0</v>
      </c>
      <c r="HZ74">
        <v>0</v>
      </c>
      <c r="IA74">
        <v>0</v>
      </c>
      <c r="IB74">
        <v>25</v>
      </c>
      <c r="IC74">
        <v>16</v>
      </c>
      <c r="ID74">
        <v>1</v>
      </c>
      <c r="IE74">
        <v>21</v>
      </c>
      <c r="IF74">
        <v>8</v>
      </c>
      <c r="IG74">
        <v>11</v>
      </c>
      <c r="IH74">
        <v>0</v>
      </c>
      <c r="II74">
        <v>0</v>
      </c>
      <c r="IJ74">
        <v>0</v>
      </c>
      <c r="IK74">
        <v>0</v>
      </c>
      <c r="IL74">
        <v>49</v>
      </c>
      <c r="IM74">
        <v>17</v>
      </c>
      <c r="IN74">
        <v>0</v>
      </c>
      <c r="IO74">
        <v>15</v>
      </c>
      <c r="IP74">
        <v>10</v>
      </c>
      <c r="IQ74">
        <v>8</v>
      </c>
      <c r="IR74">
        <v>0</v>
      </c>
      <c r="IS74">
        <v>0</v>
      </c>
      <c r="IT74">
        <v>1</v>
      </c>
      <c r="IU74">
        <v>0</v>
      </c>
      <c r="IV74">
        <v>40</v>
      </c>
      <c r="IW74">
        <v>10</v>
      </c>
      <c r="IX74">
        <v>1</v>
      </c>
      <c r="IY74">
        <v>18</v>
      </c>
      <c r="IZ74">
        <v>9</v>
      </c>
      <c r="JA74">
        <v>5</v>
      </c>
      <c r="JB74">
        <v>0</v>
      </c>
      <c r="JC74">
        <v>0</v>
      </c>
      <c r="JD74">
        <v>0</v>
      </c>
      <c r="JE74">
        <v>0</v>
      </c>
      <c r="JF74">
        <v>34</v>
      </c>
      <c r="JG74">
        <v>15</v>
      </c>
      <c r="JH74">
        <v>1</v>
      </c>
      <c r="JI74">
        <v>21</v>
      </c>
      <c r="JJ74">
        <v>9</v>
      </c>
      <c r="JK74">
        <v>5</v>
      </c>
      <c r="JL74">
        <v>0</v>
      </c>
      <c r="JM74">
        <v>0</v>
      </c>
      <c r="JN74">
        <v>0</v>
      </c>
      <c r="JO74">
        <v>0</v>
      </c>
      <c r="JP74">
        <v>42</v>
      </c>
      <c r="JQ74">
        <v>15</v>
      </c>
      <c r="JR74">
        <v>0</v>
      </c>
      <c r="JS74">
        <v>12</v>
      </c>
      <c r="JT74">
        <v>2</v>
      </c>
      <c r="JU74">
        <v>8</v>
      </c>
      <c r="JV74">
        <v>0</v>
      </c>
      <c r="JW74">
        <v>0</v>
      </c>
      <c r="JX74">
        <v>0</v>
      </c>
      <c r="JY74">
        <v>0</v>
      </c>
      <c r="JZ74">
        <v>35</v>
      </c>
      <c r="KA74">
        <v>7</v>
      </c>
      <c r="KB74">
        <v>0</v>
      </c>
      <c r="KC74">
        <v>27</v>
      </c>
      <c r="KD74">
        <v>12</v>
      </c>
      <c r="KE74">
        <v>6</v>
      </c>
      <c r="KF74">
        <v>0</v>
      </c>
      <c r="KG74">
        <v>0</v>
      </c>
      <c r="KH74">
        <v>0</v>
      </c>
      <c r="KI74">
        <v>0</v>
      </c>
      <c r="KJ74">
        <v>40</v>
      </c>
      <c r="KK74">
        <v>11</v>
      </c>
      <c r="KL74">
        <v>1</v>
      </c>
      <c r="KM74">
        <v>14</v>
      </c>
      <c r="KN74">
        <v>4</v>
      </c>
      <c r="KO74">
        <v>5</v>
      </c>
      <c r="KP74">
        <v>0</v>
      </c>
      <c r="KQ74">
        <v>0</v>
      </c>
      <c r="KR74">
        <v>0</v>
      </c>
      <c r="KS74">
        <v>0</v>
      </c>
      <c r="KT74">
        <v>31</v>
      </c>
      <c r="KU74">
        <v>10</v>
      </c>
      <c r="KV74">
        <v>0</v>
      </c>
      <c r="KW74">
        <v>9</v>
      </c>
      <c r="KX74">
        <v>4</v>
      </c>
      <c r="KY74">
        <v>7</v>
      </c>
      <c r="KZ74">
        <v>0</v>
      </c>
      <c r="LA74">
        <v>0</v>
      </c>
      <c r="LB74">
        <v>0</v>
      </c>
      <c r="LC74">
        <v>0</v>
      </c>
      <c r="LD74">
        <v>26</v>
      </c>
      <c r="LE74">
        <v>7</v>
      </c>
      <c r="LF74">
        <v>1</v>
      </c>
      <c r="LG74">
        <v>8</v>
      </c>
      <c r="LH74">
        <v>4</v>
      </c>
      <c r="LI74">
        <v>6</v>
      </c>
      <c r="LJ74">
        <v>0</v>
      </c>
      <c r="LK74">
        <v>0</v>
      </c>
      <c r="LL74">
        <v>0</v>
      </c>
      <c r="LM74">
        <v>1</v>
      </c>
      <c r="LN74">
        <v>22</v>
      </c>
      <c r="LO74">
        <v>7</v>
      </c>
      <c r="LP74">
        <v>0</v>
      </c>
      <c r="LQ74">
        <v>5</v>
      </c>
      <c r="LR74">
        <v>1</v>
      </c>
      <c r="LS74">
        <v>5</v>
      </c>
      <c r="LT74">
        <v>0</v>
      </c>
      <c r="LU74">
        <v>0</v>
      </c>
      <c r="LV74">
        <v>0</v>
      </c>
      <c r="LW74">
        <v>0</v>
      </c>
      <c r="LX74">
        <v>17</v>
      </c>
      <c r="LY74">
        <v>6</v>
      </c>
      <c r="LZ74">
        <v>1</v>
      </c>
      <c r="MA74">
        <v>9</v>
      </c>
      <c r="MB74">
        <v>2</v>
      </c>
      <c r="MC74">
        <v>5</v>
      </c>
      <c r="MD74">
        <v>0</v>
      </c>
      <c r="ME74">
        <v>1</v>
      </c>
      <c r="MF74">
        <v>0</v>
      </c>
      <c r="MG74">
        <v>0</v>
      </c>
      <c r="MH74">
        <v>21</v>
      </c>
      <c r="MI74">
        <v>7</v>
      </c>
      <c r="MJ74">
        <v>1</v>
      </c>
      <c r="MK74">
        <v>11</v>
      </c>
      <c r="ML74">
        <v>5</v>
      </c>
      <c r="MM74">
        <v>3</v>
      </c>
      <c r="MN74">
        <v>0</v>
      </c>
      <c r="MO74">
        <v>0</v>
      </c>
      <c r="MP74">
        <v>0</v>
      </c>
      <c r="MQ74">
        <v>0</v>
      </c>
      <c r="MR74">
        <v>22</v>
      </c>
      <c r="MS74">
        <v>4</v>
      </c>
      <c r="MT74">
        <v>0</v>
      </c>
      <c r="MU74">
        <v>5</v>
      </c>
      <c r="MV74">
        <v>2</v>
      </c>
      <c r="MW74">
        <v>0</v>
      </c>
      <c r="MX74">
        <v>0</v>
      </c>
      <c r="MY74">
        <v>0</v>
      </c>
      <c r="MZ74">
        <v>0</v>
      </c>
      <c r="NA74">
        <v>0</v>
      </c>
      <c r="NB74">
        <v>9</v>
      </c>
      <c r="NC74">
        <v>4</v>
      </c>
      <c r="ND74">
        <v>0</v>
      </c>
      <c r="NE74">
        <v>3</v>
      </c>
      <c r="NF74">
        <v>1</v>
      </c>
      <c r="NG74">
        <v>4</v>
      </c>
      <c r="NH74">
        <v>0</v>
      </c>
      <c r="NI74">
        <v>0</v>
      </c>
      <c r="NJ74">
        <v>0</v>
      </c>
      <c r="NK74">
        <v>0</v>
      </c>
      <c r="NL74">
        <v>11</v>
      </c>
      <c r="NM74">
        <v>0</v>
      </c>
      <c r="NN74">
        <v>0</v>
      </c>
      <c r="NO74">
        <v>0</v>
      </c>
      <c r="NP74">
        <v>0</v>
      </c>
      <c r="NQ74">
        <v>0</v>
      </c>
      <c r="NR74">
        <v>0</v>
      </c>
      <c r="NS74">
        <v>0</v>
      </c>
      <c r="NT74">
        <v>0</v>
      </c>
      <c r="NU74">
        <v>0</v>
      </c>
      <c r="NV74">
        <v>0</v>
      </c>
      <c r="NW74">
        <v>168</v>
      </c>
      <c r="NX74">
        <v>7</v>
      </c>
      <c r="NY74">
        <v>239</v>
      </c>
      <c r="NZ74">
        <v>98</v>
      </c>
      <c r="OA74">
        <v>97</v>
      </c>
      <c r="OB74">
        <v>0</v>
      </c>
      <c r="OC74">
        <v>1</v>
      </c>
      <c r="OD74">
        <v>1</v>
      </c>
      <c r="OE74">
        <v>1</v>
      </c>
      <c r="OF74">
        <v>511</v>
      </c>
    </row>
    <row r="75" spans="1:396" hidden="1">
      <c r="A75" s="178" t="s">
        <v>195</v>
      </c>
      <c r="B75">
        <v>25</v>
      </c>
      <c r="C75">
        <v>0</v>
      </c>
      <c r="D75">
        <v>1</v>
      </c>
      <c r="E75">
        <v>24</v>
      </c>
      <c r="F75">
        <v>1</v>
      </c>
      <c r="G75">
        <v>0</v>
      </c>
      <c r="H75">
        <v>4</v>
      </c>
      <c r="I75">
        <v>18</v>
      </c>
      <c r="J75">
        <v>12</v>
      </c>
      <c r="K75">
        <v>1</v>
      </c>
      <c r="L75">
        <v>0</v>
      </c>
      <c r="M75">
        <v>0</v>
      </c>
      <c r="N75">
        <v>5</v>
      </c>
      <c r="O75">
        <v>53</v>
      </c>
      <c r="P75">
        <v>0</v>
      </c>
      <c r="Q75">
        <v>1</v>
      </c>
      <c r="R75">
        <v>3</v>
      </c>
      <c r="S75">
        <v>0</v>
      </c>
      <c r="T75">
        <v>38</v>
      </c>
      <c r="U75">
        <v>2</v>
      </c>
      <c r="V75">
        <v>0</v>
      </c>
      <c r="W75">
        <v>0</v>
      </c>
      <c r="X75">
        <v>0</v>
      </c>
      <c r="Y75">
        <v>3</v>
      </c>
      <c r="Z75">
        <v>0</v>
      </c>
      <c r="AA75">
        <v>3</v>
      </c>
      <c r="AB75">
        <v>4</v>
      </c>
      <c r="AC75">
        <v>0</v>
      </c>
      <c r="AD75">
        <v>1</v>
      </c>
      <c r="AE75">
        <v>3</v>
      </c>
      <c r="AF75">
        <v>0</v>
      </c>
      <c r="AG75">
        <v>5</v>
      </c>
      <c r="AH75">
        <v>207</v>
      </c>
      <c r="AI75">
        <v>0</v>
      </c>
      <c r="AJ75">
        <v>0</v>
      </c>
      <c r="AK75">
        <v>0</v>
      </c>
      <c r="AL75">
        <v>1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2</v>
      </c>
      <c r="AW75">
        <v>0</v>
      </c>
      <c r="AX75">
        <v>0</v>
      </c>
      <c r="AY75">
        <v>0</v>
      </c>
      <c r="AZ75">
        <v>0</v>
      </c>
      <c r="BA75">
        <v>2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1</v>
      </c>
      <c r="BJ75">
        <v>0</v>
      </c>
      <c r="BK75">
        <v>2</v>
      </c>
      <c r="BL75">
        <v>0</v>
      </c>
      <c r="BM75">
        <v>0</v>
      </c>
      <c r="BN75">
        <v>0</v>
      </c>
      <c r="BO75">
        <v>8</v>
      </c>
      <c r="BP75">
        <v>90</v>
      </c>
      <c r="BQ75">
        <v>0</v>
      </c>
      <c r="BR75">
        <v>0</v>
      </c>
      <c r="BS75">
        <v>54</v>
      </c>
      <c r="BT75">
        <v>12</v>
      </c>
      <c r="BU75">
        <v>0</v>
      </c>
      <c r="BV75">
        <v>5</v>
      </c>
      <c r="BW75">
        <v>19</v>
      </c>
      <c r="BX75">
        <v>13</v>
      </c>
      <c r="BY75">
        <v>0</v>
      </c>
      <c r="BZ75">
        <v>0</v>
      </c>
      <c r="CA75">
        <v>0</v>
      </c>
      <c r="CB75">
        <v>5</v>
      </c>
      <c r="CC75">
        <v>182</v>
      </c>
      <c r="CD75">
        <v>0</v>
      </c>
      <c r="CE75">
        <v>0</v>
      </c>
      <c r="CF75">
        <v>2</v>
      </c>
      <c r="CG75">
        <v>0</v>
      </c>
      <c r="CH75">
        <v>29</v>
      </c>
      <c r="CI75">
        <v>4</v>
      </c>
      <c r="CJ75">
        <v>0</v>
      </c>
      <c r="CK75">
        <v>4</v>
      </c>
      <c r="CL75">
        <v>2</v>
      </c>
      <c r="CM75">
        <v>7</v>
      </c>
      <c r="CN75">
        <v>0</v>
      </c>
      <c r="CO75">
        <v>2</v>
      </c>
      <c r="CP75">
        <v>13</v>
      </c>
      <c r="CQ75">
        <v>0</v>
      </c>
      <c r="CR75">
        <v>2</v>
      </c>
      <c r="CS75">
        <v>7</v>
      </c>
      <c r="CT75">
        <v>0</v>
      </c>
      <c r="CU75">
        <v>1</v>
      </c>
      <c r="CV75">
        <v>453</v>
      </c>
      <c r="CW75">
        <v>28</v>
      </c>
      <c r="CX75">
        <v>2</v>
      </c>
      <c r="CY75">
        <v>4</v>
      </c>
      <c r="CZ75">
        <v>15</v>
      </c>
      <c r="DA75">
        <v>7</v>
      </c>
      <c r="DB75">
        <v>0</v>
      </c>
      <c r="DC75">
        <v>9</v>
      </c>
      <c r="DD75">
        <v>11</v>
      </c>
      <c r="DE75">
        <v>7</v>
      </c>
      <c r="DF75">
        <v>2</v>
      </c>
      <c r="DG75">
        <v>0</v>
      </c>
      <c r="DH75">
        <v>0</v>
      </c>
      <c r="DI75">
        <v>7</v>
      </c>
      <c r="DJ75">
        <v>39</v>
      </c>
      <c r="DK75">
        <v>0</v>
      </c>
      <c r="DL75">
        <v>0</v>
      </c>
      <c r="DM75">
        <v>5</v>
      </c>
      <c r="DN75">
        <v>1</v>
      </c>
      <c r="DO75">
        <v>21</v>
      </c>
      <c r="DP75">
        <v>5</v>
      </c>
      <c r="DQ75">
        <v>0</v>
      </c>
      <c r="DR75">
        <v>3</v>
      </c>
      <c r="DS75">
        <v>0</v>
      </c>
      <c r="DT75">
        <v>3</v>
      </c>
      <c r="DU75">
        <v>2</v>
      </c>
      <c r="DV75">
        <v>0</v>
      </c>
      <c r="DW75">
        <v>0</v>
      </c>
      <c r="DX75">
        <v>2</v>
      </c>
      <c r="DY75">
        <v>0</v>
      </c>
      <c r="DZ75">
        <v>3</v>
      </c>
      <c r="EA75">
        <v>1</v>
      </c>
      <c r="EB75">
        <v>7</v>
      </c>
      <c r="EC75">
        <v>184</v>
      </c>
      <c r="ED75">
        <v>143</v>
      </c>
      <c r="EE75">
        <v>2</v>
      </c>
      <c r="EF75">
        <v>5</v>
      </c>
      <c r="EG75">
        <v>94</v>
      </c>
      <c r="EH75">
        <v>20</v>
      </c>
      <c r="EI75">
        <v>0</v>
      </c>
      <c r="EJ75">
        <v>18</v>
      </c>
      <c r="EK75">
        <v>48</v>
      </c>
      <c r="EL75">
        <v>32</v>
      </c>
      <c r="EM75">
        <v>3</v>
      </c>
      <c r="EN75">
        <v>0</v>
      </c>
      <c r="EO75">
        <v>0</v>
      </c>
      <c r="EP75">
        <v>17</v>
      </c>
      <c r="EQ75">
        <v>276</v>
      </c>
      <c r="ER75">
        <v>0</v>
      </c>
      <c r="ES75">
        <v>1</v>
      </c>
      <c r="ET75">
        <v>10</v>
      </c>
      <c r="EU75">
        <v>1</v>
      </c>
      <c r="EV75">
        <v>90</v>
      </c>
      <c r="EW75">
        <v>11</v>
      </c>
      <c r="EX75">
        <v>0</v>
      </c>
      <c r="EY75">
        <v>7</v>
      </c>
      <c r="EZ75">
        <v>2</v>
      </c>
      <c r="FA75">
        <v>13</v>
      </c>
      <c r="FB75">
        <v>2</v>
      </c>
      <c r="FC75">
        <v>5</v>
      </c>
      <c r="FD75">
        <v>18</v>
      </c>
      <c r="FE75">
        <v>2</v>
      </c>
      <c r="FF75">
        <v>5</v>
      </c>
      <c r="FG75">
        <v>13</v>
      </c>
      <c r="FH75">
        <v>1</v>
      </c>
      <c r="FI75">
        <v>13</v>
      </c>
      <c r="FJ75">
        <v>852</v>
      </c>
      <c r="FK75">
        <v>98</v>
      </c>
      <c r="FL75">
        <v>17</v>
      </c>
      <c r="FM75">
        <v>88</v>
      </c>
      <c r="FN75">
        <v>0</v>
      </c>
      <c r="FO75">
        <v>4</v>
      </c>
      <c r="FP75">
        <v>207</v>
      </c>
      <c r="FQ75">
        <v>3</v>
      </c>
      <c r="FR75">
        <v>3</v>
      </c>
      <c r="FS75">
        <v>0</v>
      </c>
      <c r="FT75">
        <v>0</v>
      </c>
      <c r="FU75">
        <v>2</v>
      </c>
      <c r="FV75">
        <v>8</v>
      </c>
      <c r="FW75">
        <v>290</v>
      </c>
      <c r="FX75">
        <v>20</v>
      </c>
      <c r="FY75">
        <v>128</v>
      </c>
      <c r="FZ75">
        <v>1</v>
      </c>
      <c r="GA75">
        <v>14</v>
      </c>
      <c r="GB75">
        <v>453</v>
      </c>
      <c r="GC75">
        <v>20</v>
      </c>
      <c r="GD75">
        <v>0</v>
      </c>
      <c r="GE75">
        <v>144</v>
      </c>
      <c r="GF75">
        <v>2</v>
      </c>
      <c r="GG75">
        <v>18</v>
      </c>
      <c r="GH75">
        <v>184</v>
      </c>
      <c r="GI75">
        <v>411</v>
      </c>
      <c r="GJ75">
        <v>40</v>
      </c>
      <c r="GK75">
        <v>360</v>
      </c>
      <c r="GL75">
        <v>3</v>
      </c>
      <c r="GM75">
        <v>38</v>
      </c>
      <c r="GN75">
        <v>852</v>
      </c>
      <c r="GO75">
        <v>3</v>
      </c>
      <c r="GP75">
        <v>0</v>
      </c>
      <c r="GQ75">
        <v>31</v>
      </c>
      <c r="GR75">
        <v>17</v>
      </c>
      <c r="GS75">
        <v>12</v>
      </c>
      <c r="GT75">
        <v>0</v>
      </c>
      <c r="GU75">
        <v>0</v>
      </c>
      <c r="GV75">
        <v>0</v>
      </c>
      <c r="GW75">
        <v>0</v>
      </c>
      <c r="GX75">
        <v>46</v>
      </c>
      <c r="GY75">
        <v>6</v>
      </c>
      <c r="GZ75">
        <v>0</v>
      </c>
      <c r="HA75">
        <v>26</v>
      </c>
      <c r="HB75">
        <v>19</v>
      </c>
      <c r="HC75">
        <v>8</v>
      </c>
      <c r="HD75">
        <v>0</v>
      </c>
      <c r="HE75">
        <v>0</v>
      </c>
      <c r="HF75">
        <v>0</v>
      </c>
      <c r="HG75">
        <v>0</v>
      </c>
      <c r="HH75">
        <v>40</v>
      </c>
      <c r="HI75">
        <v>4</v>
      </c>
      <c r="HJ75">
        <v>1</v>
      </c>
      <c r="HK75">
        <v>37</v>
      </c>
      <c r="HL75">
        <v>21</v>
      </c>
      <c r="HM75">
        <v>6</v>
      </c>
      <c r="HN75">
        <v>0</v>
      </c>
      <c r="HO75">
        <v>0</v>
      </c>
      <c r="HP75">
        <v>0</v>
      </c>
      <c r="HQ75">
        <v>0</v>
      </c>
      <c r="HR75">
        <v>48</v>
      </c>
      <c r="HS75">
        <v>11</v>
      </c>
      <c r="HT75">
        <v>0</v>
      </c>
      <c r="HU75">
        <v>39</v>
      </c>
      <c r="HV75">
        <v>25</v>
      </c>
      <c r="HW75">
        <v>15</v>
      </c>
      <c r="HX75">
        <v>0</v>
      </c>
      <c r="HY75">
        <v>0</v>
      </c>
      <c r="HZ75">
        <v>0</v>
      </c>
      <c r="IA75">
        <v>0</v>
      </c>
      <c r="IB75">
        <v>65</v>
      </c>
      <c r="IC75">
        <v>12</v>
      </c>
      <c r="ID75">
        <v>0</v>
      </c>
      <c r="IE75">
        <v>34</v>
      </c>
      <c r="IF75">
        <v>23</v>
      </c>
      <c r="IG75">
        <v>15</v>
      </c>
      <c r="IH75">
        <v>1</v>
      </c>
      <c r="II75">
        <v>1</v>
      </c>
      <c r="IJ75">
        <v>0</v>
      </c>
      <c r="IK75">
        <v>0</v>
      </c>
      <c r="IL75">
        <v>61</v>
      </c>
      <c r="IM75">
        <v>15</v>
      </c>
      <c r="IN75">
        <v>0</v>
      </c>
      <c r="IO75">
        <v>36</v>
      </c>
      <c r="IP75">
        <v>26</v>
      </c>
      <c r="IQ75">
        <v>12</v>
      </c>
      <c r="IR75">
        <v>0</v>
      </c>
      <c r="IS75">
        <v>1</v>
      </c>
      <c r="IT75">
        <v>0</v>
      </c>
      <c r="IU75">
        <v>0</v>
      </c>
      <c r="IV75">
        <v>63</v>
      </c>
      <c r="IW75">
        <v>14</v>
      </c>
      <c r="IX75">
        <v>0</v>
      </c>
      <c r="IY75">
        <v>32</v>
      </c>
      <c r="IZ75">
        <v>18</v>
      </c>
      <c r="JA75">
        <v>12</v>
      </c>
      <c r="JB75">
        <v>0</v>
      </c>
      <c r="JC75">
        <v>0</v>
      </c>
      <c r="JD75">
        <v>0</v>
      </c>
      <c r="JE75">
        <v>0</v>
      </c>
      <c r="JF75">
        <v>58</v>
      </c>
      <c r="JG75">
        <v>17</v>
      </c>
      <c r="JH75">
        <v>0</v>
      </c>
      <c r="JI75">
        <v>37</v>
      </c>
      <c r="JJ75">
        <v>20</v>
      </c>
      <c r="JK75">
        <v>9</v>
      </c>
      <c r="JL75">
        <v>0</v>
      </c>
      <c r="JM75">
        <v>0</v>
      </c>
      <c r="JN75">
        <v>0</v>
      </c>
      <c r="JO75">
        <v>0</v>
      </c>
      <c r="JP75">
        <v>63</v>
      </c>
      <c r="JQ75">
        <v>14</v>
      </c>
      <c r="JR75">
        <v>1</v>
      </c>
      <c r="JS75">
        <v>21</v>
      </c>
      <c r="JT75">
        <v>15</v>
      </c>
      <c r="JU75">
        <v>10</v>
      </c>
      <c r="JV75">
        <v>1</v>
      </c>
      <c r="JW75">
        <v>0</v>
      </c>
      <c r="JX75">
        <v>0</v>
      </c>
      <c r="JY75">
        <v>0</v>
      </c>
      <c r="JZ75">
        <v>46</v>
      </c>
      <c r="KA75">
        <v>10</v>
      </c>
      <c r="KB75">
        <v>0</v>
      </c>
      <c r="KC75">
        <v>15</v>
      </c>
      <c r="KD75">
        <v>9</v>
      </c>
      <c r="KE75">
        <v>11</v>
      </c>
      <c r="KF75">
        <v>0</v>
      </c>
      <c r="KG75">
        <v>0</v>
      </c>
      <c r="KH75">
        <v>0</v>
      </c>
      <c r="KI75">
        <v>0</v>
      </c>
      <c r="KJ75">
        <v>36</v>
      </c>
      <c r="KK75">
        <v>16</v>
      </c>
      <c r="KL75">
        <v>1</v>
      </c>
      <c r="KM75">
        <v>24</v>
      </c>
      <c r="KN75">
        <v>17</v>
      </c>
      <c r="KO75">
        <v>16</v>
      </c>
      <c r="KP75">
        <v>0</v>
      </c>
      <c r="KQ75">
        <v>0</v>
      </c>
      <c r="KR75">
        <v>0</v>
      </c>
      <c r="KS75">
        <v>0</v>
      </c>
      <c r="KT75">
        <v>57</v>
      </c>
      <c r="KU75">
        <v>19</v>
      </c>
      <c r="KV75">
        <v>0</v>
      </c>
      <c r="KW75">
        <v>19</v>
      </c>
      <c r="KX75">
        <v>10</v>
      </c>
      <c r="KY75">
        <v>11</v>
      </c>
      <c r="KZ75">
        <v>0</v>
      </c>
      <c r="LA75">
        <v>0</v>
      </c>
      <c r="LB75">
        <v>0</v>
      </c>
      <c r="LC75">
        <v>0</v>
      </c>
      <c r="LD75">
        <v>49</v>
      </c>
      <c r="LE75">
        <v>17</v>
      </c>
      <c r="LF75">
        <v>2</v>
      </c>
      <c r="LG75">
        <v>24</v>
      </c>
      <c r="LH75">
        <v>17</v>
      </c>
      <c r="LI75">
        <v>12</v>
      </c>
      <c r="LJ75">
        <v>0</v>
      </c>
      <c r="LK75">
        <v>0</v>
      </c>
      <c r="LL75">
        <v>0</v>
      </c>
      <c r="LM75">
        <v>0</v>
      </c>
      <c r="LN75">
        <v>55</v>
      </c>
      <c r="LO75">
        <v>13</v>
      </c>
      <c r="LP75">
        <v>0</v>
      </c>
      <c r="LQ75">
        <v>20</v>
      </c>
      <c r="LR75">
        <v>7</v>
      </c>
      <c r="LS75">
        <v>12</v>
      </c>
      <c r="LT75">
        <v>0</v>
      </c>
      <c r="LU75">
        <v>0</v>
      </c>
      <c r="LV75">
        <v>0</v>
      </c>
      <c r="LW75">
        <v>0</v>
      </c>
      <c r="LX75">
        <v>45</v>
      </c>
      <c r="LY75">
        <v>18</v>
      </c>
      <c r="LZ75">
        <v>1</v>
      </c>
      <c r="MA75">
        <v>26</v>
      </c>
      <c r="MB75">
        <v>14</v>
      </c>
      <c r="MC75">
        <v>11</v>
      </c>
      <c r="MD75">
        <v>0</v>
      </c>
      <c r="ME75">
        <v>0</v>
      </c>
      <c r="MF75">
        <v>0</v>
      </c>
      <c r="MG75">
        <v>0</v>
      </c>
      <c r="MH75">
        <v>56</v>
      </c>
      <c r="MI75">
        <v>5</v>
      </c>
      <c r="MJ75">
        <v>1</v>
      </c>
      <c r="MK75">
        <v>13</v>
      </c>
      <c r="ML75">
        <v>7</v>
      </c>
      <c r="MM75">
        <v>7</v>
      </c>
      <c r="MN75">
        <v>0</v>
      </c>
      <c r="MO75">
        <v>0</v>
      </c>
      <c r="MP75">
        <v>0</v>
      </c>
      <c r="MQ75">
        <v>0</v>
      </c>
      <c r="MR75">
        <v>26</v>
      </c>
      <c r="MS75">
        <v>8</v>
      </c>
      <c r="MT75">
        <v>0</v>
      </c>
      <c r="MU75">
        <v>11</v>
      </c>
      <c r="MV75">
        <v>4</v>
      </c>
      <c r="MW75">
        <v>2</v>
      </c>
      <c r="MX75">
        <v>0</v>
      </c>
      <c r="MY75">
        <v>0</v>
      </c>
      <c r="MZ75">
        <v>0</v>
      </c>
      <c r="NA75">
        <v>0</v>
      </c>
      <c r="NB75">
        <v>21</v>
      </c>
      <c r="NC75">
        <v>4</v>
      </c>
      <c r="ND75">
        <v>1</v>
      </c>
      <c r="NE75">
        <v>7</v>
      </c>
      <c r="NF75">
        <v>3</v>
      </c>
      <c r="NG75">
        <v>3</v>
      </c>
      <c r="NH75">
        <v>0</v>
      </c>
      <c r="NI75">
        <v>0</v>
      </c>
      <c r="NJ75">
        <v>0</v>
      </c>
      <c r="NK75">
        <v>0</v>
      </c>
      <c r="NL75">
        <v>15</v>
      </c>
      <c r="NM75">
        <v>1</v>
      </c>
      <c r="NN75">
        <v>0</v>
      </c>
      <c r="NO75">
        <v>1</v>
      </c>
      <c r="NP75">
        <v>1</v>
      </c>
      <c r="NQ75">
        <v>0</v>
      </c>
      <c r="NR75">
        <v>0</v>
      </c>
      <c r="NS75">
        <v>0</v>
      </c>
      <c r="NT75">
        <v>0</v>
      </c>
      <c r="NU75">
        <v>0</v>
      </c>
      <c r="NV75">
        <v>2</v>
      </c>
      <c r="NW75">
        <v>207</v>
      </c>
      <c r="NX75">
        <v>8</v>
      </c>
      <c r="NY75">
        <v>453</v>
      </c>
      <c r="NZ75">
        <v>273</v>
      </c>
      <c r="OA75">
        <v>184</v>
      </c>
      <c r="OB75">
        <v>2</v>
      </c>
      <c r="OC75">
        <v>2</v>
      </c>
      <c r="OD75">
        <v>0</v>
      </c>
      <c r="OE75">
        <v>0</v>
      </c>
      <c r="OF75">
        <v>852</v>
      </c>
    </row>
    <row r="76" spans="1:396" hidden="1">
      <c r="A76" s="178" t="s">
        <v>196</v>
      </c>
      <c r="B76">
        <v>122</v>
      </c>
      <c r="C76">
        <v>1</v>
      </c>
      <c r="D76">
        <v>0</v>
      </c>
      <c r="E76">
        <v>1</v>
      </c>
      <c r="F76">
        <v>15</v>
      </c>
      <c r="G76">
        <v>0</v>
      </c>
      <c r="H76">
        <v>9</v>
      </c>
      <c r="I76">
        <v>12</v>
      </c>
      <c r="J76">
        <v>50</v>
      </c>
      <c r="K76">
        <v>6</v>
      </c>
      <c r="L76">
        <v>0</v>
      </c>
      <c r="M76">
        <v>2</v>
      </c>
      <c r="N76">
        <v>5</v>
      </c>
      <c r="O76">
        <v>47</v>
      </c>
      <c r="P76">
        <v>0</v>
      </c>
      <c r="Q76">
        <v>0</v>
      </c>
      <c r="R76">
        <v>10</v>
      </c>
      <c r="S76">
        <v>1</v>
      </c>
      <c r="T76">
        <v>59</v>
      </c>
      <c r="U76">
        <v>6</v>
      </c>
      <c r="V76">
        <v>0</v>
      </c>
      <c r="W76">
        <v>0</v>
      </c>
      <c r="X76">
        <v>0</v>
      </c>
      <c r="Y76">
        <v>7</v>
      </c>
      <c r="Z76">
        <v>1</v>
      </c>
      <c r="AA76">
        <v>0</v>
      </c>
      <c r="AB76">
        <v>10</v>
      </c>
      <c r="AC76">
        <v>2</v>
      </c>
      <c r="AD76">
        <v>0</v>
      </c>
      <c r="AE76">
        <v>8</v>
      </c>
      <c r="AF76">
        <v>3</v>
      </c>
      <c r="AG76">
        <v>20</v>
      </c>
      <c r="AH76">
        <v>397</v>
      </c>
      <c r="AI76">
        <v>2</v>
      </c>
      <c r="AJ76">
        <v>1</v>
      </c>
      <c r="AK76">
        <v>0</v>
      </c>
      <c r="AL76">
        <v>0</v>
      </c>
      <c r="AM76">
        <v>3</v>
      </c>
      <c r="AN76">
        <v>0</v>
      </c>
      <c r="AO76">
        <v>0</v>
      </c>
      <c r="AP76">
        <v>1</v>
      </c>
      <c r="AQ76">
        <v>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</v>
      </c>
      <c r="BB76">
        <v>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1</v>
      </c>
      <c r="BJ76">
        <v>0</v>
      </c>
      <c r="BK76">
        <v>0</v>
      </c>
      <c r="BL76">
        <v>2</v>
      </c>
      <c r="BM76">
        <v>1</v>
      </c>
      <c r="BN76">
        <v>0</v>
      </c>
      <c r="BO76">
        <v>15</v>
      </c>
      <c r="BP76">
        <v>207</v>
      </c>
      <c r="BQ76">
        <v>3</v>
      </c>
      <c r="BR76">
        <v>0</v>
      </c>
      <c r="BS76">
        <v>0</v>
      </c>
      <c r="BT76">
        <v>26</v>
      </c>
      <c r="BU76">
        <v>0</v>
      </c>
      <c r="BV76">
        <v>10</v>
      </c>
      <c r="BW76">
        <v>23</v>
      </c>
      <c r="BX76">
        <v>16</v>
      </c>
      <c r="BY76">
        <v>2</v>
      </c>
      <c r="BZ76">
        <v>1</v>
      </c>
      <c r="CA76">
        <v>0</v>
      </c>
      <c r="CB76">
        <v>0</v>
      </c>
      <c r="CC76">
        <v>175</v>
      </c>
      <c r="CD76">
        <v>0</v>
      </c>
      <c r="CE76">
        <v>0</v>
      </c>
      <c r="CF76">
        <v>3</v>
      </c>
      <c r="CG76">
        <v>0</v>
      </c>
      <c r="CH76">
        <v>35</v>
      </c>
      <c r="CI76">
        <v>4</v>
      </c>
      <c r="CJ76">
        <v>0</v>
      </c>
      <c r="CK76">
        <v>4</v>
      </c>
      <c r="CL76">
        <v>1</v>
      </c>
      <c r="CM76">
        <v>12</v>
      </c>
      <c r="CN76">
        <v>0</v>
      </c>
      <c r="CO76">
        <v>4</v>
      </c>
      <c r="CP76">
        <v>24</v>
      </c>
      <c r="CQ76">
        <v>4</v>
      </c>
      <c r="CR76">
        <v>0</v>
      </c>
      <c r="CS76">
        <v>10</v>
      </c>
      <c r="CT76">
        <v>2</v>
      </c>
      <c r="CU76">
        <v>19</v>
      </c>
      <c r="CV76">
        <v>585</v>
      </c>
      <c r="CW76">
        <v>55</v>
      </c>
      <c r="CX76">
        <v>2</v>
      </c>
      <c r="CY76">
        <v>3</v>
      </c>
      <c r="CZ76">
        <v>4</v>
      </c>
      <c r="DA76">
        <v>34</v>
      </c>
      <c r="DB76">
        <v>0</v>
      </c>
      <c r="DC76">
        <v>14</v>
      </c>
      <c r="DD76">
        <v>36</v>
      </c>
      <c r="DE76">
        <v>20</v>
      </c>
      <c r="DF76">
        <v>6</v>
      </c>
      <c r="DG76">
        <v>1</v>
      </c>
      <c r="DH76">
        <v>2</v>
      </c>
      <c r="DI76">
        <v>1</v>
      </c>
      <c r="DJ76">
        <v>15</v>
      </c>
      <c r="DK76">
        <v>0</v>
      </c>
      <c r="DL76">
        <v>0</v>
      </c>
      <c r="DM76">
        <v>14</v>
      </c>
      <c r="DN76">
        <v>0</v>
      </c>
      <c r="DO76">
        <v>66</v>
      </c>
      <c r="DP76">
        <v>3</v>
      </c>
      <c r="DQ76">
        <v>0</v>
      </c>
      <c r="DR76">
        <v>4</v>
      </c>
      <c r="DS76">
        <v>0</v>
      </c>
      <c r="DT76">
        <v>19</v>
      </c>
      <c r="DU76">
        <v>0</v>
      </c>
      <c r="DV76">
        <v>0</v>
      </c>
      <c r="DW76">
        <v>1</v>
      </c>
      <c r="DX76">
        <v>4</v>
      </c>
      <c r="DY76">
        <v>2</v>
      </c>
      <c r="DZ76">
        <v>12</v>
      </c>
      <c r="EA76">
        <v>5</v>
      </c>
      <c r="EB76">
        <v>16</v>
      </c>
      <c r="EC76">
        <v>339</v>
      </c>
      <c r="ED76">
        <v>386</v>
      </c>
      <c r="EE76">
        <v>7</v>
      </c>
      <c r="EF76">
        <v>3</v>
      </c>
      <c r="EG76">
        <v>5</v>
      </c>
      <c r="EH76">
        <v>78</v>
      </c>
      <c r="EI76">
        <v>0</v>
      </c>
      <c r="EJ76">
        <v>33</v>
      </c>
      <c r="EK76">
        <v>72</v>
      </c>
      <c r="EL76">
        <v>87</v>
      </c>
      <c r="EM76">
        <v>14</v>
      </c>
      <c r="EN76">
        <v>2</v>
      </c>
      <c r="EO76">
        <v>4</v>
      </c>
      <c r="EP76">
        <v>6</v>
      </c>
      <c r="EQ76">
        <v>237</v>
      </c>
      <c r="ER76">
        <v>0</v>
      </c>
      <c r="ES76">
        <v>0</v>
      </c>
      <c r="ET76">
        <v>27</v>
      </c>
      <c r="EU76">
        <v>1</v>
      </c>
      <c r="EV76">
        <v>161</v>
      </c>
      <c r="EW76">
        <v>15</v>
      </c>
      <c r="EX76">
        <v>0</v>
      </c>
      <c r="EY76">
        <v>8</v>
      </c>
      <c r="EZ76">
        <v>1</v>
      </c>
      <c r="FA76">
        <v>38</v>
      </c>
      <c r="FB76">
        <v>1</v>
      </c>
      <c r="FC76">
        <v>4</v>
      </c>
      <c r="FD76">
        <v>36</v>
      </c>
      <c r="FE76">
        <v>10</v>
      </c>
      <c r="FF76">
        <v>2</v>
      </c>
      <c r="FG76">
        <v>32</v>
      </c>
      <c r="FH76">
        <v>11</v>
      </c>
      <c r="FI76">
        <v>55</v>
      </c>
      <c r="FJ76">
        <v>1336</v>
      </c>
      <c r="FK76">
        <v>185</v>
      </c>
      <c r="FL76">
        <v>28</v>
      </c>
      <c r="FM76">
        <v>165</v>
      </c>
      <c r="FN76">
        <v>3</v>
      </c>
      <c r="FO76">
        <v>16</v>
      </c>
      <c r="FP76">
        <v>397</v>
      </c>
      <c r="FQ76">
        <v>8</v>
      </c>
      <c r="FR76">
        <v>5</v>
      </c>
      <c r="FS76">
        <v>0</v>
      </c>
      <c r="FT76">
        <v>0</v>
      </c>
      <c r="FU76">
        <v>2</v>
      </c>
      <c r="FV76">
        <v>15</v>
      </c>
      <c r="FW76">
        <v>303</v>
      </c>
      <c r="FX76">
        <v>20</v>
      </c>
      <c r="FY76">
        <v>230</v>
      </c>
      <c r="FZ76">
        <v>0</v>
      </c>
      <c r="GA76">
        <v>32</v>
      </c>
      <c r="GB76">
        <v>585</v>
      </c>
      <c r="GC76">
        <v>55</v>
      </c>
      <c r="GD76">
        <v>2</v>
      </c>
      <c r="GE76">
        <v>248</v>
      </c>
      <c r="GF76">
        <v>7</v>
      </c>
      <c r="GG76">
        <v>27</v>
      </c>
      <c r="GH76">
        <v>339</v>
      </c>
      <c r="GI76">
        <v>551</v>
      </c>
      <c r="GJ76">
        <v>55</v>
      </c>
      <c r="GK76">
        <v>643</v>
      </c>
      <c r="GL76">
        <v>10</v>
      </c>
      <c r="GM76">
        <v>77</v>
      </c>
      <c r="GN76">
        <v>1336</v>
      </c>
      <c r="GO76">
        <v>10</v>
      </c>
      <c r="GP76">
        <v>0</v>
      </c>
      <c r="GQ76">
        <v>39</v>
      </c>
      <c r="GR76">
        <v>23</v>
      </c>
      <c r="GS76">
        <v>22</v>
      </c>
      <c r="GT76">
        <v>0</v>
      </c>
      <c r="GU76">
        <v>0</v>
      </c>
      <c r="GV76">
        <v>0</v>
      </c>
      <c r="GW76">
        <v>0</v>
      </c>
      <c r="GX76">
        <v>71</v>
      </c>
      <c r="GY76">
        <v>12</v>
      </c>
      <c r="GZ76">
        <v>0</v>
      </c>
      <c r="HA76">
        <v>47</v>
      </c>
      <c r="HB76">
        <v>32</v>
      </c>
      <c r="HC76">
        <v>15</v>
      </c>
      <c r="HD76">
        <v>0</v>
      </c>
      <c r="HE76">
        <v>0</v>
      </c>
      <c r="HF76">
        <v>0</v>
      </c>
      <c r="HG76">
        <v>0</v>
      </c>
      <c r="HH76">
        <v>74</v>
      </c>
      <c r="HI76">
        <v>15</v>
      </c>
      <c r="HJ76">
        <v>0</v>
      </c>
      <c r="HK76">
        <v>33</v>
      </c>
      <c r="HL76">
        <v>23</v>
      </c>
      <c r="HM76">
        <v>16</v>
      </c>
      <c r="HN76">
        <v>0</v>
      </c>
      <c r="HO76">
        <v>0</v>
      </c>
      <c r="HP76">
        <v>0</v>
      </c>
      <c r="HQ76">
        <v>1</v>
      </c>
      <c r="HR76">
        <v>64</v>
      </c>
      <c r="HS76">
        <v>23</v>
      </c>
      <c r="HT76">
        <v>0</v>
      </c>
      <c r="HU76">
        <v>58</v>
      </c>
      <c r="HV76">
        <v>28</v>
      </c>
      <c r="HW76">
        <v>28</v>
      </c>
      <c r="HX76">
        <v>0</v>
      </c>
      <c r="HY76">
        <v>0</v>
      </c>
      <c r="HZ76">
        <v>0</v>
      </c>
      <c r="IA76">
        <v>0</v>
      </c>
      <c r="IB76">
        <v>109</v>
      </c>
      <c r="IC76">
        <v>29</v>
      </c>
      <c r="ID76">
        <v>0</v>
      </c>
      <c r="IE76">
        <v>35</v>
      </c>
      <c r="IF76">
        <v>20</v>
      </c>
      <c r="IG76">
        <v>21</v>
      </c>
      <c r="IH76">
        <v>0</v>
      </c>
      <c r="II76">
        <v>0</v>
      </c>
      <c r="IJ76">
        <v>0</v>
      </c>
      <c r="IK76">
        <v>0</v>
      </c>
      <c r="IL76">
        <v>85</v>
      </c>
      <c r="IM76">
        <v>37</v>
      </c>
      <c r="IN76">
        <v>2</v>
      </c>
      <c r="IO76">
        <v>37</v>
      </c>
      <c r="IP76">
        <v>20</v>
      </c>
      <c r="IQ76">
        <v>16</v>
      </c>
      <c r="IR76">
        <v>0</v>
      </c>
      <c r="IS76">
        <v>0</v>
      </c>
      <c r="IT76">
        <v>0</v>
      </c>
      <c r="IU76">
        <v>1</v>
      </c>
      <c r="IV76">
        <v>92</v>
      </c>
      <c r="IW76">
        <v>26</v>
      </c>
      <c r="IX76">
        <v>1</v>
      </c>
      <c r="IY76">
        <v>30</v>
      </c>
      <c r="IZ76">
        <v>15</v>
      </c>
      <c r="JA76">
        <v>16</v>
      </c>
      <c r="JB76">
        <v>0</v>
      </c>
      <c r="JC76">
        <v>0</v>
      </c>
      <c r="JD76">
        <v>0</v>
      </c>
      <c r="JE76">
        <v>0</v>
      </c>
      <c r="JF76">
        <v>73</v>
      </c>
      <c r="JG76">
        <v>27</v>
      </c>
      <c r="JH76">
        <v>0</v>
      </c>
      <c r="JI76">
        <v>37</v>
      </c>
      <c r="JJ76">
        <v>24</v>
      </c>
      <c r="JK76">
        <v>24</v>
      </c>
      <c r="JL76">
        <v>0</v>
      </c>
      <c r="JM76">
        <v>0</v>
      </c>
      <c r="JN76">
        <v>0</v>
      </c>
      <c r="JO76">
        <v>0</v>
      </c>
      <c r="JP76">
        <v>88</v>
      </c>
      <c r="JQ76">
        <v>20</v>
      </c>
      <c r="JR76">
        <v>1</v>
      </c>
      <c r="JS76">
        <v>25</v>
      </c>
      <c r="JT76">
        <v>17</v>
      </c>
      <c r="JU76">
        <v>22</v>
      </c>
      <c r="JV76">
        <v>0</v>
      </c>
      <c r="JW76">
        <v>0</v>
      </c>
      <c r="JX76">
        <v>0</v>
      </c>
      <c r="JY76">
        <v>0</v>
      </c>
      <c r="JZ76">
        <v>68</v>
      </c>
      <c r="KA76">
        <v>36</v>
      </c>
      <c r="KB76">
        <v>0</v>
      </c>
      <c r="KC76">
        <v>42</v>
      </c>
      <c r="KD76">
        <v>22</v>
      </c>
      <c r="KE76">
        <v>19</v>
      </c>
      <c r="KF76">
        <v>0</v>
      </c>
      <c r="KG76">
        <v>0</v>
      </c>
      <c r="KH76">
        <v>0</v>
      </c>
      <c r="KI76">
        <v>1</v>
      </c>
      <c r="KJ76">
        <v>97</v>
      </c>
      <c r="KK76">
        <v>18</v>
      </c>
      <c r="KL76">
        <v>1</v>
      </c>
      <c r="KM76">
        <v>28</v>
      </c>
      <c r="KN76">
        <v>18</v>
      </c>
      <c r="KO76">
        <v>27</v>
      </c>
      <c r="KP76">
        <v>0</v>
      </c>
      <c r="KQ76">
        <v>2</v>
      </c>
      <c r="KR76">
        <v>0</v>
      </c>
      <c r="KS76">
        <v>0</v>
      </c>
      <c r="KT76">
        <v>74</v>
      </c>
      <c r="KU76">
        <v>22</v>
      </c>
      <c r="KV76">
        <v>0</v>
      </c>
      <c r="KW76">
        <v>32</v>
      </c>
      <c r="KX76">
        <v>13</v>
      </c>
      <c r="KY76">
        <v>12</v>
      </c>
      <c r="KZ76">
        <v>0</v>
      </c>
      <c r="LA76">
        <v>0</v>
      </c>
      <c r="LB76">
        <v>0</v>
      </c>
      <c r="LC76">
        <v>0</v>
      </c>
      <c r="LD76">
        <v>66</v>
      </c>
      <c r="LE76">
        <v>29</v>
      </c>
      <c r="LF76">
        <v>4</v>
      </c>
      <c r="LG76">
        <v>27</v>
      </c>
      <c r="LH76">
        <v>12</v>
      </c>
      <c r="LI76">
        <v>22</v>
      </c>
      <c r="LJ76">
        <v>0</v>
      </c>
      <c r="LK76">
        <v>0</v>
      </c>
      <c r="LL76">
        <v>0</v>
      </c>
      <c r="LM76">
        <v>0</v>
      </c>
      <c r="LN76">
        <v>82</v>
      </c>
      <c r="LO76">
        <v>19</v>
      </c>
      <c r="LP76">
        <v>2</v>
      </c>
      <c r="LQ76">
        <v>24</v>
      </c>
      <c r="LR76">
        <v>15</v>
      </c>
      <c r="LS76">
        <v>15</v>
      </c>
      <c r="LT76">
        <v>2</v>
      </c>
      <c r="LU76">
        <v>1</v>
      </c>
      <c r="LV76">
        <v>1</v>
      </c>
      <c r="LW76">
        <v>0</v>
      </c>
      <c r="LX76">
        <v>60</v>
      </c>
      <c r="LY76">
        <v>22</v>
      </c>
      <c r="LZ76">
        <v>1</v>
      </c>
      <c r="MA76">
        <v>30</v>
      </c>
      <c r="MB76">
        <v>17</v>
      </c>
      <c r="MC76">
        <v>15</v>
      </c>
      <c r="MD76">
        <v>0</v>
      </c>
      <c r="ME76">
        <v>0</v>
      </c>
      <c r="MF76">
        <v>0</v>
      </c>
      <c r="MG76">
        <v>0</v>
      </c>
      <c r="MH76">
        <v>68</v>
      </c>
      <c r="MI76">
        <v>18</v>
      </c>
      <c r="MJ76">
        <v>1</v>
      </c>
      <c r="MK76">
        <v>28</v>
      </c>
      <c r="ML76">
        <v>13</v>
      </c>
      <c r="MM76">
        <v>27</v>
      </c>
      <c r="MN76">
        <v>4</v>
      </c>
      <c r="MO76">
        <v>0</v>
      </c>
      <c r="MP76">
        <v>1</v>
      </c>
      <c r="MQ76">
        <v>0</v>
      </c>
      <c r="MR76">
        <v>74</v>
      </c>
      <c r="MS76">
        <v>16</v>
      </c>
      <c r="MT76">
        <v>2</v>
      </c>
      <c r="MU76">
        <v>15</v>
      </c>
      <c r="MV76">
        <v>6</v>
      </c>
      <c r="MW76">
        <v>12</v>
      </c>
      <c r="MX76">
        <v>0</v>
      </c>
      <c r="MY76">
        <v>0</v>
      </c>
      <c r="MZ76">
        <v>0</v>
      </c>
      <c r="NA76">
        <v>1</v>
      </c>
      <c r="NB76">
        <v>45</v>
      </c>
      <c r="NC76">
        <v>13</v>
      </c>
      <c r="ND76">
        <v>0</v>
      </c>
      <c r="NE76">
        <v>14</v>
      </c>
      <c r="NF76">
        <v>7</v>
      </c>
      <c r="NG76">
        <v>10</v>
      </c>
      <c r="NH76">
        <v>0</v>
      </c>
      <c r="NI76">
        <v>0</v>
      </c>
      <c r="NJ76">
        <v>0</v>
      </c>
      <c r="NK76">
        <v>1</v>
      </c>
      <c r="NL76">
        <v>37</v>
      </c>
      <c r="NM76">
        <v>5</v>
      </c>
      <c r="NN76">
        <v>0</v>
      </c>
      <c r="NO76">
        <v>4</v>
      </c>
      <c r="NP76">
        <v>2</v>
      </c>
      <c r="NQ76">
        <v>0</v>
      </c>
      <c r="NR76">
        <v>0</v>
      </c>
      <c r="NS76">
        <v>0</v>
      </c>
      <c r="NT76">
        <v>0</v>
      </c>
      <c r="NU76">
        <v>0</v>
      </c>
      <c r="NV76">
        <v>9</v>
      </c>
      <c r="NW76">
        <v>397</v>
      </c>
      <c r="NX76">
        <v>15</v>
      </c>
      <c r="NY76">
        <v>585</v>
      </c>
      <c r="NZ76">
        <v>327</v>
      </c>
      <c r="OA76">
        <v>339</v>
      </c>
      <c r="OB76">
        <v>6</v>
      </c>
      <c r="OC76">
        <v>3</v>
      </c>
      <c r="OD76">
        <v>2</v>
      </c>
      <c r="OE76">
        <v>5</v>
      </c>
      <c r="OF76">
        <v>1336</v>
      </c>
    </row>
    <row r="77" spans="1:396" hidden="1">
      <c r="A77" s="178" t="s">
        <v>197</v>
      </c>
      <c r="B77">
        <v>1</v>
      </c>
      <c r="C77">
        <v>11</v>
      </c>
      <c r="D77">
        <v>31</v>
      </c>
      <c r="E77">
        <v>2</v>
      </c>
      <c r="F77">
        <v>2</v>
      </c>
      <c r="G77">
        <v>0</v>
      </c>
      <c r="H77">
        <v>2</v>
      </c>
      <c r="I77">
        <v>8</v>
      </c>
      <c r="J77">
        <v>10</v>
      </c>
      <c r="K77">
        <v>0</v>
      </c>
      <c r="L77">
        <v>0</v>
      </c>
      <c r="M77">
        <v>0</v>
      </c>
      <c r="N77">
        <v>3</v>
      </c>
      <c r="O77">
        <v>0</v>
      </c>
      <c r="P77">
        <v>0</v>
      </c>
      <c r="Q77">
        <v>0</v>
      </c>
      <c r="R77">
        <v>1</v>
      </c>
      <c r="S77">
        <v>2</v>
      </c>
      <c r="T77">
        <v>3</v>
      </c>
      <c r="U77">
        <v>1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</v>
      </c>
      <c r="AC77">
        <v>0</v>
      </c>
      <c r="AD77">
        <v>2</v>
      </c>
      <c r="AE77">
        <v>1</v>
      </c>
      <c r="AF77">
        <v>1</v>
      </c>
      <c r="AG77">
        <v>5</v>
      </c>
      <c r="AH77">
        <v>87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1</v>
      </c>
      <c r="AP77">
        <v>1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56</v>
      </c>
      <c r="BQ77">
        <v>21</v>
      </c>
      <c r="BR77">
        <v>38</v>
      </c>
      <c r="BS77">
        <v>7</v>
      </c>
      <c r="BT77">
        <v>7</v>
      </c>
      <c r="BU77">
        <v>0</v>
      </c>
      <c r="BV77">
        <v>3</v>
      </c>
      <c r="BW77">
        <v>11</v>
      </c>
      <c r="BX77">
        <v>8</v>
      </c>
      <c r="BY77">
        <v>0</v>
      </c>
      <c r="BZ77">
        <v>0</v>
      </c>
      <c r="CA77">
        <v>0</v>
      </c>
      <c r="CB77">
        <v>3</v>
      </c>
      <c r="CC77">
        <v>0</v>
      </c>
      <c r="CD77">
        <v>0</v>
      </c>
      <c r="CE77">
        <v>1</v>
      </c>
      <c r="CF77">
        <v>4</v>
      </c>
      <c r="CG77">
        <v>3</v>
      </c>
      <c r="CH77">
        <v>10</v>
      </c>
      <c r="CI77">
        <v>2</v>
      </c>
      <c r="CJ77">
        <v>0</v>
      </c>
      <c r="CK77">
        <v>0</v>
      </c>
      <c r="CL77">
        <v>2</v>
      </c>
      <c r="CM77">
        <v>3</v>
      </c>
      <c r="CN77">
        <v>0</v>
      </c>
      <c r="CO77">
        <v>0</v>
      </c>
      <c r="CP77">
        <v>5</v>
      </c>
      <c r="CQ77">
        <v>0</v>
      </c>
      <c r="CR77">
        <v>1</v>
      </c>
      <c r="CS77">
        <v>9</v>
      </c>
      <c r="CT77">
        <v>0</v>
      </c>
      <c r="CU77">
        <v>7</v>
      </c>
      <c r="CV77">
        <v>201</v>
      </c>
      <c r="CW77">
        <v>5</v>
      </c>
      <c r="CX77">
        <v>14</v>
      </c>
      <c r="CY77">
        <v>22</v>
      </c>
      <c r="CZ77">
        <v>3</v>
      </c>
      <c r="DA77">
        <v>3</v>
      </c>
      <c r="DB77">
        <v>0</v>
      </c>
      <c r="DC77">
        <v>2</v>
      </c>
      <c r="DD77">
        <v>8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2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2</v>
      </c>
      <c r="EC77">
        <v>61</v>
      </c>
      <c r="ED77">
        <v>62</v>
      </c>
      <c r="EE77">
        <v>46</v>
      </c>
      <c r="EF77">
        <v>91</v>
      </c>
      <c r="EG77">
        <v>12</v>
      </c>
      <c r="EH77">
        <v>12</v>
      </c>
      <c r="EI77">
        <v>0</v>
      </c>
      <c r="EJ77">
        <v>8</v>
      </c>
      <c r="EK77">
        <v>28</v>
      </c>
      <c r="EL77">
        <v>18</v>
      </c>
      <c r="EM77">
        <v>0</v>
      </c>
      <c r="EN77">
        <v>0</v>
      </c>
      <c r="EO77">
        <v>0</v>
      </c>
      <c r="EP77">
        <v>6</v>
      </c>
      <c r="EQ77">
        <v>0</v>
      </c>
      <c r="ER77">
        <v>0</v>
      </c>
      <c r="ES77">
        <v>1</v>
      </c>
      <c r="ET77">
        <v>5</v>
      </c>
      <c r="EU77">
        <v>5</v>
      </c>
      <c r="EV77">
        <v>15</v>
      </c>
      <c r="EW77">
        <v>3</v>
      </c>
      <c r="EX77">
        <v>0</v>
      </c>
      <c r="EY77">
        <v>0</v>
      </c>
      <c r="EZ77">
        <v>2</v>
      </c>
      <c r="FA77">
        <v>3</v>
      </c>
      <c r="FB77">
        <v>0</v>
      </c>
      <c r="FC77">
        <v>0</v>
      </c>
      <c r="FD77">
        <v>6</v>
      </c>
      <c r="FE77">
        <v>0</v>
      </c>
      <c r="FF77">
        <v>3</v>
      </c>
      <c r="FG77">
        <v>10</v>
      </c>
      <c r="FH77">
        <v>1</v>
      </c>
      <c r="FI77">
        <v>14</v>
      </c>
      <c r="FJ77">
        <v>351</v>
      </c>
      <c r="FK77">
        <v>31</v>
      </c>
      <c r="FL77">
        <v>3</v>
      </c>
      <c r="FM77">
        <v>49</v>
      </c>
      <c r="FN77">
        <v>0</v>
      </c>
      <c r="FO77">
        <v>4</v>
      </c>
      <c r="FP77">
        <v>87</v>
      </c>
      <c r="FQ77">
        <v>1</v>
      </c>
      <c r="FR77">
        <v>1</v>
      </c>
      <c r="FS77">
        <v>0</v>
      </c>
      <c r="FT77">
        <v>0</v>
      </c>
      <c r="FU77">
        <v>0</v>
      </c>
      <c r="FV77">
        <v>2</v>
      </c>
      <c r="FW77">
        <v>111</v>
      </c>
      <c r="FX77">
        <v>6</v>
      </c>
      <c r="FY77">
        <v>77</v>
      </c>
      <c r="FZ77">
        <v>1</v>
      </c>
      <c r="GA77">
        <v>6</v>
      </c>
      <c r="GB77">
        <v>201</v>
      </c>
      <c r="GC77">
        <v>1</v>
      </c>
      <c r="GD77">
        <v>3</v>
      </c>
      <c r="GE77">
        <v>57</v>
      </c>
      <c r="GF77">
        <v>0</v>
      </c>
      <c r="GG77">
        <v>0</v>
      </c>
      <c r="GH77">
        <v>61</v>
      </c>
      <c r="GI77">
        <v>144</v>
      </c>
      <c r="GJ77">
        <v>13</v>
      </c>
      <c r="GK77">
        <v>183</v>
      </c>
      <c r="GL77">
        <v>1</v>
      </c>
      <c r="GM77">
        <v>10</v>
      </c>
      <c r="GN77">
        <v>351</v>
      </c>
      <c r="GO77">
        <v>2</v>
      </c>
      <c r="GP77">
        <v>0</v>
      </c>
      <c r="GQ77">
        <v>15</v>
      </c>
      <c r="GR77">
        <v>1</v>
      </c>
      <c r="GS77">
        <v>4</v>
      </c>
      <c r="GT77">
        <v>0</v>
      </c>
      <c r="GU77">
        <v>0</v>
      </c>
      <c r="GV77">
        <v>0</v>
      </c>
      <c r="GW77">
        <v>0</v>
      </c>
      <c r="GX77">
        <v>21</v>
      </c>
      <c r="GY77">
        <v>6</v>
      </c>
      <c r="GZ77">
        <v>0</v>
      </c>
      <c r="HA77">
        <v>31</v>
      </c>
      <c r="HB77">
        <v>8</v>
      </c>
      <c r="HC77">
        <v>2</v>
      </c>
      <c r="HD77">
        <v>0</v>
      </c>
      <c r="HE77">
        <v>0</v>
      </c>
      <c r="HF77">
        <v>0</v>
      </c>
      <c r="HG77">
        <v>0</v>
      </c>
      <c r="HH77">
        <v>39</v>
      </c>
      <c r="HI77">
        <v>6</v>
      </c>
      <c r="HJ77">
        <v>0</v>
      </c>
      <c r="HK77">
        <v>19</v>
      </c>
      <c r="HL77">
        <v>7</v>
      </c>
      <c r="HM77">
        <v>10</v>
      </c>
      <c r="HN77">
        <v>0</v>
      </c>
      <c r="HO77">
        <v>0</v>
      </c>
      <c r="HP77">
        <v>0</v>
      </c>
      <c r="HQ77">
        <v>0</v>
      </c>
      <c r="HR77">
        <v>35</v>
      </c>
      <c r="HS77">
        <v>16</v>
      </c>
      <c r="HT77">
        <v>0</v>
      </c>
      <c r="HU77">
        <v>19</v>
      </c>
      <c r="HV77">
        <v>3</v>
      </c>
      <c r="HW77">
        <v>6</v>
      </c>
      <c r="HX77">
        <v>0</v>
      </c>
      <c r="HY77">
        <v>0</v>
      </c>
      <c r="HZ77">
        <v>0</v>
      </c>
      <c r="IA77">
        <v>0</v>
      </c>
      <c r="IB77">
        <v>41</v>
      </c>
      <c r="IC77">
        <v>9</v>
      </c>
      <c r="ID77">
        <v>0</v>
      </c>
      <c r="IE77">
        <v>13</v>
      </c>
      <c r="IF77">
        <v>2</v>
      </c>
      <c r="IG77">
        <v>2</v>
      </c>
      <c r="IH77">
        <v>0</v>
      </c>
      <c r="II77">
        <v>0</v>
      </c>
      <c r="IJ77">
        <v>0</v>
      </c>
      <c r="IK77">
        <v>0</v>
      </c>
      <c r="IL77">
        <v>24</v>
      </c>
      <c r="IM77">
        <v>7</v>
      </c>
      <c r="IN77">
        <v>0</v>
      </c>
      <c r="IO77">
        <v>12</v>
      </c>
      <c r="IP77">
        <v>2</v>
      </c>
      <c r="IQ77">
        <v>6</v>
      </c>
      <c r="IR77">
        <v>0</v>
      </c>
      <c r="IS77">
        <v>0</v>
      </c>
      <c r="IT77">
        <v>0</v>
      </c>
      <c r="IU77">
        <v>0</v>
      </c>
      <c r="IV77">
        <v>25</v>
      </c>
      <c r="IW77">
        <v>9</v>
      </c>
      <c r="IX77">
        <v>0</v>
      </c>
      <c r="IY77">
        <v>17</v>
      </c>
      <c r="IZ77">
        <v>4</v>
      </c>
      <c r="JA77">
        <v>1</v>
      </c>
      <c r="JB77">
        <v>0</v>
      </c>
      <c r="JC77">
        <v>0</v>
      </c>
      <c r="JD77">
        <v>0</v>
      </c>
      <c r="JE77">
        <v>0</v>
      </c>
      <c r="JF77">
        <v>27</v>
      </c>
      <c r="JG77">
        <v>7</v>
      </c>
      <c r="JH77">
        <v>1</v>
      </c>
      <c r="JI77">
        <v>13</v>
      </c>
      <c r="JJ77">
        <v>2</v>
      </c>
      <c r="JK77">
        <v>8</v>
      </c>
      <c r="JL77">
        <v>0</v>
      </c>
      <c r="JM77">
        <v>0</v>
      </c>
      <c r="JN77">
        <v>0</v>
      </c>
      <c r="JO77">
        <v>0</v>
      </c>
      <c r="JP77">
        <v>29</v>
      </c>
      <c r="JQ77">
        <v>4</v>
      </c>
      <c r="JR77">
        <v>0</v>
      </c>
      <c r="JS77">
        <v>14</v>
      </c>
      <c r="JT77">
        <v>7</v>
      </c>
      <c r="JU77">
        <v>8</v>
      </c>
      <c r="JV77">
        <v>0</v>
      </c>
      <c r="JW77">
        <v>0</v>
      </c>
      <c r="JX77">
        <v>0</v>
      </c>
      <c r="JY77">
        <v>0</v>
      </c>
      <c r="JZ77">
        <v>26</v>
      </c>
      <c r="KA77">
        <v>3</v>
      </c>
      <c r="KB77">
        <v>0</v>
      </c>
      <c r="KC77">
        <v>9</v>
      </c>
      <c r="KD77">
        <v>1</v>
      </c>
      <c r="KE77">
        <v>2</v>
      </c>
      <c r="KF77">
        <v>0</v>
      </c>
      <c r="KG77">
        <v>0</v>
      </c>
      <c r="KH77">
        <v>0</v>
      </c>
      <c r="KI77">
        <v>0</v>
      </c>
      <c r="KJ77">
        <v>14</v>
      </c>
      <c r="KK77">
        <v>6</v>
      </c>
      <c r="KL77">
        <v>0</v>
      </c>
      <c r="KM77">
        <v>7</v>
      </c>
      <c r="KN77">
        <v>2</v>
      </c>
      <c r="KO77">
        <v>2</v>
      </c>
      <c r="KP77">
        <v>0</v>
      </c>
      <c r="KQ77">
        <v>0</v>
      </c>
      <c r="KR77">
        <v>0</v>
      </c>
      <c r="KS77">
        <v>0</v>
      </c>
      <c r="KT77">
        <v>15</v>
      </c>
      <c r="KU77">
        <v>2</v>
      </c>
      <c r="KV77">
        <v>0</v>
      </c>
      <c r="KW77">
        <v>8</v>
      </c>
      <c r="KX77">
        <v>3</v>
      </c>
      <c r="KY77">
        <v>4</v>
      </c>
      <c r="KZ77">
        <v>0</v>
      </c>
      <c r="LA77">
        <v>0</v>
      </c>
      <c r="LB77">
        <v>0</v>
      </c>
      <c r="LC77">
        <v>0</v>
      </c>
      <c r="LD77">
        <v>14</v>
      </c>
      <c r="LE77">
        <v>2</v>
      </c>
      <c r="LF77">
        <v>0</v>
      </c>
      <c r="LG77">
        <v>5</v>
      </c>
      <c r="LH77">
        <v>1</v>
      </c>
      <c r="LI77">
        <v>1</v>
      </c>
      <c r="LJ77">
        <v>0</v>
      </c>
      <c r="LK77">
        <v>0</v>
      </c>
      <c r="LL77">
        <v>0</v>
      </c>
      <c r="LM77">
        <v>0</v>
      </c>
      <c r="LN77">
        <v>8</v>
      </c>
      <c r="LO77">
        <v>5</v>
      </c>
      <c r="LP77">
        <v>0</v>
      </c>
      <c r="LQ77">
        <v>4</v>
      </c>
      <c r="LR77">
        <v>0</v>
      </c>
      <c r="LS77">
        <v>2</v>
      </c>
      <c r="LT77">
        <v>0</v>
      </c>
      <c r="LU77">
        <v>0</v>
      </c>
      <c r="LV77">
        <v>0</v>
      </c>
      <c r="LW77">
        <v>0</v>
      </c>
      <c r="LX77">
        <v>11</v>
      </c>
      <c r="LY77">
        <v>1</v>
      </c>
      <c r="LZ77">
        <v>0</v>
      </c>
      <c r="MA77">
        <v>5</v>
      </c>
      <c r="MB77">
        <v>0</v>
      </c>
      <c r="MC77">
        <v>1</v>
      </c>
      <c r="MD77">
        <v>0</v>
      </c>
      <c r="ME77">
        <v>0</v>
      </c>
      <c r="MF77">
        <v>0</v>
      </c>
      <c r="MG77">
        <v>0</v>
      </c>
      <c r="MH77">
        <v>7</v>
      </c>
      <c r="MI77">
        <v>1</v>
      </c>
      <c r="MJ77">
        <v>0</v>
      </c>
      <c r="MK77">
        <v>4</v>
      </c>
      <c r="ML77">
        <v>0</v>
      </c>
      <c r="MM77">
        <v>2</v>
      </c>
      <c r="MN77">
        <v>0</v>
      </c>
      <c r="MO77">
        <v>0</v>
      </c>
      <c r="MP77">
        <v>0</v>
      </c>
      <c r="MQ77">
        <v>0</v>
      </c>
      <c r="MR77">
        <v>7</v>
      </c>
      <c r="MS77">
        <v>0</v>
      </c>
      <c r="MT77">
        <v>1</v>
      </c>
      <c r="MU77">
        <v>5</v>
      </c>
      <c r="MV77">
        <v>0</v>
      </c>
      <c r="MW77">
        <v>0</v>
      </c>
      <c r="MX77">
        <v>0</v>
      </c>
      <c r="MY77">
        <v>0</v>
      </c>
      <c r="MZ77">
        <v>0</v>
      </c>
      <c r="NA77">
        <v>0</v>
      </c>
      <c r="NB77">
        <v>6</v>
      </c>
      <c r="NC77">
        <v>1</v>
      </c>
      <c r="ND77">
        <v>0</v>
      </c>
      <c r="NE77">
        <v>1</v>
      </c>
      <c r="NF77">
        <v>0</v>
      </c>
      <c r="NG77">
        <v>0</v>
      </c>
      <c r="NH77">
        <v>0</v>
      </c>
      <c r="NI77">
        <v>0</v>
      </c>
      <c r="NJ77">
        <v>0</v>
      </c>
      <c r="NK77">
        <v>0</v>
      </c>
      <c r="NL77">
        <v>2</v>
      </c>
      <c r="NM77">
        <v>0</v>
      </c>
      <c r="NN77">
        <v>0</v>
      </c>
      <c r="NO77">
        <v>0</v>
      </c>
      <c r="NP77">
        <v>0</v>
      </c>
      <c r="NQ77">
        <v>0</v>
      </c>
      <c r="NR77">
        <v>0</v>
      </c>
      <c r="NS77">
        <v>0</v>
      </c>
      <c r="NT77">
        <v>0</v>
      </c>
      <c r="NU77">
        <v>0</v>
      </c>
      <c r="NV77">
        <v>0</v>
      </c>
      <c r="NW77">
        <v>87</v>
      </c>
      <c r="NX77">
        <v>2</v>
      </c>
      <c r="NY77">
        <v>201</v>
      </c>
      <c r="NZ77">
        <v>43</v>
      </c>
      <c r="OA77">
        <v>61</v>
      </c>
      <c r="OB77">
        <v>0</v>
      </c>
      <c r="OC77">
        <v>0</v>
      </c>
      <c r="OD77">
        <v>0</v>
      </c>
      <c r="OE77">
        <v>0</v>
      </c>
      <c r="OF77">
        <v>351</v>
      </c>
    </row>
    <row r="78" spans="1:396" hidden="1">
      <c r="A78" s="178" t="s">
        <v>198</v>
      </c>
      <c r="B78">
        <v>243</v>
      </c>
      <c r="C78">
        <v>1</v>
      </c>
      <c r="D78">
        <v>0</v>
      </c>
      <c r="E78">
        <v>0</v>
      </c>
      <c r="F78">
        <v>33</v>
      </c>
      <c r="G78">
        <v>0</v>
      </c>
      <c r="H78">
        <v>43</v>
      </c>
      <c r="I78">
        <v>10</v>
      </c>
      <c r="J78">
        <v>36</v>
      </c>
      <c r="K78">
        <v>7</v>
      </c>
      <c r="L78">
        <v>0</v>
      </c>
      <c r="M78">
        <v>6</v>
      </c>
      <c r="N78">
        <v>39</v>
      </c>
      <c r="O78">
        <v>11</v>
      </c>
      <c r="P78">
        <v>0</v>
      </c>
      <c r="Q78">
        <v>1</v>
      </c>
      <c r="R78">
        <v>15</v>
      </c>
      <c r="S78">
        <v>10</v>
      </c>
      <c r="T78">
        <v>177</v>
      </c>
      <c r="U78">
        <v>16</v>
      </c>
      <c r="V78">
        <v>0</v>
      </c>
      <c r="W78">
        <v>0</v>
      </c>
      <c r="X78">
        <v>0</v>
      </c>
      <c r="Y78">
        <v>8</v>
      </c>
      <c r="Z78">
        <v>1</v>
      </c>
      <c r="AA78">
        <v>4</v>
      </c>
      <c r="AB78">
        <v>14</v>
      </c>
      <c r="AC78">
        <v>4</v>
      </c>
      <c r="AD78">
        <v>4</v>
      </c>
      <c r="AE78">
        <v>12</v>
      </c>
      <c r="AF78">
        <v>16</v>
      </c>
      <c r="AG78">
        <v>33</v>
      </c>
      <c r="AH78">
        <v>744</v>
      </c>
      <c r="AI78">
        <v>10</v>
      </c>
      <c r="AJ78">
        <v>0</v>
      </c>
      <c r="AK78">
        <v>0</v>
      </c>
      <c r="AL78">
        <v>0</v>
      </c>
      <c r="AM78">
        <v>1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</v>
      </c>
      <c r="AW78">
        <v>0</v>
      </c>
      <c r="AX78">
        <v>0</v>
      </c>
      <c r="AY78">
        <v>0</v>
      </c>
      <c r="AZ78">
        <v>0</v>
      </c>
      <c r="BA78">
        <v>4</v>
      </c>
      <c r="BB78">
        <v>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1</v>
      </c>
      <c r="BK78">
        <v>0</v>
      </c>
      <c r="BL78">
        <v>0</v>
      </c>
      <c r="BM78">
        <v>0</v>
      </c>
      <c r="BN78">
        <v>0</v>
      </c>
      <c r="BO78">
        <v>19</v>
      </c>
      <c r="BP78">
        <v>627</v>
      </c>
      <c r="BQ78">
        <v>1</v>
      </c>
      <c r="BR78">
        <v>0</v>
      </c>
      <c r="BS78">
        <v>0</v>
      </c>
      <c r="BT78">
        <v>50</v>
      </c>
      <c r="BU78">
        <v>1</v>
      </c>
      <c r="BV78">
        <v>43</v>
      </c>
      <c r="BW78">
        <v>12</v>
      </c>
      <c r="BX78">
        <v>25</v>
      </c>
      <c r="BY78">
        <v>5</v>
      </c>
      <c r="BZ78">
        <v>0</v>
      </c>
      <c r="CA78">
        <v>3</v>
      </c>
      <c r="CB78">
        <v>45</v>
      </c>
      <c r="CC78">
        <v>31</v>
      </c>
      <c r="CD78">
        <v>0</v>
      </c>
      <c r="CE78">
        <v>0</v>
      </c>
      <c r="CF78">
        <v>13</v>
      </c>
      <c r="CG78">
        <v>6</v>
      </c>
      <c r="CH78">
        <v>170</v>
      </c>
      <c r="CI78">
        <v>27</v>
      </c>
      <c r="CJ78">
        <v>0</v>
      </c>
      <c r="CK78">
        <v>0</v>
      </c>
      <c r="CL78">
        <v>2</v>
      </c>
      <c r="CM78">
        <v>11</v>
      </c>
      <c r="CN78">
        <v>0</v>
      </c>
      <c r="CO78">
        <v>9</v>
      </c>
      <c r="CP78">
        <v>27</v>
      </c>
      <c r="CQ78">
        <v>20</v>
      </c>
      <c r="CR78">
        <v>8</v>
      </c>
      <c r="CS78">
        <v>23</v>
      </c>
      <c r="CT78">
        <v>10</v>
      </c>
      <c r="CU78">
        <v>41</v>
      </c>
      <c r="CV78">
        <v>1210</v>
      </c>
      <c r="CW78">
        <v>150</v>
      </c>
      <c r="CX78">
        <v>0</v>
      </c>
      <c r="CY78">
        <v>1</v>
      </c>
      <c r="CZ78">
        <v>0</v>
      </c>
      <c r="DA78">
        <v>33</v>
      </c>
      <c r="DB78">
        <v>3</v>
      </c>
      <c r="DC78">
        <v>15</v>
      </c>
      <c r="DD78">
        <v>9</v>
      </c>
      <c r="DE78">
        <v>38</v>
      </c>
      <c r="DF78">
        <v>6</v>
      </c>
      <c r="DG78">
        <v>0</v>
      </c>
      <c r="DH78">
        <v>0</v>
      </c>
      <c r="DI78">
        <v>14</v>
      </c>
      <c r="DJ78">
        <v>4</v>
      </c>
      <c r="DK78">
        <v>0</v>
      </c>
      <c r="DL78">
        <v>0</v>
      </c>
      <c r="DM78">
        <v>8</v>
      </c>
      <c r="DN78">
        <v>4</v>
      </c>
      <c r="DO78">
        <v>69</v>
      </c>
      <c r="DP78">
        <v>25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2</v>
      </c>
      <c r="DY78">
        <v>8</v>
      </c>
      <c r="DZ78">
        <v>16</v>
      </c>
      <c r="EA78">
        <v>1</v>
      </c>
      <c r="EB78">
        <v>42</v>
      </c>
      <c r="EC78">
        <v>448</v>
      </c>
      <c r="ED78">
        <v>1030</v>
      </c>
      <c r="EE78">
        <v>2</v>
      </c>
      <c r="EF78">
        <v>1</v>
      </c>
      <c r="EG78">
        <v>0</v>
      </c>
      <c r="EH78">
        <v>117</v>
      </c>
      <c r="EI78">
        <v>4</v>
      </c>
      <c r="EJ78">
        <v>101</v>
      </c>
      <c r="EK78">
        <v>31</v>
      </c>
      <c r="EL78">
        <v>99</v>
      </c>
      <c r="EM78">
        <v>18</v>
      </c>
      <c r="EN78">
        <v>0</v>
      </c>
      <c r="EO78">
        <v>9</v>
      </c>
      <c r="EP78">
        <v>98</v>
      </c>
      <c r="EQ78">
        <v>48</v>
      </c>
      <c r="ER78">
        <v>0</v>
      </c>
      <c r="ES78">
        <v>1</v>
      </c>
      <c r="ET78">
        <v>36</v>
      </c>
      <c r="EU78">
        <v>20</v>
      </c>
      <c r="EV78">
        <v>420</v>
      </c>
      <c r="EW78">
        <v>69</v>
      </c>
      <c r="EX78">
        <v>0</v>
      </c>
      <c r="EY78">
        <v>0</v>
      </c>
      <c r="EZ78">
        <v>2</v>
      </c>
      <c r="FA78">
        <v>19</v>
      </c>
      <c r="FB78">
        <v>1</v>
      </c>
      <c r="FC78">
        <v>13</v>
      </c>
      <c r="FD78">
        <v>41</v>
      </c>
      <c r="FE78">
        <v>27</v>
      </c>
      <c r="FF78">
        <v>20</v>
      </c>
      <c r="FG78">
        <v>51</v>
      </c>
      <c r="FH78">
        <v>27</v>
      </c>
      <c r="FI78">
        <v>116</v>
      </c>
      <c r="FJ78">
        <v>2421</v>
      </c>
      <c r="FK78">
        <v>346</v>
      </c>
      <c r="FL78">
        <v>23</v>
      </c>
      <c r="FM78">
        <v>315</v>
      </c>
      <c r="FN78">
        <v>3</v>
      </c>
      <c r="FO78">
        <v>57</v>
      </c>
      <c r="FP78">
        <v>744</v>
      </c>
      <c r="FQ78">
        <v>5</v>
      </c>
      <c r="FR78">
        <v>6</v>
      </c>
      <c r="FS78">
        <v>0</v>
      </c>
      <c r="FT78">
        <v>0</v>
      </c>
      <c r="FU78">
        <v>8</v>
      </c>
      <c r="FV78">
        <v>19</v>
      </c>
      <c r="FW78">
        <v>672</v>
      </c>
      <c r="FX78">
        <v>29</v>
      </c>
      <c r="FY78">
        <v>415</v>
      </c>
      <c r="FZ78">
        <v>1</v>
      </c>
      <c r="GA78">
        <v>93</v>
      </c>
      <c r="GB78">
        <v>1210</v>
      </c>
      <c r="GC78">
        <v>77</v>
      </c>
      <c r="GD78">
        <v>4</v>
      </c>
      <c r="GE78">
        <v>333</v>
      </c>
      <c r="GF78">
        <v>0</v>
      </c>
      <c r="GG78">
        <v>34</v>
      </c>
      <c r="GH78">
        <v>448</v>
      </c>
      <c r="GI78">
        <v>1100</v>
      </c>
      <c r="GJ78">
        <v>62</v>
      </c>
      <c r="GK78">
        <v>1063</v>
      </c>
      <c r="GL78">
        <v>4</v>
      </c>
      <c r="GM78">
        <v>192</v>
      </c>
      <c r="GN78">
        <v>2421</v>
      </c>
      <c r="GO78">
        <v>10</v>
      </c>
      <c r="GP78">
        <v>0</v>
      </c>
      <c r="GQ78">
        <v>76</v>
      </c>
      <c r="GR78">
        <v>25</v>
      </c>
      <c r="GS78">
        <v>16</v>
      </c>
      <c r="GT78">
        <v>0</v>
      </c>
      <c r="GU78">
        <v>0</v>
      </c>
      <c r="GV78">
        <v>0</v>
      </c>
      <c r="GW78">
        <v>1</v>
      </c>
      <c r="GX78">
        <v>102</v>
      </c>
      <c r="GY78">
        <v>23</v>
      </c>
      <c r="GZ78">
        <v>0</v>
      </c>
      <c r="HA78">
        <v>95</v>
      </c>
      <c r="HB78">
        <v>24</v>
      </c>
      <c r="HC78">
        <v>20</v>
      </c>
      <c r="HD78">
        <v>0</v>
      </c>
      <c r="HE78">
        <v>0</v>
      </c>
      <c r="HF78">
        <v>0</v>
      </c>
      <c r="HG78">
        <v>0</v>
      </c>
      <c r="HH78">
        <v>138</v>
      </c>
      <c r="HI78">
        <v>36</v>
      </c>
      <c r="HJ78">
        <v>0</v>
      </c>
      <c r="HK78">
        <v>103</v>
      </c>
      <c r="HL78">
        <v>37</v>
      </c>
      <c r="HM78">
        <v>20</v>
      </c>
      <c r="HN78">
        <v>0</v>
      </c>
      <c r="HO78">
        <v>0</v>
      </c>
      <c r="HP78">
        <v>0</v>
      </c>
      <c r="HQ78">
        <v>0</v>
      </c>
      <c r="HR78">
        <v>159</v>
      </c>
      <c r="HS78">
        <v>34</v>
      </c>
      <c r="HT78">
        <v>0</v>
      </c>
      <c r="HU78">
        <v>96</v>
      </c>
      <c r="HV78">
        <v>31</v>
      </c>
      <c r="HW78">
        <v>28</v>
      </c>
      <c r="HX78">
        <v>0</v>
      </c>
      <c r="HY78">
        <v>0</v>
      </c>
      <c r="HZ78">
        <v>0</v>
      </c>
      <c r="IA78">
        <v>1</v>
      </c>
      <c r="IB78">
        <v>158</v>
      </c>
      <c r="IC78">
        <v>46</v>
      </c>
      <c r="ID78">
        <v>0</v>
      </c>
      <c r="IE78">
        <v>83</v>
      </c>
      <c r="IF78">
        <v>23</v>
      </c>
      <c r="IG78">
        <v>24</v>
      </c>
      <c r="IH78">
        <v>0</v>
      </c>
      <c r="II78">
        <v>1</v>
      </c>
      <c r="IJ78">
        <v>0</v>
      </c>
      <c r="IK78">
        <v>0</v>
      </c>
      <c r="IL78">
        <v>153</v>
      </c>
      <c r="IM78">
        <v>43</v>
      </c>
      <c r="IN78">
        <v>1</v>
      </c>
      <c r="IO78">
        <v>82</v>
      </c>
      <c r="IP78">
        <v>24</v>
      </c>
      <c r="IQ78">
        <v>31</v>
      </c>
      <c r="IR78">
        <v>0</v>
      </c>
      <c r="IS78">
        <v>0</v>
      </c>
      <c r="IT78">
        <v>0</v>
      </c>
      <c r="IU78">
        <v>0</v>
      </c>
      <c r="IV78">
        <v>157</v>
      </c>
      <c r="IW78">
        <v>49</v>
      </c>
      <c r="IX78">
        <v>0</v>
      </c>
      <c r="IY78">
        <v>87</v>
      </c>
      <c r="IZ78">
        <v>23</v>
      </c>
      <c r="JA78">
        <v>25</v>
      </c>
      <c r="JB78">
        <v>0</v>
      </c>
      <c r="JC78">
        <v>0</v>
      </c>
      <c r="JD78">
        <v>0</v>
      </c>
      <c r="JE78">
        <v>1</v>
      </c>
      <c r="JF78">
        <v>161</v>
      </c>
      <c r="JG78">
        <v>79</v>
      </c>
      <c r="JH78">
        <v>1</v>
      </c>
      <c r="JI78">
        <v>82</v>
      </c>
      <c r="JJ78">
        <v>17</v>
      </c>
      <c r="JK78">
        <v>25</v>
      </c>
      <c r="JL78">
        <v>0</v>
      </c>
      <c r="JM78">
        <v>0</v>
      </c>
      <c r="JN78">
        <v>0</v>
      </c>
      <c r="JO78">
        <v>0</v>
      </c>
      <c r="JP78">
        <v>187</v>
      </c>
      <c r="JQ78">
        <v>60</v>
      </c>
      <c r="JR78">
        <v>1</v>
      </c>
      <c r="JS78">
        <v>62</v>
      </c>
      <c r="JT78">
        <v>18</v>
      </c>
      <c r="JU78">
        <v>31</v>
      </c>
      <c r="JV78">
        <v>0</v>
      </c>
      <c r="JW78">
        <v>1</v>
      </c>
      <c r="JX78">
        <v>0</v>
      </c>
      <c r="JY78">
        <v>0</v>
      </c>
      <c r="JZ78">
        <v>154</v>
      </c>
      <c r="KA78">
        <v>59</v>
      </c>
      <c r="KB78">
        <v>1</v>
      </c>
      <c r="KC78">
        <v>69</v>
      </c>
      <c r="KD78">
        <v>23</v>
      </c>
      <c r="KE78">
        <v>37</v>
      </c>
      <c r="KF78">
        <v>0</v>
      </c>
      <c r="KG78">
        <v>0</v>
      </c>
      <c r="KH78">
        <v>0</v>
      </c>
      <c r="KI78">
        <v>0</v>
      </c>
      <c r="KJ78">
        <v>166</v>
      </c>
      <c r="KK78">
        <v>53</v>
      </c>
      <c r="KL78">
        <v>4</v>
      </c>
      <c r="KM78">
        <v>61</v>
      </c>
      <c r="KN78">
        <v>22</v>
      </c>
      <c r="KO78">
        <v>26</v>
      </c>
      <c r="KP78">
        <v>0</v>
      </c>
      <c r="KQ78">
        <v>0</v>
      </c>
      <c r="KR78">
        <v>1</v>
      </c>
      <c r="KS78">
        <v>1</v>
      </c>
      <c r="KT78">
        <v>144</v>
      </c>
      <c r="KU78">
        <v>50</v>
      </c>
      <c r="KV78">
        <v>1</v>
      </c>
      <c r="KW78">
        <v>68</v>
      </c>
      <c r="KX78">
        <v>16</v>
      </c>
      <c r="KY78">
        <v>29</v>
      </c>
      <c r="KZ78">
        <v>1</v>
      </c>
      <c r="LA78">
        <v>1</v>
      </c>
      <c r="LB78">
        <v>0</v>
      </c>
      <c r="LC78">
        <v>0</v>
      </c>
      <c r="LD78">
        <v>148</v>
      </c>
      <c r="LE78">
        <v>48</v>
      </c>
      <c r="LF78">
        <v>3</v>
      </c>
      <c r="LG78">
        <v>52</v>
      </c>
      <c r="LH78">
        <v>14</v>
      </c>
      <c r="LI78">
        <v>28</v>
      </c>
      <c r="LJ78">
        <v>0</v>
      </c>
      <c r="LK78">
        <v>0</v>
      </c>
      <c r="LL78">
        <v>0</v>
      </c>
      <c r="LM78">
        <v>0</v>
      </c>
      <c r="LN78">
        <v>131</v>
      </c>
      <c r="LO78">
        <v>55</v>
      </c>
      <c r="LP78">
        <v>2</v>
      </c>
      <c r="LQ78">
        <v>51</v>
      </c>
      <c r="LR78">
        <v>15</v>
      </c>
      <c r="LS78">
        <v>32</v>
      </c>
      <c r="LT78">
        <v>0</v>
      </c>
      <c r="LU78">
        <v>0</v>
      </c>
      <c r="LV78">
        <v>1</v>
      </c>
      <c r="LW78">
        <v>0</v>
      </c>
      <c r="LX78">
        <v>140</v>
      </c>
      <c r="LY78">
        <v>46</v>
      </c>
      <c r="LZ78">
        <v>3</v>
      </c>
      <c r="MA78">
        <v>46</v>
      </c>
      <c r="MB78">
        <v>7</v>
      </c>
      <c r="MC78">
        <v>17</v>
      </c>
      <c r="MD78">
        <v>0</v>
      </c>
      <c r="ME78">
        <v>0</v>
      </c>
      <c r="MF78">
        <v>0</v>
      </c>
      <c r="MG78">
        <v>0</v>
      </c>
      <c r="MH78">
        <v>112</v>
      </c>
      <c r="MI78">
        <v>23</v>
      </c>
      <c r="MJ78">
        <v>2</v>
      </c>
      <c r="MK78">
        <v>39</v>
      </c>
      <c r="ML78">
        <v>12</v>
      </c>
      <c r="MM78">
        <v>29</v>
      </c>
      <c r="MN78">
        <v>0</v>
      </c>
      <c r="MO78">
        <v>0</v>
      </c>
      <c r="MP78">
        <v>0</v>
      </c>
      <c r="MQ78">
        <v>0</v>
      </c>
      <c r="MR78">
        <v>93</v>
      </c>
      <c r="MS78">
        <v>16</v>
      </c>
      <c r="MT78">
        <v>0</v>
      </c>
      <c r="MU78">
        <v>34</v>
      </c>
      <c r="MV78">
        <v>4</v>
      </c>
      <c r="MW78">
        <v>20</v>
      </c>
      <c r="MX78">
        <v>0</v>
      </c>
      <c r="MY78">
        <v>0</v>
      </c>
      <c r="MZ78">
        <v>0</v>
      </c>
      <c r="NA78">
        <v>0</v>
      </c>
      <c r="NB78">
        <v>70</v>
      </c>
      <c r="NC78">
        <v>14</v>
      </c>
      <c r="ND78">
        <v>0</v>
      </c>
      <c r="NE78">
        <v>22</v>
      </c>
      <c r="NF78">
        <v>8</v>
      </c>
      <c r="NG78">
        <v>9</v>
      </c>
      <c r="NH78">
        <v>0</v>
      </c>
      <c r="NI78">
        <v>0</v>
      </c>
      <c r="NJ78">
        <v>0</v>
      </c>
      <c r="NK78">
        <v>0</v>
      </c>
      <c r="NL78">
        <v>45</v>
      </c>
      <c r="NM78">
        <v>0</v>
      </c>
      <c r="NN78">
        <v>0</v>
      </c>
      <c r="NO78">
        <v>2</v>
      </c>
      <c r="NP78">
        <v>1</v>
      </c>
      <c r="NQ78">
        <v>1</v>
      </c>
      <c r="NR78">
        <v>0</v>
      </c>
      <c r="NS78">
        <v>0</v>
      </c>
      <c r="NT78">
        <v>0</v>
      </c>
      <c r="NU78">
        <v>0</v>
      </c>
      <c r="NV78">
        <v>3</v>
      </c>
      <c r="NW78">
        <v>744</v>
      </c>
      <c r="NX78">
        <v>19</v>
      </c>
      <c r="NY78">
        <v>1210</v>
      </c>
      <c r="NZ78">
        <v>344</v>
      </c>
      <c r="OA78">
        <v>448</v>
      </c>
      <c r="OB78">
        <v>1</v>
      </c>
      <c r="OC78">
        <v>3</v>
      </c>
      <c r="OD78">
        <v>2</v>
      </c>
      <c r="OE78">
        <v>4</v>
      </c>
      <c r="OF78">
        <v>2421</v>
      </c>
    </row>
    <row r="79" spans="1:396" hidden="1">
      <c r="A79" s="178" t="s">
        <v>199</v>
      </c>
      <c r="B79">
        <v>50</v>
      </c>
      <c r="C79">
        <v>5</v>
      </c>
      <c r="D79">
        <v>1</v>
      </c>
      <c r="E79">
        <v>0</v>
      </c>
      <c r="F79">
        <v>28</v>
      </c>
      <c r="G79">
        <v>0</v>
      </c>
      <c r="H79">
        <v>35</v>
      </c>
      <c r="I79">
        <v>27</v>
      </c>
      <c r="J79">
        <v>37</v>
      </c>
      <c r="K79">
        <v>6</v>
      </c>
      <c r="L79">
        <v>0</v>
      </c>
      <c r="M79">
        <v>0</v>
      </c>
      <c r="N79">
        <v>11</v>
      </c>
      <c r="O79">
        <v>1</v>
      </c>
      <c r="P79">
        <v>0</v>
      </c>
      <c r="Q79">
        <v>0</v>
      </c>
      <c r="R79">
        <v>3</v>
      </c>
      <c r="S79">
        <v>3</v>
      </c>
      <c r="T79">
        <v>88</v>
      </c>
      <c r="U79">
        <v>9</v>
      </c>
      <c r="V79">
        <v>0</v>
      </c>
      <c r="W79">
        <v>0</v>
      </c>
      <c r="X79">
        <v>0</v>
      </c>
      <c r="Y79">
        <v>6</v>
      </c>
      <c r="Z79">
        <v>0</v>
      </c>
      <c r="AA79">
        <v>0</v>
      </c>
      <c r="AB79">
        <v>8</v>
      </c>
      <c r="AC79">
        <v>2</v>
      </c>
      <c r="AD79">
        <v>3</v>
      </c>
      <c r="AE79">
        <v>12</v>
      </c>
      <c r="AF79">
        <v>8</v>
      </c>
      <c r="AG79">
        <v>18</v>
      </c>
      <c r="AH79">
        <v>361</v>
      </c>
      <c r="AI79">
        <v>6</v>
      </c>
      <c r="AJ79">
        <v>3</v>
      </c>
      <c r="AK79">
        <v>0</v>
      </c>
      <c r="AL79">
        <v>0</v>
      </c>
      <c r="AM79">
        <v>3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3</v>
      </c>
      <c r="BJ79">
        <v>0</v>
      </c>
      <c r="BK79">
        <v>0</v>
      </c>
      <c r="BL79">
        <v>1</v>
      </c>
      <c r="BM79">
        <v>1</v>
      </c>
      <c r="BN79">
        <v>1</v>
      </c>
      <c r="BO79">
        <v>20</v>
      </c>
      <c r="BP79">
        <v>360</v>
      </c>
      <c r="BQ79">
        <v>15</v>
      </c>
      <c r="BR79">
        <v>0</v>
      </c>
      <c r="BS79">
        <v>4</v>
      </c>
      <c r="BT79">
        <v>48</v>
      </c>
      <c r="BU79">
        <v>0</v>
      </c>
      <c r="BV79">
        <v>29</v>
      </c>
      <c r="BW79">
        <v>18</v>
      </c>
      <c r="BX79">
        <v>20</v>
      </c>
      <c r="BY79">
        <v>4</v>
      </c>
      <c r="BZ79">
        <v>0</v>
      </c>
      <c r="CA79">
        <v>0</v>
      </c>
      <c r="CB79">
        <v>16</v>
      </c>
      <c r="CC79">
        <v>26</v>
      </c>
      <c r="CD79">
        <v>0</v>
      </c>
      <c r="CE79">
        <v>1</v>
      </c>
      <c r="CF79">
        <v>5</v>
      </c>
      <c r="CG79">
        <v>3</v>
      </c>
      <c r="CH79">
        <v>37</v>
      </c>
      <c r="CI79">
        <v>5</v>
      </c>
      <c r="CJ79">
        <v>0</v>
      </c>
      <c r="CK79">
        <v>0</v>
      </c>
      <c r="CL79">
        <v>5</v>
      </c>
      <c r="CM79">
        <v>12</v>
      </c>
      <c r="CN79">
        <v>0</v>
      </c>
      <c r="CO79">
        <v>0</v>
      </c>
      <c r="CP79">
        <v>28</v>
      </c>
      <c r="CQ79">
        <v>1</v>
      </c>
      <c r="CR79">
        <v>2</v>
      </c>
      <c r="CS79">
        <v>33</v>
      </c>
      <c r="CT79">
        <v>3</v>
      </c>
      <c r="CU79">
        <v>13</v>
      </c>
      <c r="CV79">
        <v>688</v>
      </c>
      <c r="CW79">
        <v>42</v>
      </c>
      <c r="CX79">
        <v>1</v>
      </c>
      <c r="CY79">
        <v>0</v>
      </c>
      <c r="CZ79">
        <v>2</v>
      </c>
      <c r="DA79">
        <v>31</v>
      </c>
      <c r="DB79">
        <v>1</v>
      </c>
      <c r="DC79">
        <v>23</v>
      </c>
      <c r="DD79">
        <v>111</v>
      </c>
      <c r="DE79">
        <v>8</v>
      </c>
      <c r="DF79">
        <v>2</v>
      </c>
      <c r="DG79">
        <v>0</v>
      </c>
      <c r="DH79">
        <v>1</v>
      </c>
      <c r="DI79">
        <v>10</v>
      </c>
      <c r="DJ79">
        <v>3</v>
      </c>
      <c r="DK79">
        <v>0</v>
      </c>
      <c r="DL79">
        <v>0</v>
      </c>
      <c r="DM79">
        <v>7</v>
      </c>
      <c r="DN79">
        <v>1</v>
      </c>
      <c r="DO79">
        <v>91</v>
      </c>
      <c r="DP79">
        <v>7</v>
      </c>
      <c r="DQ79">
        <v>0</v>
      </c>
      <c r="DR79">
        <v>3</v>
      </c>
      <c r="DS79">
        <v>0</v>
      </c>
      <c r="DT79">
        <v>7</v>
      </c>
      <c r="DU79">
        <v>0</v>
      </c>
      <c r="DV79">
        <v>6</v>
      </c>
      <c r="DW79">
        <v>5</v>
      </c>
      <c r="DX79">
        <v>11</v>
      </c>
      <c r="DY79">
        <v>1</v>
      </c>
      <c r="DZ79">
        <v>13</v>
      </c>
      <c r="EA79">
        <v>4</v>
      </c>
      <c r="EB79">
        <v>21</v>
      </c>
      <c r="EC79">
        <v>412</v>
      </c>
      <c r="ED79">
        <v>458</v>
      </c>
      <c r="EE79">
        <v>24</v>
      </c>
      <c r="EF79">
        <v>1</v>
      </c>
      <c r="EG79">
        <v>6</v>
      </c>
      <c r="EH79">
        <v>110</v>
      </c>
      <c r="EI79">
        <v>1</v>
      </c>
      <c r="EJ79">
        <v>87</v>
      </c>
      <c r="EK79">
        <v>156</v>
      </c>
      <c r="EL79">
        <v>65</v>
      </c>
      <c r="EM79">
        <v>12</v>
      </c>
      <c r="EN79">
        <v>0</v>
      </c>
      <c r="EO79">
        <v>1</v>
      </c>
      <c r="EP79">
        <v>37</v>
      </c>
      <c r="EQ79">
        <v>30</v>
      </c>
      <c r="ER79">
        <v>0</v>
      </c>
      <c r="ES79">
        <v>1</v>
      </c>
      <c r="ET79">
        <v>15</v>
      </c>
      <c r="EU79">
        <v>7</v>
      </c>
      <c r="EV79">
        <v>218</v>
      </c>
      <c r="EW79">
        <v>21</v>
      </c>
      <c r="EX79">
        <v>0</v>
      </c>
      <c r="EY79">
        <v>3</v>
      </c>
      <c r="EZ79">
        <v>5</v>
      </c>
      <c r="FA79">
        <v>25</v>
      </c>
      <c r="FB79">
        <v>0</v>
      </c>
      <c r="FC79">
        <v>6</v>
      </c>
      <c r="FD79">
        <v>44</v>
      </c>
      <c r="FE79">
        <v>14</v>
      </c>
      <c r="FF79">
        <v>6</v>
      </c>
      <c r="FG79">
        <v>59</v>
      </c>
      <c r="FH79">
        <v>16</v>
      </c>
      <c r="FI79">
        <v>53</v>
      </c>
      <c r="FJ79">
        <v>1481</v>
      </c>
      <c r="FK79">
        <v>137</v>
      </c>
      <c r="FL79">
        <v>29</v>
      </c>
      <c r="FM79">
        <v>180</v>
      </c>
      <c r="FN79">
        <v>1</v>
      </c>
      <c r="FO79">
        <v>14</v>
      </c>
      <c r="FP79">
        <v>361</v>
      </c>
      <c r="FQ79">
        <v>5</v>
      </c>
      <c r="FR79">
        <v>9</v>
      </c>
      <c r="FS79">
        <v>1</v>
      </c>
      <c r="FT79">
        <v>0</v>
      </c>
      <c r="FU79">
        <v>5</v>
      </c>
      <c r="FV79">
        <v>20</v>
      </c>
      <c r="FW79">
        <v>357</v>
      </c>
      <c r="FX79">
        <v>26</v>
      </c>
      <c r="FY79">
        <v>284</v>
      </c>
      <c r="FZ79">
        <v>2</v>
      </c>
      <c r="GA79">
        <v>19</v>
      </c>
      <c r="GB79">
        <v>688</v>
      </c>
      <c r="GC79">
        <v>83</v>
      </c>
      <c r="GD79">
        <v>6</v>
      </c>
      <c r="GE79">
        <v>306</v>
      </c>
      <c r="GF79">
        <v>5</v>
      </c>
      <c r="GG79">
        <v>12</v>
      </c>
      <c r="GH79">
        <v>412</v>
      </c>
      <c r="GI79">
        <v>582</v>
      </c>
      <c r="GJ79">
        <v>70</v>
      </c>
      <c r="GK79">
        <v>771</v>
      </c>
      <c r="GL79">
        <v>8</v>
      </c>
      <c r="GM79">
        <v>50</v>
      </c>
      <c r="GN79">
        <v>1481</v>
      </c>
      <c r="GO79">
        <v>13</v>
      </c>
      <c r="GP79">
        <v>0</v>
      </c>
      <c r="GQ79">
        <v>67</v>
      </c>
      <c r="GR79">
        <v>49</v>
      </c>
      <c r="GS79">
        <v>36</v>
      </c>
      <c r="GT79">
        <v>0</v>
      </c>
      <c r="GU79">
        <v>0</v>
      </c>
      <c r="GV79">
        <v>0</v>
      </c>
      <c r="GW79">
        <v>2</v>
      </c>
      <c r="GX79">
        <v>116</v>
      </c>
      <c r="GY79">
        <v>20</v>
      </c>
      <c r="GZ79">
        <v>0</v>
      </c>
      <c r="HA79">
        <v>62</v>
      </c>
      <c r="HB79">
        <v>35</v>
      </c>
      <c r="HC79">
        <v>17</v>
      </c>
      <c r="HD79">
        <v>0</v>
      </c>
      <c r="HE79">
        <v>0</v>
      </c>
      <c r="HF79">
        <v>0</v>
      </c>
      <c r="HG79">
        <v>1</v>
      </c>
      <c r="HH79">
        <v>99</v>
      </c>
      <c r="HI79">
        <v>18</v>
      </c>
      <c r="HJ79">
        <v>0</v>
      </c>
      <c r="HK79">
        <v>58</v>
      </c>
      <c r="HL79">
        <v>31</v>
      </c>
      <c r="HM79">
        <v>23</v>
      </c>
      <c r="HN79">
        <v>0</v>
      </c>
      <c r="HO79">
        <v>1</v>
      </c>
      <c r="HP79">
        <v>0</v>
      </c>
      <c r="HQ79">
        <v>0</v>
      </c>
      <c r="HR79">
        <v>99</v>
      </c>
      <c r="HS79">
        <v>32</v>
      </c>
      <c r="HT79">
        <v>0</v>
      </c>
      <c r="HU79">
        <v>66</v>
      </c>
      <c r="HV79">
        <v>29</v>
      </c>
      <c r="HW79">
        <v>28</v>
      </c>
      <c r="HX79">
        <v>0</v>
      </c>
      <c r="HY79">
        <v>2</v>
      </c>
      <c r="HZ79">
        <v>0</v>
      </c>
      <c r="IA79">
        <v>0</v>
      </c>
      <c r="IB79">
        <v>126</v>
      </c>
      <c r="IC79">
        <v>26</v>
      </c>
      <c r="ID79">
        <v>0</v>
      </c>
      <c r="IE79">
        <v>45</v>
      </c>
      <c r="IF79">
        <v>19</v>
      </c>
      <c r="IG79">
        <v>34</v>
      </c>
      <c r="IH79">
        <v>0</v>
      </c>
      <c r="II79">
        <v>1</v>
      </c>
      <c r="IJ79">
        <v>0</v>
      </c>
      <c r="IK79">
        <v>1</v>
      </c>
      <c r="IL79">
        <v>105</v>
      </c>
      <c r="IM79">
        <v>34</v>
      </c>
      <c r="IN79">
        <v>0</v>
      </c>
      <c r="IO79">
        <v>44</v>
      </c>
      <c r="IP79">
        <v>18</v>
      </c>
      <c r="IQ79">
        <v>27</v>
      </c>
      <c r="IR79">
        <v>0</v>
      </c>
      <c r="IS79">
        <v>0</v>
      </c>
      <c r="IT79">
        <v>0</v>
      </c>
      <c r="IU79">
        <v>1</v>
      </c>
      <c r="IV79">
        <v>105</v>
      </c>
      <c r="IW79">
        <v>22</v>
      </c>
      <c r="IX79">
        <v>1</v>
      </c>
      <c r="IY79">
        <v>35</v>
      </c>
      <c r="IZ79">
        <v>15</v>
      </c>
      <c r="JA79">
        <v>17</v>
      </c>
      <c r="JB79">
        <v>0</v>
      </c>
      <c r="JC79">
        <v>0</v>
      </c>
      <c r="JD79">
        <v>0</v>
      </c>
      <c r="JE79">
        <v>1</v>
      </c>
      <c r="JF79">
        <v>75</v>
      </c>
      <c r="JG79">
        <v>37</v>
      </c>
      <c r="JH79">
        <v>1</v>
      </c>
      <c r="JI79">
        <v>38</v>
      </c>
      <c r="JJ79">
        <v>18</v>
      </c>
      <c r="JK79">
        <v>32</v>
      </c>
      <c r="JL79">
        <v>0</v>
      </c>
      <c r="JM79">
        <v>2</v>
      </c>
      <c r="JN79">
        <v>0</v>
      </c>
      <c r="JO79">
        <v>1</v>
      </c>
      <c r="JP79">
        <v>108</v>
      </c>
      <c r="JQ79">
        <v>28</v>
      </c>
      <c r="JR79">
        <v>1</v>
      </c>
      <c r="JS79">
        <v>30</v>
      </c>
      <c r="JT79">
        <v>9</v>
      </c>
      <c r="JU79">
        <v>18</v>
      </c>
      <c r="JV79">
        <v>0</v>
      </c>
      <c r="JW79">
        <v>3</v>
      </c>
      <c r="JX79">
        <v>1</v>
      </c>
      <c r="JY79">
        <v>0</v>
      </c>
      <c r="JZ79">
        <v>77</v>
      </c>
      <c r="KA79">
        <v>29</v>
      </c>
      <c r="KB79">
        <v>2</v>
      </c>
      <c r="KC79">
        <v>39</v>
      </c>
      <c r="KD79">
        <v>23</v>
      </c>
      <c r="KE79">
        <v>14</v>
      </c>
      <c r="KF79">
        <v>0</v>
      </c>
      <c r="KG79">
        <v>2</v>
      </c>
      <c r="KH79">
        <v>0</v>
      </c>
      <c r="KI79">
        <v>0</v>
      </c>
      <c r="KJ79">
        <v>84</v>
      </c>
      <c r="KK79">
        <v>20</v>
      </c>
      <c r="KL79">
        <v>2</v>
      </c>
      <c r="KM79">
        <v>37</v>
      </c>
      <c r="KN79">
        <v>22</v>
      </c>
      <c r="KO79">
        <v>27</v>
      </c>
      <c r="KP79">
        <v>0</v>
      </c>
      <c r="KQ79">
        <v>3</v>
      </c>
      <c r="KR79">
        <v>1</v>
      </c>
      <c r="KS79">
        <v>0</v>
      </c>
      <c r="KT79">
        <v>86</v>
      </c>
      <c r="KU79">
        <v>26</v>
      </c>
      <c r="KV79">
        <v>2</v>
      </c>
      <c r="KW79">
        <v>26</v>
      </c>
      <c r="KX79">
        <v>15</v>
      </c>
      <c r="KY79">
        <v>25</v>
      </c>
      <c r="KZ79">
        <v>0</v>
      </c>
      <c r="LA79">
        <v>2</v>
      </c>
      <c r="LB79">
        <v>0</v>
      </c>
      <c r="LC79">
        <v>0</v>
      </c>
      <c r="LD79">
        <v>79</v>
      </c>
      <c r="LE79">
        <v>13</v>
      </c>
      <c r="LF79">
        <v>1</v>
      </c>
      <c r="LG79">
        <v>25</v>
      </c>
      <c r="LH79">
        <v>14</v>
      </c>
      <c r="LI79">
        <v>9</v>
      </c>
      <c r="LJ79">
        <v>0</v>
      </c>
      <c r="LK79">
        <v>1</v>
      </c>
      <c r="LL79">
        <v>1</v>
      </c>
      <c r="LM79">
        <v>0</v>
      </c>
      <c r="LN79">
        <v>48</v>
      </c>
      <c r="LO79">
        <v>7</v>
      </c>
      <c r="LP79">
        <v>1</v>
      </c>
      <c r="LQ79">
        <v>26</v>
      </c>
      <c r="LR79">
        <v>16</v>
      </c>
      <c r="LS79">
        <v>38</v>
      </c>
      <c r="LT79">
        <v>0</v>
      </c>
      <c r="LU79">
        <v>2</v>
      </c>
      <c r="LV79">
        <v>1</v>
      </c>
      <c r="LW79">
        <v>0</v>
      </c>
      <c r="LX79">
        <v>72</v>
      </c>
      <c r="LY79">
        <v>13</v>
      </c>
      <c r="LZ79">
        <v>4</v>
      </c>
      <c r="MA79">
        <v>28</v>
      </c>
      <c r="MB79">
        <v>19</v>
      </c>
      <c r="MC79">
        <v>24</v>
      </c>
      <c r="MD79">
        <v>0</v>
      </c>
      <c r="ME79">
        <v>1</v>
      </c>
      <c r="MF79">
        <v>0</v>
      </c>
      <c r="MG79">
        <v>0</v>
      </c>
      <c r="MH79">
        <v>69</v>
      </c>
      <c r="MI79">
        <v>8</v>
      </c>
      <c r="MJ79">
        <v>3</v>
      </c>
      <c r="MK79">
        <v>28</v>
      </c>
      <c r="ML79">
        <v>16</v>
      </c>
      <c r="MM79">
        <v>21</v>
      </c>
      <c r="MN79">
        <v>0</v>
      </c>
      <c r="MO79">
        <v>1</v>
      </c>
      <c r="MP79">
        <v>0</v>
      </c>
      <c r="MQ79">
        <v>1</v>
      </c>
      <c r="MR79">
        <v>60</v>
      </c>
      <c r="MS79">
        <v>7</v>
      </c>
      <c r="MT79">
        <v>1</v>
      </c>
      <c r="MU79">
        <v>18</v>
      </c>
      <c r="MV79">
        <v>8</v>
      </c>
      <c r="MW79">
        <v>8</v>
      </c>
      <c r="MX79">
        <v>0</v>
      </c>
      <c r="MY79">
        <v>2</v>
      </c>
      <c r="MZ79">
        <v>0</v>
      </c>
      <c r="NA79">
        <v>1</v>
      </c>
      <c r="NB79">
        <v>34</v>
      </c>
      <c r="NC79">
        <v>7</v>
      </c>
      <c r="ND79">
        <v>1</v>
      </c>
      <c r="NE79">
        <v>10</v>
      </c>
      <c r="NF79">
        <v>7</v>
      </c>
      <c r="NG79">
        <v>12</v>
      </c>
      <c r="NH79">
        <v>0</v>
      </c>
      <c r="NI79">
        <v>1</v>
      </c>
      <c r="NJ79">
        <v>0</v>
      </c>
      <c r="NK79">
        <v>0</v>
      </c>
      <c r="NL79">
        <v>30</v>
      </c>
      <c r="NM79">
        <v>1</v>
      </c>
      <c r="NN79">
        <v>0</v>
      </c>
      <c r="NO79">
        <v>6</v>
      </c>
      <c r="NP79">
        <v>4</v>
      </c>
      <c r="NQ79">
        <v>2</v>
      </c>
      <c r="NR79">
        <v>0</v>
      </c>
      <c r="NS79">
        <v>0</v>
      </c>
      <c r="NT79">
        <v>0</v>
      </c>
      <c r="NU79">
        <v>0</v>
      </c>
      <c r="NV79">
        <v>9</v>
      </c>
      <c r="NW79">
        <v>361</v>
      </c>
      <c r="NX79">
        <v>20</v>
      </c>
      <c r="NY79">
        <v>688</v>
      </c>
      <c r="NZ79">
        <v>367</v>
      </c>
      <c r="OA79">
        <v>412</v>
      </c>
      <c r="OB79">
        <v>0</v>
      </c>
      <c r="OC79">
        <v>24</v>
      </c>
      <c r="OD79">
        <v>4</v>
      </c>
      <c r="OE79">
        <v>9</v>
      </c>
      <c r="OF79">
        <v>1481</v>
      </c>
    </row>
    <row r="80" spans="1:396" hidden="1">
      <c r="A80" s="178" t="s">
        <v>200</v>
      </c>
      <c r="B80">
        <v>44</v>
      </c>
      <c r="C80">
        <v>0</v>
      </c>
      <c r="D80">
        <v>2</v>
      </c>
      <c r="E80">
        <v>1</v>
      </c>
      <c r="F80">
        <v>1</v>
      </c>
      <c r="G80">
        <v>0</v>
      </c>
      <c r="H80">
        <v>15</v>
      </c>
      <c r="I80">
        <v>13</v>
      </c>
      <c r="J80">
        <v>10</v>
      </c>
      <c r="K80">
        <v>13</v>
      </c>
      <c r="L80">
        <v>0</v>
      </c>
      <c r="M80">
        <v>3</v>
      </c>
      <c r="N80">
        <v>15</v>
      </c>
      <c r="O80">
        <v>15</v>
      </c>
      <c r="P80">
        <v>0</v>
      </c>
      <c r="Q80">
        <v>0</v>
      </c>
      <c r="R80">
        <v>3</v>
      </c>
      <c r="S80">
        <v>4</v>
      </c>
      <c r="T80">
        <v>78</v>
      </c>
      <c r="U80">
        <v>15</v>
      </c>
      <c r="V80">
        <v>0</v>
      </c>
      <c r="W80">
        <v>0</v>
      </c>
      <c r="X80">
        <v>0</v>
      </c>
      <c r="Y80">
        <v>9</v>
      </c>
      <c r="Z80">
        <v>1</v>
      </c>
      <c r="AA80">
        <v>4</v>
      </c>
      <c r="AB80">
        <v>6</v>
      </c>
      <c r="AC80">
        <v>3</v>
      </c>
      <c r="AD80">
        <v>0</v>
      </c>
      <c r="AE80">
        <v>2</v>
      </c>
      <c r="AF80">
        <v>4</v>
      </c>
      <c r="AG80">
        <v>14</v>
      </c>
      <c r="AH80">
        <v>275</v>
      </c>
      <c r="AI80">
        <v>6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2</v>
      </c>
      <c r="AR80">
        <v>0</v>
      </c>
      <c r="AS80">
        <v>0</v>
      </c>
      <c r="AT80">
        <v>0</v>
      </c>
      <c r="AU80">
        <v>1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1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11</v>
      </c>
      <c r="BP80">
        <v>51</v>
      </c>
      <c r="BQ80">
        <v>1</v>
      </c>
      <c r="BR80">
        <v>1</v>
      </c>
      <c r="BS80">
        <v>3</v>
      </c>
      <c r="BT80">
        <v>20</v>
      </c>
      <c r="BU80">
        <v>0</v>
      </c>
      <c r="BV80">
        <v>29</v>
      </c>
      <c r="BW80">
        <v>15</v>
      </c>
      <c r="BX80">
        <v>13</v>
      </c>
      <c r="BY80">
        <v>5</v>
      </c>
      <c r="BZ80">
        <v>0</v>
      </c>
      <c r="CA80">
        <v>3</v>
      </c>
      <c r="CB80">
        <v>17</v>
      </c>
      <c r="CC80">
        <v>81</v>
      </c>
      <c r="CD80">
        <v>0</v>
      </c>
      <c r="CE80">
        <v>0</v>
      </c>
      <c r="CF80">
        <v>5</v>
      </c>
      <c r="CG80">
        <v>5</v>
      </c>
      <c r="CH80">
        <v>63</v>
      </c>
      <c r="CI80">
        <v>5</v>
      </c>
      <c r="CJ80">
        <v>0</v>
      </c>
      <c r="CK80">
        <v>5</v>
      </c>
      <c r="CL80">
        <v>0</v>
      </c>
      <c r="CM80">
        <v>17</v>
      </c>
      <c r="CN80">
        <v>0</v>
      </c>
      <c r="CO80">
        <v>6</v>
      </c>
      <c r="CP80">
        <v>21</v>
      </c>
      <c r="CQ80">
        <v>9</v>
      </c>
      <c r="CR80">
        <v>0</v>
      </c>
      <c r="CS80">
        <v>28</v>
      </c>
      <c r="CT80">
        <v>4</v>
      </c>
      <c r="CU80">
        <v>24</v>
      </c>
      <c r="CV80">
        <v>431</v>
      </c>
      <c r="CW80">
        <v>19</v>
      </c>
      <c r="CX80">
        <v>0</v>
      </c>
      <c r="CY80">
        <v>4</v>
      </c>
      <c r="CZ80">
        <v>9</v>
      </c>
      <c r="DA80">
        <v>11</v>
      </c>
      <c r="DB80">
        <v>1</v>
      </c>
      <c r="DC80">
        <v>10</v>
      </c>
      <c r="DD80">
        <v>26</v>
      </c>
      <c r="DE80">
        <v>18</v>
      </c>
      <c r="DF80">
        <v>2</v>
      </c>
      <c r="DG80">
        <v>3</v>
      </c>
      <c r="DH80">
        <v>4</v>
      </c>
      <c r="DI80">
        <v>13</v>
      </c>
      <c r="DJ80">
        <v>8</v>
      </c>
      <c r="DK80">
        <v>0</v>
      </c>
      <c r="DL80">
        <v>1</v>
      </c>
      <c r="DM80">
        <v>4</v>
      </c>
      <c r="DN80">
        <v>0</v>
      </c>
      <c r="DO80">
        <v>32</v>
      </c>
      <c r="DP80">
        <v>5</v>
      </c>
      <c r="DQ80">
        <v>0</v>
      </c>
      <c r="DR80">
        <v>0</v>
      </c>
      <c r="DS80">
        <v>0</v>
      </c>
      <c r="DT80">
        <v>1</v>
      </c>
      <c r="DU80">
        <v>0</v>
      </c>
      <c r="DV80">
        <v>3</v>
      </c>
      <c r="DW80">
        <v>0</v>
      </c>
      <c r="DX80">
        <v>4</v>
      </c>
      <c r="DY80">
        <v>3</v>
      </c>
      <c r="DZ80">
        <v>3</v>
      </c>
      <c r="EA80">
        <v>1</v>
      </c>
      <c r="EB80">
        <v>17</v>
      </c>
      <c r="EC80">
        <v>202</v>
      </c>
      <c r="ED80">
        <v>120</v>
      </c>
      <c r="EE80">
        <v>1</v>
      </c>
      <c r="EF80">
        <v>7</v>
      </c>
      <c r="EG80">
        <v>13</v>
      </c>
      <c r="EH80">
        <v>32</v>
      </c>
      <c r="EI80">
        <v>1</v>
      </c>
      <c r="EJ80">
        <v>54</v>
      </c>
      <c r="EK80">
        <v>54</v>
      </c>
      <c r="EL80">
        <v>43</v>
      </c>
      <c r="EM80">
        <v>20</v>
      </c>
      <c r="EN80">
        <v>3</v>
      </c>
      <c r="EO80">
        <v>10</v>
      </c>
      <c r="EP80">
        <v>46</v>
      </c>
      <c r="EQ80">
        <v>104</v>
      </c>
      <c r="ER80">
        <v>0</v>
      </c>
      <c r="ES80">
        <v>1</v>
      </c>
      <c r="ET80">
        <v>12</v>
      </c>
      <c r="EU80">
        <v>9</v>
      </c>
      <c r="EV80">
        <v>174</v>
      </c>
      <c r="EW80">
        <v>25</v>
      </c>
      <c r="EX80">
        <v>0</v>
      </c>
      <c r="EY80">
        <v>5</v>
      </c>
      <c r="EZ80">
        <v>0</v>
      </c>
      <c r="FA80">
        <v>27</v>
      </c>
      <c r="FB80">
        <v>1</v>
      </c>
      <c r="FC80">
        <v>13</v>
      </c>
      <c r="FD80">
        <v>28</v>
      </c>
      <c r="FE80">
        <v>16</v>
      </c>
      <c r="FF80">
        <v>3</v>
      </c>
      <c r="FG80">
        <v>33</v>
      </c>
      <c r="FH80">
        <v>9</v>
      </c>
      <c r="FI80">
        <v>55</v>
      </c>
      <c r="FJ80">
        <v>919</v>
      </c>
      <c r="FK80">
        <v>120</v>
      </c>
      <c r="FL80">
        <v>30</v>
      </c>
      <c r="FM80">
        <v>98</v>
      </c>
      <c r="FN80">
        <v>3</v>
      </c>
      <c r="FO80">
        <v>24</v>
      </c>
      <c r="FP80">
        <v>275</v>
      </c>
      <c r="FQ80">
        <v>2</v>
      </c>
      <c r="FR80">
        <v>2</v>
      </c>
      <c r="FS80">
        <v>1</v>
      </c>
      <c r="FT80">
        <v>0</v>
      </c>
      <c r="FU80">
        <v>6</v>
      </c>
      <c r="FV80">
        <v>11</v>
      </c>
      <c r="FW80">
        <v>195</v>
      </c>
      <c r="FX80">
        <v>27</v>
      </c>
      <c r="FY80">
        <v>173</v>
      </c>
      <c r="FZ80">
        <v>5</v>
      </c>
      <c r="GA80">
        <v>31</v>
      </c>
      <c r="GB80">
        <v>431</v>
      </c>
      <c r="GC80">
        <v>17</v>
      </c>
      <c r="GD80">
        <v>1</v>
      </c>
      <c r="GE80">
        <v>179</v>
      </c>
      <c r="GF80">
        <v>1</v>
      </c>
      <c r="GG80">
        <v>4</v>
      </c>
      <c r="GH80">
        <v>202</v>
      </c>
      <c r="GI80">
        <v>334</v>
      </c>
      <c r="GJ80">
        <v>60</v>
      </c>
      <c r="GK80">
        <v>451</v>
      </c>
      <c r="GL80">
        <v>9</v>
      </c>
      <c r="GM80">
        <v>65</v>
      </c>
      <c r="GN80">
        <v>919</v>
      </c>
      <c r="GO80">
        <v>3</v>
      </c>
      <c r="GP80">
        <v>0</v>
      </c>
      <c r="GQ80">
        <v>46</v>
      </c>
      <c r="GR80">
        <v>34</v>
      </c>
      <c r="GS80">
        <v>18</v>
      </c>
      <c r="GT80">
        <v>0</v>
      </c>
      <c r="GU80">
        <v>0</v>
      </c>
      <c r="GV80">
        <v>0</v>
      </c>
      <c r="GW80">
        <v>0</v>
      </c>
      <c r="GX80">
        <v>67</v>
      </c>
      <c r="GY80">
        <v>7</v>
      </c>
      <c r="GZ80">
        <v>0</v>
      </c>
      <c r="HA80">
        <v>25</v>
      </c>
      <c r="HB80">
        <v>18</v>
      </c>
      <c r="HC80">
        <v>9</v>
      </c>
      <c r="HD80">
        <v>0</v>
      </c>
      <c r="HE80">
        <v>0</v>
      </c>
      <c r="HF80">
        <v>0</v>
      </c>
      <c r="HG80">
        <v>0</v>
      </c>
      <c r="HH80">
        <v>41</v>
      </c>
      <c r="HI80">
        <v>11</v>
      </c>
      <c r="HJ80">
        <v>3</v>
      </c>
      <c r="HK80">
        <v>34</v>
      </c>
      <c r="HL80">
        <v>20</v>
      </c>
      <c r="HM80">
        <v>17</v>
      </c>
      <c r="HN80">
        <v>0</v>
      </c>
      <c r="HO80">
        <v>0</v>
      </c>
      <c r="HP80">
        <v>0</v>
      </c>
      <c r="HQ80">
        <v>0</v>
      </c>
      <c r="HR80">
        <v>65</v>
      </c>
      <c r="HS80">
        <v>13</v>
      </c>
      <c r="HT80">
        <v>0</v>
      </c>
      <c r="HU80">
        <v>22</v>
      </c>
      <c r="HV80">
        <v>12</v>
      </c>
      <c r="HW80">
        <v>12</v>
      </c>
      <c r="HX80">
        <v>0</v>
      </c>
      <c r="HY80">
        <v>0</v>
      </c>
      <c r="HZ80">
        <v>0</v>
      </c>
      <c r="IA80">
        <v>0</v>
      </c>
      <c r="IB80">
        <v>47</v>
      </c>
      <c r="IC80">
        <v>15</v>
      </c>
      <c r="ID80">
        <v>0</v>
      </c>
      <c r="IE80">
        <v>31</v>
      </c>
      <c r="IF80">
        <v>16</v>
      </c>
      <c r="IG80">
        <v>21</v>
      </c>
      <c r="IH80">
        <v>0</v>
      </c>
      <c r="II80">
        <v>0</v>
      </c>
      <c r="IJ80">
        <v>0</v>
      </c>
      <c r="IK80">
        <v>0</v>
      </c>
      <c r="IL80">
        <v>67</v>
      </c>
      <c r="IM80">
        <v>22</v>
      </c>
      <c r="IN80">
        <v>0</v>
      </c>
      <c r="IO80">
        <v>23</v>
      </c>
      <c r="IP80">
        <v>15</v>
      </c>
      <c r="IQ80">
        <v>15</v>
      </c>
      <c r="IR80">
        <v>0</v>
      </c>
      <c r="IS80">
        <v>0</v>
      </c>
      <c r="IT80">
        <v>0</v>
      </c>
      <c r="IU80">
        <v>0</v>
      </c>
      <c r="IV80">
        <v>60</v>
      </c>
      <c r="IW80">
        <v>20</v>
      </c>
      <c r="IX80">
        <v>0</v>
      </c>
      <c r="IY80">
        <v>20</v>
      </c>
      <c r="IZ80">
        <v>8</v>
      </c>
      <c r="JA80">
        <v>21</v>
      </c>
      <c r="JB80">
        <v>1</v>
      </c>
      <c r="JC80">
        <v>0</v>
      </c>
      <c r="JD80">
        <v>0</v>
      </c>
      <c r="JE80">
        <v>0</v>
      </c>
      <c r="JF80">
        <v>61</v>
      </c>
      <c r="JG80">
        <v>28</v>
      </c>
      <c r="JH80">
        <v>0</v>
      </c>
      <c r="JI80">
        <v>25</v>
      </c>
      <c r="JJ80">
        <v>12</v>
      </c>
      <c r="JK80">
        <v>3</v>
      </c>
      <c r="JL80">
        <v>0</v>
      </c>
      <c r="JM80">
        <v>0</v>
      </c>
      <c r="JN80">
        <v>0</v>
      </c>
      <c r="JO80">
        <v>0</v>
      </c>
      <c r="JP80">
        <v>56</v>
      </c>
      <c r="JQ80">
        <v>30</v>
      </c>
      <c r="JR80">
        <v>1</v>
      </c>
      <c r="JS80">
        <v>18</v>
      </c>
      <c r="JT80">
        <v>9</v>
      </c>
      <c r="JU80">
        <v>9</v>
      </c>
      <c r="JV80">
        <v>0</v>
      </c>
      <c r="JW80">
        <v>0</v>
      </c>
      <c r="JX80">
        <v>0</v>
      </c>
      <c r="JY80">
        <v>0</v>
      </c>
      <c r="JZ80">
        <v>58</v>
      </c>
      <c r="KA80">
        <v>16</v>
      </c>
      <c r="KB80">
        <v>0</v>
      </c>
      <c r="KC80">
        <v>31</v>
      </c>
      <c r="KD80">
        <v>15</v>
      </c>
      <c r="KE80">
        <v>15</v>
      </c>
      <c r="KF80">
        <v>0</v>
      </c>
      <c r="KG80">
        <v>1</v>
      </c>
      <c r="KH80">
        <v>0</v>
      </c>
      <c r="KI80">
        <v>0</v>
      </c>
      <c r="KJ80">
        <v>62</v>
      </c>
      <c r="KK80">
        <v>24</v>
      </c>
      <c r="KL80">
        <v>0</v>
      </c>
      <c r="KM80">
        <v>36</v>
      </c>
      <c r="KN80">
        <v>19</v>
      </c>
      <c r="KO80">
        <v>16</v>
      </c>
      <c r="KP80">
        <v>0</v>
      </c>
      <c r="KQ80">
        <v>1</v>
      </c>
      <c r="KR80">
        <v>0</v>
      </c>
      <c r="KS80">
        <v>0</v>
      </c>
      <c r="KT80">
        <v>76</v>
      </c>
      <c r="KU80">
        <v>29</v>
      </c>
      <c r="KV80">
        <v>2</v>
      </c>
      <c r="KW80">
        <v>27</v>
      </c>
      <c r="KX80">
        <v>17</v>
      </c>
      <c r="KY80">
        <v>8</v>
      </c>
      <c r="KZ80">
        <v>0</v>
      </c>
      <c r="LA80">
        <v>0</v>
      </c>
      <c r="LB80">
        <v>0</v>
      </c>
      <c r="LC80">
        <v>0</v>
      </c>
      <c r="LD80">
        <v>66</v>
      </c>
      <c r="LE80">
        <v>16</v>
      </c>
      <c r="LF80">
        <v>0</v>
      </c>
      <c r="LG80">
        <v>22</v>
      </c>
      <c r="LH80">
        <v>13</v>
      </c>
      <c r="LI80">
        <v>8</v>
      </c>
      <c r="LJ80">
        <v>0</v>
      </c>
      <c r="LK80">
        <v>0</v>
      </c>
      <c r="LL80">
        <v>0</v>
      </c>
      <c r="LM80">
        <v>0</v>
      </c>
      <c r="LN80">
        <v>46</v>
      </c>
      <c r="LO80">
        <v>21</v>
      </c>
      <c r="LP80">
        <v>0</v>
      </c>
      <c r="LQ80">
        <v>18</v>
      </c>
      <c r="LR80">
        <v>10</v>
      </c>
      <c r="LS80">
        <v>5</v>
      </c>
      <c r="LT80">
        <v>0</v>
      </c>
      <c r="LU80">
        <v>0</v>
      </c>
      <c r="LV80">
        <v>0</v>
      </c>
      <c r="LW80">
        <v>0</v>
      </c>
      <c r="LX80">
        <v>44</v>
      </c>
      <c r="LY80">
        <v>10</v>
      </c>
      <c r="LZ80">
        <v>0</v>
      </c>
      <c r="MA80">
        <v>22</v>
      </c>
      <c r="MB80">
        <v>11</v>
      </c>
      <c r="MC80">
        <v>10</v>
      </c>
      <c r="MD80">
        <v>0</v>
      </c>
      <c r="ME80">
        <v>0</v>
      </c>
      <c r="MF80">
        <v>0</v>
      </c>
      <c r="MG80">
        <v>0</v>
      </c>
      <c r="MH80">
        <v>42</v>
      </c>
      <c r="MI80">
        <v>5</v>
      </c>
      <c r="MJ80">
        <v>3</v>
      </c>
      <c r="MK80">
        <v>9</v>
      </c>
      <c r="ML80">
        <v>4</v>
      </c>
      <c r="MM80">
        <v>9</v>
      </c>
      <c r="MN80">
        <v>0</v>
      </c>
      <c r="MO80">
        <v>0</v>
      </c>
      <c r="MP80">
        <v>0</v>
      </c>
      <c r="MQ80">
        <v>0</v>
      </c>
      <c r="MR80">
        <v>26</v>
      </c>
      <c r="MS80">
        <v>3</v>
      </c>
      <c r="MT80">
        <v>1</v>
      </c>
      <c r="MU80">
        <v>8</v>
      </c>
      <c r="MV80">
        <v>6</v>
      </c>
      <c r="MW80">
        <v>3</v>
      </c>
      <c r="MX80">
        <v>0</v>
      </c>
      <c r="MY80">
        <v>0</v>
      </c>
      <c r="MZ80">
        <v>0</v>
      </c>
      <c r="NA80">
        <v>0</v>
      </c>
      <c r="NB80">
        <v>15</v>
      </c>
      <c r="NC80">
        <v>2</v>
      </c>
      <c r="ND80">
        <v>1</v>
      </c>
      <c r="NE80">
        <v>13</v>
      </c>
      <c r="NF80">
        <v>7</v>
      </c>
      <c r="NG80">
        <v>3</v>
      </c>
      <c r="NH80">
        <v>0</v>
      </c>
      <c r="NI80">
        <v>0</v>
      </c>
      <c r="NJ80">
        <v>1</v>
      </c>
      <c r="NK80">
        <v>0</v>
      </c>
      <c r="NL80">
        <v>19</v>
      </c>
      <c r="NM80">
        <v>0</v>
      </c>
      <c r="NN80">
        <v>0</v>
      </c>
      <c r="NO80">
        <v>1</v>
      </c>
      <c r="NP80">
        <v>1</v>
      </c>
      <c r="NQ80">
        <v>0</v>
      </c>
      <c r="NR80">
        <v>0</v>
      </c>
      <c r="NS80">
        <v>0</v>
      </c>
      <c r="NT80">
        <v>0</v>
      </c>
      <c r="NU80">
        <v>0</v>
      </c>
      <c r="NV80">
        <v>1</v>
      </c>
      <c r="NW80">
        <v>275</v>
      </c>
      <c r="NX80">
        <v>11</v>
      </c>
      <c r="NY80">
        <v>431</v>
      </c>
      <c r="NZ80">
        <v>247</v>
      </c>
      <c r="OA80">
        <v>202</v>
      </c>
      <c r="OB80">
        <v>1</v>
      </c>
      <c r="OC80">
        <v>2</v>
      </c>
      <c r="OD80">
        <v>1</v>
      </c>
      <c r="OE80">
        <v>0</v>
      </c>
      <c r="OF80">
        <v>919</v>
      </c>
    </row>
    <row r="81" spans="1:396" hidden="1">
      <c r="A81" s="178" t="s">
        <v>201</v>
      </c>
      <c r="B81">
        <v>64</v>
      </c>
      <c r="C81">
        <v>3</v>
      </c>
      <c r="D81">
        <v>0</v>
      </c>
      <c r="E81">
        <v>15</v>
      </c>
      <c r="F81">
        <v>25</v>
      </c>
      <c r="G81">
        <v>0</v>
      </c>
      <c r="H81">
        <v>10</v>
      </c>
      <c r="I81">
        <v>39</v>
      </c>
      <c r="J81">
        <v>73</v>
      </c>
      <c r="K81">
        <v>19</v>
      </c>
      <c r="L81">
        <v>0</v>
      </c>
      <c r="M81">
        <v>0</v>
      </c>
      <c r="N81">
        <v>26</v>
      </c>
      <c r="O81">
        <v>25</v>
      </c>
      <c r="P81">
        <v>0</v>
      </c>
      <c r="Q81">
        <v>6</v>
      </c>
      <c r="R81">
        <v>12</v>
      </c>
      <c r="S81">
        <v>4</v>
      </c>
      <c r="T81">
        <v>190</v>
      </c>
      <c r="U81">
        <v>16</v>
      </c>
      <c r="V81">
        <v>0</v>
      </c>
      <c r="W81">
        <v>0</v>
      </c>
      <c r="X81">
        <v>1</v>
      </c>
      <c r="Y81">
        <v>12</v>
      </c>
      <c r="Z81">
        <v>2</v>
      </c>
      <c r="AA81">
        <v>2</v>
      </c>
      <c r="AB81">
        <v>20</v>
      </c>
      <c r="AC81">
        <v>4</v>
      </c>
      <c r="AD81">
        <v>7</v>
      </c>
      <c r="AE81">
        <v>16</v>
      </c>
      <c r="AF81">
        <v>7</v>
      </c>
      <c r="AG81">
        <v>11</v>
      </c>
      <c r="AH81">
        <v>609</v>
      </c>
      <c r="AI81">
        <v>6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2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</v>
      </c>
      <c r="AZ81">
        <v>1</v>
      </c>
      <c r="BA81">
        <v>7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3</v>
      </c>
      <c r="BJ81">
        <v>0</v>
      </c>
      <c r="BK81">
        <v>0</v>
      </c>
      <c r="BL81">
        <v>0</v>
      </c>
      <c r="BM81">
        <v>0</v>
      </c>
      <c r="BN81">
        <v>1</v>
      </c>
      <c r="BO81">
        <v>21</v>
      </c>
      <c r="BP81">
        <v>184</v>
      </c>
      <c r="BQ81">
        <v>4</v>
      </c>
      <c r="BR81">
        <v>1</v>
      </c>
      <c r="BS81">
        <v>27</v>
      </c>
      <c r="BT81">
        <v>66</v>
      </c>
      <c r="BU81">
        <v>0</v>
      </c>
      <c r="BV81">
        <v>6</v>
      </c>
      <c r="BW81">
        <v>51</v>
      </c>
      <c r="BX81">
        <v>23</v>
      </c>
      <c r="BY81">
        <v>4</v>
      </c>
      <c r="BZ81">
        <v>0</v>
      </c>
      <c r="CA81">
        <v>0</v>
      </c>
      <c r="CB81">
        <v>9</v>
      </c>
      <c r="CC81">
        <v>96</v>
      </c>
      <c r="CD81">
        <v>0</v>
      </c>
      <c r="CE81">
        <v>18</v>
      </c>
      <c r="CF81">
        <v>7</v>
      </c>
      <c r="CG81">
        <v>5</v>
      </c>
      <c r="CH81">
        <v>43</v>
      </c>
      <c r="CI81">
        <v>4</v>
      </c>
      <c r="CJ81">
        <v>0</v>
      </c>
      <c r="CK81">
        <v>0</v>
      </c>
      <c r="CL81">
        <v>2</v>
      </c>
      <c r="CM81">
        <v>11</v>
      </c>
      <c r="CN81">
        <v>0</v>
      </c>
      <c r="CO81">
        <v>7</v>
      </c>
      <c r="CP81">
        <v>24</v>
      </c>
      <c r="CQ81">
        <v>5</v>
      </c>
      <c r="CR81">
        <v>8</v>
      </c>
      <c r="CS81">
        <v>40</v>
      </c>
      <c r="CT81">
        <v>1</v>
      </c>
      <c r="CU81">
        <v>2</v>
      </c>
      <c r="CV81">
        <v>648</v>
      </c>
      <c r="CW81">
        <v>58</v>
      </c>
      <c r="CX81">
        <v>2</v>
      </c>
      <c r="CY81">
        <v>0</v>
      </c>
      <c r="CZ81">
        <v>15</v>
      </c>
      <c r="DA81">
        <v>32</v>
      </c>
      <c r="DB81">
        <v>0</v>
      </c>
      <c r="DC81">
        <v>6</v>
      </c>
      <c r="DD81">
        <v>24</v>
      </c>
      <c r="DE81">
        <v>27</v>
      </c>
      <c r="DF81">
        <v>5</v>
      </c>
      <c r="DG81">
        <v>0</v>
      </c>
      <c r="DH81">
        <v>0</v>
      </c>
      <c r="DI81">
        <v>2</v>
      </c>
      <c r="DJ81">
        <v>16</v>
      </c>
      <c r="DK81">
        <v>0</v>
      </c>
      <c r="DL81">
        <v>12</v>
      </c>
      <c r="DM81">
        <v>14</v>
      </c>
      <c r="DN81">
        <v>2</v>
      </c>
      <c r="DO81">
        <v>90</v>
      </c>
      <c r="DP81">
        <v>7</v>
      </c>
      <c r="DQ81">
        <v>0</v>
      </c>
      <c r="DR81">
        <v>0</v>
      </c>
      <c r="DS81">
        <v>2</v>
      </c>
      <c r="DT81">
        <v>1</v>
      </c>
      <c r="DU81">
        <v>0</v>
      </c>
      <c r="DV81">
        <v>2</v>
      </c>
      <c r="DW81">
        <v>11</v>
      </c>
      <c r="DX81">
        <v>12</v>
      </c>
      <c r="DY81">
        <v>5</v>
      </c>
      <c r="DZ81">
        <v>12</v>
      </c>
      <c r="EA81">
        <v>2</v>
      </c>
      <c r="EB81">
        <v>20</v>
      </c>
      <c r="EC81">
        <v>379</v>
      </c>
      <c r="ED81">
        <v>312</v>
      </c>
      <c r="EE81">
        <v>9</v>
      </c>
      <c r="EF81">
        <v>1</v>
      </c>
      <c r="EG81">
        <v>57</v>
      </c>
      <c r="EH81">
        <v>123</v>
      </c>
      <c r="EI81">
        <v>0</v>
      </c>
      <c r="EJ81">
        <v>22</v>
      </c>
      <c r="EK81">
        <v>116</v>
      </c>
      <c r="EL81">
        <v>123</v>
      </c>
      <c r="EM81">
        <v>28</v>
      </c>
      <c r="EN81">
        <v>0</v>
      </c>
      <c r="EO81">
        <v>0</v>
      </c>
      <c r="EP81">
        <v>37</v>
      </c>
      <c r="EQ81">
        <v>137</v>
      </c>
      <c r="ER81">
        <v>0</v>
      </c>
      <c r="ES81">
        <v>36</v>
      </c>
      <c r="ET81">
        <v>34</v>
      </c>
      <c r="EU81">
        <v>12</v>
      </c>
      <c r="EV81">
        <v>330</v>
      </c>
      <c r="EW81">
        <v>27</v>
      </c>
      <c r="EX81">
        <v>0</v>
      </c>
      <c r="EY81">
        <v>0</v>
      </c>
      <c r="EZ81">
        <v>5</v>
      </c>
      <c r="FA81">
        <v>24</v>
      </c>
      <c r="FB81">
        <v>2</v>
      </c>
      <c r="FC81">
        <v>11</v>
      </c>
      <c r="FD81">
        <v>58</v>
      </c>
      <c r="FE81">
        <v>21</v>
      </c>
      <c r="FF81">
        <v>20</v>
      </c>
      <c r="FG81">
        <v>68</v>
      </c>
      <c r="FH81">
        <v>10</v>
      </c>
      <c r="FI81">
        <v>34</v>
      </c>
      <c r="FJ81">
        <v>1657</v>
      </c>
      <c r="FK81">
        <v>289</v>
      </c>
      <c r="FL81">
        <v>68</v>
      </c>
      <c r="FM81">
        <v>221</v>
      </c>
      <c r="FN81">
        <v>0</v>
      </c>
      <c r="FO81">
        <v>31</v>
      </c>
      <c r="FP81">
        <v>609</v>
      </c>
      <c r="FQ81">
        <v>9</v>
      </c>
      <c r="FR81">
        <v>3</v>
      </c>
      <c r="FS81">
        <v>1</v>
      </c>
      <c r="FT81">
        <v>0</v>
      </c>
      <c r="FU81">
        <v>8</v>
      </c>
      <c r="FV81">
        <v>21</v>
      </c>
      <c r="FW81">
        <v>365</v>
      </c>
      <c r="FX81">
        <v>46</v>
      </c>
      <c r="FY81">
        <v>193</v>
      </c>
      <c r="FZ81">
        <v>1</v>
      </c>
      <c r="GA81">
        <v>43</v>
      </c>
      <c r="GB81">
        <v>648</v>
      </c>
      <c r="GC81">
        <v>83</v>
      </c>
      <c r="GD81">
        <v>1</v>
      </c>
      <c r="GE81">
        <v>292</v>
      </c>
      <c r="GF81">
        <v>0</v>
      </c>
      <c r="GG81">
        <v>3</v>
      </c>
      <c r="GH81">
        <v>379</v>
      </c>
      <c r="GI81">
        <v>746</v>
      </c>
      <c r="GJ81">
        <v>118</v>
      </c>
      <c r="GK81">
        <v>707</v>
      </c>
      <c r="GL81">
        <v>1</v>
      </c>
      <c r="GM81">
        <v>85</v>
      </c>
      <c r="GN81">
        <v>1657</v>
      </c>
      <c r="GO81">
        <v>17</v>
      </c>
      <c r="GP81">
        <v>0</v>
      </c>
      <c r="GQ81">
        <v>41</v>
      </c>
      <c r="GR81">
        <v>17</v>
      </c>
      <c r="GS81">
        <v>34</v>
      </c>
      <c r="GT81">
        <v>0</v>
      </c>
      <c r="GU81">
        <v>0</v>
      </c>
      <c r="GV81">
        <v>0</v>
      </c>
      <c r="GW81">
        <v>0</v>
      </c>
      <c r="GX81">
        <v>92</v>
      </c>
      <c r="GY81">
        <v>18</v>
      </c>
      <c r="GZ81">
        <v>1</v>
      </c>
      <c r="HA81">
        <v>51</v>
      </c>
      <c r="HB81">
        <v>24</v>
      </c>
      <c r="HC81">
        <v>17</v>
      </c>
      <c r="HD81">
        <v>0</v>
      </c>
      <c r="HE81">
        <v>2</v>
      </c>
      <c r="HF81">
        <v>1</v>
      </c>
      <c r="HG81">
        <v>0</v>
      </c>
      <c r="HH81">
        <v>87</v>
      </c>
      <c r="HI81">
        <v>24</v>
      </c>
      <c r="HJ81">
        <v>0</v>
      </c>
      <c r="HK81">
        <v>47</v>
      </c>
      <c r="HL81">
        <v>19</v>
      </c>
      <c r="HM81">
        <v>21</v>
      </c>
      <c r="HN81">
        <v>0</v>
      </c>
      <c r="HO81">
        <v>0</v>
      </c>
      <c r="HP81">
        <v>0</v>
      </c>
      <c r="HQ81">
        <v>1</v>
      </c>
      <c r="HR81">
        <v>92</v>
      </c>
      <c r="HS81">
        <v>38</v>
      </c>
      <c r="HT81">
        <v>0</v>
      </c>
      <c r="HU81">
        <v>46</v>
      </c>
      <c r="HV81">
        <v>27</v>
      </c>
      <c r="HW81">
        <v>24</v>
      </c>
      <c r="HX81">
        <v>1</v>
      </c>
      <c r="HY81">
        <v>1</v>
      </c>
      <c r="HZ81">
        <v>0</v>
      </c>
      <c r="IA81">
        <v>1</v>
      </c>
      <c r="IB81">
        <v>108</v>
      </c>
      <c r="IC81">
        <v>49</v>
      </c>
      <c r="ID81">
        <v>0</v>
      </c>
      <c r="IE81">
        <v>44</v>
      </c>
      <c r="IF81">
        <v>17</v>
      </c>
      <c r="IG81">
        <v>19</v>
      </c>
      <c r="IH81">
        <v>0</v>
      </c>
      <c r="II81">
        <v>3</v>
      </c>
      <c r="IJ81">
        <v>0</v>
      </c>
      <c r="IK81">
        <v>1</v>
      </c>
      <c r="IL81">
        <v>112</v>
      </c>
      <c r="IM81">
        <v>37</v>
      </c>
      <c r="IN81">
        <v>1</v>
      </c>
      <c r="IO81">
        <v>49</v>
      </c>
      <c r="IP81">
        <v>23</v>
      </c>
      <c r="IQ81">
        <v>21</v>
      </c>
      <c r="IR81">
        <v>1</v>
      </c>
      <c r="IS81">
        <v>1</v>
      </c>
      <c r="IT81">
        <v>0</v>
      </c>
      <c r="IU81">
        <v>0</v>
      </c>
      <c r="IV81">
        <v>108</v>
      </c>
      <c r="IW81">
        <v>52</v>
      </c>
      <c r="IX81">
        <v>1</v>
      </c>
      <c r="IY81">
        <v>27</v>
      </c>
      <c r="IZ81">
        <v>12</v>
      </c>
      <c r="JA81">
        <v>29</v>
      </c>
      <c r="JB81">
        <v>1</v>
      </c>
      <c r="JC81">
        <v>0</v>
      </c>
      <c r="JD81">
        <v>0</v>
      </c>
      <c r="JE81">
        <v>1</v>
      </c>
      <c r="JF81">
        <v>109</v>
      </c>
      <c r="JG81">
        <v>38</v>
      </c>
      <c r="JH81">
        <v>1</v>
      </c>
      <c r="JI81">
        <v>34</v>
      </c>
      <c r="JJ81">
        <v>14</v>
      </c>
      <c r="JK81">
        <v>18</v>
      </c>
      <c r="JL81">
        <v>0</v>
      </c>
      <c r="JM81">
        <v>0</v>
      </c>
      <c r="JN81">
        <v>0</v>
      </c>
      <c r="JO81">
        <v>0</v>
      </c>
      <c r="JP81">
        <v>91</v>
      </c>
      <c r="JQ81">
        <v>60</v>
      </c>
      <c r="JR81">
        <v>1</v>
      </c>
      <c r="JS81">
        <v>40</v>
      </c>
      <c r="JT81">
        <v>15</v>
      </c>
      <c r="JU81">
        <v>25</v>
      </c>
      <c r="JV81">
        <v>1</v>
      </c>
      <c r="JW81">
        <v>0</v>
      </c>
      <c r="JX81">
        <v>0</v>
      </c>
      <c r="JY81">
        <v>0</v>
      </c>
      <c r="JZ81">
        <v>126</v>
      </c>
      <c r="KA81">
        <v>40</v>
      </c>
      <c r="KB81">
        <v>3</v>
      </c>
      <c r="KC81">
        <v>30</v>
      </c>
      <c r="KD81">
        <v>17</v>
      </c>
      <c r="KE81">
        <v>22</v>
      </c>
      <c r="KF81">
        <v>1</v>
      </c>
      <c r="KG81">
        <v>2</v>
      </c>
      <c r="KH81">
        <v>1</v>
      </c>
      <c r="KI81">
        <v>1</v>
      </c>
      <c r="KJ81">
        <v>95</v>
      </c>
      <c r="KK81">
        <v>47</v>
      </c>
      <c r="KL81">
        <v>0</v>
      </c>
      <c r="KM81">
        <v>43</v>
      </c>
      <c r="KN81">
        <v>22</v>
      </c>
      <c r="KO81">
        <v>22</v>
      </c>
      <c r="KP81">
        <v>1</v>
      </c>
      <c r="KQ81">
        <v>1</v>
      </c>
      <c r="KR81">
        <v>0</v>
      </c>
      <c r="KS81">
        <v>0</v>
      </c>
      <c r="KT81">
        <v>112</v>
      </c>
      <c r="KU81">
        <v>41</v>
      </c>
      <c r="KV81">
        <v>2</v>
      </c>
      <c r="KW81">
        <v>38</v>
      </c>
      <c r="KX81">
        <v>16</v>
      </c>
      <c r="KY81">
        <v>26</v>
      </c>
      <c r="KZ81">
        <v>1</v>
      </c>
      <c r="LA81">
        <v>1</v>
      </c>
      <c r="LB81">
        <v>1</v>
      </c>
      <c r="LC81">
        <v>2</v>
      </c>
      <c r="LD81">
        <v>107</v>
      </c>
      <c r="LE81">
        <v>36</v>
      </c>
      <c r="LF81">
        <v>1</v>
      </c>
      <c r="LG81">
        <v>34</v>
      </c>
      <c r="LH81">
        <v>12</v>
      </c>
      <c r="LI81">
        <v>24</v>
      </c>
      <c r="LJ81">
        <v>2</v>
      </c>
      <c r="LK81">
        <v>0</v>
      </c>
      <c r="LL81">
        <v>0</v>
      </c>
      <c r="LM81">
        <v>4</v>
      </c>
      <c r="LN81">
        <v>95</v>
      </c>
      <c r="LO81">
        <v>35</v>
      </c>
      <c r="LP81">
        <v>1</v>
      </c>
      <c r="LQ81">
        <v>29</v>
      </c>
      <c r="LR81">
        <v>12</v>
      </c>
      <c r="LS81">
        <v>20</v>
      </c>
      <c r="LT81">
        <v>1</v>
      </c>
      <c r="LU81">
        <v>1</v>
      </c>
      <c r="LV81">
        <v>0</v>
      </c>
      <c r="LW81">
        <v>1</v>
      </c>
      <c r="LX81">
        <v>85</v>
      </c>
      <c r="LY81">
        <v>23</v>
      </c>
      <c r="LZ81">
        <v>3</v>
      </c>
      <c r="MA81">
        <v>30</v>
      </c>
      <c r="MB81">
        <v>13</v>
      </c>
      <c r="MC81">
        <v>22</v>
      </c>
      <c r="MD81">
        <v>2</v>
      </c>
      <c r="ME81">
        <v>0</v>
      </c>
      <c r="MF81">
        <v>0</v>
      </c>
      <c r="MG81">
        <v>1</v>
      </c>
      <c r="MH81">
        <v>78</v>
      </c>
      <c r="MI81">
        <v>21</v>
      </c>
      <c r="MJ81">
        <v>2</v>
      </c>
      <c r="MK81">
        <v>28</v>
      </c>
      <c r="ML81">
        <v>9</v>
      </c>
      <c r="MM81">
        <v>21</v>
      </c>
      <c r="MN81">
        <v>2</v>
      </c>
      <c r="MO81">
        <v>0</v>
      </c>
      <c r="MP81">
        <v>0</v>
      </c>
      <c r="MQ81">
        <v>2</v>
      </c>
      <c r="MR81">
        <v>72</v>
      </c>
      <c r="MS81">
        <v>16</v>
      </c>
      <c r="MT81">
        <v>2</v>
      </c>
      <c r="MU81">
        <v>18</v>
      </c>
      <c r="MV81">
        <v>4</v>
      </c>
      <c r="MW81">
        <v>4</v>
      </c>
      <c r="MX81">
        <v>0</v>
      </c>
      <c r="MY81">
        <v>1</v>
      </c>
      <c r="MZ81">
        <v>0</v>
      </c>
      <c r="NA81">
        <v>0</v>
      </c>
      <c r="NB81">
        <v>40</v>
      </c>
      <c r="NC81">
        <v>12</v>
      </c>
      <c r="ND81">
        <v>2</v>
      </c>
      <c r="NE81">
        <v>16</v>
      </c>
      <c r="NF81">
        <v>9</v>
      </c>
      <c r="NG81">
        <v>9</v>
      </c>
      <c r="NH81">
        <v>0</v>
      </c>
      <c r="NI81">
        <v>0</v>
      </c>
      <c r="NJ81">
        <v>1</v>
      </c>
      <c r="NK81">
        <v>1</v>
      </c>
      <c r="NL81">
        <v>39</v>
      </c>
      <c r="NM81">
        <v>5</v>
      </c>
      <c r="NN81">
        <v>0</v>
      </c>
      <c r="NO81">
        <v>3</v>
      </c>
      <c r="NP81">
        <v>0</v>
      </c>
      <c r="NQ81">
        <v>1</v>
      </c>
      <c r="NR81">
        <v>0</v>
      </c>
      <c r="NS81">
        <v>0</v>
      </c>
      <c r="NT81">
        <v>0</v>
      </c>
      <c r="NU81">
        <v>0</v>
      </c>
      <c r="NV81">
        <v>9</v>
      </c>
      <c r="NW81">
        <v>609</v>
      </c>
      <c r="NX81">
        <v>21</v>
      </c>
      <c r="NY81">
        <v>648</v>
      </c>
      <c r="NZ81">
        <v>282</v>
      </c>
      <c r="OA81">
        <v>379</v>
      </c>
      <c r="OB81">
        <v>14</v>
      </c>
      <c r="OC81">
        <v>13</v>
      </c>
      <c r="OD81">
        <v>4</v>
      </c>
      <c r="OE81">
        <v>16</v>
      </c>
      <c r="OF81">
        <v>1657</v>
      </c>
    </row>
    <row r="82" spans="1:396">
      <c r="A82" s="178"/>
    </row>
    <row r="83" spans="1:396">
      <c r="A83" s="178"/>
      <c r="B83" s="125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  <c r="II83" s="125"/>
      <c r="IJ83" s="125"/>
      <c r="IK83" s="125"/>
      <c r="IL83" s="125"/>
      <c r="IM83" s="125"/>
      <c r="IN83" s="125"/>
      <c r="IO83" s="125"/>
      <c r="IP83" s="125"/>
      <c r="IQ83" s="125"/>
      <c r="IR83" s="125"/>
      <c r="IS83" s="125"/>
      <c r="IT83" s="125"/>
      <c r="IU83" s="125"/>
      <c r="IV83" s="125"/>
      <c r="IW83" s="125"/>
      <c r="IX83" s="125"/>
      <c r="IY83" s="125"/>
      <c r="IZ83" s="125"/>
      <c r="JA83" s="125"/>
      <c r="JB83" s="125"/>
      <c r="JC83" s="125"/>
      <c r="JD83" s="125"/>
      <c r="JE83" s="125"/>
      <c r="JF83" s="125"/>
      <c r="JG83" s="125"/>
      <c r="JH83" s="125"/>
      <c r="JI83" s="125"/>
      <c r="JJ83" s="125"/>
      <c r="JK83" s="125"/>
      <c r="JL83" s="125"/>
      <c r="JM83" s="125"/>
      <c r="JN83" s="125"/>
      <c r="JO83" s="125"/>
      <c r="JP83" s="125"/>
      <c r="JQ83" s="125"/>
      <c r="JR83" s="125"/>
      <c r="JS83" s="125"/>
      <c r="JT83" s="125"/>
      <c r="JU83" s="125"/>
      <c r="JV83" s="125"/>
      <c r="JW83" s="125"/>
      <c r="JX83" s="125"/>
      <c r="JY83" s="125"/>
      <c r="JZ83" s="125"/>
      <c r="KA83" s="125"/>
      <c r="KB83" s="125"/>
      <c r="KC83" s="125"/>
      <c r="KD83" s="125"/>
      <c r="KE83" s="125"/>
      <c r="KF83" s="125"/>
      <c r="KG83" s="125"/>
      <c r="KH83" s="125"/>
      <c r="KI83" s="125"/>
      <c r="KJ83" s="125"/>
      <c r="KK83" s="125"/>
      <c r="KL83" s="125"/>
      <c r="KM83" s="125"/>
      <c r="KN83" s="125"/>
      <c r="KO83" s="125"/>
      <c r="KP83" s="125"/>
      <c r="KQ83" s="125"/>
      <c r="KR83" s="125"/>
      <c r="KS83" s="125"/>
      <c r="KT83" s="125"/>
      <c r="KU83" s="125"/>
      <c r="KV83" s="125"/>
      <c r="KW83" s="125"/>
      <c r="KX83" s="125"/>
      <c r="KY83" s="125"/>
      <c r="KZ83" s="125"/>
      <c r="LA83" s="125"/>
      <c r="LB83" s="125"/>
      <c r="LC83" s="125"/>
      <c r="LD83" s="125"/>
      <c r="LE83" s="125"/>
      <c r="LF83" s="125"/>
      <c r="LG83" s="125"/>
      <c r="LH83" s="125"/>
      <c r="LI83" s="125"/>
      <c r="LJ83" s="125"/>
      <c r="LK83" s="125"/>
      <c r="LL83" s="125"/>
      <c r="LM83" s="125"/>
      <c r="LN83" s="125"/>
      <c r="LO83" s="125"/>
      <c r="LP83" s="125"/>
      <c r="LQ83" s="125"/>
      <c r="LR83" s="125"/>
      <c r="LS83" s="125"/>
      <c r="LT83" s="125"/>
      <c r="LU83" s="125"/>
      <c r="LV83" s="125"/>
      <c r="LW83" s="125"/>
      <c r="LX83" s="125"/>
    </row>
    <row r="84" spans="1:396">
      <c r="A84" s="178"/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  <c r="II84" s="125"/>
      <c r="IJ84" s="125"/>
      <c r="IK84" s="125"/>
      <c r="IL84" s="125"/>
      <c r="IM84" s="125"/>
      <c r="IN84" s="125"/>
      <c r="IO84" s="125"/>
      <c r="IP84" s="125"/>
      <c r="IQ84" s="125"/>
      <c r="IR84" s="125"/>
      <c r="IS84" s="125"/>
      <c r="IT84" s="125"/>
      <c r="IU84" s="125"/>
      <c r="IV84" s="125"/>
      <c r="IW84" s="125"/>
      <c r="IX84" s="125"/>
      <c r="IY84" s="125"/>
      <c r="IZ84" s="125"/>
      <c r="JA84" s="125"/>
      <c r="JB84" s="125"/>
      <c r="JC84" s="125"/>
      <c r="JD84" s="125"/>
      <c r="JE84" s="125"/>
      <c r="JF84" s="125"/>
      <c r="JG84" s="125"/>
      <c r="JH84" s="125"/>
      <c r="JI84" s="125"/>
      <c r="JJ84" s="125"/>
      <c r="JK84" s="125"/>
      <c r="JL84" s="125"/>
      <c r="JM84" s="125"/>
      <c r="JN84" s="125"/>
      <c r="JO84" s="125"/>
      <c r="JP84" s="125"/>
      <c r="JQ84" s="125"/>
      <c r="JR84" s="125"/>
      <c r="JS84" s="125"/>
      <c r="JT84" s="125"/>
      <c r="JU84" s="125"/>
      <c r="JV84" s="125"/>
      <c r="JW84" s="125"/>
      <c r="JX84" s="125"/>
      <c r="JY84" s="125"/>
      <c r="JZ84" s="125"/>
      <c r="KA84" s="125"/>
      <c r="KB84" s="125"/>
      <c r="KC84" s="125"/>
      <c r="KD84" s="125"/>
      <c r="KE84" s="125"/>
      <c r="KF84" s="125"/>
      <c r="KG84" s="125"/>
      <c r="KH84" s="125"/>
      <c r="KI84" s="125"/>
      <c r="KJ84" s="125"/>
      <c r="KK84" s="125"/>
      <c r="KL84" s="125"/>
      <c r="KM84" s="125"/>
      <c r="KN84" s="125"/>
      <c r="KO84" s="125"/>
      <c r="KP84" s="125"/>
      <c r="KQ84" s="125"/>
      <c r="KR84" s="125"/>
      <c r="KS84" s="125"/>
      <c r="KT84" s="125"/>
      <c r="KU84" s="125"/>
      <c r="KV84" s="125"/>
      <c r="KW84" s="125"/>
      <c r="KX84" s="125"/>
      <c r="KY84" s="125"/>
      <c r="KZ84" s="125"/>
      <c r="LA84" s="125"/>
      <c r="LB84" s="125"/>
      <c r="LC84" s="125"/>
      <c r="LD84" s="125"/>
      <c r="LE84" s="125"/>
      <c r="LF84" s="125"/>
      <c r="LG84" s="125"/>
      <c r="LH84" s="125"/>
      <c r="LI84" s="125"/>
      <c r="LJ84" s="125"/>
      <c r="LK84" s="125"/>
      <c r="LL84" s="125"/>
      <c r="LM84" s="125"/>
      <c r="LN84" s="125"/>
      <c r="LO84" s="125"/>
      <c r="LP84" s="125"/>
      <c r="LQ84" s="125"/>
      <c r="LR84" s="125"/>
      <c r="LS84" s="125"/>
      <c r="LT84" s="125"/>
      <c r="LU84" s="125"/>
      <c r="LV84" s="125"/>
      <c r="LW84" s="125"/>
      <c r="LX84" s="125"/>
    </row>
    <row r="85" spans="1:396">
      <c r="A85" s="178"/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  <c r="II85" s="125"/>
      <c r="IJ85" s="125"/>
      <c r="IK85" s="125"/>
      <c r="IL85" s="125"/>
      <c r="IM85" s="125"/>
      <c r="IN85" s="125"/>
      <c r="IO85" s="125"/>
      <c r="IP85" s="125"/>
      <c r="IQ85" s="125"/>
      <c r="IR85" s="125"/>
      <c r="IS85" s="125"/>
      <c r="IT85" s="125"/>
      <c r="IU85" s="125"/>
      <c r="IV85" s="125"/>
      <c r="IW85" s="125"/>
      <c r="IX85" s="125"/>
      <c r="IY85" s="125"/>
      <c r="IZ85" s="125"/>
      <c r="JA85" s="125"/>
      <c r="JB85" s="125"/>
      <c r="JC85" s="125"/>
      <c r="JD85" s="125"/>
      <c r="JE85" s="125"/>
      <c r="JF85" s="125"/>
      <c r="JG85" s="125"/>
      <c r="JH85" s="125"/>
      <c r="JI85" s="125"/>
      <c r="JJ85" s="125"/>
      <c r="JK85" s="125"/>
      <c r="JL85" s="125"/>
      <c r="JM85" s="125"/>
      <c r="JN85" s="125"/>
      <c r="JO85" s="125"/>
      <c r="JP85" s="125"/>
      <c r="JQ85" s="125"/>
      <c r="JR85" s="125"/>
      <c r="JS85" s="125"/>
      <c r="JT85" s="125"/>
      <c r="JU85" s="125"/>
      <c r="JV85" s="125"/>
      <c r="JW85" s="125"/>
      <c r="JX85" s="125"/>
      <c r="JY85" s="125"/>
      <c r="JZ85" s="125"/>
      <c r="KA85" s="125"/>
      <c r="KB85" s="125"/>
      <c r="KC85" s="125"/>
      <c r="KD85" s="125"/>
      <c r="KE85" s="125"/>
      <c r="KF85" s="125"/>
      <c r="KG85" s="125"/>
      <c r="KH85" s="125"/>
      <c r="KI85" s="125"/>
      <c r="KJ85" s="125"/>
      <c r="KK85" s="125"/>
      <c r="KL85" s="125"/>
      <c r="KM85" s="125"/>
      <c r="KN85" s="125"/>
      <c r="KO85" s="125"/>
      <c r="KP85" s="125"/>
      <c r="KQ85" s="125"/>
      <c r="KR85" s="125"/>
      <c r="KS85" s="125"/>
      <c r="KT85" s="125"/>
      <c r="KU85" s="125"/>
      <c r="KV85" s="125"/>
      <c r="KW85" s="125"/>
      <c r="KX85" s="125"/>
      <c r="KY85" s="125"/>
      <c r="KZ85" s="125"/>
      <c r="LA85" s="125"/>
      <c r="LB85" s="125"/>
      <c r="LC85" s="125"/>
      <c r="LD85" s="125"/>
      <c r="LE85" s="125"/>
      <c r="LF85" s="125"/>
      <c r="LG85" s="125"/>
      <c r="LH85" s="125"/>
      <c r="LI85" s="125"/>
      <c r="LJ85" s="125"/>
      <c r="LK85" s="125"/>
      <c r="LL85" s="125"/>
      <c r="LM85" s="125"/>
      <c r="LN85" s="125"/>
      <c r="LO85" s="125"/>
      <c r="LP85" s="125"/>
      <c r="LQ85" s="125"/>
      <c r="LR85" s="125"/>
      <c r="LS85" s="125"/>
      <c r="LT85" s="125"/>
      <c r="LU85" s="125"/>
      <c r="LV85" s="125"/>
      <c r="LW85" s="125"/>
      <c r="LX85" s="125"/>
    </row>
    <row r="86" spans="1:396">
      <c r="A86" s="178"/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  <c r="II86" s="125"/>
      <c r="IJ86" s="125"/>
      <c r="IK86" s="125"/>
      <c r="IL86" s="125"/>
      <c r="IM86" s="125"/>
      <c r="IN86" s="125"/>
      <c r="IO86" s="125"/>
      <c r="IP86" s="125"/>
      <c r="IQ86" s="125"/>
      <c r="IR86" s="125"/>
      <c r="IS86" s="125"/>
      <c r="IT86" s="125"/>
      <c r="IU86" s="125"/>
      <c r="IV86" s="125"/>
      <c r="IW86" s="125"/>
      <c r="IX86" s="125"/>
      <c r="IY86" s="125"/>
      <c r="IZ86" s="125"/>
      <c r="JA86" s="125"/>
      <c r="JB86" s="125"/>
      <c r="JC86" s="125"/>
      <c r="JD86" s="125"/>
      <c r="JE86" s="125"/>
      <c r="JF86" s="125"/>
      <c r="JG86" s="125"/>
      <c r="JH86" s="125"/>
      <c r="JI86" s="125"/>
      <c r="JJ86" s="125"/>
      <c r="JK86" s="125"/>
      <c r="JL86" s="125"/>
      <c r="JM86" s="125"/>
      <c r="JN86" s="125"/>
      <c r="JO86" s="125"/>
      <c r="JP86" s="125"/>
      <c r="JQ86" s="125"/>
      <c r="JR86" s="125"/>
      <c r="JS86" s="125"/>
      <c r="JT86" s="125"/>
      <c r="JU86" s="125"/>
      <c r="JV86" s="125"/>
      <c r="JW86" s="125"/>
      <c r="JX86" s="125"/>
      <c r="JY86" s="125"/>
      <c r="JZ86" s="125"/>
      <c r="KA86" s="125"/>
      <c r="KB86" s="125"/>
      <c r="KC86" s="125"/>
      <c r="KD86" s="125"/>
      <c r="KE86" s="125"/>
      <c r="KF86" s="125"/>
      <c r="KG86" s="125"/>
      <c r="KH86" s="125"/>
      <c r="KI86" s="125"/>
      <c r="KJ86" s="125"/>
      <c r="KK86" s="125"/>
      <c r="KL86" s="125"/>
      <c r="KM86" s="125"/>
      <c r="KN86" s="125"/>
      <c r="KO86" s="125"/>
      <c r="KP86" s="125"/>
      <c r="KQ86" s="125"/>
      <c r="KR86" s="125"/>
      <c r="KS86" s="125"/>
      <c r="KT86" s="125"/>
      <c r="KU86" s="125"/>
      <c r="KV86" s="125"/>
      <c r="KW86" s="125"/>
      <c r="KX86" s="125"/>
      <c r="KY86" s="125"/>
      <c r="KZ86" s="125"/>
      <c r="LA86" s="125"/>
      <c r="LB86" s="125"/>
      <c r="LC86" s="125"/>
      <c r="LD86" s="125"/>
      <c r="LE86" s="125"/>
      <c r="LF86" s="125"/>
      <c r="LG86" s="125"/>
      <c r="LH86" s="125"/>
      <c r="LI86" s="125"/>
      <c r="LJ86" s="125"/>
      <c r="LK86" s="125"/>
      <c r="LL86" s="125"/>
      <c r="LM86" s="125"/>
      <c r="LN86" s="125"/>
      <c r="LO86" s="125"/>
      <c r="LP86" s="125"/>
      <c r="LQ86" s="125"/>
      <c r="LR86" s="125"/>
      <c r="LS86" s="125"/>
      <c r="LT86" s="125"/>
      <c r="LU86" s="125"/>
      <c r="LV86" s="125"/>
      <c r="LW86" s="125"/>
      <c r="LX86" s="125"/>
    </row>
    <row r="87" spans="1:396">
      <c r="A87" s="178"/>
      <c r="B87" s="125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  <c r="II87" s="125"/>
      <c r="IJ87" s="125"/>
      <c r="IK87" s="125"/>
      <c r="IL87" s="125"/>
      <c r="IM87" s="125"/>
      <c r="IN87" s="125"/>
      <c r="IO87" s="125"/>
      <c r="IP87" s="125"/>
      <c r="IQ87" s="125"/>
      <c r="IR87" s="125"/>
      <c r="IS87" s="125"/>
      <c r="IT87" s="125"/>
      <c r="IU87" s="125"/>
      <c r="IV87" s="125"/>
      <c r="IW87" s="125"/>
      <c r="IX87" s="125"/>
      <c r="IY87" s="125"/>
      <c r="IZ87" s="125"/>
      <c r="JA87" s="125"/>
      <c r="JB87" s="125"/>
      <c r="JC87" s="125"/>
      <c r="JD87" s="125"/>
      <c r="JE87" s="125"/>
      <c r="JF87" s="125"/>
      <c r="JG87" s="125"/>
      <c r="JH87" s="125"/>
      <c r="JI87" s="125"/>
      <c r="JJ87" s="125"/>
      <c r="JK87" s="125"/>
      <c r="JL87" s="125"/>
      <c r="JM87" s="125"/>
      <c r="JN87" s="125"/>
      <c r="JO87" s="125"/>
      <c r="JP87" s="125"/>
      <c r="JQ87" s="125"/>
      <c r="JR87" s="125"/>
      <c r="JS87" s="125"/>
      <c r="JT87" s="125"/>
      <c r="JU87" s="125"/>
      <c r="JV87" s="125"/>
      <c r="JW87" s="125"/>
      <c r="JX87" s="125"/>
      <c r="JY87" s="125"/>
      <c r="JZ87" s="125"/>
      <c r="KA87" s="125"/>
      <c r="KB87" s="125"/>
      <c r="KC87" s="125"/>
      <c r="KD87" s="125"/>
      <c r="KE87" s="125"/>
      <c r="KF87" s="125"/>
      <c r="KG87" s="125"/>
      <c r="KH87" s="125"/>
      <c r="KI87" s="125"/>
      <c r="KJ87" s="125"/>
      <c r="KK87" s="125"/>
      <c r="KL87" s="125"/>
      <c r="KM87" s="125"/>
      <c r="KN87" s="125"/>
      <c r="KO87" s="125"/>
      <c r="KP87" s="125"/>
      <c r="KQ87" s="125"/>
      <c r="KR87" s="125"/>
      <c r="KS87" s="125"/>
      <c r="KT87" s="125"/>
      <c r="KU87" s="125"/>
      <c r="KV87" s="125"/>
      <c r="KW87" s="125"/>
      <c r="KX87" s="125"/>
      <c r="KY87" s="125"/>
      <c r="KZ87" s="125"/>
      <c r="LA87" s="125"/>
      <c r="LB87" s="125"/>
      <c r="LC87" s="125"/>
      <c r="LD87" s="125"/>
      <c r="LE87" s="125"/>
      <c r="LF87" s="125"/>
      <c r="LG87" s="125"/>
      <c r="LH87" s="125"/>
      <c r="LI87" s="125"/>
      <c r="LJ87" s="125"/>
      <c r="LK87" s="125"/>
      <c r="LL87" s="125"/>
      <c r="LM87" s="125"/>
      <c r="LN87" s="125"/>
      <c r="LO87" s="125"/>
      <c r="LP87" s="125"/>
      <c r="LQ87" s="125"/>
      <c r="LR87" s="125"/>
      <c r="LS87" s="125"/>
      <c r="LT87" s="125"/>
      <c r="LU87" s="125"/>
      <c r="LV87" s="125"/>
      <c r="LW87" s="125"/>
      <c r="LX87" s="125"/>
    </row>
    <row r="88" spans="1:396">
      <c r="A88" s="178"/>
      <c r="B88" s="125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  <c r="II88" s="125"/>
      <c r="IJ88" s="125"/>
      <c r="IK88" s="125"/>
      <c r="IL88" s="125"/>
      <c r="IM88" s="125"/>
      <c r="IN88" s="125"/>
      <c r="IO88" s="125"/>
      <c r="IP88" s="125"/>
      <c r="IQ88" s="125"/>
      <c r="IR88" s="125"/>
      <c r="IS88" s="125"/>
      <c r="IT88" s="125"/>
      <c r="IU88" s="125"/>
      <c r="IV88" s="125"/>
      <c r="IW88" s="125"/>
      <c r="IX88" s="125"/>
      <c r="IY88" s="125"/>
      <c r="IZ88" s="125"/>
      <c r="JA88" s="125"/>
      <c r="JB88" s="125"/>
      <c r="JC88" s="125"/>
      <c r="JD88" s="125"/>
      <c r="JE88" s="125"/>
      <c r="JF88" s="125"/>
      <c r="JG88" s="125"/>
      <c r="JH88" s="125"/>
      <c r="JI88" s="125"/>
      <c r="JJ88" s="125"/>
      <c r="JK88" s="125"/>
      <c r="JL88" s="125"/>
      <c r="JM88" s="125"/>
      <c r="JN88" s="125"/>
      <c r="JO88" s="125"/>
      <c r="JP88" s="125"/>
      <c r="JQ88" s="125"/>
      <c r="JR88" s="125"/>
      <c r="JS88" s="125"/>
      <c r="JT88" s="125"/>
      <c r="JU88" s="125"/>
      <c r="JV88" s="125"/>
      <c r="JW88" s="125"/>
      <c r="JX88" s="125"/>
      <c r="JY88" s="125"/>
      <c r="JZ88" s="125"/>
      <c r="KA88" s="125"/>
      <c r="KB88" s="125"/>
      <c r="KC88" s="125"/>
      <c r="KD88" s="125"/>
      <c r="KE88" s="125"/>
      <c r="KF88" s="125"/>
      <c r="KG88" s="125"/>
      <c r="KH88" s="125"/>
      <c r="KI88" s="125"/>
      <c r="KJ88" s="125"/>
      <c r="KK88" s="125"/>
      <c r="KL88" s="125"/>
      <c r="KM88" s="125"/>
      <c r="KN88" s="125"/>
      <c r="KO88" s="125"/>
      <c r="KP88" s="125"/>
      <c r="KQ88" s="125"/>
      <c r="KR88" s="125"/>
      <c r="KS88" s="125"/>
      <c r="KT88" s="125"/>
      <c r="KU88" s="125"/>
      <c r="KV88" s="125"/>
      <c r="KW88" s="125"/>
      <c r="KX88" s="125"/>
      <c r="KY88" s="125"/>
      <c r="KZ88" s="125"/>
      <c r="LA88" s="125"/>
      <c r="LB88" s="125"/>
      <c r="LC88" s="125"/>
      <c r="LD88" s="125"/>
      <c r="LE88" s="125"/>
      <c r="LF88" s="125"/>
      <c r="LG88" s="125"/>
      <c r="LH88" s="125"/>
      <c r="LI88" s="125"/>
      <c r="LJ88" s="125"/>
      <c r="LK88" s="125"/>
      <c r="LL88" s="125"/>
      <c r="LM88" s="125"/>
      <c r="LN88" s="125"/>
      <c r="LO88" s="125"/>
      <c r="LP88" s="125"/>
      <c r="LQ88" s="125"/>
      <c r="LR88" s="125"/>
      <c r="LS88" s="125"/>
      <c r="LT88" s="125"/>
      <c r="LU88" s="125"/>
      <c r="LV88" s="125"/>
      <c r="LW88" s="125"/>
      <c r="LX88" s="125"/>
    </row>
    <row r="89" spans="1:396">
      <c r="A89" s="178"/>
      <c r="B89" s="125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  <c r="II89" s="125"/>
      <c r="IJ89" s="125"/>
      <c r="IK89" s="125"/>
      <c r="IL89" s="125"/>
      <c r="IM89" s="125"/>
      <c r="IN89" s="125"/>
      <c r="IO89" s="125"/>
      <c r="IP89" s="125"/>
      <c r="IQ89" s="125"/>
      <c r="IR89" s="125"/>
      <c r="IS89" s="125"/>
      <c r="IT89" s="125"/>
      <c r="IU89" s="125"/>
      <c r="IV89" s="125"/>
      <c r="IW89" s="125"/>
      <c r="IX89" s="125"/>
      <c r="IY89" s="125"/>
      <c r="IZ89" s="125"/>
      <c r="JA89" s="125"/>
      <c r="JB89" s="125"/>
      <c r="JC89" s="125"/>
      <c r="JD89" s="125"/>
      <c r="JE89" s="125"/>
      <c r="JF89" s="125"/>
      <c r="JG89" s="125"/>
      <c r="JH89" s="125"/>
      <c r="JI89" s="125"/>
      <c r="JJ89" s="125"/>
      <c r="JK89" s="125"/>
      <c r="JL89" s="125"/>
      <c r="JM89" s="125"/>
      <c r="JN89" s="125"/>
      <c r="JO89" s="125"/>
      <c r="JP89" s="125"/>
      <c r="JQ89" s="125"/>
      <c r="JR89" s="125"/>
      <c r="JS89" s="125"/>
      <c r="JT89" s="125"/>
      <c r="JU89" s="125"/>
      <c r="JV89" s="125"/>
      <c r="JW89" s="125"/>
      <c r="JX89" s="125"/>
      <c r="JY89" s="125"/>
      <c r="JZ89" s="125"/>
      <c r="KA89" s="125"/>
      <c r="KB89" s="125"/>
      <c r="KC89" s="125"/>
      <c r="KD89" s="125"/>
      <c r="KE89" s="125"/>
      <c r="KF89" s="125"/>
      <c r="KG89" s="125"/>
      <c r="KH89" s="125"/>
      <c r="KI89" s="125"/>
      <c r="KJ89" s="125"/>
      <c r="KK89" s="125"/>
      <c r="KL89" s="125"/>
      <c r="KM89" s="125"/>
      <c r="KN89" s="125"/>
      <c r="KO89" s="125"/>
      <c r="KP89" s="125"/>
      <c r="KQ89" s="125"/>
      <c r="KR89" s="125"/>
      <c r="KS89" s="125"/>
      <c r="KT89" s="125"/>
      <c r="KU89" s="125"/>
      <c r="KV89" s="125"/>
      <c r="KW89" s="125"/>
      <c r="KX89" s="125"/>
      <c r="KY89" s="125"/>
      <c r="KZ89" s="125"/>
      <c r="LA89" s="125"/>
      <c r="LB89" s="125"/>
      <c r="LC89" s="125"/>
      <c r="LD89" s="125"/>
      <c r="LE89" s="125"/>
      <c r="LF89" s="125"/>
      <c r="LG89" s="125"/>
      <c r="LH89" s="125"/>
      <c r="LI89" s="125"/>
      <c r="LJ89" s="125"/>
      <c r="LK89" s="125"/>
      <c r="LL89" s="125"/>
      <c r="LM89" s="125"/>
      <c r="LN89" s="125"/>
      <c r="LO89" s="125"/>
      <c r="LP89" s="125"/>
      <c r="LQ89" s="125"/>
      <c r="LR89" s="125"/>
      <c r="LS89" s="125"/>
      <c r="LT89" s="125"/>
      <c r="LU89" s="125"/>
      <c r="LV89" s="125"/>
      <c r="LW89" s="125"/>
      <c r="LX89" s="125"/>
    </row>
    <row r="90" spans="1:396">
      <c r="A90" s="178"/>
      <c r="B90" s="125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  <c r="II90" s="125"/>
      <c r="IJ90" s="125"/>
      <c r="IK90" s="125"/>
      <c r="IL90" s="125"/>
      <c r="IM90" s="125"/>
      <c r="IN90" s="125"/>
      <c r="IO90" s="125"/>
      <c r="IP90" s="125"/>
      <c r="IQ90" s="125"/>
      <c r="IR90" s="125"/>
      <c r="IS90" s="125"/>
      <c r="IT90" s="125"/>
      <c r="IU90" s="125"/>
      <c r="IV90" s="125"/>
      <c r="IW90" s="125"/>
      <c r="IX90" s="125"/>
      <c r="IY90" s="125"/>
      <c r="IZ90" s="125"/>
      <c r="JA90" s="125"/>
      <c r="JB90" s="125"/>
      <c r="JC90" s="125"/>
      <c r="JD90" s="125"/>
      <c r="JE90" s="125"/>
      <c r="JF90" s="125"/>
      <c r="JG90" s="125"/>
      <c r="JH90" s="125"/>
      <c r="JI90" s="125"/>
      <c r="JJ90" s="125"/>
      <c r="JK90" s="125"/>
      <c r="JL90" s="125"/>
      <c r="JM90" s="125"/>
      <c r="JN90" s="125"/>
      <c r="JO90" s="125"/>
      <c r="JP90" s="125"/>
      <c r="JQ90" s="125"/>
      <c r="JR90" s="125"/>
      <c r="JS90" s="125"/>
      <c r="JT90" s="125"/>
      <c r="JU90" s="125"/>
      <c r="JV90" s="125"/>
      <c r="JW90" s="125"/>
      <c r="JX90" s="125"/>
      <c r="JY90" s="125"/>
      <c r="JZ90" s="125"/>
      <c r="KA90" s="125"/>
      <c r="KB90" s="125"/>
      <c r="KC90" s="125"/>
      <c r="KD90" s="125"/>
      <c r="KE90" s="125"/>
      <c r="KF90" s="125"/>
      <c r="KG90" s="125"/>
      <c r="KH90" s="125"/>
      <c r="KI90" s="125"/>
      <c r="KJ90" s="125"/>
      <c r="KK90" s="125"/>
      <c r="KL90" s="125"/>
      <c r="KM90" s="125"/>
      <c r="KN90" s="125"/>
      <c r="KO90" s="125"/>
      <c r="KP90" s="125"/>
      <c r="KQ90" s="125"/>
      <c r="KR90" s="125"/>
      <c r="KS90" s="125"/>
      <c r="KT90" s="125"/>
      <c r="KU90" s="125"/>
      <c r="KV90" s="125"/>
      <c r="KW90" s="125"/>
      <c r="KX90" s="125"/>
      <c r="KY90" s="125"/>
      <c r="KZ90" s="125"/>
      <c r="LA90" s="125"/>
      <c r="LB90" s="125"/>
      <c r="LC90" s="125"/>
      <c r="LD90" s="125"/>
      <c r="LE90" s="125"/>
      <c r="LF90" s="125"/>
      <c r="LG90" s="125"/>
      <c r="LH90" s="125"/>
      <c r="LI90" s="125"/>
      <c r="LJ90" s="125"/>
      <c r="LK90" s="125"/>
      <c r="LL90" s="125"/>
      <c r="LM90" s="125"/>
      <c r="LN90" s="125"/>
      <c r="LO90" s="125"/>
      <c r="LP90" s="125"/>
      <c r="LQ90" s="125"/>
      <c r="LR90" s="125"/>
      <c r="LS90" s="125"/>
      <c r="LT90" s="125"/>
      <c r="LU90" s="125"/>
      <c r="LV90" s="125"/>
      <c r="LW90" s="125"/>
      <c r="LX90" s="125"/>
    </row>
    <row r="91" spans="1:396">
      <c r="A91" s="178"/>
      <c r="B91" s="125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  <c r="II91" s="125"/>
      <c r="IJ91" s="125"/>
      <c r="IK91" s="125"/>
      <c r="IL91" s="125"/>
      <c r="IM91" s="125"/>
      <c r="IN91" s="125"/>
      <c r="IO91" s="125"/>
      <c r="IP91" s="125"/>
      <c r="IQ91" s="125"/>
      <c r="IR91" s="125"/>
      <c r="IS91" s="125"/>
      <c r="IT91" s="125"/>
      <c r="IU91" s="125"/>
      <c r="IV91" s="125"/>
      <c r="IW91" s="125"/>
      <c r="IX91" s="125"/>
      <c r="IY91" s="125"/>
      <c r="IZ91" s="125"/>
      <c r="JA91" s="125"/>
      <c r="JB91" s="125"/>
      <c r="JC91" s="125"/>
      <c r="JD91" s="125"/>
      <c r="JE91" s="125"/>
      <c r="JF91" s="125"/>
      <c r="JG91" s="125"/>
      <c r="JH91" s="125"/>
      <c r="JI91" s="125"/>
      <c r="JJ91" s="125"/>
      <c r="JK91" s="125"/>
      <c r="JL91" s="125"/>
      <c r="JM91" s="125"/>
      <c r="JN91" s="125"/>
      <c r="JO91" s="125"/>
      <c r="JP91" s="125"/>
      <c r="JQ91" s="125"/>
      <c r="JR91" s="125"/>
      <c r="JS91" s="125"/>
      <c r="JT91" s="125"/>
      <c r="JU91" s="125"/>
      <c r="JV91" s="125"/>
      <c r="JW91" s="125"/>
      <c r="JX91" s="125"/>
      <c r="JY91" s="125"/>
      <c r="JZ91" s="125"/>
      <c r="KA91" s="125"/>
      <c r="KB91" s="125"/>
      <c r="KC91" s="125"/>
      <c r="KD91" s="125"/>
      <c r="KE91" s="125"/>
      <c r="KF91" s="125"/>
      <c r="KG91" s="125"/>
      <c r="KH91" s="125"/>
      <c r="KI91" s="125"/>
      <c r="KJ91" s="125"/>
      <c r="KK91" s="125"/>
      <c r="KL91" s="125"/>
      <c r="KM91" s="125"/>
      <c r="KN91" s="125"/>
      <c r="KO91" s="125"/>
      <c r="KP91" s="125"/>
      <c r="KQ91" s="125"/>
      <c r="KR91" s="125"/>
      <c r="KS91" s="125"/>
      <c r="KT91" s="125"/>
      <c r="KU91" s="125"/>
      <c r="KV91" s="125"/>
      <c r="KW91" s="125"/>
      <c r="KX91" s="125"/>
      <c r="KY91" s="125"/>
      <c r="KZ91" s="125"/>
      <c r="LA91" s="125"/>
      <c r="LB91" s="125"/>
      <c r="LC91" s="125"/>
      <c r="LD91" s="125"/>
      <c r="LE91" s="125"/>
      <c r="LF91" s="125"/>
      <c r="LG91" s="125"/>
      <c r="LH91" s="125"/>
      <c r="LI91" s="125"/>
      <c r="LJ91" s="125"/>
      <c r="LK91" s="125"/>
      <c r="LL91" s="125"/>
      <c r="LM91" s="125"/>
      <c r="LN91" s="125"/>
      <c r="LO91" s="125"/>
      <c r="LP91" s="125"/>
      <c r="LQ91" s="125"/>
      <c r="LR91" s="125"/>
      <c r="LS91" s="125"/>
      <c r="LT91" s="125"/>
      <c r="LU91" s="125"/>
      <c r="LV91" s="125"/>
      <c r="LW91" s="125"/>
      <c r="LX91" s="125"/>
    </row>
    <row r="92" spans="1:396">
      <c r="A92" s="178"/>
      <c r="B92" s="125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  <c r="II92" s="125"/>
      <c r="IJ92" s="125"/>
      <c r="IK92" s="125"/>
      <c r="IL92" s="125"/>
      <c r="IM92" s="125"/>
      <c r="IN92" s="125"/>
      <c r="IO92" s="125"/>
      <c r="IP92" s="125"/>
      <c r="IQ92" s="125"/>
      <c r="IR92" s="125"/>
      <c r="IS92" s="125"/>
      <c r="IT92" s="125"/>
      <c r="IU92" s="125"/>
      <c r="IV92" s="125"/>
      <c r="IW92" s="125"/>
      <c r="IX92" s="125"/>
      <c r="IY92" s="125"/>
      <c r="IZ92" s="125"/>
      <c r="JA92" s="125"/>
      <c r="JB92" s="125"/>
      <c r="JC92" s="125"/>
      <c r="JD92" s="125"/>
      <c r="JE92" s="125"/>
      <c r="JF92" s="125"/>
      <c r="JG92" s="125"/>
      <c r="JH92" s="125"/>
      <c r="JI92" s="125"/>
      <c r="JJ92" s="125"/>
      <c r="JK92" s="125"/>
      <c r="JL92" s="125"/>
      <c r="JM92" s="125"/>
      <c r="JN92" s="125"/>
      <c r="JO92" s="125"/>
      <c r="JP92" s="125"/>
      <c r="JQ92" s="125"/>
      <c r="JR92" s="125"/>
      <c r="JS92" s="125"/>
      <c r="JT92" s="125"/>
      <c r="JU92" s="125"/>
      <c r="JV92" s="125"/>
      <c r="JW92" s="125"/>
      <c r="JX92" s="125"/>
      <c r="JY92" s="125"/>
      <c r="JZ92" s="125"/>
      <c r="KA92" s="125"/>
      <c r="KB92" s="125"/>
      <c r="KC92" s="125"/>
      <c r="KD92" s="125"/>
      <c r="KE92" s="125"/>
      <c r="KF92" s="125"/>
      <c r="KG92" s="125"/>
      <c r="KH92" s="125"/>
      <c r="KI92" s="125"/>
      <c r="KJ92" s="125"/>
      <c r="KK92" s="125"/>
      <c r="KL92" s="125"/>
      <c r="KM92" s="125"/>
      <c r="KN92" s="125"/>
      <c r="KO92" s="125"/>
      <c r="KP92" s="125"/>
      <c r="KQ92" s="125"/>
      <c r="KR92" s="125"/>
      <c r="KS92" s="125"/>
      <c r="KT92" s="125"/>
      <c r="KU92" s="125"/>
      <c r="KV92" s="125"/>
      <c r="KW92" s="125"/>
      <c r="KX92" s="125"/>
      <c r="KY92" s="125"/>
      <c r="KZ92" s="125"/>
      <c r="LA92" s="125"/>
      <c r="LB92" s="125"/>
      <c r="LC92" s="125"/>
      <c r="LD92" s="125"/>
      <c r="LE92" s="125"/>
      <c r="LF92" s="125"/>
      <c r="LG92" s="125"/>
      <c r="LH92" s="125"/>
      <c r="LI92" s="125"/>
      <c r="LJ92" s="125"/>
      <c r="LK92" s="125"/>
      <c r="LL92" s="125"/>
      <c r="LM92" s="125"/>
      <c r="LN92" s="125"/>
      <c r="LO92" s="125"/>
      <c r="LP92" s="125"/>
      <c r="LQ92" s="125"/>
      <c r="LR92" s="125"/>
      <c r="LS92" s="125"/>
      <c r="LT92" s="125"/>
      <c r="LU92" s="125"/>
      <c r="LV92" s="125"/>
      <c r="LW92" s="125"/>
      <c r="LX92" s="125"/>
    </row>
    <row r="93" spans="1:396">
      <c r="A93" s="178"/>
      <c r="B93" s="125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  <c r="II93" s="125"/>
      <c r="IJ93" s="125"/>
      <c r="IK93" s="125"/>
      <c r="IL93" s="125"/>
      <c r="IM93" s="125"/>
      <c r="IN93" s="125"/>
      <c r="IO93" s="125"/>
      <c r="IP93" s="125"/>
      <c r="IQ93" s="125"/>
      <c r="IR93" s="125"/>
      <c r="IS93" s="125"/>
      <c r="IT93" s="125"/>
      <c r="IU93" s="125"/>
      <c r="IV93" s="125"/>
      <c r="IW93" s="125"/>
      <c r="IX93" s="125"/>
      <c r="IY93" s="125"/>
      <c r="IZ93" s="125"/>
      <c r="JA93" s="125"/>
      <c r="JB93" s="125"/>
      <c r="JC93" s="125"/>
      <c r="JD93" s="125"/>
      <c r="JE93" s="125"/>
      <c r="JF93" s="125"/>
      <c r="JG93" s="125"/>
      <c r="JH93" s="125"/>
      <c r="JI93" s="125"/>
      <c r="JJ93" s="125"/>
      <c r="JK93" s="125"/>
      <c r="JL93" s="125"/>
      <c r="JM93" s="125"/>
      <c r="JN93" s="125"/>
      <c r="JO93" s="125"/>
      <c r="JP93" s="125"/>
      <c r="JQ93" s="125"/>
      <c r="JR93" s="125"/>
      <c r="JS93" s="125"/>
      <c r="JT93" s="125"/>
      <c r="JU93" s="125"/>
      <c r="JV93" s="125"/>
      <c r="JW93" s="125"/>
      <c r="JX93" s="125"/>
      <c r="JY93" s="125"/>
      <c r="JZ93" s="125"/>
      <c r="KA93" s="125"/>
      <c r="KB93" s="125"/>
      <c r="KC93" s="125"/>
      <c r="KD93" s="125"/>
      <c r="KE93" s="125"/>
      <c r="KF93" s="125"/>
      <c r="KG93" s="125"/>
      <c r="KH93" s="125"/>
      <c r="KI93" s="125"/>
      <c r="KJ93" s="125"/>
      <c r="KK93" s="125"/>
      <c r="KL93" s="125"/>
      <c r="KM93" s="125"/>
      <c r="KN93" s="125"/>
      <c r="KO93" s="125"/>
      <c r="KP93" s="125"/>
      <c r="KQ93" s="125"/>
      <c r="KR93" s="125"/>
      <c r="KS93" s="125"/>
      <c r="KT93" s="125"/>
      <c r="KU93" s="125"/>
      <c r="KV93" s="125"/>
      <c r="KW93" s="125"/>
      <c r="KX93" s="125"/>
      <c r="KY93" s="125"/>
      <c r="KZ93" s="125"/>
      <c r="LA93" s="125"/>
      <c r="LB93" s="125"/>
      <c r="LC93" s="125"/>
      <c r="LD93" s="125"/>
      <c r="LE93" s="125"/>
      <c r="LF93" s="125"/>
      <c r="LG93" s="125"/>
      <c r="LH93" s="125"/>
      <c r="LI93" s="125"/>
      <c r="LJ93" s="125"/>
      <c r="LK93" s="125"/>
      <c r="LL93" s="125"/>
      <c r="LM93" s="125"/>
      <c r="LN93" s="125"/>
      <c r="LO93" s="125"/>
      <c r="LP93" s="125"/>
      <c r="LQ93" s="125"/>
      <c r="LR93" s="125"/>
      <c r="LS93" s="125"/>
      <c r="LT93" s="125"/>
      <c r="LU93" s="125"/>
      <c r="LV93" s="125"/>
      <c r="LW93" s="125"/>
      <c r="LX93" s="125"/>
    </row>
    <row r="94" spans="1:396">
      <c r="A94" s="178"/>
      <c r="B94" s="125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  <c r="FQ94" s="125"/>
      <c r="FR94" s="125"/>
      <c r="FS94" s="125"/>
      <c r="FT94" s="125"/>
      <c r="FU94" s="125"/>
      <c r="FV94" s="125"/>
      <c r="FW94" s="125"/>
      <c r="FX94" s="125"/>
      <c r="FY94" s="125"/>
      <c r="FZ94" s="125"/>
      <c r="GA94" s="125"/>
      <c r="GB94" s="125"/>
      <c r="GC94" s="125"/>
      <c r="GD94" s="125"/>
      <c r="GE94" s="125"/>
      <c r="GF94" s="125"/>
      <c r="GG94" s="125"/>
      <c r="GH94" s="125"/>
      <c r="GI94" s="125"/>
      <c r="GJ94" s="125"/>
      <c r="GK94" s="125"/>
      <c r="GL94" s="125"/>
      <c r="GM94" s="125"/>
      <c r="GN94" s="125"/>
      <c r="GO94" s="125"/>
      <c r="GP94" s="125"/>
      <c r="GQ94" s="125"/>
      <c r="GR94" s="125"/>
      <c r="GS94" s="125"/>
      <c r="GT94" s="125"/>
      <c r="GU94" s="125"/>
      <c r="GV94" s="125"/>
      <c r="GW94" s="125"/>
      <c r="GX94" s="125"/>
      <c r="GY94" s="125"/>
      <c r="GZ94" s="125"/>
      <c r="HA94" s="125"/>
      <c r="HB94" s="125"/>
      <c r="HC94" s="125"/>
      <c r="HD94" s="125"/>
      <c r="HE94" s="125"/>
      <c r="HF94" s="125"/>
      <c r="HG94" s="125"/>
      <c r="HH94" s="125"/>
      <c r="HI94" s="125"/>
      <c r="HJ94" s="125"/>
      <c r="HK94" s="125"/>
      <c r="HL94" s="125"/>
      <c r="HM94" s="125"/>
      <c r="HN94" s="125"/>
      <c r="HO94" s="125"/>
      <c r="HP94" s="125"/>
      <c r="HQ94" s="125"/>
      <c r="HR94" s="125"/>
      <c r="HS94" s="125"/>
      <c r="HT94" s="125"/>
      <c r="HU94" s="125"/>
      <c r="HV94" s="125"/>
      <c r="HW94" s="125"/>
      <c r="HX94" s="125"/>
      <c r="HY94" s="125"/>
      <c r="HZ94" s="125"/>
      <c r="IA94" s="125"/>
      <c r="IB94" s="125"/>
      <c r="IC94" s="125"/>
      <c r="ID94" s="125"/>
      <c r="IE94" s="125"/>
      <c r="IF94" s="125"/>
      <c r="IG94" s="125"/>
      <c r="IH94" s="125"/>
      <c r="II94" s="125"/>
      <c r="IJ94" s="125"/>
      <c r="IK94" s="125"/>
      <c r="IL94" s="125"/>
      <c r="IM94" s="125"/>
      <c r="IN94" s="125"/>
      <c r="IO94" s="125"/>
      <c r="IP94" s="125"/>
      <c r="IQ94" s="125"/>
      <c r="IR94" s="125"/>
      <c r="IS94" s="125"/>
      <c r="IT94" s="125"/>
      <c r="IU94" s="125"/>
      <c r="IV94" s="125"/>
      <c r="IW94" s="125"/>
      <c r="IX94" s="125"/>
      <c r="IY94" s="125"/>
      <c r="IZ94" s="125"/>
      <c r="JA94" s="125"/>
      <c r="JB94" s="125"/>
      <c r="JC94" s="125"/>
      <c r="JD94" s="125"/>
      <c r="JE94" s="125"/>
      <c r="JF94" s="125"/>
      <c r="JG94" s="125"/>
      <c r="JH94" s="125"/>
      <c r="JI94" s="125"/>
      <c r="JJ94" s="125"/>
      <c r="JK94" s="125"/>
      <c r="JL94" s="125"/>
      <c r="JM94" s="125"/>
      <c r="JN94" s="125"/>
      <c r="JO94" s="125"/>
      <c r="JP94" s="125"/>
      <c r="JQ94" s="125"/>
      <c r="JR94" s="125"/>
      <c r="JS94" s="125"/>
      <c r="JT94" s="125"/>
      <c r="JU94" s="125"/>
      <c r="JV94" s="125"/>
      <c r="JW94" s="125"/>
      <c r="JX94" s="125"/>
      <c r="JY94" s="125"/>
      <c r="JZ94" s="125"/>
      <c r="KA94" s="125"/>
      <c r="KB94" s="125"/>
      <c r="KC94" s="125"/>
      <c r="KD94" s="125"/>
      <c r="KE94" s="125"/>
      <c r="KF94" s="125"/>
      <c r="KG94" s="125"/>
      <c r="KH94" s="125"/>
      <c r="KI94" s="125"/>
      <c r="KJ94" s="125"/>
      <c r="KK94" s="125"/>
      <c r="KL94" s="125"/>
      <c r="KM94" s="125"/>
      <c r="KN94" s="125"/>
      <c r="KO94" s="125"/>
      <c r="KP94" s="125"/>
      <c r="KQ94" s="125"/>
      <c r="KR94" s="125"/>
      <c r="KS94" s="125"/>
      <c r="KT94" s="125"/>
      <c r="KU94" s="125"/>
      <c r="KV94" s="125"/>
      <c r="KW94" s="125"/>
      <c r="KX94" s="125"/>
      <c r="KY94" s="125"/>
      <c r="KZ94" s="125"/>
      <c r="LA94" s="125"/>
      <c r="LB94" s="125"/>
      <c r="LC94" s="125"/>
      <c r="LD94" s="125"/>
      <c r="LE94" s="125"/>
      <c r="LF94" s="125"/>
      <c r="LG94" s="125"/>
      <c r="LH94" s="125"/>
      <c r="LI94" s="125"/>
      <c r="LJ94" s="125"/>
      <c r="LK94" s="125"/>
      <c r="LL94" s="125"/>
      <c r="LM94" s="125"/>
      <c r="LN94" s="125"/>
      <c r="LO94" s="125"/>
      <c r="LP94" s="125"/>
      <c r="LQ94" s="125"/>
      <c r="LR94" s="125"/>
      <c r="LS94" s="125"/>
      <c r="LT94" s="125"/>
      <c r="LU94" s="125"/>
      <c r="LV94" s="125"/>
      <c r="LW94" s="125"/>
      <c r="LX94" s="125"/>
    </row>
    <row r="95" spans="1:396">
      <c r="A95" s="178"/>
      <c r="B95" s="125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  <c r="II95" s="125"/>
      <c r="IJ95" s="125"/>
      <c r="IK95" s="125"/>
      <c r="IL95" s="125"/>
      <c r="IM95" s="125"/>
      <c r="IN95" s="125"/>
      <c r="IO95" s="125"/>
      <c r="IP95" s="125"/>
      <c r="IQ95" s="125"/>
      <c r="IR95" s="125"/>
      <c r="IS95" s="125"/>
      <c r="IT95" s="125"/>
      <c r="IU95" s="125"/>
      <c r="IV95" s="125"/>
      <c r="IW95" s="125"/>
      <c r="IX95" s="125"/>
      <c r="IY95" s="125"/>
      <c r="IZ95" s="125"/>
      <c r="JA95" s="125"/>
      <c r="JB95" s="125"/>
      <c r="JC95" s="125"/>
      <c r="JD95" s="125"/>
      <c r="JE95" s="125"/>
      <c r="JF95" s="125"/>
      <c r="JG95" s="125"/>
      <c r="JH95" s="125"/>
      <c r="JI95" s="125"/>
      <c r="JJ95" s="125"/>
      <c r="JK95" s="125"/>
      <c r="JL95" s="125"/>
      <c r="JM95" s="125"/>
      <c r="JN95" s="125"/>
      <c r="JO95" s="125"/>
      <c r="JP95" s="125"/>
      <c r="JQ95" s="125"/>
      <c r="JR95" s="125"/>
      <c r="JS95" s="125"/>
      <c r="JT95" s="125"/>
      <c r="JU95" s="125"/>
      <c r="JV95" s="125"/>
      <c r="JW95" s="125"/>
      <c r="JX95" s="125"/>
      <c r="JY95" s="125"/>
      <c r="JZ95" s="125"/>
      <c r="KA95" s="125"/>
      <c r="KB95" s="125"/>
      <c r="KC95" s="125"/>
      <c r="KD95" s="125"/>
      <c r="KE95" s="125"/>
      <c r="KF95" s="125"/>
      <c r="KG95" s="125"/>
      <c r="KH95" s="125"/>
      <c r="KI95" s="125"/>
      <c r="KJ95" s="125"/>
      <c r="KK95" s="125"/>
      <c r="KL95" s="125"/>
      <c r="KM95" s="125"/>
      <c r="KN95" s="125"/>
      <c r="KO95" s="125"/>
      <c r="KP95" s="125"/>
      <c r="KQ95" s="125"/>
      <c r="KR95" s="125"/>
      <c r="KS95" s="125"/>
      <c r="KT95" s="125"/>
      <c r="KU95" s="125"/>
      <c r="KV95" s="125"/>
      <c r="KW95" s="125"/>
      <c r="KX95" s="125"/>
      <c r="KY95" s="125"/>
      <c r="KZ95" s="125"/>
      <c r="LA95" s="125"/>
      <c r="LB95" s="125"/>
      <c r="LC95" s="125"/>
      <c r="LD95" s="125"/>
      <c r="LE95" s="125"/>
      <c r="LF95" s="125"/>
      <c r="LG95" s="125"/>
      <c r="LH95" s="125"/>
      <c r="LI95" s="125"/>
      <c r="LJ95" s="125"/>
      <c r="LK95" s="125"/>
      <c r="LL95" s="125"/>
      <c r="LM95" s="125"/>
      <c r="LN95" s="125"/>
      <c r="LO95" s="125"/>
      <c r="LP95" s="125"/>
      <c r="LQ95" s="125"/>
      <c r="LR95" s="125"/>
      <c r="LS95" s="125"/>
      <c r="LT95" s="125"/>
      <c r="LU95" s="125"/>
      <c r="LV95" s="125"/>
      <c r="LW95" s="125"/>
      <c r="LX95" s="125"/>
    </row>
    <row r="96" spans="1:396">
      <c r="A96" s="178"/>
      <c r="B96" s="125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  <c r="II96" s="125"/>
      <c r="IJ96" s="125"/>
      <c r="IK96" s="125"/>
      <c r="IL96" s="125"/>
      <c r="IM96" s="125"/>
      <c r="IN96" s="125"/>
      <c r="IO96" s="125"/>
      <c r="IP96" s="125"/>
      <c r="IQ96" s="125"/>
      <c r="IR96" s="125"/>
      <c r="IS96" s="125"/>
      <c r="IT96" s="125"/>
      <c r="IU96" s="125"/>
      <c r="IV96" s="125"/>
      <c r="IW96" s="125"/>
      <c r="IX96" s="125"/>
      <c r="IY96" s="125"/>
      <c r="IZ96" s="125"/>
      <c r="JA96" s="125"/>
      <c r="JB96" s="125"/>
      <c r="JC96" s="125"/>
      <c r="JD96" s="125"/>
      <c r="JE96" s="125"/>
      <c r="JF96" s="125"/>
      <c r="JG96" s="125"/>
      <c r="JH96" s="125"/>
      <c r="JI96" s="125"/>
      <c r="JJ96" s="125"/>
      <c r="JK96" s="125"/>
      <c r="JL96" s="125"/>
      <c r="JM96" s="125"/>
      <c r="JN96" s="125"/>
      <c r="JO96" s="125"/>
      <c r="JP96" s="125"/>
      <c r="JQ96" s="125"/>
      <c r="JR96" s="125"/>
      <c r="JS96" s="125"/>
      <c r="JT96" s="125"/>
      <c r="JU96" s="125"/>
      <c r="JV96" s="125"/>
      <c r="JW96" s="125"/>
      <c r="JX96" s="125"/>
      <c r="JY96" s="125"/>
      <c r="JZ96" s="125"/>
      <c r="KA96" s="125"/>
      <c r="KB96" s="125"/>
      <c r="KC96" s="125"/>
      <c r="KD96" s="125"/>
      <c r="KE96" s="125"/>
      <c r="KF96" s="125"/>
      <c r="KG96" s="125"/>
      <c r="KH96" s="125"/>
      <c r="KI96" s="125"/>
      <c r="KJ96" s="125"/>
      <c r="KK96" s="125"/>
      <c r="KL96" s="125"/>
      <c r="KM96" s="125"/>
      <c r="KN96" s="125"/>
      <c r="KO96" s="125"/>
      <c r="KP96" s="125"/>
      <c r="KQ96" s="125"/>
      <c r="KR96" s="125"/>
      <c r="KS96" s="125"/>
      <c r="KT96" s="125"/>
      <c r="KU96" s="125"/>
      <c r="KV96" s="125"/>
      <c r="KW96" s="125"/>
      <c r="KX96" s="125"/>
      <c r="KY96" s="125"/>
      <c r="KZ96" s="125"/>
      <c r="LA96" s="125"/>
      <c r="LB96" s="125"/>
      <c r="LC96" s="125"/>
      <c r="LD96" s="125"/>
      <c r="LE96" s="125"/>
      <c r="LF96" s="125"/>
      <c r="LG96" s="125"/>
      <c r="LH96" s="125"/>
      <c r="LI96" s="125"/>
      <c r="LJ96" s="125"/>
      <c r="LK96" s="125"/>
      <c r="LL96" s="125"/>
      <c r="LM96" s="125"/>
      <c r="LN96" s="125"/>
      <c r="LO96" s="125"/>
      <c r="LP96" s="125"/>
      <c r="LQ96" s="125"/>
      <c r="LR96" s="125"/>
      <c r="LS96" s="125"/>
      <c r="LT96" s="125"/>
      <c r="LU96" s="125"/>
      <c r="LV96" s="125"/>
      <c r="LW96" s="125"/>
      <c r="LX96" s="125"/>
    </row>
    <row r="97" spans="1:336">
      <c r="A97" s="178"/>
      <c r="B97" s="125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  <c r="II97" s="125"/>
      <c r="IJ97" s="125"/>
      <c r="IK97" s="125"/>
      <c r="IL97" s="125"/>
      <c r="IM97" s="125"/>
      <c r="IN97" s="125"/>
      <c r="IO97" s="125"/>
      <c r="IP97" s="125"/>
      <c r="IQ97" s="125"/>
      <c r="IR97" s="125"/>
      <c r="IS97" s="125"/>
      <c r="IT97" s="125"/>
      <c r="IU97" s="125"/>
      <c r="IV97" s="125"/>
      <c r="IW97" s="125"/>
      <c r="IX97" s="125"/>
      <c r="IY97" s="125"/>
      <c r="IZ97" s="125"/>
      <c r="JA97" s="125"/>
      <c r="JB97" s="125"/>
      <c r="JC97" s="125"/>
      <c r="JD97" s="125"/>
      <c r="JE97" s="125"/>
      <c r="JF97" s="125"/>
      <c r="JG97" s="125"/>
      <c r="JH97" s="125"/>
      <c r="JI97" s="125"/>
      <c r="JJ97" s="125"/>
      <c r="JK97" s="125"/>
      <c r="JL97" s="125"/>
      <c r="JM97" s="125"/>
      <c r="JN97" s="125"/>
      <c r="JO97" s="125"/>
      <c r="JP97" s="125"/>
      <c r="JQ97" s="125"/>
      <c r="JR97" s="125"/>
      <c r="JS97" s="125"/>
      <c r="JT97" s="125"/>
      <c r="JU97" s="125"/>
      <c r="JV97" s="125"/>
      <c r="JW97" s="125"/>
      <c r="JX97" s="125"/>
      <c r="JY97" s="125"/>
      <c r="JZ97" s="125"/>
      <c r="KA97" s="125"/>
      <c r="KB97" s="125"/>
      <c r="KC97" s="125"/>
      <c r="KD97" s="125"/>
      <c r="KE97" s="125"/>
      <c r="KF97" s="125"/>
      <c r="KG97" s="125"/>
      <c r="KH97" s="125"/>
      <c r="KI97" s="125"/>
      <c r="KJ97" s="125"/>
      <c r="KK97" s="125"/>
      <c r="KL97" s="125"/>
      <c r="KM97" s="125"/>
      <c r="KN97" s="125"/>
      <c r="KO97" s="125"/>
      <c r="KP97" s="125"/>
      <c r="KQ97" s="125"/>
      <c r="KR97" s="125"/>
      <c r="KS97" s="125"/>
      <c r="KT97" s="125"/>
      <c r="KU97" s="125"/>
      <c r="KV97" s="125"/>
      <c r="KW97" s="125"/>
      <c r="KX97" s="125"/>
      <c r="KY97" s="125"/>
      <c r="KZ97" s="125"/>
      <c r="LA97" s="125"/>
      <c r="LB97" s="125"/>
      <c r="LC97" s="125"/>
      <c r="LD97" s="125"/>
      <c r="LE97" s="125"/>
      <c r="LF97" s="125"/>
      <c r="LG97" s="125"/>
      <c r="LH97" s="125"/>
      <c r="LI97" s="125"/>
      <c r="LJ97" s="125"/>
      <c r="LK97" s="125"/>
      <c r="LL97" s="125"/>
      <c r="LM97" s="125"/>
      <c r="LN97" s="125"/>
      <c r="LO97" s="125"/>
      <c r="LP97" s="125"/>
      <c r="LQ97" s="125"/>
      <c r="LR97" s="125"/>
      <c r="LS97" s="125"/>
      <c r="LT97" s="125"/>
      <c r="LU97" s="125"/>
      <c r="LV97" s="125"/>
      <c r="LW97" s="125"/>
      <c r="LX97" s="125"/>
    </row>
    <row r="98" spans="1:336">
      <c r="A98" s="178"/>
      <c r="B98" s="12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  <c r="II98" s="125"/>
      <c r="IJ98" s="125"/>
      <c r="IK98" s="125"/>
      <c r="IL98" s="125"/>
      <c r="IM98" s="125"/>
      <c r="IN98" s="125"/>
      <c r="IO98" s="125"/>
      <c r="IP98" s="125"/>
      <c r="IQ98" s="125"/>
      <c r="IR98" s="125"/>
      <c r="IS98" s="125"/>
      <c r="IT98" s="125"/>
      <c r="IU98" s="125"/>
      <c r="IV98" s="125"/>
      <c r="IW98" s="125"/>
      <c r="IX98" s="125"/>
      <c r="IY98" s="125"/>
      <c r="IZ98" s="125"/>
      <c r="JA98" s="125"/>
      <c r="JB98" s="125"/>
      <c r="JC98" s="125"/>
      <c r="JD98" s="125"/>
      <c r="JE98" s="125"/>
      <c r="JF98" s="125"/>
      <c r="JG98" s="125"/>
      <c r="JH98" s="125"/>
      <c r="JI98" s="125"/>
      <c r="JJ98" s="125"/>
      <c r="JK98" s="125"/>
      <c r="JL98" s="125"/>
      <c r="JM98" s="125"/>
      <c r="JN98" s="125"/>
      <c r="JO98" s="125"/>
      <c r="JP98" s="125"/>
      <c r="JQ98" s="125"/>
      <c r="JR98" s="125"/>
      <c r="JS98" s="125"/>
      <c r="JT98" s="125"/>
      <c r="JU98" s="125"/>
      <c r="JV98" s="125"/>
      <c r="JW98" s="125"/>
      <c r="JX98" s="125"/>
      <c r="JY98" s="125"/>
      <c r="JZ98" s="125"/>
      <c r="KA98" s="125"/>
      <c r="KB98" s="125"/>
      <c r="KC98" s="125"/>
      <c r="KD98" s="125"/>
      <c r="KE98" s="125"/>
      <c r="KF98" s="125"/>
      <c r="KG98" s="125"/>
      <c r="KH98" s="125"/>
      <c r="KI98" s="125"/>
      <c r="KJ98" s="125"/>
      <c r="KK98" s="125"/>
      <c r="KL98" s="125"/>
      <c r="KM98" s="125"/>
      <c r="KN98" s="125"/>
      <c r="KO98" s="125"/>
      <c r="KP98" s="125"/>
      <c r="KQ98" s="125"/>
      <c r="KR98" s="125"/>
      <c r="KS98" s="125"/>
      <c r="KT98" s="125"/>
      <c r="KU98" s="125"/>
      <c r="KV98" s="125"/>
      <c r="KW98" s="125"/>
      <c r="KX98" s="125"/>
      <c r="KY98" s="125"/>
      <c r="KZ98" s="125"/>
      <c r="LA98" s="125"/>
      <c r="LB98" s="125"/>
      <c r="LC98" s="125"/>
      <c r="LD98" s="125"/>
      <c r="LE98" s="125"/>
      <c r="LF98" s="125"/>
      <c r="LG98" s="125"/>
      <c r="LH98" s="125"/>
      <c r="LI98" s="125"/>
      <c r="LJ98" s="125"/>
      <c r="LK98" s="125"/>
      <c r="LL98" s="125"/>
      <c r="LM98" s="125"/>
      <c r="LN98" s="125"/>
      <c r="LO98" s="125"/>
      <c r="LP98" s="125"/>
      <c r="LQ98" s="125"/>
      <c r="LR98" s="125"/>
      <c r="LS98" s="125"/>
      <c r="LT98" s="125"/>
      <c r="LU98" s="125"/>
      <c r="LV98" s="125"/>
      <c r="LW98" s="125"/>
      <c r="LX98" s="125"/>
    </row>
    <row r="99" spans="1:336">
      <c r="A99" s="178"/>
      <c r="B99" s="12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  <c r="Y99" s="125"/>
      <c r="Z99" s="125"/>
      <c r="AA99" s="125"/>
      <c r="AB99" s="125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  <c r="II99" s="125"/>
      <c r="IJ99" s="125"/>
      <c r="IK99" s="125"/>
      <c r="IL99" s="125"/>
      <c r="IM99" s="125"/>
      <c r="IN99" s="125"/>
      <c r="IO99" s="125"/>
      <c r="IP99" s="125"/>
      <c r="IQ99" s="125"/>
      <c r="IR99" s="125"/>
      <c r="IS99" s="125"/>
      <c r="IT99" s="125"/>
      <c r="IU99" s="125"/>
      <c r="IV99" s="125"/>
      <c r="IW99" s="125"/>
      <c r="IX99" s="125"/>
      <c r="IY99" s="125"/>
      <c r="IZ99" s="125"/>
      <c r="JA99" s="125"/>
      <c r="JB99" s="125"/>
      <c r="JC99" s="125"/>
      <c r="JD99" s="125"/>
      <c r="JE99" s="125"/>
      <c r="JF99" s="125"/>
      <c r="JG99" s="125"/>
      <c r="JH99" s="125"/>
      <c r="JI99" s="125"/>
      <c r="JJ99" s="125"/>
      <c r="JK99" s="125"/>
      <c r="JL99" s="125"/>
      <c r="JM99" s="125"/>
      <c r="JN99" s="125"/>
      <c r="JO99" s="125"/>
      <c r="JP99" s="125"/>
      <c r="JQ99" s="125"/>
      <c r="JR99" s="125"/>
      <c r="JS99" s="125"/>
      <c r="JT99" s="125"/>
      <c r="JU99" s="125"/>
      <c r="JV99" s="125"/>
      <c r="JW99" s="125"/>
      <c r="JX99" s="125"/>
      <c r="JY99" s="125"/>
      <c r="JZ99" s="125"/>
      <c r="KA99" s="125"/>
      <c r="KB99" s="125"/>
      <c r="KC99" s="125"/>
      <c r="KD99" s="125"/>
      <c r="KE99" s="125"/>
      <c r="KF99" s="125"/>
      <c r="KG99" s="125"/>
      <c r="KH99" s="125"/>
      <c r="KI99" s="125"/>
      <c r="KJ99" s="125"/>
      <c r="KK99" s="125"/>
      <c r="KL99" s="125"/>
      <c r="KM99" s="125"/>
      <c r="KN99" s="125"/>
      <c r="KO99" s="125"/>
      <c r="KP99" s="125"/>
      <c r="KQ99" s="125"/>
      <c r="KR99" s="125"/>
      <c r="KS99" s="125"/>
      <c r="KT99" s="125"/>
      <c r="KU99" s="125"/>
      <c r="KV99" s="125"/>
      <c r="KW99" s="125"/>
      <c r="KX99" s="125"/>
      <c r="KY99" s="125"/>
      <c r="KZ99" s="125"/>
      <c r="LA99" s="125"/>
      <c r="LB99" s="125"/>
      <c r="LC99" s="125"/>
      <c r="LD99" s="125"/>
      <c r="LE99" s="125"/>
      <c r="LF99" s="125"/>
      <c r="LG99" s="125"/>
      <c r="LH99" s="125"/>
      <c r="LI99" s="125"/>
      <c r="LJ99" s="125"/>
      <c r="LK99" s="125"/>
      <c r="LL99" s="125"/>
      <c r="LM99" s="125"/>
      <c r="LN99" s="125"/>
      <c r="LO99" s="125"/>
      <c r="LP99" s="125"/>
      <c r="LQ99" s="125"/>
      <c r="LR99" s="125"/>
      <c r="LS99" s="125"/>
      <c r="LT99" s="125"/>
      <c r="LU99" s="125"/>
      <c r="LV99" s="125"/>
      <c r="LW99" s="125"/>
      <c r="LX99" s="125"/>
    </row>
    <row r="100" spans="1:336">
      <c r="A100" s="178"/>
      <c r="B100" s="12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/>
      <c r="AA100" s="125"/>
      <c r="AB100" s="125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  <c r="HA100" s="125"/>
      <c r="HB100" s="125"/>
      <c r="HC100" s="125"/>
      <c r="HD100" s="125"/>
      <c r="HE100" s="125"/>
      <c r="HF100" s="125"/>
      <c r="HG100" s="125"/>
      <c r="HH100" s="125"/>
      <c r="HI100" s="125"/>
      <c r="HJ100" s="125"/>
      <c r="HK100" s="125"/>
      <c r="HL100" s="125"/>
      <c r="HM100" s="125"/>
      <c r="HN100" s="125"/>
      <c r="HO100" s="125"/>
      <c r="HP100" s="125"/>
      <c r="HQ100" s="125"/>
      <c r="HR100" s="125"/>
      <c r="HS100" s="125"/>
      <c r="HT100" s="125"/>
      <c r="HU100" s="125"/>
      <c r="HV100" s="125"/>
      <c r="HW100" s="125"/>
      <c r="HX100" s="125"/>
      <c r="HY100" s="125"/>
      <c r="HZ100" s="125"/>
      <c r="IA100" s="125"/>
      <c r="IB100" s="125"/>
      <c r="IC100" s="125"/>
      <c r="ID100" s="125"/>
      <c r="IE100" s="125"/>
      <c r="IF100" s="125"/>
      <c r="IG100" s="125"/>
      <c r="IH100" s="125"/>
      <c r="II100" s="125"/>
      <c r="IJ100" s="125"/>
      <c r="IK100" s="125"/>
      <c r="IL100" s="125"/>
      <c r="IM100" s="125"/>
      <c r="IN100" s="125"/>
      <c r="IO100" s="125"/>
      <c r="IP100" s="125"/>
      <c r="IQ100" s="125"/>
      <c r="IR100" s="125"/>
      <c r="IS100" s="125"/>
      <c r="IT100" s="125"/>
      <c r="IU100" s="125"/>
      <c r="IV100" s="125"/>
      <c r="IW100" s="125"/>
      <c r="IX100" s="125"/>
      <c r="IY100" s="125"/>
      <c r="IZ100" s="125"/>
      <c r="JA100" s="125"/>
      <c r="JB100" s="125"/>
      <c r="JC100" s="125"/>
      <c r="JD100" s="125"/>
      <c r="JE100" s="125"/>
      <c r="JF100" s="125"/>
      <c r="JG100" s="125"/>
      <c r="JH100" s="125"/>
      <c r="JI100" s="125"/>
      <c r="JJ100" s="125"/>
      <c r="JK100" s="125"/>
      <c r="JL100" s="125"/>
      <c r="JM100" s="125"/>
      <c r="JN100" s="125"/>
      <c r="JO100" s="125"/>
      <c r="JP100" s="125"/>
      <c r="JQ100" s="125"/>
      <c r="JR100" s="125"/>
      <c r="JS100" s="125"/>
      <c r="JT100" s="125"/>
      <c r="JU100" s="125"/>
      <c r="JV100" s="125"/>
      <c r="JW100" s="125"/>
      <c r="JX100" s="125"/>
      <c r="JY100" s="125"/>
      <c r="JZ100" s="125"/>
      <c r="KA100" s="125"/>
      <c r="KB100" s="125"/>
      <c r="KC100" s="125"/>
      <c r="KD100" s="125"/>
      <c r="KE100" s="125"/>
      <c r="KF100" s="125"/>
      <c r="KG100" s="125"/>
      <c r="KH100" s="125"/>
      <c r="KI100" s="125"/>
      <c r="KJ100" s="125"/>
      <c r="KK100" s="125"/>
      <c r="KL100" s="125"/>
      <c r="KM100" s="125"/>
      <c r="KN100" s="125"/>
      <c r="KO100" s="125"/>
      <c r="KP100" s="125"/>
      <c r="KQ100" s="125"/>
      <c r="KR100" s="125"/>
      <c r="KS100" s="125"/>
      <c r="KT100" s="125"/>
      <c r="KU100" s="125"/>
      <c r="KV100" s="125"/>
      <c r="KW100" s="125"/>
      <c r="KX100" s="125"/>
      <c r="KY100" s="125"/>
      <c r="KZ100" s="125"/>
      <c r="LA100" s="125"/>
      <c r="LB100" s="125"/>
      <c r="LC100" s="125"/>
      <c r="LD100" s="125"/>
      <c r="LE100" s="125"/>
      <c r="LF100" s="125"/>
      <c r="LG100" s="125"/>
      <c r="LH100" s="125"/>
      <c r="LI100" s="125"/>
      <c r="LJ100" s="125"/>
      <c r="LK100" s="125"/>
      <c r="LL100" s="125"/>
      <c r="LM100" s="125"/>
      <c r="LN100" s="125"/>
      <c r="LO100" s="125"/>
      <c r="LP100" s="125"/>
      <c r="LQ100" s="125"/>
      <c r="LR100" s="125"/>
      <c r="LS100" s="125"/>
      <c r="LT100" s="125"/>
      <c r="LU100" s="125"/>
      <c r="LV100" s="125"/>
      <c r="LW100" s="125"/>
      <c r="LX100" s="125"/>
    </row>
    <row r="101" spans="1:336">
      <c r="A101" s="178"/>
      <c r="B101" s="12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  <c r="II101" s="125"/>
      <c r="IJ101" s="125"/>
      <c r="IK101" s="125"/>
      <c r="IL101" s="125"/>
      <c r="IM101" s="125"/>
      <c r="IN101" s="125"/>
      <c r="IO101" s="125"/>
      <c r="IP101" s="125"/>
      <c r="IQ101" s="125"/>
      <c r="IR101" s="125"/>
      <c r="IS101" s="125"/>
      <c r="IT101" s="125"/>
      <c r="IU101" s="125"/>
      <c r="IV101" s="125"/>
      <c r="IW101" s="125"/>
      <c r="IX101" s="125"/>
      <c r="IY101" s="125"/>
      <c r="IZ101" s="125"/>
      <c r="JA101" s="125"/>
      <c r="JB101" s="125"/>
      <c r="JC101" s="125"/>
      <c r="JD101" s="125"/>
      <c r="JE101" s="125"/>
      <c r="JF101" s="125"/>
      <c r="JG101" s="125"/>
      <c r="JH101" s="125"/>
      <c r="JI101" s="125"/>
      <c r="JJ101" s="125"/>
      <c r="JK101" s="125"/>
      <c r="JL101" s="125"/>
      <c r="JM101" s="125"/>
      <c r="JN101" s="125"/>
      <c r="JO101" s="125"/>
      <c r="JP101" s="125"/>
      <c r="JQ101" s="125"/>
      <c r="JR101" s="125"/>
      <c r="JS101" s="125"/>
      <c r="JT101" s="125"/>
      <c r="JU101" s="125"/>
      <c r="JV101" s="125"/>
      <c r="JW101" s="125"/>
      <c r="JX101" s="125"/>
      <c r="JY101" s="125"/>
      <c r="JZ101" s="125"/>
      <c r="KA101" s="125"/>
      <c r="KB101" s="125"/>
      <c r="KC101" s="125"/>
      <c r="KD101" s="125"/>
      <c r="KE101" s="125"/>
      <c r="KF101" s="125"/>
      <c r="KG101" s="125"/>
      <c r="KH101" s="125"/>
      <c r="KI101" s="125"/>
      <c r="KJ101" s="125"/>
      <c r="KK101" s="125"/>
      <c r="KL101" s="125"/>
      <c r="KM101" s="125"/>
      <c r="KN101" s="125"/>
      <c r="KO101" s="125"/>
      <c r="KP101" s="125"/>
      <c r="KQ101" s="125"/>
      <c r="KR101" s="125"/>
      <c r="KS101" s="125"/>
      <c r="KT101" s="125"/>
      <c r="KU101" s="125"/>
      <c r="KV101" s="125"/>
      <c r="KW101" s="125"/>
      <c r="KX101" s="125"/>
      <c r="KY101" s="125"/>
      <c r="KZ101" s="125"/>
      <c r="LA101" s="125"/>
      <c r="LB101" s="125"/>
      <c r="LC101" s="125"/>
      <c r="LD101" s="125"/>
      <c r="LE101" s="125"/>
      <c r="LF101" s="125"/>
      <c r="LG101" s="125"/>
      <c r="LH101" s="125"/>
      <c r="LI101" s="125"/>
      <c r="LJ101" s="125"/>
      <c r="LK101" s="125"/>
      <c r="LL101" s="125"/>
      <c r="LM101" s="125"/>
      <c r="LN101" s="125"/>
      <c r="LO101" s="125"/>
      <c r="LP101" s="125"/>
      <c r="LQ101" s="125"/>
      <c r="LR101" s="125"/>
      <c r="LS101" s="125"/>
      <c r="LT101" s="125"/>
      <c r="LU101" s="125"/>
      <c r="LV101" s="125"/>
      <c r="LW101" s="125"/>
      <c r="LX101" s="125"/>
    </row>
    <row r="102" spans="1:336">
      <c r="A102" s="178"/>
      <c r="B102" s="12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  <c r="II102" s="125"/>
      <c r="IJ102" s="125"/>
      <c r="IK102" s="125"/>
      <c r="IL102" s="125"/>
      <c r="IM102" s="125"/>
      <c r="IN102" s="125"/>
      <c r="IO102" s="125"/>
      <c r="IP102" s="125"/>
      <c r="IQ102" s="125"/>
      <c r="IR102" s="125"/>
      <c r="IS102" s="125"/>
      <c r="IT102" s="125"/>
      <c r="IU102" s="125"/>
      <c r="IV102" s="125"/>
      <c r="IW102" s="125"/>
      <c r="IX102" s="125"/>
      <c r="IY102" s="125"/>
      <c r="IZ102" s="125"/>
      <c r="JA102" s="125"/>
      <c r="JB102" s="125"/>
      <c r="JC102" s="125"/>
      <c r="JD102" s="125"/>
      <c r="JE102" s="125"/>
      <c r="JF102" s="125"/>
      <c r="JG102" s="125"/>
      <c r="JH102" s="125"/>
      <c r="JI102" s="125"/>
      <c r="JJ102" s="125"/>
      <c r="JK102" s="125"/>
      <c r="JL102" s="125"/>
      <c r="JM102" s="125"/>
      <c r="JN102" s="125"/>
      <c r="JO102" s="125"/>
      <c r="JP102" s="125"/>
      <c r="JQ102" s="125"/>
      <c r="JR102" s="125"/>
      <c r="JS102" s="125"/>
      <c r="JT102" s="125"/>
      <c r="JU102" s="125"/>
      <c r="JV102" s="125"/>
      <c r="JW102" s="125"/>
      <c r="JX102" s="125"/>
      <c r="JY102" s="125"/>
      <c r="JZ102" s="125"/>
      <c r="KA102" s="125"/>
      <c r="KB102" s="125"/>
      <c r="KC102" s="125"/>
      <c r="KD102" s="125"/>
      <c r="KE102" s="125"/>
      <c r="KF102" s="125"/>
      <c r="KG102" s="125"/>
      <c r="KH102" s="125"/>
      <c r="KI102" s="125"/>
      <c r="KJ102" s="125"/>
      <c r="KK102" s="125"/>
      <c r="KL102" s="125"/>
      <c r="KM102" s="125"/>
      <c r="KN102" s="125"/>
      <c r="KO102" s="125"/>
      <c r="KP102" s="125"/>
      <c r="KQ102" s="125"/>
      <c r="KR102" s="125"/>
      <c r="KS102" s="125"/>
      <c r="KT102" s="125"/>
      <c r="KU102" s="125"/>
      <c r="KV102" s="125"/>
      <c r="KW102" s="125"/>
      <c r="KX102" s="125"/>
      <c r="KY102" s="125"/>
      <c r="KZ102" s="125"/>
      <c r="LA102" s="125"/>
      <c r="LB102" s="125"/>
      <c r="LC102" s="125"/>
      <c r="LD102" s="125"/>
      <c r="LE102" s="125"/>
      <c r="LF102" s="125"/>
      <c r="LG102" s="125"/>
      <c r="LH102" s="125"/>
      <c r="LI102" s="125"/>
      <c r="LJ102" s="125"/>
      <c r="LK102" s="125"/>
      <c r="LL102" s="125"/>
      <c r="LM102" s="125"/>
      <c r="LN102" s="125"/>
      <c r="LO102" s="125"/>
      <c r="LP102" s="125"/>
      <c r="LQ102" s="125"/>
      <c r="LR102" s="125"/>
      <c r="LS102" s="125"/>
      <c r="LT102" s="125"/>
      <c r="LU102" s="125"/>
      <c r="LV102" s="125"/>
      <c r="LW102" s="125"/>
      <c r="LX102" s="125"/>
    </row>
    <row r="103" spans="1:336">
      <c r="A103" s="178"/>
      <c r="B103" s="12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  <c r="II103" s="125"/>
      <c r="IJ103" s="125"/>
      <c r="IK103" s="125"/>
      <c r="IL103" s="125"/>
      <c r="IM103" s="125"/>
      <c r="IN103" s="125"/>
      <c r="IO103" s="125"/>
      <c r="IP103" s="125"/>
      <c r="IQ103" s="125"/>
      <c r="IR103" s="125"/>
      <c r="IS103" s="125"/>
      <c r="IT103" s="125"/>
      <c r="IU103" s="125"/>
      <c r="IV103" s="125"/>
      <c r="IW103" s="125"/>
      <c r="IX103" s="125"/>
      <c r="IY103" s="125"/>
      <c r="IZ103" s="125"/>
      <c r="JA103" s="125"/>
      <c r="JB103" s="125"/>
      <c r="JC103" s="125"/>
      <c r="JD103" s="125"/>
      <c r="JE103" s="125"/>
      <c r="JF103" s="125"/>
      <c r="JG103" s="125"/>
      <c r="JH103" s="125"/>
      <c r="JI103" s="125"/>
      <c r="JJ103" s="125"/>
      <c r="JK103" s="125"/>
      <c r="JL103" s="125"/>
      <c r="JM103" s="125"/>
      <c r="JN103" s="125"/>
      <c r="JO103" s="125"/>
      <c r="JP103" s="125"/>
      <c r="JQ103" s="125"/>
      <c r="JR103" s="125"/>
      <c r="JS103" s="125"/>
      <c r="JT103" s="125"/>
      <c r="JU103" s="125"/>
      <c r="JV103" s="125"/>
      <c r="JW103" s="125"/>
      <c r="JX103" s="125"/>
      <c r="JY103" s="125"/>
      <c r="JZ103" s="125"/>
      <c r="KA103" s="125"/>
      <c r="KB103" s="125"/>
      <c r="KC103" s="125"/>
      <c r="KD103" s="125"/>
      <c r="KE103" s="125"/>
      <c r="KF103" s="125"/>
      <c r="KG103" s="125"/>
      <c r="KH103" s="125"/>
      <c r="KI103" s="125"/>
      <c r="KJ103" s="125"/>
      <c r="KK103" s="125"/>
      <c r="KL103" s="125"/>
      <c r="KM103" s="125"/>
      <c r="KN103" s="125"/>
      <c r="KO103" s="125"/>
      <c r="KP103" s="125"/>
      <c r="KQ103" s="125"/>
      <c r="KR103" s="125"/>
      <c r="KS103" s="125"/>
      <c r="KT103" s="125"/>
      <c r="KU103" s="125"/>
      <c r="KV103" s="125"/>
      <c r="KW103" s="125"/>
      <c r="KX103" s="125"/>
      <c r="KY103" s="125"/>
      <c r="KZ103" s="125"/>
      <c r="LA103" s="125"/>
      <c r="LB103" s="125"/>
      <c r="LC103" s="125"/>
      <c r="LD103" s="125"/>
      <c r="LE103" s="125"/>
      <c r="LF103" s="125"/>
      <c r="LG103" s="125"/>
      <c r="LH103" s="125"/>
      <c r="LI103" s="125"/>
      <c r="LJ103" s="125"/>
      <c r="LK103" s="125"/>
      <c r="LL103" s="125"/>
      <c r="LM103" s="125"/>
      <c r="LN103" s="125"/>
      <c r="LO103" s="125"/>
      <c r="LP103" s="125"/>
      <c r="LQ103" s="125"/>
      <c r="LR103" s="125"/>
      <c r="LS103" s="125"/>
      <c r="LT103" s="125"/>
      <c r="LU103" s="125"/>
      <c r="LV103" s="125"/>
      <c r="LW103" s="125"/>
      <c r="LX103" s="125"/>
    </row>
    <row r="104" spans="1:336">
      <c r="A104" s="178"/>
      <c r="B104" s="12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/>
      <c r="AA104" s="125"/>
      <c r="AB104" s="125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/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  <c r="FQ104" s="125"/>
      <c r="FR104" s="125"/>
      <c r="FS104" s="125"/>
      <c r="FT104" s="125"/>
      <c r="FU104" s="125"/>
      <c r="FV104" s="125"/>
      <c r="FW104" s="125"/>
      <c r="FX104" s="125"/>
      <c r="FY104" s="125"/>
      <c r="FZ104" s="125"/>
      <c r="GA104" s="125"/>
      <c r="GB104" s="125"/>
      <c r="GC104" s="125"/>
      <c r="GD104" s="125"/>
      <c r="GE104" s="125"/>
      <c r="GF104" s="125"/>
      <c r="GG104" s="125"/>
      <c r="GH104" s="125"/>
      <c r="GI104" s="125"/>
      <c r="GJ104" s="125"/>
      <c r="GK104" s="125"/>
      <c r="GL104" s="125"/>
      <c r="GM104" s="125"/>
      <c r="GN104" s="125"/>
      <c r="GO104" s="125"/>
      <c r="GP104" s="125"/>
      <c r="GQ104" s="125"/>
      <c r="GR104" s="125"/>
      <c r="GS104" s="125"/>
      <c r="GT104" s="125"/>
      <c r="GU104" s="125"/>
      <c r="GV104" s="125"/>
      <c r="GW104" s="125"/>
      <c r="GX104" s="125"/>
      <c r="GY104" s="125"/>
      <c r="GZ104" s="125"/>
      <c r="HA104" s="125"/>
      <c r="HB104" s="125"/>
      <c r="HC104" s="125"/>
      <c r="HD104" s="125"/>
      <c r="HE104" s="125"/>
      <c r="HF104" s="125"/>
      <c r="HG104" s="125"/>
      <c r="HH104" s="125"/>
      <c r="HI104" s="125"/>
      <c r="HJ104" s="125"/>
      <c r="HK104" s="125"/>
      <c r="HL104" s="125"/>
      <c r="HM104" s="125"/>
      <c r="HN104" s="125"/>
      <c r="HO104" s="125"/>
      <c r="HP104" s="125"/>
      <c r="HQ104" s="125"/>
      <c r="HR104" s="125"/>
      <c r="HS104" s="125"/>
      <c r="HT104" s="125"/>
      <c r="HU104" s="125"/>
      <c r="HV104" s="125"/>
      <c r="HW104" s="125"/>
      <c r="HX104" s="125"/>
      <c r="HY104" s="125"/>
      <c r="HZ104" s="125"/>
      <c r="IA104" s="125"/>
      <c r="IB104" s="125"/>
      <c r="IC104" s="125"/>
      <c r="ID104" s="125"/>
      <c r="IE104" s="125"/>
      <c r="IF104" s="125"/>
      <c r="IG104" s="125"/>
      <c r="IH104" s="125"/>
      <c r="II104" s="125"/>
      <c r="IJ104" s="125"/>
      <c r="IK104" s="125"/>
      <c r="IL104" s="125"/>
      <c r="IM104" s="125"/>
      <c r="IN104" s="125"/>
      <c r="IO104" s="125"/>
      <c r="IP104" s="125"/>
      <c r="IQ104" s="125"/>
      <c r="IR104" s="125"/>
      <c r="IS104" s="125"/>
      <c r="IT104" s="125"/>
      <c r="IU104" s="125"/>
      <c r="IV104" s="125"/>
      <c r="IW104" s="125"/>
      <c r="IX104" s="125"/>
      <c r="IY104" s="125"/>
      <c r="IZ104" s="125"/>
      <c r="JA104" s="125"/>
      <c r="JB104" s="125"/>
      <c r="JC104" s="125"/>
      <c r="JD104" s="125"/>
      <c r="JE104" s="125"/>
      <c r="JF104" s="125"/>
      <c r="JG104" s="125"/>
      <c r="JH104" s="125"/>
      <c r="JI104" s="125"/>
      <c r="JJ104" s="125"/>
      <c r="JK104" s="125"/>
      <c r="JL104" s="125"/>
      <c r="JM104" s="125"/>
      <c r="JN104" s="125"/>
      <c r="JO104" s="125"/>
      <c r="JP104" s="125"/>
      <c r="JQ104" s="125"/>
      <c r="JR104" s="125"/>
      <c r="JS104" s="125"/>
      <c r="JT104" s="125"/>
      <c r="JU104" s="125"/>
      <c r="JV104" s="125"/>
      <c r="JW104" s="125"/>
      <c r="JX104" s="125"/>
      <c r="JY104" s="125"/>
      <c r="JZ104" s="125"/>
      <c r="KA104" s="125"/>
      <c r="KB104" s="125"/>
      <c r="KC104" s="125"/>
      <c r="KD104" s="125"/>
      <c r="KE104" s="125"/>
      <c r="KF104" s="125"/>
      <c r="KG104" s="125"/>
      <c r="KH104" s="125"/>
      <c r="KI104" s="125"/>
      <c r="KJ104" s="125"/>
      <c r="KK104" s="125"/>
      <c r="KL104" s="125"/>
      <c r="KM104" s="125"/>
      <c r="KN104" s="125"/>
      <c r="KO104" s="125"/>
      <c r="KP104" s="125"/>
      <c r="KQ104" s="125"/>
      <c r="KR104" s="125"/>
      <c r="KS104" s="125"/>
      <c r="KT104" s="125"/>
      <c r="KU104" s="125"/>
      <c r="KV104" s="125"/>
      <c r="KW104" s="125"/>
      <c r="KX104" s="125"/>
      <c r="KY104" s="125"/>
      <c r="KZ104" s="125"/>
      <c r="LA104" s="125"/>
      <c r="LB104" s="125"/>
      <c r="LC104" s="125"/>
      <c r="LD104" s="125"/>
      <c r="LE104" s="125"/>
      <c r="LF104" s="125"/>
      <c r="LG104" s="125"/>
      <c r="LH104" s="125"/>
      <c r="LI104" s="125"/>
      <c r="LJ104" s="125"/>
      <c r="LK104" s="125"/>
      <c r="LL104" s="125"/>
      <c r="LM104" s="125"/>
      <c r="LN104" s="125"/>
      <c r="LO104" s="125"/>
      <c r="LP104" s="125"/>
      <c r="LQ104" s="125"/>
      <c r="LR104" s="125"/>
      <c r="LS104" s="125"/>
      <c r="LT104" s="125"/>
      <c r="LU104" s="125"/>
      <c r="LV104" s="125"/>
      <c r="LW104" s="125"/>
      <c r="LX104" s="125"/>
    </row>
    <row r="105" spans="1:336">
      <c r="A105" s="178"/>
      <c r="B105" s="12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  <c r="II105" s="125"/>
      <c r="IJ105" s="125"/>
      <c r="IK105" s="125"/>
      <c r="IL105" s="125"/>
      <c r="IM105" s="125"/>
      <c r="IN105" s="125"/>
      <c r="IO105" s="125"/>
      <c r="IP105" s="125"/>
      <c r="IQ105" s="125"/>
      <c r="IR105" s="125"/>
      <c r="IS105" s="125"/>
      <c r="IT105" s="125"/>
      <c r="IU105" s="125"/>
      <c r="IV105" s="125"/>
      <c r="IW105" s="125"/>
      <c r="IX105" s="125"/>
      <c r="IY105" s="125"/>
      <c r="IZ105" s="125"/>
      <c r="JA105" s="125"/>
      <c r="JB105" s="125"/>
      <c r="JC105" s="125"/>
      <c r="JD105" s="125"/>
      <c r="JE105" s="125"/>
      <c r="JF105" s="125"/>
      <c r="JG105" s="125"/>
      <c r="JH105" s="125"/>
      <c r="JI105" s="125"/>
      <c r="JJ105" s="125"/>
      <c r="JK105" s="125"/>
      <c r="JL105" s="125"/>
      <c r="JM105" s="125"/>
      <c r="JN105" s="125"/>
      <c r="JO105" s="125"/>
      <c r="JP105" s="125"/>
      <c r="JQ105" s="125"/>
      <c r="JR105" s="125"/>
      <c r="JS105" s="125"/>
      <c r="JT105" s="125"/>
      <c r="JU105" s="125"/>
      <c r="JV105" s="125"/>
      <c r="JW105" s="125"/>
      <c r="JX105" s="125"/>
      <c r="JY105" s="125"/>
      <c r="JZ105" s="125"/>
      <c r="KA105" s="125"/>
      <c r="KB105" s="125"/>
      <c r="KC105" s="125"/>
      <c r="KD105" s="125"/>
      <c r="KE105" s="125"/>
      <c r="KF105" s="125"/>
      <c r="KG105" s="125"/>
      <c r="KH105" s="125"/>
      <c r="KI105" s="125"/>
      <c r="KJ105" s="125"/>
      <c r="KK105" s="125"/>
      <c r="KL105" s="125"/>
      <c r="KM105" s="125"/>
      <c r="KN105" s="125"/>
      <c r="KO105" s="125"/>
      <c r="KP105" s="125"/>
      <c r="KQ105" s="125"/>
      <c r="KR105" s="125"/>
      <c r="KS105" s="125"/>
      <c r="KT105" s="125"/>
      <c r="KU105" s="125"/>
      <c r="KV105" s="125"/>
      <c r="KW105" s="125"/>
      <c r="KX105" s="125"/>
      <c r="KY105" s="125"/>
      <c r="KZ105" s="125"/>
      <c r="LA105" s="125"/>
      <c r="LB105" s="125"/>
      <c r="LC105" s="125"/>
      <c r="LD105" s="125"/>
      <c r="LE105" s="125"/>
      <c r="LF105" s="125"/>
      <c r="LG105" s="125"/>
      <c r="LH105" s="125"/>
      <c r="LI105" s="125"/>
      <c r="LJ105" s="125"/>
      <c r="LK105" s="125"/>
      <c r="LL105" s="125"/>
      <c r="LM105" s="125"/>
      <c r="LN105" s="125"/>
      <c r="LO105" s="125"/>
      <c r="LP105" s="125"/>
      <c r="LQ105" s="125"/>
      <c r="LR105" s="125"/>
      <c r="LS105" s="125"/>
      <c r="LT105" s="125"/>
      <c r="LU105" s="125"/>
      <c r="LV105" s="125"/>
      <c r="LW105" s="125"/>
      <c r="LX105" s="125"/>
    </row>
    <row r="106" spans="1:336">
      <c r="A106" s="178"/>
      <c r="B106" s="12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  <c r="II106" s="125"/>
      <c r="IJ106" s="125"/>
      <c r="IK106" s="125"/>
      <c r="IL106" s="125"/>
      <c r="IM106" s="125"/>
      <c r="IN106" s="125"/>
      <c r="IO106" s="125"/>
      <c r="IP106" s="125"/>
      <c r="IQ106" s="125"/>
      <c r="IR106" s="125"/>
      <c r="IS106" s="125"/>
      <c r="IT106" s="125"/>
      <c r="IU106" s="125"/>
      <c r="IV106" s="125"/>
      <c r="IW106" s="125"/>
      <c r="IX106" s="125"/>
      <c r="IY106" s="125"/>
      <c r="IZ106" s="125"/>
      <c r="JA106" s="125"/>
      <c r="JB106" s="125"/>
      <c r="JC106" s="125"/>
      <c r="JD106" s="125"/>
      <c r="JE106" s="125"/>
      <c r="JF106" s="125"/>
      <c r="JG106" s="125"/>
      <c r="JH106" s="125"/>
      <c r="JI106" s="125"/>
      <c r="JJ106" s="125"/>
      <c r="JK106" s="125"/>
      <c r="JL106" s="125"/>
      <c r="JM106" s="125"/>
      <c r="JN106" s="125"/>
      <c r="JO106" s="125"/>
      <c r="JP106" s="125"/>
      <c r="JQ106" s="125"/>
      <c r="JR106" s="125"/>
      <c r="JS106" s="125"/>
      <c r="JT106" s="125"/>
      <c r="JU106" s="125"/>
      <c r="JV106" s="125"/>
      <c r="JW106" s="125"/>
      <c r="JX106" s="125"/>
      <c r="JY106" s="125"/>
      <c r="JZ106" s="125"/>
      <c r="KA106" s="125"/>
      <c r="KB106" s="125"/>
      <c r="KC106" s="125"/>
      <c r="KD106" s="125"/>
      <c r="KE106" s="125"/>
      <c r="KF106" s="125"/>
      <c r="KG106" s="125"/>
      <c r="KH106" s="125"/>
      <c r="KI106" s="125"/>
      <c r="KJ106" s="125"/>
      <c r="KK106" s="125"/>
      <c r="KL106" s="125"/>
      <c r="KM106" s="125"/>
      <c r="KN106" s="125"/>
      <c r="KO106" s="125"/>
      <c r="KP106" s="125"/>
      <c r="KQ106" s="125"/>
      <c r="KR106" s="125"/>
      <c r="KS106" s="125"/>
      <c r="KT106" s="125"/>
      <c r="KU106" s="125"/>
      <c r="KV106" s="125"/>
      <c r="KW106" s="125"/>
      <c r="KX106" s="125"/>
      <c r="KY106" s="125"/>
      <c r="KZ106" s="125"/>
      <c r="LA106" s="125"/>
      <c r="LB106" s="125"/>
      <c r="LC106" s="125"/>
      <c r="LD106" s="125"/>
      <c r="LE106" s="125"/>
      <c r="LF106" s="125"/>
      <c r="LG106" s="125"/>
      <c r="LH106" s="125"/>
      <c r="LI106" s="125"/>
      <c r="LJ106" s="125"/>
      <c r="LK106" s="125"/>
      <c r="LL106" s="125"/>
      <c r="LM106" s="125"/>
      <c r="LN106" s="125"/>
      <c r="LO106" s="125"/>
      <c r="LP106" s="125"/>
      <c r="LQ106" s="125"/>
      <c r="LR106" s="125"/>
      <c r="LS106" s="125"/>
      <c r="LT106" s="125"/>
      <c r="LU106" s="125"/>
      <c r="LV106" s="125"/>
      <c r="LW106" s="125"/>
      <c r="LX106" s="125"/>
    </row>
    <row r="107" spans="1:336">
      <c r="A107" s="178"/>
      <c r="B107" s="12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  <c r="II107" s="125"/>
      <c r="IJ107" s="125"/>
      <c r="IK107" s="125"/>
      <c r="IL107" s="125"/>
      <c r="IM107" s="125"/>
      <c r="IN107" s="125"/>
      <c r="IO107" s="125"/>
      <c r="IP107" s="125"/>
      <c r="IQ107" s="125"/>
      <c r="IR107" s="125"/>
      <c r="IS107" s="125"/>
      <c r="IT107" s="125"/>
      <c r="IU107" s="125"/>
      <c r="IV107" s="125"/>
      <c r="IW107" s="125"/>
      <c r="IX107" s="125"/>
      <c r="IY107" s="125"/>
      <c r="IZ107" s="125"/>
      <c r="JA107" s="125"/>
      <c r="JB107" s="125"/>
      <c r="JC107" s="125"/>
      <c r="JD107" s="125"/>
      <c r="JE107" s="125"/>
      <c r="JF107" s="125"/>
      <c r="JG107" s="125"/>
      <c r="JH107" s="125"/>
      <c r="JI107" s="125"/>
      <c r="JJ107" s="125"/>
      <c r="JK107" s="125"/>
      <c r="JL107" s="125"/>
      <c r="JM107" s="125"/>
      <c r="JN107" s="125"/>
      <c r="JO107" s="125"/>
      <c r="JP107" s="125"/>
      <c r="JQ107" s="125"/>
      <c r="JR107" s="125"/>
      <c r="JS107" s="125"/>
      <c r="JT107" s="125"/>
      <c r="JU107" s="125"/>
      <c r="JV107" s="125"/>
      <c r="JW107" s="125"/>
      <c r="JX107" s="125"/>
      <c r="JY107" s="125"/>
      <c r="JZ107" s="125"/>
      <c r="KA107" s="125"/>
      <c r="KB107" s="125"/>
      <c r="KC107" s="125"/>
      <c r="KD107" s="125"/>
      <c r="KE107" s="125"/>
      <c r="KF107" s="125"/>
      <c r="KG107" s="125"/>
      <c r="KH107" s="125"/>
      <c r="KI107" s="125"/>
      <c r="KJ107" s="125"/>
      <c r="KK107" s="125"/>
      <c r="KL107" s="125"/>
      <c r="KM107" s="125"/>
      <c r="KN107" s="125"/>
      <c r="KO107" s="125"/>
      <c r="KP107" s="125"/>
      <c r="KQ107" s="125"/>
      <c r="KR107" s="125"/>
      <c r="KS107" s="125"/>
      <c r="KT107" s="125"/>
      <c r="KU107" s="125"/>
      <c r="KV107" s="125"/>
      <c r="KW107" s="125"/>
      <c r="KX107" s="125"/>
      <c r="KY107" s="125"/>
      <c r="KZ107" s="125"/>
      <c r="LA107" s="125"/>
      <c r="LB107" s="125"/>
      <c r="LC107" s="125"/>
      <c r="LD107" s="125"/>
      <c r="LE107" s="125"/>
      <c r="LF107" s="125"/>
      <c r="LG107" s="125"/>
      <c r="LH107" s="125"/>
      <c r="LI107" s="125"/>
      <c r="LJ107" s="125"/>
      <c r="LK107" s="125"/>
      <c r="LL107" s="125"/>
      <c r="LM107" s="125"/>
      <c r="LN107" s="125"/>
      <c r="LO107" s="125"/>
      <c r="LP107" s="125"/>
      <c r="LQ107" s="125"/>
      <c r="LR107" s="125"/>
      <c r="LS107" s="125"/>
      <c r="LT107" s="125"/>
      <c r="LU107" s="125"/>
      <c r="LV107" s="125"/>
      <c r="LW107" s="125"/>
      <c r="LX107" s="125"/>
    </row>
    <row r="108" spans="1:336">
      <c r="A108" s="178"/>
      <c r="B108" s="12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  <c r="II108" s="125"/>
      <c r="IJ108" s="125"/>
      <c r="IK108" s="125"/>
      <c r="IL108" s="125"/>
      <c r="IM108" s="125"/>
      <c r="IN108" s="125"/>
      <c r="IO108" s="125"/>
      <c r="IP108" s="125"/>
      <c r="IQ108" s="125"/>
      <c r="IR108" s="125"/>
      <c r="IS108" s="125"/>
      <c r="IT108" s="125"/>
      <c r="IU108" s="125"/>
      <c r="IV108" s="125"/>
      <c r="IW108" s="125"/>
      <c r="IX108" s="125"/>
      <c r="IY108" s="125"/>
      <c r="IZ108" s="125"/>
      <c r="JA108" s="125"/>
      <c r="JB108" s="125"/>
      <c r="JC108" s="125"/>
      <c r="JD108" s="125"/>
      <c r="JE108" s="125"/>
      <c r="JF108" s="125"/>
      <c r="JG108" s="125"/>
      <c r="JH108" s="125"/>
      <c r="JI108" s="125"/>
      <c r="JJ108" s="125"/>
      <c r="JK108" s="125"/>
      <c r="JL108" s="125"/>
      <c r="JM108" s="125"/>
      <c r="JN108" s="125"/>
      <c r="JO108" s="125"/>
      <c r="JP108" s="125"/>
      <c r="JQ108" s="125"/>
      <c r="JR108" s="125"/>
      <c r="JS108" s="125"/>
      <c r="JT108" s="125"/>
      <c r="JU108" s="125"/>
      <c r="JV108" s="125"/>
      <c r="JW108" s="125"/>
      <c r="JX108" s="125"/>
      <c r="JY108" s="125"/>
      <c r="JZ108" s="125"/>
      <c r="KA108" s="125"/>
      <c r="KB108" s="125"/>
      <c r="KC108" s="125"/>
      <c r="KD108" s="125"/>
      <c r="KE108" s="125"/>
      <c r="KF108" s="125"/>
      <c r="KG108" s="125"/>
      <c r="KH108" s="125"/>
      <c r="KI108" s="125"/>
      <c r="KJ108" s="125"/>
      <c r="KK108" s="125"/>
      <c r="KL108" s="125"/>
      <c r="KM108" s="125"/>
      <c r="KN108" s="125"/>
      <c r="KO108" s="125"/>
      <c r="KP108" s="125"/>
      <c r="KQ108" s="125"/>
      <c r="KR108" s="125"/>
      <c r="KS108" s="125"/>
      <c r="KT108" s="125"/>
      <c r="KU108" s="125"/>
      <c r="KV108" s="125"/>
      <c r="KW108" s="125"/>
      <c r="KX108" s="125"/>
      <c r="KY108" s="125"/>
      <c r="KZ108" s="125"/>
      <c r="LA108" s="125"/>
      <c r="LB108" s="125"/>
      <c r="LC108" s="125"/>
      <c r="LD108" s="125"/>
      <c r="LE108" s="125"/>
      <c r="LF108" s="125"/>
      <c r="LG108" s="125"/>
      <c r="LH108" s="125"/>
      <c r="LI108" s="125"/>
      <c r="LJ108" s="125"/>
      <c r="LK108" s="125"/>
      <c r="LL108" s="125"/>
      <c r="LM108" s="125"/>
      <c r="LN108" s="125"/>
      <c r="LO108" s="125"/>
      <c r="LP108" s="125"/>
      <c r="LQ108" s="125"/>
      <c r="LR108" s="125"/>
      <c r="LS108" s="125"/>
      <c r="LT108" s="125"/>
      <c r="LU108" s="125"/>
      <c r="LV108" s="125"/>
      <c r="LW108" s="125"/>
      <c r="LX108" s="125"/>
    </row>
    <row r="109" spans="1:336">
      <c r="A109" s="178"/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  <c r="FQ109" s="125"/>
      <c r="FR109" s="125"/>
      <c r="FS109" s="125"/>
      <c r="FT109" s="125"/>
      <c r="FU109" s="125"/>
      <c r="FV109" s="125"/>
      <c r="FW109" s="125"/>
      <c r="FX109" s="125"/>
      <c r="FY109" s="125"/>
      <c r="FZ109" s="125"/>
      <c r="GA109" s="125"/>
      <c r="GB109" s="125"/>
      <c r="GC109" s="125"/>
      <c r="GD109" s="125"/>
      <c r="GE109" s="125"/>
      <c r="GF109" s="125"/>
      <c r="GG109" s="125"/>
      <c r="GH109" s="125"/>
      <c r="GI109" s="125"/>
      <c r="GJ109" s="125"/>
      <c r="GK109" s="125"/>
      <c r="GL109" s="125"/>
      <c r="GM109" s="125"/>
      <c r="GN109" s="125"/>
      <c r="GO109" s="125"/>
      <c r="GP109" s="125"/>
      <c r="GQ109" s="125"/>
      <c r="GR109" s="125"/>
      <c r="GS109" s="125"/>
      <c r="GT109" s="125"/>
      <c r="GU109" s="125"/>
      <c r="GV109" s="125"/>
      <c r="GW109" s="125"/>
      <c r="GX109" s="125"/>
      <c r="GY109" s="125"/>
      <c r="GZ109" s="125"/>
      <c r="HA109" s="125"/>
      <c r="HB109" s="125"/>
      <c r="HC109" s="125"/>
      <c r="HD109" s="125"/>
      <c r="HE109" s="125"/>
      <c r="HF109" s="125"/>
      <c r="HG109" s="125"/>
      <c r="HH109" s="125"/>
      <c r="HI109" s="125"/>
      <c r="HJ109" s="125"/>
      <c r="HK109" s="125"/>
      <c r="HL109" s="125"/>
      <c r="HM109" s="125"/>
      <c r="HN109" s="125"/>
      <c r="HO109" s="125"/>
      <c r="HP109" s="125"/>
      <c r="HQ109" s="125"/>
      <c r="HR109" s="125"/>
      <c r="HS109" s="125"/>
      <c r="HT109" s="125"/>
      <c r="HU109" s="125"/>
      <c r="HV109" s="125"/>
      <c r="HW109" s="125"/>
      <c r="HX109" s="125"/>
      <c r="HY109" s="125"/>
      <c r="HZ109" s="125"/>
      <c r="IA109" s="125"/>
      <c r="IB109" s="125"/>
      <c r="IC109" s="125"/>
      <c r="ID109" s="125"/>
      <c r="IE109" s="125"/>
      <c r="IF109" s="125"/>
      <c r="IG109" s="125"/>
      <c r="IH109" s="125"/>
      <c r="II109" s="125"/>
      <c r="IJ109" s="125"/>
      <c r="IK109" s="125"/>
      <c r="IL109" s="125"/>
      <c r="IM109" s="125"/>
      <c r="IN109" s="125"/>
      <c r="IO109" s="125"/>
      <c r="IP109" s="125"/>
      <c r="IQ109" s="125"/>
      <c r="IR109" s="125"/>
      <c r="IS109" s="125"/>
      <c r="IT109" s="125"/>
      <c r="IU109" s="125"/>
      <c r="IV109" s="125"/>
      <c r="IW109" s="125"/>
      <c r="IX109" s="125"/>
      <c r="IY109" s="125"/>
      <c r="IZ109" s="125"/>
      <c r="JA109" s="125"/>
      <c r="JB109" s="125"/>
      <c r="JC109" s="125"/>
      <c r="JD109" s="125"/>
      <c r="JE109" s="125"/>
      <c r="JF109" s="125"/>
      <c r="JG109" s="125"/>
      <c r="JH109" s="125"/>
      <c r="JI109" s="125"/>
      <c r="JJ109" s="125"/>
      <c r="JK109" s="125"/>
      <c r="JL109" s="125"/>
      <c r="JM109" s="125"/>
      <c r="JN109" s="125"/>
      <c r="JO109" s="125"/>
      <c r="JP109" s="125"/>
      <c r="JQ109" s="125"/>
      <c r="JR109" s="125"/>
      <c r="JS109" s="125"/>
      <c r="JT109" s="125"/>
      <c r="JU109" s="125"/>
      <c r="JV109" s="125"/>
      <c r="JW109" s="125"/>
      <c r="JX109" s="125"/>
      <c r="JY109" s="125"/>
      <c r="JZ109" s="125"/>
      <c r="KA109" s="125"/>
      <c r="KB109" s="125"/>
      <c r="KC109" s="125"/>
      <c r="KD109" s="125"/>
      <c r="KE109" s="125"/>
      <c r="KF109" s="125"/>
      <c r="KG109" s="125"/>
      <c r="KH109" s="125"/>
      <c r="KI109" s="125"/>
      <c r="KJ109" s="125"/>
      <c r="KK109" s="125"/>
      <c r="KL109" s="125"/>
      <c r="KM109" s="125"/>
      <c r="KN109" s="125"/>
      <c r="KO109" s="125"/>
      <c r="KP109" s="125"/>
      <c r="KQ109" s="125"/>
      <c r="KR109" s="125"/>
      <c r="KS109" s="125"/>
      <c r="KT109" s="125"/>
      <c r="KU109" s="125"/>
      <c r="KV109" s="125"/>
      <c r="KW109" s="125"/>
      <c r="KX109" s="125"/>
      <c r="KY109" s="125"/>
      <c r="KZ109" s="125"/>
      <c r="LA109" s="125"/>
      <c r="LB109" s="125"/>
      <c r="LC109" s="125"/>
      <c r="LD109" s="125"/>
      <c r="LE109" s="125"/>
      <c r="LF109" s="125"/>
      <c r="LG109" s="125"/>
      <c r="LH109" s="125"/>
      <c r="LI109" s="125"/>
      <c r="LJ109" s="125"/>
      <c r="LK109" s="125"/>
      <c r="LL109" s="125"/>
      <c r="LM109" s="125"/>
      <c r="LN109" s="125"/>
      <c r="LO109" s="125"/>
      <c r="LP109" s="125"/>
      <c r="LQ109" s="125"/>
      <c r="LR109" s="125"/>
      <c r="LS109" s="125"/>
      <c r="LT109" s="125"/>
      <c r="LU109" s="125"/>
      <c r="LV109" s="125"/>
      <c r="LW109" s="125"/>
      <c r="LX109" s="125"/>
    </row>
    <row r="110" spans="1:336">
      <c r="A110" s="178"/>
      <c r="B110" s="12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25"/>
      <c r="IH110" s="125"/>
      <c r="II110" s="125"/>
      <c r="IJ110" s="125"/>
      <c r="IK110" s="125"/>
      <c r="IL110" s="125"/>
      <c r="IM110" s="125"/>
      <c r="IN110" s="125"/>
      <c r="IO110" s="125"/>
      <c r="IP110" s="125"/>
      <c r="IQ110" s="125"/>
      <c r="IR110" s="125"/>
      <c r="IS110" s="125"/>
      <c r="IT110" s="125"/>
      <c r="IU110" s="125"/>
      <c r="IV110" s="125"/>
      <c r="IW110" s="125"/>
      <c r="IX110" s="125"/>
      <c r="IY110" s="125"/>
      <c r="IZ110" s="125"/>
      <c r="JA110" s="125"/>
      <c r="JB110" s="125"/>
      <c r="JC110" s="125"/>
      <c r="JD110" s="125"/>
      <c r="JE110" s="125"/>
      <c r="JF110" s="125"/>
      <c r="JG110" s="125"/>
      <c r="JH110" s="125"/>
      <c r="JI110" s="125"/>
      <c r="JJ110" s="125"/>
      <c r="JK110" s="125"/>
      <c r="JL110" s="125"/>
      <c r="JM110" s="125"/>
      <c r="JN110" s="125"/>
      <c r="JO110" s="125"/>
      <c r="JP110" s="125"/>
      <c r="JQ110" s="125"/>
      <c r="JR110" s="125"/>
      <c r="JS110" s="125"/>
      <c r="JT110" s="125"/>
      <c r="JU110" s="125"/>
      <c r="JV110" s="125"/>
      <c r="JW110" s="125"/>
      <c r="JX110" s="125"/>
      <c r="JY110" s="125"/>
      <c r="JZ110" s="125"/>
      <c r="KA110" s="125"/>
      <c r="KB110" s="125"/>
      <c r="KC110" s="125"/>
      <c r="KD110" s="125"/>
      <c r="KE110" s="125"/>
      <c r="KF110" s="125"/>
      <c r="KG110" s="125"/>
      <c r="KH110" s="125"/>
      <c r="KI110" s="125"/>
      <c r="KJ110" s="125"/>
      <c r="KK110" s="125"/>
      <c r="KL110" s="125"/>
      <c r="KM110" s="125"/>
      <c r="KN110" s="125"/>
      <c r="KO110" s="125"/>
      <c r="KP110" s="125"/>
      <c r="KQ110" s="125"/>
      <c r="KR110" s="125"/>
      <c r="KS110" s="125"/>
      <c r="KT110" s="125"/>
      <c r="KU110" s="125"/>
      <c r="KV110" s="125"/>
      <c r="KW110" s="125"/>
      <c r="KX110" s="125"/>
      <c r="KY110" s="125"/>
      <c r="KZ110" s="125"/>
      <c r="LA110" s="125"/>
      <c r="LB110" s="125"/>
      <c r="LC110" s="125"/>
      <c r="LD110" s="125"/>
      <c r="LE110" s="125"/>
      <c r="LF110" s="125"/>
      <c r="LG110" s="125"/>
      <c r="LH110" s="125"/>
      <c r="LI110" s="125"/>
      <c r="LJ110" s="125"/>
      <c r="LK110" s="125"/>
      <c r="LL110" s="125"/>
      <c r="LM110" s="125"/>
      <c r="LN110" s="125"/>
      <c r="LO110" s="125"/>
      <c r="LP110" s="125"/>
      <c r="LQ110" s="125"/>
      <c r="LR110" s="125"/>
      <c r="LS110" s="125"/>
      <c r="LT110" s="125"/>
      <c r="LU110" s="125"/>
      <c r="LV110" s="125"/>
      <c r="LW110" s="125"/>
      <c r="LX110" s="125"/>
    </row>
    <row r="111" spans="1:336">
      <c r="A111" s="178"/>
      <c r="B111" s="12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125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/>
      <c r="CX111" s="125"/>
      <c r="CY111" s="125"/>
      <c r="CZ111" s="125"/>
      <c r="DA111" s="125"/>
      <c r="DB111" s="125"/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  <c r="FQ111" s="125"/>
      <c r="FR111" s="125"/>
      <c r="FS111" s="125"/>
      <c r="FT111" s="125"/>
      <c r="FU111" s="125"/>
      <c r="FV111" s="125"/>
      <c r="FW111" s="125"/>
      <c r="FX111" s="125"/>
      <c r="FY111" s="125"/>
      <c r="FZ111" s="125"/>
      <c r="GA111" s="125"/>
      <c r="GB111" s="125"/>
      <c r="GC111" s="125"/>
      <c r="GD111" s="125"/>
      <c r="GE111" s="125"/>
      <c r="GF111" s="125"/>
      <c r="GG111" s="125"/>
      <c r="GH111" s="125"/>
      <c r="GI111" s="125"/>
      <c r="GJ111" s="125"/>
      <c r="GK111" s="125"/>
      <c r="GL111" s="125"/>
      <c r="GM111" s="125"/>
      <c r="GN111" s="125"/>
      <c r="GO111" s="125"/>
      <c r="GP111" s="125"/>
      <c r="GQ111" s="125"/>
      <c r="GR111" s="125"/>
      <c r="GS111" s="125"/>
      <c r="GT111" s="125"/>
      <c r="GU111" s="125"/>
      <c r="GV111" s="125"/>
      <c r="GW111" s="125"/>
      <c r="GX111" s="125"/>
      <c r="GY111" s="125"/>
      <c r="GZ111" s="125"/>
      <c r="HA111" s="125"/>
      <c r="HB111" s="125"/>
      <c r="HC111" s="125"/>
      <c r="HD111" s="125"/>
      <c r="HE111" s="125"/>
      <c r="HF111" s="125"/>
      <c r="HG111" s="125"/>
      <c r="HH111" s="125"/>
      <c r="HI111" s="125"/>
      <c r="HJ111" s="125"/>
      <c r="HK111" s="125"/>
      <c r="HL111" s="125"/>
      <c r="HM111" s="125"/>
      <c r="HN111" s="125"/>
      <c r="HO111" s="125"/>
      <c r="HP111" s="125"/>
      <c r="HQ111" s="125"/>
      <c r="HR111" s="125"/>
      <c r="HS111" s="125"/>
      <c r="HT111" s="125"/>
      <c r="HU111" s="125"/>
      <c r="HV111" s="125"/>
      <c r="HW111" s="125"/>
      <c r="HX111" s="125"/>
      <c r="HY111" s="125"/>
      <c r="HZ111" s="125"/>
      <c r="IA111" s="125"/>
      <c r="IB111" s="125"/>
      <c r="IC111" s="125"/>
      <c r="ID111" s="125"/>
      <c r="IE111" s="125"/>
      <c r="IF111" s="125"/>
      <c r="IG111" s="125"/>
      <c r="IH111" s="125"/>
      <c r="II111" s="125"/>
      <c r="IJ111" s="125"/>
      <c r="IK111" s="125"/>
      <c r="IL111" s="125"/>
      <c r="IM111" s="125"/>
      <c r="IN111" s="125"/>
      <c r="IO111" s="125"/>
      <c r="IP111" s="125"/>
      <c r="IQ111" s="125"/>
      <c r="IR111" s="125"/>
      <c r="IS111" s="125"/>
      <c r="IT111" s="125"/>
      <c r="IU111" s="125"/>
      <c r="IV111" s="125"/>
      <c r="IW111" s="125"/>
      <c r="IX111" s="125"/>
      <c r="IY111" s="125"/>
      <c r="IZ111" s="125"/>
      <c r="JA111" s="125"/>
      <c r="JB111" s="125"/>
      <c r="JC111" s="125"/>
      <c r="JD111" s="125"/>
      <c r="JE111" s="125"/>
      <c r="JF111" s="125"/>
      <c r="JG111" s="125"/>
      <c r="JH111" s="125"/>
      <c r="JI111" s="125"/>
      <c r="JJ111" s="125"/>
      <c r="JK111" s="125"/>
      <c r="JL111" s="125"/>
      <c r="JM111" s="125"/>
      <c r="JN111" s="125"/>
      <c r="JO111" s="125"/>
      <c r="JP111" s="125"/>
      <c r="JQ111" s="125"/>
      <c r="JR111" s="125"/>
      <c r="JS111" s="125"/>
      <c r="JT111" s="125"/>
      <c r="JU111" s="125"/>
      <c r="JV111" s="125"/>
      <c r="JW111" s="125"/>
      <c r="JX111" s="125"/>
      <c r="JY111" s="125"/>
      <c r="JZ111" s="125"/>
      <c r="KA111" s="125"/>
      <c r="KB111" s="125"/>
      <c r="KC111" s="125"/>
      <c r="KD111" s="125"/>
      <c r="KE111" s="125"/>
      <c r="KF111" s="125"/>
      <c r="KG111" s="125"/>
      <c r="KH111" s="125"/>
      <c r="KI111" s="125"/>
      <c r="KJ111" s="125"/>
      <c r="KK111" s="125"/>
      <c r="KL111" s="125"/>
      <c r="KM111" s="125"/>
      <c r="KN111" s="125"/>
      <c r="KO111" s="125"/>
      <c r="KP111" s="125"/>
      <c r="KQ111" s="125"/>
      <c r="KR111" s="125"/>
      <c r="KS111" s="125"/>
      <c r="KT111" s="125"/>
      <c r="KU111" s="125"/>
      <c r="KV111" s="125"/>
      <c r="KW111" s="125"/>
      <c r="KX111" s="125"/>
      <c r="KY111" s="125"/>
      <c r="KZ111" s="125"/>
      <c r="LA111" s="125"/>
      <c r="LB111" s="125"/>
      <c r="LC111" s="125"/>
      <c r="LD111" s="125"/>
      <c r="LE111" s="125"/>
      <c r="LF111" s="125"/>
      <c r="LG111" s="125"/>
      <c r="LH111" s="125"/>
      <c r="LI111" s="125"/>
      <c r="LJ111" s="125"/>
      <c r="LK111" s="125"/>
      <c r="LL111" s="125"/>
      <c r="LM111" s="125"/>
      <c r="LN111" s="125"/>
      <c r="LO111" s="125"/>
      <c r="LP111" s="125"/>
      <c r="LQ111" s="125"/>
      <c r="LR111" s="125"/>
      <c r="LS111" s="125"/>
      <c r="LT111" s="125"/>
      <c r="LU111" s="125"/>
      <c r="LV111" s="125"/>
      <c r="LW111" s="125"/>
      <c r="LX111" s="125"/>
    </row>
    <row r="112" spans="1:336">
      <c r="A112" s="178"/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125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  <c r="FQ112" s="125"/>
      <c r="FR112" s="125"/>
      <c r="FS112" s="125"/>
      <c r="FT112" s="125"/>
      <c r="FU112" s="125"/>
      <c r="FV112" s="125"/>
      <c r="FW112" s="125"/>
      <c r="FX112" s="125"/>
      <c r="FY112" s="125"/>
      <c r="FZ112" s="125"/>
      <c r="GA112" s="125"/>
      <c r="GB112" s="125"/>
      <c r="GC112" s="125"/>
      <c r="GD112" s="125"/>
      <c r="GE112" s="125"/>
      <c r="GF112" s="125"/>
      <c r="GG112" s="125"/>
      <c r="GH112" s="125"/>
      <c r="GI112" s="125"/>
      <c r="GJ112" s="125"/>
      <c r="GK112" s="125"/>
      <c r="GL112" s="125"/>
      <c r="GM112" s="125"/>
      <c r="GN112" s="125"/>
      <c r="GO112" s="125"/>
      <c r="GP112" s="125"/>
      <c r="GQ112" s="125"/>
      <c r="GR112" s="125"/>
      <c r="GS112" s="125"/>
      <c r="GT112" s="125"/>
      <c r="GU112" s="125"/>
      <c r="GV112" s="125"/>
      <c r="GW112" s="125"/>
      <c r="GX112" s="125"/>
      <c r="GY112" s="125"/>
      <c r="GZ112" s="125"/>
      <c r="HA112" s="125"/>
      <c r="HB112" s="125"/>
      <c r="HC112" s="125"/>
      <c r="HD112" s="125"/>
      <c r="HE112" s="125"/>
      <c r="HF112" s="125"/>
      <c r="HG112" s="125"/>
      <c r="HH112" s="125"/>
      <c r="HI112" s="125"/>
      <c r="HJ112" s="125"/>
      <c r="HK112" s="125"/>
      <c r="HL112" s="125"/>
      <c r="HM112" s="125"/>
      <c r="HN112" s="125"/>
      <c r="HO112" s="125"/>
      <c r="HP112" s="125"/>
      <c r="HQ112" s="125"/>
      <c r="HR112" s="125"/>
      <c r="HS112" s="125"/>
      <c r="HT112" s="125"/>
      <c r="HU112" s="125"/>
      <c r="HV112" s="125"/>
      <c r="HW112" s="125"/>
      <c r="HX112" s="125"/>
      <c r="HY112" s="125"/>
      <c r="HZ112" s="125"/>
      <c r="IA112" s="125"/>
      <c r="IB112" s="125"/>
      <c r="IC112" s="125"/>
      <c r="ID112" s="125"/>
      <c r="IE112" s="125"/>
      <c r="IF112" s="125"/>
      <c r="IG112" s="125"/>
      <c r="IH112" s="125"/>
      <c r="II112" s="125"/>
      <c r="IJ112" s="125"/>
      <c r="IK112" s="125"/>
      <c r="IL112" s="125"/>
      <c r="IM112" s="125"/>
      <c r="IN112" s="125"/>
      <c r="IO112" s="125"/>
      <c r="IP112" s="125"/>
      <c r="IQ112" s="125"/>
      <c r="IR112" s="125"/>
      <c r="IS112" s="125"/>
      <c r="IT112" s="125"/>
      <c r="IU112" s="125"/>
      <c r="IV112" s="125"/>
      <c r="IW112" s="125"/>
      <c r="IX112" s="125"/>
      <c r="IY112" s="125"/>
      <c r="IZ112" s="125"/>
      <c r="JA112" s="125"/>
      <c r="JB112" s="125"/>
      <c r="JC112" s="125"/>
      <c r="JD112" s="125"/>
      <c r="JE112" s="125"/>
      <c r="JF112" s="125"/>
      <c r="JG112" s="125"/>
      <c r="JH112" s="125"/>
      <c r="JI112" s="125"/>
      <c r="JJ112" s="125"/>
      <c r="JK112" s="125"/>
      <c r="JL112" s="125"/>
      <c r="JM112" s="125"/>
      <c r="JN112" s="125"/>
      <c r="JO112" s="125"/>
      <c r="JP112" s="125"/>
      <c r="JQ112" s="125"/>
      <c r="JR112" s="125"/>
      <c r="JS112" s="125"/>
      <c r="JT112" s="125"/>
      <c r="JU112" s="125"/>
      <c r="JV112" s="125"/>
      <c r="JW112" s="125"/>
      <c r="JX112" s="125"/>
      <c r="JY112" s="125"/>
      <c r="JZ112" s="125"/>
      <c r="KA112" s="125"/>
      <c r="KB112" s="125"/>
      <c r="KC112" s="125"/>
      <c r="KD112" s="125"/>
      <c r="KE112" s="125"/>
      <c r="KF112" s="125"/>
      <c r="KG112" s="125"/>
      <c r="KH112" s="125"/>
      <c r="KI112" s="125"/>
      <c r="KJ112" s="125"/>
      <c r="KK112" s="125"/>
      <c r="KL112" s="125"/>
      <c r="KM112" s="125"/>
      <c r="KN112" s="125"/>
      <c r="KO112" s="125"/>
      <c r="KP112" s="125"/>
      <c r="KQ112" s="125"/>
      <c r="KR112" s="125"/>
      <c r="KS112" s="125"/>
      <c r="KT112" s="125"/>
      <c r="KU112" s="125"/>
      <c r="KV112" s="125"/>
      <c r="KW112" s="125"/>
      <c r="KX112" s="125"/>
      <c r="KY112" s="125"/>
      <c r="KZ112" s="125"/>
      <c r="LA112" s="125"/>
      <c r="LB112" s="125"/>
      <c r="LC112" s="125"/>
      <c r="LD112" s="125"/>
      <c r="LE112" s="125"/>
      <c r="LF112" s="125"/>
      <c r="LG112" s="125"/>
      <c r="LH112" s="125"/>
      <c r="LI112" s="125"/>
      <c r="LJ112" s="125"/>
      <c r="LK112" s="125"/>
      <c r="LL112" s="125"/>
      <c r="LM112" s="125"/>
      <c r="LN112" s="125"/>
      <c r="LO112" s="125"/>
      <c r="LP112" s="125"/>
      <c r="LQ112" s="125"/>
      <c r="LR112" s="125"/>
      <c r="LS112" s="125"/>
      <c r="LT112" s="125"/>
      <c r="LU112" s="125"/>
      <c r="LV112" s="125"/>
      <c r="LW112" s="125"/>
      <c r="LX112" s="125"/>
    </row>
    <row r="113" spans="1:336">
      <c r="A113" s="178"/>
      <c r="B113" s="12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/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  <c r="FQ113" s="125"/>
      <c r="FR113" s="125"/>
      <c r="FS113" s="125"/>
      <c r="FT113" s="125"/>
      <c r="FU113" s="125"/>
      <c r="FV113" s="125"/>
      <c r="FW113" s="125"/>
      <c r="FX113" s="125"/>
      <c r="FY113" s="125"/>
      <c r="FZ113" s="125"/>
      <c r="GA113" s="125"/>
      <c r="GB113" s="125"/>
      <c r="GC113" s="125"/>
      <c r="GD113" s="125"/>
      <c r="GE113" s="125"/>
      <c r="GF113" s="125"/>
      <c r="GG113" s="125"/>
      <c r="GH113" s="125"/>
      <c r="GI113" s="125"/>
      <c r="GJ113" s="125"/>
      <c r="GK113" s="125"/>
      <c r="GL113" s="125"/>
      <c r="GM113" s="125"/>
      <c r="GN113" s="125"/>
      <c r="GO113" s="125"/>
      <c r="GP113" s="125"/>
      <c r="GQ113" s="125"/>
      <c r="GR113" s="125"/>
      <c r="GS113" s="125"/>
      <c r="GT113" s="125"/>
      <c r="GU113" s="125"/>
      <c r="GV113" s="125"/>
      <c r="GW113" s="125"/>
      <c r="GX113" s="125"/>
      <c r="GY113" s="125"/>
      <c r="GZ113" s="125"/>
      <c r="HA113" s="125"/>
      <c r="HB113" s="125"/>
      <c r="HC113" s="125"/>
      <c r="HD113" s="125"/>
      <c r="HE113" s="125"/>
      <c r="HF113" s="125"/>
      <c r="HG113" s="125"/>
      <c r="HH113" s="125"/>
      <c r="HI113" s="125"/>
      <c r="HJ113" s="125"/>
      <c r="HK113" s="125"/>
      <c r="HL113" s="125"/>
      <c r="HM113" s="125"/>
      <c r="HN113" s="125"/>
      <c r="HO113" s="125"/>
      <c r="HP113" s="125"/>
      <c r="HQ113" s="125"/>
      <c r="HR113" s="125"/>
      <c r="HS113" s="125"/>
      <c r="HT113" s="125"/>
      <c r="HU113" s="125"/>
      <c r="HV113" s="125"/>
      <c r="HW113" s="125"/>
      <c r="HX113" s="125"/>
      <c r="HY113" s="125"/>
      <c r="HZ113" s="125"/>
      <c r="IA113" s="125"/>
      <c r="IB113" s="125"/>
      <c r="IC113" s="125"/>
      <c r="ID113" s="125"/>
      <c r="IE113" s="125"/>
      <c r="IF113" s="125"/>
      <c r="IG113" s="125"/>
      <c r="IH113" s="125"/>
      <c r="II113" s="125"/>
      <c r="IJ113" s="125"/>
      <c r="IK113" s="125"/>
      <c r="IL113" s="125"/>
      <c r="IM113" s="125"/>
      <c r="IN113" s="125"/>
      <c r="IO113" s="125"/>
      <c r="IP113" s="125"/>
      <c r="IQ113" s="125"/>
      <c r="IR113" s="125"/>
      <c r="IS113" s="125"/>
      <c r="IT113" s="125"/>
      <c r="IU113" s="125"/>
      <c r="IV113" s="125"/>
      <c r="IW113" s="125"/>
      <c r="IX113" s="125"/>
      <c r="IY113" s="125"/>
      <c r="IZ113" s="125"/>
      <c r="JA113" s="125"/>
      <c r="JB113" s="125"/>
      <c r="JC113" s="125"/>
      <c r="JD113" s="125"/>
      <c r="JE113" s="125"/>
      <c r="JF113" s="125"/>
      <c r="JG113" s="125"/>
      <c r="JH113" s="125"/>
      <c r="JI113" s="125"/>
      <c r="JJ113" s="125"/>
      <c r="JK113" s="125"/>
      <c r="JL113" s="125"/>
      <c r="JM113" s="125"/>
      <c r="JN113" s="125"/>
      <c r="JO113" s="125"/>
      <c r="JP113" s="125"/>
      <c r="JQ113" s="125"/>
      <c r="JR113" s="125"/>
      <c r="JS113" s="125"/>
      <c r="JT113" s="125"/>
      <c r="JU113" s="125"/>
      <c r="JV113" s="125"/>
      <c r="JW113" s="125"/>
      <c r="JX113" s="125"/>
      <c r="JY113" s="125"/>
      <c r="JZ113" s="125"/>
      <c r="KA113" s="125"/>
      <c r="KB113" s="125"/>
      <c r="KC113" s="125"/>
      <c r="KD113" s="125"/>
      <c r="KE113" s="125"/>
      <c r="KF113" s="125"/>
      <c r="KG113" s="125"/>
      <c r="KH113" s="125"/>
      <c r="KI113" s="125"/>
      <c r="KJ113" s="125"/>
      <c r="KK113" s="125"/>
      <c r="KL113" s="125"/>
      <c r="KM113" s="125"/>
      <c r="KN113" s="125"/>
      <c r="KO113" s="125"/>
      <c r="KP113" s="125"/>
      <c r="KQ113" s="125"/>
      <c r="KR113" s="125"/>
      <c r="KS113" s="125"/>
      <c r="KT113" s="125"/>
      <c r="KU113" s="125"/>
      <c r="KV113" s="125"/>
      <c r="KW113" s="125"/>
      <c r="KX113" s="125"/>
      <c r="KY113" s="125"/>
      <c r="KZ113" s="125"/>
      <c r="LA113" s="125"/>
      <c r="LB113" s="125"/>
      <c r="LC113" s="125"/>
      <c r="LD113" s="125"/>
      <c r="LE113" s="125"/>
      <c r="LF113" s="125"/>
      <c r="LG113" s="125"/>
      <c r="LH113" s="125"/>
      <c r="LI113" s="125"/>
      <c r="LJ113" s="125"/>
      <c r="LK113" s="125"/>
      <c r="LL113" s="125"/>
      <c r="LM113" s="125"/>
      <c r="LN113" s="125"/>
      <c r="LO113" s="125"/>
      <c r="LP113" s="125"/>
      <c r="LQ113" s="125"/>
      <c r="LR113" s="125"/>
      <c r="LS113" s="125"/>
      <c r="LT113" s="125"/>
      <c r="LU113" s="125"/>
      <c r="LV113" s="125"/>
      <c r="LW113" s="125"/>
      <c r="LX113" s="125"/>
    </row>
    <row r="114" spans="1:336">
      <c r="A114" s="178"/>
      <c r="B114" s="12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125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  <c r="II114" s="125"/>
      <c r="IJ114" s="125"/>
      <c r="IK114" s="125"/>
      <c r="IL114" s="125"/>
      <c r="IM114" s="125"/>
      <c r="IN114" s="125"/>
      <c r="IO114" s="125"/>
      <c r="IP114" s="125"/>
      <c r="IQ114" s="125"/>
      <c r="IR114" s="125"/>
      <c r="IS114" s="125"/>
      <c r="IT114" s="125"/>
      <c r="IU114" s="125"/>
      <c r="IV114" s="125"/>
      <c r="IW114" s="125"/>
      <c r="IX114" s="125"/>
      <c r="IY114" s="125"/>
      <c r="IZ114" s="125"/>
      <c r="JA114" s="125"/>
      <c r="JB114" s="125"/>
      <c r="JC114" s="125"/>
      <c r="JD114" s="125"/>
      <c r="JE114" s="125"/>
      <c r="JF114" s="125"/>
      <c r="JG114" s="125"/>
      <c r="JH114" s="125"/>
      <c r="JI114" s="125"/>
      <c r="JJ114" s="125"/>
      <c r="JK114" s="125"/>
      <c r="JL114" s="125"/>
      <c r="JM114" s="125"/>
      <c r="JN114" s="125"/>
      <c r="JO114" s="125"/>
      <c r="JP114" s="125"/>
      <c r="JQ114" s="125"/>
      <c r="JR114" s="125"/>
      <c r="JS114" s="125"/>
      <c r="JT114" s="125"/>
      <c r="JU114" s="125"/>
      <c r="JV114" s="125"/>
      <c r="JW114" s="125"/>
      <c r="JX114" s="125"/>
      <c r="JY114" s="125"/>
      <c r="JZ114" s="125"/>
      <c r="KA114" s="125"/>
      <c r="KB114" s="125"/>
      <c r="KC114" s="125"/>
      <c r="KD114" s="125"/>
      <c r="KE114" s="125"/>
      <c r="KF114" s="125"/>
      <c r="KG114" s="125"/>
      <c r="KH114" s="125"/>
      <c r="KI114" s="125"/>
      <c r="KJ114" s="125"/>
      <c r="KK114" s="125"/>
      <c r="KL114" s="125"/>
      <c r="KM114" s="125"/>
      <c r="KN114" s="125"/>
      <c r="KO114" s="125"/>
      <c r="KP114" s="125"/>
      <c r="KQ114" s="125"/>
      <c r="KR114" s="125"/>
      <c r="KS114" s="125"/>
      <c r="KT114" s="125"/>
      <c r="KU114" s="125"/>
      <c r="KV114" s="125"/>
      <c r="KW114" s="125"/>
      <c r="KX114" s="125"/>
      <c r="KY114" s="125"/>
      <c r="KZ114" s="125"/>
      <c r="LA114" s="125"/>
      <c r="LB114" s="125"/>
      <c r="LC114" s="125"/>
      <c r="LD114" s="125"/>
      <c r="LE114" s="125"/>
      <c r="LF114" s="125"/>
      <c r="LG114" s="125"/>
      <c r="LH114" s="125"/>
      <c r="LI114" s="125"/>
      <c r="LJ114" s="125"/>
      <c r="LK114" s="125"/>
      <c r="LL114" s="125"/>
      <c r="LM114" s="125"/>
      <c r="LN114" s="125"/>
      <c r="LO114" s="125"/>
      <c r="LP114" s="125"/>
      <c r="LQ114" s="125"/>
      <c r="LR114" s="125"/>
      <c r="LS114" s="125"/>
      <c r="LT114" s="125"/>
      <c r="LU114" s="125"/>
      <c r="LV114" s="125"/>
      <c r="LW114" s="125"/>
      <c r="LX114" s="125"/>
    </row>
    <row r="115" spans="1:336">
      <c r="A115" s="178"/>
      <c r="B115" s="12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/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/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  <c r="FQ115" s="125"/>
      <c r="FR115" s="125"/>
      <c r="FS115" s="125"/>
      <c r="FT115" s="125"/>
      <c r="FU115" s="125"/>
      <c r="FV115" s="125"/>
      <c r="FW115" s="125"/>
      <c r="FX115" s="125"/>
      <c r="FY115" s="125"/>
      <c r="FZ115" s="125"/>
      <c r="GA115" s="125"/>
      <c r="GB115" s="125"/>
      <c r="GC115" s="125"/>
      <c r="GD115" s="125"/>
      <c r="GE115" s="125"/>
      <c r="GF115" s="125"/>
      <c r="GG115" s="125"/>
      <c r="GH115" s="125"/>
      <c r="GI115" s="125"/>
      <c r="GJ115" s="125"/>
      <c r="GK115" s="125"/>
      <c r="GL115" s="125"/>
      <c r="GM115" s="125"/>
      <c r="GN115" s="125"/>
      <c r="GO115" s="125"/>
      <c r="GP115" s="125"/>
      <c r="GQ115" s="125"/>
      <c r="GR115" s="125"/>
      <c r="GS115" s="125"/>
      <c r="GT115" s="125"/>
      <c r="GU115" s="125"/>
      <c r="GV115" s="125"/>
      <c r="GW115" s="125"/>
      <c r="GX115" s="125"/>
      <c r="GY115" s="125"/>
      <c r="GZ115" s="125"/>
      <c r="HA115" s="125"/>
      <c r="HB115" s="125"/>
      <c r="HC115" s="125"/>
      <c r="HD115" s="125"/>
      <c r="HE115" s="125"/>
      <c r="HF115" s="125"/>
      <c r="HG115" s="125"/>
      <c r="HH115" s="125"/>
      <c r="HI115" s="125"/>
      <c r="HJ115" s="125"/>
      <c r="HK115" s="125"/>
      <c r="HL115" s="125"/>
      <c r="HM115" s="125"/>
      <c r="HN115" s="125"/>
      <c r="HO115" s="125"/>
      <c r="HP115" s="125"/>
      <c r="HQ115" s="125"/>
      <c r="HR115" s="125"/>
      <c r="HS115" s="125"/>
      <c r="HT115" s="125"/>
      <c r="HU115" s="125"/>
      <c r="HV115" s="125"/>
      <c r="HW115" s="125"/>
      <c r="HX115" s="125"/>
      <c r="HY115" s="125"/>
      <c r="HZ115" s="125"/>
      <c r="IA115" s="125"/>
      <c r="IB115" s="125"/>
      <c r="IC115" s="125"/>
      <c r="ID115" s="125"/>
      <c r="IE115" s="125"/>
      <c r="IF115" s="125"/>
      <c r="IG115" s="125"/>
      <c r="IH115" s="125"/>
      <c r="II115" s="125"/>
      <c r="IJ115" s="125"/>
      <c r="IK115" s="125"/>
      <c r="IL115" s="125"/>
      <c r="IM115" s="125"/>
      <c r="IN115" s="125"/>
      <c r="IO115" s="125"/>
      <c r="IP115" s="125"/>
      <c r="IQ115" s="125"/>
      <c r="IR115" s="125"/>
      <c r="IS115" s="125"/>
      <c r="IT115" s="125"/>
      <c r="IU115" s="125"/>
      <c r="IV115" s="125"/>
      <c r="IW115" s="125"/>
      <c r="IX115" s="125"/>
      <c r="IY115" s="125"/>
      <c r="IZ115" s="125"/>
      <c r="JA115" s="125"/>
      <c r="JB115" s="125"/>
      <c r="JC115" s="125"/>
      <c r="JD115" s="125"/>
      <c r="JE115" s="125"/>
      <c r="JF115" s="125"/>
      <c r="JG115" s="125"/>
      <c r="JH115" s="125"/>
      <c r="JI115" s="125"/>
      <c r="JJ115" s="125"/>
      <c r="JK115" s="125"/>
      <c r="JL115" s="125"/>
      <c r="JM115" s="125"/>
      <c r="JN115" s="125"/>
      <c r="JO115" s="125"/>
      <c r="JP115" s="125"/>
      <c r="JQ115" s="125"/>
      <c r="JR115" s="125"/>
      <c r="JS115" s="125"/>
      <c r="JT115" s="125"/>
      <c r="JU115" s="125"/>
      <c r="JV115" s="125"/>
      <c r="JW115" s="125"/>
      <c r="JX115" s="125"/>
      <c r="JY115" s="125"/>
      <c r="JZ115" s="125"/>
      <c r="KA115" s="125"/>
      <c r="KB115" s="125"/>
      <c r="KC115" s="125"/>
      <c r="KD115" s="125"/>
      <c r="KE115" s="125"/>
      <c r="KF115" s="125"/>
      <c r="KG115" s="125"/>
      <c r="KH115" s="125"/>
      <c r="KI115" s="125"/>
      <c r="KJ115" s="125"/>
      <c r="KK115" s="125"/>
      <c r="KL115" s="125"/>
      <c r="KM115" s="125"/>
      <c r="KN115" s="125"/>
      <c r="KO115" s="125"/>
      <c r="KP115" s="125"/>
      <c r="KQ115" s="125"/>
      <c r="KR115" s="125"/>
      <c r="KS115" s="125"/>
      <c r="KT115" s="125"/>
      <c r="KU115" s="125"/>
      <c r="KV115" s="125"/>
      <c r="KW115" s="125"/>
      <c r="KX115" s="125"/>
      <c r="KY115" s="125"/>
      <c r="KZ115" s="125"/>
      <c r="LA115" s="125"/>
      <c r="LB115" s="125"/>
      <c r="LC115" s="125"/>
      <c r="LD115" s="125"/>
      <c r="LE115" s="125"/>
      <c r="LF115" s="125"/>
      <c r="LG115" s="125"/>
      <c r="LH115" s="125"/>
      <c r="LI115" s="125"/>
      <c r="LJ115" s="125"/>
      <c r="LK115" s="125"/>
      <c r="LL115" s="125"/>
      <c r="LM115" s="125"/>
      <c r="LN115" s="125"/>
      <c r="LO115" s="125"/>
      <c r="LP115" s="125"/>
      <c r="LQ115" s="125"/>
      <c r="LR115" s="125"/>
      <c r="LS115" s="125"/>
      <c r="LT115" s="125"/>
      <c r="LU115" s="125"/>
      <c r="LV115" s="125"/>
      <c r="LW115" s="125"/>
      <c r="LX115" s="125"/>
    </row>
    <row r="116" spans="1:336">
      <c r="A116" s="178"/>
      <c r="B116" s="12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  <c r="AA116" s="125"/>
      <c r="AB116" s="125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/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/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/>
      <c r="CX116" s="125"/>
      <c r="CY116" s="125"/>
      <c r="CZ116" s="125"/>
      <c r="DA116" s="125"/>
      <c r="DB116" s="125"/>
      <c r="DC116" s="125"/>
      <c r="DD116" s="125"/>
      <c r="DE116" s="125"/>
      <c r="DF116" s="125"/>
      <c r="DG116" s="125"/>
      <c r="DH116" s="125"/>
      <c r="DI116" s="125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  <c r="FQ116" s="125"/>
      <c r="FR116" s="125"/>
      <c r="FS116" s="125"/>
      <c r="FT116" s="125"/>
      <c r="FU116" s="125"/>
      <c r="FV116" s="125"/>
      <c r="FW116" s="125"/>
      <c r="FX116" s="125"/>
      <c r="FY116" s="125"/>
      <c r="FZ116" s="125"/>
      <c r="GA116" s="125"/>
      <c r="GB116" s="125"/>
      <c r="GC116" s="125"/>
      <c r="GD116" s="125"/>
      <c r="GE116" s="125"/>
      <c r="GF116" s="125"/>
      <c r="GG116" s="125"/>
      <c r="GH116" s="125"/>
      <c r="GI116" s="125"/>
      <c r="GJ116" s="125"/>
      <c r="GK116" s="125"/>
      <c r="GL116" s="125"/>
      <c r="GM116" s="125"/>
      <c r="GN116" s="125"/>
      <c r="GO116" s="125"/>
      <c r="GP116" s="125"/>
      <c r="GQ116" s="125"/>
      <c r="GR116" s="125"/>
      <c r="GS116" s="125"/>
      <c r="GT116" s="125"/>
      <c r="GU116" s="125"/>
      <c r="GV116" s="125"/>
      <c r="GW116" s="125"/>
      <c r="GX116" s="125"/>
      <c r="GY116" s="125"/>
      <c r="GZ116" s="125"/>
      <c r="HA116" s="125"/>
      <c r="HB116" s="125"/>
      <c r="HC116" s="125"/>
      <c r="HD116" s="125"/>
      <c r="HE116" s="125"/>
      <c r="HF116" s="125"/>
      <c r="HG116" s="125"/>
      <c r="HH116" s="125"/>
      <c r="HI116" s="125"/>
      <c r="HJ116" s="125"/>
      <c r="HK116" s="125"/>
      <c r="HL116" s="125"/>
      <c r="HM116" s="125"/>
      <c r="HN116" s="125"/>
      <c r="HO116" s="125"/>
      <c r="HP116" s="125"/>
      <c r="HQ116" s="125"/>
      <c r="HR116" s="125"/>
      <c r="HS116" s="125"/>
      <c r="HT116" s="125"/>
      <c r="HU116" s="125"/>
      <c r="HV116" s="125"/>
      <c r="HW116" s="125"/>
      <c r="HX116" s="125"/>
      <c r="HY116" s="125"/>
      <c r="HZ116" s="125"/>
      <c r="IA116" s="125"/>
      <c r="IB116" s="125"/>
      <c r="IC116" s="125"/>
      <c r="ID116" s="125"/>
      <c r="IE116" s="125"/>
      <c r="IF116" s="125"/>
      <c r="IG116" s="125"/>
      <c r="IH116" s="125"/>
      <c r="II116" s="125"/>
      <c r="IJ116" s="125"/>
      <c r="IK116" s="125"/>
      <c r="IL116" s="125"/>
      <c r="IM116" s="125"/>
      <c r="IN116" s="125"/>
      <c r="IO116" s="125"/>
      <c r="IP116" s="125"/>
      <c r="IQ116" s="125"/>
      <c r="IR116" s="125"/>
      <c r="IS116" s="125"/>
      <c r="IT116" s="125"/>
      <c r="IU116" s="125"/>
      <c r="IV116" s="125"/>
      <c r="IW116" s="125"/>
      <c r="IX116" s="125"/>
      <c r="IY116" s="125"/>
      <c r="IZ116" s="125"/>
      <c r="JA116" s="125"/>
      <c r="JB116" s="125"/>
      <c r="JC116" s="125"/>
      <c r="JD116" s="125"/>
      <c r="JE116" s="125"/>
      <c r="JF116" s="125"/>
      <c r="JG116" s="125"/>
      <c r="JH116" s="125"/>
      <c r="JI116" s="125"/>
      <c r="JJ116" s="125"/>
      <c r="JK116" s="125"/>
      <c r="JL116" s="125"/>
      <c r="JM116" s="125"/>
      <c r="JN116" s="125"/>
      <c r="JO116" s="125"/>
      <c r="JP116" s="125"/>
      <c r="JQ116" s="125"/>
      <c r="JR116" s="125"/>
      <c r="JS116" s="125"/>
      <c r="JT116" s="125"/>
      <c r="JU116" s="125"/>
      <c r="JV116" s="125"/>
      <c r="JW116" s="125"/>
      <c r="JX116" s="125"/>
      <c r="JY116" s="125"/>
      <c r="JZ116" s="125"/>
      <c r="KA116" s="125"/>
      <c r="KB116" s="125"/>
      <c r="KC116" s="125"/>
      <c r="KD116" s="125"/>
      <c r="KE116" s="125"/>
      <c r="KF116" s="125"/>
      <c r="KG116" s="125"/>
      <c r="KH116" s="125"/>
      <c r="KI116" s="125"/>
      <c r="KJ116" s="125"/>
      <c r="KK116" s="125"/>
      <c r="KL116" s="125"/>
      <c r="KM116" s="125"/>
      <c r="KN116" s="125"/>
      <c r="KO116" s="125"/>
      <c r="KP116" s="125"/>
      <c r="KQ116" s="125"/>
      <c r="KR116" s="125"/>
      <c r="KS116" s="125"/>
      <c r="KT116" s="125"/>
      <c r="KU116" s="125"/>
      <c r="KV116" s="125"/>
      <c r="KW116" s="125"/>
      <c r="KX116" s="125"/>
      <c r="KY116" s="125"/>
      <c r="KZ116" s="125"/>
      <c r="LA116" s="125"/>
      <c r="LB116" s="125"/>
      <c r="LC116" s="125"/>
      <c r="LD116" s="125"/>
      <c r="LE116" s="125"/>
      <c r="LF116" s="125"/>
      <c r="LG116" s="125"/>
      <c r="LH116" s="125"/>
      <c r="LI116" s="125"/>
      <c r="LJ116" s="125"/>
      <c r="LK116" s="125"/>
      <c r="LL116" s="125"/>
      <c r="LM116" s="125"/>
      <c r="LN116" s="125"/>
      <c r="LO116" s="125"/>
      <c r="LP116" s="125"/>
      <c r="LQ116" s="125"/>
      <c r="LR116" s="125"/>
      <c r="LS116" s="125"/>
      <c r="LT116" s="125"/>
      <c r="LU116" s="125"/>
      <c r="LV116" s="125"/>
      <c r="LW116" s="125"/>
      <c r="LX116" s="125"/>
    </row>
    <row r="117" spans="1:336">
      <c r="A117" s="178"/>
      <c r="B117" s="12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125"/>
      <c r="AB117" s="125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  <c r="FQ117" s="125"/>
      <c r="FR117" s="125"/>
      <c r="FS117" s="125"/>
      <c r="FT117" s="125"/>
      <c r="FU117" s="125"/>
      <c r="FV117" s="125"/>
      <c r="FW117" s="125"/>
      <c r="FX117" s="125"/>
      <c r="FY117" s="125"/>
      <c r="FZ117" s="125"/>
      <c r="GA117" s="125"/>
      <c r="GB117" s="125"/>
      <c r="GC117" s="125"/>
      <c r="GD117" s="125"/>
      <c r="GE117" s="125"/>
      <c r="GF117" s="125"/>
      <c r="GG117" s="125"/>
      <c r="GH117" s="125"/>
      <c r="GI117" s="125"/>
      <c r="GJ117" s="125"/>
      <c r="GK117" s="125"/>
      <c r="GL117" s="125"/>
      <c r="GM117" s="125"/>
      <c r="GN117" s="125"/>
      <c r="GO117" s="125"/>
      <c r="GP117" s="125"/>
      <c r="GQ117" s="125"/>
      <c r="GR117" s="125"/>
      <c r="GS117" s="125"/>
      <c r="GT117" s="125"/>
      <c r="GU117" s="125"/>
      <c r="GV117" s="125"/>
      <c r="GW117" s="125"/>
      <c r="GX117" s="125"/>
      <c r="GY117" s="125"/>
      <c r="GZ117" s="125"/>
      <c r="HA117" s="125"/>
      <c r="HB117" s="125"/>
      <c r="HC117" s="125"/>
      <c r="HD117" s="125"/>
      <c r="HE117" s="125"/>
      <c r="HF117" s="125"/>
      <c r="HG117" s="125"/>
      <c r="HH117" s="125"/>
      <c r="HI117" s="125"/>
      <c r="HJ117" s="125"/>
      <c r="HK117" s="125"/>
      <c r="HL117" s="125"/>
      <c r="HM117" s="125"/>
      <c r="HN117" s="125"/>
      <c r="HO117" s="125"/>
      <c r="HP117" s="125"/>
      <c r="HQ117" s="125"/>
      <c r="HR117" s="125"/>
      <c r="HS117" s="125"/>
      <c r="HT117" s="125"/>
      <c r="HU117" s="125"/>
      <c r="HV117" s="125"/>
      <c r="HW117" s="125"/>
      <c r="HX117" s="125"/>
      <c r="HY117" s="125"/>
      <c r="HZ117" s="125"/>
      <c r="IA117" s="125"/>
      <c r="IB117" s="125"/>
      <c r="IC117" s="125"/>
      <c r="ID117" s="125"/>
      <c r="IE117" s="125"/>
      <c r="IF117" s="125"/>
      <c r="IG117" s="125"/>
      <c r="IH117" s="125"/>
      <c r="II117" s="125"/>
      <c r="IJ117" s="125"/>
      <c r="IK117" s="125"/>
      <c r="IL117" s="125"/>
      <c r="IM117" s="125"/>
      <c r="IN117" s="125"/>
      <c r="IO117" s="125"/>
      <c r="IP117" s="125"/>
      <c r="IQ117" s="125"/>
      <c r="IR117" s="125"/>
      <c r="IS117" s="125"/>
      <c r="IT117" s="125"/>
      <c r="IU117" s="125"/>
      <c r="IV117" s="125"/>
      <c r="IW117" s="125"/>
      <c r="IX117" s="125"/>
      <c r="IY117" s="125"/>
      <c r="IZ117" s="125"/>
      <c r="JA117" s="125"/>
      <c r="JB117" s="125"/>
      <c r="JC117" s="125"/>
      <c r="JD117" s="125"/>
      <c r="JE117" s="125"/>
      <c r="JF117" s="125"/>
      <c r="JG117" s="125"/>
      <c r="JH117" s="125"/>
      <c r="JI117" s="125"/>
      <c r="JJ117" s="125"/>
      <c r="JK117" s="125"/>
      <c r="JL117" s="125"/>
      <c r="JM117" s="125"/>
      <c r="JN117" s="125"/>
      <c r="JO117" s="125"/>
      <c r="JP117" s="125"/>
      <c r="JQ117" s="125"/>
      <c r="JR117" s="125"/>
      <c r="JS117" s="125"/>
      <c r="JT117" s="125"/>
      <c r="JU117" s="125"/>
      <c r="JV117" s="125"/>
      <c r="JW117" s="125"/>
      <c r="JX117" s="125"/>
      <c r="JY117" s="125"/>
      <c r="JZ117" s="125"/>
      <c r="KA117" s="125"/>
      <c r="KB117" s="125"/>
      <c r="KC117" s="125"/>
      <c r="KD117" s="125"/>
      <c r="KE117" s="125"/>
      <c r="KF117" s="125"/>
      <c r="KG117" s="125"/>
      <c r="KH117" s="125"/>
      <c r="KI117" s="125"/>
      <c r="KJ117" s="125"/>
      <c r="KK117" s="125"/>
      <c r="KL117" s="125"/>
      <c r="KM117" s="125"/>
      <c r="KN117" s="125"/>
      <c r="KO117" s="125"/>
      <c r="KP117" s="125"/>
      <c r="KQ117" s="125"/>
      <c r="KR117" s="125"/>
      <c r="KS117" s="125"/>
      <c r="KT117" s="125"/>
      <c r="KU117" s="125"/>
      <c r="KV117" s="125"/>
      <c r="KW117" s="125"/>
      <c r="KX117" s="125"/>
      <c r="KY117" s="125"/>
      <c r="KZ117" s="125"/>
      <c r="LA117" s="125"/>
      <c r="LB117" s="125"/>
      <c r="LC117" s="125"/>
      <c r="LD117" s="125"/>
      <c r="LE117" s="125"/>
      <c r="LF117" s="125"/>
      <c r="LG117" s="125"/>
      <c r="LH117" s="125"/>
      <c r="LI117" s="125"/>
      <c r="LJ117" s="125"/>
      <c r="LK117" s="125"/>
      <c r="LL117" s="125"/>
      <c r="LM117" s="125"/>
      <c r="LN117" s="125"/>
      <c r="LO117" s="125"/>
      <c r="LP117" s="125"/>
      <c r="LQ117" s="125"/>
      <c r="LR117" s="125"/>
      <c r="LS117" s="125"/>
      <c r="LT117" s="125"/>
      <c r="LU117" s="125"/>
      <c r="LV117" s="125"/>
      <c r="LW117" s="125"/>
      <c r="LX117" s="125"/>
    </row>
    <row r="118" spans="1:336">
      <c r="A118" s="178"/>
      <c r="B118" s="12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/>
      <c r="EF118" s="125"/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  <c r="FQ118" s="125"/>
      <c r="FR118" s="125"/>
      <c r="FS118" s="125"/>
      <c r="FT118" s="125"/>
      <c r="FU118" s="125"/>
      <c r="FV118" s="125"/>
      <c r="FW118" s="125"/>
      <c r="FX118" s="125"/>
      <c r="FY118" s="125"/>
      <c r="FZ118" s="125"/>
      <c r="GA118" s="125"/>
      <c r="GB118" s="125"/>
      <c r="GC118" s="125"/>
      <c r="GD118" s="125"/>
      <c r="GE118" s="125"/>
      <c r="GF118" s="125"/>
      <c r="GG118" s="125"/>
      <c r="GH118" s="125"/>
      <c r="GI118" s="125"/>
      <c r="GJ118" s="125"/>
      <c r="GK118" s="125"/>
      <c r="GL118" s="125"/>
      <c r="GM118" s="125"/>
      <c r="GN118" s="125"/>
      <c r="GO118" s="125"/>
      <c r="GP118" s="125"/>
      <c r="GQ118" s="125"/>
      <c r="GR118" s="125"/>
      <c r="GS118" s="125"/>
      <c r="GT118" s="125"/>
      <c r="GU118" s="125"/>
      <c r="GV118" s="125"/>
      <c r="GW118" s="125"/>
      <c r="GX118" s="125"/>
      <c r="GY118" s="125"/>
      <c r="GZ118" s="125"/>
      <c r="HA118" s="125"/>
      <c r="HB118" s="125"/>
      <c r="HC118" s="125"/>
      <c r="HD118" s="125"/>
      <c r="HE118" s="125"/>
      <c r="HF118" s="125"/>
      <c r="HG118" s="125"/>
      <c r="HH118" s="125"/>
      <c r="HI118" s="125"/>
      <c r="HJ118" s="125"/>
      <c r="HK118" s="125"/>
      <c r="HL118" s="125"/>
      <c r="HM118" s="125"/>
      <c r="HN118" s="125"/>
      <c r="HO118" s="125"/>
      <c r="HP118" s="125"/>
      <c r="HQ118" s="125"/>
      <c r="HR118" s="125"/>
      <c r="HS118" s="125"/>
      <c r="HT118" s="125"/>
      <c r="HU118" s="125"/>
      <c r="HV118" s="125"/>
      <c r="HW118" s="125"/>
      <c r="HX118" s="125"/>
      <c r="HY118" s="125"/>
      <c r="HZ118" s="125"/>
      <c r="IA118" s="125"/>
      <c r="IB118" s="125"/>
      <c r="IC118" s="125"/>
      <c r="ID118" s="125"/>
      <c r="IE118" s="125"/>
      <c r="IF118" s="125"/>
      <c r="IG118" s="125"/>
      <c r="IH118" s="125"/>
      <c r="II118" s="125"/>
      <c r="IJ118" s="125"/>
      <c r="IK118" s="125"/>
      <c r="IL118" s="125"/>
      <c r="IM118" s="125"/>
      <c r="IN118" s="125"/>
      <c r="IO118" s="125"/>
      <c r="IP118" s="125"/>
      <c r="IQ118" s="125"/>
      <c r="IR118" s="125"/>
      <c r="IS118" s="125"/>
      <c r="IT118" s="125"/>
      <c r="IU118" s="125"/>
      <c r="IV118" s="125"/>
      <c r="IW118" s="125"/>
      <c r="IX118" s="125"/>
      <c r="IY118" s="125"/>
      <c r="IZ118" s="125"/>
      <c r="JA118" s="125"/>
      <c r="JB118" s="125"/>
      <c r="JC118" s="125"/>
      <c r="JD118" s="125"/>
      <c r="JE118" s="125"/>
      <c r="JF118" s="125"/>
      <c r="JG118" s="125"/>
      <c r="JH118" s="125"/>
      <c r="JI118" s="125"/>
      <c r="JJ118" s="125"/>
      <c r="JK118" s="125"/>
      <c r="JL118" s="125"/>
      <c r="JM118" s="125"/>
      <c r="JN118" s="125"/>
      <c r="JO118" s="125"/>
      <c r="JP118" s="125"/>
      <c r="JQ118" s="125"/>
      <c r="JR118" s="125"/>
      <c r="JS118" s="125"/>
      <c r="JT118" s="125"/>
      <c r="JU118" s="125"/>
      <c r="JV118" s="125"/>
      <c r="JW118" s="125"/>
      <c r="JX118" s="125"/>
      <c r="JY118" s="125"/>
      <c r="JZ118" s="125"/>
      <c r="KA118" s="125"/>
      <c r="KB118" s="125"/>
      <c r="KC118" s="125"/>
      <c r="KD118" s="125"/>
      <c r="KE118" s="125"/>
      <c r="KF118" s="125"/>
      <c r="KG118" s="125"/>
      <c r="KH118" s="125"/>
      <c r="KI118" s="125"/>
      <c r="KJ118" s="125"/>
      <c r="KK118" s="125"/>
      <c r="KL118" s="125"/>
      <c r="KM118" s="125"/>
      <c r="KN118" s="125"/>
      <c r="KO118" s="125"/>
      <c r="KP118" s="125"/>
      <c r="KQ118" s="125"/>
      <c r="KR118" s="125"/>
      <c r="KS118" s="125"/>
      <c r="KT118" s="125"/>
      <c r="KU118" s="125"/>
      <c r="KV118" s="125"/>
      <c r="KW118" s="125"/>
      <c r="KX118" s="125"/>
      <c r="KY118" s="125"/>
      <c r="KZ118" s="125"/>
      <c r="LA118" s="125"/>
      <c r="LB118" s="125"/>
      <c r="LC118" s="125"/>
      <c r="LD118" s="125"/>
      <c r="LE118" s="125"/>
      <c r="LF118" s="125"/>
      <c r="LG118" s="125"/>
      <c r="LH118" s="125"/>
      <c r="LI118" s="125"/>
      <c r="LJ118" s="125"/>
      <c r="LK118" s="125"/>
      <c r="LL118" s="125"/>
      <c r="LM118" s="125"/>
      <c r="LN118" s="125"/>
      <c r="LO118" s="125"/>
      <c r="LP118" s="125"/>
      <c r="LQ118" s="125"/>
      <c r="LR118" s="125"/>
      <c r="LS118" s="125"/>
      <c r="LT118" s="125"/>
      <c r="LU118" s="125"/>
      <c r="LV118" s="125"/>
      <c r="LW118" s="125"/>
      <c r="LX118" s="125"/>
    </row>
    <row r="119" spans="1:336">
      <c r="A119" s="178"/>
      <c r="B119" s="12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/>
      <c r="EF119" s="125"/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  <c r="FQ119" s="125"/>
      <c r="FR119" s="125"/>
      <c r="FS119" s="125"/>
      <c r="FT119" s="125"/>
      <c r="FU119" s="125"/>
      <c r="FV119" s="125"/>
      <c r="FW119" s="125"/>
      <c r="FX119" s="125"/>
      <c r="FY119" s="125"/>
      <c r="FZ119" s="125"/>
      <c r="GA119" s="125"/>
      <c r="GB119" s="125"/>
      <c r="GC119" s="125"/>
      <c r="GD119" s="125"/>
      <c r="GE119" s="125"/>
      <c r="GF119" s="125"/>
      <c r="GG119" s="125"/>
      <c r="GH119" s="125"/>
      <c r="GI119" s="125"/>
      <c r="GJ119" s="125"/>
      <c r="GK119" s="125"/>
      <c r="GL119" s="125"/>
      <c r="GM119" s="125"/>
      <c r="GN119" s="125"/>
      <c r="GO119" s="125"/>
      <c r="GP119" s="125"/>
      <c r="GQ119" s="125"/>
      <c r="GR119" s="125"/>
      <c r="GS119" s="125"/>
      <c r="GT119" s="125"/>
      <c r="GU119" s="125"/>
      <c r="GV119" s="125"/>
      <c r="GW119" s="125"/>
      <c r="GX119" s="125"/>
      <c r="GY119" s="125"/>
      <c r="GZ119" s="125"/>
      <c r="HA119" s="125"/>
      <c r="HB119" s="125"/>
      <c r="HC119" s="125"/>
      <c r="HD119" s="125"/>
      <c r="HE119" s="125"/>
      <c r="HF119" s="125"/>
      <c r="HG119" s="125"/>
      <c r="HH119" s="125"/>
      <c r="HI119" s="125"/>
      <c r="HJ119" s="125"/>
      <c r="HK119" s="125"/>
      <c r="HL119" s="125"/>
      <c r="HM119" s="125"/>
      <c r="HN119" s="125"/>
      <c r="HO119" s="125"/>
      <c r="HP119" s="125"/>
      <c r="HQ119" s="125"/>
      <c r="HR119" s="125"/>
      <c r="HS119" s="125"/>
      <c r="HT119" s="125"/>
      <c r="HU119" s="125"/>
      <c r="HV119" s="125"/>
      <c r="HW119" s="125"/>
      <c r="HX119" s="125"/>
      <c r="HY119" s="125"/>
      <c r="HZ119" s="125"/>
      <c r="IA119" s="125"/>
      <c r="IB119" s="125"/>
      <c r="IC119" s="125"/>
      <c r="ID119" s="125"/>
      <c r="IE119" s="125"/>
      <c r="IF119" s="125"/>
      <c r="IG119" s="125"/>
      <c r="IH119" s="125"/>
      <c r="II119" s="125"/>
      <c r="IJ119" s="125"/>
      <c r="IK119" s="125"/>
      <c r="IL119" s="125"/>
      <c r="IM119" s="125"/>
      <c r="IN119" s="125"/>
      <c r="IO119" s="125"/>
      <c r="IP119" s="125"/>
      <c r="IQ119" s="125"/>
      <c r="IR119" s="125"/>
      <c r="IS119" s="125"/>
      <c r="IT119" s="125"/>
      <c r="IU119" s="125"/>
      <c r="IV119" s="125"/>
      <c r="IW119" s="125"/>
      <c r="IX119" s="125"/>
      <c r="IY119" s="125"/>
      <c r="IZ119" s="125"/>
      <c r="JA119" s="125"/>
      <c r="JB119" s="125"/>
      <c r="JC119" s="125"/>
      <c r="JD119" s="125"/>
      <c r="JE119" s="125"/>
      <c r="JF119" s="125"/>
      <c r="JG119" s="125"/>
      <c r="JH119" s="125"/>
      <c r="JI119" s="125"/>
      <c r="JJ119" s="125"/>
      <c r="JK119" s="125"/>
      <c r="JL119" s="125"/>
      <c r="JM119" s="125"/>
      <c r="JN119" s="125"/>
      <c r="JO119" s="125"/>
      <c r="JP119" s="125"/>
      <c r="JQ119" s="125"/>
      <c r="JR119" s="125"/>
      <c r="JS119" s="125"/>
      <c r="JT119" s="125"/>
      <c r="JU119" s="125"/>
      <c r="JV119" s="125"/>
      <c r="JW119" s="125"/>
      <c r="JX119" s="125"/>
      <c r="JY119" s="125"/>
      <c r="JZ119" s="125"/>
      <c r="KA119" s="125"/>
      <c r="KB119" s="125"/>
      <c r="KC119" s="125"/>
      <c r="KD119" s="125"/>
      <c r="KE119" s="125"/>
      <c r="KF119" s="125"/>
      <c r="KG119" s="125"/>
      <c r="KH119" s="125"/>
      <c r="KI119" s="125"/>
      <c r="KJ119" s="125"/>
      <c r="KK119" s="125"/>
      <c r="KL119" s="125"/>
      <c r="KM119" s="125"/>
      <c r="KN119" s="125"/>
      <c r="KO119" s="125"/>
      <c r="KP119" s="125"/>
      <c r="KQ119" s="125"/>
      <c r="KR119" s="125"/>
      <c r="KS119" s="125"/>
      <c r="KT119" s="125"/>
      <c r="KU119" s="125"/>
      <c r="KV119" s="125"/>
      <c r="KW119" s="125"/>
      <c r="KX119" s="125"/>
      <c r="KY119" s="125"/>
      <c r="KZ119" s="125"/>
      <c r="LA119" s="125"/>
      <c r="LB119" s="125"/>
      <c r="LC119" s="125"/>
      <c r="LD119" s="125"/>
      <c r="LE119" s="125"/>
      <c r="LF119" s="125"/>
      <c r="LG119" s="125"/>
      <c r="LH119" s="125"/>
      <c r="LI119" s="125"/>
      <c r="LJ119" s="125"/>
      <c r="LK119" s="125"/>
      <c r="LL119" s="125"/>
      <c r="LM119" s="125"/>
      <c r="LN119" s="125"/>
      <c r="LO119" s="125"/>
      <c r="LP119" s="125"/>
      <c r="LQ119" s="125"/>
      <c r="LR119" s="125"/>
      <c r="LS119" s="125"/>
      <c r="LT119" s="125"/>
      <c r="LU119" s="125"/>
      <c r="LV119" s="125"/>
      <c r="LW119" s="125"/>
      <c r="LX119" s="125"/>
    </row>
    <row r="120" spans="1:336">
      <c r="A120" s="178"/>
      <c r="B120" s="12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  <c r="FQ120" s="125"/>
      <c r="FR120" s="125"/>
      <c r="FS120" s="125"/>
      <c r="FT120" s="125"/>
      <c r="FU120" s="125"/>
      <c r="FV120" s="125"/>
      <c r="FW120" s="125"/>
      <c r="FX120" s="125"/>
      <c r="FY120" s="125"/>
      <c r="FZ120" s="125"/>
      <c r="GA120" s="125"/>
      <c r="GB120" s="125"/>
      <c r="GC120" s="125"/>
      <c r="GD120" s="125"/>
      <c r="GE120" s="125"/>
      <c r="GF120" s="125"/>
      <c r="GG120" s="125"/>
      <c r="GH120" s="125"/>
      <c r="GI120" s="125"/>
      <c r="GJ120" s="125"/>
      <c r="GK120" s="125"/>
      <c r="GL120" s="125"/>
      <c r="GM120" s="125"/>
      <c r="GN120" s="125"/>
      <c r="GO120" s="125"/>
      <c r="GP120" s="125"/>
      <c r="GQ120" s="125"/>
      <c r="GR120" s="125"/>
      <c r="GS120" s="125"/>
      <c r="GT120" s="125"/>
      <c r="GU120" s="125"/>
      <c r="GV120" s="125"/>
      <c r="GW120" s="125"/>
      <c r="GX120" s="125"/>
      <c r="GY120" s="125"/>
      <c r="GZ120" s="125"/>
      <c r="HA120" s="125"/>
      <c r="HB120" s="125"/>
      <c r="HC120" s="125"/>
      <c r="HD120" s="125"/>
      <c r="HE120" s="125"/>
      <c r="HF120" s="125"/>
      <c r="HG120" s="125"/>
      <c r="HH120" s="125"/>
      <c r="HI120" s="125"/>
      <c r="HJ120" s="125"/>
      <c r="HK120" s="125"/>
      <c r="HL120" s="125"/>
      <c r="HM120" s="125"/>
      <c r="HN120" s="125"/>
      <c r="HO120" s="125"/>
      <c r="HP120" s="125"/>
      <c r="HQ120" s="125"/>
      <c r="HR120" s="125"/>
      <c r="HS120" s="125"/>
      <c r="HT120" s="125"/>
      <c r="HU120" s="125"/>
      <c r="HV120" s="125"/>
      <c r="HW120" s="125"/>
      <c r="HX120" s="125"/>
      <c r="HY120" s="125"/>
      <c r="HZ120" s="125"/>
      <c r="IA120" s="125"/>
      <c r="IB120" s="125"/>
      <c r="IC120" s="125"/>
      <c r="ID120" s="125"/>
      <c r="IE120" s="125"/>
      <c r="IF120" s="125"/>
      <c r="IG120" s="125"/>
      <c r="IH120" s="125"/>
      <c r="II120" s="125"/>
      <c r="IJ120" s="125"/>
      <c r="IK120" s="125"/>
      <c r="IL120" s="125"/>
      <c r="IM120" s="125"/>
      <c r="IN120" s="125"/>
      <c r="IO120" s="125"/>
      <c r="IP120" s="125"/>
      <c r="IQ120" s="125"/>
      <c r="IR120" s="125"/>
      <c r="IS120" s="125"/>
      <c r="IT120" s="125"/>
      <c r="IU120" s="125"/>
      <c r="IV120" s="125"/>
      <c r="IW120" s="125"/>
      <c r="IX120" s="125"/>
      <c r="IY120" s="125"/>
      <c r="IZ120" s="125"/>
      <c r="JA120" s="125"/>
      <c r="JB120" s="125"/>
      <c r="JC120" s="125"/>
      <c r="JD120" s="125"/>
      <c r="JE120" s="125"/>
      <c r="JF120" s="125"/>
      <c r="JG120" s="125"/>
      <c r="JH120" s="125"/>
      <c r="JI120" s="125"/>
      <c r="JJ120" s="125"/>
      <c r="JK120" s="125"/>
      <c r="JL120" s="125"/>
      <c r="JM120" s="125"/>
      <c r="JN120" s="125"/>
      <c r="JO120" s="125"/>
      <c r="JP120" s="125"/>
      <c r="JQ120" s="125"/>
      <c r="JR120" s="125"/>
      <c r="JS120" s="125"/>
      <c r="JT120" s="125"/>
      <c r="JU120" s="125"/>
      <c r="JV120" s="125"/>
      <c r="JW120" s="125"/>
      <c r="JX120" s="125"/>
      <c r="JY120" s="125"/>
      <c r="JZ120" s="125"/>
      <c r="KA120" s="125"/>
      <c r="KB120" s="125"/>
      <c r="KC120" s="125"/>
      <c r="KD120" s="125"/>
      <c r="KE120" s="125"/>
      <c r="KF120" s="125"/>
      <c r="KG120" s="125"/>
      <c r="KH120" s="125"/>
      <c r="KI120" s="125"/>
      <c r="KJ120" s="125"/>
      <c r="KK120" s="125"/>
      <c r="KL120" s="125"/>
      <c r="KM120" s="125"/>
      <c r="KN120" s="125"/>
      <c r="KO120" s="125"/>
      <c r="KP120" s="125"/>
      <c r="KQ120" s="125"/>
      <c r="KR120" s="125"/>
      <c r="KS120" s="125"/>
      <c r="KT120" s="125"/>
      <c r="KU120" s="125"/>
      <c r="KV120" s="125"/>
      <c r="KW120" s="125"/>
      <c r="KX120" s="125"/>
      <c r="KY120" s="125"/>
      <c r="KZ120" s="125"/>
      <c r="LA120" s="125"/>
      <c r="LB120" s="125"/>
      <c r="LC120" s="125"/>
      <c r="LD120" s="125"/>
      <c r="LE120" s="125"/>
      <c r="LF120" s="125"/>
      <c r="LG120" s="125"/>
      <c r="LH120" s="125"/>
      <c r="LI120" s="125"/>
      <c r="LJ120" s="125"/>
      <c r="LK120" s="125"/>
      <c r="LL120" s="125"/>
      <c r="LM120" s="125"/>
      <c r="LN120" s="125"/>
      <c r="LO120" s="125"/>
      <c r="LP120" s="125"/>
      <c r="LQ120" s="125"/>
      <c r="LR120" s="125"/>
      <c r="LS120" s="125"/>
      <c r="LT120" s="125"/>
      <c r="LU120" s="125"/>
      <c r="LV120" s="125"/>
      <c r="LW120" s="125"/>
      <c r="LX120" s="125"/>
    </row>
    <row r="121" spans="1:336">
      <c r="A121" s="178"/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25"/>
      <c r="BN121" s="125"/>
      <c r="BO121" s="125"/>
      <c r="BP121" s="125"/>
      <c r="BQ121" s="125"/>
      <c r="BR121" s="125"/>
      <c r="BS121" s="125"/>
      <c r="BT121" s="125"/>
      <c r="BU121" s="125"/>
      <c r="BV121" s="125"/>
      <c r="BW121" s="125"/>
      <c r="BX121" s="125"/>
      <c r="BY121" s="125"/>
      <c r="BZ121" s="125"/>
      <c r="CA121" s="125"/>
      <c r="CB121" s="125"/>
      <c r="CC121" s="125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5"/>
      <c r="CN121" s="125"/>
      <c r="CO121" s="125"/>
      <c r="CP121" s="125"/>
      <c r="CQ121" s="125"/>
      <c r="CR121" s="125"/>
      <c r="CS121" s="125"/>
      <c r="CT121" s="125"/>
      <c r="CU121" s="125"/>
      <c r="CV121" s="125"/>
      <c r="CW121" s="125"/>
      <c r="CX121" s="125"/>
      <c r="CY121" s="125"/>
      <c r="CZ121" s="125"/>
      <c r="DA121" s="125"/>
      <c r="DB121" s="125"/>
      <c r="DC121" s="125"/>
      <c r="DD121" s="125"/>
      <c r="DE121" s="125"/>
      <c r="DF121" s="125"/>
      <c r="DG121" s="125"/>
      <c r="DH121" s="125"/>
      <c r="DI121" s="125"/>
      <c r="DJ121" s="125"/>
      <c r="DK121" s="125"/>
      <c r="DL121" s="125"/>
      <c r="DM121" s="125"/>
      <c r="DN121" s="125"/>
      <c r="DO121" s="125"/>
      <c r="DP121" s="125"/>
      <c r="DQ121" s="125"/>
      <c r="DR121" s="125"/>
      <c r="DS121" s="125"/>
      <c r="DT121" s="125"/>
      <c r="DU121" s="125"/>
      <c r="DV121" s="125"/>
      <c r="DW121" s="125"/>
      <c r="DX121" s="125"/>
      <c r="DY121" s="125"/>
      <c r="DZ121" s="125"/>
      <c r="EA121" s="125"/>
      <c r="EB121" s="125"/>
      <c r="EC121" s="125"/>
      <c r="ED121" s="125"/>
      <c r="EE121" s="125"/>
      <c r="EF121" s="125"/>
      <c r="EG121" s="125"/>
      <c r="EH121" s="125"/>
      <c r="EI121" s="125"/>
      <c r="EJ121" s="125"/>
      <c r="EK121" s="125"/>
      <c r="EL121" s="125"/>
      <c r="EM121" s="125"/>
      <c r="EN121" s="125"/>
      <c r="EO121" s="125"/>
      <c r="EP121" s="125"/>
      <c r="EQ121" s="125"/>
      <c r="ER121" s="125"/>
      <c r="ES121" s="125"/>
      <c r="ET121" s="125"/>
      <c r="EU121" s="125"/>
      <c r="EV121" s="125"/>
      <c r="EW121" s="125"/>
      <c r="EX121" s="125"/>
      <c r="EY121" s="125"/>
      <c r="EZ121" s="125"/>
      <c r="FA121" s="125"/>
      <c r="FB121" s="125"/>
      <c r="FC121" s="125"/>
      <c r="FD121" s="125"/>
      <c r="FE121" s="125"/>
      <c r="FF121" s="125"/>
      <c r="FG121" s="125"/>
      <c r="FH121" s="125"/>
      <c r="FI121" s="125"/>
      <c r="FJ121" s="125"/>
      <c r="FK121" s="125"/>
      <c r="FL121" s="125"/>
      <c r="FM121" s="125"/>
      <c r="FN121" s="125"/>
      <c r="FO121" s="125"/>
      <c r="FP121" s="125"/>
      <c r="FQ121" s="125"/>
      <c r="FR121" s="125"/>
      <c r="FS121" s="125"/>
      <c r="FT121" s="125"/>
      <c r="FU121" s="125"/>
      <c r="FV121" s="125"/>
      <c r="FW121" s="125"/>
      <c r="FX121" s="125"/>
      <c r="FY121" s="125"/>
      <c r="FZ121" s="125"/>
      <c r="GA121" s="125"/>
      <c r="GB121" s="125"/>
      <c r="GC121" s="125"/>
      <c r="GD121" s="125"/>
      <c r="GE121" s="125"/>
      <c r="GF121" s="125"/>
      <c r="GG121" s="125"/>
      <c r="GH121" s="125"/>
      <c r="GI121" s="125"/>
      <c r="GJ121" s="125"/>
      <c r="GK121" s="125"/>
      <c r="GL121" s="125"/>
      <c r="GM121" s="125"/>
      <c r="GN121" s="125"/>
      <c r="GO121" s="125"/>
      <c r="GP121" s="125"/>
      <c r="GQ121" s="125"/>
      <c r="GR121" s="125"/>
      <c r="GS121" s="125"/>
      <c r="GT121" s="125"/>
      <c r="GU121" s="125"/>
      <c r="GV121" s="125"/>
      <c r="GW121" s="125"/>
      <c r="GX121" s="125"/>
      <c r="GY121" s="125"/>
      <c r="GZ121" s="125"/>
      <c r="HA121" s="125"/>
      <c r="HB121" s="125"/>
      <c r="HC121" s="125"/>
      <c r="HD121" s="125"/>
      <c r="HE121" s="125"/>
      <c r="HF121" s="125"/>
      <c r="HG121" s="125"/>
      <c r="HH121" s="125"/>
      <c r="HI121" s="125"/>
      <c r="HJ121" s="125"/>
      <c r="HK121" s="125"/>
      <c r="HL121" s="125"/>
      <c r="HM121" s="125"/>
      <c r="HN121" s="125"/>
      <c r="HO121" s="125"/>
      <c r="HP121" s="125"/>
      <c r="HQ121" s="125"/>
      <c r="HR121" s="125"/>
      <c r="HS121" s="125"/>
      <c r="HT121" s="125"/>
      <c r="HU121" s="125"/>
      <c r="HV121" s="125"/>
      <c r="HW121" s="125"/>
      <c r="HX121" s="125"/>
      <c r="HY121" s="125"/>
      <c r="HZ121" s="125"/>
      <c r="IA121" s="125"/>
      <c r="IB121" s="125"/>
      <c r="IC121" s="125"/>
      <c r="ID121" s="125"/>
      <c r="IE121" s="125"/>
      <c r="IF121" s="125"/>
      <c r="IG121" s="125"/>
      <c r="IH121" s="125"/>
      <c r="II121" s="125"/>
      <c r="IJ121" s="125"/>
      <c r="IK121" s="125"/>
      <c r="IL121" s="125"/>
      <c r="IM121" s="125"/>
      <c r="IN121" s="125"/>
      <c r="IO121" s="125"/>
      <c r="IP121" s="125"/>
      <c r="IQ121" s="125"/>
      <c r="IR121" s="125"/>
      <c r="IS121" s="125"/>
      <c r="IT121" s="125"/>
      <c r="IU121" s="125"/>
      <c r="IV121" s="125"/>
      <c r="IW121" s="125"/>
      <c r="IX121" s="125"/>
      <c r="IY121" s="125"/>
      <c r="IZ121" s="125"/>
      <c r="JA121" s="125"/>
      <c r="JB121" s="125"/>
      <c r="JC121" s="125"/>
      <c r="JD121" s="125"/>
      <c r="JE121" s="125"/>
      <c r="JF121" s="125"/>
      <c r="JG121" s="125"/>
      <c r="JH121" s="125"/>
      <c r="JI121" s="125"/>
      <c r="JJ121" s="125"/>
      <c r="JK121" s="125"/>
      <c r="JL121" s="125"/>
      <c r="JM121" s="125"/>
      <c r="JN121" s="125"/>
      <c r="JO121" s="125"/>
      <c r="JP121" s="125"/>
      <c r="JQ121" s="125"/>
      <c r="JR121" s="125"/>
      <c r="JS121" s="125"/>
      <c r="JT121" s="125"/>
      <c r="JU121" s="125"/>
      <c r="JV121" s="125"/>
      <c r="JW121" s="125"/>
      <c r="JX121" s="125"/>
      <c r="JY121" s="125"/>
      <c r="JZ121" s="125"/>
      <c r="KA121" s="125"/>
      <c r="KB121" s="125"/>
      <c r="KC121" s="125"/>
      <c r="KD121" s="125"/>
      <c r="KE121" s="125"/>
      <c r="KF121" s="125"/>
      <c r="KG121" s="125"/>
      <c r="KH121" s="125"/>
      <c r="KI121" s="125"/>
      <c r="KJ121" s="125"/>
      <c r="KK121" s="125"/>
      <c r="KL121" s="125"/>
      <c r="KM121" s="125"/>
      <c r="KN121" s="125"/>
      <c r="KO121" s="125"/>
      <c r="KP121" s="125"/>
      <c r="KQ121" s="125"/>
      <c r="KR121" s="125"/>
      <c r="KS121" s="125"/>
      <c r="KT121" s="125"/>
      <c r="KU121" s="125"/>
      <c r="KV121" s="125"/>
      <c r="KW121" s="125"/>
      <c r="KX121" s="125"/>
      <c r="KY121" s="125"/>
      <c r="KZ121" s="125"/>
      <c r="LA121" s="125"/>
      <c r="LB121" s="125"/>
      <c r="LC121" s="125"/>
      <c r="LD121" s="125"/>
      <c r="LE121" s="125"/>
      <c r="LF121" s="125"/>
      <c r="LG121" s="125"/>
      <c r="LH121" s="125"/>
      <c r="LI121" s="125"/>
      <c r="LJ121" s="125"/>
      <c r="LK121" s="125"/>
      <c r="LL121" s="125"/>
      <c r="LM121" s="125"/>
      <c r="LN121" s="125"/>
      <c r="LO121" s="125"/>
      <c r="LP121" s="125"/>
      <c r="LQ121" s="125"/>
      <c r="LR121" s="125"/>
      <c r="LS121" s="125"/>
      <c r="LT121" s="125"/>
      <c r="LU121" s="125"/>
      <c r="LV121" s="125"/>
      <c r="LW121" s="125"/>
      <c r="LX121" s="125"/>
    </row>
    <row r="122" spans="1:336">
      <c r="A122" s="178"/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25"/>
      <c r="BN122" s="125"/>
      <c r="BO122" s="125"/>
      <c r="BP122" s="125"/>
      <c r="BQ122" s="125"/>
      <c r="BR122" s="125"/>
      <c r="BS122" s="125"/>
      <c r="BT122" s="125"/>
      <c r="BU122" s="125"/>
      <c r="BV122" s="125"/>
      <c r="BW122" s="125"/>
      <c r="BX122" s="125"/>
      <c r="BY122" s="125"/>
      <c r="BZ122" s="125"/>
      <c r="CA122" s="125"/>
      <c r="CB122" s="125"/>
      <c r="CC122" s="125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5"/>
      <c r="CN122" s="125"/>
      <c r="CO122" s="125"/>
      <c r="CP122" s="125"/>
      <c r="CQ122" s="125"/>
      <c r="CR122" s="125"/>
      <c r="CS122" s="125"/>
      <c r="CT122" s="125"/>
      <c r="CU122" s="125"/>
      <c r="CV122" s="125"/>
      <c r="CW122" s="125"/>
      <c r="CX122" s="125"/>
      <c r="CY122" s="125"/>
      <c r="CZ122" s="125"/>
      <c r="DA122" s="125"/>
      <c r="DB122" s="125"/>
      <c r="DC122" s="125"/>
      <c r="DD122" s="125"/>
      <c r="DE122" s="125"/>
      <c r="DF122" s="125"/>
      <c r="DG122" s="125"/>
      <c r="DH122" s="125"/>
      <c r="DI122" s="125"/>
      <c r="DJ122" s="125"/>
      <c r="DK122" s="125"/>
      <c r="DL122" s="125"/>
      <c r="DM122" s="125"/>
      <c r="DN122" s="125"/>
      <c r="DO122" s="125"/>
      <c r="DP122" s="125"/>
      <c r="DQ122" s="125"/>
      <c r="DR122" s="125"/>
      <c r="DS122" s="125"/>
      <c r="DT122" s="125"/>
      <c r="DU122" s="125"/>
      <c r="DV122" s="125"/>
      <c r="DW122" s="125"/>
      <c r="DX122" s="125"/>
      <c r="DY122" s="125"/>
      <c r="DZ122" s="125"/>
      <c r="EA122" s="125"/>
      <c r="EB122" s="125"/>
      <c r="EC122" s="125"/>
      <c r="ED122" s="125"/>
      <c r="EE122" s="125"/>
      <c r="EF122" s="125"/>
      <c r="EG122" s="125"/>
      <c r="EH122" s="125"/>
      <c r="EI122" s="125"/>
      <c r="EJ122" s="125"/>
      <c r="EK122" s="125"/>
      <c r="EL122" s="125"/>
      <c r="EM122" s="125"/>
      <c r="EN122" s="125"/>
      <c r="EO122" s="125"/>
      <c r="EP122" s="125"/>
      <c r="EQ122" s="125"/>
      <c r="ER122" s="125"/>
      <c r="ES122" s="125"/>
      <c r="ET122" s="125"/>
      <c r="EU122" s="125"/>
      <c r="EV122" s="125"/>
      <c r="EW122" s="125"/>
      <c r="EX122" s="125"/>
      <c r="EY122" s="125"/>
      <c r="EZ122" s="125"/>
      <c r="FA122" s="125"/>
      <c r="FB122" s="125"/>
      <c r="FC122" s="125"/>
      <c r="FD122" s="125"/>
      <c r="FE122" s="125"/>
      <c r="FF122" s="125"/>
      <c r="FG122" s="125"/>
      <c r="FH122" s="125"/>
      <c r="FI122" s="125"/>
      <c r="FJ122" s="125"/>
      <c r="FK122" s="125"/>
      <c r="FL122" s="125"/>
      <c r="FM122" s="125"/>
      <c r="FN122" s="125"/>
      <c r="FO122" s="125"/>
      <c r="FP122" s="125"/>
      <c r="FQ122" s="125"/>
      <c r="FR122" s="125"/>
      <c r="FS122" s="125"/>
      <c r="FT122" s="125"/>
      <c r="FU122" s="125"/>
      <c r="FV122" s="125"/>
      <c r="FW122" s="125"/>
      <c r="FX122" s="125"/>
      <c r="FY122" s="125"/>
      <c r="FZ122" s="125"/>
      <c r="GA122" s="125"/>
      <c r="GB122" s="125"/>
      <c r="GC122" s="125"/>
      <c r="GD122" s="125"/>
      <c r="GE122" s="125"/>
      <c r="GF122" s="125"/>
      <c r="GG122" s="125"/>
      <c r="GH122" s="125"/>
      <c r="GI122" s="125"/>
      <c r="GJ122" s="125"/>
      <c r="GK122" s="125"/>
      <c r="GL122" s="125"/>
      <c r="GM122" s="125"/>
      <c r="GN122" s="125"/>
      <c r="GO122" s="125"/>
      <c r="GP122" s="125"/>
      <c r="GQ122" s="125"/>
      <c r="GR122" s="125"/>
      <c r="GS122" s="125"/>
      <c r="GT122" s="125"/>
      <c r="GU122" s="125"/>
      <c r="GV122" s="125"/>
      <c r="GW122" s="125"/>
      <c r="GX122" s="125"/>
      <c r="GY122" s="125"/>
      <c r="GZ122" s="125"/>
      <c r="HA122" s="125"/>
      <c r="HB122" s="125"/>
      <c r="HC122" s="125"/>
      <c r="HD122" s="125"/>
      <c r="HE122" s="125"/>
      <c r="HF122" s="125"/>
      <c r="HG122" s="125"/>
      <c r="HH122" s="125"/>
      <c r="HI122" s="125"/>
      <c r="HJ122" s="125"/>
      <c r="HK122" s="125"/>
      <c r="HL122" s="125"/>
      <c r="HM122" s="125"/>
      <c r="HN122" s="125"/>
      <c r="HO122" s="125"/>
      <c r="HP122" s="125"/>
      <c r="HQ122" s="125"/>
      <c r="HR122" s="125"/>
      <c r="HS122" s="125"/>
      <c r="HT122" s="125"/>
      <c r="HU122" s="125"/>
      <c r="HV122" s="125"/>
      <c r="HW122" s="125"/>
      <c r="HX122" s="125"/>
      <c r="HY122" s="125"/>
      <c r="HZ122" s="125"/>
      <c r="IA122" s="125"/>
      <c r="IB122" s="125"/>
      <c r="IC122" s="125"/>
      <c r="ID122" s="125"/>
      <c r="IE122" s="125"/>
      <c r="IF122" s="125"/>
      <c r="IG122" s="125"/>
      <c r="IH122" s="125"/>
      <c r="II122" s="125"/>
      <c r="IJ122" s="125"/>
      <c r="IK122" s="125"/>
      <c r="IL122" s="125"/>
      <c r="IM122" s="125"/>
      <c r="IN122" s="125"/>
      <c r="IO122" s="125"/>
      <c r="IP122" s="125"/>
      <c r="IQ122" s="125"/>
      <c r="IR122" s="125"/>
      <c r="IS122" s="125"/>
      <c r="IT122" s="125"/>
      <c r="IU122" s="125"/>
      <c r="IV122" s="125"/>
      <c r="IW122" s="125"/>
      <c r="IX122" s="125"/>
      <c r="IY122" s="125"/>
      <c r="IZ122" s="125"/>
      <c r="JA122" s="125"/>
      <c r="JB122" s="125"/>
      <c r="JC122" s="125"/>
      <c r="JD122" s="125"/>
      <c r="JE122" s="125"/>
      <c r="JF122" s="125"/>
      <c r="JG122" s="125"/>
      <c r="JH122" s="125"/>
      <c r="JI122" s="125"/>
      <c r="JJ122" s="125"/>
      <c r="JK122" s="125"/>
      <c r="JL122" s="125"/>
      <c r="JM122" s="125"/>
      <c r="JN122" s="125"/>
      <c r="JO122" s="125"/>
      <c r="JP122" s="125"/>
      <c r="JQ122" s="125"/>
      <c r="JR122" s="125"/>
      <c r="JS122" s="125"/>
      <c r="JT122" s="125"/>
      <c r="JU122" s="125"/>
      <c r="JV122" s="125"/>
      <c r="JW122" s="125"/>
      <c r="JX122" s="125"/>
      <c r="JY122" s="125"/>
      <c r="JZ122" s="125"/>
      <c r="KA122" s="125"/>
      <c r="KB122" s="125"/>
      <c r="KC122" s="125"/>
      <c r="KD122" s="125"/>
      <c r="KE122" s="125"/>
      <c r="KF122" s="125"/>
      <c r="KG122" s="125"/>
      <c r="KH122" s="125"/>
      <c r="KI122" s="125"/>
      <c r="KJ122" s="125"/>
      <c r="KK122" s="125"/>
      <c r="KL122" s="125"/>
      <c r="KM122" s="125"/>
      <c r="KN122" s="125"/>
      <c r="KO122" s="125"/>
      <c r="KP122" s="125"/>
      <c r="KQ122" s="125"/>
      <c r="KR122" s="125"/>
      <c r="KS122" s="125"/>
      <c r="KT122" s="125"/>
      <c r="KU122" s="125"/>
      <c r="KV122" s="125"/>
      <c r="KW122" s="125"/>
      <c r="KX122" s="125"/>
      <c r="KY122" s="125"/>
      <c r="KZ122" s="125"/>
      <c r="LA122" s="125"/>
      <c r="LB122" s="125"/>
      <c r="LC122" s="125"/>
      <c r="LD122" s="125"/>
      <c r="LE122" s="125"/>
      <c r="LF122" s="125"/>
      <c r="LG122" s="125"/>
      <c r="LH122" s="125"/>
      <c r="LI122" s="125"/>
      <c r="LJ122" s="125"/>
      <c r="LK122" s="125"/>
      <c r="LL122" s="125"/>
      <c r="LM122" s="125"/>
      <c r="LN122" s="125"/>
      <c r="LO122" s="125"/>
      <c r="LP122" s="125"/>
      <c r="LQ122" s="125"/>
      <c r="LR122" s="125"/>
      <c r="LS122" s="125"/>
      <c r="LT122" s="125"/>
      <c r="LU122" s="125"/>
      <c r="LV122" s="125"/>
      <c r="LW122" s="125"/>
      <c r="LX122" s="125"/>
    </row>
    <row r="123" spans="1:336">
      <c r="A123" s="178"/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25"/>
      <c r="BN123" s="125"/>
      <c r="BO123" s="125"/>
      <c r="BP123" s="125"/>
      <c r="BQ123" s="125"/>
      <c r="BR123" s="125"/>
      <c r="BS123" s="125"/>
      <c r="BT123" s="125"/>
      <c r="BU123" s="125"/>
      <c r="BV123" s="125"/>
      <c r="BW123" s="125"/>
      <c r="BX123" s="125"/>
      <c r="BY123" s="125"/>
      <c r="BZ123" s="125"/>
      <c r="CA123" s="125"/>
      <c r="CB123" s="125"/>
      <c r="CC123" s="125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5"/>
      <c r="CN123" s="125"/>
      <c r="CO123" s="125"/>
      <c r="CP123" s="125"/>
      <c r="CQ123" s="125"/>
      <c r="CR123" s="125"/>
      <c r="CS123" s="125"/>
      <c r="CT123" s="125"/>
      <c r="CU123" s="125"/>
      <c r="CV123" s="125"/>
      <c r="CW123" s="125"/>
      <c r="CX123" s="125"/>
      <c r="CY123" s="125"/>
      <c r="CZ123" s="125"/>
      <c r="DA123" s="125"/>
      <c r="DB123" s="125"/>
      <c r="DC123" s="125"/>
      <c r="DD123" s="125"/>
      <c r="DE123" s="125"/>
      <c r="DF123" s="125"/>
      <c r="DG123" s="125"/>
      <c r="DH123" s="125"/>
      <c r="DI123" s="125"/>
      <c r="DJ123" s="125"/>
      <c r="DK123" s="125"/>
      <c r="DL123" s="125"/>
      <c r="DM123" s="125"/>
      <c r="DN123" s="125"/>
      <c r="DO123" s="125"/>
      <c r="DP123" s="125"/>
      <c r="DQ123" s="125"/>
      <c r="DR123" s="125"/>
      <c r="DS123" s="125"/>
      <c r="DT123" s="125"/>
      <c r="DU123" s="125"/>
      <c r="DV123" s="125"/>
      <c r="DW123" s="125"/>
      <c r="DX123" s="125"/>
      <c r="DY123" s="125"/>
      <c r="DZ123" s="125"/>
      <c r="EA123" s="125"/>
      <c r="EB123" s="125"/>
      <c r="EC123" s="125"/>
      <c r="ED123" s="125"/>
      <c r="EE123" s="125"/>
      <c r="EF123" s="125"/>
      <c r="EG123" s="125"/>
      <c r="EH123" s="125"/>
      <c r="EI123" s="125"/>
      <c r="EJ123" s="125"/>
      <c r="EK123" s="125"/>
      <c r="EL123" s="125"/>
      <c r="EM123" s="125"/>
      <c r="EN123" s="125"/>
      <c r="EO123" s="125"/>
      <c r="EP123" s="125"/>
      <c r="EQ123" s="125"/>
      <c r="ER123" s="125"/>
      <c r="ES123" s="125"/>
      <c r="ET123" s="125"/>
      <c r="EU123" s="125"/>
      <c r="EV123" s="125"/>
      <c r="EW123" s="125"/>
      <c r="EX123" s="125"/>
      <c r="EY123" s="125"/>
      <c r="EZ123" s="125"/>
      <c r="FA123" s="125"/>
      <c r="FB123" s="125"/>
      <c r="FC123" s="125"/>
      <c r="FD123" s="125"/>
      <c r="FE123" s="125"/>
      <c r="FF123" s="125"/>
      <c r="FG123" s="125"/>
      <c r="FH123" s="125"/>
      <c r="FI123" s="125"/>
      <c r="FJ123" s="125"/>
      <c r="FK123" s="125"/>
      <c r="FL123" s="125"/>
      <c r="FM123" s="125"/>
      <c r="FN123" s="125"/>
      <c r="FO123" s="125"/>
      <c r="FP123" s="125"/>
      <c r="FQ123" s="125"/>
      <c r="FR123" s="125"/>
      <c r="FS123" s="125"/>
      <c r="FT123" s="125"/>
      <c r="FU123" s="125"/>
      <c r="FV123" s="125"/>
      <c r="FW123" s="125"/>
      <c r="FX123" s="125"/>
      <c r="FY123" s="125"/>
      <c r="FZ123" s="125"/>
      <c r="GA123" s="125"/>
      <c r="GB123" s="125"/>
      <c r="GC123" s="125"/>
      <c r="GD123" s="125"/>
      <c r="GE123" s="125"/>
      <c r="GF123" s="125"/>
      <c r="GG123" s="125"/>
      <c r="GH123" s="125"/>
      <c r="GI123" s="125"/>
      <c r="GJ123" s="125"/>
      <c r="GK123" s="125"/>
      <c r="GL123" s="125"/>
      <c r="GM123" s="125"/>
      <c r="GN123" s="125"/>
      <c r="GO123" s="125"/>
      <c r="GP123" s="125"/>
      <c r="GQ123" s="125"/>
      <c r="GR123" s="125"/>
      <c r="GS123" s="125"/>
      <c r="GT123" s="125"/>
      <c r="GU123" s="125"/>
      <c r="GV123" s="125"/>
      <c r="GW123" s="125"/>
      <c r="GX123" s="125"/>
      <c r="GY123" s="125"/>
      <c r="GZ123" s="125"/>
      <c r="HA123" s="125"/>
      <c r="HB123" s="125"/>
      <c r="HC123" s="125"/>
      <c r="HD123" s="125"/>
      <c r="HE123" s="125"/>
      <c r="HF123" s="125"/>
      <c r="HG123" s="125"/>
      <c r="HH123" s="125"/>
      <c r="HI123" s="125"/>
      <c r="HJ123" s="125"/>
      <c r="HK123" s="125"/>
      <c r="HL123" s="125"/>
      <c r="HM123" s="125"/>
      <c r="HN123" s="125"/>
      <c r="HO123" s="125"/>
      <c r="HP123" s="125"/>
      <c r="HQ123" s="125"/>
      <c r="HR123" s="125"/>
      <c r="HS123" s="125"/>
      <c r="HT123" s="125"/>
      <c r="HU123" s="125"/>
      <c r="HV123" s="125"/>
      <c r="HW123" s="125"/>
      <c r="HX123" s="125"/>
      <c r="HY123" s="125"/>
      <c r="HZ123" s="125"/>
      <c r="IA123" s="125"/>
      <c r="IB123" s="125"/>
      <c r="IC123" s="125"/>
      <c r="ID123" s="125"/>
      <c r="IE123" s="125"/>
      <c r="IF123" s="125"/>
      <c r="IG123" s="125"/>
      <c r="IH123" s="125"/>
      <c r="II123" s="125"/>
      <c r="IJ123" s="125"/>
      <c r="IK123" s="125"/>
      <c r="IL123" s="125"/>
      <c r="IM123" s="125"/>
      <c r="IN123" s="125"/>
      <c r="IO123" s="125"/>
      <c r="IP123" s="125"/>
      <c r="IQ123" s="125"/>
      <c r="IR123" s="125"/>
      <c r="IS123" s="125"/>
      <c r="IT123" s="125"/>
      <c r="IU123" s="125"/>
      <c r="IV123" s="125"/>
      <c r="IW123" s="125"/>
      <c r="IX123" s="125"/>
      <c r="IY123" s="125"/>
      <c r="IZ123" s="125"/>
      <c r="JA123" s="125"/>
      <c r="JB123" s="125"/>
      <c r="JC123" s="125"/>
      <c r="JD123" s="125"/>
      <c r="JE123" s="125"/>
      <c r="JF123" s="125"/>
      <c r="JG123" s="125"/>
      <c r="JH123" s="125"/>
      <c r="JI123" s="125"/>
      <c r="JJ123" s="125"/>
      <c r="JK123" s="125"/>
      <c r="JL123" s="125"/>
      <c r="JM123" s="125"/>
      <c r="JN123" s="125"/>
      <c r="JO123" s="125"/>
      <c r="JP123" s="125"/>
      <c r="JQ123" s="125"/>
      <c r="JR123" s="125"/>
      <c r="JS123" s="125"/>
      <c r="JT123" s="125"/>
      <c r="JU123" s="125"/>
      <c r="JV123" s="125"/>
      <c r="JW123" s="125"/>
      <c r="JX123" s="125"/>
      <c r="JY123" s="125"/>
      <c r="JZ123" s="125"/>
      <c r="KA123" s="125"/>
      <c r="KB123" s="125"/>
      <c r="KC123" s="125"/>
      <c r="KD123" s="125"/>
      <c r="KE123" s="125"/>
      <c r="KF123" s="125"/>
      <c r="KG123" s="125"/>
      <c r="KH123" s="125"/>
      <c r="KI123" s="125"/>
      <c r="KJ123" s="125"/>
      <c r="KK123" s="125"/>
      <c r="KL123" s="125"/>
      <c r="KM123" s="125"/>
      <c r="KN123" s="125"/>
      <c r="KO123" s="125"/>
      <c r="KP123" s="125"/>
      <c r="KQ123" s="125"/>
      <c r="KR123" s="125"/>
      <c r="KS123" s="125"/>
      <c r="KT123" s="125"/>
      <c r="KU123" s="125"/>
      <c r="KV123" s="125"/>
      <c r="KW123" s="125"/>
      <c r="KX123" s="125"/>
      <c r="KY123" s="125"/>
      <c r="KZ123" s="125"/>
      <c r="LA123" s="125"/>
      <c r="LB123" s="125"/>
      <c r="LC123" s="125"/>
      <c r="LD123" s="125"/>
      <c r="LE123" s="125"/>
      <c r="LF123" s="125"/>
      <c r="LG123" s="125"/>
      <c r="LH123" s="125"/>
      <c r="LI123" s="125"/>
      <c r="LJ123" s="125"/>
      <c r="LK123" s="125"/>
      <c r="LL123" s="125"/>
      <c r="LM123" s="125"/>
      <c r="LN123" s="125"/>
      <c r="LO123" s="125"/>
      <c r="LP123" s="125"/>
      <c r="LQ123" s="125"/>
      <c r="LR123" s="125"/>
      <c r="LS123" s="125"/>
      <c r="LT123" s="125"/>
      <c r="LU123" s="125"/>
      <c r="LV123" s="125"/>
      <c r="LW123" s="125"/>
      <c r="LX123" s="125"/>
    </row>
    <row r="124" spans="1:336">
      <c r="A124" s="178"/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  <c r="BI124" s="125"/>
      <c r="BJ124" s="125"/>
      <c r="BK124" s="125"/>
      <c r="BL124" s="125"/>
      <c r="BM124" s="125"/>
      <c r="BN124" s="125"/>
      <c r="BO124" s="125"/>
      <c r="BP124" s="125"/>
      <c r="BQ124" s="125"/>
      <c r="BR124" s="125"/>
      <c r="BS124" s="125"/>
      <c r="BT124" s="125"/>
      <c r="BU124" s="125"/>
      <c r="BV124" s="125"/>
      <c r="BW124" s="125"/>
      <c r="BX124" s="125"/>
      <c r="BY124" s="125"/>
      <c r="BZ124" s="125"/>
      <c r="CA124" s="125"/>
      <c r="CB124" s="125"/>
      <c r="CC124" s="125"/>
      <c r="CD124" s="125"/>
      <c r="CE124" s="125"/>
      <c r="CF124" s="125"/>
      <c r="CG124" s="125"/>
      <c r="CH124" s="125"/>
      <c r="CI124" s="125"/>
      <c r="CJ124" s="125"/>
      <c r="CK124" s="125"/>
      <c r="CL124" s="125"/>
      <c r="CM124" s="125"/>
      <c r="CN124" s="125"/>
      <c r="CO124" s="125"/>
      <c r="CP124" s="125"/>
      <c r="CQ124" s="125"/>
      <c r="CR124" s="125"/>
      <c r="CS124" s="125"/>
      <c r="CT124" s="125"/>
      <c r="CU124" s="125"/>
      <c r="CV124" s="125"/>
      <c r="CW124" s="125"/>
      <c r="CX124" s="125"/>
      <c r="CY124" s="125"/>
      <c r="CZ124" s="125"/>
      <c r="DA124" s="125"/>
      <c r="DB124" s="125"/>
      <c r="DC124" s="125"/>
      <c r="DD124" s="125"/>
      <c r="DE124" s="125"/>
      <c r="DF124" s="125"/>
      <c r="DG124" s="125"/>
      <c r="DH124" s="125"/>
      <c r="DI124" s="125"/>
      <c r="DJ124" s="125"/>
      <c r="DK124" s="125"/>
      <c r="DL124" s="125"/>
      <c r="DM124" s="125"/>
      <c r="DN124" s="125"/>
      <c r="DO124" s="125"/>
      <c r="DP124" s="125"/>
      <c r="DQ124" s="125"/>
      <c r="DR124" s="125"/>
      <c r="DS124" s="125"/>
      <c r="DT124" s="125"/>
      <c r="DU124" s="125"/>
      <c r="DV124" s="125"/>
      <c r="DW124" s="125"/>
      <c r="DX124" s="125"/>
      <c r="DY124" s="125"/>
      <c r="DZ124" s="125"/>
      <c r="EA124" s="125"/>
      <c r="EB124" s="125"/>
      <c r="EC124" s="125"/>
      <c r="ED124" s="125"/>
      <c r="EE124" s="125"/>
      <c r="EF124" s="125"/>
      <c r="EG124" s="125"/>
      <c r="EH124" s="125"/>
      <c r="EI124" s="125"/>
      <c r="EJ124" s="125"/>
      <c r="EK124" s="125"/>
      <c r="EL124" s="125"/>
      <c r="EM124" s="125"/>
      <c r="EN124" s="125"/>
      <c r="EO124" s="125"/>
      <c r="EP124" s="125"/>
      <c r="EQ124" s="125"/>
      <c r="ER124" s="125"/>
      <c r="ES124" s="125"/>
      <c r="ET124" s="125"/>
      <c r="EU124" s="125"/>
      <c r="EV124" s="125"/>
      <c r="EW124" s="125"/>
      <c r="EX124" s="125"/>
      <c r="EY124" s="125"/>
      <c r="EZ124" s="125"/>
      <c r="FA124" s="125"/>
      <c r="FB124" s="125"/>
      <c r="FC124" s="125"/>
      <c r="FD124" s="125"/>
      <c r="FE124" s="125"/>
      <c r="FF124" s="125"/>
      <c r="FG124" s="125"/>
      <c r="FH124" s="125"/>
      <c r="FI124" s="125"/>
      <c r="FJ124" s="125"/>
      <c r="FK124" s="125"/>
      <c r="FL124" s="125"/>
      <c r="FM124" s="125"/>
      <c r="FN124" s="125"/>
      <c r="FO124" s="125"/>
      <c r="FP124" s="125"/>
      <c r="FQ124" s="125"/>
      <c r="FR124" s="125"/>
      <c r="FS124" s="125"/>
      <c r="FT124" s="125"/>
      <c r="FU124" s="125"/>
      <c r="FV124" s="125"/>
      <c r="FW124" s="125"/>
      <c r="FX124" s="125"/>
      <c r="FY124" s="125"/>
      <c r="FZ124" s="125"/>
      <c r="GA124" s="125"/>
      <c r="GB124" s="125"/>
      <c r="GC124" s="125"/>
      <c r="GD124" s="125"/>
      <c r="GE124" s="125"/>
      <c r="GF124" s="125"/>
      <c r="GG124" s="125"/>
      <c r="GH124" s="125"/>
      <c r="GI124" s="125"/>
      <c r="GJ124" s="125"/>
      <c r="GK124" s="125"/>
      <c r="GL124" s="125"/>
      <c r="GM124" s="125"/>
      <c r="GN124" s="125"/>
      <c r="GO124" s="125"/>
      <c r="GP124" s="125"/>
      <c r="GQ124" s="125"/>
      <c r="GR124" s="125"/>
      <c r="GS124" s="125"/>
      <c r="GT124" s="125"/>
      <c r="GU124" s="125"/>
      <c r="GV124" s="125"/>
      <c r="GW124" s="125"/>
      <c r="GX124" s="125"/>
      <c r="GY124" s="125"/>
      <c r="GZ124" s="125"/>
      <c r="HA124" s="125"/>
      <c r="HB124" s="125"/>
      <c r="HC124" s="125"/>
      <c r="HD124" s="125"/>
      <c r="HE124" s="125"/>
      <c r="HF124" s="125"/>
      <c r="HG124" s="125"/>
      <c r="HH124" s="125"/>
      <c r="HI124" s="125"/>
      <c r="HJ124" s="125"/>
      <c r="HK124" s="125"/>
      <c r="HL124" s="125"/>
      <c r="HM124" s="125"/>
      <c r="HN124" s="125"/>
      <c r="HO124" s="125"/>
      <c r="HP124" s="125"/>
      <c r="HQ124" s="125"/>
      <c r="HR124" s="125"/>
      <c r="HS124" s="125"/>
      <c r="HT124" s="125"/>
      <c r="HU124" s="125"/>
      <c r="HV124" s="125"/>
      <c r="HW124" s="125"/>
      <c r="HX124" s="125"/>
      <c r="HY124" s="125"/>
      <c r="HZ124" s="125"/>
      <c r="IA124" s="125"/>
      <c r="IB124" s="125"/>
      <c r="IC124" s="125"/>
      <c r="ID124" s="125"/>
      <c r="IE124" s="125"/>
      <c r="IF124" s="125"/>
      <c r="IG124" s="125"/>
      <c r="IH124" s="125"/>
      <c r="II124" s="125"/>
      <c r="IJ124" s="125"/>
      <c r="IK124" s="125"/>
      <c r="IL124" s="125"/>
      <c r="IM124" s="125"/>
      <c r="IN124" s="125"/>
      <c r="IO124" s="125"/>
      <c r="IP124" s="125"/>
      <c r="IQ124" s="125"/>
      <c r="IR124" s="125"/>
      <c r="IS124" s="125"/>
      <c r="IT124" s="125"/>
      <c r="IU124" s="125"/>
      <c r="IV124" s="125"/>
      <c r="IW124" s="125"/>
      <c r="IX124" s="125"/>
      <c r="IY124" s="125"/>
      <c r="IZ124" s="125"/>
      <c r="JA124" s="125"/>
      <c r="JB124" s="125"/>
      <c r="JC124" s="125"/>
      <c r="JD124" s="125"/>
      <c r="JE124" s="125"/>
      <c r="JF124" s="125"/>
      <c r="JG124" s="125"/>
      <c r="JH124" s="125"/>
      <c r="JI124" s="125"/>
      <c r="JJ124" s="125"/>
      <c r="JK124" s="125"/>
      <c r="JL124" s="125"/>
      <c r="JM124" s="125"/>
      <c r="JN124" s="125"/>
      <c r="JO124" s="125"/>
      <c r="JP124" s="125"/>
      <c r="JQ124" s="125"/>
      <c r="JR124" s="125"/>
      <c r="JS124" s="125"/>
      <c r="JT124" s="125"/>
      <c r="JU124" s="125"/>
      <c r="JV124" s="125"/>
      <c r="JW124" s="125"/>
      <c r="JX124" s="125"/>
      <c r="JY124" s="125"/>
      <c r="JZ124" s="125"/>
      <c r="KA124" s="125"/>
      <c r="KB124" s="125"/>
      <c r="KC124" s="125"/>
      <c r="KD124" s="125"/>
      <c r="KE124" s="125"/>
      <c r="KF124" s="125"/>
      <c r="KG124" s="125"/>
      <c r="KH124" s="125"/>
      <c r="KI124" s="125"/>
      <c r="KJ124" s="125"/>
      <c r="KK124" s="125"/>
      <c r="KL124" s="125"/>
      <c r="KM124" s="125"/>
      <c r="KN124" s="125"/>
      <c r="KO124" s="125"/>
      <c r="KP124" s="125"/>
      <c r="KQ124" s="125"/>
      <c r="KR124" s="125"/>
      <c r="KS124" s="125"/>
      <c r="KT124" s="125"/>
      <c r="KU124" s="125"/>
      <c r="KV124" s="125"/>
      <c r="KW124" s="125"/>
      <c r="KX124" s="125"/>
      <c r="KY124" s="125"/>
      <c r="KZ124" s="125"/>
      <c r="LA124" s="125"/>
      <c r="LB124" s="125"/>
      <c r="LC124" s="125"/>
      <c r="LD124" s="125"/>
      <c r="LE124" s="125"/>
      <c r="LF124" s="125"/>
      <c r="LG124" s="125"/>
      <c r="LH124" s="125"/>
      <c r="LI124" s="125"/>
      <c r="LJ124" s="125"/>
      <c r="LK124" s="125"/>
      <c r="LL124" s="125"/>
      <c r="LM124" s="125"/>
      <c r="LN124" s="125"/>
      <c r="LO124" s="125"/>
      <c r="LP124" s="125"/>
      <c r="LQ124" s="125"/>
      <c r="LR124" s="125"/>
      <c r="LS124" s="125"/>
      <c r="LT124" s="125"/>
      <c r="LU124" s="125"/>
      <c r="LV124" s="125"/>
      <c r="LW124" s="125"/>
      <c r="LX124" s="125"/>
    </row>
    <row r="125" spans="1:336">
      <c r="A125" s="178"/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25"/>
      <c r="BN125" s="125"/>
      <c r="BO125" s="125"/>
      <c r="BP125" s="125"/>
      <c r="BQ125" s="125"/>
      <c r="BR125" s="125"/>
      <c r="BS125" s="125"/>
      <c r="BT125" s="125"/>
      <c r="BU125" s="125"/>
      <c r="BV125" s="125"/>
      <c r="BW125" s="125"/>
      <c r="BX125" s="125"/>
      <c r="BY125" s="125"/>
      <c r="BZ125" s="125"/>
      <c r="CA125" s="125"/>
      <c r="CB125" s="125"/>
      <c r="CC125" s="125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5"/>
      <c r="CN125" s="125"/>
      <c r="CO125" s="125"/>
      <c r="CP125" s="125"/>
      <c r="CQ125" s="125"/>
      <c r="CR125" s="125"/>
      <c r="CS125" s="125"/>
      <c r="CT125" s="125"/>
      <c r="CU125" s="125"/>
      <c r="CV125" s="125"/>
      <c r="CW125" s="125"/>
      <c r="CX125" s="125"/>
      <c r="CY125" s="125"/>
      <c r="CZ125" s="125"/>
      <c r="DA125" s="125"/>
      <c r="DB125" s="125"/>
      <c r="DC125" s="125"/>
      <c r="DD125" s="125"/>
      <c r="DE125" s="125"/>
      <c r="DF125" s="125"/>
      <c r="DG125" s="125"/>
      <c r="DH125" s="125"/>
      <c r="DI125" s="125"/>
      <c r="DJ125" s="125"/>
      <c r="DK125" s="125"/>
      <c r="DL125" s="125"/>
      <c r="DM125" s="125"/>
      <c r="DN125" s="125"/>
      <c r="DO125" s="125"/>
      <c r="DP125" s="125"/>
      <c r="DQ125" s="125"/>
      <c r="DR125" s="125"/>
      <c r="DS125" s="125"/>
      <c r="DT125" s="125"/>
      <c r="DU125" s="125"/>
      <c r="DV125" s="125"/>
      <c r="DW125" s="125"/>
      <c r="DX125" s="125"/>
      <c r="DY125" s="125"/>
      <c r="DZ125" s="125"/>
      <c r="EA125" s="125"/>
      <c r="EB125" s="125"/>
      <c r="EC125" s="125"/>
      <c r="ED125" s="125"/>
      <c r="EE125" s="125"/>
      <c r="EF125" s="125"/>
      <c r="EG125" s="125"/>
      <c r="EH125" s="125"/>
      <c r="EI125" s="125"/>
      <c r="EJ125" s="125"/>
      <c r="EK125" s="125"/>
      <c r="EL125" s="125"/>
      <c r="EM125" s="125"/>
      <c r="EN125" s="125"/>
      <c r="EO125" s="125"/>
      <c r="EP125" s="125"/>
      <c r="EQ125" s="125"/>
      <c r="ER125" s="125"/>
      <c r="ES125" s="125"/>
      <c r="ET125" s="125"/>
      <c r="EU125" s="125"/>
      <c r="EV125" s="125"/>
      <c r="EW125" s="125"/>
      <c r="EX125" s="125"/>
      <c r="EY125" s="125"/>
      <c r="EZ125" s="125"/>
      <c r="FA125" s="125"/>
      <c r="FB125" s="125"/>
      <c r="FC125" s="125"/>
      <c r="FD125" s="125"/>
      <c r="FE125" s="125"/>
      <c r="FF125" s="125"/>
      <c r="FG125" s="125"/>
      <c r="FH125" s="125"/>
      <c r="FI125" s="125"/>
      <c r="FJ125" s="125"/>
      <c r="FK125" s="125"/>
      <c r="FL125" s="125"/>
      <c r="FM125" s="125"/>
      <c r="FN125" s="125"/>
      <c r="FO125" s="125"/>
      <c r="FP125" s="125"/>
      <c r="FQ125" s="125"/>
      <c r="FR125" s="125"/>
      <c r="FS125" s="125"/>
      <c r="FT125" s="125"/>
      <c r="FU125" s="125"/>
      <c r="FV125" s="125"/>
      <c r="FW125" s="125"/>
      <c r="FX125" s="125"/>
      <c r="FY125" s="125"/>
      <c r="FZ125" s="125"/>
      <c r="GA125" s="125"/>
      <c r="GB125" s="125"/>
      <c r="GC125" s="125"/>
      <c r="GD125" s="125"/>
      <c r="GE125" s="125"/>
      <c r="GF125" s="125"/>
      <c r="GG125" s="125"/>
      <c r="GH125" s="125"/>
      <c r="GI125" s="125"/>
      <c r="GJ125" s="125"/>
      <c r="GK125" s="125"/>
      <c r="GL125" s="125"/>
      <c r="GM125" s="125"/>
      <c r="GN125" s="125"/>
      <c r="GO125" s="125"/>
      <c r="GP125" s="125"/>
      <c r="GQ125" s="125"/>
      <c r="GR125" s="125"/>
      <c r="GS125" s="125"/>
      <c r="GT125" s="125"/>
      <c r="GU125" s="125"/>
      <c r="GV125" s="125"/>
      <c r="GW125" s="125"/>
      <c r="GX125" s="125"/>
      <c r="GY125" s="125"/>
      <c r="GZ125" s="125"/>
      <c r="HA125" s="125"/>
      <c r="HB125" s="125"/>
      <c r="HC125" s="125"/>
      <c r="HD125" s="125"/>
      <c r="HE125" s="125"/>
      <c r="HF125" s="125"/>
      <c r="HG125" s="125"/>
      <c r="HH125" s="125"/>
      <c r="HI125" s="125"/>
      <c r="HJ125" s="125"/>
      <c r="HK125" s="125"/>
      <c r="HL125" s="125"/>
      <c r="HM125" s="125"/>
      <c r="HN125" s="125"/>
      <c r="HO125" s="125"/>
      <c r="HP125" s="125"/>
      <c r="HQ125" s="125"/>
      <c r="HR125" s="125"/>
      <c r="HS125" s="125"/>
      <c r="HT125" s="125"/>
      <c r="HU125" s="125"/>
      <c r="HV125" s="125"/>
      <c r="HW125" s="125"/>
      <c r="HX125" s="125"/>
      <c r="HY125" s="125"/>
      <c r="HZ125" s="125"/>
      <c r="IA125" s="125"/>
      <c r="IB125" s="125"/>
      <c r="IC125" s="125"/>
      <c r="ID125" s="125"/>
      <c r="IE125" s="125"/>
      <c r="IF125" s="125"/>
      <c r="IG125" s="125"/>
      <c r="IH125" s="125"/>
      <c r="II125" s="125"/>
      <c r="IJ125" s="125"/>
      <c r="IK125" s="125"/>
      <c r="IL125" s="125"/>
      <c r="IM125" s="125"/>
      <c r="IN125" s="125"/>
      <c r="IO125" s="125"/>
      <c r="IP125" s="125"/>
      <c r="IQ125" s="125"/>
      <c r="IR125" s="125"/>
      <c r="IS125" s="125"/>
      <c r="IT125" s="125"/>
      <c r="IU125" s="125"/>
      <c r="IV125" s="125"/>
      <c r="IW125" s="125"/>
      <c r="IX125" s="125"/>
      <c r="IY125" s="125"/>
      <c r="IZ125" s="125"/>
      <c r="JA125" s="125"/>
      <c r="JB125" s="125"/>
      <c r="JC125" s="125"/>
      <c r="JD125" s="125"/>
      <c r="JE125" s="125"/>
      <c r="JF125" s="125"/>
      <c r="JG125" s="125"/>
      <c r="JH125" s="125"/>
      <c r="JI125" s="125"/>
      <c r="JJ125" s="125"/>
      <c r="JK125" s="125"/>
      <c r="JL125" s="125"/>
      <c r="JM125" s="125"/>
      <c r="JN125" s="125"/>
      <c r="JO125" s="125"/>
      <c r="JP125" s="125"/>
      <c r="JQ125" s="125"/>
      <c r="JR125" s="125"/>
      <c r="JS125" s="125"/>
      <c r="JT125" s="125"/>
      <c r="JU125" s="125"/>
      <c r="JV125" s="125"/>
      <c r="JW125" s="125"/>
      <c r="JX125" s="125"/>
      <c r="JY125" s="125"/>
      <c r="JZ125" s="125"/>
      <c r="KA125" s="125"/>
      <c r="KB125" s="125"/>
      <c r="KC125" s="125"/>
      <c r="KD125" s="125"/>
      <c r="KE125" s="125"/>
      <c r="KF125" s="125"/>
      <c r="KG125" s="125"/>
      <c r="KH125" s="125"/>
      <c r="KI125" s="125"/>
      <c r="KJ125" s="125"/>
      <c r="KK125" s="125"/>
      <c r="KL125" s="125"/>
      <c r="KM125" s="125"/>
      <c r="KN125" s="125"/>
      <c r="KO125" s="125"/>
      <c r="KP125" s="125"/>
      <c r="KQ125" s="125"/>
      <c r="KR125" s="125"/>
      <c r="KS125" s="125"/>
      <c r="KT125" s="125"/>
      <c r="KU125" s="125"/>
      <c r="KV125" s="125"/>
      <c r="KW125" s="125"/>
      <c r="KX125" s="125"/>
      <c r="KY125" s="125"/>
      <c r="KZ125" s="125"/>
      <c r="LA125" s="125"/>
      <c r="LB125" s="125"/>
      <c r="LC125" s="125"/>
      <c r="LD125" s="125"/>
      <c r="LE125" s="125"/>
      <c r="LF125" s="125"/>
      <c r="LG125" s="125"/>
      <c r="LH125" s="125"/>
      <c r="LI125" s="125"/>
      <c r="LJ125" s="125"/>
      <c r="LK125" s="125"/>
      <c r="LL125" s="125"/>
      <c r="LM125" s="125"/>
      <c r="LN125" s="125"/>
      <c r="LO125" s="125"/>
      <c r="LP125" s="125"/>
      <c r="LQ125" s="125"/>
      <c r="LR125" s="125"/>
      <c r="LS125" s="125"/>
      <c r="LT125" s="125"/>
      <c r="LU125" s="125"/>
      <c r="LV125" s="125"/>
      <c r="LW125" s="125"/>
      <c r="LX125" s="125"/>
    </row>
    <row r="126" spans="1:336">
      <c r="A126" s="178"/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/>
      <c r="BV126" s="125"/>
      <c r="BW126" s="125"/>
      <c r="BX126" s="125"/>
      <c r="BY126" s="125"/>
      <c r="BZ126" s="125"/>
      <c r="CA126" s="125"/>
      <c r="CB126" s="125"/>
      <c r="CC126" s="125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5"/>
      <c r="CN126" s="125"/>
      <c r="CO126" s="125"/>
      <c r="CP126" s="125"/>
      <c r="CQ126" s="125"/>
      <c r="CR126" s="125"/>
      <c r="CS126" s="125"/>
      <c r="CT126" s="125"/>
      <c r="CU126" s="125"/>
      <c r="CV126" s="125"/>
      <c r="CW126" s="125"/>
      <c r="CX126" s="125"/>
      <c r="CY126" s="125"/>
      <c r="CZ126" s="125"/>
      <c r="DA126" s="125"/>
      <c r="DB126" s="125"/>
      <c r="DC126" s="125"/>
      <c r="DD126" s="125"/>
      <c r="DE126" s="125"/>
      <c r="DF126" s="125"/>
      <c r="DG126" s="125"/>
      <c r="DH126" s="125"/>
      <c r="DI126" s="125"/>
      <c r="DJ126" s="125"/>
      <c r="DK126" s="125"/>
      <c r="DL126" s="125"/>
      <c r="DM126" s="125"/>
      <c r="DN126" s="125"/>
      <c r="DO126" s="125"/>
      <c r="DP126" s="125"/>
      <c r="DQ126" s="125"/>
      <c r="DR126" s="125"/>
      <c r="DS126" s="125"/>
      <c r="DT126" s="125"/>
      <c r="DU126" s="125"/>
      <c r="DV126" s="125"/>
      <c r="DW126" s="125"/>
      <c r="DX126" s="125"/>
      <c r="DY126" s="125"/>
      <c r="DZ126" s="125"/>
      <c r="EA126" s="125"/>
      <c r="EB126" s="125"/>
      <c r="EC126" s="125"/>
      <c r="ED126" s="125"/>
      <c r="EE126" s="125"/>
      <c r="EF126" s="125"/>
      <c r="EG126" s="125"/>
      <c r="EH126" s="125"/>
      <c r="EI126" s="125"/>
      <c r="EJ126" s="125"/>
      <c r="EK126" s="125"/>
      <c r="EL126" s="125"/>
      <c r="EM126" s="125"/>
      <c r="EN126" s="125"/>
      <c r="EO126" s="125"/>
      <c r="EP126" s="125"/>
      <c r="EQ126" s="125"/>
      <c r="ER126" s="125"/>
      <c r="ES126" s="125"/>
      <c r="ET126" s="125"/>
      <c r="EU126" s="125"/>
      <c r="EV126" s="125"/>
      <c r="EW126" s="125"/>
      <c r="EX126" s="125"/>
      <c r="EY126" s="125"/>
      <c r="EZ126" s="125"/>
      <c r="FA126" s="125"/>
      <c r="FB126" s="125"/>
      <c r="FC126" s="125"/>
      <c r="FD126" s="125"/>
      <c r="FE126" s="125"/>
      <c r="FF126" s="125"/>
      <c r="FG126" s="125"/>
      <c r="FH126" s="125"/>
      <c r="FI126" s="125"/>
      <c r="FJ126" s="125"/>
      <c r="FK126" s="125"/>
      <c r="FL126" s="125"/>
      <c r="FM126" s="125"/>
      <c r="FN126" s="125"/>
      <c r="FO126" s="125"/>
      <c r="FP126" s="125"/>
      <c r="FQ126" s="125"/>
      <c r="FR126" s="125"/>
      <c r="FS126" s="125"/>
      <c r="FT126" s="125"/>
      <c r="FU126" s="125"/>
      <c r="FV126" s="125"/>
      <c r="FW126" s="125"/>
      <c r="FX126" s="125"/>
      <c r="FY126" s="125"/>
      <c r="FZ126" s="125"/>
      <c r="GA126" s="125"/>
      <c r="GB126" s="125"/>
      <c r="GC126" s="125"/>
      <c r="GD126" s="125"/>
      <c r="GE126" s="125"/>
      <c r="GF126" s="125"/>
      <c r="GG126" s="125"/>
      <c r="GH126" s="125"/>
      <c r="GI126" s="125"/>
      <c r="GJ126" s="125"/>
      <c r="GK126" s="125"/>
      <c r="GL126" s="125"/>
      <c r="GM126" s="125"/>
      <c r="GN126" s="125"/>
      <c r="GO126" s="125"/>
      <c r="GP126" s="125"/>
      <c r="GQ126" s="125"/>
      <c r="GR126" s="125"/>
      <c r="GS126" s="125"/>
      <c r="GT126" s="125"/>
      <c r="GU126" s="125"/>
      <c r="GV126" s="125"/>
      <c r="GW126" s="125"/>
      <c r="GX126" s="125"/>
      <c r="GY126" s="125"/>
      <c r="GZ126" s="125"/>
      <c r="HA126" s="125"/>
      <c r="HB126" s="125"/>
      <c r="HC126" s="125"/>
      <c r="HD126" s="125"/>
      <c r="HE126" s="125"/>
      <c r="HF126" s="125"/>
      <c r="HG126" s="125"/>
      <c r="HH126" s="125"/>
      <c r="HI126" s="125"/>
      <c r="HJ126" s="125"/>
      <c r="HK126" s="125"/>
      <c r="HL126" s="125"/>
      <c r="HM126" s="125"/>
      <c r="HN126" s="125"/>
      <c r="HO126" s="125"/>
      <c r="HP126" s="125"/>
      <c r="HQ126" s="125"/>
      <c r="HR126" s="125"/>
      <c r="HS126" s="125"/>
      <c r="HT126" s="125"/>
      <c r="HU126" s="125"/>
      <c r="HV126" s="125"/>
      <c r="HW126" s="125"/>
      <c r="HX126" s="125"/>
      <c r="HY126" s="125"/>
      <c r="HZ126" s="125"/>
      <c r="IA126" s="125"/>
      <c r="IB126" s="125"/>
      <c r="IC126" s="125"/>
      <c r="ID126" s="125"/>
      <c r="IE126" s="125"/>
      <c r="IF126" s="125"/>
      <c r="IG126" s="125"/>
      <c r="IH126" s="125"/>
      <c r="II126" s="125"/>
      <c r="IJ126" s="125"/>
      <c r="IK126" s="125"/>
      <c r="IL126" s="125"/>
      <c r="IM126" s="125"/>
      <c r="IN126" s="125"/>
      <c r="IO126" s="125"/>
      <c r="IP126" s="125"/>
      <c r="IQ126" s="125"/>
      <c r="IR126" s="125"/>
      <c r="IS126" s="125"/>
      <c r="IT126" s="125"/>
      <c r="IU126" s="125"/>
      <c r="IV126" s="125"/>
      <c r="IW126" s="125"/>
      <c r="IX126" s="125"/>
      <c r="IY126" s="125"/>
      <c r="IZ126" s="125"/>
      <c r="JA126" s="125"/>
      <c r="JB126" s="125"/>
      <c r="JC126" s="125"/>
      <c r="JD126" s="125"/>
      <c r="JE126" s="125"/>
      <c r="JF126" s="125"/>
      <c r="JG126" s="125"/>
      <c r="JH126" s="125"/>
      <c r="JI126" s="125"/>
      <c r="JJ126" s="125"/>
      <c r="JK126" s="125"/>
      <c r="JL126" s="125"/>
      <c r="JM126" s="125"/>
      <c r="JN126" s="125"/>
      <c r="JO126" s="125"/>
      <c r="JP126" s="125"/>
      <c r="JQ126" s="125"/>
      <c r="JR126" s="125"/>
      <c r="JS126" s="125"/>
      <c r="JT126" s="125"/>
      <c r="JU126" s="125"/>
      <c r="JV126" s="125"/>
      <c r="JW126" s="125"/>
      <c r="JX126" s="125"/>
      <c r="JY126" s="125"/>
      <c r="JZ126" s="125"/>
      <c r="KA126" s="125"/>
      <c r="KB126" s="125"/>
      <c r="KC126" s="125"/>
      <c r="KD126" s="125"/>
      <c r="KE126" s="125"/>
      <c r="KF126" s="125"/>
      <c r="KG126" s="125"/>
      <c r="KH126" s="125"/>
      <c r="KI126" s="125"/>
      <c r="KJ126" s="125"/>
      <c r="KK126" s="125"/>
      <c r="KL126" s="125"/>
      <c r="KM126" s="125"/>
      <c r="KN126" s="125"/>
      <c r="KO126" s="125"/>
      <c r="KP126" s="125"/>
      <c r="KQ126" s="125"/>
      <c r="KR126" s="125"/>
      <c r="KS126" s="125"/>
      <c r="KT126" s="125"/>
      <c r="KU126" s="125"/>
      <c r="KV126" s="125"/>
      <c r="KW126" s="125"/>
      <c r="KX126" s="125"/>
      <c r="KY126" s="125"/>
      <c r="KZ126" s="125"/>
      <c r="LA126" s="125"/>
      <c r="LB126" s="125"/>
      <c r="LC126" s="125"/>
      <c r="LD126" s="125"/>
      <c r="LE126" s="125"/>
      <c r="LF126" s="125"/>
      <c r="LG126" s="125"/>
      <c r="LH126" s="125"/>
      <c r="LI126" s="125"/>
      <c r="LJ126" s="125"/>
      <c r="LK126" s="125"/>
      <c r="LL126" s="125"/>
      <c r="LM126" s="125"/>
      <c r="LN126" s="125"/>
      <c r="LO126" s="125"/>
      <c r="LP126" s="125"/>
      <c r="LQ126" s="125"/>
      <c r="LR126" s="125"/>
      <c r="LS126" s="125"/>
      <c r="LT126" s="125"/>
      <c r="LU126" s="125"/>
      <c r="LV126" s="125"/>
      <c r="LW126" s="125"/>
      <c r="LX126" s="125"/>
    </row>
    <row r="127" spans="1:336">
      <c r="A127" s="178"/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25"/>
      <c r="BN127" s="125"/>
      <c r="BO127" s="125"/>
      <c r="BP127" s="125"/>
      <c r="BQ127" s="125"/>
      <c r="BR127" s="125"/>
      <c r="BS127" s="125"/>
      <c r="BT127" s="125"/>
      <c r="BU127" s="125"/>
      <c r="BV127" s="125"/>
      <c r="BW127" s="125"/>
      <c r="BX127" s="125"/>
      <c r="BY127" s="125"/>
      <c r="BZ127" s="125"/>
      <c r="CA127" s="125"/>
      <c r="CB127" s="125"/>
      <c r="CC127" s="125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5"/>
      <c r="CN127" s="125"/>
      <c r="CO127" s="125"/>
      <c r="CP127" s="125"/>
      <c r="CQ127" s="125"/>
      <c r="CR127" s="125"/>
      <c r="CS127" s="125"/>
      <c r="CT127" s="125"/>
      <c r="CU127" s="125"/>
      <c r="CV127" s="125"/>
      <c r="CW127" s="125"/>
      <c r="CX127" s="125"/>
      <c r="CY127" s="125"/>
      <c r="CZ127" s="125"/>
      <c r="DA127" s="125"/>
      <c r="DB127" s="125"/>
      <c r="DC127" s="125"/>
      <c r="DD127" s="125"/>
      <c r="DE127" s="125"/>
      <c r="DF127" s="125"/>
      <c r="DG127" s="125"/>
      <c r="DH127" s="125"/>
      <c r="DI127" s="125"/>
      <c r="DJ127" s="125"/>
      <c r="DK127" s="125"/>
      <c r="DL127" s="125"/>
      <c r="DM127" s="125"/>
      <c r="DN127" s="125"/>
      <c r="DO127" s="125"/>
      <c r="DP127" s="125"/>
      <c r="DQ127" s="125"/>
      <c r="DR127" s="125"/>
      <c r="DS127" s="125"/>
      <c r="DT127" s="125"/>
      <c r="DU127" s="125"/>
      <c r="DV127" s="125"/>
      <c r="DW127" s="125"/>
      <c r="DX127" s="125"/>
      <c r="DY127" s="125"/>
      <c r="DZ127" s="125"/>
      <c r="EA127" s="125"/>
      <c r="EB127" s="125"/>
      <c r="EC127" s="125"/>
      <c r="ED127" s="125"/>
      <c r="EE127" s="125"/>
      <c r="EF127" s="125"/>
      <c r="EG127" s="125"/>
      <c r="EH127" s="125"/>
      <c r="EI127" s="125"/>
      <c r="EJ127" s="125"/>
      <c r="EK127" s="125"/>
      <c r="EL127" s="125"/>
      <c r="EM127" s="125"/>
      <c r="EN127" s="125"/>
      <c r="EO127" s="125"/>
      <c r="EP127" s="125"/>
      <c r="EQ127" s="125"/>
      <c r="ER127" s="125"/>
      <c r="ES127" s="125"/>
      <c r="ET127" s="125"/>
      <c r="EU127" s="125"/>
      <c r="EV127" s="125"/>
      <c r="EW127" s="125"/>
      <c r="EX127" s="125"/>
      <c r="EY127" s="125"/>
      <c r="EZ127" s="125"/>
      <c r="FA127" s="125"/>
      <c r="FB127" s="125"/>
      <c r="FC127" s="125"/>
      <c r="FD127" s="125"/>
      <c r="FE127" s="125"/>
      <c r="FF127" s="125"/>
      <c r="FG127" s="125"/>
      <c r="FH127" s="125"/>
      <c r="FI127" s="125"/>
      <c r="FJ127" s="125"/>
      <c r="FK127" s="125"/>
      <c r="FL127" s="125"/>
      <c r="FM127" s="125"/>
      <c r="FN127" s="125"/>
      <c r="FO127" s="125"/>
      <c r="FP127" s="125"/>
      <c r="FQ127" s="125"/>
      <c r="FR127" s="125"/>
      <c r="FS127" s="125"/>
      <c r="FT127" s="125"/>
      <c r="FU127" s="125"/>
      <c r="FV127" s="125"/>
      <c r="FW127" s="125"/>
      <c r="FX127" s="125"/>
      <c r="FY127" s="125"/>
      <c r="FZ127" s="125"/>
      <c r="GA127" s="125"/>
      <c r="GB127" s="125"/>
      <c r="GC127" s="125"/>
      <c r="GD127" s="125"/>
      <c r="GE127" s="125"/>
      <c r="GF127" s="125"/>
      <c r="GG127" s="125"/>
      <c r="GH127" s="125"/>
      <c r="GI127" s="125"/>
      <c r="GJ127" s="125"/>
      <c r="GK127" s="125"/>
      <c r="GL127" s="125"/>
      <c r="GM127" s="125"/>
      <c r="GN127" s="125"/>
      <c r="GO127" s="125"/>
      <c r="GP127" s="125"/>
      <c r="GQ127" s="125"/>
      <c r="GR127" s="125"/>
      <c r="GS127" s="125"/>
      <c r="GT127" s="125"/>
      <c r="GU127" s="125"/>
      <c r="GV127" s="125"/>
      <c r="GW127" s="125"/>
      <c r="GX127" s="125"/>
      <c r="GY127" s="125"/>
      <c r="GZ127" s="125"/>
      <c r="HA127" s="125"/>
      <c r="HB127" s="125"/>
      <c r="HC127" s="125"/>
      <c r="HD127" s="125"/>
      <c r="HE127" s="125"/>
      <c r="HF127" s="125"/>
      <c r="HG127" s="125"/>
      <c r="HH127" s="125"/>
      <c r="HI127" s="125"/>
      <c r="HJ127" s="125"/>
      <c r="HK127" s="125"/>
      <c r="HL127" s="125"/>
      <c r="HM127" s="125"/>
      <c r="HN127" s="125"/>
      <c r="HO127" s="125"/>
      <c r="HP127" s="125"/>
      <c r="HQ127" s="125"/>
      <c r="HR127" s="125"/>
      <c r="HS127" s="125"/>
      <c r="HT127" s="125"/>
      <c r="HU127" s="125"/>
      <c r="HV127" s="125"/>
      <c r="HW127" s="125"/>
      <c r="HX127" s="125"/>
      <c r="HY127" s="125"/>
      <c r="HZ127" s="125"/>
      <c r="IA127" s="125"/>
      <c r="IB127" s="125"/>
      <c r="IC127" s="125"/>
      <c r="ID127" s="125"/>
      <c r="IE127" s="125"/>
      <c r="IF127" s="125"/>
      <c r="IG127" s="125"/>
      <c r="IH127" s="125"/>
      <c r="II127" s="125"/>
      <c r="IJ127" s="125"/>
      <c r="IK127" s="125"/>
      <c r="IL127" s="125"/>
      <c r="IM127" s="125"/>
      <c r="IN127" s="125"/>
      <c r="IO127" s="125"/>
      <c r="IP127" s="125"/>
      <c r="IQ127" s="125"/>
      <c r="IR127" s="125"/>
      <c r="IS127" s="125"/>
      <c r="IT127" s="125"/>
      <c r="IU127" s="125"/>
      <c r="IV127" s="125"/>
      <c r="IW127" s="125"/>
      <c r="IX127" s="125"/>
      <c r="IY127" s="125"/>
      <c r="IZ127" s="125"/>
      <c r="JA127" s="125"/>
      <c r="JB127" s="125"/>
      <c r="JC127" s="125"/>
      <c r="JD127" s="125"/>
      <c r="JE127" s="125"/>
      <c r="JF127" s="125"/>
      <c r="JG127" s="125"/>
      <c r="JH127" s="125"/>
      <c r="JI127" s="125"/>
      <c r="JJ127" s="125"/>
      <c r="JK127" s="125"/>
      <c r="JL127" s="125"/>
      <c r="JM127" s="125"/>
      <c r="JN127" s="125"/>
      <c r="JO127" s="125"/>
      <c r="JP127" s="125"/>
      <c r="JQ127" s="125"/>
      <c r="JR127" s="125"/>
      <c r="JS127" s="125"/>
      <c r="JT127" s="125"/>
      <c r="JU127" s="125"/>
      <c r="JV127" s="125"/>
      <c r="JW127" s="125"/>
      <c r="JX127" s="125"/>
      <c r="JY127" s="125"/>
      <c r="JZ127" s="125"/>
      <c r="KA127" s="125"/>
      <c r="KB127" s="125"/>
      <c r="KC127" s="125"/>
      <c r="KD127" s="125"/>
      <c r="KE127" s="125"/>
      <c r="KF127" s="125"/>
      <c r="KG127" s="125"/>
      <c r="KH127" s="125"/>
      <c r="KI127" s="125"/>
      <c r="KJ127" s="125"/>
      <c r="KK127" s="125"/>
      <c r="KL127" s="125"/>
      <c r="KM127" s="125"/>
      <c r="KN127" s="125"/>
      <c r="KO127" s="125"/>
      <c r="KP127" s="125"/>
      <c r="KQ127" s="125"/>
      <c r="KR127" s="125"/>
      <c r="KS127" s="125"/>
      <c r="KT127" s="125"/>
      <c r="KU127" s="125"/>
      <c r="KV127" s="125"/>
      <c r="KW127" s="125"/>
      <c r="KX127" s="125"/>
      <c r="KY127" s="125"/>
      <c r="KZ127" s="125"/>
      <c r="LA127" s="125"/>
      <c r="LB127" s="125"/>
      <c r="LC127" s="125"/>
      <c r="LD127" s="125"/>
      <c r="LE127" s="125"/>
      <c r="LF127" s="125"/>
      <c r="LG127" s="125"/>
      <c r="LH127" s="125"/>
      <c r="LI127" s="125"/>
      <c r="LJ127" s="125"/>
      <c r="LK127" s="125"/>
      <c r="LL127" s="125"/>
      <c r="LM127" s="125"/>
      <c r="LN127" s="125"/>
      <c r="LO127" s="125"/>
      <c r="LP127" s="125"/>
      <c r="LQ127" s="125"/>
      <c r="LR127" s="125"/>
      <c r="LS127" s="125"/>
      <c r="LT127" s="125"/>
      <c r="LU127" s="125"/>
      <c r="LV127" s="125"/>
      <c r="LW127" s="125"/>
      <c r="LX127" s="125"/>
    </row>
    <row r="128" spans="1:336">
      <c r="A128" s="178"/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25"/>
      <c r="BN128" s="125"/>
      <c r="BO128" s="125"/>
      <c r="BP128" s="125"/>
      <c r="BQ128" s="125"/>
      <c r="BR128" s="125"/>
      <c r="BS128" s="125"/>
      <c r="BT128" s="125"/>
      <c r="BU128" s="125"/>
      <c r="BV128" s="125"/>
      <c r="BW128" s="125"/>
      <c r="BX128" s="125"/>
      <c r="BY128" s="125"/>
      <c r="BZ128" s="125"/>
      <c r="CA128" s="125"/>
      <c r="CB128" s="125"/>
      <c r="CC128" s="125"/>
      <c r="CD128" s="125"/>
      <c r="CE128" s="125"/>
      <c r="CF128" s="125"/>
      <c r="CG128" s="125"/>
      <c r="CH128" s="125"/>
      <c r="CI128" s="125"/>
      <c r="CJ128" s="125"/>
      <c r="CK128" s="125"/>
      <c r="CL128" s="125"/>
      <c r="CM128" s="125"/>
      <c r="CN128" s="125"/>
      <c r="CO128" s="125"/>
      <c r="CP128" s="125"/>
      <c r="CQ128" s="125"/>
      <c r="CR128" s="125"/>
      <c r="CS128" s="125"/>
      <c r="CT128" s="125"/>
      <c r="CU128" s="125"/>
      <c r="CV128" s="125"/>
      <c r="CW128" s="125"/>
      <c r="CX128" s="125"/>
      <c r="CY128" s="125"/>
      <c r="CZ128" s="125"/>
      <c r="DA128" s="125"/>
      <c r="DB128" s="125"/>
      <c r="DC128" s="125"/>
      <c r="DD128" s="125"/>
      <c r="DE128" s="125"/>
      <c r="DF128" s="125"/>
      <c r="DG128" s="125"/>
      <c r="DH128" s="125"/>
      <c r="DI128" s="125"/>
      <c r="DJ128" s="125"/>
      <c r="DK128" s="125"/>
      <c r="DL128" s="125"/>
      <c r="DM128" s="125"/>
      <c r="DN128" s="125"/>
      <c r="DO128" s="125"/>
      <c r="DP128" s="125"/>
      <c r="DQ128" s="125"/>
      <c r="DR128" s="125"/>
      <c r="DS128" s="125"/>
      <c r="DT128" s="125"/>
      <c r="DU128" s="125"/>
      <c r="DV128" s="125"/>
      <c r="DW128" s="125"/>
      <c r="DX128" s="125"/>
      <c r="DY128" s="125"/>
      <c r="DZ128" s="125"/>
      <c r="EA128" s="125"/>
      <c r="EB128" s="125"/>
      <c r="EC128" s="125"/>
      <c r="ED128" s="125"/>
      <c r="EE128" s="125"/>
      <c r="EF128" s="125"/>
      <c r="EG128" s="125"/>
      <c r="EH128" s="125"/>
      <c r="EI128" s="125"/>
      <c r="EJ128" s="125"/>
      <c r="EK128" s="125"/>
      <c r="EL128" s="125"/>
      <c r="EM128" s="125"/>
      <c r="EN128" s="125"/>
      <c r="EO128" s="125"/>
      <c r="EP128" s="125"/>
      <c r="EQ128" s="125"/>
      <c r="ER128" s="125"/>
      <c r="ES128" s="125"/>
      <c r="ET128" s="125"/>
      <c r="EU128" s="125"/>
      <c r="EV128" s="125"/>
      <c r="EW128" s="125"/>
      <c r="EX128" s="125"/>
      <c r="EY128" s="125"/>
      <c r="EZ128" s="125"/>
      <c r="FA128" s="125"/>
      <c r="FB128" s="125"/>
      <c r="FC128" s="125"/>
      <c r="FD128" s="125"/>
      <c r="FE128" s="125"/>
      <c r="FF128" s="125"/>
      <c r="FG128" s="125"/>
      <c r="FH128" s="125"/>
      <c r="FI128" s="125"/>
      <c r="FJ128" s="125"/>
      <c r="FK128" s="125"/>
      <c r="FL128" s="125"/>
      <c r="FM128" s="125"/>
      <c r="FN128" s="125"/>
      <c r="FO128" s="125"/>
      <c r="FP128" s="125"/>
      <c r="FQ128" s="125"/>
      <c r="FR128" s="125"/>
      <c r="FS128" s="125"/>
      <c r="FT128" s="125"/>
      <c r="FU128" s="125"/>
      <c r="FV128" s="125"/>
      <c r="FW128" s="125"/>
      <c r="FX128" s="125"/>
      <c r="FY128" s="125"/>
      <c r="FZ128" s="125"/>
      <c r="GA128" s="125"/>
      <c r="GB128" s="125"/>
      <c r="GC128" s="125"/>
      <c r="GD128" s="125"/>
      <c r="GE128" s="125"/>
      <c r="GF128" s="125"/>
      <c r="GG128" s="125"/>
      <c r="GH128" s="125"/>
      <c r="GI128" s="125"/>
      <c r="GJ128" s="125"/>
      <c r="GK128" s="125"/>
      <c r="GL128" s="125"/>
      <c r="GM128" s="125"/>
      <c r="GN128" s="125"/>
      <c r="GO128" s="125"/>
      <c r="GP128" s="125"/>
      <c r="GQ128" s="125"/>
      <c r="GR128" s="125"/>
      <c r="GS128" s="125"/>
      <c r="GT128" s="125"/>
      <c r="GU128" s="125"/>
      <c r="GV128" s="125"/>
      <c r="GW128" s="125"/>
      <c r="GX128" s="125"/>
      <c r="GY128" s="125"/>
      <c r="GZ128" s="125"/>
      <c r="HA128" s="125"/>
      <c r="HB128" s="125"/>
      <c r="HC128" s="125"/>
      <c r="HD128" s="125"/>
      <c r="HE128" s="125"/>
      <c r="HF128" s="125"/>
      <c r="HG128" s="125"/>
      <c r="HH128" s="125"/>
      <c r="HI128" s="125"/>
      <c r="HJ128" s="125"/>
      <c r="HK128" s="125"/>
      <c r="HL128" s="125"/>
      <c r="HM128" s="125"/>
      <c r="HN128" s="125"/>
      <c r="HO128" s="125"/>
      <c r="HP128" s="125"/>
      <c r="HQ128" s="125"/>
      <c r="HR128" s="125"/>
      <c r="HS128" s="125"/>
      <c r="HT128" s="125"/>
      <c r="HU128" s="125"/>
      <c r="HV128" s="125"/>
      <c r="HW128" s="125"/>
      <c r="HX128" s="125"/>
      <c r="HY128" s="125"/>
      <c r="HZ128" s="125"/>
      <c r="IA128" s="125"/>
      <c r="IB128" s="125"/>
      <c r="IC128" s="125"/>
      <c r="ID128" s="125"/>
      <c r="IE128" s="125"/>
      <c r="IF128" s="125"/>
      <c r="IG128" s="125"/>
      <c r="IH128" s="125"/>
      <c r="II128" s="125"/>
      <c r="IJ128" s="125"/>
      <c r="IK128" s="125"/>
      <c r="IL128" s="125"/>
      <c r="IM128" s="125"/>
      <c r="IN128" s="125"/>
      <c r="IO128" s="125"/>
      <c r="IP128" s="125"/>
      <c r="IQ128" s="125"/>
      <c r="IR128" s="125"/>
      <c r="IS128" s="125"/>
      <c r="IT128" s="125"/>
      <c r="IU128" s="125"/>
      <c r="IV128" s="125"/>
      <c r="IW128" s="125"/>
      <c r="IX128" s="125"/>
      <c r="IY128" s="125"/>
      <c r="IZ128" s="125"/>
      <c r="JA128" s="125"/>
      <c r="JB128" s="125"/>
      <c r="JC128" s="125"/>
      <c r="JD128" s="125"/>
      <c r="JE128" s="125"/>
      <c r="JF128" s="125"/>
      <c r="JG128" s="125"/>
      <c r="JH128" s="125"/>
      <c r="JI128" s="125"/>
      <c r="JJ128" s="125"/>
      <c r="JK128" s="125"/>
      <c r="JL128" s="125"/>
      <c r="JM128" s="125"/>
      <c r="JN128" s="125"/>
      <c r="JO128" s="125"/>
      <c r="JP128" s="125"/>
      <c r="JQ128" s="125"/>
      <c r="JR128" s="125"/>
      <c r="JS128" s="125"/>
      <c r="JT128" s="125"/>
      <c r="JU128" s="125"/>
      <c r="JV128" s="125"/>
      <c r="JW128" s="125"/>
      <c r="JX128" s="125"/>
      <c r="JY128" s="125"/>
      <c r="JZ128" s="125"/>
      <c r="KA128" s="125"/>
      <c r="KB128" s="125"/>
      <c r="KC128" s="125"/>
      <c r="KD128" s="125"/>
      <c r="KE128" s="125"/>
      <c r="KF128" s="125"/>
      <c r="KG128" s="125"/>
      <c r="KH128" s="125"/>
      <c r="KI128" s="125"/>
      <c r="KJ128" s="125"/>
      <c r="KK128" s="125"/>
      <c r="KL128" s="125"/>
      <c r="KM128" s="125"/>
      <c r="KN128" s="125"/>
      <c r="KO128" s="125"/>
      <c r="KP128" s="125"/>
      <c r="KQ128" s="125"/>
      <c r="KR128" s="125"/>
      <c r="KS128" s="125"/>
      <c r="KT128" s="125"/>
      <c r="KU128" s="125"/>
      <c r="KV128" s="125"/>
      <c r="KW128" s="125"/>
      <c r="KX128" s="125"/>
      <c r="KY128" s="125"/>
      <c r="KZ128" s="125"/>
      <c r="LA128" s="125"/>
      <c r="LB128" s="125"/>
      <c r="LC128" s="125"/>
      <c r="LD128" s="125"/>
      <c r="LE128" s="125"/>
      <c r="LF128" s="125"/>
      <c r="LG128" s="125"/>
      <c r="LH128" s="125"/>
      <c r="LI128" s="125"/>
      <c r="LJ128" s="125"/>
      <c r="LK128" s="125"/>
      <c r="LL128" s="125"/>
      <c r="LM128" s="125"/>
      <c r="LN128" s="125"/>
      <c r="LO128" s="125"/>
      <c r="LP128" s="125"/>
      <c r="LQ128" s="125"/>
      <c r="LR128" s="125"/>
      <c r="LS128" s="125"/>
      <c r="LT128" s="125"/>
      <c r="LU128" s="125"/>
      <c r="LV128" s="125"/>
      <c r="LW128" s="125"/>
      <c r="LX128" s="125"/>
    </row>
    <row r="129" spans="2:336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25"/>
      <c r="BN129" s="125"/>
      <c r="BO129" s="125"/>
      <c r="BP129" s="125"/>
      <c r="BQ129" s="125"/>
      <c r="BR129" s="125"/>
      <c r="BS129" s="125"/>
      <c r="BT129" s="125"/>
      <c r="BU129" s="125"/>
      <c r="BV129" s="125"/>
      <c r="BW129" s="125"/>
      <c r="BX129" s="125"/>
      <c r="BY129" s="125"/>
      <c r="BZ129" s="125"/>
      <c r="CA129" s="125"/>
      <c r="CB129" s="125"/>
      <c r="CC129" s="125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5"/>
      <c r="CN129" s="125"/>
      <c r="CO129" s="125"/>
      <c r="CP129" s="125"/>
      <c r="CQ129" s="125"/>
      <c r="CR129" s="125"/>
      <c r="CS129" s="125"/>
      <c r="CT129" s="125"/>
      <c r="CU129" s="125"/>
      <c r="CV129" s="125"/>
      <c r="CW129" s="125"/>
      <c r="CX129" s="125"/>
      <c r="CY129" s="125"/>
      <c r="CZ129" s="125"/>
      <c r="DA129" s="125"/>
      <c r="DB129" s="125"/>
      <c r="DC129" s="125"/>
      <c r="DD129" s="125"/>
      <c r="DE129" s="125"/>
      <c r="DF129" s="125"/>
      <c r="DG129" s="125"/>
      <c r="DH129" s="125"/>
      <c r="DI129" s="125"/>
      <c r="DJ129" s="125"/>
      <c r="DK129" s="125"/>
      <c r="DL129" s="125"/>
      <c r="DM129" s="125"/>
      <c r="DN129" s="125"/>
      <c r="DO129" s="125"/>
      <c r="DP129" s="125"/>
      <c r="DQ129" s="125"/>
      <c r="DR129" s="125"/>
      <c r="DS129" s="125"/>
      <c r="DT129" s="125"/>
      <c r="DU129" s="125"/>
      <c r="DV129" s="125"/>
      <c r="DW129" s="125"/>
      <c r="DX129" s="125"/>
      <c r="DY129" s="125"/>
      <c r="DZ129" s="125"/>
      <c r="EA129" s="125"/>
      <c r="EB129" s="125"/>
      <c r="EC129" s="125"/>
      <c r="ED129" s="125"/>
      <c r="EE129" s="125"/>
      <c r="EF129" s="125"/>
      <c r="EG129" s="125"/>
      <c r="EH129" s="125"/>
      <c r="EI129" s="125"/>
      <c r="EJ129" s="125"/>
      <c r="EK129" s="125"/>
      <c r="EL129" s="125"/>
      <c r="EM129" s="125"/>
      <c r="EN129" s="125"/>
      <c r="EO129" s="125"/>
      <c r="EP129" s="125"/>
      <c r="EQ129" s="125"/>
      <c r="ER129" s="125"/>
      <c r="ES129" s="125"/>
      <c r="ET129" s="125"/>
      <c r="EU129" s="125"/>
      <c r="EV129" s="125"/>
      <c r="EW129" s="125"/>
      <c r="EX129" s="125"/>
      <c r="EY129" s="125"/>
      <c r="EZ129" s="125"/>
      <c r="FA129" s="125"/>
      <c r="FB129" s="125"/>
      <c r="FC129" s="125"/>
      <c r="FD129" s="125"/>
      <c r="FE129" s="125"/>
      <c r="FF129" s="125"/>
      <c r="FG129" s="125"/>
      <c r="FH129" s="125"/>
      <c r="FI129" s="125"/>
      <c r="FJ129" s="125"/>
      <c r="FK129" s="125"/>
      <c r="FL129" s="125"/>
      <c r="FM129" s="125"/>
      <c r="FN129" s="125"/>
      <c r="FO129" s="125"/>
      <c r="FP129" s="125"/>
      <c r="FQ129" s="125"/>
      <c r="FR129" s="125"/>
      <c r="FS129" s="125"/>
      <c r="FT129" s="125"/>
      <c r="FU129" s="125"/>
      <c r="FV129" s="125"/>
      <c r="FW129" s="125"/>
      <c r="FX129" s="125"/>
      <c r="FY129" s="125"/>
      <c r="FZ129" s="125"/>
      <c r="GA129" s="125"/>
      <c r="GB129" s="125"/>
      <c r="GC129" s="125"/>
      <c r="GD129" s="125"/>
      <c r="GE129" s="125"/>
      <c r="GF129" s="125"/>
      <c r="GG129" s="125"/>
      <c r="GH129" s="125"/>
      <c r="GI129" s="125"/>
      <c r="GJ129" s="125"/>
      <c r="GK129" s="125"/>
      <c r="GL129" s="125"/>
      <c r="GM129" s="125"/>
      <c r="GN129" s="125"/>
      <c r="GO129" s="125"/>
      <c r="GP129" s="125"/>
      <c r="GQ129" s="125"/>
      <c r="GR129" s="125"/>
      <c r="GS129" s="125"/>
      <c r="GT129" s="125"/>
      <c r="GU129" s="125"/>
      <c r="GV129" s="125"/>
      <c r="GW129" s="125"/>
      <c r="GX129" s="125"/>
      <c r="GY129" s="125"/>
      <c r="GZ129" s="125"/>
      <c r="HA129" s="125"/>
      <c r="HB129" s="125"/>
      <c r="HC129" s="125"/>
      <c r="HD129" s="125"/>
      <c r="HE129" s="125"/>
      <c r="HF129" s="125"/>
      <c r="HG129" s="125"/>
      <c r="HH129" s="125"/>
      <c r="HI129" s="125"/>
      <c r="HJ129" s="125"/>
      <c r="HK129" s="125"/>
      <c r="HL129" s="125"/>
      <c r="HM129" s="125"/>
      <c r="HN129" s="125"/>
      <c r="HO129" s="125"/>
      <c r="HP129" s="125"/>
      <c r="HQ129" s="125"/>
      <c r="HR129" s="125"/>
      <c r="HS129" s="125"/>
      <c r="HT129" s="125"/>
      <c r="HU129" s="125"/>
      <c r="HV129" s="125"/>
      <c r="HW129" s="125"/>
      <c r="HX129" s="125"/>
      <c r="HY129" s="125"/>
      <c r="HZ129" s="125"/>
      <c r="IA129" s="125"/>
      <c r="IB129" s="125"/>
      <c r="IC129" s="125"/>
      <c r="ID129" s="125"/>
      <c r="IE129" s="125"/>
      <c r="IF129" s="125"/>
      <c r="IG129" s="125"/>
      <c r="IH129" s="125"/>
      <c r="II129" s="125"/>
      <c r="IJ129" s="125"/>
      <c r="IK129" s="125"/>
      <c r="IL129" s="125"/>
      <c r="IM129" s="125"/>
      <c r="IN129" s="125"/>
      <c r="IO129" s="125"/>
      <c r="IP129" s="125"/>
      <c r="IQ129" s="125"/>
      <c r="IR129" s="125"/>
      <c r="IS129" s="125"/>
      <c r="IT129" s="125"/>
      <c r="IU129" s="125"/>
      <c r="IV129" s="125"/>
      <c r="IW129" s="125"/>
      <c r="IX129" s="125"/>
      <c r="IY129" s="125"/>
      <c r="IZ129" s="125"/>
      <c r="JA129" s="125"/>
      <c r="JB129" s="125"/>
      <c r="JC129" s="125"/>
      <c r="JD129" s="125"/>
      <c r="JE129" s="125"/>
      <c r="JF129" s="125"/>
      <c r="JG129" s="125"/>
      <c r="JH129" s="125"/>
      <c r="JI129" s="125"/>
      <c r="JJ129" s="125"/>
      <c r="JK129" s="125"/>
      <c r="JL129" s="125"/>
      <c r="JM129" s="125"/>
      <c r="JN129" s="125"/>
      <c r="JO129" s="125"/>
      <c r="JP129" s="125"/>
      <c r="JQ129" s="125"/>
      <c r="JR129" s="125"/>
      <c r="JS129" s="125"/>
      <c r="JT129" s="125"/>
      <c r="JU129" s="125"/>
      <c r="JV129" s="125"/>
      <c r="JW129" s="125"/>
      <c r="JX129" s="125"/>
      <c r="JY129" s="125"/>
      <c r="JZ129" s="125"/>
      <c r="KA129" s="125"/>
      <c r="KB129" s="125"/>
      <c r="KC129" s="125"/>
      <c r="KD129" s="125"/>
      <c r="KE129" s="125"/>
      <c r="KF129" s="125"/>
      <c r="KG129" s="125"/>
      <c r="KH129" s="125"/>
      <c r="KI129" s="125"/>
      <c r="KJ129" s="125"/>
      <c r="KK129" s="125"/>
      <c r="KL129" s="125"/>
      <c r="KM129" s="125"/>
      <c r="KN129" s="125"/>
      <c r="KO129" s="125"/>
      <c r="KP129" s="125"/>
      <c r="KQ129" s="125"/>
      <c r="KR129" s="125"/>
      <c r="KS129" s="125"/>
      <c r="KT129" s="125"/>
      <c r="KU129" s="125"/>
      <c r="KV129" s="125"/>
      <c r="KW129" s="125"/>
      <c r="KX129" s="125"/>
      <c r="KY129" s="125"/>
      <c r="KZ129" s="125"/>
      <c r="LA129" s="125"/>
      <c r="LB129" s="125"/>
      <c r="LC129" s="125"/>
      <c r="LD129" s="125"/>
      <c r="LE129" s="125"/>
      <c r="LF129" s="125"/>
      <c r="LG129" s="125"/>
      <c r="LH129" s="125"/>
      <c r="LI129" s="125"/>
      <c r="LJ129" s="125"/>
      <c r="LK129" s="125"/>
      <c r="LL129" s="125"/>
      <c r="LM129" s="125"/>
      <c r="LN129" s="125"/>
      <c r="LO129" s="125"/>
      <c r="LP129" s="125"/>
      <c r="LQ129" s="125"/>
      <c r="LR129" s="125"/>
      <c r="LS129" s="125"/>
      <c r="LT129" s="125"/>
      <c r="LU129" s="125"/>
      <c r="LV129" s="125"/>
      <c r="LW129" s="125"/>
      <c r="LX129" s="125"/>
    </row>
    <row r="130" spans="2:336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25"/>
      <c r="BN130" s="125"/>
      <c r="BO130" s="125"/>
      <c r="BP130" s="125"/>
      <c r="BQ130" s="125"/>
      <c r="BR130" s="125"/>
      <c r="BS130" s="125"/>
      <c r="BT130" s="125"/>
      <c r="BU130" s="125"/>
      <c r="BV130" s="125"/>
      <c r="BW130" s="125"/>
      <c r="BX130" s="125"/>
      <c r="BY130" s="125"/>
      <c r="BZ130" s="125"/>
      <c r="CA130" s="125"/>
      <c r="CB130" s="125"/>
      <c r="CC130" s="125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5"/>
      <c r="CN130" s="125"/>
      <c r="CO130" s="125"/>
      <c r="CP130" s="125"/>
      <c r="CQ130" s="125"/>
      <c r="CR130" s="125"/>
      <c r="CS130" s="125"/>
      <c r="CT130" s="125"/>
      <c r="CU130" s="125"/>
      <c r="CV130" s="125"/>
      <c r="CW130" s="125"/>
      <c r="CX130" s="125"/>
      <c r="CY130" s="125"/>
      <c r="CZ130" s="125"/>
      <c r="DA130" s="125"/>
      <c r="DB130" s="125"/>
      <c r="DC130" s="125"/>
      <c r="DD130" s="125"/>
      <c r="DE130" s="125"/>
      <c r="DF130" s="125"/>
      <c r="DG130" s="125"/>
      <c r="DH130" s="125"/>
      <c r="DI130" s="125"/>
      <c r="DJ130" s="125"/>
      <c r="DK130" s="125"/>
      <c r="DL130" s="125"/>
      <c r="DM130" s="125"/>
      <c r="DN130" s="125"/>
      <c r="DO130" s="125"/>
      <c r="DP130" s="125"/>
      <c r="DQ130" s="125"/>
      <c r="DR130" s="125"/>
      <c r="DS130" s="125"/>
      <c r="DT130" s="125"/>
      <c r="DU130" s="125"/>
      <c r="DV130" s="125"/>
      <c r="DW130" s="125"/>
      <c r="DX130" s="125"/>
      <c r="DY130" s="125"/>
      <c r="DZ130" s="125"/>
      <c r="EA130" s="125"/>
      <c r="EB130" s="125"/>
      <c r="EC130" s="125"/>
      <c r="ED130" s="125"/>
      <c r="EE130" s="125"/>
      <c r="EF130" s="125"/>
      <c r="EG130" s="125"/>
      <c r="EH130" s="125"/>
      <c r="EI130" s="125"/>
      <c r="EJ130" s="125"/>
      <c r="EK130" s="125"/>
      <c r="EL130" s="125"/>
      <c r="EM130" s="125"/>
      <c r="EN130" s="125"/>
      <c r="EO130" s="125"/>
      <c r="EP130" s="125"/>
      <c r="EQ130" s="125"/>
      <c r="ER130" s="125"/>
      <c r="ES130" s="125"/>
      <c r="ET130" s="125"/>
      <c r="EU130" s="125"/>
      <c r="EV130" s="125"/>
      <c r="EW130" s="125"/>
      <c r="EX130" s="125"/>
      <c r="EY130" s="125"/>
      <c r="EZ130" s="125"/>
      <c r="FA130" s="125"/>
      <c r="FB130" s="125"/>
      <c r="FC130" s="125"/>
      <c r="FD130" s="125"/>
      <c r="FE130" s="125"/>
      <c r="FF130" s="125"/>
      <c r="FG130" s="125"/>
      <c r="FH130" s="125"/>
      <c r="FI130" s="125"/>
      <c r="FJ130" s="125"/>
      <c r="FK130" s="125"/>
      <c r="FL130" s="125"/>
      <c r="FM130" s="125"/>
      <c r="FN130" s="125"/>
      <c r="FO130" s="125"/>
      <c r="FP130" s="125"/>
      <c r="FQ130" s="125"/>
      <c r="FR130" s="125"/>
      <c r="FS130" s="125"/>
      <c r="FT130" s="125"/>
      <c r="FU130" s="125"/>
      <c r="FV130" s="125"/>
      <c r="FW130" s="125"/>
      <c r="FX130" s="125"/>
      <c r="FY130" s="125"/>
      <c r="FZ130" s="125"/>
      <c r="GA130" s="125"/>
      <c r="GB130" s="125"/>
      <c r="GC130" s="125"/>
      <c r="GD130" s="125"/>
      <c r="GE130" s="125"/>
      <c r="GF130" s="125"/>
      <c r="GG130" s="125"/>
      <c r="GH130" s="125"/>
      <c r="GI130" s="125"/>
      <c r="GJ130" s="125"/>
      <c r="GK130" s="125"/>
      <c r="GL130" s="125"/>
      <c r="GM130" s="125"/>
      <c r="GN130" s="125"/>
      <c r="GO130" s="125"/>
      <c r="GP130" s="125"/>
      <c r="GQ130" s="125"/>
      <c r="GR130" s="125"/>
      <c r="GS130" s="125"/>
      <c r="GT130" s="125"/>
      <c r="GU130" s="125"/>
      <c r="GV130" s="125"/>
      <c r="GW130" s="125"/>
      <c r="GX130" s="125"/>
      <c r="GY130" s="125"/>
      <c r="GZ130" s="125"/>
      <c r="HA130" s="125"/>
      <c r="HB130" s="125"/>
      <c r="HC130" s="125"/>
      <c r="HD130" s="125"/>
      <c r="HE130" s="125"/>
      <c r="HF130" s="125"/>
      <c r="HG130" s="125"/>
      <c r="HH130" s="125"/>
      <c r="HI130" s="125"/>
      <c r="HJ130" s="125"/>
      <c r="HK130" s="125"/>
      <c r="HL130" s="125"/>
      <c r="HM130" s="125"/>
      <c r="HN130" s="125"/>
      <c r="HO130" s="125"/>
      <c r="HP130" s="125"/>
      <c r="HQ130" s="125"/>
      <c r="HR130" s="125"/>
      <c r="HS130" s="125"/>
      <c r="HT130" s="125"/>
      <c r="HU130" s="125"/>
      <c r="HV130" s="125"/>
      <c r="HW130" s="125"/>
      <c r="HX130" s="125"/>
      <c r="HY130" s="125"/>
      <c r="HZ130" s="125"/>
      <c r="IA130" s="125"/>
      <c r="IB130" s="125"/>
      <c r="IC130" s="125"/>
      <c r="ID130" s="125"/>
      <c r="IE130" s="125"/>
      <c r="IF130" s="125"/>
      <c r="IG130" s="125"/>
      <c r="IH130" s="125"/>
      <c r="II130" s="125"/>
      <c r="IJ130" s="125"/>
      <c r="IK130" s="125"/>
      <c r="IL130" s="125"/>
      <c r="IM130" s="125"/>
      <c r="IN130" s="125"/>
      <c r="IO130" s="125"/>
      <c r="IP130" s="125"/>
      <c r="IQ130" s="125"/>
      <c r="IR130" s="125"/>
      <c r="IS130" s="125"/>
      <c r="IT130" s="125"/>
      <c r="IU130" s="125"/>
      <c r="IV130" s="125"/>
      <c r="IW130" s="125"/>
      <c r="IX130" s="125"/>
      <c r="IY130" s="125"/>
      <c r="IZ130" s="125"/>
      <c r="JA130" s="125"/>
      <c r="JB130" s="125"/>
      <c r="JC130" s="125"/>
      <c r="JD130" s="125"/>
      <c r="JE130" s="125"/>
      <c r="JF130" s="125"/>
      <c r="JG130" s="125"/>
      <c r="JH130" s="125"/>
      <c r="JI130" s="125"/>
      <c r="JJ130" s="125"/>
      <c r="JK130" s="125"/>
      <c r="JL130" s="125"/>
      <c r="JM130" s="125"/>
      <c r="JN130" s="125"/>
      <c r="JO130" s="125"/>
      <c r="JP130" s="125"/>
      <c r="JQ130" s="125"/>
      <c r="JR130" s="125"/>
      <c r="JS130" s="125"/>
      <c r="JT130" s="125"/>
      <c r="JU130" s="125"/>
      <c r="JV130" s="125"/>
      <c r="JW130" s="125"/>
      <c r="JX130" s="125"/>
      <c r="JY130" s="125"/>
      <c r="JZ130" s="125"/>
      <c r="KA130" s="125"/>
      <c r="KB130" s="125"/>
      <c r="KC130" s="125"/>
      <c r="KD130" s="125"/>
      <c r="KE130" s="125"/>
      <c r="KF130" s="125"/>
      <c r="KG130" s="125"/>
      <c r="KH130" s="125"/>
      <c r="KI130" s="125"/>
      <c r="KJ130" s="125"/>
      <c r="KK130" s="125"/>
      <c r="KL130" s="125"/>
      <c r="KM130" s="125"/>
      <c r="KN130" s="125"/>
      <c r="KO130" s="125"/>
      <c r="KP130" s="125"/>
      <c r="KQ130" s="125"/>
      <c r="KR130" s="125"/>
      <c r="KS130" s="125"/>
      <c r="KT130" s="125"/>
      <c r="KU130" s="125"/>
      <c r="KV130" s="125"/>
      <c r="KW130" s="125"/>
      <c r="KX130" s="125"/>
      <c r="KY130" s="125"/>
      <c r="KZ130" s="125"/>
      <c r="LA130" s="125"/>
      <c r="LB130" s="125"/>
      <c r="LC130" s="125"/>
      <c r="LD130" s="125"/>
      <c r="LE130" s="125"/>
      <c r="LF130" s="125"/>
      <c r="LG130" s="125"/>
      <c r="LH130" s="125"/>
      <c r="LI130" s="125"/>
      <c r="LJ130" s="125"/>
      <c r="LK130" s="125"/>
      <c r="LL130" s="125"/>
      <c r="LM130" s="125"/>
      <c r="LN130" s="125"/>
      <c r="LO130" s="125"/>
      <c r="LP130" s="125"/>
      <c r="LQ130" s="125"/>
      <c r="LR130" s="125"/>
      <c r="LS130" s="125"/>
      <c r="LT130" s="125"/>
      <c r="LU130" s="125"/>
      <c r="LV130" s="125"/>
      <c r="LW130" s="125"/>
      <c r="LX130" s="125"/>
    </row>
    <row r="131" spans="2:336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25"/>
      <c r="BN131" s="125"/>
      <c r="BO131" s="125"/>
      <c r="BP131" s="125"/>
      <c r="BQ131" s="125"/>
      <c r="BR131" s="125"/>
      <c r="BS131" s="125"/>
      <c r="BT131" s="125"/>
      <c r="BU131" s="125"/>
      <c r="BV131" s="125"/>
      <c r="BW131" s="125"/>
      <c r="BX131" s="125"/>
      <c r="BY131" s="125"/>
      <c r="BZ131" s="125"/>
      <c r="CA131" s="125"/>
      <c r="CB131" s="125"/>
      <c r="CC131" s="125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5"/>
      <c r="CN131" s="125"/>
      <c r="CO131" s="125"/>
      <c r="CP131" s="125"/>
      <c r="CQ131" s="125"/>
      <c r="CR131" s="125"/>
      <c r="CS131" s="125"/>
      <c r="CT131" s="125"/>
      <c r="CU131" s="125"/>
      <c r="CV131" s="125"/>
      <c r="CW131" s="125"/>
      <c r="CX131" s="125"/>
      <c r="CY131" s="125"/>
      <c r="CZ131" s="125"/>
      <c r="DA131" s="125"/>
      <c r="DB131" s="125"/>
      <c r="DC131" s="125"/>
      <c r="DD131" s="125"/>
      <c r="DE131" s="125"/>
      <c r="DF131" s="125"/>
      <c r="DG131" s="125"/>
      <c r="DH131" s="125"/>
      <c r="DI131" s="125"/>
      <c r="DJ131" s="125"/>
      <c r="DK131" s="125"/>
      <c r="DL131" s="125"/>
      <c r="DM131" s="125"/>
      <c r="DN131" s="125"/>
      <c r="DO131" s="125"/>
      <c r="DP131" s="125"/>
      <c r="DQ131" s="125"/>
      <c r="DR131" s="125"/>
      <c r="DS131" s="125"/>
      <c r="DT131" s="125"/>
      <c r="DU131" s="125"/>
      <c r="DV131" s="125"/>
      <c r="DW131" s="125"/>
      <c r="DX131" s="125"/>
      <c r="DY131" s="125"/>
      <c r="DZ131" s="125"/>
      <c r="EA131" s="125"/>
      <c r="EB131" s="125"/>
      <c r="EC131" s="125"/>
      <c r="ED131" s="125"/>
      <c r="EE131" s="125"/>
      <c r="EF131" s="125"/>
      <c r="EG131" s="125"/>
      <c r="EH131" s="125"/>
      <c r="EI131" s="125"/>
      <c r="EJ131" s="125"/>
      <c r="EK131" s="125"/>
      <c r="EL131" s="125"/>
      <c r="EM131" s="125"/>
      <c r="EN131" s="125"/>
      <c r="EO131" s="125"/>
      <c r="EP131" s="125"/>
      <c r="EQ131" s="125"/>
      <c r="ER131" s="125"/>
      <c r="ES131" s="125"/>
      <c r="ET131" s="125"/>
      <c r="EU131" s="125"/>
      <c r="EV131" s="125"/>
      <c r="EW131" s="125"/>
      <c r="EX131" s="125"/>
      <c r="EY131" s="125"/>
      <c r="EZ131" s="125"/>
      <c r="FA131" s="125"/>
      <c r="FB131" s="125"/>
      <c r="FC131" s="125"/>
      <c r="FD131" s="125"/>
      <c r="FE131" s="125"/>
      <c r="FF131" s="125"/>
      <c r="FG131" s="125"/>
      <c r="FH131" s="125"/>
      <c r="FI131" s="125"/>
      <c r="FJ131" s="125"/>
      <c r="FK131" s="125"/>
      <c r="FL131" s="125"/>
      <c r="FM131" s="125"/>
      <c r="FN131" s="125"/>
      <c r="FO131" s="125"/>
      <c r="FP131" s="125"/>
      <c r="FQ131" s="125"/>
      <c r="FR131" s="125"/>
      <c r="FS131" s="125"/>
      <c r="FT131" s="125"/>
      <c r="FU131" s="125"/>
      <c r="FV131" s="125"/>
      <c r="FW131" s="125"/>
      <c r="FX131" s="125"/>
      <c r="FY131" s="125"/>
      <c r="FZ131" s="125"/>
      <c r="GA131" s="125"/>
      <c r="GB131" s="125"/>
      <c r="GC131" s="125"/>
      <c r="GD131" s="125"/>
      <c r="GE131" s="125"/>
      <c r="GF131" s="125"/>
      <c r="GG131" s="125"/>
      <c r="GH131" s="125"/>
      <c r="GI131" s="125"/>
      <c r="GJ131" s="125"/>
      <c r="GK131" s="125"/>
      <c r="GL131" s="125"/>
      <c r="GM131" s="125"/>
      <c r="GN131" s="125"/>
      <c r="GO131" s="125"/>
      <c r="GP131" s="125"/>
      <c r="GQ131" s="125"/>
      <c r="GR131" s="125"/>
      <c r="GS131" s="125"/>
      <c r="GT131" s="125"/>
      <c r="GU131" s="125"/>
      <c r="GV131" s="125"/>
      <c r="GW131" s="125"/>
      <c r="GX131" s="125"/>
      <c r="GY131" s="125"/>
      <c r="GZ131" s="125"/>
      <c r="HA131" s="125"/>
      <c r="HB131" s="125"/>
      <c r="HC131" s="125"/>
      <c r="HD131" s="125"/>
      <c r="HE131" s="125"/>
      <c r="HF131" s="125"/>
      <c r="HG131" s="125"/>
      <c r="HH131" s="125"/>
      <c r="HI131" s="125"/>
      <c r="HJ131" s="125"/>
      <c r="HK131" s="125"/>
      <c r="HL131" s="125"/>
      <c r="HM131" s="125"/>
      <c r="HN131" s="125"/>
      <c r="HO131" s="125"/>
      <c r="HP131" s="125"/>
      <c r="HQ131" s="125"/>
      <c r="HR131" s="125"/>
      <c r="HS131" s="125"/>
      <c r="HT131" s="125"/>
      <c r="HU131" s="125"/>
      <c r="HV131" s="125"/>
      <c r="HW131" s="125"/>
      <c r="HX131" s="125"/>
      <c r="HY131" s="125"/>
      <c r="HZ131" s="125"/>
      <c r="IA131" s="125"/>
      <c r="IB131" s="125"/>
      <c r="IC131" s="125"/>
      <c r="ID131" s="125"/>
      <c r="IE131" s="125"/>
      <c r="IF131" s="125"/>
      <c r="IG131" s="125"/>
      <c r="IH131" s="125"/>
      <c r="II131" s="125"/>
      <c r="IJ131" s="125"/>
      <c r="IK131" s="125"/>
      <c r="IL131" s="125"/>
      <c r="IM131" s="125"/>
      <c r="IN131" s="125"/>
      <c r="IO131" s="125"/>
      <c r="IP131" s="125"/>
      <c r="IQ131" s="125"/>
      <c r="IR131" s="125"/>
      <c r="IS131" s="125"/>
      <c r="IT131" s="125"/>
      <c r="IU131" s="125"/>
      <c r="IV131" s="125"/>
      <c r="IW131" s="125"/>
      <c r="IX131" s="125"/>
      <c r="IY131" s="125"/>
      <c r="IZ131" s="125"/>
      <c r="JA131" s="125"/>
      <c r="JB131" s="125"/>
      <c r="JC131" s="125"/>
      <c r="JD131" s="125"/>
      <c r="JE131" s="125"/>
      <c r="JF131" s="125"/>
      <c r="JG131" s="125"/>
      <c r="JH131" s="125"/>
      <c r="JI131" s="125"/>
      <c r="JJ131" s="125"/>
      <c r="JK131" s="125"/>
      <c r="JL131" s="125"/>
      <c r="JM131" s="125"/>
      <c r="JN131" s="125"/>
      <c r="JO131" s="125"/>
      <c r="JP131" s="125"/>
      <c r="JQ131" s="125"/>
      <c r="JR131" s="125"/>
      <c r="JS131" s="125"/>
      <c r="JT131" s="125"/>
      <c r="JU131" s="125"/>
      <c r="JV131" s="125"/>
      <c r="JW131" s="125"/>
      <c r="JX131" s="125"/>
      <c r="JY131" s="125"/>
      <c r="JZ131" s="125"/>
      <c r="KA131" s="125"/>
      <c r="KB131" s="125"/>
      <c r="KC131" s="125"/>
      <c r="KD131" s="125"/>
      <c r="KE131" s="125"/>
      <c r="KF131" s="125"/>
      <c r="KG131" s="125"/>
      <c r="KH131" s="125"/>
      <c r="KI131" s="125"/>
      <c r="KJ131" s="125"/>
      <c r="KK131" s="125"/>
      <c r="KL131" s="125"/>
      <c r="KM131" s="125"/>
      <c r="KN131" s="125"/>
      <c r="KO131" s="125"/>
      <c r="KP131" s="125"/>
      <c r="KQ131" s="125"/>
      <c r="KR131" s="125"/>
      <c r="KS131" s="125"/>
      <c r="KT131" s="125"/>
      <c r="KU131" s="125"/>
      <c r="KV131" s="125"/>
      <c r="KW131" s="125"/>
      <c r="KX131" s="125"/>
      <c r="KY131" s="125"/>
      <c r="KZ131" s="125"/>
      <c r="LA131" s="125"/>
      <c r="LB131" s="125"/>
      <c r="LC131" s="125"/>
      <c r="LD131" s="125"/>
      <c r="LE131" s="125"/>
      <c r="LF131" s="125"/>
      <c r="LG131" s="125"/>
      <c r="LH131" s="125"/>
      <c r="LI131" s="125"/>
      <c r="LJ131" s="125"/>
      <c r="LK131" s="125"/>
      <c r="LL131" s="125"/>
      <c r="LM131" s="125"/>
      <c r="LN131" s="125"/>
      <c r="LO131" s="125"/>
      <c r="LP131" s="125"/>
      <c r="LQ131" s="125"/>
      <c r="LR131" s="125"/>
      <c r="LS131" s="125"/>
      <c r="LT131" s="125"/>
      <c r="LU131" s="125"/>
      <c r="LV131" s="125"/>
      <c r="LW131" s="125"/>
      <c r="LX131" s="125"/>
    </row>
    <row r="132" spans="2:336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  <c r="BI132" s="125"/>
      <c r="BJ132" s="125"/>
      <c r="BK132" s="125"/>
      <c r="BL132" s="125"/>
      <c r="BM132" s="125"/>
      <c r="BN132" s="125"/>
      <c r="BO132" s="125"/>
      <c r="BP132" s="125"/>
      <c r="BQ132" s="125"/>
      <c r="BR132" s="125"/>
      <c r="BS132" s="125"/>
      <c r="BT132" s="125"/>
      <c r="BU132" s="125"/>
      <c r="BV132" s="125"/>
      <c r="BW132" s="125"/>
      <c r="BX132" s="125"/>
      <c r="BY132" s="125"/>
      <c r="BZ132" s="125"/>
      <c r="CA132" s="125"/>
      <c r="CB132" s="125"/>
      <c r="CC132" s="125"/>
      <c r="CD132" s="125"/>
      <c r="CE132" s="125"/>
      <c r="CF132" s="125"/>
      <c r="CG132" s="125"/>
      <c r="CH132" s="125"/>
      <c r="CI132" s="125"/>
      <c r="CJ132" s="125"/>
      <c r="CK132" s="125"/>
      <c r="CL132" s="125"/>
      <c r="CM132" s="125"/>
      <c r="CN132" s="125"/>
      <c r="CO132" s="125"/>
      <c r="CP132" s="125"/>
      <c r="CQ132" s="125"/>
      <c r="CR132" s="125"/>
      <c r="CS132" s="125"/>
      <c r="CT132" s="125"/>
      <c r="CU132" s="125"/>
      <c r="CV132" s="125"/>
      <c r="CW132" s="125"/>
      <c r="CX132" s="125"/>
      <c r="CY132" s="125"/>
      <c r="CZ132" s="125"/>
      <c r="DA132" s="125"/>
      <c r="DB132" s="125"/>
      <c r="DC132" s="125"/>
      <c r="DD132" s="125"/>
      <c r="DE132" s="125"/>
      <c r="DF132" s="125"/>
      <c r="DG132" s="125"/>
      <c r="DH132" s="125"/>
      <c r="DI132" s="125"/>
      <c r="DJ132" s="125"/>
      <c r="DK132" s="125"/>
      <c r="DL132" s="125"/>
      <c r="DM132" s="125"/>
      <c r="DN132" s="125"/>
      <c r="DO132" s="125"/>
      <c r="DP132" s="125"/>
      <c r="DQ132" s="125"/>
      <c r="DR132" s="125"/>
      <c r="DS132" s="125"/>
      <c r="DT132" s="125"/>
      <c r="DU132" s="125"/>
      <c r="DV132" s="125"/>
      <c r="DW132" s="125"/>
      <c r="DX132" s="125"/>
      <c r="DY132" s="125"/>
      <c r="DZ132" s="125"/>
      <c r="EA132" s="125"/>
      <c r="EB132" s="125"/>
      <c r="EC132" s="125"/>
      <c r="ED132" s="125"/>
      <c r="EE132" s="125"/>
      <c r="EF132" s="125"/>
      <c r="EG132" s="125"/>
      <c r="EH132" s="125"/>
      <c r="EI132" s="125"/>
      <c r="EJ132" s="125"/>
      <c r="EK132" s="125"/>
      <c r="EL132" s="125"/>
      <c r="EM132" s="125"/>
      <c r="EN132" s="125"/>
      <c r="EO132" s="125"/>
      <c r="EP132" s="125"/>
      <c r="EQ132" s="125"/>
      <c r="ER132" s="125"/>
      <c r="ES132" s="125"/>
      <c r="ET132" s="125"/>
      <c r="EU132" s="125"/>
      <c r="EV132" s="125"/>
      <c r="EW132" s="125"/>
      <c r="EX132" s="125"/>
      <c r="EY132" s="125"/>
      <c r="EZ132" s="125"/>
      <c r="FA132" s="125"/>
      <c r="FB132" s="125"/>
      <c r="FC132" s="125"/>
      <c r="FD132" s="125"/>
      <c r="FE132" s="125"/>
      <c r="FF132" s="125"/>
      <c r="FG132" s="125"/>
      <c r="FH132" s="125"/>
      <c r="FI132" s="125"/>
      <c r="FJ132" s="125"/>
      <c r="FK132" s="125"/>
      <c r="FL132" s="125"/>
      <c r="FM132" s="125"/>
      <c r="FN132" s="125"/>
      <c r="FO132" s="125"/>
      <c r="FP132" s="125"/>
      <c r="FQ132" s="125"/>
      <c r="FR132" s="125"/>
      <c r="FS132" s="125"/>
      <c r="FT132" s="125"/>
      <c r="FU132" s="125"/>
      <c r="FV132" s="125"/>
      <c r="FW132" s="125"/>
      <c r="FX132" s="125"/>
      <c r="FY132" s="125"/>
      <c r="FZ132" s="125"/>
      <c r="GA132" s="125"/>
      <c r="GB132" s="125"/>
      <c r="GC132" s="125"/>
      <c r="GD132" s="125"/>
      <c r="GE132" s="125"/>
      <c r="GF132" s="125"/>
      <c r="GG132" s="125"/>
      <c r="GH132" s="125"/>
      <c r="GI132" s="125"/>
      <c r="GJ132" s="125"/>
      <c r="GK132" s="125"/>
      <c r="GL132" s="125"/>
      <c r="GM132" s="125"/>
      <c r="GN132" s="125"/>
      <c r="GO132" s="125"/>
      <c r="GP132" s="125"/>
      <c r="GQ132" s="125"/>
      <c r="GR132" s="125"/>
      <c r="GS132" s="125"/>
      <c r="GT132" s="125"/>
      <c r="GU132" s="125"/>
      <c r="GV132" s="125"/>
      <c r="GW132" s="125"/>
      <c r="GX132" s="125"/>
      <c r="GY132" s="125"/>
      <c r="GZ132" s="125"/>
      <c r="HA132" s="125"/>
      <c r="HB132" s="125"/>
      <c r="HC132" s="125"/>
      <c r="HD132" s="125"/>
      <c r="HE132" s="125"/>
      <c r="HF132" s="125"/>
      <c r="HG132" s="125"/>
      <c r="HH132" s="125"/>
      <c r="HI132" s="125"/>
      <c r="HJ132" s="125"/>
      <c r="HK132" s="125"/>
      <c r="HL132" s="125"/>
      <c r="HM132" s="125"/>
      <c r="HN132" s="125"/>
      <c r="HO132" s="125"/>
      <c r="HP132" s="125"/>
      <c r="HQ132" s="125"/>
      <c r="HR132" s="125"/>
      <c r="HS132" s="125"/>
      <c r="HT132" s="125"/>
      <c r="HU132" s="125"/>
      <c r="HV132" s="125"/>
      <c r="HW132" s="125"/>
      <c r="HX132" s="125"/>
      <c r="HY132" s="125"/>
      <c r="HZ132" s="125"/>
      <c r="IA132" s="125"/>
      <c r="IB132" s="125"/>
      <c r="IC132" s="125"/>
      <c r="ID132" s="125"/>
      <c r="IE132" s="125"/>
      <c r="IF132" s="125"/>
      <c r="IG132" s="125"/>
      <c r="IH132" s="125"/>
      <c r="II132" s="125"/>
      <c r="IJ132" s="125"/>
      <c r="IK132" s="125"/>
      <c r="IL132" s="125"/>
      <c r="IM132" s="125"/>
      <c r="IN132" s="125"/>
      <c r="IO132" s="125"/>
      <c r="IP132" s="125"/>
      <c r="IQ132" s="125"/>
      <c r="IR132" s="125"/>
      <c r="IS132" s="125"/>
      <c r="IT132" s="125"/>
      <c r="IU132" s="125"/>
      <c r="IV132" s="125"/>
      <c r="IW132" s="125"/>
      <c r="IX132" s="125"/>
      <c r="IY132" s="125"/>
      <c r="IZ132" s="125"/>
      <c r="JA132" s="125"/>
      <c r="JB132" s="125"/>
      <c r="JC132" s="125"/>
      <c r="JD132" s="125"/>
      <c r="JE132" s="125"/>
      <c r="JF132" s="125"/>
      <c r="JG132" s="125"/>
      <c r="JH132" s="125"/>
      <c r="JI132" s="125"/>
      <c r="JJ132" s="125"/>
      <c r="JK132" s="125"/>
      <c r="JL132" s="125"/>
      <c r="JM132" s="125"/>
      <c r="JN132" s="125"/>
      <c r="JO132" s="125"/>
      <c r="JP132" s="125"/>
      <c r="JQ132" s="125"/>
      <c r="JR132" s="125"/>
      <c r="JS132" s="125"/>
      <c r="JT132" s="125"/>
      <c r="JU132" s="125"/>
      <c r="JV132" s="125"/>
      <c r="JW132" s="125"/>
      <c r="JX132" s="125"/>
      <c r="JY132" s="125"/>
      <c r="JZ132" s="125"/>
      <c r="KA132" s="125"/>
      <c r="KB132" s="125"/>
      <c r="KC132" s="125"/>
      <c r="KD132" s="125"/>
      <c r="KE132" s="125"/>
      <c r="KF132" s="125"/>
      <c r="KG132" s="125"/>
      <c r="KH132" s="125"/>
      <c r="KI132" s="125"/>
      <c r="KJ132" s="125"/>
      <c r="KK132" s="125"/>
      <c r="KL132" s="125"/>
      <c r="KM132" s="125"/>
      <c r="KN132" s="125"/>
      <c r="KO132" s="125"/>
      <c r="KP132" s="125"/>
      <c r="KQ132" s="125"/>
      <c r="KR132" s="125"/>
      <c r="KS132" s="125"/>
      <c r="KT132" s="125"/>
      <c r="KU132" s="125"/>
      <c r="KV132" s="125"/>
      <c r="KW132" s="125"/>
      <c r="KX132" s="125"/>
      <c r="KY132" s="125"/>
      <c r="KZ132" s="125"/>
      <c r="LA132" s="125"/>
      <c r="LB132" s="125"/>
      <c r="LC132" s="125"/>
      <c r="LD132" s="125"/>
      <c r="LE132" s="125"/>
      <c r="LF132" s="125"/>
      <c r="LG132" s="125"/>
      <c r="LH132" s="125"/>
      <c r="LI132" s="125"/>
      <c r="LJ132" s="125"/>
      <c r="LK132" s="125"/>
      <c r="LL132" s="125"/>
      <c r="LM132" s="125"/>
      <c r="LN132" s="125"/>
      <c r="LO132" s="125"/>
      <c r="LP132" s="125"/>
      <c r="LQ132" s="125"/>
      <c r="LR132" s="125"/>
      <c r="LS132" s="125"/>
      <c r="LT132" s="125"/>
      <c r="LU132" s="125"/>
      <c r="LV132" s="125"/>
      <c r="LW132" s="125"/>
      <c r="LX132" s="125"/>
    </row>
    <row r="133" spans="2:336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5"/>
      <c r="BC133" s="125"/>
      <c r="BD133" s="125"/>
      <c r="BE133" s="125"/>
      <c r="BF133" s="125"/>
      <c r="BG133" s="125"/>
      <c r="BH133" s="125"/>
      <c r="BI133" s="125"/>
      <c r="BJ133" s="125"/>
      <c r="BK133" s="125"/>
      <c r="BL133" s="125"/>
      <c r="BM133" s="125"/>
      <c r="BN133" s="125"/>
      <c r="BO133" s="125"/>
      <c r="BP133" s="125"/>
      <c r="BQ133" s="125"/>
      <c r="BR133" s="125"/>
      <c r="BS133" s="125"/>
      <c r="BT133" s="125"/>
      <c r="BU133" s="125"/>
      <c r="BV133" s="125"/>
      <c r="BW133" s="125"/>
      <c r="BX133" s="125"/>
      <c r="BY133" s="125"/>
      <c r="BZ133" s="125"/>
      <c r="CA133" s="125"/>
      <c r="CB133" s="125"/>
      <c r="CC133" s="125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5"/>
      <c r="CN133" s="125"/>
      <c r="CO133" s="125"/>
      <c r="CP133" s="125"/>
      <c r="CQ133" s="125"/>
      <c r="CR133" s="125"/>
      <c r="CS133" s="125"/>
      <c r="CT133" s="125"/>
      <c r="CU133" s="125"/>
      <c r="CV133" s="125"/>
      <c r="CW133" s="125"/>
      <c r="CX133" s="125"/>
      <c r="CY133" s="125"/>
      <c r="CZ133" s="125"/>
      <c r="DA133" s="125"/>
      <c r="DB133" s="125"/>
      <c r="DC133" s="125"/>
      <c r="DD133" s="125"/>
      <c r="DE133" s="125"/>
      <c r="DF133" s="125"/>
      <c r="DG133" s="125"/>
      <c r="DH133" s="125"/>
      <c r="DI133" s="125"/>
      <c r="DJ133" s="125"/>
      <c r="DK133" s="125"/>
      <c r="DL133" s="125"/>
      <c r="DM133" s="125"/>
      <c r="DN133" s="125"/>
      <c r="DO133" s="125"/>
      <c r="DP133" s="125"/>
      <c r="DQ133" s="125"/>
      <c r="DR133" s="125"/>
      <c r="DS133" s="125"/>
      <c r="DT133" s="125"/>
      <c r="DU133" s="125"/>
      <c r="DV133" s="125"/>
      <c r="DW133" s="125"/>
      <c r="DX133" s="125"/>
      <c r="DY133" s="125"/>
      <c r="DZ133" s="125"/>
      <c r="EA133" s="125"/>
      <c r="EB133" s="125"/>
      <c r="EC133" s="125"/>
      <c r="ED133" s="125"/>
      <c r="EE133" s="125"/>
      <c r="EF133" s="125"/>
      <c r="EG133" s="125"/>
      <c r="EH133" s="125"/>
      <c r="EI133" s="125"/>
      <c r="EJ133" s="125"/>
      <c r="EK133" s="125"/>
      <c r="EL133" s="125"/>
      <c r="EM133" s="125"/>
      <c r="EN133" s="125"/>
      <c r="EO133" s="125"/>
      <c r="EP133" s="125"/>
      <c r="EQ133" s="125"/>
      <c r="ER133" s="125"/>
      <c r="ES133" s="125"/>
      <c r="ET133" s="125"/>
      <c r="EU133" s="125"/>
      <c r="EV133" s="125"/>
      <c r="EW133" s="125"/>
      <c r="EX133" s="125"/>
      <c r="EY133" s="125"/>
      <c r="EZ133" s="125"/>
      <c r="FA133" s="125"/>
      <c r="FB133" s="125"/>
      <c r="FC133" s="125"/>
      <c r="FD133" s="125"/>
      <c r="FE133" s="125"/>
      <c r="FF133" s="125"/>
      <c r="FG133" s="125"/>
      <c r="FH133" s="125"/>
      <c r="FI133" s="125"/>
      <c r="FJ133" s="125"/>
      <c r="FK133" s="125"/>
      <c r="FL133" s="125"/>
      <c r="FM133" s="125"/>
      <c r="FN133" s="125"/>
      <c r="FO133" s="125"/>
      <c r="FP133" s="125"/>
      <c r="FQ133" s="125"/>
      <c r="FR133" s="125"/>
      <c r="FS133" s="125"/>
      <c r="FT133" s="125"/>
      <c r="FU133" s="125"/>
      <c r="FV133" s="125"/>
      <c r="FW133" s="125"/>
      <c r="FX133" s="125"/>
      <c r="FY133" s="125"/>
      <c r="FZ133" s="125"/>
      <c r="GA133" s="125"/>
      <c r="GB133" s="125"/>
      <c r="GC133" s="125"/>
      <c r="GD133" s="125"/>
      <c r="GE133" s="125"/>
      <c r="GF133" s="125"/>
      <c r="GG133" s="125"/>
      <c r="GH133" s="125"/>
      <c r="GI133" s="125"/>
      <c r="GJ133" s="125"/>
      <c r="GK133" s="125"/>
      <c r="GL133" s="125"/>
      <c r="GM133" s="125"/>
      <c r="GN133" s="125"/>
      <c r="GO133" s="125"/>
      <c r="GP133" s="125"/>
      <c r="GQ133" s="125"/>
      <c r="GR133" s="125"/>
      <c r="GS133" s="125"/>
      <c r="GT133" s="125"/>
      <c r="GU133" s="125"/>
      <c r="GV133" s="125"/>
      <c r="GW133" s="125"/>
      <c r="GX133" s="125"/>
      <c r="GY133" s="125"/>
      <c r="GZ133" s="125"/>
      <c r="HA133" s="125"/>
      <c r="HB133" s="125"/>
      <c r="HC133" s="125"/>
      <c r="HD133" s="125"/>
      <c r="HE133" s="125"/>
      <c r="HF133" s="125"/>
      <c r="HG133" s="125"/>
      <c r="HH133" s="125"/>
      <c r="HI133" s="125"/>
      <c r="HJ133" s="125"/>
      <c r="HK133" s="125"/>
      <c r="HL133" s="125"/>
      <c r="HM133" s="125"/>
      <c r="HN133" s="125"/>
      <c r="HO133" s="125"/>
      <c r="HP133" s="125"/>
      <c r="HQ133" s="125"/>
      <c r="HR133" s="125"/>
      <c r="HS133" s="125"/>
      <c r="HT133" s="125"/>
      <c r="HU133" s="125"/>
      <c r="HV133" s="125"/>
      <c r="HW133" s="125"/>
      <c r="HX133" s="125"/>
      <c r="HY133" s="125"/>
      <c r="HZ133" s="125"/>
      <c r="IA133" s="125"/>
      <c r="IB133" s="125"/>
      <c r="IC133" s="125"/>
      <c r="ID133" s="125"/>
      <c r="IE133" s="125"/>
      <c r="IF133" s="125"/>
      <c r="IG133" s="125"/>
      <c r="IH133" s="125"/>
      <c r="II133" s="125"/>
      <c r="IJ133" s="125"/>
      <c r="IK133" s="125"/>
      <c r="IL133" s="125"/>
      <c r="IM133" s="125"/>
      <c r="IN133" s="125"/>
      <c r="IO133" s="125"/>
      <c r="IP133" s="125"/>
      <c r="IQ133" s="125"/>
      <c r="IR133" s="125"/>
      <c r="IS133" s="125"/>
      <c r="IT133" s="125"/>
      <c r="IU133" s="125"/>
      <c r="IV133" s="125"/>
      <c r="IW133" s="125"/>
      <c r="IX133" s="125"/>
      <c r="IY133" s="125"/>
      <c r="IZ133" s="125"/>
      <c r="JA133" s="125"/>
      <c r="JB133" s="125"/>
      <c r="JC133" s="125"/>
      <c r="JD133" s="125"/>
      <c r="JE133" s="125"/>
      <c r="JF133" s="125"/>
      <c r="JG133" s="125"/>
      <c r="JH133" s="125"/>
      <c r="JI133" s="125"/>
      <c r="JJ133" s="125"/>
      <c r="JK133" s="125"/>
      <c r="JL133" s="125"/>
      <c r="JM133" s="125"/>
      <c r="JN133" s="125"/>
      <c r="JO133" s="125"/>
      <c r="JP133" s="125"/>
      <c r="JQ133" s="125"/>
      <c r="JR133" s="125"/>
      <c r="JS133" s="125"/>
      <c r="JT133" s="125"/>
      <c r="JU133" s="125"/>
      <c r="JV133" s="125"/>
      <c r="JW133" s="125"/>
      <c r="JX133" s="125"/>
      <c r="JY133" s="125"/>
      <c r="JZ133" s="125"/>
      <c r="KA133" s="125"/>
      <c r="KB133" s="125"/>
      <c r="KC133" s="125"/>
      <c r="KD133" s="125"/>
      <c r="KE133" s="125"/>
      <c r="KF133" s="125"/>
      <c r="KG133" s="125"/>
      <c r="KH133" s="125"/>
      <c r="KI133" s="125"/>
      <c r="KJ133" s="125"/>
      <c r="KK133" s="125"/>
      <c r="KL133" s="125"/>
      <c r="KM133" s="125"/>
      <c r="KN133" s="125"/>
      <c r="KO133" s="125"/>
      <c r="KP133" s="125"/>
      <c r="KQ133" s="125"/>
      <c r="KR133" s="125"/>
      <c r="KS133" s="125"/>
      <c r="KT133" s="125"/>
      <c r="KU133" s="125"/>
      <c r="KV133" s="125"/>
      <c r="KW133" s="125"/>
      <c r="KX133" s="125"/>
      <c r="KY133" s="125"/>
      <c r="KZ133" s="125"/>
      <c r="LA133" s="125"/>
      <c r="LB133" s="125"/>
      <c r="LC133" s="125"/>
      <c r="LD133" s="125"/>
      <c r="LE133" s="125"/>
      <c r="LF133" s="125"/>
      <c r="LG133" s="125"/>
      <c r="LH133" s="125"/>
      <c r="LI133" s="125"/>
      <c r="LJ133" s="125"/>
      <c r="LK133" s="125"/>
      <c r="LL133" s="125"/>
      <c r="LM133" s="125"/>
      <c r="LN133" s="125"/>
      <c r="LO133" s="125"/>
      <c r="LP133" s="125"/>
      <c r="LQ133" s="125"/>
      <c r="LR133" s="125"/>
      <c r="LS133" s="125"/>
      <c r="LT133" s="125"/>
      <c r="LU133" s="125"/>
      <c r="LV133" s="125"/>
      <c r="LW133" s="125"/>
      <c r="LX133" s="125"/>
    </row>
    <row r="134" spans="2:336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  <c r="BU134" s="125"/>
      <c r="BV134" s="125"/>
      <c r="BW134" s="125"/>
      <c r="BX134" s="125"/>
      <c r="BY134" s="125"/>
      <c r="BZ134" s="125"/>
      <c r="CA134" s="125"/>
      <c r="CB134" s="125"/>
      <c r="CC134" s="125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5"/>
      <c r="CN134" s="125"/>
      <c r="CO134" s="125"/>
      <c r="CP134" s="125"/>
      <c r="CQ134" s="125"/>
      <c r="CR134" s="125"/>
      <c r="CS134" s="125"/>
      <c r="CT134" s="125"/>
      <c r="CU134" s="125"/>
      <c r="CV134" s="125"/>
      <c r="CW134" s="125"/>
      <c r="CX134" s="125"/>
      <c r="CY134" s="125"/>
      <c r="CZ134" s="125"/>
      <c r="DA134" s="125"/>
      <c r="DB134" s="125"/>
      <c r="DC134" s="125"/>
      <c r="DD134" s="125"/>
      <c r="DE134" s="125"/>
      <c r="DF134" s="125"/>
      <c r="DG134" s="125"/>
      <c r="DH134" s="125"/>
      <c r="DI134" s="125"/>
      <c r="DJ134" s="125"/>
      <c r="DK134" s="125"/>
      <c r="DL134" s="125"/>
      <c r="DM134" s="125"/>
      <c r="DN134" s="125"/>
      <c r="DO134" s="125"/>
      <c r="DP134" s="125"/>
      <c r="DQ134" s="125"/>
      <c r="DR134" s="125"/>
      <c r="DS134" s="125"/>
      <c r="DT134" s="125"/>
      <c r="DU134" s="125"/>
      <c r="DV134" s="125"/>
      <c r="DW134" s="125"/>
      <c r="DX134" s="125"/>
      <c r="DY134" s="125"/>
      <c r="DZ134" s="125"/>
      <c r="EA134" s="125"/>
      <c r="EB134" s="125"/>
      <c r="EC134" s="125"/>
      <c r="ED134" s="125"/>
      <c r="EE134" s="125"/>
      <c r="EF134" s="125"/>
      <c r="EG134" s="125"/>
      <c r="EH134" s="125"/>
      <c r="EI134" s="125"/>
      <c r="EJ134" s="125"/>
      <c r="EK134" s="125"/>
      <c r="EL134" s="125"/>
      <c r="EM134" s="125"/>
      <c r="EN134" s="125"/>
      <c r="EO134" s="125"/>
      <c r="EP134" s="125"/>
      <c r="EQ134" s="125"/>
      <c r="ER134" s="125"/>
      <c r="ES134" s="125"/>
      <c r="ET134" s="125"/>
      <c r="EU134" s="125"/>
      <c r="EV134" s="125"/>
      <c r="EW134" s="125"/>
      <c r="EX134" s="125"/>
      <c r="EY134" s="125"/>
      <c r="EZ134" s="125"/>
      <c r="FA134" s="125"/>
      <c r="FB134" s="125"/>
      <c r="FC134" s="125"/>
      <c r="FD134" s="125"/>
      <c r="FE134" s="125"/>
      <c r="FF134" s="125"/>
      <c r="FG134" s="125"/>
      <c r="FH134" s="125"/>
      <c r="FI134" s="125"/>
      <c r="FJ134" s="125"/>
      <c r="FK134" s="125"/>
      <c r="FL134" s="125"/>
      <c r="FM134" s="125"/>
      <c r="FN134" s="125"/>
      <c r="FO134" s="125"/>
      <c r="FP134" s="125"/>
      <c r="FQ134" s="125"/>
      <c r="FR134" s="125"/>
      <c r="FS134" s="125"/>
      <c r="FT134" s="125"/>
      <c r="FU134" s="125"/>
      <c r="FV134" s="125"/>
      <c r="FW134" s="125"/>
      <c r="FX134" s="125"/>
      <c r="FY134" s="125"/>
      <c r="FZ134" s="125"/>
      <c r="GA134" s="125"/>
      <c r="GB134" s="125"/>
      <c r="GC134" s="125"/>
      <c r="GD134" s="125"/>
      <c r="GE134" s="125"/>
      <c r="GF134" s="125"/>
      <c r="GG134" s="125"/>
      <c r="GH134" s="125"/>
      <c r="GI134" s="125"/>
      <c r="GJ134" s="125"/>
      <c r="GK134" s="125"/>
      <c r="GL134" s="125"/>
      <c r="GM134" s="125"/>
      <c r="GN134" s="125"/>
      <c r="GO134" s="125"/>
      <c r="GP134" s="125"/>
      <c r="GQ134" s="125"/>
      <c r="GR134" s="125"/>
      <c r="GS134" s="125"/>
      <c r="GT134" s="125"/>
      <c r="GU134" s="125"/>
      <c r="GV134" s="125"/>
      <c r="GW134" s="125"/>
      <c r="GX134" s="125"/>
      <c r="GY134" s="125"/>
      <c r="GZ134" s="125"/>
      <c r="HA134" s="125"/>
      <c r="HB134" s="125"/>
      <c r="HC134" s="125"/>
      <c r="HD134" s="125"/>
      <c r="HE134" s="125"/>
      <c r="HF134" s="125"/>
      <c r="HG134" s="125"/>
      <c r="HH134" s="125"/>
      <c r="HI134" s="125"/>
      <c r="HJ134" s="125"/>
      <c r="HK134" s="125"/>
      <c r="HL134" s="125"/>
      <c r="HM134" s="125"/>
      <c r="HN134" s="125"/>
      <c r="HO134" s="125"/>
      <c r="HP134" s="125"/>
      <c r="HQ134" s="125"/>
      <c r="HR134" s="125"/>
      <c r="HS134" s="125"/>
      <c r="HT134" s="125"/>
      <c r="HU134" s="125"/>
      <c r="HV134" s="125"/>
      <c r="HW134" s="125"/>
      <c r="HX134" s="125"/>
      <c r="HY134" s="125"/>
      <c r="HZ134" s="125"/>
      <c r="IA134" s="125"/>
      <c r="IB134" s="125"/>
      <c r="IC134" s="125"/>
      <c r="ID134" s="125"/>
      <c r="IE134" s="125"/>
      <c r="IF134" s="125"/>
      <c r="IG134" s="125"/>
      <c r="IH134" s="125"/>
      <c r="II134" s="125"/>
      <c r="IJ134" s="125"/>
      <c r="IK134" s="125"/>
      <c r="IL134" s="125"/>
      <c r="IM134" s="125"/>
      <c r="IN134" s="125"/>
      <c r="IO134" s="125"/>
      <c r="IP134" s="125"/>
      <c r="IQ134" s="125"/>
      <c r="IR134" s="125"/>
      <c r="IS134" s="125"/>
      <c r="IT134" s="125"/>
      <c r="IU134" s="125"/>
      <c r="IV134" s="125"/>
      <c r="IW134" s="125"/>
      <c r="IX134" s="125"/>
      <c r="IY134" s="125"/>
      <c r="IZ134" s="125"/>
      <c r="JA134" s="125"/>
      <c r="JB134" s="125"/>
      <c r="JC134" s="125"/>
      <c r="JD134" s="125"/>
      <c r="JE134" s="125"/>
      <c r="JF134" s="125"/>
      <c r="JG134" s="125"/>
      <c r="JH134" s="125"/>
      <c r="JI134" s="125"/>
      <c r="JJ134" s="125"/>
      <c r="JK134" s="125"/>
      <c r="JL134" s="125"/>
      <c r="JM134" s="125"/>
      <c r="JN134" s="125"/>
      <c r="JO134" s="125"/>
      <c r="JP134" s="125"/>
      <c r="JQ134" s="125"/>
      <c r="JR134" s="125"/>
      <c r="JS134" s="125"/>
      <c r="JT134" s="125"/>
      <c r="JU134" s="125"/>
      <c r="JV134" s="125"/>
      <c r="JW134" s="125"/>
      <c r="JX134" s="125"/>
      <c r="JY134" s="125"/>
      <c r="JZ134" s="125"/>
      <c r="KA134" s="125"/>
      <c r="KB134" s="125"/>
      <c r="KC134" s="125"/>
      <c r="KD134" s="125"/>
      <c r="KE134" s="125"/>
      <c r="KF134" s="125"/>
      <c r="KG134" s="125"/>
      <c r="KH134" s="125"/>
      <c r="KI134" s="125"/>
      <c r="KJ134" s="125"/>
      <c r="KK134" s="125"/>
      <c r="KL134" s="125"/>
      <c r="KM134" s="125"/>
      <c r="KN134" s="125"/>
      <c r="KO134" s="125"/>
      <c r="KP134" s="125"/>
      <c r="KQ134" s="125"/>
      <c r="KR134" s="125"/>
      <c r="KS134" s="125"/>
      <c r="KT134" s="125"/>
      <c r="KU134" s="125"/>
      <c r="KV134" s="125"/>
      <c r="KW134" s="125"/>
      <c r="KX134" s="125"/>
      <c r="KY134" s="125"/>
      <c r="KZ134" s="125"/>
      <c r="LA134" s="125"/>
      <c r="LB134" s="125"/>
      <c r="LC134" s="125"/>
      <c r="LD134" s="125"/>
      <c r="LE134" s="125"/>
      <c r="LF134" s="125"/>
      <c r="LG134" s="125"/>
      <c r="LH134" s="125"/>
      <c r="LI134" s="125"/>
      <c r="LJ134" s="125"/>
      <c r="LK134" s="125"/>
      <c r="LL134" s="125"/>
      <c r="LM134" s="125"/>
      <c r="LN134" s="125"/>
      <c r="LO134" s="125"/>
      <c r="LP134" s="125"/>
      <c r="LQ134" s="125"/>
      <c r="LR134" s="125"/>
      <c r="LS134" s="125"/>
      <c r="LT134" s="125"/>
      <c r="LU134" s="125"/>
      <c r="LV134" s="125"/>
      <c r="LW134" s="125"/>
      <c r="LX134" s="125"/>
    </row>
    <row r="135" spans="2:336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5"/>
      <c r="BC135" s="125"/>
      <c r="BD135" s="125"/>
      <c r="BE135" s="125"/>
      <c r="BF135" s="125"/>
      <c r="BG135" s="125"/>
      <c r="BH135" s="125"/>
      <c r="BI135" s="125"/>
      <c r="BJ135" s="125"/>
      <c r="BK135" s="125"/>
      <c r="BL135" s="125"/>
      <c r="BM135" s="125"/>
      <c r="BN135" s="125"/>
      <c r="BO135" s="125"/>
      <c r="BP135" s="125"/>
      <c r="BQ135" s="125"/>
      <c r="BR135" s="125"/>
      <c r="BS135" s="125"/>
      <c r="BT135" s="125"/>
      <c r="BU135" s="125"/>
      <c r="BV135" s="125"/>
      <c r="BW135" s="125"/>
      <c r="BX135" s="125"/>
      <c r="BY135" s="125"/>
      <c r="BZ135" s="125"/>
      <c r="CA135" s="125"/>
      <c r="CB135" s="125"/>
      <c r="CC135" s="125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5"/>
      <c r="CN135" s="125"/>
      <c r="CO135" s="125"/>
      <c r="CP135" s="125"/>
      <c r="CQ135" s="125"/>
      <c r="CR135" s="125"/>
      <c r="CS135" s="125"/>
      <c r="CT135" s="125"/>
      <c r="CU135" s="125"/>
      <c r="CV135" s="125"/>
      <c r="CW135" s="125"/>
      <c r="CX135" s="125"/>
      <c r="CY135" s="125"/>
      <c r="CZ135" s="125"/>
      <c r="DA135" s="125"/>
      <c r="DB135" s="125"/>
      <c r="DC135" s="125"/>
      <c r="DD135" s="125"/>
      <c r="DE135" s="125"/>
      <c r="DF135" s="125"/>
      <c r="DG135" s="125"/>
      <c r="DH135" s="125"/>
      <c r="DI135" s="125"/>
      <c r="DJ135" s="125"/>
      <c r="DK135" s="125"/>
      <c r="DL135" s="125"/>
      <c r="DM135" s="125"/>
      <c r="DN135" s="125"/>
      <c r="DO135" s="125"/>
      <c r="DP135" s="125"/>
      <c r="DQ135" s="125"/>
      <c r="DR135" s="125"/>
      <c r="DS135" s="125"/>
      <c r="DT135" s="125"/>
      <c r="DU135" s="125"/>
      <c r="DV135" s="125"/>
      <c r="DW135" s="125"/>
      <c r="DX135" s="125"/>
      <c r="DY135" s="125"/>
      <c r="DZ135" s="125"/>
      <c r="EA135" s="125"/>
      <c r="EB135" s="125"/>
      <c r="EC135" s="125"/>
      <c r="ED135" s="125"/>
      <c r="EE135" s="125"/>
      <c r="EF135" s="125"/>
      <c r="EG135" s="125"/>
      <c r="EH135" s="125"/>
      <c r="EI135" s="125"/>
      <c r="EJ135" s="125"/>
      <c r="EK135" s="125"/>
      <c r="EL135" s="125"/>
      <c r="EM135" s="125"/>
      <c r="EN135" s="125"/>
      <c r="EO135" s="125"/>
      <c r="EP135" s="125"/>
      <c r="EQ135" s="125"/>
      <c r="ER135" s="125"/>
      <c r="ES135" s="125"/>
      <c r="ET135" s="125"/>
      <c r="EU135" s="125"/>
      <c r="EV135" s="125"/>
      <c r="EW135" s="125"/>
      <c r="EX135" s="125"/>
      <c r="EY135" s="125"/>
      <c r="EZ135" s="125"/>
      <c r="FA135" s="125"/>
      <c r="FB135" s="125"/>
      <c r="FC135" s="125"/>
      <c r="FD135" s="125"/>
      <c r="FE135" s="125"/>
      <c r="FF135" s="125"/>
      <c r="FG135" s="125"/>
      <c r="FH135" s="125"/>
      <c r="FI135" s="125"/>
      <c r="FJ135" s="125"/>
      <c r="FK135" s="125"/>
      <c r="FL135" s="125"/>
      <c r="FM135" s="125"/>
      <c r="FN135" s="125"/>
      <c r="FO135" s="125"/>
      <c r="FP135" s="125"/>
      <c r="FQ135" s="125"/>
      <c r="FR135" s="125"/>
      <c r="FS135" s="125"/>
      <c r="FT135" s="125"/>
      <c r="FU135" s="125"/>
      <c r="FV135" s="125"/>
      <c r="FW135" s="125"/>
      <c r="FX135" s="125"/>
      <c r="FY135" s="125"/>
      <c r="FZ135" s="125"/>
      <c r="GA135" s="125"/>
      <c r="GB135" s="125"/>
      <c r="GC135" s="125"/>
      <c r="GD135" s="125"/>
      <c r="GE135" s="125"/>
      <c r="GF135" s="125"/>
      <c r="GG135" s="125"/>
      <c r="GH135" s="125"/>
      <c r="GI135" s="125"/>
      <c r="GJ135" s="125"/>
      <c r="GK135" s="125"/>
      <c r="GL135" s="125"/>
      <c r="GM135" s="125"/>
      <c r="GN135" s="125"/>
      <c r="GO135" s="125"/>
      <c r="GP135" s="125"/>
      <c r="GQ135" s="125"/>
      <c r="GR135" s="125"/>
      <c r="GS135" s="125"/>
      <c r="GT135" s="125"/>
      <c r="GU135" s="125"/>
      <c r="GV135" s="125"/>
      <c r="GW135" s="125"/>
      <c r="GX135" s="125"/>
      <c r="GY135" s="125"/>
      <c r="GZ135" s="125"/>
      <c r="HA135" s="125"/>
      <c r="HB135" s="125"/>
      <c r="HC135" s="125"/>
      <c r="HD135" s="125"/>
      <c r="HE135" s="125"/>
      <c r="HF135" s="125"/>
      <c r="HG135" s="125"/>
      <c r="HH135" s="125"/>
      <c r="HI135" s="125"/>
      <c r="HJ135" s="125"/>
      <c r="HK135" s="125"/>
      <c r="HL135" s="125"/>
      <c r="HM135" s="125"/>
      <c r="HN135" s="125"/>
      <c r="HO135" s="125"/>
      <c r="HP135" s="125"/>
      <c r="HQ135" s="125"/>
      <c r="HR135" s="125"/>
      <c r="HS135" s="125"/>
      <c r="HT135" s="125"/>
      <c r="HU135" s="125"/>
      <c r="HV135" s="125"/>
      <c r="HW135" s="125"/>
      <c r="HX135" s="125"/>
      <c r="HY135" s="125"/>
      <c r="HZ135" s="125"/>
      <c r="IA135" s="125"/>
      <c r="IB135" s="125"/>
      <c r="IC135" s="125"/>
      <c r="ID135" s="125"/>
      <c r="IE135" s="125"/>
      <c r="IF135" s="125"/>
      <c r="IG135" s="125"/>
      <c r="IH135" s="125"/>
      <c r="II135" s="125"/>
      <c r="IJ135" s="125"/>
      <c r="IK135" s="125"/>
      <c r="IL135" s="125"/>
      <c r="IM135" s="125"/>
      <c r="IN135" s="125"/>
      <c r="IO135" s="125"/>
      <c r="IP135" s="125"/>
      <c r="IQ135" s="125"/>
      <c r="IR135" s="125"/>
      <c r="IS135" s="125"/>
      <c r="IT135" s="125"/>
      <c r="IU135" s="125"/>
      <c r="IV135" s="125"/>
      <c r="IW135" s="125"/>
      <c r="IX135" s="125"/>
      <c r="IY135" s="125"/>
      <c r="IZ135" s="125"/>
      <c r="JA135" s="125"/>
      <c r="JB135" s="125"/>
      <c r="JC135" s="125"/>
      <c r="JD135" s="125"/>
      <c r="JE135" s="125"/>
      <c r="JF135" s="125"/>
      <c r="JG135" s="125"/>
      <c r="JH135" s="125"/>
      <c r="JI135" s="125"/>
      <c r="JJ135" s="125"/>
      <c r="JK135" s="125"/>
      <c r="JL135" s="125"/>
      <c r="JM135" s="125"/>
      <c r="JN135" s="125"/>
      <c r="JO135" s="125"/>
      <c r="JP135" s="125"/>
      <c r="JQ135" s="125"/>
      <c r="JR135" s="125"/>
      <c r="JS135" s="125"/>
      <c r="JT135" s="125"/>
      <c r="JU135" s="125"/>
      <c r="JV135" s="125"/>
      <c r="JW135" s="125"/>
      <c r="JX135" s="125"/>
      <c r="JY135" s="125"/>
      <c r="JZ135" s="125"/>
      <c r="KA135" s="125"/>
      <c r="KB135" s="125"/>
      <c r="KC135" s="125"/>
      <c r="KD135" s="125"/>
      <c r="KE135" s="125"/>
      <c r="KF135" s="125"/>
      <c r="KG135" s="125"/>
      <c r="KH135" s="125"/>
      <c r="KI135" s="125"/>
      <c r="KJ135" s="125"/>
      <c r="KK135" s="125"/>
      <c r="KL135" s="125"/>
      <c r="KM135" s="125"/>
      <c r="KN135" s="125"/>
      <c r="KO135" s="125"/>
      <c r="KP135" s="125"/>
      <c r="KQ135" s="125"/>
      <c r="KR135" s="125"/>
      <c r="KS135" s="125"/>
      <c r="KT135" s="125"/>
      <c r="KU135" s="125"/>
      <c r="KV135" s="125"/>
      <c r="KW135" s="125"/>
      <c r="KX135" s="125"/>
      <c r="KY135" s="125"/>
      <c r="KZ135" s="125"/>
      <c r="LA135" s="125"/>
      <c r="LB135" s="125"/>
      <c r="LC135" s="125"/>
      <c r="LD135" s="125"/>
      <c r="LE135" s="125"/>
      <c r="LF135" s="125"/>
      <c r="LG135" s="125"/>
      <c r="LH135" s="125"/>
      <c r="LI135" s="125"/>
      <c r="LJ135" s="125"/>
      <c r="LK135" s="125"/>
      <c r="LL135" s="125"/>
      <c r="LM135" s="125"/>
      <c r="LN135" s="125"/>
      <c r="LO135" s="125"/>
      <c r="LP135" s="125"/>
      <c r="LQ135" s="125"/>
      <c r="LR135" s="125"/>
      <c r="LS135" s="125"/>
      <c r="LT135" s="125"/>
      <c r="LU135" s="125"/>
      <c r="LV135" s="125"/>
      <c r="LW135" s="125"/>
      <c r="LX135" s="125"/>
    </row>
    <row r="136" spans="2:336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  <c r="BS136" s="125"/>
      <c r="BT136" s="125"/>
      <c r="BU136" s="125"/>
      <c r="BV136" s="125"/>
      <c r="BW136" s="125"/>
      <c r="BX136" s="125"/>
      <c r="BY136" s="125"/>
      <c r="BZ136" s="125"/>
      <c r="CA136" s="125"/>
      <c r="CB136" s="125"/>
      <c r="CC136" s="125"/>
      <c r="CD136" s="125"/>
      <c r="CE136" s="125"/>
      <c r="CF136" s="125"/>
      <c r="CG136" s="125"/>
      <c r="CH136" s="125"/>
      <c r="CI136" s="125"/>
      <c r="CJ136" s="125"/>
      <c r="CK136" s="125"/>
      <c r="CL136" s="125"/>
      <c r="CM136" s="125"/>
      <c r="CN136" s="125"/>
      <c r="CO136" s="125"/>
      <c r="CP136" s="125"/>
      <c r="CQ136" s="125"/>
      <c r="CR136" s="125"/>
      <c r="CS136" s="125"/>
      <c r="CT136" s="125"/>
      <c r="CU136" s="125"/>
      <c r="CV136" s="125"/>
      <c r="CW136" s="125"/>
      <c r="CX136" s="125"/>
      <c r="CY136" s="125"/>
      <c r="CZ136" s="125"/>
      <c r="DA136" s="125"/>
      <c r="DB136" s="125"/>
      <c r="DC136" s="125"/>
      <c r="DD136" s="125"/>
      <c r="DE136" s="125"/>
      <c r="DF136" s="125"/>
      <c r="DG136" s="125"/>
      <c r="DH136" s="125"/>
      <c r="DI136" s="125"/>
      <c r="DJ136" s="125"/>
      <c r="DK136" s="125"/>
      <c r="DL136" s="125"/>
      <c r="DM136" s="125"/>
      <c r="DN136" s="125"/>
      <c r="DO136" s="125"/>
      <c r="DP136" s="125"/>
      <c r="DQ136" s="125"/>
      <c r="DR136" s="125"/>
      <c r="DS136" s="125"/>
      <c r="DT136" s="125"/>
      <c r="DU136" s="125"/>
      <c r="DV136" s="125"/>
      <c r="DW136" s="125"/>
      <c r="DX136" s="125"/>
      <c r="DY136" s="125"/>
      <c r="DZ136" s="125"/>
      <c r="EA136" s="125"/>
      <c r="EB136" s="125"/>
      <c r="EC136" s="125"/>
      <c r="ED136" s="125"/>
      <c r="EE136" s="125"/>
      <c r="EF136" s="125"/>
      <c r="EG136" s="125"/>
      <c r="EH136" s="125"/>
      <c r="EI136" s="125"/>
      <c r="EJ136" s="125"/>
      <c r="EK136" s="125"/>
      <c r="EL136" s="125"/>
      <c r="EM136" s="125"/>
      <c r="EN136" s="125"/>
      <c r="EO136" s="125"/>
      <c r="EP136" s="125"/>
      <c r="EQ136" s="125"/>
      <c r="ER136" s="125"/>
      <c r="ES136" s="125"/>
      <c r="ET136" s="125"/>
      <c r="EU136" s="125"/>
      <c r="EV136" s="125"/>
      <c r="EW136" s="125"/>
      <c r="EX136" s="125"/>
      <c r="EY136" s="125"/>
      <c r="EZ136" s="125"/>
      <c r="FA136" s="125"/>
      <c r="FB136" s="125"/>
      <c r="FC136" s="125"/>
      <c r="FD136" s="125"/>
      <c r="FE136" s="125"/>
      <c r="FF136" s="125"/>
      <c r="FG136" s="125"/>
      <c r="FH136" s="125"/>
      <c r="FI136" s="125"/>
      <c r="FJ136" s="125"/>
      <c r="FK136" s="125"/>
      <c r="FL136" s="125"/>
      <c r="FM136" s="125"/>
      <c r="FN136" s="125"/>
      <c r="FO136" s="125"/>
      <c r="FP136" s="125"/>
      <c r="FQ136" s="125"/>
      <c r="FR136" s="125"/>
      <c r="FS136" s="125"/>
      <c r="FT136" s="125"/>
      <c r="FU136" s="125"/>
      <c r="FV136" s="125"/>
      <c r="FW136" s="125"/>
      <c r="FX136" s="125"/>
      <c r="FY136" s="125"/>
      <c r="FZ136" s="125"/>
      <c r="GA136" s="125"/>
      <c r="GB136" s="125"/>
      <c r="GC136" s="125"/>
      <c r="GD136" s="125"/>
      <c r="GE136" s="125"/>
      <c r="GF136" s="125"/>
      <c r="GG136" s="125"/>
      <c r="GH136" s="125"/>
      <c r="GI136" s="125"/>
      <c r="GJ136" s="125"/>
      <c r="GK136" s="125"/>
      <c r="GL136" s="125"/>
      <c r="GM136" s="125"/>
      <c r="GN136" s="125"/>
      <c r="GO136" s="125"/>
      <c r="GP136" s="125"/>
      <c r="GQ136" s="125"/>
      <c r="GR136" s="125"/>
      <c r="GS136" s="125"/>
      <c r="GT136" s="125"/>
      <c r="GU136" s="125"/>
      <c r="GV136" s="125"/>
      <c r="GW136" s="125"/>
      <c r="GX136" s="125"/>
      <c r="GY136" s="125"/>
      <c r="GZ136" s="125"/>
      <c r="HA136" s="125"/>
      <c r="HB136" s="125"/>
      <c r="HC136" s="125"/>
      <c r="HD136" s="125"/>
      <c r="HE136" s="125"/>
      <c r="HF136" s="125"/>
      <c r="HG136" s="125"/>
      <c r="HH136" s="125"/>
      <c r="HI136" s="125"/>
      <c r="HJ136" s="125"/>
      <c r="HK136" s="125"/>
      <c r="HL136" s="125"/>
      <c r="HM136" s="125"/>
      <c r="HN136" s="125"/>
      <c r="HO136" s="125"/>
      <c r="HP136" s="125"/>
      <c r="HQ136" s="125"/>
      <c r="HR136" s="125"/>
      <c r="HS136" s="125"/>
      <c r="HT136" s="125"/>
      <c r="HU136" s="125"/>
      <c r="HV136" s="125"/>
      <c r="HW136" s="125"/>
      <c r="HX136" s="125"/>
      <c r="HY136" s="125"/>
      <c r="HZ136" s="125"/>
      <c r="IA136" s="125"/>
      <c r="IB136" s="125"/>
      <c r="IC136" s="125"/>
      <c r="ID136" s="125"/>
      <c r="IE136" s="125"/>
      <c r="IF136" s="125"/>
      <c r="IG136" s="125"/>
      <c r="IH136" s="125"/>
      <c r="II136" s="125"/>
      <c r="IJ136" s="125"/>
      <c r="IK136" s="125"/>
      <c r="IL136" s="125"/>
      <c r="IM136" s="125"/>
      <c r="IN136" s="125"/>
      <c r="IO136" s="125"/>
      <c r="IP136" s="125"/>
      <c r="IQ136" s="125"/>
      <c r="IR136" s="125"/>
      <c r="IS136" s="125"/>
      <c r="IT136" s="125"/>
      <c r="IU136" s="125"/>
      <c r="IV136" s="125"/>
      <c r="IW136" s="125"/>
      <c r="IX136" s="125"/>
      <c r="IY136" s="125"/>
      <c r="IZ136" s="125"/>
      <c r="JA136" s="125"/>
      <c r="JB136" s="125"/>
      <c r="JC136" s="125"/>
      <c r="JD136" s="125"/>
      <c r="JE136" s="125"/>
      <c r="JF136" s="125"/>
      <c r="JG136" s="125"/>
      <c r="JH136" s="125"/>
      <c r="JI136" s="125"/>
      <c r="JJ136" s="125"/>
      <c r="JK136" s="125"/>
      <c r="JL136" s="125"/>
      <c r="JM136" s="125"/>
      <c r="JN136" s="125"/>
      <c r="JO136" s="125"/>
      <c r="JP136" s="125"/>
      <c r="JQ136" s="125"/>
      <c r="JR136" s="125"/>
      <c r="JS136" s="125"/>
      <c r="JT136" s="125"/>
      <c r="JU136" s="125"/>
      <c r="JV136" s="125"/>
      <c r="JW136" s="125"/>
      <c r="JX136" s="125"/>
      <c r="JY136" s="125"/>
      <c r="JZ136" s="125"/>
      <c r="KA136" s="125"/>
      <c r="KB136" s="125"/>
      <c r="KC136" s="125"/>
      <c r="KD136" s="125"/>
      <c r="KE136" s="125"/>
      <c r="KF136" s="125"/>
      <c r="KG136" s="125"/>
      <c r="KH136" s="125"/>
      <c r="KI136" s="125"/>
      <c r="KJ136" s="125"/>
      <c r="KK136" s="125"/>
      <c r="KL136" s="125"/>
      <c r="KM136" s="125"/>
      <c r="KN136" s="125"/>
      <c r="KO136" s="125"/>
      <c r="KP136" s="125"/>
      <c r="KQ136" s="125"/>
      <c r="KR136" s="125"/>
      <c r="KS136" s="125"/>
      <c r="KT136" s="125"/>
      <c r="KU136" s="125"/>
      <c r="KV136" s="125"/>
      <c r="KW136" s="125"/>
      <c r="KX136" s="125"/>
      <c r="KY136" s="125"/>
      <c r="KZ136" s="125"/>
      <c r="LA136" s="125"/>
      <c r="LB136" s="125"/>
      <c r="LC136" s="125"/>
      <c r="LD136" s="125"/>
      <c r="LE136" s="125"/>
      <c r="LF136" s="125"/>
      <c r="LG136" s="125"/>
      <c r="LH136" s="125"/>
      <c r="LI136" s="125"/>
      <c r="LJ136" s="125"/>
      <c r="LK136" s="125"/>
      <c r="LL136" s="125"/>
      <c r="LM136" s="125"/>
      <c r="LN136" s="125"/>
      <c r="LO136" s="125"/>
      <c r="LP136" s="125"/>
      <c r="LQ136" s="125"/>
      <c r="LR136" s="125"/>
      <c r="LS136" s="125"/>
      <c r="LT136" s="125"/>
      <c r="LU136" s="125"/>
      <c r="LV136" s="125"/>
      <c r="LW136" s="125"/>
      <c r="LX136" s="125"/>
    </row>
    <row r="137" spans="2:336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  <c r="BS137" s="125"/>
      <c r="BT137" s="125"/>
      <c r="BU137" s="125"/>
      <c r="BV137" s="125"/>
      <c r="BW137" s="125"/>
      <c r="BX137" s="125"/>
      <c r="BY137" s="125"/>
      <c r="BZ137" s="125"/>
      <c r="CA137" s="125"/>
      <c r="CB137" s="125"/>
      <c r="CC137" s="125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5"/>
      <c r="CN137" s="125"/>
      <c r="CO137" s="125"/>
      <c r="CP137" s="125"/>
      <c r="CQ137" s="125"/>
      <c r="CR137" s="125"/>
      <c r="CS137" s="125"/>
      <c r="CT137" s="125"/>
      <c r="CU137" s="125"/>
      <c r="CV137" s="125"/>
      <c r="CW137" s="125"/>
      <c r="CX137" s="125"/>
      <c r="CY137" s="125"/>
      <c r="CZ137" s="125"/>
      <c r="DA137" s="125"/>
      <c r="DB137" s="125"/>
      <c r="DC137" s="125"/>
      <c r="DD137" s="125"/>
      <c r="DE137" s="125"/>
      <c r="DF137" s="125"/>
      <c r="DG137" s="125"/>
      <c r="DH137" s="125"/>
      <c r="DI137" s="125"/>
      <c r="DJ137" s="125"/>
      <c r="DK137" s="125"/>
      <c r="DL137" s="125"/>
      <c r="DM137" s="125"/>
      <c r="DN137" s="125"/>
      <c r="DO137" s="125"/>
      <c r="DP137" s="125"/>
      <c r="DQ137" s="125"/>
      <c r="DR137" s="125"/>
      <c r="DS137" s="125"/>
      <c r="DT137" s="125"/>
      <c r="DU137" s="125"/>
      <c r="DV137" s="125"/>
      <c r="DW137" s="125"/>
      <c r="DX137" s="125"/>
      <c r="DY137" s="125"/>
      <c r="DZ137" s="125"/>
      <c r="EA137" s="125"/>
      <c r="EB137" s="125"/>
      <c r="EC137" s="125"/>
      <c r="ED137" s="125"/>
      <c r="EE137" s="125"/>
      <c r="EF137" s="125"/>
      <c r="EG137" s="125"/>
      <c r="EH137" s="125"/>
      <c r="EI137" s="125"/>
      <c r="EJ137" s="125"/>
      <c r="EK137" s="125"/>
      <c r="EL137" s="125"/>
      <c r="EM137" s="125"/>
      <c r="EN137" s="125"/>
      <c r="EO137" s="125"/>
      <c r="EP137" s="125"/>
      <c r="EQ137" s="125"/>
      <c r="ER137" s="125"/>
      <c r="ES137" s="125"/>
      <c r="ET137" s="125"/>
      <c r="EU137" s="125"/>
      <c r="EV137" s="125"/>
      <c r="EW137" s="125"/>
      <c r="EX137" s="125"/>
      <c r="EY137" s="125"/>
      <c r="EZ137" s="125"/>
      <c r="FA137" s="125"/>
      <c r="FB137" s="125"/>
      <c r="FC137" s="125"/>
      <c r="FD137" s="125"/>
      <c r="FE137" s="125"/>
      <c r="FF137" s="125"/>
      <c r="FG137" s="125"/>
      <c r="FH137" s="125"/>
      <c r="FI137" s="125"/>
      <c r="FJ137" s="125"/>
      <c r="FK137" s="125"/>
      <c r="FL137" s="125"/>
      <c r="FM137" s="125"/>
      <c r="FN137" s="125"/>
      <c r="FO137" s="125"/>
      <c r="FP137" s="125"/>
      <c r="FQ137" s="125"/>
      <c r="FR137" s="125"/>
      <c r="FS137" s="125"/>
      <c r="FT137" s="125"/>
      <c r="FU137" s="125"/>
      <c r="FV137" s="125"/>
      <c r="FW137" s="125"/>
      <c r="FX137" s="125"/>
      <c r="FY137" s="125"/>
      <c r="FZ137" s="125"/>
      <c r="GA137" s="125"/>
      <c r="GB137" s="125"/>
      <c r="GC137" s="125"/>
      <c r="GD137" s="125"/>
      <c r="GE137" s="125"/>
      <c r="GF137" s="125"/>
      <c r="GG137" s="125"/>
      <c r="GH137" s="125"/>
      <c r="GI137" s="125"/>
      <c r="GJ137" s="125"/>
      <c r="GK137" s="125"/>
      <c r="GL137" s="125"/>
      <c r="GM137" s="125"/>
      <c r="GN137" s="125"/>
      <c r="GO137" s="125"/>
      <c r="GP137" s="125"/>
      <c r="GQ137" s="125"/>
      <c r="GR137" s="125"/>
      <c r="GS137" s="125"/>
      <c r="GT137" s="125"/>
      <c r="GU137" s="125"/>
      <c r="GV137" s="125"/>
      <c r="GW137" s="125"/>
      <c r="GX137" s="125"/>
      <c r="GY137" s="125"/>
      <c r="GZ137" s="125"/>
      <c r="HA137" s="125"/>
      <c r="HB137" s="125"/>
      <c r="HC137" s="125"/>
      <c r="HD137" s="125"/>
      <c r="HE137" s="125"/>
      <c r="HF137" s="125"/>
      <c r="HG137" s="125"/>
      <c r="HH137" s="125"/>
      <c r="HI137" s="125"/>
      <c r="HJ137" s="125"/>
      <c r="HK137" s="125"/>
      <c r="HL137" s="125"/>
      <c r="HM137" s="125"/>
      <c r="HN137" s="125"/>
      <c r="HO137" s="125"/>
      <c r="HP137" s="125"/>
      <c r="HQ137" s="125"/>
      <c r="HR137" s="125"/>
      <c r="HS137" s="125"/>
      <c r="HT137" s="125"/>
      <c r="HU137" s="125"/>
      <c r="HV137" s="125"/>
      <c r="HW137" s="125"/>
      <c r="HX137" s="125"/>
      <c r="HY137" s="125"/>
      <c r="HZ137" s="125"/>
      <c r="IA137" s="125"/>
      <c r="IB137" s="125"/>
      <c r="IC137" s="125"/>
      <c r="ID137" s="125"/>
      <c r="IE137" s="125"/>
      <c r="IF137" s="125"/>
      <c r="IG137" s="125"/>
      <c r="IH137" s="125"/>
      <c r="II137" s="125"/>
      <c r="IJ137" s="125"/>
      <c r="IK137" s="125"/>
      <c r="IL137" s="125"/>
      <c r="IM137" s="125"/>
      <c r="IN137" s="125"/>
      <c r="IO137" s="125"/>
      <c r="IP137" s="125"/>
      <c r="IQ137" s="125"/>
      <c r="IR137" s="125"/>
      <c r="IS137" s="125"/>
      <c r="IT137" s="125"/>
      <c r="IU137" s="125"/>
      <c r="IV137" s="125"/>
      <c r="IW137" s="125"/>
      <c r="IX137" s="125"/>
      <c r="IY137" s="125"/>
      <c r="IZ137" s="125"/>
      <c r="JA137" s="125"/>
      <c r="JB137" s="125"/>
      <c r="JC137" s="125"/>
      <c r="JD137" s="125"/>
      <c r="JE137" s="125"/>
      <c r="JF137" s="125"/>
      <c r="JG137" s="125"/>
      <c r="JH137" s="125"/>
      <c r="JI137" s="125"/>
      <c r="JJ137" s="125"/>
      <c r="JK137" s="125"/>
      <c r="JL137" s="125"/>
      <c r="JM137" s="125"/>
      <c r="JN137" s="125"/>
      <c r="JO137" s="125"/>
      <c r="JP137" s="125"/>
      <c r="JQ137" s="125"/>
      <c r="JR137" s="125"/>
      <c r="JS137" s="125"/>
      <c r="JT137" s="125"/>
      <c r="JU137" s="125"/>
      <c r="JV137" s="125"/>
      <c r="JW137" s="125"/>
      <c r="JX137" s="125"/>
      <c r="JY137" s="125"/>
      <c r="JZ137" s="125"/>
      <c r="KA137" s="125"/>
      <c r="KB137" s="125"/>
      <c r="KC137" s="125"/>
      <c r="KD137" s="125"/>
      <c r="KE137" s="125"/>
      <c r="KF137" s="125"/>
      <c r="KG137" s="125"/>
      <c r="KH137" s="125"/>
      <c r="KI137" s="125"/>
      <c r="KJ137" s="125"/>
      <c r="KK137" s="125"/>
      <c r="KL137" s="125"/>
      <c r="KM137" s="125"/>
      <c r="KN137" s="125"/>
      <c r="KO137" s="125"/>
      <c r="KP137" s="125"/>
      <c r="KQ137" s="125"/>
      <c r="KR137" s="125"/>
      <c r="KS137" s="125"/>
      <c r="KT137" s="125"/>
      <c r="KU137" s="125"/>
      <c r="KV137" s="125"/>
      <c r="KW137" s="125"/>
      <c r="KX137" s="125"/>
      <c r="KY137" s="125"/>
      <c r="KZ137" s="125"/>
      <c r="LA137" s="125"/>
      <c r="LB137" s="125"/>
      <c r="LC137" s="125"/>
      <c r="LD137" s="125"/>
      <c r="LE137" s="125"/>
      <c r="LF137" s="125"/>
      <c r="LG137" s="125"/>
      <c r="LH137" s="125"/>
      <c r="LI137" s="125"/>
      <c r="LJ137" s="125"/>
      <c r="LK137" s="125"/>
      <c r="LL137" s="125"/>
      <c r="LM137" s="125"/>
      <c r="LN137" s="125"/>
      <c r="LO137" s="125"/>
      <c r="LP137" s="125"/>
      <c r="LQ137" s="125"/>
      <c r="LR137" s="125"/>
      <c r="LS137" s="125"/>
      <c r="LT137" s="125"/>
      <c r="LU137" s="125"/>
      <c r="LV137" s="125"/>
      <c r="LW137" s="125"/>
      <c r="LX137" s="125"/>
    </row>
    <row r="138" spans="2:336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  <c r="BS138" s="125"/>
      <c r="BT138" s="125"/>
      <c r="BU138" s="125"/>
      <c r="BV138" s="125"/>
      <c r="BW138" s="125"/>
      <c r="BX138" s="125"/>
      <c r="BY138" s="125"/>
      <c r="BZ138" s="125"/>
      <c r="CA138" s="125"/>
      <c r="CB138" s="125"/>
      <c r="CC138" s="125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5"/>
      <c r="CN138" s="125"/>
      <c r="CO138" s="125"/>
      <c r="CP138" s="125"/>
      <c r="CQ138" s="125"/>
      <c r="CR138" s="125"/>
      <c r="CS138" s="125"/>
      <c r="CT138" s="125"/>
      <c r="CU138" s="125"/>
      <c r="CV138" s="125"/>
      <c r="CW138" s="125"/>
      <c r="CX138" s="125"/>
      <c r="CY138" s="125"/>
      <c r="CZ138" s="125"/>
      <c r="DA138" s="125"/>
      <c r="DB138" s="125"/>
      <c r="DC138" s="125"/>
      <c r="DD138" s="125"/>
      <c r="DE138" s="125"/>
      <c r="DF138" s="125"/>
      <c r="DG138" s="125"/>
      <c r="DH138" s="125"/>
      <c r="DI138" s="125"/>
      <c r="DJ138" s="125"/>
      <c r="DK138" s="125"/>
      <c r="DL138" s="125"/>
      <c r="DM138" s="125"/>
      <c r="DN138" s="125"/>
      <c r="DO138" s="125"/>
      <c r="DP138" s="125"/>
      <c r="DQ138" s="125"/>
      <c r="DR138" s="125"/>
      <c r="DS138" s="125"/>
      <c r="DT138" s="125"/>
      <c r="DU138" s="125"/>
      <c r="DV138" s="125"/>
      <c r="DW138" s="125"/>
      <c r="DX138" s="125"/>
      <c r="DY138" s="125"/>
      <c r="DZ138" s="125"/>
      <c r="EA138" s="125"/>
      <c r="EB138" s="125"/>
      <c r="EC138" s="125"/>
      <c r="ED138" s="125"/>
      <c r="EE138" s="125"/>
      <c r="EF138" s="125"/>
      <c r="EG138" s="125"/>
      <c r="EH138" s="125"/>
      <c r="EI138" s="125"/>
      <c r="EJ138" s="125"/>
      <c r="EK138" s="125"/>
      <c r="EL138" s="125"/>
      <c r="EM138" s="125"/>
      <c r="EN138" s="125"/>
      <c r="EO138" s="125"/>
      <c r="EP138" s="125"/>
      <c r="EQ138" s="125"/>
      <c r="ER138" s="125"/>
      <c r="ES138" s="125"/>
      <c r="ET138" s="125"/>
      <c r="EU138" s="125"/>
      <c r="EV138" s="125"/>
      <c r="EW138" s="125"/>
      <c r="EX138" s="125"/>
      <c r="EY138" s="125"/>
      <c r="EZ138" s="125"/>
      <c r="FA138" s="125"/>
      <c r="FB138" s="125"/>
      <c r="FC138" s="125"/>
      <c r="FD138" s="125"/>
      <c r="FE138" s="125"/>
      <c r="FF138" s="125"/>
      <c r="FG138" s="125"/>
      <c r="FH138" s="125"/>
      <c r="FI138" s="125"/>
      <c r="FJ138" s="125"/>
      <c r="FK138" s="125"/>
      <c r="FL138" s="125"/>
      <c r="FM138" s="125"/>
      <c r="FN138" s="125"/>
      <c r="FO138" s="125"/>
      <c r="FP138" s="125"/>
      <c r="FQ138" s="125"/>
      <c r="FR138" s="125"/>
      <c r="FS138" s="125"/>
      <c r="FT138" s="125"/>
      <c r="FU138" s="125"/>
      <c r="FV138" s="125"/>
      <c r="FW138" s="125"/>
      <c r="FX138" s="125"/>
      <c r="FY138" s="125"/>
      <c r="FZ138" s="125"/>
      <c r="GA138" s="125"/>
      <c r="GB138" s="125"/>
      <c r="GC138" s="125"/>
      <c r="GD138" s="125"/>
      <c r="GE138" s="125"/>
      <c r="GF138" s="125"/>
      <c r="GG138" s="125"/>
      <c r="GH138" s="125"/>
      <c r="GI138" s="125"/>
      <c r="GJ138" s="125"/>
      <c r="GK138" s="125"/>
      <c r="GL138" s="125"/>
      <c r="GM138" s="125"/>
      <c r="GN138" s="125"/>
      <c r="GO138" s="125"/>
      <c r="GP138" s="125"/>
      <c r="GQ138" s="125"/>
      <c r="GR138" s="125"/>
      <c r="GS138" s="125"/>
      <c r="GT138" s="125"/>
      <c r="GU138" s="125"/>
      <c r="GV138" s="125"/>
      <c r="GW138" s="125"/>
      <c r="GX138" s="125"/>
      <c r="GY138" s="125"/>
      <c r="GZ138" s="125"/>
      <c r="HA138" s="125"/>
      <c r="HB138" s="125"/>
      <c r="HC138" s="125"/>
      <c r="HD138" s="125"/>
      <c r="HE138" s="125"/>
      <c r="HF138" s="125"/>
      <c r="HG138" s="125"/>
      <c r="HH138" s="125"/>
      <c r="HI138" s="125"/>
      <c r="HJ138" s="125"/>
      <c r="HK138" s="125"/>
      <c r="HL138" s="125"/>
      <c r="HM138" s="125"/>
      <c r="HN138" s="125"/>
      <c r="HO138" s="125"/>
      <c r="HP138" s="125"/>
      <c r="HQ138" s="125"/>
      <c r="HR138" s="125"/>
      <c r="HS138" s="125"/>
      <c r="HT138" s="125"/>
      <c r="HU138" s="125"/>
      <c r="HV138" s="125"/>
      <c r="HW138" s="125"/>
      <c r="HX138" s="125"/>
      <c r="HY138" s="125"/>
      <c r="HZ138" s="125"/>
      <c r="IA138" s="125"/>
      <c r="IB138" s="125"/>
      <c r="IC138" s="125"/>
      <c r="ID138" s="125"/>
      <c r="IE138" s="125"/>
      <c r="IF138" s="125"/>
      <c r="IG138" s="125"/>
      <c r="IH138" s="125"/>
      <c r="II138" s="125"/>
      <c r="IJ138" s="125"/>
      <c r="IK138" s="125"/>
      <c r="IL138" s="125"/>
      <c r="IM138" s="125"/>
      <c r="IN138" s="125"/>
      <c r="IO138" s="125"/>
      <c r="IP138" s="125"/>
      <c r="IQ138" s="125"/>
      <c r="IR138" s="125"/>
      <c r="IS138" s="125"/>
      <c r="IT138" s="125"/>
      <c r="IU138" s="125"/>
      <c r="IV138" s="125"/>
      <c r="IW138" s="125"/>
      <c r="IX138" s="125"/>
      <c r="IY138" s="125"/>
      <c r="IZ138" s="125"/>
      <c r="JA138" s="125"/>
      <c r="JB138" s="125"/>
      <c r="JC138" s="125"/>
      <c r="JD138" s="125"/>
      <c r="JE138" s="125"/>
      <c r="JF138" s="125"/>
      <c r="JG138" s="125"/>
      <c r="JH138" s="125"/>
      <c r="JI138" s="125"/>
      <c r="JJ138" s="125"/>
      <c r="JK138" s="125"/>
      <c r="JL138" s="125"/>
      <c r="JM138" s="125"/>
      <c r="JN138" s="125"/>
      <c r="JO138" s="125"/>
      <c r="JP138" s="125"/>
      <c r="JQ138" s="125"/>
      <c r="JR138" s="125"/>
      <c r="JS138" s="125"/>
      <c r="JT138" s="125"/>
      <c r="JU138" s="125"/>
      <c r="JV138" s="125"/>
      <c r="JW138" s="125"/>
      <c r="JX138" s="125"/>
      <c r="JY138" s="125"/>
      <c r="JZ138" s="125"/>
      <c r="KA138" s="125"/>
      <c r="KB138" s="125"/>
      <c r="KC138" s="125"/>
      <c r="KD138" s="125"/>
      <c r="KE138" s="125"/>
      <c r="KF138" s="125"/>
      <c r="KG138" s="125"/>
      <c r="KH138" s="125"/>
      <c r="KI138" s="125"/>
      <c r="KJ138" s="125"/>
      <c r="KK138" s="125"/>
      <c r="KL138" s="125"/>
      <c r="KM138" s="125"/>
      <c r="KN138" s="125"/>
      <c r="KO138" s="125"/>
      <c r="KP138" s="125"/>
      <c r="KQ138" s="125"/>
      <c r="KR138" s="125"/>
      <c r="KS138" s="125"/>
      <c r="KT138" s="125"/>
      <c r="KU138" s="125"/>
      <c r="KV138" s="125"/>
      <c r="KW138" s="125"/>
      <c r="KX138" s="125"/>
      <c r="KY138" s="125"/>
      <c r="KZ138" s="125"/>
      <c r="LA138" s="125"/>
      <c r="LB138" s="125"/>
      <c r="LC138" s="125"/>
      <c r="LD138" s="125"/>
      <c r="LE138" s="125"/>
      <c r="LF138" s="125"/>
      <c r="LG138" s="125"/>
      <c r="LH138" s="125"/>
      <c r="LI138" s="125"/>
      <c r="LJ138" s="125"/>
      <c r="LK138" s="125"/>
      <c r="LL138" s="125"/>
      <c r="LM138" s="125"/>
      <c r="LN138" s="125"/>
      <c r="LO138" s="125"/>
      <c r="LP138" s="125"/>
      <c r="LQ138" s="125"/>
      <c r="LR138" s="125"/>
      <c r="LS138" s="125"/>
      <c r="LT138" s="125"/>
      <c r="LU138" s="125"/>
      <c r="LV138" s="125"/>
      <c r="LW138" s="125"/>
      <c r="LX138" s="125"/>
    </row>
    <row r="139" spans="2:336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  <c r="BS139" s="125"/>
      <c r="BT139" s="125"/>
      <c r="BU139" s="125"/>
      <c r="BV139" s="125"/>
      <c r="BW139" s="125"/>
      <c r="BX139" s="125"/>
      <c r="BY139" s="125"/>
      <c r="BZ139" s="125"/>
      <c r="CA139" s="125"/>
      <c r="CB139" s="125"/>
      <c r="CC139" s="125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5"/>
      <c r="CN139" s="125"/>
      <c r="CO139" s="125"/>
      <c r="CP139" s="125"/>
      <c r="CQ139" s="125"/>
      <c r="CR139" s="125"/>
      <c r="CS139" s="125"/>
      <c r="CT139" s="125"/>
      <c r="CU139" s="125"/>
      <c r="CV139" s="125"/>
      <c r="CW139" s="125"/>
      <c r="CX139" s="125"/>
      <c r="CY139" s="125"/>
      <c r="CZ139" s="125"/>
      <c r="DA139" s="125"/>
      <c r="DB139" s="125"/>
      <c r="DC139" s="125"/>
      <c r="DD139" s="125"/>
      <c r="DE139" s="125"/>
      <c r="DF139" s="125"/>
      <c r="DG139" s="125"/>
      <c r="DH139" s="125"/>
      <c r="DI139" s="125"/>
      <c r="DJ139" s="125"/>
      <c r="DK139" s="125"/>
      <c r="DL139" s="125"/>
      <c r="DM139" s="125"/>
      <c r="DN139" s="125"/>
      <c r="DO139" s="125"/>
      <c r="DP139" s="125"/>
      <c r="DQ139" s="125"/>
      <c r="DR139" s="125"/>
      <c r="DS139" s="125"/>
      <c r="DT139" s="125"/>
      <c r="DU139" s="125"/>
      <c r="DV139" s="125"/>
      <c r="DW139" s="125"/>
      <c r="DX139" s="125"/>
      <c r="DY139" s="125"/>
      <c r="DZ139" s="125"/>
      <c r="EA139" s="125"/>
      <c r="EB139" s="125"/>
      <c r="EC139" s="125"/>
      <c r="ED139" s="125"/>
      <c r="EE139" s="125"/>
      <c r="EF139" s="125"/>
      <c r="EG139" s="125"/>
      <c r="EH139" s="125"/>
      <c r="EI139" s="125"/>
      <c r="EJ139" s="125"/>
      <c r="EK139" s="125"/>
      <c r="EL139" s="125"/>
      <c r="EM139" s="125"/>
      <c r="EN139" s="125"/>
      <c r="EO139" s="125"/>
      <c r="EP139" s="125"/>
      <c r="EQ139" s="125"/>
      <c r="ER139" s="125"/>
      <c r="ES139" s="125"/>
      <c r="ET139" s="125"/>
      <c r="EU139" s="125"/>
      <c r="EV139" s="125"/>
      <c r="EW139" s="125"/>
      <c r="EX139" s="125"/>
      <c r="EY139" s="125"/>
      <c r="EZ139" s="125"/>
      <c r="FA139" s="125"/>
      <c r="FB139" s="125"/>
      <c r="FC139" s="125"/>
      <c r="FD139" s="125"/>
      <c r="FE139" s="125"/>
      <c r="FF139" s="125"/>
      <c r="FG139" s="125"/>
      <c r="FH139" s="125"/>
      <c r="FI139" s="125"/>
      <c r="FJ139" s="125"/>
      <c r="FK139" s="125"/>
      <c r="FL139" s="125"/>
      <c r="FM139" s="125"/>
      <c r="FN139" s="125"/>
      <c r="FO139" s="125"/>
      <c r="FP139" s="125"/>
      <c r="FQ139" s="125"/>
      <c r="FR139" s="125"/>
      <c r="FS139" s="125"/>
      <c r="FT139" s="125"/>
      <c r="FU139" s="125"/>
      <c r="FV139" s="125"/>
      <c r="FW139" s="125"/>
      <c r="FX139" s="125"/>
      <c r="FY139" s="125"/>
      <c r="FZ139" s="125"/>
      <c r="GA139" s="125"/>
      <c r="GB139" s="125"/>
      <c r="GC139" s="125"/>
      <c r="GD139" s="125"/>
      <c r="GE139" s="125"/>
      <c r="GF139" s="125"/>
      <c r="GG139" s="125"/>
      <c r="GH139" s="125"/>
      <c r="GI139" s="125"/>
      <c r="GJ139" s="125"/>
      <c r="GK139" s="125"/>
      <c r="GL139" s="125"/>
      <c r="GM139" s="125"/>
      <c r="GN139" s="125"/>
      <c r="GO139" s="125"/>
      <c r="GP139" s="125"/>
      <c r="GQ139" s="125"/>
      <c r="GR139" s="125"/>
      <c r="GS139" s="125"/>
      <c r="GT139" s="125"/>
      <c r="GU139" s="125"/>
      <c r="GV139" s="125"/>
      <c r="GW139" s="125"/>
      <c r="GX139" s="125"/>
      <c r="GY139" s="125"/>
      <c r="GZ139" s="125"/>
      <c r="HA139" s="125"/>
      <c r="HB139" s="125"/>
      <c r="HC139" s="125"/>
      <c r="HD139" s="125"/>
      <c r="HE139" s="125"/>
      <c r="HF139" s="125"/>
      <c r="HG139" s="125"/>
      <c r="HH139" s="125"/>
      <c r="HI139" s="125"/>
      <c r="HJ139" s="125"/>
      <c r="HK139" s="125"/>
      <c r="HL139" s="125"/>
      <c r="HM139" s="125"/>
      <c r="HN139" s="125"/>
      <c r="HO139" s="125"/>
      <c r="HP139" s="125"/>
      <c r="HQ139" s="125"/>
      <c r="HR139" s="125"/>
      <c r="HS139" s="125"/>
      <c r="HT139" s="125"/>
      <c r="HU139" s="125"/>
      <c r="HV139" s="125"/>
      <c r="HW139" s="125"/>
      <c r="HX139" s="125"/>
      <c r="HY139" s="125"/>
      <c r="HZ139" s="125"/>
      <c r="IA139" s="125"/>
      <c r="IB139" s="125"/>
      <c r="IC139" s="125"/>
      <c r="ID139" s="125"/>
      <c r="IE139" s="125"/>
      <c r="IF139" s="125"/>
      <c r="IG139" s="125"/>
      <c r="IH139" s="125"/>
      <c r="II139" s="125"/>
      <c r="IJ139" s="125"/>
      <c r="IK139" s="125"/>
      <c r="IL139" s="125"/>
      <c r="IM139" s="125"/>
      <c r="IN139" s="125"/>
      <c r="IO139" s="125"/>
      <c r="IP139" s="125"/>
      <c r="IQ139" s="125"/>
      <c r="IR139" s="125"/>
      <c r="IS139" s="125"/>
      <c r="IT139" s="125"/>
      <c r="IU139" s="125"/>
      <c r="IV139" s="125"/>
      <c r="IW139" s="125"/>
      <c r="IX139" s="125"/>
      <c r="IY139" s="125"/>
      <c r="IZ139" s="125"/>
      <c r="JA139" s="125"/>
      <c r="JB139" s="125"/>
      <c r="JC139" s="125"/>
      <c r="JD139" s="125"/>
      <c r="JE139" s="125"/>
      <c r="JF139" s="125"/>
      <c r="JG139" s="125"/>
      <c r="JH139" s="125"/>
      <c r="JI139" s="125"/>
      <c r="JJ139" s="125"/>
      <c r="JK139" s="125"/>
      <c r="JL139" s="125"/>
      <c r="JM139" s="125"/>
      <c r="JN139" s="125"/>
      <c r="JO139" s="125"/>
      <c r="JP139" s="125"/>
      <c r="JQ139" s="125"/>
      <c r="JR139" s="125"/>
      <c r="JS139" s="125"/>
      <c r="JT139" s="125"/>
      <c r="JU139" s="125"/>
      <c r="JV139" s="125"/>
      <c r="JW139" s="125"/>
      <c r="JX139" s="125"/>
      <c r="JY139" s="125"/>
      <c r="JZ139" s="125"/>
      <c r="KA139" s="125"/>
      <c r="KB139" s="125"/>
      <c r="KC139" s="125"/>
      <c r="KD139" s="125"/>
      <c r="KE139" s="125"/>
      <c r="KF139" s="125"/>
      <c r="KG139" s="125"/>
      <c r="KH139" s="125"/>
      <c r="KI139" s="125"/>
      <c r="KJ139" s="125"/>
      <c r="KK139" s="125"/>
      <c r="KL139" s="125"/>
      <c r="KM139" s="125"/>
      <c r="KN139" s="125"/>
      <c r="KO139" s="125"/>
      <c r="KP139" s="125"/>
      <c r="KQ139" s="125"/>
      <c r="KR139" s="125"/>
      <c r="KS139" s="125"/>
      <c r="KT139" s="125"/>
      <c r="KU139" s="125"/>
      <c r="KV139" s="125"/>
      <c r="KW139" s="125"/>
      <c r="KX139" s="125"/>
      <c r="KY139" s="125"/>
      <c r="KZ139" s="125"/>
      <c r="LA139" s="125"/>
      <c r="LB139" s="125"/>
      <c r="LC139" s="125"/>
      <c r="LD139" s="125"/>
      <c r="LE139" s="125"/>
      <c r="LF139" s="125"/>
      <c r="LG139" s="125"/>
      <c r="LH139" s="125"/>
      <c r="LI139" s="125"/>
      <c r="LJ139" s="125"/>
      <c r="LK139" s="125"/>
      <c r="LL139" s="125"/>
      <c r="LM139" s="125"/>
      <c r="LN139" s="125"/>
      <c r="LO139" s="125"/>
      <c r="LP139" s="125"/>
      <c r="LQ139" s="125"/>
      <c r="LR139" s="125"/>
      <c r="LS139" s="125"/>
      <c r="LT139" s="125"/>
      <c r="LU139" s="125"/>
      <c r="LV139" s="125"/>
      <c r="LW139" s="125"/>
      <c r="LX139" s="125"/>
    </row>
    <row r="140" spans="2:336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  <c r="BS140" s="125"/>
      <c r="BT140" s="125"/>
      <c r="BU140" s="125"/>
      <c r="BV140" s="125"/>
      <c r="BW140" s="125"/>
      <c r="BX140" s="125"/>
      <c r="BY140" s="125"/>
      <c r="BZ140" s="125"/>
      <c r="CA140" s="125"/>
      <c r="CB140" s="125"/>
      <c r="CC140" s="125"/>
      <c r="CD140" s="125"/>
      <c r="CE140" s="125"/>
      <c r="CF140" s="125"/>
      <c r="CG140" s="125"/>
      <c r="CH140" s="125"/>
      <c r="CI140" s="125"/>
      <c r="CJ140" s="125"/>
      <c r="CK140" s="125"/>
      <c r="CL140" s="125"/>
      <c r="CM140" s="125"/>
      <c r="CN140" s="125"/>
      <c r="CO140" s="125"/>
      <c r="CP140" s="125"/>
      <c r="CQ140" s="125"/>
      <c r="CR140" s="125"/>
      <c r="CS140" s="125"/>
      <c r="CT140" s="125"/>
      <c r="CU140" s="125"/>
      <c r="CV140" s="125"/>
      <c r="CW140" s="125"/>
      <c r="CX140" s="125"/>
      <c r="CY140" s="125"/>
      <c r="CZ140" s="125"/>
      <c r="DA140" s="125"/>
      <c r="DB140" s="125"/>
      <c r="DC140" s="125"/>
      <c r="DD140" s="125"/>
      <c r="DE140" s="125"/>
      <c r="DF140" s="125"/>
      <c r="DG140" s="125"/>
      <c r="DH140" s="125"/>
      <c r="DI140" s="125"/>
      <c r="DJ140" s="125"/>
      <c r="DK140" s="125"/>
      <c r="DL140" s="125"/>
      <c r="DM140" s="125"/>
      <c r="DN140" s="125"/>
      <c r="DO140" s="125"/>
      <c r="DP140" s="125"/>
      <c r="DQ140" s="125"/>
      <c r="DR140" s="125"/>
      <c r="DS140" s="125"/>
      <c r="DT140" s="125"/>
      <c r="DU140" s="125"/>
      <c r="DV140" s="125"/>
      <c r="DW140" s="125"/>
      <c r="DX140" s="125"/>
      <c r="DY140" s="125"/>
      <c r="DZ140" s="125"/>
      <c r="EA140" s="125"/>
      <c r="EB140" s="125"/>
      <c r="EC140" s="125"/>
      <c r="ED140" s="125"/>
      <c r="EE140" s="125"/>
      <c r="EF140" s="125"/>
      <c r="EG140" s="125"/>
      <c r="EH140" s="125"/>
      <c r="EI140" s="125"/>
      <c r="EJ140" s="125"/>
      <c r="EK140" s="125"/>
      <c r="EL140" s="125"/>
      <c r="EM140" s="125"/>
      <c r="EN140" s="125"/>
      <c r="EO140" s="125"/>
      <c r="EP140" s="125"/>
      <c r="EQ140" s="125"/>
      <c r="ER140" s="125"/>
      <c r="ES140" s="125"/>
      <c r="ET140" s="125"/>
      <c r="EU140" s="125"/>
      <c r="EV140" s="125"/>
      <c r="EW140" s="125"/>
      <c r="EX140" s="125"/>
      <c r="EY140" s="125"/>
      <c r="EZ140" s="125"/>
      <c r="FA140" s="125"/>
      <c r="FB140" s="125"/>
      <c r="FC140" s="125"/>
      <c r="FD140" s="125"/>
      <c r="FE140" s="125"/>
      <c r="FF140" s="125"/>
      <c r="FG140" s="125"/>
      <c r="FH140" s="125"/>
      <c r="FI140" s="125"/>
      <c r="FJ140" s="125"/>
      <c r="FK140" s="125"/>
      <c r="FL140" s="125"/>
      <c r="FM140" s="125"/>
      <c r="FN140" s="125"/>
      <c r="FO140" s="125"/>
      <c r="FP140" s="125"/>
      <c r="FQ140" s="125"/>
      <c r="FR140" s="125"/>
      <c r="FS140" s="125"/>
      <c r="FT140" s="125"/>
      <c r="FU140" s="125"/>
      <c r="FV140" s="125"/>
      <c r="FW140" s="125"/>
      <c r="FX140" s="125"/>
      <c r="FY140" s="125"/>
      <c r="FZ140" s="125"/>
      <c r="GA140" s="125"/>
      <c r="GB140" s="125"/>
      <c r="GC140" s="125"/>
      <c r="GD140" s="125"/>
      <c r="GE140" s="125"/>
      <c r="GF140" s="125"/>
      <c r="GG140" s="125"/>
      <c r="GH140" s="125"/>
      <c r="GI140" s="125"/>
      <c r="GJ140" s="125"/>
      <c r="GK140" s="125"/>
      <c r="GL140" s="125"/>
      <c r="GM140" s="125"/>
      <c r="GN140" s="125"/>
      <c r="GO140" s="125"/>
      <c r="GP140" s="125"/>
      <c r="GQ140" s="125"/>
      <c r="GR140" s="125"/>
      <c r="GS140" s="125"/>
      <c r="GT140" s="125"/>
      <c r="GU140" s="125"/>
      <c r="GV140" s="125"/>
      <c r="GW140" s="125"/>
      <c r="GX140" s="125"/>
      <c r="GY140" s="125"/>
      <c r="GZ140" s="125"/>
      <c r="HA140" s="125"/>
      <c r="HB140" s="125"/>
      <c r="HC140" s="125"/>
      <c r="HD140" s="125"/>
      <c r="HE140" s="125"/>
      <c r="HF140" s="125"/>
      <c r="HG140" s="125"/>
      <c r="HH140" s="125"/>
      <c r="HI140" s="125"/>
      <c r="HJ140" s="125"/>
      <c r="HK140" s="125"/>
      <c r="HL140" s="125"/>
      <c r="HM140" s="125"/>
      <c r="HN140" s="125"/>
      <c r="HO140" s="125"/>
      <c r="HP140" s="125"/>
      <c r="HQ140" s="125"/>
      <c r="HR140" s="125"/>
      <c r="HS140" s="125"/>
      <c r="HT140" s="125"/>
      <c r="HU140" s="125"/>
      <c r="HV140" s="125"/>
      <c r="HW140" s="125"/>
      <c r="HX140" s="125"/>
      <c r="HY140" s="125"/>
      <c r="HZ140" s="125"/>
      <c r="IA140" s="125"/>
      <c r="IB140" s="125"/>
      <c r="IC140" s="125"/>
      <c r="ID140" s="125"/>
      <c r="IE140" s="125"/>
      <c r="IF140" s="125"/>
      <c r="IG140" s="125"/>
      <c r="IH140" s="125"/>
      <c r="II140" s="125"/>
      <c r="IJ140" s="125"/>
      <c r="IK140" s="125"/>
      <c r="IL140" s="125"/>
      <c r="IM140" s="125"/>
      <c r="IN140" s="125"/>
      <c r="IO140" s="125"/>
      <c r="IP140" s="125"/>
      <c r="IQ140" s="125"/>
      <c r="IR140" s="125"/>
      <c r="IS140" s="125"/>
      <c r="IT140" s="125"/>
      <c r="IU140" s="125"/>
      <c r="IV140" s="125"/>
      <c r="IW140" s="125"/>
      <c r="IX140" s="125"/>
      <c r="IY140" s="125"/>
      <c r="IZ140" s="125"/>
      <c r="JA140" s="125"/>
      <c r="JB140" s="125"/>
      <c r="JC140" s="125"/>
      <c r="JD140" s="125"/>
      <c r="JE140" s="125"/>
      <c r="JF140" s="125"/>
      <c r="JG140" s="125"/>
      <c r="JH140" s="125"/>
      <c r="JI140" s="125"/>
      <c r="JJ140" s="125"/>
      <c r="JK140" s="125"/>
      <c r="JL140" s="125"/>
      <c r="JM140" s="125"/>
      <c r="JN140" s="125"/>
      <c r="JO140" s="125"/>
      <c r="JP140" s="125"/>
      <c r="JQ140" s="125"/>
      <c r="JR140" s="125"/>
      <c r="JS140" s="125"/>
      <c r="JT140" s="125"/>
      <c r="JU140" s="125"/>
      <c r="JV140" s="125"/>
      <c r="JW140" s="125"/>
      <c r="JX140" s="125"/>
      <c r="JY140" s="125"/>
      <c r="JZ140" s="125"/>
      <c r="KA140" s="125"/>
      <c r="KB140" s="125"/>
      <c r="KC140" s="125"/>
      <c r="KD140" s="125"/>
      <c r="KE140" s="125"/>
      <c r="KF140" s="125"/>
      <c r="KG140" s="125"/>
      <c r="KH140" s="125"/>
      <c r="KI140" s="125"/>
      <c r="KJ140" s="125"/>
      <c r="KK140" s="125"/>
      <c r="KL140" s="125"/>
      <c r="KM140" s="125"/>
      <c r="KN140" s="125"/>
      <c r="KO140" s="125"/>
      <c r="KP140" s="125"/>
      <c r="KQ140" s="125"/>
      <c r="KR140" s="125"/>
      <c r="KS140" s="125"/>
      <c r="KT140" s="125"/>
      <c r="KU140" s="125"/>
      <c r="KV140" s="125"/>
      <c r="KW140" s="125"/>
      <c r="KX140" s="125"/>
      <c r="KY140" s="125"/>
      <c r="KZ140" s="125"/>
      <c r="LA140" s="125"/>
      <c r="LB140" s="125"/>
      <c r="LC140" s="125"/>
      <c r="LD140" s="125"/>
      <c r="LE140" s="125"/>
      <c r="LF140" s="125"/>
      <c r="LG140" s="125"/>
      <c r="LH140" s="125"/>
      <c r="LI140" s="125"/>
      <c r="LJ140" s="125"/>
      <c r="LK140" s="125"/>
      <c r="LL140" s="125"/>
      <c r="LM140" s="125"/>
      <c r="LN140" s="125"/>
      <c r="LO140" s="125"/>
      <c r="LP140" s="125"/>
      <c r="LQ140" s="125"/>
      <c r="LR140" s="125"/>
      <c r="LS140" s="125"/>
      <c r="LT140" s="125"/>
      <c r="LU140" s="125"/>
      <c r="LV140" s="125"/>
      <c r="LW140" s="125"/>
      <c r="LX140" s="125"/>
    </row>
    <row r="141" spans="2:336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  <c r="BS141" s="125"/>
      <c r="BT141" s="125"/>
      <c r="BU141" s="125"/>
      <c r="BV141" s="125"/>
      <c r="BW141" s="125"/>
      <c r="BX141" s="125"/>
      <c r="BY141" s="125"/>
      <c r="BZ141" s="125"/>
      <c r="CA141" s="125"/>
      <c r="CB141" s="125"/>
      <c r="CC141" s="125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5"/>
      <c r="CN141" s="125"/>
      <c r="CO141" s="125"/>
      <c r="CP141" s="125"/>
      <c r="CQ141" s="125"/>
      <c r="CR141" s="125"/>
      <c r="CS141" s="125"/>
      <c r="CT141" s="125"/>
      <c r="CU141" s="125"/>
      <c r="CV141" s="125"/>
      <c r="CW141" s="125"/>
      <c r="CX141" s="125"/>
      <c r="CY141" s="125"/>
      <c r="CZ141" s="125"/>
      <c r="DA141" s="125"/>
      <c r="DB141" s="125"/>
      <c r="DC141" s="125"/>
      <c r="DD141" s="125"/>
      <c r="DE141" s="125"/>
      <c r="DF141" s="125"/>
      <c r="DG141" s="125"/>
      <c r="DH141" s="125"/>
      <c r="DI141" s="125"/>
      <c r="DJ141" s="125"/>
      <c r="DK141" s="125"/>
      <c r="DL141" s="125"/>
      <c r="DM141" s="125"/>
      <c r="DN141" s="125"/>
      <c r="DO141" s="125"/>
      <c r="DP141" s="125"/>
      <c r="DQ141" s="125"/>
      <c r="DR141" s="125"/>
      <c r="DS141" s="125"/>
      <c r="DT141" s="125"/>
      <c r="DU141" s="125"/>
      <c r="DV141" s="125"/>
      <c r="DW141" s="125"/>
      <c r="DX141" s="125"/>
      <c r="DY141" s="125"/>
      <c r="DZ141" s="125"/>
      <c r="EA141" s="125"/>
      <c r="EB141" s="125"/>
      <c r="EC141" s="125"/>
      <c r="ED141" s="125"/>
      <c r="EE141" s="125"/>
      <c r="EF141" s="125"/>
      <c r="EG141" s="125"/>
      <c r="EH141" s="125"/>
      <c r="EI141" s="125"/>
      <c r="EJ141" s="125"/>
      <c r="EK141" s="125"/>
      <c r="EL141" s="125"/>
      <c r="EM141" s="125"/>
      <c r="EN141" s="125"/>
      <c r="EO141" s="125"/>
      <c r="EP141" s="125"/>
      <c r="EQ141" s="125"/>
      <c r="ER141" s="125"/>
      <c r="ES141" s="125"/>
      <c r="ET141" s="125"/>
      <c r="EU141" s="125"/>
      <c r="EV141" s="125"/>
      <c r="EW141" s="125"/>
      <c r="EX141" s="125"/>
      <c r="EY141" s="125"/>
      <c r="EZ141" s="125"/>
      <c r="FA141" s="125"/>
      <c r="FB141" s="125"/>
      <c r="FC141" s="125"/>
      <c r="FD141" s="125"/>
      <c r="FE141" s="125"/>
      <c r="FF141" s="125"/>
      <c r="FG141" s="125"/>
      <c r="FH141" s="125"/>
      <c r="FI141" s="125"/>
      <c r="FJ141" s="125"/>
      <c r="FK141" s="125"/>
      <c r="FL141" s="125"/>
      <c r="FM141" s="125"/>
      <c r="FN141" s="125"/>
      <c r="FO141" s="125"/>
      <c r="FP141" s="125"/>
      <c r="FQ141" s="125"/>
      <c r="FR141" s="125"/>
      <c r="FS141" s="125"/>
      <c r="FT141" s="125"/>
      <c r="FU141" s="125"/>
      <c r="FV141" s="125"/>
      <c r="FW141" s="125"/>
      <c r="FX141" s="125"/>
      <c r="FY141" s="125"/>
      <c r="FZ141" s="125"/>
      <c r="GA141" s="125"/>
      <c r="GB141" s="125"/>
      <c r="GC141" s="125"/>
      <c r="GD141" s="125"/>
      <c r="GE141" s="125"/>
      <c r="GF141" s="125"/>
      <c r="GG141" s="125"/>
      <c r="GH141" s="125"/>
      <c r="GI141" s="125"/>
      <c r="GJ141" s="125"/>
      <c r="GK141" s="125"/>
      <c r="GL141" s="125"/>
      <c r="GM141" s="125"/>
      <c r="GN141" s="125"/>
      <c r="GO141" s="125"/>
      <c r="GP141" s="125"/>
      <c r="GQ141" s="125"/>
      <c r="GR141" s="125"/>
      <c r="GS141" s="125"/>
      <c r="GT141" s="125"/>
      <c r="GU141" s="125"/>
      <c r="GV141" s="125"/>
      <c r="GW141" s="125"/>
      <c r="GX141" s="125"/>
      <c r="GY141" s="125"/>
      <c r="GZ141" s="125"/>
      <c r="HA141" s="125"/>
      <c r="HB141" s="125"/>
      <c r="HC141" s="125"/>
      <c r="HD141" s="125"/>
      <c r="HE141" s="125"/>
      <c r="HF141" s="125"/>
      <c r="HG141" s="125"/>
      <c r="HH141" s="125"/>
      <c r="HI141" s="125"/>
      <c r="HJ141" s="125"/>
      <c r="HK141" s="125"/>
      <c r="HL141" s="125"/>
      <c r="HM141" s="125"/>
      <c r="HN141" s="125"/>
      <c r="HO141" s="125"/>
      <c r="HP141" s="125"/>
      <c r="HQ141" s="125"/>
      <c r="HR141" s="125"/>
      <c r="HS141" s="125"/>
      <c r="HT141" s="125"/>
      <c r="HU141" s="125"/>
      <c r="HV141" s="125"/>
      <c r="HW141" s="125"/>
      <c r="HX141" s="125"/>
      <c r="HY141" s="125"/>
      <c r="HZ141" s="125"/>
      <c r="IA141" s="125"/>
      <c r="IB141" s="125"/>
      <c r="IC141" s="125"/>
      <c r="ID141" s="125"/>
      <c r="IE141" s="125"/>
      <c r="IF141" s="125"/>
      <c r="IG141" s="125"/>
      <c r="IH141" s="125"/>
      <c r="II141" s="125"/>
      <c r="IJ141" s="125"/>
      <c r="IK141" s="125"/>
      <c r="IL141" s="125"/>
      <c r="IM141" s="125"/>
      <c r="IN141" s="125"/>
      <c r="IO141" s="125"/>
      <c r="IP141" s="125"/>
      <c r="IQ141" s="125"/>
      <c r="IR141" s="125"/>
      <c r="IS141" s="125"/>
      <c r="IT141" s="125"/>
      <c r="IU141" s="125"/>
      <c r="IV141" s="125"/>
      <c r="IW141" s="125"/>
      <c r="IX141" s="125"/>
      <c r="IY141" s="125"/>
      <c r="IZ141" s="125"/>
      <c r="JA141" s="125"/>
      <c r="JB141" s="125"/>
      <c r="JC141" s="125"/>
      <c r="JD141" s="125"/>
      <c r="JE141" s="125"/>
      <c r="JF141" s="125"/>
      <c r="JG141" s="125"/>
      <c r="JH141" s="125"/>
      <c r="JI141" s="125"/>
      <c r="JJ141" s="125"/>
      <c r="JK141" s="125"/>
      <c r="JL141" s="125"/>
      <c r="JM141" s="125"/>
      <c r="JN141" s="125"/>
      <c r="JO141" s="125"/>
      <c r="JP141" s="125"/>
      <c r="JQ141" s="125"/>
      <c r="JR141" s="125"/>
      <c r="JS141" s="125"/>
      <c r="JT141" s="125"/>
      <c r="JU141" s="125"/>
      <c r="JV141" s="125"/>
      <c r="JW141" s="125"/>
      <c r="JX141" s="125"/>
      <c r="JY141" s="125"/>
      <c r="JZ141" s="125"/>
      <c r="KA141" s="125"/>
      <c r="KB141" s="125"/>
      <c r="KC141" s="125"/>
      <c r="KD141" s="125"/>
      <c r="KE141" s="125"/>
      <c r="KF141" s="125"/>
      <c r="KG141" s="125"/>
      <c r="KH141" s="125"/>
      <c r="KI141" s="125"/>
      <c r="KJ141" s="125"/>
      <c r="KK141" s="125"/>
      <c r="KL141" s="125"/>
      <c r="KM141" s="125"/>
      <c r="KN141" s="125"/>
      <c r="KO141" s="125"/>
      <c r="KP141" s="125"/>
      <c r="KQ141" s="125"/>
      <c r="KR141" s="125"/>
      <c r="KS141" s="125"/>
      <c r="KT141" s="125"/>
      <c r="KU141" s="125"/>
      <c r="KV141" s="125"/>
      <c r="KW141" s="125"/>
      <c r="KX141" s="125"/>
      <c r="KY141" s="125"/>
      <c r="KZ141" s="125"/>
      <c r="LA141" s="125"/>
      <c r="LB141" s="125"/>
      <c r="LC141" s="125"/>
      <c r="LD141" s="125"/>
      <c r="LE141" s="125"/>
      <c r="LF141" s="125"/>
      <c r="LG141" s="125"/>
      <c r="LH141" s="125"/>
      <c r="LI141" s="125"/>
      <c r="LJ141" s="125"/>
      <c r="LK141" s="125"/>
      <c r="LL141" s="125"/>
      <c r="LM141" s="125"/>
      <c r="LN141" s="125"/>
      <c r="LO141" s="125"/>
      <c r="LP141" s="125"/>
      <c r="LQ141" s="125"/>
      <c r="LR141" s="125"/>
      <c r="LS141" s="125"/>
      <c r="LT141" s="125"/>
      <c r="LU141" s="125"/>
      <c r="LV141" s="125"/>
      <c r="LW141" s="125"/>
      <c r="LX141" s="125"/>
    </row>
    <row r="142" spans="2:336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  <c r="BS142" s="125"/>
      <c r="BT142" s="125"/>
      <c r="BU142" s="125"/>
      <c r="BV142" s="125"/>
      <c r="BW142" s="125"/>
      <c r="BX142" s="125"/>
      <c r="BY142" s="125"/>
      <c r="BZ142" s="125"/>
      <c r="CA142" s="125"/>
      <c r="CB142" s="125"/>
      <c r="CC142" s="125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5"/>
      <c r="CN142" s="125"/>
      <c r="CO142" s="125"/>
      <c r="CP142" s="125"/>
      <c r="CQ142" s="125"/>
      <c r="CR142" s="125"/>
      <c r="CS142" s="125"/>
      <c r="CT142" s="125"/>
      <c r="CU142" s="125"/>
      <c r="CV142" s="125"/>
      <c r="CW142" s="125"/>
      <c r="CX142" s="125"/>
      <c r="CY142" s="125"/>
      <c r="CZ142" s="125"/>
      <c r="DA142" s="125"/>
      <c r="DB142" s="125"/>
      <c r="DC142" s="125"/>
      <c r="DD142" s="125"/>
      <c r="DE142" s="125"/>
      <c r="DF142" s="125"/>
      <c r="DG142" s="125"/>
      <c r="DH142" s="125"/>
      <c r="DI142" s="125"/>
      <c r="DJ142" s="125"/>
      <c r="DK142" s="125"/>
      <c r="DL142" s="125"/>
      <c r="DM142" s="125"/>
      <c r="DN142" s="125"/>
      <c r="DO142" s="125"/>
      <c r="DP142" s="125"/>
      <c r="DQ142" s="125"/>
      <c r="DR142" s="125"/>
      <c r="DS142" s="125"/>
      <c r="DT142" s="125"/>
      <c r="DU142" s="125"/>
      <c r="DV142" s="125"/>
      <c r="DW142" s="125"/>
      <c r="DX142" s="125"/>
      <c r="DY142" s="125"/>
      <c r="DZ142" s="125"/>
      <c r="EA142" s="125"/>
      <c r="EB142" s="125"/>
      <c r="EC142" s="125"/>
      <c r="ED142" s="125"/>
      <c r="EE142" s="125"/>
      <c r="EF142" s="125"/>
      <c r="EG142" s="125"/>
      <c r="EH142" s="125"/>
      <c r="EI142" s="125"/>
      <c r="EJ142" s="125"/>
      <c r="EK142" s="125"/>
      <c r="EL142" s="125"/>
      <c r="EM142" s="125"/>
      <c r="EN142" s="125"/>
      <c r="EO142" s="125"/>
      <c r="EP142" s="125"/>
      <c r="EQ142" s="125"/>
      <c r="ER142" s="125"/>
      <c r="ES142" s="125"/>
      <c r="ET142" s="125"/>
      <c r="EU142" s="125"/>
      <c r="EV142" s="125"/>
      <c r="EW142" s="125"/>
      <c r="EX142" s="125"/>
      <c r="EY142" s="125"/>
      <c r="EZ142" s="125"/>
      <c r="FA142" s="125"/>
      <c r="FB142" s="125"/>
      <c r="FC142" s="125"/>
      <c r="FD142" s="125"/>
      <c r="FE142" s="125"/>
      <c r="FF142" s="125"/>
      <c r="FG142" s="125"/>
      <c r="FH142" s="125"/>
      <c r="FI142" s="125"/>
      <c r="FJ142" s="125"/>
      <c r="FK142" s="125"/>
      <c r="FL142" s="125"/>
      <c r="FM142" s="125"/>
      <c r="FN142" s="125"/>
      <c r="FO142" s="125"/>
      <c r="FP142" s="125"/>
      <c r="FQ142" s="125"/>
      <c r="FR142" s="125"/>
      <c r="FS142" s="125"/>
      <c r="FT142" s="125"/>
      <c r="FU142" s="125"/>
      <c r="FV142" s="125"/>
      <c r="FW142" s="125"/>
      <c r="FX142" s="125"/>
      <c r="FY142" s="125"/>
      <c r="FZ142" s="125"/>
      <c r="GA142" s="125"/>
      <c r="GB142" s="125"/>
      <c r="GC142" s="125"/>
      <c r="GD142" s="125"/>
      <c r="GE142" s="125"/>
      <c r="GF142" s="125"/>
      <c r="GG142" s="125"/>
      <c r="GH142" s="125"/>
      <c r="GI142" s="125"/>
      <c r="GJ142" s="125"/>
      <c r="GK142" s="125"/>
      <c r="GL142" s="125"/>
      <c r="GM142" s="125"/>
      <c r="GN142" s="125"/>
      <c r="GO142" s="125"/>
      <c r="GP142" s="125"/>
      <c r="GQ142" s="125"/>
      <c r="GR142" s="125"/>
      <c r="GS142" s="125"/>
      <c r="GT142" s="125"/>
      <c r="GU142" s="125"/>
      <c r="GV142" s="125"/>
      <c r="GW142" s="125"/>
      <c r="GX142" s="125"/>
      <c r="GY142" s="125"/>
      <c r="GZ142" s="125"/>
      <c r="HA142" s="125"/>
      <c r="HB142" s="125"/>
      <c r="HC142" s="125"/>
      <c r="HD142" s="125"/>
      <c r="HE142" s="125"/>
      <c r="HF142" s="125"/>
      <c r="HG142" s="125"/>
      <c r="HH142" s="125"/>
      <c r="HI142" s="125"/>
      <c r="HJ142" s="125"/>
      <c r="HK142" s="125"/>
      <c r="HL142" s="125"/>
      <c r="HM142" s="125"/>
      <c r="HN142" s="125"/>
      <c r="HO142" s="125"/>
      <c r="HP142" s="125"/>
      <c r="HQ142" s="125"/>
      <c r="HR142" s="125"/>
      <c r="HS142" s="125"/>
      <c r="HT142" s="125"/>
      <c r="HU142" s="125"/>
      <c r="HV142" s="125"/>
      <c r="HW142" s="125"/>
      <c r="HX142" s="125"/>
      <c r="HY142" s="125"/>
      <c r="HZ142" s="125"/>
      <c r="IA142" s="125"/>
      <c r="IB142" s="125"/>
      <c r="IC142" s="125"/>
      <c r="ID142" s="125"/>
      <c r="IE142" s="125"/>
      <c r="IF142" s="125"/>
      <c r="IG142" s="125"/>
      <c r="IH142" s="125"/>
      <c r="II142" s="125"/>
      <c r="IJ142" s="125"/>
      <c r="IK142" s="125"/>
      <c r="IL142" s="125"/>
      <c r="IM142" s="125"/>
      <c r="IN142" s="125"/>
      <c r="IO142" s="125"/>
      <c r="IP142" s="125"/>
      <c r="IQ142" s="125"/>
      <c r="IR142" s="125"/>
      <c r="IS142" s="125"/>
      <c r="IT142" s="125"/>
      <c r="IU142" s="125"/>
      <c r="IV142" s="125"/>
      <c r="IW142" s="125"/>
      <c r="IX142" s="125"/>
      <c r="IY142" s="125"/>
      <c r="IZ142" s="125"/>
      <c r="JA142" s="125"/>
      <c r="JB142" s="125"/>
      <c r="JC142" s="125"/>
      <c r="JD142" s="125"/>
      <c r="JE142" s="125"/>
      <c r="JF142" s="125"/>
      <c r="JG142" s="125"/>
      <c r="JH142" s="125"/>
      <c r="JI142" s="125"/>
      <c r="JJ142" s="125"/>
      <c r="JK142" s="125"/>
      <c r="JL142" s="125"/>
      <c r="JM142" s="125"/>
      <c r="JN142" s="125"/>
      <c r="JO142" s="125"/>
      <c r="JP142" s="125"/>
      <c r="JQ142" s="125"/>
      <c r="JR142" s="125"/>
      <c r="JS142" s="125"/>
      <c r="JT142" s="125"/>
      <c r="JU142" s="125"/>
      <c r="JV142" s="125"/>
      <c r="JW142" s="125"/>
      <c r="JX142" s="125"/>
      <c r="JY142" s="125"/>
      <c r="JZ142" s="125"/>
      <c r="KA142" s="125"/>
      <c r="KB142" s="125"/>
      <c r="KC142" s="125"/>
      <c r="KD142" s="125"/>
      <c r="KE142" s="125"/>
      <c r="KF142" s="125"/>
      <c r="KG142" s="125"/>
      <c r="KH142" s="125"/>
      <c r="KI142" s="125"/>
      <c r="KJ142" s="125"/>
      <c r="KK142" s="125"/>
      <c r="KL142" s="125"/>
      <c r="KM142" s="125"/>
      <c r="KN142" s="125"/>
      <c r="KO142" s="125"/>
      <c r="KP142" s="125"/>
      <c r="KQ142" s="125"/>
      <c r="KR142" s="125"/>
      <c r="KS142" s="125"/>
      <c r="KT142" s="125"/>
      <c r="KU142" s="125"/>
      <c r="KV142" s="125"/>
      <c r="KW142" s="125"/>
      <c r="KX142" s="125"/>
      <c r="KY142" s="125"/>
      <c r="KZ142" s="125"/>
      <c r="LA142" s="125"/>
      <c r="LB142" s="125"/>
      <c r="LC142" s="125"/>
      <c r="LD142" s="125"/>
      <c r="LE142" s="125"/>
      <c r="LF142" s="125"/>
      <c r="LG142" s="125"/>
      <c r="LH142" s="125"/>
      <c r="LI142" s="125"/>
      <c r="LJ142" s="125"/>
      <c r="LK142" s="125"/>
      <c r="LL142" s="125"/>
      <c r="LM142" s="125"/>
      <c r="LN142" s="125"/>
      <c r="LO142" s="125"/>
      <c r="LP142" s="125"/>
      <c r="LQ142" s="125"/>
      <c r="LR142" s="125"/>
      <c r="LS142" s="125"/>
      <c r="LT142" s="125"/>
      <c r="LU142" s="125"/>
      <c r="LV142" s="125"/>
      <c r="LW142" s="125"/>
      <c r="LX142" s="125"/>
    </row>
    <row r="143" spans="2:336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  <c r="BS143" s="125"/>
      <c r="BT143" s="125"/>
      <c r="BU143" s="125"/>
      <c r="BV143" s="125"/>
      <c r="BW143" s="125"/>
      <c r="BX143" s="125"/>
      <c r="BY143" s="125"/>
      <c r="BZ143" s="125"/>
      <c r="CA143" s="125"/>
      <c r="CB143" s="125"/>
      <c r="CC143" s="125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5"/>
      <c r="CN143" s="125"/>
      <c r="CO143" s="125"/>
      <c r="CP143" s="125"/>
      <c r="CQ143" s="125"/>
      <c r="CR143" s="125"/>
      <c r="CS143" s="125"/>
      <c r="CT143" s="125"/>
      <c r="CU143" s="125"/>
      <c r="CV143" s="125"/>
      <c r="CW143" s="125"/>
      <c r="CX143" s="125"/>
      <c r="CY143" s="125"/>
      <c r="CZ143" s="125"/>
      <c r="DA143" s="125"/>
      <c r="DB143" s="125"/>
      <c r="DC143" s="125"/>
      <c r="DD143" s="125"/>
      <c r="DE143" s="125"/>
      <c r="DF143" s="125"/>
      <c r="DG143" s="125"/>
      <c r="DH143" s="125"/>
      <c r="DI143" s="125"/>
      <c r="DJ143" s="125"/>
      <c r="DK143" s="125"/>
      <c r="DL143" s="125"/>
      <c r="DM143" s="125"/>
      <c r="DN143" s="125"/>
      <c r="DO143" s="125"/>
      <c r="DP143" s="125"/>
      <c r="DQ143" s="125"/>
      <c r="DR143" s="125"/>
      <c r="DS143" s="125"/>
      <c r="DT143" s="125"/>
      <c r="DU143" s="125"/>
      <c r="DV143" s="125"/>
      <c r="DW143" s="125"/>
      <c r="DX143" s="125"/>
      <c r="DY143" s="125"/>
      <c r="DZ143" s="125"/>
      <c r="EA143" s="125"/>
      <c r="EB143" s="125"/>
      <c r="EC143" s="125"/>
      <c r="ED143" s="125"/>
      <c r="EE143" s="125"/>
      <c r="EF143" s="125"/>
      <c r="EG143" s="125"/>
      <c r="EH143" s="125"/>
      <c r="EI143" s="125"/>
      <c r="EJ143" s="125"/>
      <c r="EK143" s="125"/>
      <c r="EL143" s="125"/>
      <c r="EM143" s="125"/>
      <c r="EN143" s="125"/>
      <c r="EO143" s="125"/>
      <c r="EP143" s="125"/>
      <c r="EQ143" s="125"/>
      <c r="ER143" s="125"/>
      <c r="ES143" s="125"/>
      <c r="ET143" s="125"/>
      <c r="EU143" s="125"/>
      <c r="EV143" s="125"/>
      <c r="EW143" s="125"/>
      <c r="EX143" s="125"/>
      <c r="EY143" s="125"/>
      <c r="EZ143" s="125"/>
      <c r="FA143" s="125"/>
      <c r="FB143" s="125"/>
      <c r="FC143" s="125"/>
      <c r="FD143" s="125"/>
      <c r="FE143" s="125"/>
      <c r="FF143" s="125"/>
      <c r="FG143" s="125"/>
      <c r="FH143" s="125"/>
      <c r="FI143" s="125"/>
      <c r="FJ143" s="125"/>
      <c r="FK143" s="125"/>
      <c r="FL143" s="125"/>
      <c r="FM143" s="125"/>
      <c r="FN143" s="125"/>
      <c r="FO143" s="125"/>
      <c r="FP143" s="125"/>
      <c r="FQ143" s="125"/>
      <c r="FR143" s="125"/>
      <c r="FS143" s="125"/>
      <c r="FT143" s="125"/>
      <c r="FU143" s="125"/>
      <c r="FV143" s="125"/>
      <c r="FW143" s="125"/>
      <c r="FX143" s="125"/>
      <c r="FY143" s="125"/>
      <c r="FZ143" s="125"/>
      <c r="GA143" s="125"/>
      <c r="GB143" s="125"/>
      <c r="GC143" s="125"/>
      <c r="GD143" s="125"/>
      <c r="GE143" s="125"/>
      <c r="GF143" s="125"/>
      <c r="GG143" s="125"/>
      <c r="GH143" s="125"/>
      <c r="GI143" s="125"/>
      <c r="GJ143" s="125"/>
      <c r="GK143" s="125"/>
      <c r="GL143" s="125"/>
      <c r="GM143" s="125"/>
      <c r="GN143" s="125"/>
      <c r="GO143" s="125"/>
      <c r="GP143" s="125"/>
      <c r="GQ143" s="125"/>
      <c r="GR143" s="125"/>
      <c r="GS143" s="125"/>
      <c r="GT143" s="125"/>
      <c r="GU143" s="125"/>
      <c r="GV143" s="125"/>
      <c r="GW143" s="125"/>
      <c r="GX143" s="125"/>
      <c r="GY143" s="125"/>
      <c r="GZ143" s="125"/>
      <c r="HA143" s="125"/>
      <c r="HB143" s="125"/>
      <c r="HC143" s="125"/>
      <c r="HD143" s="125"/>
      <c r="HE143" s="125"/>
      <c r="HF143" s="125"/>
      <c r="HG143" s="125"/>
      <c r="HH143" s="125"/>
      <c r="HI143" s="125"/>
      <c r="HJ143" s="125"/>
      <c r="HK143" s="125"/>
      <c r="HL143" s="125"/>
      <c r="HM143" s="125"/>
      <c r="HN143" s="125"/>
      <c r="HO143" s="125"/>
      <c r="HP143" s="125"/>
      <c r="HQ143" s="125"/>
      <c r="HR143" s="125"/>
      <c r="HS143" s="125"/>
      <c r="HT143" s="125"/>
      <c r="HU143" s="125"/>
      <c r="HV143" s="125"/>
      <c r="HW143" s="125"/>
      <c r="HX143" s="125"/>
      <c r="HY143" s="125"/>
      <c r="HZ143" s="125"/>
      <c r="IA143" s="125"/>
      <c r="IB143" s="125"/>
      <c r="IC143" s="125"/>
      <c r="ID143" s="125"/>
      <c r="IE143" s="125"/>
      <c r="IF143" s="125"/>
      <c r="IG143" s="125"/>
      <c r="IH143" s="125"/>
      <c r="II143" s="125"/>
      <c r="IJ143" s="125"/>
      <c r="IK143" s="125"/>
      <c r="IL143" s="125"/>
      <c r="IM143" s="125"/>
      <c r="IN143" s="125"/>
      <c r="IO143" s="125"/>
      <c r="IP143" s="125"/>
      <c r="IQ143" s="125"/>
      <c r="IR143" s="125"/>
      <c r="IS143" s="125"/>
      <c r="IT143" s="125"/>
      <c r="IU143" s="125"/>
      <c r="IV143" s="125"/>
      <c r="IW143" s="125"/>
      <c r="IX143" s="125"/>
      <c r="IY143" s="125"/>
      <c r="IZ143" s="125"/>
      <c r="JA143" s="125"/>
      <c r="JB143" s="125"/>
      <c r="JC143" s="125"/>
      <c r="JD143" s="125"/>
      <c r="JE143" s="125"/>
      <c r="JF143" s="125"/>
      <c r="JG143" s="125"/>
      <c r="JH143" s="125"/>
      <c r="JI143" s="125"/>
      <c r="JJ143" s="125"/>
      <c r="JK143" s="125"/>
      <c r="JL143" s="125"/>
      <c r="JM143" s="125"/>
      <c r="JN143" s="125"/>
      <c r="JO143" s="125"/>
      <c r="JP143" s="125"/>
      <c r="JQ143" s="125"/>
      <c r="JR143" s="125"/>
      <c r="JS143" s="125"/>
      <c r="JT143" s="125"/>
      <c r="JU143" s="125"/>
      <c r="JV143" s="125"/>
      <c r="JW143" s="125"/>
      <c r="JX143" s="125"/>
      <c r="JY143" s="125"/>
      <c r="JZ143" s="125"/>
      <c r="KA143" s="125"/>
      <c r="KB143" s="125"/>
      <c r="KC143" s="125"/>
      <c r="KD143" s="125"/>
      <c r="KE143" s="125"/>
      <c r="KF143" s="125"/>
      <c r="KG143" s="125"/>
      <c r="KH143" s="125"/>
      <c r="KI143" s="125"/>
      <c r="KJ143" s="125"/>
      <c r="KK143" s="125"/>
      <c r="KL143" s="125"/>
      <c r="KM143" s="125"/>
      <c r="KN143" s="125"/>
      <c r="KO143" s="125"/>
      <c r="KP143" s="125"/>
      <c r="KQ143" s="125"/>
      <c r="KR143" s="125"/>
      <c r="KS143" s="125"/>
      <c r="KT143" s="125"/>
      <c r="KU143" s="125"/>
      <c r="KV143" s="125"/>
      <c r="KW143" s="125"/>
      <c r="KX143" s="125"/>
      <c r="KY143" s="125"/>
      <c r="KZ143" s="125"/>
      <c r="LA143" s="125"/>
      <c r="LB143" s="125"/>
      <c r="LC143" s="125"/>
      <c r="LD143" s="125"/>
      <c r="LE143" s="125"/>
      <c r="LF143" s="125"/>
      <c r="LG143" s="125"/>
      <c r="LH143" s="125"/>
      <c r="LI143" s="125"/>
      <c r="LJ143" s="125"/>
      <c r="LK143" s="125"/>
      <c r="LL143" s="125"/>
      <c r="LM143" s="125"/>
      <c r="LN143" s="125"/>
      <c r="LO143" s="125"/>
      <c r="LP143" s="125"/>
      <c r="LQ143" s="125"/>
      <c r="LR143" s="125"/>
      <c r="LS143" s="125"/>
      <c r="LT143" s="125"/>
      <c r="LU143" s="125"/>
      <c r="LV143" s="125"/>
      <c r="LW143" s="125"/>
      <c r="LX143" s="125"/>
    </row>
    <row r="144" spans="2:336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  <c r="BS144" s="125"/>
      <c r="BT144" s="125"/>
      <c r="BU144" s="125"/>
      <c r="BV144" s="125"/>
      <c r="BW144" s="125"/>
      <c r="BX144" s="125"/>
      <c r="BY144" s="125"/>
      <c r="BZ144" s="125"/>
      <c r="CA144" s="125"/>
      <c r="CB144" s="125"/>
      <c r="CC144" s="125"/>
      <c r="CD144" s="125"/>
      <c r="CE144" s="125"/>
      <c r="CF144" s="125"/>
      <c r="CG144" s="125"/>
      <c r="CH144" s="125"/>
      <c r="CI144" s="125"/>
      <c r="CJ144" s="125"/>
      <c r="CK144" s="125"/>
      <c r="CL144" s="125"/>
      <c r="CM144" s="125"/>
      <c r="CN144" s="125"/>
      <c r="CO144" s="125"/>
      <c r="CP144" s="125"/>
      <c r="CQ144" s="125"/>
      <c r="CR144" s="125"/>
      <c r="CS144" s="125"/>
      <c r="CT144" s="125"/>
      <c r="CU144" s="125"/>
      <c r="CV144" s="125"/>
      <c r="CW144" s="125"/>
      <c r="CX144" s="125"/>
      <c r="CY144" s="125"/>
      <c r="CZ144" s="125"/>
      <c r="DA144" s="125"/>
      <c r="DB144" s="125"/>
      <c r="DC144" s="125"/>
      <c r="DD144" s="125"/>
      <c r="DE144" s="125"/>
      <c r="DF144" s="125"/>
      <c r="DG144" s="125"/>
      <c r="DH144" s="125"/>
      <c r="DI144" s="125"/>
      <c r="DJ144" s="125"/>
      <c r="DK144" s="125"/>
      <c r="DL144" s="125"/>
      <c r="DM144" s="125"/>
      <c r="DN144" s="125"/>
      <c r="DO144" s="125"/>
      <c r="DP144" s="125"/>
      <c r="DQ144" s="125"/>
      <c r="DR144" s="125"/>
      <c r="DS144" s="125"/>
      <c r="DT144" s="125"/>
      <c r="DU144" s="125"/>
      <c r="DV144" s="125"/>
      <c r="DW144" s="125"/>
      <c r="DX144" s="125"/>
      <c r="DY144" s="125"/>
      <c r="DZ144" s="125"/>
      <c r="EA144" s="125"/>
      <c r="EB144" s="125"/>
      <c r="EC144" s="125"/>
      <c r="ED144" s="125"/>
      <c r="EE144" s="125"/>
      <c r="EF144" s="125"/>
      <c r="EG144" s="125"/>
      <c r="EH144" s="125"/>
      <c r="EI144" s="125"/>
      <c r="EJ144" s="125"/>
      <c r="EK144" s="125"/>
      <c r="EL144" s="125"/>
      <c r="EM144" s="125"/>
      <c r="EN144" s="125"/>
      <c r="EO144" s="125"/>
      <c r="EP144" s="125"/>
      <c r="EQ144" s="125"/>
      <c r="ER144" s="125"/>
      <c r="ES144" s="125"/>
      <c r="ET144" s="125"/>
      <c r="EU144" s="125"/>
      <c r="EV144" s="125"/>
      <c r="EW144" s="125"/>
      <c r="EX144" s="125"/>
      <c r="EY144" s="125"/>
      <c r="EZ144" s="125"/>
      <c r="FA144" s="125"/>
      <c r="FB144" s="125"/>
      <c r="FC144" s="125"/>
      <c r="FD144" s="125"/>
      <c r="FE144" s="125"/>
      <c r="FF144" s="125"/>
      <c r="FG144" s="125"/>
      <c r="FH144" s="125"/>
      <c r="FI144" s="125"/>
      <c r="FJ144" s="125"/>
      <c r="FK144" s="125"/>
      <c r="FL144" s="125"/>
      <c r="FM144" s="125"/>
      <c r="FN144" s="125"/>
      <c r="FO144" s="125"/>
      <c r="FP144" s="125"/>
      <c r="FQ144" s="125"/>
      <c r="FR144" s="125"/>
      <c r="FS144" s="125"/>
      <c r="FT144" s="125"/>
      <c r="FU144" s="125"/>
      <c r="FV144" s="125"/>
      <c r="FW144" s="125"/>
      <c r="FX144" s="125"/>
      <c r="FY144" s="125"/>
      <c r="FZ144" s="125"/>
      <c r="GA144" s="125"/>
      <c r="GB144" s="125"/>
      <c r="GC144" s="125"/>
      <c r="GD144" s="125"/>
      <c r="GE144" s="125"/>
      <c r="GF144" s="125"/>
      <c r="GG144" s="125"/>
      <c r="GH144" s="125"/>
      <c r="GI144" s="125"/>
      <c r="GJ144" s="125"/>
      <c r="GK144" s="125"/>
      <c r="GL144" s="125"/>
      <c r="GM144" s="125"/>
      <c r="GN144" s="125"/>
      <c r="GO144" s="125"/>
      <c r="GP144" s="125"/>
      <c r="GQ144" s="125"/>
      <c r="GR144" s="125"/>
      <c r="GS144" s="125"/>
      <c r="GT144" s="125"/>
      <c r="GU144" s="125"/>
      <c r="GV144" s="125"/>
      <c r="GW144" s="125"/>
      <c r="GX144" s="125"/>
      <c r="GY144" s="125"/>
      <c r="GZ144" s="125"/>
      <c r="HA144" s="125"/>
      <c r="HB144" s="125"/>
      <c r="HC144" s="125"/>
      <c r="HD144" s="125"/>
      <c r="HE144" s="125"/>
      <c r="HF144" s="125"/>
      <c r="HG144" s="125"/>
      <c r="HH144" s="125"/>
      <c r="HI144" s="125"/>
      <c r="HJ144" s="125"/>
      <c r="HK144" s="125"/>
      <c r="HL144" s="125"/>
      <c r="HM144" s="125"/>
      <c r="HN144" s="125"/>
      <c r="HO144" s="125"/>
      <c r="HP144" s="125"/>
      <c r="HQ144" s="125"/>
      <c r="HR144" s="125"/>
      <c r="HS144" s="125"/>
      <c r="HT144" s="125"/>
      <c r="HU144" s="125"/>
      <c r="HV144" s="125"/>
      <c r="HW144" s="125"/>
      <c r="HX144" s="125"/>
      <c r="HY144" s="125"/>
      <c r="HZ144" s="125"/>
      <c r="IA144" s="125"/>
      <c r="IB144" s="125"/>
      <c r="IC144" s="125"/>
      <c r="ID144" s="125"/>
      <c r="IE144" s="125"/>
      <c r="IF144" s="125"/>
      <c r="IG144" s="125"/>
      <c r="IH144" s="125"/>
      <c r="II144" s="125"/>
      <c r="IJ144" s="125"/>
      <c r="IK144" s="125"/>
      <c r="IL144" s="125"/>
      <c r="IM144" s="125"/>
      <c r="IN144" s="125"/>
      <c r="IO144" s="125"/>
      <c r="IP144" s="125"/>
      <c r="IQ144" s="125"/>
      <c r="IR144" s="125"/>
      <c r="IS144" s="125"/>
      <c r="IT144" s="125"/>
      <c r="IU144" s="125"/>
      <c r="IV144" s="125"/>
      <c r="IW144" s="125"/>
      <c r="IX144" s="125"/>
      <c r="IY144" s="125"/>
      <c r="IZ144" s="125"/>
      <c r="JA144" s="125"/>
      <c r="JB144" s="125"/>
      <c r="JC144" s="125"/>
      <c r="JD144" s="125"/>
      <c r="JE144" s="125"/>
      <c r="JF144" s="125"/>
      <c r="JG144" s="125"/>
      <c r="JH144" s="125"/>
      <c r="JI144" s="125"/>
      <c r="JJ144" s="125"/>
      <c r="JK144" s="125"/>
      <c r="JL144" s="125"/>
      <c r="JM144" s="125"/>
      <c r="JN144" s="125"/>
      <c r="JO144" s="125"/>
      <c r="JP144" s="125"/>
      <c r="JQ144" s="125"/>
      <c r="JR144" s="125"/>
      <c r="JS144" s="125"/>
      <c r="JT144" s="125"/>
      <c r="JU144" s="125"/>
      <c r="JV144" s="125"/>
      <c r="JW144" s="125"/>
      <c r="JX144" s="125"/>
      <c r="JY144" s="125"/>
      <c r="JZ144" s="125"/>
      <c r="KA144" s="125"/>
      <c r="KB144" s="125"/>
      <c r="KC144" s="125"/>
      <c r="KD144" s="125"/>
      <c r="KE144" s="125"/>
      <c r="KF144" s="125"/>
      <c r="KG144" s="125"/>
      <c r="KH144" s="125"/>
      <c r="KI144" s="125"/>
      <c r="KJ144" s="125"/>
      <c r="KK144" s="125"/>
      <c r="KL144" s="125"/>
      <c r="KM144" s="125"/>
      <c r="KN144" s="125"/>
      <c r="KO144" s="125"/>
      <c r="KP144" s="125"/>
      <c r="KQ144" s="125"/>
      <c r="KR144" s="125"/>
      <c r="KS144" s="125"/>
      <c r="KT144" s="125"/>
      <c r="KU144" s="125"/>
      <c r="KV144" s="125"/>
      <c r="KW144" s="125"/>
      <c r="KX144" s="125"/>
      <c r="KY144" s="125"/>
      <c r="KZ144" s="125"/>
      <c r="LA144" s="125"/>
      <c r="LB144" s="125"/>
      <c r="LC144" s="125"/>
      <c r="LD144" s="125"/>
      <c r="LE144" s="125"/>
      <c r="LF144" s="125"/>
      <c r="LG144" s="125"/>
      <c r="LH144" s="125"/>
      <c r="LI144" s="125"/>
      <c r="LJ144" s="125"/>
      <c r="LK144" s="125"/>
      <c r="LL144" s="125"/>
      <c r="LM144" s="125"/>
      <c r="LN144" s="125"/>
      <c r="LO144" s="125"/>
      <c r="LP144" s="125"/>
      <c r="LQ144" s="125"/>
      <c r="LR144" s="125"/>
      <c r="LS144" s="125"/>
      <c r="LT144" s="125"/>
      <c r="LU144" s="125"/>
      <c r="LV144" s="125"/>
      <c r="LW144" s="125"/>
      <c r="LX144" s="125"/>
    </row>
    <row r="145" spans="2:336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  <c r="BU145" s="125"/>
      <c r="BV145" s="125"/>
      <c r="BW145" s="125"/>
      <c r="BX145" s="125"/>
      <c r="BY145" s="125"/>
      <c r="BZ145" s="125"/>
      <c r="CA145" s="125"/>
      <c r="CB145" s="125"/>
      <c r="CC145" s="125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5"/>
      <c r="CN145" s="125"/>
      <c r="CO145" s="125"/>
      <c r="CP145" s="125"/>
      <c r="CQ145" s="125"/>
      <c r="CR145" s="125"/>
      <c r="CS145" s="125"/>
      <c r="CT145" s="125"/>
      <c r="CU145" s="125"/>
      <c r="CV145" s="125"/>
      <c r="CW145" s="125"/>
      <c r="CX145" s="125"/>
      <c r="CY145" s="125"/>
      <c r="CZ145" s="125"/>
      <c r="DA145" s="125"/>
      <c r="DB145" s="125"/>
      <c r="DC145" s="125"/>
      <c r="DD145" s="125"/>
      <c r="DE145" s="125"/>
      <c r="DF145" s="125"/>
      <c r="DG145" s="125"/>
      <c r="DH145" s="125"/>
      <c r="DI145" s="125"/>
      <c r="DJ145" s="125"/>
      <c r="DK145" s="125"/>
      <c r="DL145" s="125"/>
      <c r="DM145" s="125"/>
      <c r="DN145" s="125"/>
      <c r="DO145" s="125"/>
      <c r="DP145" s="125"/>
      <c r="DQ145" s="125"/>
      <c r="DR145" s="125"/>
      <c r="DS145" s="125"/>
      <c r="DT145" s="125"/>
      <c r="DU145" s="125"/>
      <c r="DV145" s="125"/>
      <c r="DW145" s="125"/>
      <c r="DX145" s="125"/>
      <c r="DY145" s="125"/>
      <c r="DZ145" s="125"/>
      <c r="EA145" s="125"/>
      <c r="EB145" s="125"/>
      <c r="EC145" s="125"/>
      <c r="ED145" s="125"/>
      <c r="EE145" s="125"/>
      <c r="EF145" s="125"/>
      <c r="EG145" s="125"/>
      <c r="EH145" s="125"/>
      <c r="EI145" s="125"/>
      <c r="EJ145" s="125"/>
      <c r="EK145" s="125"/>
      <c r="EL145" s="125"/>
      <c r="EM145" s="125"/>
      <c r="EN145" s="125"/>
      <c r="EO145" s="125"/>
      <c r="EP145" s="125"/>
      <c r="EQ145" s="125"/>
      <c r="ER145" s="125"/>
      <c r="ES145" s="125"/>
      <c r="ET145" s="125"/>
      <c r="EU145" s="125"/>
      <c r="EV145" s="125"/>
      <c r="EW145" s="125"/>
      <c r="EX145" s="125"/>
      <c r="EY145" s="125"/>
      <c r="EZ145" s="125"/>
      <c r="FA145" s="125"/>
      <c r="FB145" s="125"/>
      <c r="FC145" s="125"/>
      <c r="FD145" s="125"/>
      <c r="FE145" s="125"/>
      <c r="FF145" s="125"/>
      <c r="FG145" s="125"/>
      <c r="FH145" s="125"/>
      <c r="FI145" s="125"/>
      <c r="FJ145" s="125"/>
      <c r="FK145" s="125"/>
      <c r="FL145" s="125"/>
      <c r="FM145" s="125"/>
      <c r="FN145" s="125"/>
      <c r="FO145" s="125"/>
      <c r="FP145" s="125"/>
      <c r="FQ145" s="125"/>
      <c r="FR145" s="125"/>
      <c r="FS145" s="125"/>
      <c r="FT145" s="125"/>
      <c r="FU145" s="125"/>
      <c r="FV145" s="125"/>
      <c r="FW145" s="125"/>
      <c r="FX145" s="125"/>
      <c r="FY145" s="125"/>
      <c r="FZ145" s="125"/>
      <c r="GA145" s="125"/>
      <c r="GB145" s="125"/>
      <c r="GC145" s="125"/>
      <c r="GD145" s="125"/>
      <c r="GE145" s="125"/>
      <c r="GF145" s="125"/>
      <c r="GG145" s="125"/>
      <c r="GH145" s="125"/>
      <c r="GI145" s="125"/>
      <c r="GJ145" s="125"/>
      <c r="GK145" s="125"/>
      <c r="GL145" s="125"/>
      <c r="GM145" s="125"/>
      <c r="GN145" s="125"/>
      <c r="GO145" s="125"/>
      <c r="GP145" s="125"/>
      <c r="GQ145" s="125"/>
      <c r="GR145" s="125"/>
      <c r="GS145" s="125"/>
      <c r="GT145" s="125"/>
      <c r="GU145" s="125"/>
      <c r="GV145" s="125"/>
      <c r="GW145" s="125"/>
      <c r="GX145" s="125"/>
      <c r="GY145" s="125"/>
      <c r="GZ145" s="125"/>
      <c r="HA145" s="125"/>
      <c r="HB145" s="125"/>
      <c r="HC145" s="125"/>
      <c r="HD145" s="125"/>
      <c r="HE145" s="125"/>
      <c r="HF145" s="125"/>
      <c r="HG145" s="125"/>
      <c r="HH145" s="125"/>
      <c r="HI145" s="125"/>
      <c r="HJ145" s="125"/>
      <c r="HK145" s="125"/>
      <c r="HL145" s="125"/>
      <c r="HM145" s="125"/>
      <c r="HN145" s="125"/>
      <c r="HO145" s="125"/>
      <c r="HP145" s="125"/>
      <c r="HQ145" s="125"/>
      <c r="HR145" s="125"/>
      <c r="HS145" s="125"/>
      <c r="HT145" s="125"/>
      <c r="HU145" s="125"/>
      <c r="HV145" s="125"/>
      <c r="HW145" s="125"/>
      <c r="HX145" s="125"/>
      <c r="HY145" s="125"/>
      <c r="HZ145" s="125"/>
      <c r="IA145" s="125"/>
      <c r="IB145" s="125"/>
      <c r="IC145" s="125"/>
      <c r="ID145" s="125"/>
      <c r="IE145" s="125"/>
      <c r="IF145" s="125"/>
      <c r="IG145" s="125"/>
      <c r="IH145" s="125"/>
      <c r="II145" s="125"/>
      <c r="IJ145" s="125"/>
      <c r="IK145" s="125"/>
      <c r="IL145" s="125"/>
      <c r="IM145" s="125"/>
      <c r="IN145" s="125"/>
      <c r="IO145" s="125"/>
      <c r="IP145" s="125"/>
      <c r="IQ145" s="125"/>
      <c r="IR145" s="125"/>
      <c r="IS145" s="125"/>
      <c r="IT145" s="125"/>
      <c r="IU145" s="125"/>
      <c r="IV145" s="125"/>
      <c r="IW145" s="125"/>
      <c r="IX145" s="125"/>
      <c r="IY145" s="125"/>
      <c r="IZ145" s="125"/>
      <c r="JA145" s="125"/>
      <c r="JB145" s="125"/>
      <c r="JC145" s="125"/>
      <c r="JD145" s="125"/>
      <c r="JE145" s="125"/>
      <c r="JF145" s="125"/>
      <c r="JG145" s="125"/>
      <c r="JH145" s="125"/>
      <c r="JI145" s="125"/>
      <c r="JJ145" s="125"/>
      <c r="JK145" s="125"/>
      <c r="JL145" s="125"/>
      <c r="JM145" s="125"/>
      <c r="JN145" s="125"/>
      <c r="JO145" s="125"/>
      <c r="JP145" s="125"/>
      <c r="JQ145" s="125"/>
      <c r="JR145" s="125"/>
      <c r="JS145" s="125"/>
      <c r="JT145" s="125"/>
      <c r="JU145" s="125"/>
      <c r="JV145" s="125"/>
      <c r="JW145" s="125"/>
      <c r="JX145" s="125"/>
      <c r="JY145" s="125"/>
      <c r="JZ145" s="125"/>
      <c r="KA145" s="125"/>
      <c r="KB145" s="125"/>
      <c r="KC145" s="125"/>
      <c r="KD145" s="125"/>
      <c r="KE145" s="125"/>
      <c r="KF145" s="125"/>
      <c r="KG145" s="125"/>
      <c r="KH145" s="125"/>
      <c r="KI145" s="125"/>
      <c r="KJ145" s="125"/>
      <c r="KK145" s="125"/>
      <c r="KL145" s="125"/>
      <c r="KM145" s="125"/>
      <c r="KN145" s="125"/>
      <c r="KO145" s="125"/>
      <c r="KP145" s="125"/>
      <c r="KQ145" s="125"/>
      <c r="KR145" s="125"/>
      <c r="KS145" s="125"/>
      <c r="KT145" s="125"/>
      <c r="KU145" s="125"/>
      <c r="KV145" s="125"/>
      <c r="KW145" s="125"/>
      <c r="KX145" s="125"/>
      <c r="KY145" s="125"/>
      <c r="KZ145" s="125"/>
      <c r="LA145" s="125"/>
      <c r="LB145" s="125"/>
      <c r="LC145" s="125"/>
      <c r="LD145" s="125"/>
      <c r="LE145" s="125"/>
      <c r="LF145" s="125"/>
      <c r="LG145" s="125"/>
      <c r="LH145" s="125"/>
      <c r="LI145" s="125"/>
      <c r="LJ145" s="125"/>
      <c r="LK145" s="125"/>
      <c r="LL145" s="125"/>
      <c r="LM145" s="125"/>
      <c r="LN145" s="125"/>
      <c r="LO145" s="125"/>
      <c r="LP145" s="125"/>
      <c r="LQ145" s="125"/>
      <c r="LR145" s="125"/>
      <c r="LS145" s="125"/>
      <c r="LT145" s="125"/>
      <c r="LU145" s="125"/>
      <c r="LV145" s="125"/>
      <c r="LW145" s="125"/>
      <c r="LX145" s="125"/>
    </row>
    <row r="146" spans="2:336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  <c r="BS146" s="125"/>
      <c r="BT146" s="125"/>
      <c r="BU146" s="125"/>
      <c r="BV146" s="125"/>
      <c r="BW146" s="125"/>
      <c r="BX146" s="125"/>
      <c r="BY146" s="125"/>
      <c r="BZ146" s="125"/>
      <c r="CA146" s="125"/>
      <c r="CB146" s="125"/>
      <c r="CC146" s="125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5"/>
      <c r="CN146" s="125"/>
      <c r="CO146" s="125"/>
      <c r="CP146" s="125"/>
      <c r="CQ146" s="125"/>
      <c r="CR146" s="125"/>
      <c r="CS146" s="125"/>
      <c r="CT146" s="125"/>
      <c r="CU146" s="125"/>
      <c r="CV146" s="125"/>
      <c r="CW146" s="125"/>
      <c r="CX146" s="125"/>
      <c r="CY146" s="125"/>
      <c r="CZ146" s="125"/>
      <c r="DA146" s="125"/>
      <c r="DB146" s="125"/>
      <c r="DC146" s="125"/>
      <c r="DD146" s="125"/>
      <c r="DE146" s="125"/>
      <c r="DF146" s="125"/>
      <c r="DG146" s="125"/>
      <c r="DH146" s="125"/>
      <c r="DI146" s="125"/>
      <c r="DJ146" s="125"/>
      <c r="DK146" s="125"/>
      <c r="DL146" s="125"/>
      <c r="DM146" s="125"/>
      <c r="DN146" s="125"/>
      <c r="DO146" s="125"/>
      <c r="DP146" s="125"/>
      <c r="DQ146" s="125"/>
      <c r="DR146" s="125"/>
      <c r="DS146" s="125"/>
      <c r="DT146" s="125"/>
      <c r="DU146" s="125"/>
      <c r="DV146" s="125"/>
      <c r="DW146" s="125"/>
      <c r="DX146" s="125"/>
      <c r="DY146" s="125"/>
      <c r="DZ146" s="125"/>
      <c r="EA146" s="125"/>
      <c r="EB146" s="125"/>
      <c r="EC146" s="125"/>
      <c r="ED146" s="125"/>
      <c r="EE146" s="125"/>
      <c r="EF146" s="125"/>
      <c r="EG146" s="125"/>
      <c r="EH146" s="125"/>
      <c r="EI146" s="125"/>
      <c r="EJ146" s="125"/>
      <c r="EK146" s="125"/>
      <c r="EL146" s="125"/>
      <c r="EM146" s="125"/>
      <c r="EN146" s="125"/>
      <c r="EO146" s="125"/>
      <c r="EP146" s="125"/>
      <c r="EQ146" s="125"/>
      <c r="ER146" s="125"/>
      <c r="ES146" s="125"/>
      <c r="ET146" s="125"/>
      <c r="EU146" s="125"/>
      <c r="EV146" s="125"/>
      <c r="EW146" s="125"/>
      <c r="EX146" s="125"/>
      <c r="EY146" s="125"/>
      <c r="EZ146" s="125"/>
      <c r="FA146" s="125"/>
      <c r="FB146" s="125"/>
      <c r="FC146" s="125"/>
      <c r="FD146" s="125"/>
      <c r="FE146" s="125"/>
      <c r="FF146" s="125"/>
      <c r="FG146" s="125"/>
      <c r="FH146" s="125"/>
      <c r="FI146" s="125"/>
      <c r="FJ146" s="125"/>
      <c r="FK146" s="125"/>
      <c r="FL146" s="125"/>
      <c r="FM146" s="125"/>
      <c r="FN146" s="125"/>
      <c r="FO146" s="125"/>
      <c r="FP146" s="125"/>
      <c r="FQ146" s="125"/>
      <c r="FR146" s="125"/>
      <c r="FS146" s="125"/>
      <c r="FT146" s="125"/>
      <c r="FU146" s="125"/>
      <c r="FV146" s="125"/>
      <c r="FW146" s="125"/>
      <c r="FX146" s="125"/>
      <c r="FY146" s="125"/>
      <c r="FZ146" s="125"/>
      <c r="GA146" s="125"/>
      <c r="GB146" s="125"/>
      <c r="GC146" s="125"/>
      <c r="GD146" s="125"/>
      <c r="GE146" s="125"/>
      <c r="GF146" s="125"/>
      <c r="GG146" s="125"/>
      <c r="GH146" s="125"/>
      <c r="GI146" s="125"/>
      <c r="GJ146" s="125"/>
      <c r="GK146" s="125"/>
      <c r="GL146" s="125"/>
      <c r="GM146" s="125"/>
      <c r="GN146" s="125"/>
      <c r="GO146" s="125"/>
      <c r="GP146" s="125"/>
      <c r="GQ146" s="125"/>
      <c r="GR146" s="125"/>
      <c r="GS146" s="125"/>
      <c r="GT146" s="125"/>
      <c r="GU146" s="125"/>
      <c r="GV146" s="125"/>
      <c r="GW146" s="125"/>
      <c r="GX146" s="125"/>
      <c r="GY146" s="125"/>
      <c r="GZ146" s="125"/>
      <c r="HA146" s="125"/>
      <c r="HB146" s="125"/>
      <c r="HC146" s="125"/>
      <c r="HD146" s="125"/>
      <c r="HE146" s="125"/>
      <c r="HF146" s="125"/>
      <c r="HG146" s="125"/>
      <c r="HH146" s="125"/>
      <c r="HI146" s="125"/>
      <c r="HJ146" s="125"/>
      <c r="HK146" s="125"/>
      <c r="HL146" s="125"/>
      <c r="HM146" s="125"/>
      <c r="HN146" s="125"/>
      <c r="HO146" s="125"/>
      <c r="HP146" s="125"/>
      <c r="HQ146" s="125"/>
      <c r="HR146" s="125"/>
      <c r="HS146" s="125"/>
      <c r="HT146" s="125"/>
      <c r="HU146" s="125"/>
      <c r="HV146" s="125"/>
      <c r="HW146" s="125"/>
      <c r="HX146" s="125"/>
      <c r="HY146" s="125"/>
      <c r="HZ146" s="125"/>
      <c r="IA146" s="125"/>
      <c r="IB146" s="125"/>
      <c r="IC146" s="125"/>
      <c r="ID146" s="125"/>
      <c r="IE146" s="125"/>
      <c r="IF146" s="125"/>
      <c r="IG146" s="125"/>
      <c r="IH146" s="125"/>
      <c r="II146" s="125"/>
      <c r="IJ146" s="125"/>
      <c r="IK146" s="125"/>
      <c r="IL146" s="125"/>
      <c r="IM146" s="125"/>
      <c r="IN146" s="125"/>
      <c r="IO146" s="125"/>
      <c r="IP146" s="125"/>
      <c r="IQ146" s="125"/>
      <c r="IR146" s="125"/>
      <c r="IS146" s="125"/>
      <c r="IT146" s="125"/>
      <c r="IU146" s="125"/>
      <c r="IV146" s="125"/>
      <c r="IW146" s="125"/>
      <c r="IX146" s="125"/>
      <c r="IY146" s="125"/>
      <c r="IZ146" s="125"/>
      <c r="JA146" s="125"/>
      <c r="JB146" s="125"/>
      <c r="JC146" s="125"/>
      <c r="JD146" s="125"/>
      <c r="JE146" s="125"/>
      <c r="JF146" s="125"/>
      <c r="JG146" s="125"/>
      <c r="JH146" s="125"/>
      <c r="JI146" s="125"/>
      <c r="JJ146" s="125"/>
      <c r="JK146" s="125"/>
      <c r="JL146" s="125"/>
      <c r="JM146" s="125"/>
      <c r="JN146" s="125"/>
      <c r="JO146" s="125"/>
      <c r="JP146" s="125"/>
      <c r="JQ146" s="125"/>
      <c r="JR146" s="125"/>
      <c r="JS146" s="125"/>
      <c r="JT146" s="125"/>
      <c r="JU146" s="125"/>
      <c r="JV146" s="125"/>
      <c r="JW146" s="125"/>
      <c r="JX146" s="125"/>
      <c r="JY146" s="125"/>
      <c r="JZ146" s="125"/>
      <c r="KA146" s="125"/>
      <c r="KB146" s="125"/>
      <c r="KC146" s="125"/>
      <c r="KD146" s="125"/>
      <c r="KE146" s="125"/>
      <c r="KF146" s="125"/>
      <c r="KG146" s="125"/>
      <c r="KH146" s="125"/>
      <c r="KI146" s="125"/>
      <c r="KJ146" s="125"/>
      <c r="KK146" s="125"/>
      <c r="KL146" s="125"/>
      <c r="KM146" s="125"/>
      <c r="KN146" s="125"/>
      <c r="KO146" s="125"/>
      <c r="KP146" s="125"/>
      <c r="KQ146" s="125"/>
      <c r="KR146" s="125"/>
      <c r="KS146" s="125"/>
      <c r="KT146" s="125"/>
      <c r="KU146" s="125"/>
      <c r="KV146" s="125"/>
      <c r="KW146" s="125"/>
      <c r="KX146" s="125"/>
      <c r="KY146" s="125"/>
      <c r="KZ146" s="125"/>
      <c r="LA146" s="125"/>
      <c r="LB146" s="125"/>
      <c r="LC146" s="125"/>
      <c r="LD146" s="125"/>
      <c r="LE146" s="125"/>
      <c r="LF146" s="125"/>
      <c r="LG146" s="125"/>
      <c r="LH146" s="125"/>
      <c r="LI146" s="125"/>
      <c r="LJ146" s="125"/>
      <c r="LK146" s="125"/>
      <c r="LL146" s="125"/>
      <c r="LM146" s="125"/>
      <c r="LN146" s="125"/>
      <c r="LO146" s="125"/>
      <c r="LP146" s="125"/>
      <c r="LQ146" s="125"/>
      <c r="LR146" s="125"/>
      <c r="LS146" s="125"/>
      <c r="LT146" s="125"/>
      <c r="LU146" s="125"/>
      <c r="LV146" s="125"/>
      <c r="LW146" s="125"/>
      <c r="LX146" s="125"/>
    </row>
    <row r="147" spans="2:336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  <c r="BS147" s="125"/>
      <c r="BT147" s="125"/>
      <c r="BU147" s="125"/>
      <c r="BV147" s="125"/>
      <c r="BW147" s="125"/>
      <c r="BX147" s="125"/>
      <c r="BY147" s="125"/>
      <c r="BZ147" s="125"/>
      <c r="CA147" s="125"/>
      <c r="CB147" s="125"/>
      <c r="CC147" s="125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5"/>
      <c r="CN147" s="125"/>
      <c r="CO147" s="125"/>
      <c r="CP147" s="125"/>
      <c r="CQ147" s="125"/>
      <c r="CR147" s="125"/>
      <c r="CS147" s="125"/>
      <c r="CT147" s="125"/>
      <c r="CU147" s="125"/>
      <c r="CV147" s="125"/>
      <c r="CW147" s="125"/>
      <c r="CX147" s="125"/>
      <c r="CY147" s="125"/>
      <c r="CZ147" s="125"/>
      <c r="DA147" s="125"/>
      <c r="DB147" s="125"/>
      <c r="DC147" s="125"/>
      <c r="DD147" s="125"/>
      <c r="DE147" s="125"/>
      <c r="DF147" s="125"/>
      <c r="DG147" s="125"/>
      <c r="DH147" s="125"/>
      <c r="DI147" s="125"/>
      <c r="DJ147" s="125"/>
      <c r="DK147" s="125"/>
      <c r="DL147" s="125"/>
      <c r="DM147" s="125"/>
      <c r="DN147" s="125"/>
      <c r="DO147" s="125"/>
      <c r="DP147" s="125"/>
      <c r="DQ147" s="125"/>
      <c r="DR147" s="125"/>
      <c r="DS147" s="125"/>
      <c r="DT147" s="125"/>
      <c r="DU147" s="125"/>
      <c r="DV147" s="125"/>
      <c r="DW147" s="125"/>
      <c r="DX147" s="125"/>
      <c r="DY147" s="125"/>
      <c r="DZ147" s="125"/>
      <c r="EA147" s="125"/>
      <c r="EB147" s="125"/>
      <c r="EC147" s="125"/>
      <c r="ED147" s="125"/>
      <c r="EE147" s="125"/>
      <c r="EF147" s="125"/>
      <c r="EG147" s="125"/>
      <c r="EH147" s="125"/>
      <c r="EI147" s="125"/>
      <c r="EJ147" s="125"/>
      <c r="EK147" s="125"/>
      <c r="EL147" s="125"/>
      <c r="EM147" s="125"/>
      <c r="EN147" s="125"/>
      <c r="EO147" s="125"/>
      <c r="EP147" s="125"/>
      <c r="EQ147" s="125"/>
      <c r="ER147" s="125"/>
      <c r="ES147" s="125"/>
      <c r="ET147" s="125"/>
      <c r="EU147" s="125"/>
      <c r="EV147" s="125"/>
      <c r="EW147" s="125"/>
      <c r="EX147" s="125"/>
      <c r="EY147" s="125"/>
      <c r="EZ147" s="125"/>
      <c r="FA147" s="125"/>
      <c r="FB147" s="125"/>
      <c r="FC147" s="125"/>
      <c r="FD147" s="125"/>
      <c r="FE147" s="125"/>
      <c r="FF147" s="125"/>
      <c r="FG147" s="125"/>
      <c r="FH147" s="125"/>
      <c r="FI147" s="125"/>
      <c r="FJ147" s="125"/>
      <c r="FK147" s="125"/>
      <c r="FL147" s="125"/>
      <c r="FM147" s="125"/>
      <c r="FN147" s="125"/>
      <c r="FO147" s="125"/>
      <c r="FP147" s="125"/>
      <c r="FQ147" s="125"/>
      <c r="FR147" s="125"/>
      <c r="FS147" s="125"/>
      <c r="FT147" s="125"/>
      <c r="FU147" s="125"/>
      <c r="FV147" s="125"/>
      <c r="FW147" s="125"/>
      <c r="FX147" s="125"/>
      <c r="FY147" s="125"/>
      <c r="FZ147" s="125"/>
      <c r="GA147" s="125"/>
      <c r="GB147" s="125"/>
      <c r="GC147" s="125"/>
      <c r="GD147" s="125"/>
      <c r="GE147" s="125"/>
      <c r="GF147" s="125"/>
      <c r="GG147" s="125"/>
      <c r="GH147" s="125"/>
      <c r="GI147" s="125"/>
      <c r="GJ147" s="125"/>
      <c r="GK147" s="125"/>
      <c r="GL147" s="125"/>
      <c r="GM147" s="125"/>
      <c r="GN147" s="125"/>
      <c r="GO147" s="125"/>
      <c r="GP147" s="125"/>
      <c r="GQ147" s="125"/>
      <c r="GR147" s="125"/>
      <c r="GS147" s="125"/>
      <c r="GT147" s="125"/>
      <c r="GU147" s="125"/>
      <c r="GV147" s="125"/>
      <c r="GW147" s="125"/>
      <c r="GX147" s="125"/>
      <c r="GY147" s="125"/>
      <c r="GZ147" s="125"/>
      <c r="HA147" s="125"/>
      <c r="HB147" s="125"/>
      <c r="HC147" s="125"/>
      <c r="HD147" s="125"/>
      <c r="HE147" s="125"/>
      <c r="HF147" s="125"/>
      <c r="HG147" s="125"/>
      <c r="HH147" s="125"/>
      <c r="HI147" s="125"/>
      <c r="HJ147" s="125"/>
      <c r="HK147" s="125"/>
      <c r="HL147" s="125"/>
      <c r="HM147" s="125"/>
      <c r="HN147" s="125"/>
      <c r="HO147" s="125"/>
      <c r="HP147" s="125"/>
      <c r="HQ147" s="125"/>
      <c r="HR147" s="125"/>
      <c r="HS147" s="125"/>
      <c r="HT147" s="125"/>
      <c r="HU147" s="125"/>
      <c r="HV147" s="125"/>
      <c r="HW147" s="125"/>
      <c r="HX147" s="125"/>
      <c r="HY147" s="125"/>
      <c r="HZ147" s="125"/>
      <c r="IA147" s="125"/>
      <c r="IB147" s="125"/>
      <c r="IC147" s="125"/>
      <c r="ID147" s="125"/>
      <c r="IE147" s="125"/>
      <c r="IF147" s="125"/>
      <c r="IG147" s="125"/>
      <c r="IH147" s="125"/>
      <c r="II147" s="125"/>
      <c r="IJ147" s="125"/>
      <c r="IK147" s="125"/>
      <c r="IL147" s="125"/>
      <c r="IM147" s="125"/>
      <c r="IN147" s="125"/>
      <c r="IO147" s="125"/>
      <c r="IP147" s="125"/>
      <c r="IQ147" s="125"/>
      <c r="IR147" s="125"/>
      <c r="IS147" s="125"/>
      <c r="IT147" s="125"/>
      <c r="IU147" s="125"/>
      <c r="IV147" s="125"/>
      <c r="IW147" s="125"/>
      <c r="IX147" s="125"/>
      <c r="IY147" s="125"/>
      <c r="IZ147" s="125"/>
      <c r="JA147" s="125"/>
      <c r="JB147" s="125"/>
      <c r="JC147" s="125"/>
      <c r="JD147" s="125"/>
      <c r="JE147" s="125"/>
      <c r="JF147" s="125"/>
      <c r="JG147" s="125"/>
      <c r="JH147" s="125"/>
      <c r="JI147" s="125"/>
      <c r="JJ147" s="125"/>
      <c r="JK147" s="125"/>
      <c r="JL147" s="125"/>
      <c r="JM147" s="125"/>
      <c r="JN147" s="125"/>
      <c r="JO147" s="125"/>
      <c r="JP147" s="125"/>
      <c r="JQ147" s="125"/>
      <c r="JR147" s="125"/>
      <c r="JS147" s="125"/>
      <c r="JT147" s="125"/>
      <c r="JU147" s="125"/>
      <c r="JV147" s="125"/>
      <c r="JW147" s="125"/>
      <c r="JX147" s="125"/>
      <c r="JY147" s="125"/>
      <c r="JZ147" s="125"/>
      <c r="KA147" s="125"/>
      <c r="KB147" s="125"/>
      <c r="KC147" s="125"/>
      <c r="KD147" s="125"/>
      <c r="KE147" s="125"/>
      <c r="KF147" s="125"/>
      <c r="KG147" s="125"/>
      <c r="KH147" s="125"/>
      <c r="KI147" s="125"/>
      <c r="KJ147" s="125"/>
      <c r="KK147" s="125"/>
      <c r="KL147" s="125"/>
      <c r="KM147" s="125"/>
      <c r="KN147" s="125"/>
      <c r="KO147" s="125"/>
      <c r="KP147" s="125"/>
      <c r="KQ147" s="125"/>
      <c r="KR147" s="125"/>
      <c r="KS147" s="125"/>
      <c r="KT147" s="125"/>
      <c r="KU147" s="125"/>
      <c r="KV147" s="125"/>
      <c r="KW147" s="125"/>
      <c r="KX147" s="125"/>
      <c r="KY147" s="125"/>
      <c r="KZ147" s="125"/>
      <c r="LA147" s="125"/>
      <c r="LB147" s="125"/>
      <c r="LC147" s="125"/>
      <c r="LD147" s="125"/>
      <c r="LE147" s="125"/>
      <c r="LF147" s="125"/>
      <c r="LG147" s="125"/>
      <c r="LH147" s="125"/>
      <c r="LI147" s="125"/>
      <c r="LJ147" s="125"/>
      <c r="LK147" s="125"/>
      <c r="LL147" s="125"/>
      <c r="LM147" s="125"/>
      <c r="LN147" s="125"/>
      <c r="LO147" s="125"/>
      <c r="LP147" s="125"/>
      <c r="LQ147" s="125"/>
      <c r="LR147" s="125"/>
      <c r="LS147" s="125"/>
      <c r="LT147" s="125"/>
      <c r="LU147" s="125"/>
      <c r="LV147" s="125"/>
      <c r="LW147" s="125"/>
      <c r="LX147" s="125"/>
    </row>
    <row r="148" spans="2:336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  <c r="BS148" s="125"/>
      <c r="BT148" s="125"/>
      <c r="BU148" s="125"/>
      <c r="BV148" s="125"/>
      <c r="BW148" s="125"/>
      <c r="BX148" s="125"/>
      <c r="BY148" s="125"/>
      <c r="BZ148" s="125"/>
      <c r="CA148" s="125"/>
      <c r="CB148" s="125"/>
      <c r="CC148" s="125"/>
      <c r="CD148" s="125"/>
      <c r="CE148" s="125"/>
      <c r="CF148" s="125"/>
      <c r="CG148" s="125"/>
      <c r="CH148" s="125"/>
      <c r="CI148" s="125"/>
      <c r="CJ148" s="125"/>
      <c r="CK148" s="125"/>
      <c r="CL148" s="125"/>
      <c r="CM148" s="125"/>
      <c r="CN148" s="125"/>
      <c r="CO148" s="125"/>
      <c r="CP148" s="125"/>
      <c r="CQ148" s="125"/>
      <c r="CR148" s="125"/>
      <c r="CS148" s="125"/>
      <c r="CT148" s="125"/>
      <c r="CU148" s="125"/>
      <c r="CV148" s="125"/>
      <c r="CW148" s="125"/>
      <c r="CX148" s="125"/>
      <c r="CY148" s="125"/>
      <c r="CZ148" s="125"/>
      <c r="DA148" s="125"/>
      <c r="DB148" s="125"/>
      <c r="DC148" s="125"/>
      <c r="DD148" s="125"/>
      <c r="DE148" s="125"/>
      <c r="DF148" s="125"/>
      <c r="DG148" s="125"/>
      <c r="DH148" s="125"/>
      <c r="DI148" s="125"/>
      <c r="DJ148" s="125"/>
      <c r="DK148" s="125"/>
      <c r="DL148" s="125"/>
      <c r="DM148" s="125"/>
      <c r="DN148" s="125"/>
      <c r="DO148" s="125"/>
      <c r="DP148" s="125"/>
      <c r="DQ148" s="125"/>
      <c r="DR148" s="125"/>
      <c r="DS148" s="125"/>
      <c r="DT148" s="125"/>
      <c r="DU148" s="125"/>
      <c r="DV148" s="125"/>
      <c r="DW148" s="125"/>
      <c r="DX148" s="125"/>
      <c r="DY148" s="125"/>
      <c r="DZ148" s="125"/>
      <c r="EA148" s="125"/>
      <c r="EB148" s="125"/>
      <c r="EC148" s="125"/>
      <c r="ED148" s="125"/>
      <c r="EE148" s="125"/>
      <c r="EF148" s="125"/>
      <c r="EG148" s="125"/>
      <c r="EH148" s="125"/>
      <c r="EI148" s="125"/>
      <c r="EJ148" s="125"/>
      <c r="EK148" s="125"/>
      <c r="EL148" s="125"/>
      <c r="EM148" s="125"/>
      <c r="EN148" s="125"/>
      <c r="EO148" s="125"/>
      <c r="EP148" s="125"/>
      <c r="EQ148" s="125"/>
      <c r="ER148" s="125"/>
      <c r="ES148" s="125"/>
      <c r="ET148" s="125"/>
      <c r="EU148" s="125"/>
      <c r="EV148" s="125"/>
      <c r="EW148" s="125"/>
      <c r="EX148" s="125"/>
      <c r="EY148" s="125"/>
      <c r="EZ148" s="125"/>
      <c r="FA148" s="125"/>
      <c r="FB148" s="125"/>
      <c r="FC148" s="125"/>
      <c r="FD148" s="125"/>
      <c r="FE148" s="125"/>
      <c r="FF148" s="125"/>
      <c r="FG148" s="125"/>
      <c r="FH148" s="125"/>
      <c r="FI148" s="125"/>
      <c r="FJ148" s="125"/>
      <c r="FK148" s="125"/>
      <c r="FL148" s="125"/>
      <c r="FM148" s="125"/>
      <c r="FN148" s="125"/>
      <c r="FO148" s="125"/>
      <c r="FP148" s="125"/>
      <c r="FQ148" s="125"/>
      <c r="FR148" s="125"/>
      <c r="FS148" s="125"/>
      <c r="FT148" s="125"/>
      <c r="FU148" s="125"/>
      <c r="FV148" s="125"/>
      <c r="FW148" s="125"/>
      <c r="FX148" s="125"/>
      <c r="FY148" s="125"/>
      <c r="FZ148" s="125"/>
      <c r="GA148" s="125"/>
      <c r="GB148" s="125"/>
      <c r="GC148" s="125"/>
      <c r="GD148" s="125"/>
      <c r="GE148" s="125"/>
      <c r="GF148" s="125"/>
      <c r="GG148" s="125"/>
      <c r="GH148" s="125"/>
      <c r="GI148" s="125"/>
      <c r="GJ148" s="125"/>
      <c r="GK148" s="125"/>
      <c r="GL148" s="125"/>
      <c r="GM148" s="125"/>
      <c r="GN148" s="125"/>
      <c r="GO148" s="125"/>
      <c r="GP148" s="125"/>
      <c r="GQ148" s="125"/>
      <c r="GR148" s="125"/>
      <c r="GS148" s="125"/>
      <c r="GT148" s="125"/>
      <c r="GU148" s="125"/>
      <c r="GV148" s="125"/>
      <c r="GW148" s="125"/>
      <c r="GX148" s="125"/>
      <c r="GY148" s="125"/>
      <c r="GZ148" s="125"/>
      <c r="HA148" s="125"/>
      <c r="HB148" s="125"/>
      <c r="HC148" s="125"/>
      <c r="HD148" s="125"/>
      <c r="HE148" s="125"/>
      <c r="HF148" s="125"/>
      <c r="HG148" s="125"/>
      <c r="HH148" s="125"/>
      <c r="HI148" s="125"/>
      <c r="HJ148" s="125"/>
      <c r="HK148" s="125"/>
      <c r="HL148" s="125"/>
      <c r="HM148" s="125"/>
      <c r="HN148" s="125"/>
      <c r="HO148" s="125"/>
      <c r="HP148" s="125"/>
      <c r="HQ148" s="125"/>
      <c r="HR148" s="125"/>
      <c r="HS148" s="125"/>
      <c r="HT148" s="125"/>
      <c r="HU148" s="125"/>
      <c r="HV148" s="125"/>
      <c r="HW148" s="125"/>
      <c r="HX148" s="125"/>
      <c r="HY148" s="125"/>
      <c r="HZ148" s="125"/>
      <c r="IA148" s="125"/>
      <c r="IB148" s="125"/>
      <c r="IC148" s="125"/>
      <c r="ID148" s="125"/>
      <c r="IE148" s="125"/>
      <c r="IF148" s="125"/>
      <c r="IG148" s="125"/>
      <c r="IH148" s="125"/>
      <c r="II148" s="125"/>
      <c r="IJ148" s="125"/>
      <c r="IK148" s="125"/>
      <c r="IL148" s="125"/>
      <c r="IM148" s="125"/>
      <c r="IN148" s="125"/>
      <c r="IO148" s="125"/>
      <c r="IP148" s="125"/>
      <c r="IQ148" s="125"/>
      <c r="IR148" s="125"/>
      <c r="IS148" s="125"/>
      <c r="IT148" s="125"/>
      <c r="IU148" s="125"/>
      <c r="IV148" s="125"/>
      <c r="IW148" s="125"/>
      <c r="IX148" s="125"/>
      <c r="IY148" s="125"/>
      <c r="IZ148" s="125"/>
      <c r="JA148" s="125"/>
      <c r="JB148" s="125"/>
      <c r="JC148" s="125"/>
      <c r="JD148" s="125"/>
      <c r="JE148" s="125"/>
      <c r="JF148" s="125"/>
      <c r="JG148" s="125"/>
      <c r="JH148" s="125"/>
      <c r="JI148" s="125"/>
      <c r="JJ148" s="125"/>
      <c r="JK148" s="125"/>
      <c r="JL148" s="125"/>
      <c r="JM148" s="125"/>
      <c r="JN148" s="125"/>
      <c r="JO148" s="125"/>
      <c r="JP148" s="125"/>
      <c r="JQ148" s="125"/>
      <c r="JR148" s="125"/>
      <c r="JS148" s="125"/>
      <c r="JT148" s="125"/>
      <c r="JU148" s="125"/>
      <c r="JV148" s="125"/>
      <c r="JW148" s="125"/>
      <c r="JX148" s="125"/>
      <c r="JY148" s="125"/>
      <c r="JZ148" s="125"/>
      <c r="KA148" s="125"/>
      <c r="KB148" s="125"/>
      <c r="KC148" s="125"/>
      <c r="KD148" s="125"/>
      <c r="KE148" s="125"/>
      <c r="KF148" s="125"/>
      <c r="KG148" s="125"/>
      <c r="KH148" s="125"/>
      <c r="KI148" s="125"/>
      <c r="KJ148" s="125"/>
      <c r="KK148" s="125"/>
      <c r="KL148" s="125"/>
      <c r="KM148" s="125"/>
      <c r="KN148" s="125"/>
      <c r="KO148" s="125"/>
      <c r="KP148" s="125"/>
      <c r="KQ148" s="125"/>
      <c r="KR148" s="125"/>
      <c r="KS148" s="125"/>
      <c r="KT148" s="125"/>
      <c r="KU148" s="125"/>
      <c r="KV148" s="125"/>
      <c r="KW148" s="125"/>
      <c r="KX148" s="125"/>
      <c r="KY148" s="125"/>
      <c r="KZ148" s="125"/>
      <c r="LA148" s="125"/>
      <c r="LB148" s="125"/>
      <c r="LC148" s="125"/>
      <c r="LD148" s="125"/>
      <c r="LE148" s="125"/>
      <c r="LF148" s="125"/>
      <c r="LG148" s="125"/>
      <c r="LH148" s="125"/>
      <c r="LI148" s="125"/>
      <c r="LJ148" s="125"/>
      <c r="LK148" s="125"/>
      <c r="LL148" s="125"/>
      <c r="LM148" s="125"/>
      <c r="LN148" s="125"/>
      <c r="LO148" s="125"/>
      <c r="LP148" s="125"/>
      <c r="LQ148" s="125"/>
      <c r="LR148" s="125"/>
      <c r="LS148" s="125"/>
      <c r="LT148" s="125"/>
      <c r="LU148" s="125"/>
      <c r="LV148" s="125"/>
      <c r="LW148" s="125"/>
      <c r="LX148" s="125"/>
    </row>
    <row r="149" spans="2:336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  <c r="BS149" s="125"/>
      <c r="BT149" s="125"/>
      <c r="BU149" s="125"/>
      <c r="BV149" s="125"/>
      <c r="BW149" s="125"/>
      <c r="BX149" s="125"/>
      <c r="BY149" s="125"/>
      <c r="BZ149" s="125"/>
      <c r="CA149" s="125"/>
      <c r="CB149" s="125"/>
      <c r="CC149" s="125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5"/>
      <c r="CN149" s="125"/>
      <c r="CO149" s="125"/>
      <c r="CP149" s="125"/>
      <c r="CQ149" s="125"/>
      <c r="CR149" s="125"/>
      <c r="CS149" s="125"/>
      <c r="CT149" s="125"/>
      <c r="CU149" s="125"/>
      <c r="CV149" s="125"/>
      <c r="CW149" s="125"/>
      <c r="CX149" s="125"/>
      <c r="CY149" s="125"/>
      <c r="CZ149" s="125"/>
      <c r="DA149" s="125"/>
      <c r="DB149" s="125"/>
      <c r="DC149" s="125"/>
      <c r="DD149" s="125"/>
      <c r="DE149" s="125"/>
      <c r="DF149" s="125"/>
      <c r="DG149" s="125"/>
      <c r="DH149" s="125"/>
      <c r="DI149" s="125"/>
      <c r="DJ149" s="125"/>
      <c r="DK149" s="125"/>
      <c r="DL149" s="125"/>
      <c r="DM149" s="125"/>
      <c r="DN149" s="125"/>
      <c r="DO149" s="125"/>
      <c r="DP149" s="125"/>
      <c r="DQ149" s="125"/>
      <c r="DR149" s="125"/>
      <c r="DS149" s="125"/>
      <c r="DT149" s="125"/>
      <c r="DU149" s="125"/>
      <c r="DV149" s="125"/>
      <c r="DW149" s="125"/>
      <c r="DX149" s="125"/>
      <c r="DY149" s="125"/>
      <c r="DZ149" s="125"/>
      <c r="EA149" s="125"/>
      <c r="EB149" s="125"/>
      <c r="EC149" s="125"/>
      <c r="ED149" s="125"/>
      <c r="EE149" s="125"/>
      <c r="EF149" s="125"/>
      <c r="EG149" s="125"/>
      <c r="EH149" s="125"/>
      <c r="EI149" s="125"/>
      <c r="EJ149" s="125"/>
      <c r="EK149" s="125"/>
      <c r="EL149" s="125"/>
      <c r="EM149" s="125"/>
      <c r="EN149" s="125"/>
      <c r="EO149" s="125"/>
      <c r="EP149" s="125"/>
      <c r="EQ149" s="125"/>
      <c r="ER149" s="125"/>
      <c r="ES149" s="125"/>
      <c r="ET149" s="125"/>
      <c r="EU149" s="125"/>
      <c r="EV149" s="125"/>
      <c r="EW149" s="125"/>
      <c r="EX149" s="125"/>
      <c r="EY149" s="125"/>
      <c r="EZ149" s="125"/>
      <c r="FA149" s="125"/>
      <c r="FB149" s="125"/>
      <c r="FC149" s="125"/>
      <c r="FD149" s="125"/>
      <c r="FE149" s="125"/>
      <c r="FF149" s="125"/>
      <c r="FG149" s="125"/>
      <c r="FH149" s="125"/>
      <c r="FI149" s="125"/>
      <c r="FJ149" s="125"/>
      <c r="FK149" s="125"/>
      <c r="FL149" s="125"/>
      <c r="FM149" s="125"/>
      <c r="FN149" s="125"/>
      <c r="FO149" s="125"/>
      <c r="FP149" s="125"/>
      <c r="FQ149" s="125"/>
      <c r="FR149" s="125"/>
      <c r="FS149" s="125"/>
      <c r="FT149" s="125"/>
      <c r="FU149" s="125"/>
      <c r="FV149" s="125"/>
      <c r="FW149" s="125"/>
      <c r="FX149" s="125"/>
      <c r="FY149" s="125"/>
      <c r="FZ149" s="125"/>
      <c r="GA149" s="125"/>
      <c r="GB149" s="125"/>
      <c r="GC149" s="125"/>
      <c r="GD149" s="125"/>
      <c r="GE149" s="125"/>
      <c r="GF149" s="125"/>
      <c r="GG149" s="125"/>
      <c r="GH149" s="125"/>
      <c r="GI149" s="125"/>
      <c r="GJ149" s="125"/>
      <c r="GK149" s="125"/>
      <c r="GL149" s="125"/>
      <c r="GM149" s="125"/>
      <c r="GN149" s="125"/>
      <c r="GO149" s="125"/>
      <c r="GP149" s="125"/>
      <c r="GQ149" s="125"/>
      <c r="GR149" s="125"/>
      <c r="GS149" s="125"/>
      <c r="GT149" s="125"/>
      <c r="GU149" s="125"/>
      <c r="GV149" s="125"/>
      <c r="GW149" s="125"/>
      <c r="GX149" s="125"/>
      <c r="GY149" s="125"/>
      <c r="GZ149" s="125"/>
      <c r="HA149" s="125"/>
      <c r="HB149" s="125"/>
      <c r="HC149" s="125"/>
      <c r="HD149" s="125"/>
      <c r="HE149" s="125"/>
      <c r="HF149" s="125"/>
      <c r="HG149" s="125"/>
      <c r="HH149" s="125"/>
      <c r="HI149" s="125"/>
      <c r="HJ149" s="125"/>
      <c r="HK149" s="125"/>
      <c r="HL149" s="125"/>
      <c r="HM149" s="125"/>
      <c r="HN149" s="125"/>
      <c r="HO149" s="125"/>
      <c r="HP149" s="125"/>
      <c r="HQ149" s="125"/>
      <c r="HR149" s="125"/>
      <c r="HS149" s="125"/>
      <c r="HT149" s="125"/>
      <c r="HU149" s="125"/>
      <c r="HV149" s="125"/>
      <c r="HW149" s="125"/>
      <c r="HX149" s="125"/>
      <c r="HY149" s="125"/>
      <c r="HZ149" s="125"/>
      <c r="IA149" s="125"/>
      <c r="IB149" s="125"/>
      <c r="IC149" s="125"/>
      <c r="ID149" s="125"/>
      <c r="IE149" s="125"/>
      <c r="IF149" s="125"/>
      <c r="IG149" s="125"/>
      <c r="IH149" s="125"/>
      <c r="II149" s="125"/>
      <c r="IJ149" s="125"/>
      <c r="IK149" s="125"/>
      <c r="IL149" s="125"/>
      <c r="IM149" s="125"/>
      <c r="IN149" s="125"/>
      <c r="IO149" s="125"/>
      <c r="IP149" s="125"/>
      <c r="IQ149" s="125"/>
      <c r="IR149" s="125"/>
      <c r="IS149" s="125"/>
      <c r="IT149" s="125"/>
      <c r="IU149" s="125"/>
      <c r="IV149" s="125"/>
      <c r="IW149" s="125"/>
      <c r="IX149" s="125"/>
      <c r="IY149" s="125"/>
      <c r="IZ149" s="125"/>
      <c r="JA149" s="125"/>
      <c r="JB149" s="125"/>
      <c r="JC149" s="125"/>
      <c r="JD149" s="125"/>
      <c r="JE149" s="125"/>
      <c r="JF149" s="125"/>
      <c r="JG149" s="125"/>
      <c r="JH149" s="125"/>
      <c r="JI149" s="125"/>
      <c r="JJ149" s="125"/>
      <c r="JK149" s="125"/>
      <c r="JL149" s="125"/>
      <c r="JM149" s="125"/>
      <c r="JN149" s="125"/>
      <c r="JO149" s="125"/>
      <c r="JP149" s="125"/>
      <c r="JQ149" s="125"/>
      <c r="JR149" s="125"/>
      <c r="JS149" s="125"/>
      <c r="JT149" s="125"/>
      <c r="JU149" s="125"/>
      <c r="JV149" s="125"/>
      <c r="JW149" s="125"/>
      <c r="JX149" s="125"/>
      <c r="JY149" s="125"/>
      <c r="JZ149" s="125"/>
      <c r="KA149" s="125"/>
      <c r="KB149" s="125"/>
      <c r="KC149" s="125"/>
      <c r="KD149" s="125"/>
      <c r="KE149" s="125"/>
      <c r="KF149" s="125"/>
      <c r="KG149" s="125"/>
      <c r="KH149" s="125"/>
      <c r="KI149" s="125"/>
      <c r="KJ149" s="125"/>
      <c r="KK149" s="125"/>
      <c r="KL149" s="125"/>
      <c r="KM149" s="125"/>
      <c r="KN149" s="125"/>
      <c r="KO149" s="125"/>
      <c r="KP149" s="125"/>
      <c r="KQ149" s="125"/>
      <c r="KR149" s="125"/>
      <c r="KS149" s="125"/>
      <c r="KT149" s="125"/>
      <c r="KU149" s="125"/>
      <c r="KV149" s="125"/>
      <c r="KW149" s="125"/>
      <c r="KX149" s="125"/>
      <c r="KY149" s="125"/>
      <c r="KZ149" s="125"/>
      <c r="LA149" s="125"/>
      <c r="LB149" s="125"/>
      <c r="LC149" s="125"/>
      <c r="LD149" s="125"/>
      <c r="LE149" s="125"/>
      <c r="LF149" s="125"/>
      <c r="LG149" s="125"/>
      <c r="LH149" s="125"/>
      <c r="LI149" s="125"/>
      <c r="LJ149" s="125"/>
      <c r="LK149" s="125"/>
      <c r="LL149" s="125"/>
      <c r="LM149" s="125"/>
      <c r="LN149" s="125"/>
      <c r="LO149" s="125"/>
      <c r="LP149" s="125"/>
      <c r="LQ149" s="125"/>
      <c r="LR149" s="125"/>
      <c r="LS149" s="125"/>
      <c r="LT149" s="125"/>
      <c r="LU149" s="125"/>
      <c r="LV149" s="125"/>
      <c r="LW149" s="125"/>
      <c r="LX149" s="125"/>
    </row>
    <row r="150" spans="2:336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  <c r="BS150" s="125"/>
      <c r="BT150" s="125"/>
      <c r="BU150" s="125"/>
      <c r="BV150" s="125"/>
      <c r="BW150" s="125"/>
      <c r="BX150" s="125"/>
      <c r="BY150" s="125"/>
      <c r="BZ150" s="125"/>
      <c r="CA150" s="125"/>
      <c r="CB150" s="125"/>
      <c r="CC150" s="125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5"/>
      <c r="CN150" s="125"/>
      <c r="CO150" s="125"/>
      <c r="CP150" s="125"/>
      <c r="CQ150" s="125"/>
      <c r="CR150" s="125"/>
      <c r="CS150" s="125"/>
      <c r="CT150" s="125"/>
      <c r="CU150" s="125"/>
      <c r="CV150" s="125"/>
      <c r="CW150" s="125"/>
      <c r="CX150" s="125"/>
      <c r="CY150" s="125"/>
      <c r="CZ150" s="125"/>
      <c r="DA150" s="125"/>
      <c r="DB150" s="125"/>
      <c r="DC150" s="125"/>
      <c r="DD150" s="125"/>
      <c r="DE150" s="125"/>
      <c r="DF150" s="125"/>
      <c r="DG150" s="125"/>
      <c r="DH150" s="125"/>
      <c r="DI150" s="125"/>
      <c r="DJ150" s="125"/>
      <c r="DK150" s="125"/>
      <c r="DL150" s="125"/>
      <c r="DM150" s="125"/>
      <c r="DN150" s="125"/>
      <c r="DO150" s="125"/>
      <c r="DP150" s="125"/>
      <c r="DQ150" s="125"/>
      <c r="DR150" s="125"/>
      <c r="DS150" s="125"/>
      <c r="DT150" s="125"/>
      <c r="DU150" s="125"/>
      <c r="DV150" s="125"/>
      <c r="DW150" s="125"/>
      <c r="DX150" s="125"/>
      <c r="DY150" s="125"/>
      <c r="DZ150" s="125"/>
      <c r="EA150" s="125"/>
      <c r="EB150" s="125"/>
      <c r="EC150" s="125"/>
      <c r="ED150" s="125"/>
      <c r="EE150" s="125"/>
      <c r="EF150" s="125"/>
      <c r="EG150" s="125"/>
      <c r="EH150" s="125"/>
      <c r="EI150" s="125"/>
      <c r="EJ150" s="125"/>
      <c r="EK150" s="125"/>
      <c r="EL150" s="125"/>
      <c r="EM150" s="125"/>
      <c r="EN150" s="125"/>
      <c r="EO150" s="125"/>
      <c r="EP150" s="125"/>
      <c r="EQ150" s="125"/>
      <c r="ER150" s="125"/>
      <c r="ES150" s="125"/>
      <c r="ET150" s="125"/>
      <c r="EU150" s="125"/>
      <c r="EV150" s="125"/>
      <c r="EW150" s="125"/>
      <c r="EX150" s="125"/>
      <c r="EY150" s="125"/>
      <c r="EZ150" s="125"/>
      <c r="FA150" s="125"/>
      <c r="FB150" s="125"/>
      <c r="FC150" s="125"/>
      <c r="FD150" s="125"/>
      <c r="FE150" s="125"/>
      <c r="FF150" s="125"/>
      <c r="FG150" s="125"/>
      <c r="FH150" s="125"/>
      <c r="FI150" s="125"/>
      <c r="FJ150" s="125"/>
      <c r="FK150" s="125"/>
      <c r="FL150" s="125"/>
      <c r="FM150" s="125"/>
      <c r="FN150" s="125"/>
      <c r="FO150" s="125"/>
      <c r="FP150" s="125"/>
      <c r="FQ150" s="125"/>
      <c r="FR150" s="125"/>
      <c r="FS150" s="125"/>
      <c r="FT150" s="125"/>
      <c r="FU150" s="125"/>
      <c r="FV150" s="125"/>
      <c r="FW150" s="125"/>
      <c r="FX150" s="125"/>
      <c r="FY150" s="125"/>
      <c r="FZ150" s="125"/>
      <c r="GA150" s="125"/>
      <c r="GB150" s="125"/>
      <c r="GC150" s="125"/>
      <c r="GD150" s="125"/>
      <c r="GE150" s="125"/>
      <c r="GF150" s="125"/>
      <c r="GG150" s="125"/>
      <c r="GH150" s="125"/>
      <c r="GI150" s="125"/>
      <c r="GJ150" s="125"/>
      <c r="GK150" s="125"/>
      <c r="GL150" s="125"/>
      <c r="GM150" s="125"/>
      <c r="GN150" s="125"/>
      <c r="GO150" s="125"/>
      <c r="GP150" s="125"/>
      <c r="GQ150" s="125"/>
      <c r="GR150" s="125"/>
      <c r="GS150" s="125"/>
      <c r="GT150" s="125"/>
      <c r="GU150" s="125"/>
      <c r="GV150" s="125"/>
      <c r="GW150" s="125"/>
      <c r="GX150" s="125"/>
      <c r="GY150" s="125"/>
      <c r="GZ150" s="125"/>
      <c r="HA150" s="125"/>
      <c r="HB150" s="125"/>
      <c r="HC150" s="125"/>
      <c r="HD150" s="125"/>
      <c r="HE150" s="125"/>
      <c r="HF150" s="125"/>
      <c r="HG150" s="125"/>
      <c r="HH150" s="125"/>
      <c r="HI150" s="125"/>
      <c r="HJ150" s="125"/>
      <c r="HK150" s="125"/>
      <c r="HL150" s="125"/>
      <c r="HM150" s="125"/>
      <c r="HN150" s="125"/>
      <c r="HO150" s="125"/>
      <c r="HP150" s="125"/>
      <c r="HQ150" s="125"/>
      <c r="HR150" s="125"/>
      <c r="HS150" s="125"/>
      <c r="HT150" s="125"/>
      <c r="HU150" s="125"/>
      <c r="HV150" s="125"/>
      <c r="HW150" s="125"/>
      <c r="HX150" s="125"/>
      <c r="HY150" s="125"/>
      <c r="HZ150" s="125"/>
      <c r="IA150" s="125"/>
      <c r="IB150" s="125"/>
      <c r="IC150" s="125"/>
      <c r="ID150" s="125"/>
      <c r="IE150" s="125"/>
      <c r="IF150" s="125"/>
      <c r="IG150" s="125"/>
      <c r="IH150" s="125"/>
      <c r="II150" s="125"/>
      <c r="IJ150" s="125"/>
      <c r="IK150" s="125"/>
      <c r="IL150" s="125"/>
      <c r="IM150" s="125"/>
      <c r="IN150" s="125"/>
      <c r="IO150" s="125"/>
      <c r="IP150" s="125"/>
      <c r="IQ150" s="125"/>
      <c r="IR150" s="125"/>
      <c r="IS150" s="125"/>
      <c r="IT150" s="125"/>
      <c r="IU150" s="125"/>
      <c r="IV150" s="125"/>
      <c r="IW150" s="125"/>
      <c r="IX150" s="125"/>
      <c r="IY150" s="125"/>
      <c r="IZ150" s="125"/>
      <c r="JA150" s="125"/>
      <c r="JB150" s="125"/>
      <c r="JC150" s="125"/>
      <c r="JD150" s="125"/>
      <c r="JE150" s="125"/>
      <c r="JF150" s="125"/>
      <c r="JG150" s="125"/>
      <c r="JH150" s="125"/>
      <c r="JI150" s="125"/>
      <c r="JJ150" s="125"/>
      <c r="JK150" s="125"/>
      <c r="JL150" s="125"/>
      <c r="JM150" s="125"/>
      <c r="JN150" s="125"/>
      <c r="JO150" s="125"/>
      <c r="JP150" s="125"/>
      <c r="JQ150" s="125"/>
      <c r="JR150" s="125"/>
      <c r="JS150" s="125"/>
      <c r="JT150" s="125"/>
      <c r="JU150" s="125"/>
      <c r="JV150" s="125"/>
      <c r="JW150" s="125"/>
      <c r="JX150" s="125"/>
      <c r="JY150" s="125"/>
      <c r="JZ150" s="125"/>
      <c r="KA150" s="125"/>
      <c r="KB150" s="125"/>
      <c r="KC150" s="125"/>
      <c r="KD150" s="125"/>
      <c r="KE150" s="125"/>
      <c r="KF150" s="125"/>
      <c r="KG150" s="125"/>
      <c r="KH150" s="125"/>
      <c r="KI150" s="125"/>
      <c r="KJ150" s="125"/>
      <c r="KK150" s="125"/>
      <c r="KL150" s="125"/>
      <c r="KM150" s="125"/>
      <c r="KN150" s="125"/>
      <c r="KO150" s="125"/>
      <c r="KP150" s="125"/>
      <c r="KQ150" s="125"/>
      <c r="KR150" s="125"/>
      <c r="KS150" s="125"/>
      <c r="KT150" s="125"/>
      <c r="KU150" s="125"/>
      <c r="KV150" s="125"/>
      <c r="KW150" s="125"/>
      <c r="KX150" s="125"/>
      <c r="KY150" s="125"/>
      <c r="KZ150" s="125"/>
      <c r="LA150" s="125"/>
      <c r="LB150" s="125"/>
      <c r="LC150" s="125"/>
      <c r="LD150" s="125"/>
      <c r="LE150" s="125"/>
      <c r="LF150" s="125"/>
      <c r="LG150" s="125"/>
      <c r="LH150" s="125"/>
      <c r="LI150" s="125"/>
      <c r="LJ150" s="125"/>
      <c r="LK150" s="125"/>
      <c r="LL150" s="125"/>
      <c r="LM150" s="125"/>
      <c r="LN150" s="125"/>
      <c r="LO150" s="125"/>
      <c r="LP150" s="125"/>
      <c r="LQ150" s="125"/>
      <c r="LR150" s="125"/>
      <c r="LS150" s="125"/>
      <c r="LT150" s="125"/>
      <c r="LU150" s="125"/>
      <c r="LV150" s="125"/>
      <c r="LW150" s="125"/>
      <c r="LX150" s="125"/>
    </row>
    <row r="151" spans="2:336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  <c r="BS151" s="125"/>
      <c r="BT151" s="125"/>
      <c r="BU151" s="125"/>
      <c r="BV151" s="125"/>
      <c r="BW151" s="125"/>
      <c r="BX151" s="125"/>
      <c r="BY151" s="125"/>
      <c r="BZ151" s="125"/>
      <c r="CA151" s="125"/>
      <c r="CB151" s="125"/>
      <c r="CC151" s="125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5"/>
      <c r="CN151" s="125"/>
      <c r="CO151" s="125"/>
      <c r="CP151" s="125"/>
      <c r="CQ151" s="125"/>
      <c r="CR151" s="125"/>
      <c r="CS151" s="125"/>
      <c r="CT151" s="125"/>
      <c r="CU151" s="125"/>
      <c r="CV151" s="125"/>
      <c r="CW151" s="125"/>
      <c r="CX151" s="125"/>
      <c r="CY151" s="125"/>
      <c r="CZ151" s="125"/>
      <c r="DA151" s="125"/>
      <c r="DB151" s="125"/>
      <c r="DC151" s="125"/>
      <c r="DD151" s="125"/>
      <c r="DE151" s="125"/>
      <c r="DF151" s="125"/>
      <c r="DG151" s="125"/>
      <c r="DH151" s="125"/>
      <c r="DI151" s="125"/>
      <c r="DJ151" s="125"/>
      <c r="DK151" s="125"/>
      <c r="DL151" s="125"/>
      <c r="DM151" s="125"/>
      <c r="DN151" s="125"/>
      <c r="DO151" s="125"/>
      <c r="DP151" s="125"/>
      <c r="DQ151" s="125"/>
      <c r="DR151" s="125"/>
      <c r="DS151" s="125"/>
      <c r="DT151" s="125"/>
      <c r="DU151" s="125"/>
      <c r="DV151" s="125"/>
      <c r="DW151" s="125"/>
      <c r="DX151" s="125"/>
      <c r="DY151" s="125"/>
      <c r="DZ151" s="125"/>
      <c r="EA151" s="125"/>
      <c r="EB151" s="125"/>
      <c r="EC151" s="125"/>
      <c r="ED151" s="125"/>
      <c r="EE151" s="125"/>
      <c r="EF151" s="125"/>
      <c r="EG151" s="125"/>
      <c r="EH151" s="125"/>
      <c r="EI151" s="125"/>
      <c r="EJ151" s="125"/>
      <c r="EK151" s="125"/>
      <c r="EL151" s="125"/>
      <c r="EM151" s="125"/>
      <c r="EN151" s="125"/>
      <c r="EO151" s="125"/>
      <c r="EP151" s="125"/>
      <c r="EQ151" s="125"/>
      <c r="ER151" s="125"/>
      <c r="ES151" s="125"/>
      <c r="ET151" s="125"/>
      <c r="EU151" s="125"/>
      <c r="EV151" s="125"/>
      <c r="EW151" s="125"/>
      <c r="EX151" s="125"/>
      <c r="EY151" s="125"/>
      <c r="EZ151" s="125"/>
      <c r="FA151" s="125"/>
      <c r="FB151" s="125"/>
      <c r="FC151" s="125"/>
      <c r="FD151" s="125"/>
      <c r="FE151" s="125"/>
      <c r="FF151" s="125"/>
      <c r="FG151" s="125"/>
      <c r="FH151" s="125"/>
      <c r="FI151" s="125"/>
      <c r="FJ151" s="125"/>
      <c r="FK151" s="125"/>
      <c r="FL151" s="125"/>
      <c r="FM151" s="125"/>
      <c r="FN151" s="125"/>
      <c r="FO151" s="125"/>
      <c r="FP151" s="125"/>
      <c r="FQ151" s="125"/>
      <c r="FR151" s="125"/>
      <c r="FS151" s="125"/>
      <c r="FT151" s="125"/>
      <c r="FU151" s="125"/>
      <c r="FV151" s="125"/>
      <c r="FW151" s="125"/>
      <c r="FX151" s="125"/>
      <c r="FY151" s="125"/>
      <c r="FZ151" s="125"/>
      <c r="GA151" s="125"/>
      <c r="GB151" s="125"/>
      <c r="GC151" s="125"/>
      <c r="GD151" s="125"/>
      <c r="GE151" s="125"/>
      <c r="GF151" s="125"/>
      <c r="GG151" s="125"/>
      <c r="GH151" s="125"/>
      <c r="GI151" s="125"/>
      <c r="GJ151" s="125"/>
      <c r="GK151" s="125"/>
      <c r="GL151" s="125"/>
      <c r="GM151" s="125"/>
      <c r="GN151" s="125"/>
      <c r="GO151" s="125"/>
      <c r="GP151" s="125"/>
      <c r="GQ151" s="125"/>
      <c r="GR151" s="125"/>
      <c r="GS151" s="125"/>
      <c r="GT151" s="125"/>
      <c r="GU151" s="125"/>
      <c r="GV151" s="125"/>
      <c r="GW151" s="125"/>
      <c r="GX151" s="125"/>
      <c r="GY151" s="125"/>
      <c r="GZ151" s="125"/>
      <c r="HA151" s="125"/>
      <c r="HB151" s="125"/>
      <c r="HC151" s="125"/>
      <c r="HD151" s="125"/>
      <c r="HE151" s="125"/>
      <c r="HF151" s="125"/>
      <c r="HG151" s="125"/>
      <c r="HH151" s="125"/>
      <c r="HI151" s="125"/>
      <c r="HJ151" s="125"/>
      <c r="HK151" s="125"/>
      <c r="HL151" s="125"/>
      <c r="HM151" s="125"/>
      <c r="HN151" s="125"/>
      <c r="HO151" s="125"/>
      <c r="HP151" s="125"/>
      <c r="HQ151" s="125"/>
      <c r="HR151" s="125"/>
      <c r="HS151" s="125"/>
      <c r="HT151" s="125"/>
      <c r="HU151" s="125"/>
      <c r="HV151" s="125"/>
      <c r="HW151" s="125"/>
      <c r="HX151" s="125"/>
      <c r="HY151" s="125"/>
      <c r="HZ151" s="125"/>
      <c r="IA151" s="125"/>
      <c r="IB151" s="125"/>
      <c r="IC151" s="125"/>
      <c r="ID151" s="125"/>
      <c r="IE151" s="125"/>
      <c r="IF151" s="125"/>
      <c r="IG151" s="125"/>
      <c r="IH151" s="125"/>
      <c r="II151" s="125"/>
      <c r="IJ151" s="125"/>
      <c r="IK151" s="125"/>
      <c r="IL151" s="125"/>
      <c r="IM151" s="125"/>
      <c r="IN151" s="125"/>
      <c r="IO151" s="125"/>
      <c r="IP151" s="125"/>
      <c r="IQ151" s="125"/>
      <c r="IR151" s="125"/>
      <c r="IS151" s="125"/>
      <c r="IT151" s="125"/>
      <c r="IU151" s="125"/>
      <c r="IV151" s="125"/>
      <c r="IW151" s="125"/>
      <c r="IX151" s="125"/>
      <c r="IY151" s="125"/>
      <c r="IZ151" s="125"/>
      <c r="JA151" s="125"/>
      <c r="JB151" s="125"/>
      <c r="JC151" s="125"/>
      <c r="JD151" s="125"/>
      <c r="JE151" s="125"/>
      <c r="JF151" s="125"/>
      <c r="JG151" s="125"/>
      <c r="JH151" s="125"/>
      <c r="JI151" s="125"/>
      <c r="JJ151" s="125"/>
      <c r="JK151" s="125"/>
      <c r="JL151" s="125"/>
      <c r="JM151" s="125"/>
      <c r="JN151" s="125"/>
      <c r="JO151" s="125"/>
      <c r="JP151" s="125"/>
      <c r="JQ151" s="125"/>
      <c r="JR151" s="125"/>
      <c r="JS151" s="125"/>
      <c r="JT151" s="125"/>
      <c r="JU151" s="125"/>
      <c r="JV151" s="125"/>
      <c r="JW151" s="125"/>
      <c r="JX151" s="125"/>
      <c r="JY151" s="125"/>
      <c r="JZ151" s="125"/>
      <c r="KA151" s="125"/>
      <c r="KB151" s="125"/>
      <c r="KC151" s="125"/>
      <c r="KD151" s="125"/>
      <c r="KE151" s="125"/>
      <c r="KF151" s="125"/>
      <c r="KG151" s="125"/>
      <c r="KH151" s="125"/>
      <c r="KI151" s="125"/>
      <c r="KJ151" s="125"/>
      <c r="KK151" s="125"/>
      <c r="KL151" s="125"/>
      <c r="KM151" s="125"/>
      <c r="KN151" s="125"/>
      <c r="KO151" s="125"/>
      <c r="KP151" s="125"/>
      <c r="KQ151" s="125"/>
      <c r="KR151" s="125"/>
      <c r="KS151" s="125"/>
      <c r="KT151" s="125"/>
      <c r="KU151" s="125"/>
      <c r="KV151" s="125"/>
      <c r="KW151" s="125"/>
      <c r="KX151" s="125"/>
      <c r="KY151" s="125"/>
      <c r="KZ151" s="125"/>
      <c r="LA151" s="125"/>
      <c r="LB151" s="125"/>
      <c r="LC151" s="125"/>
      <c r="LD151" s="125"/>
      <c r="LE151" s="125"/>
      <c r="LF151" s="125"/>
      <c r="LG151" s="125"/>
      <c r="LH151" s="125"/>
      <c r="LI151" s="125"/>
      <c r="LJ151" s="125"/>
      <c r="LK151" s="125"/>
      <c r="LL151" s="125"/>
      <c r="LM151" s="125"/>
      <c r="LN151" s="125"/>
      <c r="LO151" s="125"/>
      <c r="LP151" s="125"/>
      <c r="LQ151" s="125"/>
      <c r="LR151" s="125"/>
      <c r="LS151" s="125"/>
      <c r="LT151" s="125"/>
      <c r="LU151" s="125"/>
      <c r="LV151" s="125"/>
      <c r="LW151" s="125"/>
      <c r="LX151" s="125"/>
    </row>
    <row r="152" spans="2:336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5"/>
      <c r="BI152" s="125"/>
      <c r="BJ152" s="125"/>
      <c r="BK152" s="125"/>
      <c r="BL152" s="125"/>
      <c r="BM152" s="125"/>
      <c r="BN152" s="125"/>
      <c r="BO152" s="125"/>
      <c r="BP152" s="125"/>
      <c r="BQ152" s="125"/>
      <c r="BR152" s="125"/>
      <c r="BS152" s="125"/>
      <c r="BT152" s="125"/>
      <c r="BU152" s="125"/>
      <c r="BV152" s="125"/>
      <c r="BW152" s="125"/>
      <c r="BX152" s="125"/>
      <c r="BY152" s="125"/>
      <c r="BZ152" s="125"/>
      <c r="CA152" s="125"/>
      <c r="CB152" s="125"/>
      <c r="CC152" s="125"/>
      <c r="CD152" s="125"/>
      <c r="CE152" s="125"/>
      <c r="CF152" s="125"/>
      <c r="CG152" s="125"/>
      <c r="CH152" s="125"/>
      <c r="CI152" s="125"/>
      <c r="CJ152" s="125"/>
      <c r="CK152" s="125"/>
      <c r="CL152" s="125"/>
      <c r="CM152" s="125"/>
      <c r="CN152" s="125"/>
      <c r="CO152" s="125"/>
      <c r="CP152" s="125"/>
      <c r="CQ152" s="125"/>
      <c r="CR152" s="125"/>
      <c r="CS152" s="125"/>
      <c r="CT152" s="125"/>
      <c r="CU152" s="125"/>
      <c r="CV152" s="125"/>
      <c r="CW152" s="125"/>
      <c r="CX152" s="125"/>
      <c r="CY152" s="125"/>
      <c r="CZ152" s="125"/>
      <c r="DA152" s="125"/>
      <c r="DB152" s="125"/>
      <c r="DC152" s="125"/>
      <c r="DD152" s="125"/>
      <c r="DE152" s="125"/>
      <c r="DF152" s="125"/>
      <c r="DG152" s="125"/>
      <c r="DH152" s="125"/>
      <c r="DI152" s="125"/>
      <c r="DJ152" s="125"/>
      <c r="DK152" s="125"/>
      <c r="DL152" s="125"/>
      <c r="DM152" s="125"/>
      <c r="DN152" s="125"/>
      <c r="DO152" s="125"/>
      <c r="DP152" s="125"/>
      <c r="DQ152" s="125"/>
      <c r="DR152" s="125"/>
      <c r="DS152" s="125"/>
      <c r="DT152" s="125"/>
      <c r="DU152" s="125"/>
      <c r="DV152" s="125"/>
      <c r="DW152" s="125"/>
      <c r="DX152" s="125"/>
      <c r="DY152" s="125"/>
      <c r="DZ152" s="125"/>
      <c r="EA152" s="125"/>
      <c r="EB152" s="125"/>
      <c r="EC152" s="125"/>
      <c r="ED152" s="125"/>
      <c r="EE152" s="125"/>
      <c r="EF152" s="125"/>
      <c r="EG152" s="125"/>
      <c r="EH152" s="125"/>
      <c r="EI152" s="125"/>
      <c r="EJ152" s="125"/>
      <c r="EK152" s="125"/>
      <c r="EL152" s="125"/>
      <c r="EM152" s="125"/>
      <c r="EN152" s="125"/>
      <c r="EO152" s="125"/>
      <c r="EP152" s="125"/>
      <c r="EQ152" s="125"/>
      <c r="ER152" s="125"/>
      <c r="ES152" s="125"/>
      <c r="ET152" s="125"/>
      <c r="EU152" s="125"/>
      <c r="EV152" s="125"/>
      <c r="EW152" s="125"/>
      <c r="EX152" s="125"/>
      <c r="EY152" s="125"/>
      <c r="EZ152" s="125"/>
      <c r="FA152" s="125"/>
      <c r="FB152" s="125"/>
      <c r="FC152" s="125"/>
      <c r="FD152" s="125"/>
      <c r="FE152" s="125"/>
      <c r="FF152" s="125"/>
      <c r="FG152" s="125"/>
      <c r="FH152" s="125"/>
      <c r="FI152" s="125"/>
      <c r="FJ152" s="125"/>
      <c r="FK152" s="125"/>
      <c r="FL152" s="125"/>
      <c r="FM152" s="125"/>
      <c r="FN152" s="125"/>
      <c r="FO152" s="125"/>
      <c r="FP152" s="125"/>
      <c r="FQ152" s="125"/>
      <c r="FR152" s="125"/>
      <c r="FS152" s="125"/>
      <c r="FT152" s="125"/>
      <c r="FU152" s="125"/>
      <c r="FV152" s="125"/>
      <c r="FW152" s="125"/>
      <c r="FX152" s="125"/>
      <c r="FY152" s="125"/>
      <c r="FZ152" s="125"/>
      <c r="GA152" s="125"/>
      <c r="GB152" s="125"/>
      <c r="GC152" s="125"/>
      <c r="GD152" s="125"/>
      <c r="GE152" s="125"/>
      <c r="GF152" s="125"/>
      <c r="GG152" s="125"/>
      <c r="GH152" s="125"/>
      <c r="GI152" s="125"/>
      <c r="GJ152" s="125"/>
      <c r="GK152" s="125"/>
      <c r="GL152" s="125"/>
      <c r="GM152" s="125"/>
      <c r="GN152" s="125"/>
      <c r="GO152" s="125"/>
      <c r="GP152" s="125"/>
      <c r="GQ152" s="125"/>
      <c r="GR152" s="125"/>
      <c r="GS152" s="125"/>
      <c r="GT152" s="125"/>
      <c r="GU152" s="125"/>
      <c r="GV152" s="125"/>
      <c r="GW152" s="125"/>
      <c r="GX152" s="125"/>
      <c r="GY152" s="125"/>
      <c r="GZ152" s="125"/>
      <c r="HA152" s="125"/>
      <c r="HB152" s="125"/>
      <c r="HC152" s="125"/>
      <c r="HD152" s="125"/>
      <c r="HE152" s="125"/>
      <c r="HF152" s="125"/>
      <c r="HG152" s="125"/>
      <c r="HH152" s="125"/>
      <c r="HI152" s="125"/>
      <c r="HJ152" s="125"/>
      <c r="HK152" s="125"/>
      <c r="HL152" s="125"/>
      <c r="HM152" s="125"/>
      <c r="HN152" s="125"/>
      <c r="HO152" s="125"/>
      <c r="HP152" s="125"/>
      <c r="HQ152" s="125"/>
      <c r="HR152" s="125"/>
      <c r="HS152" s="125"/>
      <c r="HT152" s="125"/>
      <c r="HU152" s="125"/>
      <c r="HV152" s="125"/>
      <c r="HW152" s="125"/>
      <c r="HX152" s="125"/>
      <c r="HY152" s="125"/>
      <c r="HZ152" s="125"/>
      <c r="IA152" s="125"/>
      <c r="IB152" s="125"/>
      <c r="IC152" s="125"/>
      <c r="ID152" s="125"/>
      <c r="IE152" s="125"/>
      <c r="IF152" s="125"/>
      <c r="IG152" s="125"/>
      <c r="IH152" s="125"/>
      <c r="II152" s="125"/>
      <c r="IJ152" s="125"/>
      <c r="IK152" s="125"/>
      <c r="IL152" s="125"/>
      <c r="IM152" s="125"/>
      <c r="IN152" s="125"/>
      <c r="IO152" s="125"/>
      <c r="IP152" s="125"/>
      <c r="IQ152" s="125"/>
      <c r="IR152" s="125"/>
      <c r="IS152" s="125"/>
      <c r="IT152" s="125"/>
      <c r="IU152" s="125"/>
      <c r="IV152" s="125"/>
      <c r="IW152" s="125"/>
      <c r="IX152" s="125"/>
      <c r="IY152" s="125"/>
      <c r="IZ152" s="125"/>
      <c r="JA152" s="125"/>
      <c r="JB152" s="125"/>
      <c r="JC152" s="125"/>
      <c r="JD152" s="125"/>
      <c r="JE152" s="125"/>
      <c r="JF152" s="125"/>
      <c r="JG152" s="125"/>
      <c r="JH152" s="125"/>
      <c r="JI152" s="125"/>
      <c r="JJ152" s="125"/>
      <c r="JK152" s="125"/>
      <c r="JL152" s="125"/>
      <c r="JM152" s="125"/>
      <c r="JN152" s="125"/>
      <c r="JO152" s="125"/>
      <c r="JP152" s="125"/>
      <c r="JQ152" s="125"/>
      <c r="JR152" s="125"/>
      <c r="JS152" s="125"/>
      <c r="JT152" s="125"/>
      <c r="JU152" s="125"/>
      <c r="JV152" s="125"/>
      <c r="JW152" s="125"/>
      <c r="JX152" s="125"/>
      <c r="JY152" s="125"/>
      <c r="JZ152" s="125"/>
      <c r="KA152" s="125"/>
      <c r="KB152" s="125"/>
      <c r="KC152" s="125"/>
      <c r="KD152" s="125"/>
      <c r="KE152" s="125"/>
      <c r="KF152" s="125"/>
      <c r="KG152" s="125"/>
      <c r="KH152" s="125"/>
      <c r="KI152" s="125"/>
      <c r="KJ152" s="125"/>
      <c r="KK152" s="125"/>
      <c r="KL152" s="125"/>
      <c r="KM152" s="125"/>
      <c r="KN152" s="125"/>
      <c r="KO152" s="125"/>
      <c r="KP152" s="125"/>
      <c r="KQ152" s="125"/>
      <c r="KR152" s="125"/>
      <c r="KS152" s="125"/>
      <c r="KT152" s="125"/>
      <c r="KU152" s="125"/>
      <c r="KV152" s="125"/>
      <c r="KW152" s="125"/>
      <c r="KX152" s="125"/>
      <c r="KY152" s="125"/>
      <c r="KZ152" s="125"/>
      <c r="LA152" s="125"/>
      <c r="LB152" s="125"/>
      <c r="LC152" s="125"/>
      <c r="LD152" s="125"/>
      <c r="LE152" s="125"/>
      <c r="LF152" s="125"/>
      <c r="LG152" s="125"/>
      <c r="LH152" s="125"/>
      <c r="LI152" s="125"/>
      <c r="LJ152" s="125"/>
      <c r="LK152" s="125"/>
      <c r="LL152" s="125"/>
      <c r="LM152" s="125"/>
      <c r="LN152" s="125"/>
      <c r="LO152" s="125"/>
      <c r="LP152" s="125"/>
      <c r="LQ152" s="125"/>
      <c r="LR152" s="125"/>
      <c r="LS152" s="125"/>
      <c r="LT152" s="125"/>
      <c r="LU152" s="125"/>
      <c r="LV152" s="125"/>
      <c r="LW152" s="125"/>
      <c r="LX152" s="125"/>
    </row>
    <row r="153" spans="2:336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5"/>
      <c r="BE153" s="125"/>
      <c r="BF153" s="125"/>
      <c r="BG153" s="125"/>
      <c r="BH153" s="125"/>
      <c r="BI153" s="125"/>
      <c r="BJ153" s="125"/>
      <c r="BK153" s="125"/>
      <c r="BL153" s="125"/>
      <c r="BM153" s="125"/>
      <c r="BN153" s="125"/>
      <c r="BO153" s="125"/>
      <c r="BP153" s="125"/>
      <c r="BQ153" s="125"/>
      <c r="BR153" s="125"/>
      <c r="BS153" s="125"/>
      <c r="BT153" s="125"/>
      <c r="BU153" s="125"/>
      <c r="BV153" s="125"/>
      <c r="BW153" s="125"/>
      <c r="BX153" s="125"/>
      <c r="BY153" s="125"/>
      <c r="BZ153" s="125"/>
      <c r="CA153" s="125"/>
      <c r="CB153" s="125"/>
      <c r="CC153" s="125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5"/>
      <c r="CN153" s="125"/>
      <c r="CO153" s="125"/>
      <c r="CP153" s="125"/>
      <c r="CQ153" s="125"/>
      <c r="CR153" s="125"/>
      <c r="CS153" s="125"/>
      <c r="CT153" s="125"/>
      <c r="CU153" s="125"/>
      <c r="CV153" s="125"/>
      <c r="CW153" s="125"/>
      <c r="CX153" s="125"/>
      <c r="CY153" s="125"/>
      <c r="CZ153" s="125"/>
      <c r="DA153" s="125"/>
      <c r="DB153" s="125"/>
      <c r="DC153" s="125"/>
      <c r="DD153" s="125"/>
      <c r="DE153" s="125"/>
      <c r="DF153" s="125"/>
      <c r="DG153" s="125"/>
      <c r="DH153" s="125"/>
      <c r="DI153" s="125"/>
      <c r="DJ153" s="125"/>
      <c r="DK153" s="125"/>
      <c r="DL153" s="125"/>
      <c r="DM153" s="125"/>
      <c r="DN153" s="125"/>
      <c r="DO153" s="125"/>
      <c r="DP153" s="125"/>
      <c r="DQ153" s="125"/>
      <c r="DR153" s="125"/>
      <c r="DS153" s="125"/>
      <c r="DT153" s="125"/>
      <c r="DU153" s="125"/>
      <c r="DV153" s="125"/>
      <c r="DW153" s="125"/>
      <c r="DX153" s="125"/>
      <c r="DY153" s="125"/>
      <c r="DZ153" s="125"/>
      <c r="EA153" s="125"/>
      <c r="EB153" s="125"/>
      <c r="EC153" s="125"/>
      <c r="ED153" s="125"/>
      <c r="EE153" s="125"/>
      <c r="EF153" s="125"/>
      <c r="EG153" s="125"/>
      <c r="EH153" s="125"/>
      <c r="EI153" s="125"/>
      <c r="EJ153" s="125"/>
      <c r="EK153" s="125"/>
      <c r="EL153" s="125"/>
      <c r="EM153" s="125"/>
      <c r="EN153" s="125"/>
      <c r="EO153" s="125"/>
      <c r="EP153" s="125"/>
      <c r="EQ153" s="125"/>
      <c r="ER153" s="125"/>
      <c r="ES153" s="125"/>
      <c r="ET153" s="125"/>
      <c r="EU153" s="125"/>
      <c r="EV153" s="125"/>
      <c r="EW153" s="125"/>
      <c r="EX153" s="125"/>
      <c r="EY153" s="125"/>
      <c r="EZ153" s="125"/>
      <c r="FA153" s="125"/>
      <c r="FB153" s="125"/>
      <c r="FC153" s="125"/>
      <c r="FD153" s="125"/>
      <c r="FE153" s="125"/>
      <c r="FF153" s="125"/>
      <c r="FG153" s="125"/>
      <c r="FH153" s="125"/>
      <c r="FI153" s="125"/>
      <c r="FJ153" s="125"/>
      <c r="FK153" s="125"/>
      <c r="FL153" s="125"/>
      <c r="FM153" s="125"/>
      <c r="FN153" s="125"/>
      <c r="FO153" s="125"/>
      <c r="FP153" s="125"/>
      <c r="FQ153" s="125"/>
      <c r="FR153" s="125"/>
      <c r="FS153" s="125"/>
      <c r="FT153" s="125"/>
      <c r="FU153" s="125"/>
      <c r="FV153" s="125"/>
      <c r="FW153" s="125"/>
      <c r="FX153" s="125"/>
      <c r="FY153" s="125"/>
      <c r="FZ153" s="125"/>
      <c r="GA153" s="125"/>
      <c r="GB153" s="125"/>
      <c r="GC153" s="125"/>
      <c r="GD153" s="125"/>
      <c r="GE153" s="125"/>
      <c r="GF153" s="125"/>
      <c r="GG153" s="125"/>
      <c r="GH153" s="125"/>
      <c r="GI153" s="125"/>
      <c r="GJ153" s="125"/>
      <c r="GK153" s="125"/>
      <c r="GL153" s="125"/>
      <c r="GM153" s="125"/>
      <c r="GN153" s="125"/>
      <c r="GO153" s="125"/>
      <c r="GP153" s="125"/>
      <c r="GQ153" s="125"/>
      <c r="GR153" s="125"/>
      <c r="GS153" s="125"/>
      <c r="GT153" s="125"/>
      <c r="GU153" s="125"/>
      <c r="GV153" s="125"/>
      <c r="GW153" s="125"/>
      <c r="GX153" s="125"/>
      <c r="GY153" s="125"/>
      <c r="GZ153" s="125"/>
      <c r="HA153" s="125"/>
      <c r="HB153" s="125"/>
      <c r="HC153" s="125"/>
      <c r="HD153" s="125"/>
      <c r="HE153" s="125"/>
      <c r="HF153" s="125"/>
      <c r="HG153" s="125"/>
      <c r="HH153" s="125"/>
      <c r="HI153" s="125"/>
      <c r="HJ153" s="125"/>
      <c r="HK153" s="125"/>
      <c r="HL153" s="125"/>
      <c r="HM153" s="125"/>
      <c r="HN153" s="125"/>
      <c r="HO153" s="125"/>
      <c r="HP153" s="125"/>
      <c r="HQ153" s="125"/>
      <c r="HR153" s="125"/>
      <c r="HS153" s="125"/>
      <c r="HT153" s="125"/>
      <c r="HU153" s="125"/>
      <c r="HV153" s="125"/>
      <c r="HW153" s="125"/>
      <c r="HX153" s="125"/>
      <c r="HY153" s="125"/>
      <c r="HZ153" s="125"/>
      <c r="IA153" s="125"/>
      <c r="IB153" s="125"/>
      <c r="IC153" s="125"/>
      <c r="ID153" s="125"/>
      <c r="IE153" s="125"/>
      <c r="IF153" s="125"/>
      <c r="IG153" s="125"/>
      <c r="IH153" s="125"/>
      <c r="II153" s="125"/>
      <c r="IJ153" s="125"/>
      <c r="IK153" s="125"/>
      <c r="IL153" s="125"/>
      <c r="IM153" s="125"/>
      <c r="IN153" s="125"/>
      <c r="IO153" s="125"/>
      <c r="IP153" s="125"/>
      <c r="IQ153" s="125"/>
      <c r="IR153" s="125"/>
      <c r="IS153" s="125"/>
      <c r="IT153" s="125"/>
      <c r="IU153" s="125"/>
      <c r="IV153" s="125"/>
      <c r="IW153" s="125"/>
      <c r="IX153" s="125"/>
      <c r="IY153" s="125"/>
      <c r="IZ153" s="125"/>
      <c r="JA153" s="125"/>
      <c r="JB153" s="125"/>
      <c r="JC153" s="125"/>
      <c r="JD153" s="125"/>
      <c r="JE153" s="125"/>
      <c r="JF153" s="125"/>
      <c r="JG153" s="125"/>
      <c r="JH153" s="125"/>
      <c r="JI153" s="125"/>
      <c r="JJ153" s="125"/>
      <c r="JK153" s="125"/>
      <c r="JL153" s="125"/>
      <c r="JM153" s="125"/>
      <c r="JN153" s="125"/>
      <c r="JO153" s="125"/>
      <c r="JP153" s="125"/>
      <c r="JQ153" s="125"/>
      <c r="JR153" s="125"/>
      <c r="JS153" s="125"/>
      <c r="JT153" s="125"/>
      <c r="JU153" s="125"/>
      <c r="JV153" s="125"/>
      <c r="JW153" s="125"/>
      <c r="JX153" s="125"/>
      <c r="JY153" s="125"/>
      <c r="JZ153" s="125"/>
      <c r="KA153" s="125"/>
      <c r="KB153" s="125"/>
      <c r="KC153" s="125"/>
      <c r="KD153" s="125"/>
      <c r="KE153" s="125"/>
      <c r="KF153" s="125"/>
      <c r="KG153" s="125"/>
      <c r="KH153" s="125"/>
      <c r="KI153" s="125"/>
      <c r="KJ153" s="125"/>
      <c r="KK153" s="125"/>
      <c r="KL153" s="125"/>
      <c r="KM153" s="125"/>
      <c r="KN153" s="125"/>
      <c r="KO153" s="125"/>
      <c r="KP153" s="125"/>
      <c r="KQ153" s="125"/>
      <c r="KR153" s="125"/>
      <c r="KS153" s="125"/>
      <c r="KT153" s="125"/>
      <c r="KU153" s="125"/>
      <c r="KV153" s="125"/>
      <c r="KW153" s="125"/>
      <c r="KX153" s="125"/>
      <c r="KY153" s="125"/>
      <c r="KZ153" s="125"/>
      <c r="LA153" s="125"/>
      <c r="LB153" s="125"/>
      <c r="LC153" s="125"/>
      <c r="LD153" s="125"/>
      <c r="LE153" s="125"/>
      <c r="LF153" s="125"/>
      <c r="LG153" s="125"/>
      <c r="LH153" s="125"/>
      <c r="LI153" s="125"/>
      <c r="LJ153" s="125"/>
      <c r="LK153" s="125"/>
      <c r="LL153" s="125"/>
      <c r="LM153" s="125"/>
      <c r="LN153" s="125"/>
      <c r="LO153" s="125"/>
      <c r="LP153" s="125"/>
      <c r="LQ153" s="125"/>
      <c r="LR153" s="125"/>
      <c r="LS153" s="125"/>
      <c r="LT153" s="125"/>
      <c r="LU153" s="125"/>
      <c r="LV153" s="125"/>
      <c r="LW153" s="125"/>
      <c r="LX153" s="125"/>
    </row>
    <row r="154" spans="2:336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5"/>
      <c r="BE154" s="125"/>
      <c r="BF154" s="125"/>
      <c r="BG154" s="125"/>
      <c r="BH154" s="125"/>
      <c r="BI154" s="125"/>
      <c r="BJ154" s="125"/>
      <c r="BK154" s="125"/>
      <c r="BL154" s="125"/>
      <c r="BM154" s="125"/>
      <c r="BN154" s="125"/>
      <c r="BO154" s="125"/>
      <c r="BP154" s="125"/>
      <c r="BQ154" s="125"/>
      <c r="BR154" s="125"/>
      <c r="BS154" s="125"/>
      <c r="BT154" s="125"/>
      <c r="BU154" s="125"/>
      <c r="BV154" s="125"/>
      <c r="BW154" s="125"/>
      <c r="BX154" s="125"/>
      <c r="BY154" s="125"/>
      <c r="BZ154" s="125"/>
      <c r="CA154" s="125"/>
      <c r="CB154" s="125"/>
      <c r="CC154" s="125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5"/>
      <c r="CN154" s="125"/>
      <c r="CO154" s="125"/>
      <c r="CP154" s="125"/>
      <c r="CQ154" s="125"/>
      <c r="CR154" s="125"/>
      <c r="CS154" s="125"/>
      <c r="CT154" s="125"/>
      <c r="CU154" s="125"/>
      <c r="CV154" s="125"/>
      <c r="CW154" s="125"/>
      <c r="CX154" s="125"/>
      <c r="CY154" s="125"/>
      <c r="CZ154" s="125"/>
      <c r="DA154" s="125"/>
      <c r="DB154" s="125"/>
      <c r="DC154" s="125"/>
      <c r="DD154" s="125"/>
      <c r="DE154" s="125"/>
      <c r="DF154" s="125"/>
      <c r="DG154" s="125"/>
      <c r="DH154" s="125"/>
      <c r="DI154" s="125"/>
      <c r="DJ154" s="125"/>
      <c r="DK154" s="125"/>
      <c r="DL154" s="125"/>
      <c r="DM154" s="125"/>
      <c r="DN154" s="125"/>
      <c r="DO154" s="125"/>
      <c r="DP154" s="125"/>
      <c r="DQ154" s="125"/>
      <c r="DR154" s="125"/>
      <c r="DS154" s="125"/>
      <c r="DT154" s="125"/>
      <c r="DU154" s="125"/>
      <c r="DV154" s="125"/>
      <c r="DW154" s="125"/>
      <c r="DX154" s="125"/>
      <c r="DY154" s="125"/>
      <c r="DZ154" s="125"/>
      <c r="EA154" s="125"/>
      <c r="EB154" s="125"/>
      <c r="EC154" s="125"/>
      <c r="ED154" s="125"/>
      <c r="EE154" s="125"/>
      <c r="EF154" s="125"/>
      <c r="EG154" s="125"/>
      <c r="EH154" s="125"/>
      <c r="EI154" s="125"/>
      <c r="EJ154" s="125"/>
      <c r="EK154" s="125"/>
      <c r="EL154" s="125"/>
      <c r="EM154" s="125"/>
      <c r="EN154" s="125"/>
      <c r="EO154" s="125"/>
      <c r="EP154" s="125"/>
      <c r="EQ154" s="125"/>
      <c r="ER154" s="125"/>
      <c r="ES154" s="125"/>
      <c r="ET154" s="125"/>
      <c r="EU154" s="125"/>
      <c r="EV154" s="125"/>
      <c r="EW154" s="125"/>
      <c r="EX154" s="125"/>
      <c r="EY154" s="125"/>
      <c r="EZ154" s="125"/>
      <c r="FA154" s="125"/>
      <c r="FB154" s="125"/>
      <c r="FC154" s="125"/>
      <c r="FD154" s="125"/>
      <c r="FE154" s="125"/>
      <c r="FF154" s="125"/>
      <c r="FG154" s="125"/>
      <c r="FH154" s="125"/>
      <c r="FI154" s="125"/>
      <c r="FJ154" s="125"/>
      <c r="FK154" s="125"/>
      <c r="FL154" s="125"/>
      <c r="FM154" s="125"/>
      <c r="FN154" s="125"/>
      <c r="FO154" s="125"/>
      <c r="FP154" s="125"/>
      <c r="FQ154" s="125"/>
      <c r="FR154" s="125"/>
      <c r="FS154" s="125"/>
      <c r="FT154" s="125"/>
      <c r="FU154" s="125"/>
      <c r="FV154" s="125"/>
      <c r="FW154" s="125"/>
      <c r="FX154" s="125"/>
      <c r="FY154" s="125"/>
      <c r="FZ154" s="125"/>
      <c r="GA154" s="125"/>
      <c r="GB154" s="125"/>
      <c r="GC154" s="125"/>
      <c r="GD154" s="125"/>
      <c r="GE154" s="125"/>
      <c r="GF154" s="125"/>
      <c r="GG154" s="125"/>
      <c r="GH154" s="125"/>
      <c r="GI154" s="125"/>
      <c r="GJ154" s="125"/>
      <c r="GK154" s="125"/>
      <c r="GL154" s="125"/>
      <c r="GM154" s="125"/>
      <c r="GN154" s="125"/>
      <c r="GO154" s="125"/>
      <c r="GP154" s="125"/>
      <c r="GQ154" s="125"/>
      <c r="GR154" s="125"/>
      <c r="GS154" s="125"/>
      <c r="GT154" s="125"/>
      <c r="GU154" s="125"/>
      <c r="GV154" s="125"/>
      <c r="GW154" s="125"/>
      <c r="GX154" s="125"/>
      <c r="GY154" s="125"/>
      <c r="GZ154" s="125"/>
      <c r="HA154" s="125"/>
      <c r="HB154" s="125"/>
      <c r="HC154" s="125"/>
      <c r="HD154" s="125"/>
      <c r="HE154" s="125"/>
      <c r="HF154" s="125"/>
      <c r="HG154" s="125"/>
      <c r="HH154" s="125"/>
      <c r="HI154" s="125"/>
      <c r="HJ154" s="125"/>
      <c r="HK154" s="125"/>
      <c r="HL154" s="125"/>
      <c r="HM154" s="125"/>
      <c r="HN154" s="125"/>
      <c r="HO154" s="125"/>
      <c r="HP154" s="125"/>
      <c r="HQ154" s="125"/>
      <c r="HR154" s="125"/>
      <c r="HS154" s="125"/>
      <c r="HT154" s="125"/>
      <c r="HU154" s="125"/>
      <c r="HV154" s="125"/>
      <c r="HW154" s="125"/>
      <c r="HX154" s="125"/>
      <c r="HY154" s="125"/>
      <c r="HZ154" s="125"/>
      <c r="IA154" s="125"/>
      <c r="IB154" s="125"/>
      <c r="IC154" s="125"/>
      <c r="ID154" s="125"/>
      <c r="IE154" s="125"/>
      <c r="IF154" s="125"/>
      <c r="IG154" s="125"/>
      <c r="IH154" s="125"/>
      <c r="II154" s="125"/>
      <c r="IJ154" s="125"/>
      <c r="IK154" s="125"/>
      <c r="IL154" s="125"/>
      <c r="IM154" s="125"/>
      <c r="IN154" s="125"/>
      <c r="IO154" s="125"/>
      <c r="IP154" s="125"/>
      <c r="IQ154" s="125"/>
      <c r="IR154" s="125"/>
      <c r="IS154" s="125"/>
      <c r="IT154" s="125"/>
      <c r="IU154" s="125"/>
      <c r="IV154" s="125"/>
      <c r="IW154" s="125"/>
      <c r="IX154" s="125"/>
      <c r="IY154" s="125"/>
      <c r="IZ154" s="125"/>
      <c r="JA154" s="125"/>
      <c r="JB154" s="125"/>
      <c r="JC154" s="125"/>
      <c r="JD154" s="125"/>
      <c r="JE154" s="125"/>
      <c r="JF154" s="125"/>
      <c r="JG154" s="125"/>
      <c r="JH154" s="125"/>
      <c r="JI154" s="125"/>
      <c r="JJ154" s="125"/>
      <c r="JK154" s="125"/>
      <c r="JL154" s="125"/>
      <c r="JM154" s="125"/>
      <c r="JN154" s="125"/>
      <c r="JO154" s="125"/>
      <c r="JP154" s="125"/>
      <c r="JQ154" s="125"/>
      <c r="JR154" s="125"/>
      <c r="JS154" s="125"/>
      <c r="JT154" s="125"/>
      <c r="JU154" s="125"/>
      <c r="JV154" s="125"/>
      <c r="JW154" s="125"/>
      <c r="JX154" s="125"/>
      <c r="JY154" s="125"/>
      <c r="JZ154" s="125"/>
      <c r="KA154" s="125"/>
      <c r="KB154" s="125"/>
      <c r="KC154" s="125"/>
      <c r="KD154" s="125"/>
      <c r="KE154" s="125"/>
      <c r="KF154" s="125"/>
      <c r="KG154" s="125"/>
      <c r="KH154" s="125"/>
      <c r="KI154" s="125"/>
      <c r="KJ154" s="125"/>
      <c r="KK154" s="125"/>
      <c r="KL154" s="125"/>
      <c r="KM154" s="125"/>
      <c r="KN154" s="125"/>
      <c r="KO154" s="125"/>
      <c r="KP154" s="125"/>
      <c r="KQ154" s="125"/>
      <c r="KR154" s="125"/>
      <c r="KS154" s="125"/>
      <c r="KT154" s="125"/>
      <c r="KU154" s="125"/>
      <c r="KV154" s="125"/>
      <c r="KW154" s="125"/>
      <c r="KX154" s="125"/>
      <c r="KY154" s="125"/>
      <c r="KZ154" s="125"/>
      <c r="LA154" s="125"/>
      <c r="LB154" s="125"/>
      <c r="LC154" s="125"/>
      <c r="LD154" s="125"/>
      <c r="LE154" s="125"/>
      <c r="LF154" s="125"/>
      <c r="LG154" s="125"/>
      <c r="LH154" s="125"/>
      <c r="LI154" s="125"/>
      <c r="LJ154" s="125"/>
      <c r="LK154" s="125"/>
      <c r="LL154" s="125"/>
      <c r="LM154" s="125"/>
      <c r="LN154" s="125"/>
      <c r="LO154" s="125"/>
      <c r="LP154" s="125"/>
      <c r="LQ154" s="125"/>
      <c r="LR154" s="125"/>
      <c r="LS154" s="125"/>
      <c r="LT154" s="125"/>
      <c r="LU154" s="125"/>
      <c r="LV154" s="125"/>
      <c r="LW154" s="125"/>
      <c r="LX154" s="125"/>
    </row>
    <row r="155" spans="2:336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  <c r="BI155" s="125"/>
      <c r="BJ155" s="125"/>
      <c r="BK155" s="125"/>
      <c r="BL155" s="125"/>
      <c r="BM155" s="125"/>
      <c r="BN155" s="125"/>
      <c r="BO155" s="125"/>
      <c r="BP155" s="125"/>
      <c r="BQ155" s="125"/>
      <c r="BR155" s="125"/>
      <c r="BS155" s="125"/>
      <c r="BT155" s="125"/>
      <c r="BU155" s="125"/>
      <c r="BV155" s="125"/>
      <c r="BW155" s="125"/>
      <c r="BX155" s="125"/>
      <c r="BY155" s="125"/>
      <c r="BZ155" s="125"/>
      <c r="CA155" s="125"/>
      <c r="CB155" s="125"/>
      <c r="CC155" s="125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5"/>
      <c r="CN155" s="125"/>
      <c r="CO155" s="125"/>
      <c r="CP155" s="125"/>
      <c r="CQ155" s="125"/>
      <c r="CR155" s="125"/>
      <c r="CS155" s="125"/>
      <c r="CT155" s="125"/>
      <c r="CU155" s="125"/>
      <c r="CV155" s="125"/>
      <c r="CW155" s="125"/>
      <c r="CX155" s="125"/>
      <c r="CY155" s="125"/>
      <c r="CZ155" s="125"/>
      <c r="DA155" s="125"/>
      <c r="DB155" s="125"/>
      <c r="DC155" s="125"/>
      <c r="DD155" s="125"/>
      <c r="DE155" s="125"/>
      <c r="DF155" s="125"/>
      <c r="DG155" s="125"/>
      <c r="DH155" s="125"/>
      <c r="DI155" s="125"/>
      <c r="DJ155" s="125"/>
      <c r="DK155" s="125"/>
      <c r="DL155" s="125"/>
      <c r="DM155" s="125"/>
      <c r="DN155" s="125"/>
      <c r="DO155" s="125"/>
      <c r="DP155" s="125"/>
      <c r="DQ155" s="125"/>
      <c r="DR155" s="125"/>
      <c r="DS155" s="125"/>
      <c r="DT155" s="125"/>
      <c r="DU155" s="125"/>
      <c r="DV155" s="125"/>
      <c r="DW155" s="125"/>
      <c r="DX155" s="125"/>
      <c r="DY155" s="125"/>
      <c r="DZ155" s="125"/>
      <c r="EA155" s="125"/>
      <c r="EB155" s="125"/>
      <c r="EC155" s="125"/>
      <c r="ED155" s="125"/>
      <c r="EE155" s="125"/>
      <c r="EF155" s="125"/>
      <c r="EG155" s="125"/>
      <c r="EH155" s="125"/>
      <c r="EI155" s="125"/>
      <c r="EJ155" s="125"/>
      <c r="EK155" s="125"/>
      <c r="EL155" s="125"/>
      <c r="EM155" s="125"/>
      <c r="EN155" s="125"/>
      <c r="EO155" s="125"/>
      <c r="EP155" s="125"/>
      <c r="EQ155" s="125"/>
      <c r="ER155" s="125"/>
      <c r="ES155" s="125"/>
      <c r="ET155" s="125"/>
      <c r="EU155" s="125"/>
      <c r="EV155" s="125"/>
      <c r="EW155" s="125"/>
      <c r="EX155" s="125"/>
      <c r="EY155" s="125"/>
      <c r="EZ155" s="125"/>
      <c r="FA155" s="125"/>
      <c r="FB155" s="125"/>
      <c r="FC155" s="125"/>
      <c r="FD155" s="125"/>
      <c r="FE155" s="125"/>
      <c r="FF155" s="125"/>
      <c r="FG155" s="125"/>
      <c r="FH155" s="125"/>
      <c r="FI155" s="125"/>
      <c r="FJ155" s="125"/>
      <c r="FK155" s="125"/>
      <c r="FL155" s="125"/>
      <c r="FM155" s="125"/>
      <c r="FN155" s="125"/>
      <c r="FO155" s="125"/>
      <c r="FP155" s="125"/>
      <c r="FQ155" s="125"/>
      <c r="FR155" s="125"/>
      <c r="FS155" s="125"/>
      <c r="FT155" s="125"/>
      <c r="FU155" s="125"/>
      <c r="FV155" s="125"/>
      <c r="FW155" s="125"/>
      <c r="FX155" s="125"/>
      <c r="FY155" s="125"/>
      <c r="FZ155" s="125"/>
      <c r="GA155" s="125"/>
      <c r="GB155" s="125"/>
      <c r="GC155" s="125"/>
      <c r="GD155" s="125"/>
      <c r="GE155" s="125"/>
      <c r="GF155" s="125"/>
      <c r="GG155" s="125"/>
      <c r="GH155" s="125"/>
      <c r="GI155" s="125"/>
      <c r="GJ155" s="125"/>
      <c r="GK155" s="125"/>
      <c r="GL155" s="125"/>
      <c r="GM155" s="125"/>
      <c r="GN155" s="125"/>
      <c r="GO155" s="125"/>
      <c r="GP155" s="125"/>
      <c r="GQ155" s="125"/>
      <c r="GR155" s="125"/>
      <c r="GS155" s="125"/>
      <c r="GT155" s="125"/>
      <c r="GU155" s="125"/>
      <c r="GV155" s="125"/>
      <c r="GW155" s="125"/>
      <c r="GX155" s="125"/>
      <c r="GY155" s="125"/>
      <c r="GZ155" s="125"/>
      <c r="HA155" s="125"/>
      <c r="HB155" s="125"/>
      <c r="HC155" s="125"/>
      <c r="HD155" s="125"/>
      <c r="HE155" s="125"/>
      <c r="HF155" s="125"/>
      <c r="HG155" s="125"/>
      <c r="HH155" s="125"/>
      <c r="HI155" s="125"/>
      <c r="HJ155" s="125"/>
      <c r="HK155" s="125"/>
      <c r="HL155" s="125"/>
      <c r="HM155" s="125"/>
      <c r="HN155" s="125"/>
      <c r="HO155" s="125"/>
      <c r="HP155" s="125"/>
      <c r="HQ155" s="125"/>
      <c r="HR155" s="125"/>
      <c r="HS155" s="125"/>
      <c r="HT155" s="125"/>
      <c r="HU155" s="125"/>
      <c r="HV155" s="125"/>
      <c r="HW155" s="125"/>
      <c r="HX155" s="125"/>
      <c r="HY155" s="125"/>
      <c r="HZ155" s="125"/>
      <c r="IA155" s="125"/>
      <c r="IB155" s="125"/>
      <c r="IC155" s="125"/>
      <c r="ID155" s="125"/>
      <c r="IE155" s="125"/>
      <c r="IF155" s="125"/>
      <c r="IG155" s="125"/>
      <c r="IH155" s="125"/>
      <c r="II155" s="125"/>
      <c r="IJ155" s="125"/>
      <c r="IK155" s="125"/>
      <c r="IL155" s="125"/>
      <c r="IM155" s="125"/>
      <c r="IN155" s="125"/>
      <c r="IO155" s="125"/>
      <c r="IP155" s="125"/>
      <c r="IQ155" s="125"/>
      <c r="IR155" s="125"/>
      <c r="IS155" s="125"/>
      <c r="IT155" s="125"/>
      <c r="IU155" s="125"/>
      <c r="IV155" s="125"/>
      <c r="IW155" s="125"/>
      <c r="IX155" s="125"/>
      <c r="IY155" s="125"/>
      <c r="IZ155" s="125"/>
      <c r="JA155" s="125"/>
      <c r="JB155" s="125"/>
      <c r="JC155" s="125"/>
      <c r="JD155" s="125"/>
      <c r="JE155" s="125"/>
      <c r="JF155" s="125"/>
      <c r="JG155" s="125"/>
      <c r="JH155" s="125"/>
      <c r="JI155" s="125"/>
      <c r="JJ155" s="125"/>
      <c r="JK155" s="125"/>
      <c r="JL155" s="125"/>
      <c r="JM155" s="125"/>
      <c r="JN155" s="125"/>
      <c r="JO155" s="125"/>
      <c r="JP155" s="125"/>
      <c r="JQ155" s="125"/>
      <c r="JR155" s="125"/>
      <c r="JS155" s="125"/>
      <c r="JT155" s="125"/>
      <c r="JU155" s="125"/>
      <c r="JV155" s="125"/>
      <c r="JW155" s="125"/>
      <c r="JX155" s="125"/>
      <c r="JY155" s="125"/>
      <c r="JZ155" s="125"/>
      <c r="KA155" s="125"/>
      <c r="KB155" s="125"/>
      <c r="KC155" s="125"/>
      <c r="KD155" s="125"/>
      <c r="KE155" s="125"/>
      <c r="KF155" s="125"/>
      <c r="KG155" s="125"/>
      <c r="KH155" s="125"/>
      <c r="KI155" s="125"/>
      <c r="KJ155" s="125"/>
      <c r="KK155" s="125"/>
      <c r="KL155" s="125"/>
      <c r="KM155" s="125"/>
      <c r="KN155" s="125"/>
      <c r="KO155" s="125"/>
      <c r="KP155" s="125"/>
      <c r="KQ155" s="125"/>
      <c r="KR155" s="125"/>
      <c r="KS155" s="125"/>
      <c r="KT155" s="125"/>
      <c r="KU155" s="125"/>
      <c r="KV155" s="125"/>
      <c r="KW155" s="125"/>
      <c r="KX155" s="125"/>
      <c r="KY155" s="125"/>
      <c r="KZ155" s="125"/>
      <c r="LA155" s="125"/>
      <c r="LB155" s="125"/>
      <c r="LC155" s="125"/>
      <c r="LD155" s="125"/>
      <c r="LE155" s="125"/>
      <c r="LF155" s="125"/>
      <c r="LG155" s="125"/>
      <c r="LH155" s="125"/>
      <c r="LI155" s="125"/>
      <c r="LJ155" s="125"/>
      <c r="LK155" s="125"/>
      <c r="LL155" s="125"/>
      <c r="LM155" s="125"/>
      <c r="LN155" s="125"/>
      <c r="LO155" s="125"/>
      <c r="LP155" s="125"/>
      <c r="LQ155" s="125"/>
      <c r="LR155" s="125"/>
      <c r="LS155" s="125"/>
      <c r="LT155" s="125"/>
      <c r="LU155" s="125"/>
      <c r="LV155" s="125"/>
      <c r="LW155" s="125"/>
      <c r="LX155" s="125"/>
    </row>
    <row r="156" spans="2:336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5"/>
      <c r="BR156" s="125"/>
      <c r="BS156" s="125"/>
      <c r="BT156" s="125"/>
      <c r="BU156" s="125"/>
      <c r="BV156" s="125"/>
      <c r="BW156" s="125"/>
      <c r="BX156" s="125"/>
      <c r="BY156" s="125"/>
      <c r="BZ156" s="125"/>
      <c r="CA156" s="125"/>
      <c r="CB156" s="125"/>
      <c r="CC156" s="125"/>
      <c r="CD156" s="125"/>
      <c r="CE156" s="125"/>
      <c r="CF156" s="125"/>
      <c r="CG156" s="125"/>
      <c r="CH156" s="125"/>
      <c r="CI156" s="125"/>
      <c r="CJ156" s="125"/>
      <c r="CK156" s="125"/>
      <c r="CL156" s="125"/>
      <c r="CM156" s="125"/>
      <c r="CN156" s="125"/>
      <c r="CO156" s="125"/>
      <c r="CP156" s="125"/>
      <c r="CQ156" s="125"/>
      <c r="CR156" s="125"/>
      <c r="CS156" s="125"/>
      <c r="CT156" s="125"/>
      <c r="CU156" s="125"/>
      <c r="CV156" s="125"/>
      <c r="CW156" s="125"/>
      <c r="CX156" s="125"/>
      <c r="CY156" s="125"/>
      <c r="CZ156" s="125"/>
      <c r="DA156" s="125"/>
      <c r="DB156" s="125"/>
      <c r="DC156" s="125"/>
      <c r="DD156" s="125"/>
      <c r="DE156" s="125"/>
      <c r="DF156" s="125"/>
      <c r="DG156" s="125"/>
      <c r="DH156" s="125"/>
      <c r="DI156" s="125"/>
      <c r="DJ156" s="125"/>
      <c r="DK156" s="125"/>
      <c r="DL156" s="125"/>
      <c r="DM156" s="125"/>
      <c r="DN156" s="125"/>
      <c r="DO156" s="125"/>
      <c r="DP156" s="125"/>
      <c r="DQ156" s="125"/>
      <c r="DR156" s="125"/>
      <c r="DS156" s="125"/>
      <c r="DT156" s="125"/>
      <c r="DU156" s="125"/>
      <c r="DV156" s="125"/>
      <c r="DW156" s="125"/>
      <c r="DX156" s="125"/>
      <c r="DY156" s="125"/>
      <c r="DZ156" s="125"/>
      <c r="EA156" s="125"/>
      <c r="EB156" s="125"/>
      <c r="EC156" s="125"/>
      <c r="ED156" s="125"/>
      <c r="EE156" s="125"/>
      <c r="EF156" s="125"/>
      <c r="EG156" s="125"/>
      <c r="EH156" s="125"/>
      <c r="EI156" s="125"/>
      <c r="EJ156" s="125"/>
      <c r="EK156" s="125"/>
      <c r="EL156" s="125"/>
      <c r="EM156" s="125"/>
      <c r="EN156" s="125"/>
      <c r="EO156" s="125"/>
      <c r="EP156" s="125"/>
      <c r="EQ156" s="125"/>
      <c r="ER156" s="125"/>
      <c r="ES156" s="125"/>
      <c r="ET156" s="125"/>
      <c r="EU156" s="125"/>
      <c r="EV156" s="125"/>
      <c r="EW156" s="125"/>
      <c r="EX156" s="125"/>
      <c r="EY156" s="125"/>
      <c r="EZ156" s="125"/>
      <c r="FA156" s="125"/>
      <c r="FB156" s="125"/>
      <c r="FC156" s="125"/>
      <c r="FD156" s="125"/>
      <c r="FE156" s="125"/>
      <c r="FF156" s="125"/>
      <c r="FG156" s="125"/>
      <c r="FH156" s="125"/>
      <c r="FI156" s="125"/>
      <c r="FJ156" s="125"/>
      <c r="FK156" s="125"/>
      <c r="FL156" s="125"/>
      <c r="FM156" s="125"/>
      <c r="FN156" s="125"/>
      <c r="FO156" s="125"/>
      <c r="FP156" s="125"/>
      <c r="FQ156" s="125"/>
      <c r="FR156" s="125"/>
      <c r="FS156" s="125"/>
      <c r="FT156" s="125"/>
      <c r="FU156" s="125"/>
      <c r="FV156" s="125"/>
      <c r="FW156" s="125"/>
      <c r="FX156" s="125"/>
      <c r="FY156" s="125"/>
      <c r="FZ156" s="125"/>
      <c r="GA156" s="125"/>
      <c r="GB156" s="125"/>
      <c r="GC156" s="125"/>
      <c r="GD156" s="125"/>
      <c r="GE156" s="125"/>
      <c r="GF156" s="125"/>
      <c r="GG156" s="125"/>
      <c r="GH156" s="125"/>
      <c r="GI156" s="125"/>
      <c r="GJ156" s="125"/>
      <c r="GK156" s="125"/>
      <c r="GL156" s="125"/>
      <c r="GM156" s="125"/>
      <c r="GN156" s="125"/>
      <c r="GO156" s="125"/>
      <c r="GP156" s="125"/>
      <c r="GQ156" s="125"/>
      <c r="GR156" s="125"/>
      <c r="GS156" s="125"/>
      <c r="GT156" s="125"/>
      <c r="GU156" s="125"/>
      <c r="GV156" s="125"/>
      <c r="GW156" s="125"/>
      <c r="GX156" s="125"/>
      <c r="GY156" s="125"/>
      <c r="GZ156" s="125"/>
      <c r="HA156" s="125"/>
      <c r="HB156" s="125"/>
      <c r="HC156" s="125"/>
      <c r="HD156" s="125"/>
      <c r="HE156" s="125"/>
      <c r="HF156" s="125"/>
      <c r="HG156" s="125"/>
      <c r="HH156" s="125"/>
      <c r="HI156" s="125"/>
      <c r="HJ156" s="125"/>
      <c r="HK156" s="125"/>
      <c r="HL156" s="125"/>
      <c r="HM156" s="125"/>
      <c r="HN156" s="125"/>
      <c r="HO156" s="125"/>
      <c r="HP156" s="125"/>
      <c r="HQ156" s="125"/>
      <c r="HR156" s="125"/>
      <c r="HS156" s="125"/>
      <c r="HT156" s="125"/>
      <c r="HU156" s="125"/>
      <c r="HV156" s="125"/>
      <c r="HW156" s="125"/>
      <c r="HX156" s="125"/>
      <c r="HY156" s="125"/>
      <c r="HZ156" s="125"/>
      <c r="IA156" s="125"/>
      <c r="IB156" s="125"/>
      <c r="IC156" s="125"/>
      <c r="ID156" s="125"/>
      <c r="IE156" s="125"/>
      <c r="IF156" s="125"/>
      <c r="IG156" s="125"/>
      <c r="IH156" s="125"/>
      <c r="II156" s="125"/>
      <c r="IJ156" s="125"/>
      <c r="IK156" s="125"/>
      <c r="IL156" s="125"/>
      <c r="IM156" s="125"/>
      <c r="IN156" s="125"/>
      <c r="IO156" s="125"/>
      <c r="IP156" s="125"/>
      <c r="IQ156" s="125"/>
      <c r="IR156" s="125"/>
      <c r="IS156" s="125"/>
      <c r="IT156" s="125"/>
      <c r="IU156" s="125"/>
      <c r="IV156" s="125"/>
      <c r="IW156" s="125"/>
      <c r="IX156" s="125"/>
      <c r="IY156" s="125"/>
      <c r="IZ156" s="125"/>
      <c r="JA156" s="125"/>
      <c r="JB156" s="125"/>
      <c r="JC156" s="125"/>
      <c r="JD156" s="125"/>
      <c r="JE156" s="125"/>
      <c r="JF156" s="125"/>
      <c r="JG156" s="125"/>
      <c r="JH156" s="125"/>
      <c r="JI156" s="125"/>
      <c r="JJ156" s="125"/>
      <c r="JK156" s="125"/>
      <c r="JL156" s="125"/>
      <c r="JM156" s="125"/>
      <c r="JN156" s="125"/>
      <c r="JO156" s="125"/>
      <c r="JP156" s="125"/>
      <c r="JQ156" s="125"/>
      <c r="JR156" s="125"/>
      <c r="JS156" s="125"/>
      <c r="JT156" s="125"/>
      <c r="JU156" s="125"/>
      <c r="JV156" s="125"/>
      <c r="JW156" s="125"/>
      <c r="JX156" s="125"/>
      <c r="JY156" s="125"/>
      <c r="JZ156" s="125"/>
      <c r="KA156" s="125"/>
      <c r="KB156" s="125"/>
      <c r="KC156" s="125"/>
      <c r="KD156" s="125"/>
      <c r="KE156" s="125"/>
      <c r="KF156" s="125"/>
      <c r="KG156" s="125"/>
      <c r="KH156" s="125"/>
      <c r="KI156" s="125"/>
      <c r="KJ156" s="125"/>
      <c r="KK156" s="125"/>
      <c r="KL156" s="125"/>
      <c r="KM156" s="125"/>
      <c r="KN156" s="125"/>
      <c r="KO156" s="125"/>
      <c r="KP156" s="125"/>
      <c r="KQ156" s="125"/>
      <c r="KR156" s="125"/>
      <c r="KS156" s="125"/>
      <c r="KT156" s="125"/>
      <c r="KU156" s="125"/>
      <c r="KV156" s="125"/>
      <c r="KW156" s="125"/>
      <c r="KX156" s="125"/>
      <c r="KY156" s="125"/>
      <c r="KZ156" s="125"/>
      <c r="LA156" s="125"/>
      <c r="LB156" s="125"/>
      <c r="LC156" s="125"/>
      <c r="LD156" s="125"/>
      <c r="LE156" s="125"/>
      <c r="LF156" s="125"/>
      <c r="LG156" s="125"/>
      <c r="LH156" s="125"/>
      <c r="LI156" s="125"/>
      <c r="LJ156" s="125"/>
      <c r="LK156" s="125"/>
      <c r="LL156" s="125"/>
      <c r="LM156" s="125"/>
      <c r="LN156" s="125"/>
      <c r="LO156" s="125"/>
      <c r="LP156" s="125"/>
      <c r="LQ156" s="125"/>
      <c r="LR156" s="125"/>
      <c r="LS156" s="125"/>
      <c r="LT156" s="125"/>
      <c r="LU156" s="125"/>
      <c r="LV156" s="125"/>
      <c r="LW156" s="125"/>
      <c r="LX156" s="125"/>
    </row>
    <row r="157" spans="2:336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  <c r="BN157" s="125"/>
      <c r="BO157" s="125"/>
      <c r="BP157" s="125"/>
      <c r="BQ157" s="125"/>
      <c r="BR157" s="125"/>
      <c r="BS157" s="125"/>
      <c r="BT157" s="125"/>
      <c r="BU157" s="125"/>
      <c r="BV157" s="125"/>
      <c r="BW157" s="125"/>
      <c r="BX157" s="125"/>
      <c r="BY157" s="125"/>
      <c r="BZ157" s="125"/>
      <c r="CA157" s="125"/>
      <c r="CB157" s="125"/>
      <c r="CC157" s="125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5"/>
      <c r="CN157" s="125"/>
      <c r="CO157" s="125"/>
      <c r="CP157" s="125"/>
      <c r="CQ157" s="125"/>
      <c r="CR157" s="125"/>
      <c r="CS157" s="125"/>
      <c r="CT157" s="125"/>
      <c r="CU157" s="125"/>
      <c r="CV157" s="125"/>
      <c r="CW157" s="125"/>
      <c r="CX157" s="125"/>
      <c r="CY157" s="125"/>
      <c r="CZ157" s="125"/>
      <c r="DA157" s="125"/>
      <c r="DB157" s="125"/>
      <c r="DC157" s="125"/>
      <c r="DD157" s="125"/>
      <c r="DE157" s="125"/>
      <c r="DF157" s="125"/>
      <c r="DG157" s="125"/>
      <c r="DH157" s="125"/>
      <c r="DI157" s="125"/>
      <c r="DJ157" s="125"/>
      <c r="DK157" s="125"/>
      <c r="DL157" s="125"/>
      <c r="DM157" s="125"/>
      <c r="DN157" s="125"/>
      <c r="DO157" s="125"/>
      <c r="DP157" s="125"/>
      <c r="DQ157" s="125"/>
      <c r="DR157" s="125"/>
      <c r="DS157" s="125"/>
      <c r="DT157" s="125"/>
      <c r="DU157" s="125"/>
      <c r="DV157" s="125"/>
      <c r="DW157" s="125"/>
      <c r="DX157" s="125"/>
      <c r="DY157" s="125"/>
      <c r="DZ157" s="125"/>
      <c r="EA157" s="125"/>
      <c r="EB157" s="125"/>
      <c r="EC157" s="125"/>
      <c r="ED157" s="125"/>
      <c r="EE157" s="125"/>
      <c r="EF157" s="125"/>
      <c r="EG157" s="125"/>
      <c r="EH157" s="125"/>
      <c r="EI157" s="125"/>
      <c r="EJ157" s="125"/>
      <c r="EK157" s="125"/>
      <c r="EL157" s="125"/>
      <c r="EM157" s="125"/>
      <c r="EN157" s="125"/>
      <c r="EO157" s="125"/>
      <c r="EP157" s="125"/>
      <c r="EQ157" s="125"/>
      <c r="ER157" s="125"/>
      <c r="ES157" s="125"/>
      <c r="ET157" s="125"/>
      <c r="EU157" s="125"/>
      <c r="EV157" s="125"/>
      <c r="EW157" s="125"/>
      <c r="EX157" s="125"/>
      <c r="EY157" s="125"/>
      <c r="EZ157" s="125"/>
      <c r="FA157" s="125"/>
      <c r="FB157" s="125"/>
      <c r="FC157" s="125"/>
      <c r="FD157" s="125"/>
      <c r="FE157" s="125"/>
      <c r="FF157" s="125"/>
      <c r="FG157" s="125"/>
      <c r="FH157" s="125"/>
      <c r="FI157" s="125"/>
      <c r="FJ157" s="125"/>
      <c r="FK157" s="125"/>
      <c r="FL157" s="125"/>
      <c r="FM157" s="125"/>
      <c r="FN157" s="125"/>
      <c r="FO157" s="125"/>
      <c r="FP157" s="125"/>
      <c r="FQ157" s="125"/>
      <c r="FR157" s="125"/>
      <c r="FS157" s="125"/>
      <c r="FT157" s="125"/>
      <c r="FU157" s="125"/>
      <c r="FV157" s="125"/>
      <c r="FW157" s="125"/>
      <c r="FX157" s="125"/>
      <c r="FY157" s="125"/>
      <c r="FZ157" s="125"/>
      <c r="GA157" s="125"/>
      <c r="GB157" s="125"/>
      <c r="GC157" s="125"/>
      <c r="GD157" s="125"/>
      <c r="GE157" s="125"/>
      <c r="GF157" s="125"/>
      <c r="GG157" s="125"/>
      <c r="GH157" s="125"/>
      <c r="GI157" s="125"/>
      <c r="GJ157" s="125"/>
      <c r="GK157" s="125"/>
      <c r="GL157" s="125"/>
      <c r="GM157" s="125"/>
      <c r="GN157" s="125"/>
      <c r="GO157" s="125"/>
      <c r="GP157" s="125"/>
      <c r="GQ157" s="125"/>
      <c r="GR157" s="125"/>
      <c r="GS157" s="125"/>
      <c r="GT157" s="125"/>
      <c r="GU157" s="125"/>
      <c r="GV157" s="125"/>
      <c r="GW157" s="125"/>
      <c r="GX157" s="125"/>
      <c r="GY157" s="125"/>
      <c r="GZ157" s="125"/>
      <c r="HA157" s="125"/>
      <c r="HB157" s="125"/>
      <c r="HC157" s="125"/>
      <c r="HD157" s="125"/>
      <c r="HE157" s="125"/>
      <c r="HF157" s="125"/>
      <c r="HG157" s="125"/>
      <c r="HH157" s="125"/>
      <c r="HI157" s="125"/>
      <c r="HJ157" s="125"/>
      <c r="HK157" s="125"/>
      <c r="HL157" s="125"/>
      <c r="HM157" s="125"/>
      <c r="HN157" s="125"/>
      <c r="HO157" s="125"/>
      <c r="HP157" s="125"/>
      <c r="HQ157" s="125"/>
      <c r="HR157" s="125"/>
      <c r="HS157" s="125"/>
      <c r="HT157" s="125"/>
      <c r="HU157" s="125"/>
      <c r="HV157" s="125"/>
      <c r="HW157" s="125"/>
      <c r="HX157" s="125"/>
      <c r="HY157" s="125"/>
      <c r="HZ157" s="125"/>
      <c r="IA157" s="125"/>
      <c r="IB157" s="125"/>
      <c r="IC157" s="125"/>
      <c r="ID157" s="125"/>
      <c r="IE157" s="125"/>
      <c r="IF157" s="125"/>
      <c r="IG157" s="125"/>
      <c r="IH157" s="125"/>
      <c r="II157" s="125"/>
      <c r="IJ157" s="125"/>
      <c r="IK157" s="125"/>
      <c r="IL157" s="125"/>
      <c r="IM157" s="125"/>
      <c r="IN157" s="125"/>
      <c r="IO157" s="125"/>
      <c r="IP157" s="125"/>
      <c r="IQ157" s="125"/>
      <c r="IR157" s="125"/>
      <c r="IS157" s="125"/>
      <c r="IT157" s="125"/>
      <c r="IU157" s="125"/>
      <c r="IV157" s="125"/>
      <c r="IW157" s="125"/>
      <c r="IX157" s="125"/>
      <c r="IY157" s="125"/>
      <c r="IZ157" s="125"/>
      <c r="JA157" s="125"/>
      <c r="JB157" s="125"/>
      <c r="JC157" s="125"/>
      <c r="JD157" s="125"/>
      <c r="JE157" s="125"/>
      <c r="JF157" s="125"/>
      <c r="JG157" s="125"/>
      <c r="JH157" s="125"/>
      <c r="JI157" s="125"/>
      <c r="JJ157" s="125"/>
      <c r="JK157" s="125"/>
      <c r="JL157" s="125"/>
      <c r="JM157" s="125"/>
      <c r="JN157" s="125"/>
      <c r="JO157" s="125"/>
      <c r="JP157" s="125"/>
      <c r="JQ157" s="125"/>
      <c r="JR157" s="125"/>
      <c r="JS157" s="125"/>
      <c r="JT157" s="125"/>
      <c r="JU157" s="125"/>
      <c r="JV157" s="125"/>
      <c r="JW157" s="125"/>
      <c r="JX157" s="125"/>
      <c r="JY157" s="125"/>
      <c r="JZ157" s="125"/>
      <c r="KA157" s="125"/>
      <c r="KB157" s="125"/>
      <c r="KC157" s="125"/>
      <c r="KD157" s="125"/>
      <c r="KE157" s="125"/>
      <c r="KF157" s="125"/>
      <c r="KG157" s="125"/>
      <c r="KH157" s="125"/>
      <c r="KI157" s="125"/>
      <c r="KJ157" s="125"/>
      <c r="KK157" s="125"/>
      <c r="KL157" s="125"/>
      <c r="KM157" s="125"/>
      <c r="KN157" s="125"/>
      <c r="KO157" s="125"/>
      <c r="KP157" s="125"/>
      <c r="KQ157" s="125"/>
      <c r="KR157" s="125"/>
      <c r="KS157" s="125"/>
      <c r="KT157" s="125"/>
      <c r="KU157" s="125"/>
      <c r="KV157" s="125"/>
      <c r="KW157" s="125"/>
      <c r="KX157" s="125"/>
      <c r="KY157" s="125"/>
      <c r="KZ157" s="125"/>
      <c r="LA157" s="125"/>
      <c r="LB157" s="125"/>
      <c r="LC157" s="125"/>
      <c r="LD157" s="125"/>
      <c r="LE157" s="125"/>
      <c r="LF157" s="125"/>
      <c r="LG157" s="125"/>
      <c r="LH157" s="125"/>
      <c r="LI157" s="125"/>
      <c r="LJ157" s="125"/>
      <c r="LK157" s="125"/>
      <c r="LL157" s="125"/>
      <c r="LM157" s="125"/>
      <c r="LN157" s="125"/>
      <c r="LO157" s="125"/>
      <c r="LP157" s="125"/>
      <c r="LQ157" s="125"/>
      <c r="LR157" s="125"/>
      <c r="LS157" s="125"/>
      <c r="LT157" s="125"/>
      <c r="LU157" s="125"/>
      <c r="LV157" s="125"/>
      <c r="LW157" s="125"/>
      <c r="LX157" s="125"/>
    </row>
    <row r="158" spans="2:336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  <c r="BI158" s="125"/>
      <c r="BJ158" s="125"/>
      <c r="BK158" s="125"/>
      <c r="BL158" s="125"/>
      <c r="BM158" s="125"/>
      <c r="BN158" s="125"/>
      <c r="BO158" s="125"/>
      <c r="BP158" s="125"/>
      <c r="BQ158" s="125"/>
      <c r="BR158" s="125"/>
      <c r="BS158" s="125"/>
      <c r="BT158" s="125"/>
      <c r="BU158" s="125"/>
      <c r="BV158" s="125"/>
      <c r="BW158" s="125"/>
      <c r="BX158" s="125"/>
      <c r="BY158" s="125"/>
      <c r="BZ158" s="125"/>
      <c r="CA158" s="125"/>
      <c r="CB158" s="125"/>
      <c r="CC158" s="125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5"/>
      <c r="CN158" s="125"/>
      <c r="CO158" s="125"/>
      <c r="CP158" s="125"/>
      <c r="CQ158" s="125"/>
      <c r="CR158" s="125"/>
      <c r="CS158" s="125"/>
      <c r="CT158" s="125"/>
      <c r="CU158" s="125"/>
      <c r="CV158" s="125"/>
      <c r="CW158" s="125"/>
      <c r="CX158" s="125"/>
      <c r="CY158" s="125"/>
      <c r="CZ158" s="125"/>
      <c r="DA158" s="125"/>
      <c r="DB158" s="125"/>
      <c r="DC158" s="125"/>
      <c r="DD158" s="125"/>
      <c r="DE158" s="125"/>
      <c r="DF158" s="125"/>
      <c r="DG158" s="125"/>
      <c r="DH158" s="125"/>
      <c r="DI158" s="125"/>
      <c r="DJ158" s="125"/>
      <c r="DK158" s="125"/>
      <c r="DL158" s="125"/>
      <c r="DM158" s="125"/>
      <c r="DN158" s="125"/>
      <c r="DO158" s="125"/>
      <c r="DP158" s="125"/>
      <c r="DQ158" s="125"/>
      <c r="DR158" s="125"/>
      <c r="DS158" s="125"/>
      <c r="DT158" s="125"/>
      <c r="DU158" s="125"/>
      <c r="DV158" s="125"/>
      <c r="DW158" s="125"/>
      <c r="DX158" s="125"/>
      <c r="DY158" s="125"/>
      <c r="DZ158" s="125"/>
      <c r="EA158" s="125"/>
      <c r="EB158" s="125"/>
      <c r="EC158" s="125"/>
      <c r="ED158" s="125"/>
      <c r="EE158" s="125"/>
      <c r="EF158" s="125"/>
      <c r="EG158" s="125"/>
      <c r="EH158" s="125"/>
      <c r="EI158" s="125"/>
      <c r="EJ158" s="125"/>
      <c r="EK158" s="125"/>
      <c r="EL158" s="125"/>
      <c r="EM158" s="125"/>
      <c r="EN158" s="125"/>
      <c r="EO158" s="125"/>
      <c r="EP158" s="125"/>
      <c r="EQ158" s="125"/>
      <c r="ER158" s="125"/>
      <c r="ES158" s="125"/>
      <c r="ET158" s="125"/>
      <c r="EU158" s="125"/>
      <c r="EV158" s="125"/>
      <c r="EW158" s="125"/>
      <c r="EX158" s="125"/>
      <c r="EY158" s="125"/>
      <c r="EZ158" s="125"/>
      <c r="FA158" s="125"/>
      <c r="FB158" s="125"/>
      <c r="FC158" s="125"/>
      <c r="FD158" s="125"/>
      <c r="FE158" s="125"/>
      <c r="FF158" s="125"/>
      <c r="FG158" s="125"/>
      <c r="FH158" s="125"/>
      <c r="FI158" s="125"/>
      <c r="FJ158" s="125"/>
      <c r="FK158" s="125"/>
      <c r="FL158" s="125"/>
      <c r="FM158" s="125"/>
      <c r="FN158" s="125"/>
      <c r="FO158" s="125"/>
      <c r="FP158" s="125"/>
      <c r="FQ158" s="125"/>
      <c r="FR158" s="125"/>
      <c r="FS158" s="125"/>
      <c r="FT158" s="125"/>
      <c r="FU158" s="125"/>
      <c r="FV158" s="125"/>
      <c r="FW158" s="125"/>
      <c r="FX158" s="125"/>
      <c r="FY158" s="125"/>
      <c r="FZ158" s="125"/>
      <c r="GA158" s="125"/>
      <c r="GB158" s="125"/>
      <c r="GC158" s="125"/>
      <c r="GD158" s="125"/>
      <c r="GE158" s="125"/>
      <c r="GF158" s="125"/>
      <c r="GG158" s="125"/>
      <c r="GH158" s="125"/>
      <c r="GI158" s="125"/>
      <c r="GJ158" s="125"/>
      <c r="GK158" s="125"/>
      <c r="GL158" s="125"/>
      <c r="GM158" s="125"/>
      <c r="GN158" s="125"/>
      <c r="GO158" s="125"/>
      <c r="GP158" s="125"/>
      <c r="GQ158" s="125"/>
      <c r="GR158" s="125"/>
      <c r="GS158" s="125"/>
      <c r="GT158" s="125"/>
      <c r="GU158" s="125"/>
      <c r="GV158" s="125"/>
      <c r="GW158" s="125"/>
      <c r="GX158" s="125"/>
      <c r="GY158" s="125"/>
      <c r="GZ158" s="125"/>
      <c r="HA158" s="125"/>
      <c r="HB158" s="125"/>
      <c r="HC158" s="125"/>
      <c r="HD158" s="125"/>
      <c r="HE158" s="125"/>
      <c r="HF158" s="125"/>
      <c r="HG158" s="125"/>
      <c r="HH158" s="125"/>
      <c r="HI158" s="125"/>
      <c r="HJ158" s="125"/>
      <c r="HK158" s="125"/>
      <c r="HL158" s="125"/>
      <c r="HM158" s="125"/>
      <c r="HN158" s="125"/>
      <c r="HO158" s="125"/>
      <c r="HP158" s="125"/>
      <c r="HQ158" s="125"/>
      <c r="HR158" s="125"/>
      <c r="HS158" s="125"/>
      <c r="HT158" s="125"/>
      <c r="HU158" s="125"/>
      <c r="HV158" s="125"/>
      <c r="HW158" s="125"/>
      <c r="HX158" s="125"/>
      <c r="HY158" s="125"/>
      <c r="HZ158" s="125"/>
      <c r="IA158" s="125"/>
      <c r="IB158" s="125"/>
      <c r="IC158" s="125"/>
      <c r="ID158" s="125"/>
      <c r="IE158" s="125"/>
      <c r="IF158" s="125"/>
      <c r="IG158" s="125"/>
      <c r="IH158" s="125"/>
      <c r="II158" s="125"/>
      <c r="IJ158" s="125"/>
      <c r="IK158" s="125"/>
      <c r="IL158" s="125"/>
      <c r="IM158" s="125"/>
      <c r="IN158" s="125"/>
      <c r="IO158" s="125"/>
      <c r="IP158" s="125"/>
      <c r="IQ158" s="125"/>
      <c r="IR158" s="125"/>
      <c r="IS158" s="125"/>
      <c r="IT158" s="125"/>
      <c r="IU158" s="125"/>
      <c r="IV158" s="125"/>
      <c r="IW158" s="125"/>
      <c r="IX158" s="125"/>
      <c r="IY158" s="125"/>
      <c r="IZ158" s="125"/>
      <c r="JA158" s="125"/>
      <c r="JB158" s="125"/>
      <c r="JC158" s="125"/>
      <c r="JD158" s="125"/>
      <c r="JE158" s="125"/>
      <c r="JF158" s="125"/>
      <c r="JG158" s="125"/>
      <c r="JH158" s="125"/>
      <c r="JI158" s="125"/>
      <c r="JJ158" s="125"/>
      <c r="JK158" s="125"/>
      <c r="JL158" s="125"/>
      <c r="JM158" s="125"/>
      <c r="JN158" s="125"/>
      <c r="JO158" s="125"/>
      <c r="JP158" s="125"/>
      <c r="JQ158" s="125"/>
      <c r="JR158" s="125"/>
      <c r="JS158" s="125"/>
      <c r="JT158" s="125"/>
      <c r="JU158" s="125"/>
      <c r="JV158" s="125"/>
      <c r="JW158" s="125"/>
      <c r="JX158" s="125"/>
      <c r="JY158" s="125"/>
      <c r="JZ158" s="125"/>
      <c r="KA158" s="125"/>
      <c r="KB158" s="125"/>
      <c r="KC158" s="125"/>
      <c r="KD158" s="125"/>
      <c r="KE158" s="125"/>
      <c r="KF158" s="125"/>
      <c r="KG158" s="125"/>
      <c r="KH158" s="125"/>
      <c r="KI158" s="125"/>
      <c r="KJ158" s="125"/>
      <c r="KK158" s="125"/>
      <c r="KL158" s="125"/>
      <c r="KM158" s="125"/>
      <c r="KN158" s="125"/>
      <c r="KO158" s="125"/>
      <c r="KP158" s="125"/>
      <c r="KQ158" s="125"/>
      <c r="KR158" s="125"/>
      <c r="KS158" s="125"/>
      <c r="KT158" s="125"/>
      <c r="KU158" s="125"/>
      <c r="KV158" s="125"/>
      <c r="KW158" s="125"/>
      <c r="KX158" s="125"/>
      <c r="KY158" s="125"/>
      <c r="KZ158" s="125"/>
      <c r="LA158" s="125"/>
      <c r="LB158" s="125"/>
      <c r="LC158" s="125"/>
      <c r="LD158" s="125"/>
      <c r="LE158" s="125"/>
      <c r="LF158" s="125"/>
      <c r="LG158" s="125"/>
      <c r="LH158" s="125"/>
      <c r="LI158" s="125"/>
      <c r="LJ158" s="125"/>
      <c r="LK158" s="125"/>
      <c r="LL158" s="125"/>
      <c r="LM158" s="125"/>
      <c r="LN158" s="125"/>
      <c r="LO158" s="125"/>
      <c r="LP158" s="125"/>
      <c r="LQ158" s="125"/>
      <c r="LR158" s="125"/>
      <c r="LS158" s="125"/>
      <c r="LT158" s="125"/>
      <c r="LU158" s="125"/>
      <c r="LV158" s="125"/>
      <c r="LW158" s="125"/>
      <c r="LX158" s="125"/>
    </row>
    <row r="159" spans="2:336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5"/>
      <c r="BE159" s="125"/>
      <c r="BF159" s="125"/>
      <c r="BG159" s="125"/>
      <c r="BH159" s="125"/>
      <c r="BI159" s="125"/>
      <c r="BJ159" s="125"/>
      <c r="BK159" s="125"/>
      <c r="BL159" s="125"/>
      <c r="BM159" s="125"/>
      <c r="BN159" s="125"/>
      <c r="BO159" s="125"/>
      <c r="BP159" s="125"/>
      <c r="BQ159" s="125"/>
      <c r="BR159" s="125"/>
      <c r="BS159" s="125"/>
      <c r="BT159" s="125"/>
      <c r="BU159" s="125"/>
      <c r="BV159" s="125"/>
      <c r="BW159" s="125"/>
      <c r="BX159" s="125"/>
      <c r="BY159" s="125"/>
      <c r="BZ159" s="125"/>
      <c r="CA159" s="125"/>
      <c r="CB159" s="125"/>
      <c r="CC159" s="125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5"/>
      <c r="CN159" s="125"/>
      <c r="CO159" s="125"/>
      <c r="CP159" s="125"/>
      <c r="CQ159" s="125"/>
      <c r="CR159" s="125"/>
      <c r="CS159" s="125"/>
      <c r="CT159" s="125"/>
      <c r="CU159" s="125"/>
      <c r="CV159" s="125"/>
      <c r="CW159" s="125"/>
      <c r="CX159" s="125"/>
      <c r="CY159" s="125"/>
      <c r="CZ159" s="125"/>
      <c r="DA159" s="125"/>
      <c r="DB159" s="125"/>
      <c r="DC159" s="125"/>
      <c r="DD159" s="125"/>
      <c r="DE159" s="125"/>
      <c r="DF159" s="125"/>
      <c r="DG159" s="125"/>
      <c r="DH159" s="125"/>
      <c r="DI159" s="125"/>
      <c r="DJ159" s="125"/>
      <c r="DK159" s="125"/>
      <c r="DL159" s="125"/>
      <c r="DM159" s="125"/>
      <c r="DN159" s="125"/>
      <c r="DO159" s="125"/>
      <c r="DP159" s="125"/>
      <c r="DQ159" s="125"/>
      <c r="DR159" s="125"/>
      <c r="DS159" s="125"/>
      <c r="DT159" s="125"/>
      <c r="DU159" s="125"/>
      <c r="DV159" s="125"/>
      <c r="DW159" s="125"/>
      <c r="DX159" s="125"/>
      <c r="DY159" s="125"/>
      <c r="DZ159" s="125"/>
      <c r="EA159" s="125"/>
      <c r="EB159" s="125"/>
      <c r="EC159" s="125"/>
      <c r="ED159" s="125"/>
      <c r="EE159" s="125"/>
      <c r="EF159" s="125"/>
      <c r="EG159" s="125"/>
      <c r="EH159" s="125"/>
      <c r="EI159" s="125"/>
      <c r="EJ159" s="125"/>
      <c r="EK159" s="125"/>
      <c r="EL159" s="125"/>
      <c r="EM159" s="125"/>
      <c r="EN159" s="125"/>
      <c r="EO159" s="125"/>
      <c r="EP159" s="125"/>
      <c r="EQ159" s="125"/>
      <c r="ER159" s="125"/>
      <c r="ES159" s="125"/>
      <c r="ET159" s="125"/>
      <c r="EU159" s="125"/>
      <c r="EV159" s="125"/>
      <c r="EW159" s="125"/>
      <c r="EX159" s="125"/>
      <c r="EY159" s="125"/>
      <c r="EZ159" s="125"/>
      <c r="FA159" s="125"/>
      <c r="FB159" s="125"/>
      <c r="FC159" s="125"/>
      <c r="FD159" s="125"/>
      <c r="FE159" s="125"/>
      <c r="FF159" s="125"/>
      <c r="FG159" s="125"/>
      <c r="FH159" s="125"/>
      <c r="FI159" s="125"/>
      <c r="FJ159" s="125"/>
      <c r="FK159" s="125"/>
      <c r="FL159" s="125"/>
      <c r="FM159" s="125"/>
      <c r="FN159" s="125"/>
      <c r="FO159" s="125"/>
      <c r="FP159" s="125"/>
      <c r="FQ159" s="125"/>
      <c r="FR159" s="125"/>
      <c r="FS159" s="125"/>
      <c r="FT159" s="125"/>
      <c r="FU159" s="125"/>
      <c r="FV159" s="125"/>
      <c r="FW159" s="125"/>
      <c r="FX159" s="125"/>
      <c r="FY159" s="125"/>
      <c r="FZ159" s="125"/>
      <c r="GA159" s="125"/>
      <c r="GB159" s="125"/>
      <c r="GC159" s="125"/>
      <c r="GD159" s="125"/>
      <c r="GE159" s="125"/>
      <c r="GF159" s="125"/>
      <c r="GG159" s="125"/>
      <c r="GH159" s="125"/>
      <c r="GI159" s="125"/>
      <c r="GJ159" s="125"/>
      <c r="GK159" s="125"/>
      <c r="GL159" s="125"/>
      <c r="GM159" s="125"/>
      <c r="GN159" s="125"/>
      <c r="GO159" s="125"/>
      <c r="GP159" s="125"/>
      <c r="GQ159" s="125"/>
      <c r="GR159" s="125"/>
      <c r="GS159" s="125"/>
      <c r="GT159" s="125"/>
      <c r="GU159" s="125"/>
      <c r="GV159" s="125"/>
      <c r="GW159" s="125"/>
      <c r="GX159" s="125"/>
      <c r="GY159" s="125"/>
      <c r="GZ159" s="125"/>
      <c r="HA159" s="125"/>
      <c r="HB159" s="125"/>
      <c r="HC159" s="125"/>
      <c r="HD159" s="125"/>
      <c r="HE159" s="125"/>
      <c r="HF159" s="125"/>
      <c r="HG159" s="125"/>
      <c r="HH159" s="125"/>
      <c r="HI159" s="125"/>
      <c r="HJ159" s="125"/>
      <c r="HK159" s="125"/>
      <c r="HL159" s="125"/>
      <c r="HM159" s="125"/>
      <c r="HN159" s="125"/>
      <c r="HO159" s="125"/>
      <c r="HP159" s="125"/>
      <c r="HQ159" s="125"/>
      <c r="HR159" s="125"/>
      <c r="HS159" s="125"/>
      <c r="HT159" s="125"/>
      <c r="HU159" s="125"/>
      <c r="HV159" s="125"/>
      <c r="HW159" s="125"/>
      <c r="HX159" s="125"/>
      <c r="HY159" s="125"/>
      <c r="HZ159" s="125"/>
      <c r="IA159" s="125"/>
      <c r="IB159" s="125"/>
      <c r="IC159" s="125"/>
      <c r="ID159" s="125"/>
      <c r="IE159" s="125"/>
      <c r="IF159" s="125"/>
      <c r="IG159" s="125"/>
      <c r="IH159" s="125"/>
      <c r="II159" s="125"/>
      <c r="IJ159" s="125"/>
      <c r="IK159" s="125"/>
      <c r="IL159" s="125"/>
      <c r="IM159" s="125"/>
      <c r="IN159" s="125"/>
      <c r="IO159" s="125"/>
      <c r="IP159" s="125"/>
      <c r="IQ159" s="125"/>
      <c r="IR159" s="125"/>
      <c r="IS159" s="125"/>
      <c r="IT159" s="125"/>
      <c r="IU159" s="125"/>
      <c r="IV159" s="125"/>
      <c r="IW159" s="125"/>
      <c r="IX159" s="125"/>
      <c r="IY159" s="125"/>
      <c r="IZ159" s="125"/>
      <c r="JA159" s="125"/>
      <c r="JB159" s="125"/>
      <c r="JC159" s="125"/>
      <c r="JD159" s="125"/>
      <c r="JE159" s="125"/>
      <c r="JF159" s="125"/>
      <c r="JG159" s="125"/>
      <c r="JH159" s="125"/>
      <c r="JI159" s="125"/>
      <c r="JJ159" s="125"/>
      <c r="JK159" s="125"/>
      <c r="JL159" s="125"/>
      <c r="JM159" s="125"/>
      <c r="JN159" s="125"/>
      <c r="JO159" s="125"/>
      <c r="JP159" s="125"/>
      <c r="JQ159" s="125"/>
      <c r="JR159" s="125"/>
      <c r="JS159" s="125"/>
      <c r="JT159" s="125"/>
      <c r="JU159" s="125"/>
      <c r="JV159" s="125"/>
      <c r="JW159" s="125"/>
      <c r="JX159" s="125"/>
      <c r="JY159" s="125"/>
      <c r="JZ159" s="125"/>
      <c r="KA159" s="125"/>
      <c r="KB159" s="125"/>
      <c r="KC159" s="125"/>
      <c r="KD159" s="125"/>
      <c r="KE159" s="125"/>
      <c r="KF159" s="125"/>
      <c r="KG159" s="125"/>
      <c r="KH159" s="125"/>
      <c r="KI159" s="125"/>
      <c r="KJ159" s="125"/>
      <c r="KK159" s="125"/>
      <c r="KL159" s="125"/>
      <c r="KM159" s="125"/>
      <c r="KN159" s="125"/>
      <c r="KO159" s="125"/>
      <c r="KP159" s="125"/>
      <c r="KQ159" s="125"/>
      <c r="KR159" s="125"/>
      <c r="KS159" s="125"/>
      <c r="KT159" s="125"/>
      <c r="KU159" s="125"/>
      <c r="KV159" s="125"/>
      <c r="KW159" s="125"/>
      <c r="KX159" s="125"/>
      <c r="KY159" s="125"/>
      <c r="KZ159" s="125"/>
      <c r="LA159" s="125"/>
      <c r="LB159" s="125"/>
      <c r="LC159" s="125"/>
      <c r="LD159" s="125"/>
      <c r="LE159" s="125"/>
      <c r="LF159" s="125"/>
      <c r="LG159" s="125"/>
      <c r="LH159" s="125"/>
      <c r="LI159" s="125"/>
      <c r="LJ159" s="125"/>
      <c r="LK159" s="125"/>
      <c r="LL159" s="125"/>
      <c r="LM159" s="125"/>
      <c r="LN159" s="125"/>
      <c r="LO159" s="125"/>
      <c r="LP159" s="125"/>
      <c r="LQ159" s="125"/>
      <c r="LR159" s="125"/>
      <c r="LS159" s="125"/>
      <c r="LT159" s="125"/>
      <c r="LU159" s="125"/>
      <c r="LV159" s="125"/>
      <c r="LW159" s="125"/>
      <c r="LX159" s="125"/>
    </row>
    <row r="160" spans="2:336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125"/>
      <c r="BK160" s="125"/>
      <c r="BL160" s="125"/>
      <c r="BM160" s="125"/>
      <c r="BN160" s="125"/>
      <c r="BO160" s="125"/>
      <c r="BP160" s="125"/>
      <c r="BQ160" s="125"/>
      <c r="BR160" s="125"/>
      <c r="BS160" s="125"/>
      <c r="BT160" s="125"/>
      <c r="BU160" s="125"/>
      <c r="BV160" s="125"/>
      <c r="BW160" s="125"/>
      <c r="BX160" s="125"/>
      <c r="BY160" s="125"/>
      <c r="BZ160" s="125"/>
      <c r="CA160" s="125"/>
      <c r="CB160" s="125"/>
      <c r="CC160" s="125"/>
      <c r="CD160" s="125"/>
      <c r="CE160" s="125"/>
      <c r="CF160" s="125"/>
      <c r="CG160" s="125"/>
      <c r="CH160" s="125"/>
      <c r="CI160" s="125"/>
      <c r="CJ160" s="125"/>
      <c r="CK160" s="125"/>
      <c r="CL160" s="125"/>
      <c r="CM160" s="125"/>
      <c r="CN160" s="125"/>
      <c r="CO160" s="125"/>
      <c r="CP160" s="125"/>
      <c r="CQ160" s="125"/>
      <c r="CR160" s="125"/>
      <c r="CS160" s="125"/>
      <c r="CT160" s="125"/>
      <c r="CU160" s="125"/>
      <c r="CV160" s="125"/>
      <c r="CW160" s="125"/>
      <c r="CX160" s="125"/>
      <c r="CY160" s="125"/>
      <c r="CZ160" s="125"/>
      <c r="DA160" s="125"/>
      <c r="DB160" s="125"/>
      <c r="DC160" s="125"/>
      <c r="DD160" s="125"/>
      <c r="DE160" s="125"/>
      <c r="DF160" s="125"/>
      <c r="DG160" s="125"/>
      <c r="DH160" s="125"/>
      <c r="DI160" s="125"/>
      <c r="DJ160" s="125"/>
      <c r="DK160" s="125"/>
      <c r="DL160" s="125"/>
      <c r="DM160" s="125"/>
      <c r="DN160" s="125"/>
      <c r="DO160" s="125"/>
      <c r="DP160" s="125"/>
      <c r="DQ160" s="125"/>
      <c r="DR160" s="125"/>
      <c r="DS160" s="125"/>
      <c r="DT160" s="125"/>
      <c r="DU160" s="125"/>
      <c r="DV160" s="125"/>
      <c r="DW160" s="125"/>
      <c r="DX160" s="125"/>
      <c r="DY160" s="125"/>
      <c r="DZ160" s="125"/>
      <c r="EA160" s="125"/>
      <c r="EB160" s="125"/>
      <c r="EC160" s="125"/>
      <c r="ED160" s="125"/>
      <c r="EE160" s="125"/>
      <c r="EF160" s="125"/>
      <c r="EG160" s="125"/>
      <c r="EH160" s="125"/>
      <c r="EI160" s="125"/>
      <c r="EJ160" s="125"/>
      <c r="EK160" s="125"/>
      <c r="EL160" s="125"/>
      <c r="EM160" s="125"/>
      <c r="EN160" s="125"/>
      <c r="EO160" s="125"/>
      <c r="EP160" s="125"/>
      <c r="EQ160" s="125"/>
      <c r="ER160" s="125"/>
      <c r="ES160" s="125"/>
      <c r="ET160" s="125"/>
      <c r="EU160" s="125"/>
      <c r="EV160" s="125"/>
      <c r="EW160" s="125"/>
      <c r="EX160" s="125"/>
      <c r="EY160" s="125"/>
      <c r="EZ160" s="125"/>
      <c r="FA160" s="125"/>
      <c r="FB160" s="125"/>
      <c r="FC160" s="125"/>
      <c r="FD160" s="125"/>
      <c r="FE160" s="125"/>
      <c r="FF160" s="125"/>
      <c r="FG160" s="125"/>
      <c r="FH160" s="125"/>
      <c r="FI160" s="125"/>
      <c r="FJ160" s="125"/>
      <c r="FK160" s="125"/>
      <c r="FL160" s="125"/>
      <c r="FM160" s="125"/>
      <c r="FN160" s="125"/>
      <c r="FO160" s="125"/>
      <c r="FP160" s="125"/>
      <c r="FQ160" s="125"/>
      <c r="FR160" s="125"/>
      <c r="FS160" s="125"/>
      <c r="FT160" s="125"/>
      <c r="FU160" s="125"/>
      <c r="FV160" s="125"/>
      <c r="FW160" s="125"/>
      <c r="FX160" s="125"/>
      <c r="FY160" s="125"/>
      <c r="FZ160" s="125"/>
      <c r="GA160" s="125"/>
      <c r="GB160" s="125"/>
      <c r="GC160" s="125"/>
      <c r="GD160" s="125"/>
      <c r="GE160" s="125"/>
      <c r="GF160" s="125"/>
      <c r="GG160" s="125"/>
      <c r="GH160" s="125"/>
      <c r="GI160" s="125"/>
      <c r="GJ160" s="125"/>
      <c r="GK160" s="125"/>
      <c r="GL160" s="125"/>
      <c r="GM160" s="125"/>
      <c r="GN160" s="125"/>
      <c r="GO160" s="125"/>
      <c r="GP160" s="125"/>
      <c r="GQ160" s="125"/>
      <c r="GR160" s="125"/>
      <c r="GS160" s="125"/>
      <c r="GT160" s="125"/>
      <c r="GU160" s="125"/>
      <c r="GV160" s="125"/>
      <c r="GW160" s="125"/>
      <c r="GX160" s="125"/>
      <c r="GY160" s="125"/>
      <c r="GZ160" s="125"/>
      <c r="HA160" s="125"/>
      <c r="HB160" s="125"/>
      <c r="HC160" s="125"/>
      <c r="HD160" s="125"/>
      <c r="HE160" s="125"/>
      <c r="HF160" s="125"/>
      <c r="HG160" s="125"/>
      <c r="HH160" s="125"/>
      <c r="HI160" s="125"/>
      <c r="HJ160" s="125"/>
      <c r="HK160" s="125"/>
      <c r="HL160" s="125"/>
      <c r="HM160" s="125"/>
      <c r="HN160" s="125"/>
      <c r="HO160" s="125"/>
      <c r="HP160" s="125"/>
      <c r="HQ160" s="125"/>
      <c r="HR160" s="125"/>
      <c r="HS160" s="125"/>
      <c r="HT160" s="125"/>
      <c r="HU160" s="125"/>
      <c r="HV160" s="125"/>
      <c r="HW160" s="125"/>
      <c r="HX160" s="125"/>
      <c r="HY160" s="125"/>
      <c r="HZ160" s="125"/>
      <c r="IA160" s="125"/>
      <c r="IB160" s="125"/>
      <c r="IC160" s="125"/>
      <c r="ID160" s="125"/>
      <c r="IE160" s="125"/>
      <c r="IF160" s="125"/>
      <c r="IG160" s="125"/>
      <c r="IH160" s="125"/>
      <c r="II160" s="125"/>
      <c r="IJ160" s="125"/>
      <c r="IK160" s="125"/>
      <c r="IL160" s="125"/>
      <c r="IM160" s="125"/>
      <c r="IN160" s="125"/>
      <c r="IO160" s="125"/>
      <c r="IP160" s="125"/>
      <c r="IQ160" s="125"/>
      <c r="IR160" s="125"/>
      <c r="IS160" s="125"/>
      <c r="IT160" s="125"/>
      <c r="IU160" s="125"/>
      <c r="IV160" s="125"/>
      <c r="IW160" s="125"/>
      <c r="IX160" s="125"/>
      <c r="IY160" s="125"/>
      <c r="IZ160" s="125"/>
      <c r="JA160" s="125"/>
      <c r="JB160" s="125"/>
      <c r="JC160" s="125"/>
      <c r="JD160" s="125"/>
      <c r="JE160" s="125"/>
      <c r="JF160" s="125"/>
      <c r="JG160" s="125"/>
      <c r="JH160" s="125"/>
      <c r="JI160" s="125"/>
      <c r="JJ160" s="125"/>
      <c r="JK160" s="125"/>
      <c r="JL160" s="125"/>
      <c r="JM160" s="125"/>
      <c r="JN160" s="125"/>
      <c r="JO160" s="125"/>
      <c r="JP160" s="125"/>
      <c r="JQ160" s="125"/>
      <c r="JR160" s="125"/>
      <c r="JS160" s="125"/>
      <c r="JT160" s="125"/>
      <c r="JU160" s="125"/>
      <c r="JV160" s="125"/>
      <c r="JW160" s="125"/>
      <c r="JX160" s="125"/>
      <c r="JY160" s="125"/>
      <c r="JZ160" s="125"/>
      <c r="KA160" s="125"/>
      <c r="KB160" s="125"/>
      <c r="KC160" s="125"/>
      <c r="KD160" s="125"/>
      <c r="KE160" s="125"/>
      <c r="KF160" s="125"/>
      <c r="KG160" s="125"/>
      <c r="KH160" s="125"/>
      <c r="KI160" s="125"/>
      <c r="KJ160" s="125"/>
      <c r="KK160" s="125"/>
      <c r="KL160" s="125"/>
      <c r="KM160" s="125"/>
      <c r="KN160" s="125"/>
      <c r="KO160" s="125"/>
      <c r="KP160" s="125"/>
      <c r="KQ160" s="125"/>
      <c r="KR160" s="125"/>
      <c r="KS160" s="125"/>
      <c r="KT160" s="125"/>
      <c r="KU160" s="125"/>
      <c r="KV160" s="125"/>
      <c r="KW160" s="125"/>
      <c r="KX160" s="125"/>
      <c r="KY160" s="125"/>
      <c r="KZ160" s="125"/>
      <c r="LA160" s="125"/>
      <c r="LB160" s="125"/>
      <c r="LC160" s="125"/>
      <c r="LD160" s="125"/>
      <c r="LE160" s="125"/>
      <c r="LF160" s="125"/>
      <c r="LG160" s="125"/>
      <c r="LH160" s="125"/>
      <c r="LI160" s="125"/>
      <c r="LJ160" s="125"/>
      <c r="LK160" s="125"/>
      <c r="LL160" s="125"/>
      <c r="LM160" s="125"/>
      <c r="LN160" s="125"/>
      <c r="LO160" s="125"/>
      <c r="LP160" s="125"/>
      <c r="LQ160" s="125"/>
      <c r="LR160" s="125"/>
      <c r="LS160" s="125"/>
      <c r="LT160" s="125"/>
      <c r="LU160" s="125"/>
      <c r="LV160" s="125"/>
      <c r="LW160" s="125"/>
      <c r="LX160" s="125"/>
    </row>
  </sheetData>
  <sheetProtection algorithmName="SHA-512" hashValue="rkNcwttt67fXMZSnjhrAiO3EwOiUJEqeR7cZ50cKZJh9vw6wHRuK5vvnyz2WES7oTtO93+GRtNY4P6uAMwVVTQ==" saltValue="k3jLZIR2Mv9MG1JxWYAREQ==" spinCount="100000" sheet="1" selectLockedCells="1"/>
  <phoneticPr fontId="11"/>
  <pageMargins left="0.7" right="0.7" top="0.75" bottom="0.75" header="0.3" footer="0.3"/>
  <pageSetup paperSize="9" orientation="portrait" horizontalDpi="4294967293" verticalDpi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A687F-1816-42DD-96A7-3130E5079D3E}">
  <sheetPr codeName="Sheet21">
    <pageSetUpPr fitToPage="1"/>
  </sheetPr>
  <dimension ref="B1:AG378"/>
  <sheetViews>
    <sheetView showGridLines="0" view="pageBreakPreview" zoomScale="85" zoomScaleNormal="70" zoomScaleSheetLayoutView="85" workbookViewId="0"/>
  </sheetViews>
  <sheetFormatPr defaultColWidth="9" defaultRowHeight="14.25"/>
  <cols>
    <col min="1" max="1" width="1.5" style="1" customWidth="1"/>
    <col min="2" max="2" width="9.75" style="1" customWidth="1"/>
    <col min="3" max="3" width="6.75" style="1" customWidth="1"/>
    <col min="4" max="4" width="17.375" style="1" customWidth="1"/>
    <col min="5" max="5" width="5.25" style="51" customWidth="1"/>
    <col min="6" max="26" width="8.625" style="1" customWidth="1"/>
    <col min="27" max="27" width="9.625" style="1" customWidth="1"/>
    <col min="28" max="28" width="7.625" style="1" customWidth="1"/>
    <col min="29" max="29" width="8.625" style="1" customWidth="1"/>
    <col min="30" max="30" width="7.625" style="1" customWidth="1"/>
    <col min="31" max="31" width="9.125" style="6" customWidth="1"/>
    <col min="32" max="16384" width="9" style="1"/>
  </cols>
  <sheetData>
    <row r="1" spans="2:33" ht="9" customHeight="1">
      <c r="B1" s="216"/>
      <c r="C1" s="216"/>
      <c r="D1" s="216"/>
      <c r="E1" s="217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6"/>
      <c r="AD1" s="216"/>
      <c r="AE1" s="218"/>
    </row>
    <row r="2" spans="2:33" ht="21">
      <c r="B2" s="216"/>
      <c r="C2" s="219"/>
      <c r="D2" s="219"/>
      <c r="E2" s="220"/>
      <c r="F2" s="221"/>
      <c r="G2" s="221"/>
      <c r="H2" s="216"/>
      <c r="I2" s="216"/>
      <c r="J2" s="917" t="s">
        <v>522</v>
      </c>
      <c r="K2" s="917"/>
      <c r="L2" s="917"/>
      <c r="M2" s="917"/>
      <c r="N2" s="917"/>
      <c r="O2" s="917"/>
      <c r="P2" s="917"/>
      <c r="Q2" s="917"/>
      <c r="R2" s="917"/>
      <c r="S2" s="917"/>
      <c r="T2" s="917"/>
      <c r="U2" s="221"/>
      <c r="V2" s="221"/>
      <c r="W2" s="221"/>
      <c r="X2" s="216"/>
      <c r="Y2" s="216"/>
      <c r="Z2" s="221"/>
      <c r="AA2" s="234" t="s">
        <v>0</v>
      </c>
      <c r="AB2" s="216"/>
      <c r="AC2" s="221"/>
      <c r="AD2" s="221"/>
      <c r="AE2" s="218"/>
      <c r="AG2" s="1">
        <v>10</v>
      </c>
    </row>
    <row r="3" spans="2:33" ht="11.25" customHeight="1">
      <c r="B3" s="216"/>
      <c r="C3" s="222"/>
      <c r="D3" s="222"/>
      <c r="E3" s="220"/>
      <c r="F3" s="221"/>
      <c r="G3" s="221"/>
      <c r="H3" s="216"/>
      <c r="I3" s="216"/>
      <c r="J3" s="918" t="s">
        <v>245</v>
      </c>
      <c r="K3" s="918"/>
      <c r="L3" s="918"/>
      <c r="M3" s="918"/>
      <c r="N3" s="918"/>
      <c r="O3" s="918"/>
      <c r="P3" s="918"/>
      <c r="Q3" s="918"/>
      <c r="R3" s="918"/>
      <c r="S3" s="918"/>
      <c r="T3" s="918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18"/>
      <c r="AG3" s="1">
        <v>11</v>
      </c>
    </row>
    <row r="4" spans="2:33">
      <c r="B4" s="216"/>
      <c r="C4" s="216"/>
      <c r="D4" s="216"/>
      <c r="E4" s="217"/>
      <c r="F4" s="216"/>
      <c r="G4" s="216"/>
      <c r="H4" s="216"/>
      <c r="I4" s="216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216"/>
      <c r="V4" s="216"/>
      <c r="W4" s="216"/>
      <c r="X4" s="216"/>
      <c r="Y4" s="216"/>
      <c r="Z4" s="216"/>
      <c r="AA4" s="759" t="s">
        <v>244</v>
      </c>
      <c r="AB4" s="892"/>
      <c r="AC4" s="892"/>
      <c r="AD4" s="892"/>
      <c r="AE4" s="218"/>
      <c r="AG4" s="1">
        <v>12</v>
      </c>
    </row>
    <row r="5" spans="2:33">
      <c r="B5" s="216"/>
      <c r="C5" s="223"/>
      <c r="D5" s="223"/>
      <c r="E5" s="224"/>
      <c r="F5" s="221"/>
      <c r="G5" s="221"/>
      <c r="H5" s="223"/>
      <c r="I5" s="221"/>
      <c r="J5" s="221"/>
      <c r="K5" s="221"/>
      <c r="L5" s="221"/>
      <c r="M5" s="221"/>
      <c r="N5" s="221"/>
      <c r="O5" s="225"/>
      <c r="P5" s="216"/>
      <c r="Q5" s="221"/>
      <c r="R5" s="221"/>
      <c r="S5" s="221"/>
      <c r="T5" s="221"/>
      <c r="U5" s="221"/>
      <c r="V5" s="221"/>
      <c r="W5" s="221"/>
      <c r="X5" s="221"/>
      <c r="Y5" s="221"/>
      <c r="Z5" s="216"/>
      <c r="AA5" s="759"/>
      <c r="AB5" s="892"/>
      <c r="AC5" s="892"/>
      <c r="AD5" s="892"/>
      <c r="AE5" s="218"/>
      <c r="AG5" s="1">
        <v>35</v>
      </c>
    </row>
    <row r="6" spans="2:33">
      <c r="B6" s="216"/>
      <c r="C6" s="223"/>
      <c r="D6" s="223"/>
      <c r="E6" s="224"/>
      <c r="F6" s="221"/>
      <c r="G6" s="221"/>
      <c r="H6" s="223"/>
      <c r="I6" s="221"/>
      <c r="J6" s="221"/>
      <c r="K6" s="221"/>
      <c r="L6" s="221"/>
      <c r="M6" s="221"/>
      <c r="N6" s="221"/>
      <c r="O6" s="225"/>
      <c r="P6" s="216"/>
      <c r="Q6" s="221"/>
      <c r="R6" s="221"/>
      <c r="S6" s="221"/>
      <c r="T6" s="221"/>
      <c r="U6" s="221"/>
      <c r="V6" s="221"/>
      <c r="W6" s="221"/>
      <c r="X6" s="221"/>
      <c r="Y6" s="221"/>
      <c r="Z6" s="216"/>
      <c r="AA6" s="760"/>
      <c r="AB6" s="893"/>
      <c r="AC6" s="893"/>
      <c r="AD6" s="893"/>
      <c r="AE6" s="218"/>
      <c r="AG6" s="1">
        <v>36</v>
      </c>
    </row>
    <row r="7" spans="2:33" ht="17.25">
      <c r="B7" s="625" t="s">
        <v>556</v>
      </c>
      <c r="C7" s="626"/>
      <c r="D7" s="226"/>
      <c r="E7" s="227"/>
      <c r="F7" s="221"/>
      <c r="G7" s="221"/>
      <c r="H7" s="221"/>
      <c r="I7" s="221"/>
      <c r="J7" s="216"/>
      <c r="K7" s="216"/>
      <c r="L7" s="216"/>
      <c r="M7" s="216"/>
      <c r="N7" s="216"/>
      <c r="O7" s="225"/>
      <c r="P7" s="216"/>
      <c r="Q7" s="228"/>
      <c r="R7" s="221"/>
      <c r="S7" s="221"/>
      <c r="T7" s="221"/>
      <c r="U7" s="221"/>
      <c r="V7" s="221"/>
      <c r="W7" s="221"/>
      <c r="X7" s="221"/>
      <c r="Y7" s="221"/>
      <c r="Z7" s="221"/>
      <c r="AA7" s="229" t="str">
        <f>"令和      "&amp;DBCS(LEFTB(B7,2))&amp;"     年度分報告"</f>
        <v>令和      ０７     年度分報告</v>
      </c>
      <c r="AB7" s="230"/>
      <c r="AC7" s="230"/>
      <c r="AD7" s="230"/>
      <c r="AE7" s="218"/>
      <c r="AG7" s="1">
        <v>37</v>
      </c>
    </row>
    <row r="8" spans="2:33">
      <c r="B8" s="231" t="s">
        <v>88</v>
      </c>
      <c r="C8" s="231" t="s">
        <v>91</v>
      </c>
      <c r="D8" s="216"/>
      <c r="E8" s="227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18"/>
      <c r="AG8" s="1">
        <v>60</v>
      </c>
    </row>
    <row r="9" spans="2:33" ht="14.25" customHeight="1">
      <c r="B9" s="627"/>
      <c r="C9" s="628"/>
      <c r="D9" s="628"/>
      <c r="E9" s="551"/>
      <c r="F9" s="629" t="s">
        <v>524</v>
      </c>
      <c r="G9" s="629"/>
      <c r="H9" s="629"/>
      <c r="I9" s="629"/>
      <c r="J9" s="629"/>
      <c r="K9" s="629"/>
      <c r="L9" s="629"/>
      <c r="M9" s="629"/>
      <c r="N9" s="629"/>
      <c r="O9" s="629"/>
      <c r="P9" s="629"/>
      <c r="Q9" s="629"/>
      <c r="R9" s="629"/>
      <c r="S9" s="629"/>
      <c r="T9" s="629"/>
      <c r="U9" s="629"/>
      <c r="V9" s="629"/>
      <c r="W9" s="629"/>
      <c r="X9" s="629"/>
      <c r="Y9" s="629"/>
      <c r="Z9" s="629"/>
      <c r="AA9" s="629"/>
      <c r="AB9" s="630"/>
      <c r="AC9" s="631"/>
      <c r="AD9" s="551"/>
      <c r="AE9" s="218"/>
      <c r="AG9" s="1">
        <v>61</v>
      </c>
    </row>
    <row r="10" spans="2:33" ht="14.25" customHeight="1">
      <c r="B10" s="632"/>
      <c r="C10" s="633"/>
      <c r="D10" s="633"/>
      <c r="E10" s="634"/>
      <c r="F10" s="635"/>
      <c r="G10" s="636" t="s">
        <v>525</v>
      </c>
      <c r="H10" s="637"/>
      <c r="I10" s="638"/>
      <c r="J10" s="638"/>
      <c r="K10" s="639"/>
      <c r="L10" s="639"/>
      <c r="M10" s="639"/>
      <c r="N10" s="640"/>
      <c r="O10" s="640"/>
      <c r="P10" s="640"/>
      <c r="Q10" s="640"/>
      <c r="R10" s="638"/>
      <c r="S10" s="641"/>
      <c r="T10" s="642" t="s">
        <v>526</v>
      </c>
      <c r="U10" s="643"/>
      <c r="V10" s="638"/>
      <c r="W10" s="638"/>
      <c r="X10" s="644"/>
      <c r="Y10" s="644"/>
      <c r="Z10" s="638"/>
      <c r="AA10" s="645"/>
      <c r="AB10" s="646"/>
      <c r="AC10" s="647"/>
      <c r="AD10" s="634"/>
      <c r="AE10" s="218"/>
      <c r="AG10" s="1">
        <v>62</v>
      </c>
    </row>
    <row r="11" spans="2:33">
      <c r="B11" s="632"/>
      <c r="C11" s="633"/>
      <c r="D11" s="633"/>
      <c r="E11" s="634"/>
      <c r="F11" s="648"/>
      <c r="G11" s="638"/>
      <c r="H11" s="638"/>
      <c r="I11" s="638"/>
      <c r="J11" s="638"/>
      <c r="K11" s="639"/>
      <c r="L11" s="639"/>
      <c r="M11" s="639"/>
      <c r="N11" s="640"/>
      <c r="O11" s="640"/>
      <c r="P11" s="640"/>
      <c r="Q11" s="640"/>
      <c r="R11" s="638"/>
      <c r="S11" s="645"/>
      <c r="T11" s="643"/>
      <c r="U11" s="638"/>
      <c r="V11" s="638"/>
      <c r="W11" s="638"/>
      <c r="X11" s="644"/>
      <c r="Y11" s="644"/>
      <c r="Z11" s="638"/>
      <c r="AA11" s="645"/>
      <c r="AB11" s="553"/>
      <c r="AC11" s="647"/>
      <c r="AD11" s="553"/>
      <c r="AE11" s="218"/>
      <c r="AG11" s="1">
        <v>85</v>
      </c>
    </row>
    <row r="12" spans="2:33" ht="141.75" customHeight="1">
      <c r="B12" s="632"/>
      <c r="C12" s="633"/>
      <c r="D12" s="633"/>
      <c r="E12" s="634"/>
      <c r="F12" s="649"/>
      <c r="G12" s="650"/>
      <c r="H12" s="650"/>
      <c r="I12" s="650"/>
      <c r="J12" s="650"/>
      <c r="K12" s="651"/>
      <c r="L12" s="651"/>
      <c r="M12" s="651"/>
      <c r="N12" s="651"/>
      <c r="O12" s="651"/>
      <c r="P12" s="651"/>
      <c r="Q12" s="651"/>
      <c r="R12" s="650"/>
      <c r="S12" s="650"/>
      <c r="T12" s="652"/>
      <c r="U12" s="644"/>
      <c r="V12" s="650"/>
      <c r="W12" s="650"/>
      <c r="X12" s="644"/>
      <c r="Y12" s="644"/>
      <c r="Z12" s="650"/>
      <c r="AA12" s="638" t="s">
        <v>71</v>
      </c>
      <c r="AB12" s="650"/>
      <c r="AC12" s="650"/>
      <c r="AD12" s="650"/>
      <c r="AE12" s="218"/>
      <c r="AG12" s="1">
        <v>86</v>
      </c>
    </row>
    <row r="13" spans="2:33" s="45" customFormat="1">
      <c r="B13" s="653"/>
      <c r="C13" s="654"/>
      <c r="D13" s="654"/>
      <c r="E13" s="553"/>
      <c r="F13" s="553" t="s">
        <v>4</v>
      </c>
      <c r="G13" s="232" t="s">
        <v>5</v>
      </c>
      <c r="H13" s="232" t="s">
        <v>6</v>
      </c>
      <c r="I13" s="232" t="s">
        <v>7</v>
      </c>
      <c r="J13" s="232" t="s">
        <v>8</v>
      </c>
      <c r="K13" s="232" t="s">
        <v>9</v>
      </c>
      <c r="L13" s="553" t="s">
        <v>10</v>
      </c>
      <c r="M13" s="232" t="s">
        <v>11</v>
      </c>
      <c r="N13" s="232" t="s">
        <v>12</v>
      </c>
      <c r="O13" s="232" t="s">
        <v>13</v>
      </c>
      <c r="P13" s="232" t="s">
        <v>14</v>
      </c>
      <c r="Q13" s="232" t="s">
        <v>15</v>
      </c>
      <c r="R13" s="553" t="s">
        <v>16</v>
      </c>
      <c r="S13" s="232" t="s">
        <v>17</v>
      </c>
      <c r="T13" s="232" t="s">
        <v>18</v>
      </c>
      <c r="U13" s="232" t="s">
        <v>19</v>
      </c>
      <c r="V13" s="232" t="s">
        <v>20</v>
      </c>
      <c r="W13" s="232" t="s">
        <v>21</v>
      </c>
      <c r="X13" s="553" t="s">
        <v>22</v>
      </c>
      <c r="Y13" s="232" t="s">
        <v>77</v>
      </c>
      <c r="Z13" s="232" t="s">
        <v>78</v>
      </c>
      <c r="AA13" s="232" t="s">
        <v>79</v>
      </c>
      <c r="AB13" s="232" t="s">
        <v>80</v>
      </c>
      <c r="AC13" s="232" t="s">
        <v>81</v>
      </c>
      <c r="AD13" s="553" t="s">
        <v>82</v>
      </c>
      <c r="AE13" s="655"/>
      <c r="AG13" s="45">
        <v>87</v>
      </c>
    </row>
    <row r="14" spans="2:33" ht="24.95" customHeight="1">
      <c r="B14" s="656"/>
      <c r="C14" s="656" t="s">
        <v>66</v>
      </c>
      <c r="D14" s="657" t="s">
        <v>68</v>
      </c>
      <c r="E14" s="553" t="s">
        <v>23</v>
      </c>
      <c r="F14" s="658">
        <v>1</v>
      </c>
      <c r="G14" s="658">
        <v>2</v>
      </c>
      <c r="H14" s="658">
        <v>3</v>
      </c>
      <c r="I14" s="658">
        <v>4</v>
      </c>
      <c r="J14" s="658">
        <v>5</v>
      </c>
      <c r="K14" s="658">
        <v>6</v>
      </c>
      <c r="L14" s="658">
        <v>7</v>
      </c>
      <c r="M14" s="658">
        <v>8</v>
      </c>
      <c r="N14" s="658">
        <v>9</v>
      </c>
      <c r="O14" s="659">
        <v>10</v>
      </c>
      <c r="P14" s="659">
        <v>11</v>
      </c>
      <c r="Q14" s="659">
        <v>12</v>
      </c>
      <c r="R14" s="658">
        <v>13</v>
      </c>
      <c r="S14" s="658">
        <v>14</v>
      </c>
      <c r="T14" s="658">
        <v>15</v>
      </c>
      <c r="U14" s="658">
        <v>16</v>
      </c>
      <c r="V14" s="658">
        <v>17</v>
      </c>
      <c r="W14" s="658">
        <v>18</v>
      </c>
      <c r="X14" s="659">
        <v>19</v>
      </c>
      <c r="Y14" s="658">
        <v>20</v>
      </c>
      <c r="Z14" s="658">
        <v>21</v>
      </c>
      <c r="AA14" s="660">
        <v>22</v>
      </c>
      <c r="AB14" s="658">
        <v>23</v>
      </c>
      <c r="AC14" s="658">
        <v>24</v>
      </c>
      <c r="AD14" s="658">
        <v>25</v>
      </c>
      <c r="AE14" s="554"/>
      <c r="AG14" s="1">
        <v>110</v>
      </c>
    </row>
    <row r="15" spans="2:33" ht="24.95" customHeight="1">
      <c r="B15" s="656"/>
      <c r="C15" s="661" t="s">
        <v>67</v>
      </c>
      <c r="D15" s="657" t="s">
        <v>69</v>
      </c>
      <c r="E15" s="553" t="s">
        <v>24</v>
      </c>
      <c r="F15" s="658">
        <v>26</v>
      </c>
      <c r="G15" s="658">
        <v>27</v>
      </c>
      <c r="H15" s="658">
        <v>28</v>
      </c>
      <c r="I15" s="658">
        <v>29</v>
      </c>
      <c r="J15" s="658">
        <v>30</v>
      </c>
      <c r="K15" s="658">
        <v>31</v>
      </c>
      <c r="L15" s="658">
        <v>32</v>
      </c>
      <c r="M15" s="658">
        <v>33</v>
      </c>
      <c r="N15" s="658">
        <v>34</v>
      </c>
      <c r="O15" s="659">
        <v>35</v>
      </c>
      <c r="P15" s="659">
        <v>36</v>
      </c>
      <c r="Q15" s="659">
        <v>37</v>
      </c>
      <c r="R15" s="658">
        <v>38</v>
      </c>
      <c r="S15" s="658">
        <v>39</v>
      </c>
      <c r="T15" s="658">
        <v>40</v>
      </c>
      <c r="U15" s="658">
        <v>41</v>
      </c>
      <c r="V15" s="658">
        <v>42</v>
      </c>
      <c r="W15" s="658">
        <v>43</v>
      </c>
      <c r="X15" s="659">
        <v>44</v>
      </c>
      <c r="Y15" s="658">
        <v>45</v>
      </c>
      <c r="Z15" s="658">
        <v>46</v>
      </c>
      <c r="AA15" s="660">
        <v>47</v>
      </c>
      <c r="AB15" s="658">
        <v>48</v>
      </c>
      <c r="AC15" s="658">
        <v>49</v>
      </c>
      <c r="AD15" s="658">
        <v>50</v>
      </c>
      <c r="AE15" s="554"/>
      <c r="AG15" s="1">
        <v>111</v>
      </c>
    </row>
    <row r="16" spans="2:33" ht="24.95" customHeight="1">
      <c r="B16" s="656"/>
      <c r="C16" s="662" t="s">
        <v>72</v>
      </c>
      <c r="D16" s="663"/>
      <c r="E16" s="233" t="s">
        <v>25</v>
      </c>
      <c r="F16" s="658">
        <v>51</v>
      </c>
      <c r="G16" s="658">
        <v>52</v>
      </c>
      <c r="H16" s="658">
        <v>53</v>
      </c>
      <c r="I16" s="658">
        <v>54</v>
      </c>
      <c r="J16" s="658">
        <v>55</v>
      </c>
      <c r="K16" s="658">
        <v>56</v>
      </c>
      <c r="L16" s="658">
        <v>57</v>
      </c>
      <c r="M16" s="658">
        <v>58</v>
      </c>
      <c r="N16" s="658">
        <v>59</v>
      </c>
      <c r="O16" s="659">
        <v>60</v>
      </c>
      <c r="P16" s="659">
        <v>61</v>
      </c>
      <c r="Q16" s="659">
        <v>62</v>
      </c>
      <c r="R16" s="658">
        <v>63</v>
      </c>
      <c r="S16" s="658">
        <v>64</v>
      </c>
      <c r="T16" s="658">
        <v>65</v>
      </c>
      <c r="U16" s="658">
        <v>66</v>
      </c>
      <c r="V16" s="658">
        <v>67</v>
      </c>
      <c r="W16" s="658">
        <v>68</v>
      </c>
      <c r="X16" s="659">
        <v>69</v>
      </c>
      <c r="Y16" s="658">
        <v>70</v>
      </c>
      <c r="Z16" s="658">
        <v>71</v>
      </c>
      <c r="AA16" s="660">
        <v>72</v>
      </c>
      <c r="AB16" s="658">
        <v>73</v>
      </c>
      <c r="AC16" s="658">
        <v>74</v>
      </c>
      <c r="AD16" s="658">
        <v>75</v>
      </c>
      <c r="AE16" s="554"/>
      <c r="AG16" s="1">
        <v>112</v>
      </c>
    </row>
    <row r="17" spans="2:33" ht="24.95" customHeight="1">
      <c r="B17" s="656"/>
      <c r="C17" s="664"/>
      <c r="D17" s="665" t="s">
        <v>527</v>
      </c>
      <c r="E17" s="233" t="s">
        <v>26</v>
      </c>
      <c r="F17" s="658">
        <v>76</v>
      </c>
      <c r="G17" s="658">
        <v>77</v>
      </c>
      <c r="H17" s="658">
        <v>78</v>
      </c>
      <c r="I17" s="658">
        <v>79</v>
      </c>
      <c r="J17" s="658">
        <v>80</v>
      </c>
      <c r="K17" s="658">
        <v>81</v>
      </c>
      <c r="L17" s="658">
        <v>82</v>
      </c>
      <c r="M17" s="658">
        <v>83</v>
      </c>
      <c r="N17" s="658">
        <v>84</v>
      </c>
      <c r="O17" s="659">
        <v>85</v>
      </c>
      <c r="P17" s="659">
        <v>86</v>
      </c>
      <c r="Q17" s="659">
        <v>87</v>
      </c>
      <c r="R17" s="658">
        <v>88</v>
      </c>
      <c r="S17" s="658">
        <v>89</v>
      </c>
      <c r="T17" s="658">
        <v>90</v>
      </c>
      <c r="U17" s="658">
        <v>91</v>
      </c>
      <c r="V17" s="658">
        <v>92</v>
      </c>
      <c r="W17" s="658">
        <v>93</v>
      </c>
      <c r="X17" s="659">
        <v>94</v>
      </c>
      <c r="Y17" s="658">
        <v>95</v>
      </c>
      <c r="Z17" s="658">
        <v>96</v>
      </c>
      <c r="AA17" s="660">
        <v>97</v>
      </c>
      <c r="AB17" s="658">
        <v>98</v>
      </c>
      <c r="AC17" s="658">
        <v>99</v>
      </c>
      <c r="AD17" s="658">
        <v>100</v>
      </c>
      <c r="AE17" s="554"/>
      <c r="AG17" s="1">
        <v>135</v>
      </c>
    </row>
    <row r="18" spans="2:33" ht="24.95" customHeight="1">
      <c r="B18" s="656"/>
      <c r="C18" s="664" t="s">
        <v>528</v>
      </c>
      <c r="D18" s="665" t="s">
        <v>529</v>
      </c>
      <c r="E18" s="233" t="s">
        <v>27</v>
      </c>
      <c r="F18" s="658">
        <v>101</v>
      </c>
      <c r="G18" s="658">
        <v>102</v>
      </c>
      <c r="H18" s="658">
        <v>103</v>
      </c>
      <c r="I18" s="658">
        <v>104</v>
      </c>
      <c r="J18" s="658">
        <v>105</v>
      </c>
      <c r="K18" s="658">
        <v>106</v>
      </c>
      <c r="L18" s="658">
        <v>107</v>
      </c>
      <c r="M18" s="658">
        <v>108</v>
      </c>
      <c r="N18" s="658">
        <v>109</v>
      </c>
      <c r="O18" s="659">
        <v>110</v>
      </c>
      <c r="P18" s="659">
        <v>111</v>
      </c>
      <c r="Q18" s="659">
        <v>112</v>
      </c>
      <c r="R18" s="658">
        <v>113</v>
      </c>
      <c r="S18" s="658">
        <v>114</v>
      </c>
      <c r="T18" s="658">
        <v>115</v>
      </c>
      <c r="U18" s="658">
        <v>116</v>
      </c>
      <c r="V18" s="658">
        <v>117</v>
      </c>
      <c r="W18" s="658">
        <v>118</v>
      </c>
      <c r="X18" s="659">
        <v>119</v>
      </c>
      <c r="Y18" s="658">
        <v>120</v>
      </c>
      <c r="Z18" s="658">
        <v>121</v>
      </c>
      <c r="AA18" s="660">
        <v>122</v>
      </c>
      <c r="AB18" s="658">
        <v>123</v>
      </c>
      <c r="AC18" s="658">
        <v>124</v>
      </c>
      <c r="AD18" s="658">
        <v>125</v>
      </c>
      <c r="AE18" s="554"/>
      <c r="AG18" s="1">
        <v>136</v>
      </c>
    </row>
    <row r="19" spans="2:33" ht="24.95" customHeight="1">
      <c r="B19" s="656"/>
      <c r="C19" s="664" t="s">
        <v>530</v>
      </c>
      <c r="D19" s="665" t="s">
        <v>531</v>
      </c>
      <c r="E19" s="634" t="s">
        <v>28</v>
      </c>
      <c r="F19" s="658">
        <v>126</v>
      </c>
      <c r="G19" s="658">
        <v>127</v>
      </c>
      <c r="H19" s="658">
        <v>128</v>
      </c>
      <c r="I19" s="658">
        <v>129</v>
      </c>
      <c r="J19" s="658">
        <v>130</v>
      </c>
      <c r="K19" s="658">
        <v>131</v>
      </c>
      <c r="L19" s="658">
        <v>132</v>
      </c>
      <c r="M19" s="658">
        <v>133</v>
      </c>
      <c r="N19" s="658">
        <v>134</v>
      </c>
      <c r="O19" s="659">
        <v>135</v>
      </c>
      <c r="P19" s="659">
        <v>136</v>
      </c>
      <c r="Q19" s="659">
        <v>137</v>
      </c>
      <c r="R19" s="658">
        <v>138</v>
      </c>
      <c r="S19" s="658">
        <v>139</v>
      </c>
      <c r="T19" s="658">
        <v>140</v>
      </c>
      <c r="U19" s="658">
        <v>141</v>
      </c>
      <c r="V19" s="658">
        <v>142</v>
      </c>
      <c r="W19" s="658">
        <v>143</v>
      </c>
      <c r="X19" s="659">
        <v>144</v>
      </c>
      <c r="Y19" s="658">
        <v>145</v>
      </c>
      <c r="Z19" s="658">
        <v>146</v>
      </c>
      <c r="AA19" s="660">
        <v>147</v>
      </c>
      <c r="AB19" s="658">
        <v>148</v>
      </c>
      <c r="AC19" s="658">
        <v>149</v>
      </c>
      <c r="AD19" s="658">
        <v>150</v>
      </c>
      <c r="AE19" s="554"/>
      <c r="AG19" s="1">
        <v>137</v>
      </c>
    </row>
    <row r="20" spans="2:33" ht="24.95" customHeight="1">
      <c r="B20" s="656"/>
      <c r="C20" s="664" t="s">
        <v>532</v>
      </c>
      <c r="D20" s="666" t="s">
        <v>533</v>
      </c>
      <c r="E20" s="233" t="s">
        <v>29</v>
      </c>
      <c r="F20" s="658">
        <v>151</v>
      </c>
      <c r="G20" s="658">
        <v>152</v>
      </c>
      <c r="H20" s="658">
        <v>153</v>
      </c>
      <c r="I20" s="658">
        <v>154</v>
      </c>
      <c r="J20" s="658">
        <v>155</v>
      </c>
      <c r="K20" s="658">
        <v>156</v>
      </c>
      <c r="L20" s="658">
        <v>157</v>
      </c>
      <c r="M20" s="658">
        <v>158</v>
      </c>
      <c r="N20" s="658">
        <v>159</v>
      </c>
      <c r="O20" s="659">
        <v>160</v>
      </c>
      <c r="P20" s="659">
        <v>161</v>
      </c>
      <c r="Q20" s="659">
        <v>162</v>
      </c>
      <c r="R20" s="658">
        <v>163</v>
      </c>
      <c r="S20" s="658">
        <v>164</v>
      </c>
      <c r="T20" s="658">
        <v>165</v>
      </c>
      <c r="U20" s="658">
        <v>166</v>
      </c>
      <c r="V20" s="658">
        <v>167</v>
      </c>
      <c r="W20" s="658">
        <v>168</v>
      </c>
      <c r="X20" s="659">
        <v>169</v>
      </c>
      <c r="Y20" s="658">
        <v>170</v>
      </c>
      <c r="Z20" s="658">
        <v>171</v>
      </c>
      <c r="AA20" s="660">
        <v>172</v>
      </c>
      <c r="AB20" s="658">
        <v>173</v>
      </c>
      <c r="AC20" s="658">
        <v>174</v>
      </c>
      <c r="AD20" s="658">
        <v>175</v>
      </c>
      <c r="AE20" s="554"/>
      <c r="AG20" s="1">
        <v>160</v>
      </c>
    </row>
    <row r="21" spans="2:33" ht="24.95" customHeight="1">
      <c r="B21" s="656"/>
      <c r="C21" s="664" t="s">
        <v>534</v>
      </c>
      <c r="D21" s="665" t="s">
        <v>535</v>
      </c>
      <c r="E21" s="233" t="s">
        <v>30</v>
      </c>
      <c r="F21" s="658">
        <v>176</v>
      </c>
      <c r="G21" s="658">
        <v>177</v>
      </c>
      <c r="H21" s="658">
        <v>178</v>
      </c>
      <c r="I21" s="658">
        <v>179</v>
      </c>
      <c r="J21" s="658">
        <v>180</v>
      </c>
      <c r="K21" s="658">
        <v>181</v>
      </c>
      <c r="L21" s="658">
        <v>182</v>
      </c>
      <c r="M21" s="658">
        <v>183</v>
      </c>
      <c r="N21" s="658">
        <v>184</v>
      </c>
      <c r="O21" s="659">
        <v>185</v>
      </c>
      <c r="P21" s="659">
        <v>186</v>
      </c>
      <c r="Q21" s="659">
        <v>187</v>
      </c>
      <c r="R21" s="658">
        <v>188</v>
      </c>
      <c r="S21" s="658">
        <v>189</v>
      </c>
      <c r="T21" s="658">
        <v>190</v>
      </c>
      <c r="U21" s="658">
        <v>191</v>
      </c>
      <c r="V21" s="658">
        <v>192</v>
      </c>
      <c r="W21" s="658">
        <v>193</v>
      </c>
      <c r="X21" s="659">
        <v>194</v>
      </c>
      <c r="Y21" s="658">
        <v>195</v>
      </c>
      <c r="Z21" s="658">
        <v>196</v>
      </c>
      <c r="AA21" s="660">
        <v>197</v>
      </c>
      <c r="AB21" s="658">
        <v>198</v>
      </c>
      <c r="AC21" s="658">
        <v>199</v>
      </c>
      <c r="AD21" s="658">
        <v>200</v>
      </c>
      <c r="AE21" s="554"/>
      <c r="AG21" s="1">
        <v>161</v>
      </c>
    </row>
    <row r="22" spans="2:33" ht="24.95" customHeight="1">
      <c r="B22" s="656"/>
      <c r="C22" s="232"/>
      <c r="D22" s="665" t="s">
        <v>536</v>
      </c>
      <c r="E22" s="233" t="s">
        <v>31</v>
      </c>
      <c r="F22" s="658">
        <v>201</v>
      </c>
      <c r="G22" s="658">
        <v>202</v>
      </c>
      <c r="H22" s="658">
        <v>203</v>
      </c>
      <c r="I22" s="658">
        <v>204</v>
      </c>
      <c r="J22" s="658">
        <v>205</v>
      </c>
      <c r="K22" s="658">
        <v>206</v>
      </c>
      <c r="L22" s="658">
        <v>207</v>
      </c>
      <c r="M22" s="658">
        <v>208</v>
      </c>
      <c r="N22" s="658">
        <v>209</v>
      </c>
      <c r="O22" s="659">
        <v>210</v>
      </c>
      <c r="P22" s="659">
        <v>211</v>
      </c>
      <c r="Q22" s="659">
        <v>212</v>
      </c>
      <c r="R22" s="658">
        <v>213</v>
      </c>
      <c r="S22" s="658">
        <v>214</v>
      </c>
      <c r="T22" s="658">
        <v>215</v>
      </c>
      <c r="U22" s="658">
        <v>216</v>
      </c>
      <c r="V22" s="658">
        <v>217</v>
      </c>
      <c r="W22" s="658">
        <v>218</v>
      </c>
      <c r="X22" s="659">
        <v>219</v>
      </c>
      <c r="Y22" s="658">
        <v>220</v>
      </c>
      <c r="Z22" s="658">
        <v>221</v>
      </c>
      <c r="AA22" s="660">
        <v>222</v>
      </c>
      <c r="AB22" s="658">
        <v>223</v>
      </c>
      <c r="AC22" s="658">
        <v>224</v>
      </c>
      <c r="AD22" s="658">
        <v>225</v>
      </c>
      <c r="AE22" s="554"/>
      <c r="AG22" s="1">
        <v>162</v>
      </c>
    </row>
    <row r="23" spans="2:33" ht="24.95" customHeight="1">
      <c r="B23" s="656"/>
      <c r="C23" s="667" t="s">
        <v>32</v>
      </c>
      <c r="D23" s="665" t="s">
        <v>33</v>
      </c>
      <c r="E23" s="233" t="s">
        <v>13</v>
      </c>
      <c r="F23" s="658">
        <v>226</v>
      </c>
      <c r="G23" s="658">
        <v>227</v>
      </c>
      <c r="H23" s="658">
        <v>228</v>
      </c>
      <c r="I23" s="658">
        <v>229</v>
      </c>
      <c r="J23" s="658">
        <v>230</v>
      </c>
      <c r="K23" s="658">
        <v>231</v>
      </c>
      <c r="L23" s="658">
        <v>232</v>
      </c>
      <c r="M23" s="658">
        <v>233</v>
      </c>
      <c r="N23" s="658">
        <v>234</v>
      </c>
      <c r="O23" s="659">
        <v>235</v>
      </c>
      <c r="P23" s="659">
        <v>236</v>
      </c>
      <c r="Q23" s="659">
        <v>237</v>
      </c>
      <c r="R23" s="658">
        <v>238</v>
      </c>
      <c r="S23" s="658">
        <v>239</v>
      </c>
      <c r="T23" s="658">
        <v>240</v>
      </c>
      <c r="U23" s="658">
        <v>241</v>
      </c>
      <c r="V23" s="658">
        <v>242</v>
      </c>
      <c r="W23" s="658">
        <v>243</v>
      </c>
      <c r="X23" s="658">
        <v>244</v>
      </c>
      <c r="Y23" s="658">
        <v>245</v>
      </c>
      <c r="Z23" s="658">
        <v>246</v>
      </c>
      <c r="AA23" s="660">
        <v>247</v>
      </c>
      <c r="AB23" s="658">
        <v>248</v>
      </c>
      <c r="AC23" s="658">
        <v>249</v>
      </c>
      <c r="AD23" s="658">
        <v>250</v>
      </c>
      <c r="AE23" s="554"/>
      <c r="AG23" s="1">
        <v>185</v>
      </c>
    </row>
    <row r="24" spans="2:33" ht="24.95" customHeight="1">
      <c r="B24" s="656"/>
      <c r="C24" s="668" t="s">
        <v>3</v>
      </c>
      <c r="D24" s="665" t="s">
        <v>34</v>
      </c>
      <c r="E24" s="233" t="s">
        <v>14</v>
      </c>
      <c r="F24" s="658">
        <v>251</v>
      </c>
      <c r="G24" s="658">
        <v>252</v>
      </c>
      <c r="H24" s="658">
        <v>253</v>
      </c>
      <c r="I24" s="658">
        <v>254</v>
      </c>
      <c r="J24" s="658">
        <v>255</v>
      </c>
      <c r="K24" s="658">
        <v>256</v>
      </c>
      <c r="L24" s="658">
        <v>257</v>
      </c>
      <c r="M24" s="658">
        <v>258</v>
      </c>
      <c r="N24" s="658">
        <v>259</v>
      </c>
      <c r="O24" s="659">
        <v>260</v>
      </c>
      <c r="P24" s="659">
        <v>261</v>
      </c>
      <c r="Q24" s="659">
        <v>262</v>
      </c>
      <c r="R24" s="658">
        <v>263</v>
      </c>
      <c r="S24" s="658">
        <v>264</v>
      </c>
      <c r="T24" s="658">
        <v>265</v>
      </c>
      <c r="U24" s="658">
        <v>266</v>
      </c>
      <c r="V24" s="658">
        <v>267</v>
      </c>
      <c r="W24" s="658">
        <v>268</v>
      </c>
      <c r="X24" s="658">
        <v>269</v>
      </c>
      <c r="Y24" s="658">
        <v>270</v>
      </c>
      <c r="Z24" s="658">
        <v>271</v>
      </c>
      <c r="AA24" s="660">
        <v>272</v>
      </c>
      <c r="AB24" s="658">
        <v>273</v>
      </c>
      <c r="AC24" s="658">
        <v>274</v>
      </c>
      <c r="AD24" s="658">
        <v>275</v>
      </c>
      <c r="AE24" s="554"/>
      <c r="AG24" s="1">
        <v>186</v>
      </c>
    </row>
    <row r="25" spans="2:33" ht="24.95" customHeight="1">
      <c r="B25" s="656"/>
      <c r="C25" s="669" t="s">
        <v>537</v>
      </c>
      <c r="D25" s="665" t="s">
        <v>538</v>
      </c>
      <c r="E25" s="233" t="s">
        <v>15</v>
      </c>
      <c r="F25" s="658">
        <v>276</v>
      </c>
      <c r="G25" s="658">
        <v>277</v>
      </c>
      <c r="H25" s="658">
        <v>278</v>
      </c>
      <c r="I25" s="658">
        <v>279</v>
      </c>
      <c r="J25" s="658">
        <v>280</v>
      </c>
      <c r="K25" s="658">
        <v>281</v>
      </c>
      <c r="L25" s="658">
        <v>282</v>
      </c>
      <c r="M25" s="658">
        <v>283</v>
      </c>
      <c r="N25" s="658">
        <v>284</v>
      </c>
      <c r="O25" s="659">
        <v>285</v>
      </c>
      <c r="P25" s="659">
        <v>286</v>
      </c>
      <c r="Q25" s="659">
        <v>287</v>
      </c>
      <c r="R25" s="658">
        <v>288</v>
      </c>
      <c r="S25" s="658">
        <v>289</v>
      </c>
      <c r="T25" s="658">
        <v>290</v>
      </c>
      <c r="U25" s="658">
        <v>291</v>
      </c>
      <c r="V25" s="658">
        <v>292</v>
      </c>
      <c r="W25" s="658">
        <v>293</v>
      </c>
      <c r="X25" s="659">
        <v>294</v>
      </c>
      <c r="Y25" s="658">
        <v>295</v>
      </c>
      <c r="Z25" s="658">
        <v>296</v>
      </c>
      <c r="AA25" s="660">
        <v>297</v>
      </c>
      <c r="AB25" s="658">
        <v>298</v>
      </c>
      <c r="AC25" s="658">
        <v>299</v>
      </c>
      <c r="AD25" s="658">
        <v>300</v>
      </c>
      <c r="AE25" s="554"/>
      <c r="AG25" s="1">
        <v>187</v>
      </c>
    </row>
    <row r="26" spans="2:33" ht="24.95" customHeight="1">
      <c r="B26" s="656"/>
      <c r="C26" s="638" t="s">
        <v>539</v>
      </c>
      <c r="D26" s="665" t="s">
        <v>540</v>
      </c>
      <c r="E26" s="233" t="s">
        <v>16</v>
      </c>
      <c r="F26" s="658">
        <v>301</v>
      </c>
      <c r="G26" s="658">
        <v>302</v>
      </c>
      <c r="H26" s="658">
        <v>303</v>
      </c>
      <c r="I26" s="658">
        <v>304</v>
      </c>
      <c r="J26" s="658">
        <v>305</v>
      </c>
      <c r="K26" s="658">
        <v>306</v>
      </c>
      <c r="L26" s="658">
        <v>307</v>
      </c>
      <c r="M26" s="658">
        <v>308</v>
      </c>
      <c r="N26" s="658">
        <v>309</v>
      </c>
      <c r="O26" s="659">
        <v>310</v>
      </c>
      <c r="P26" s="659">
        <v>311</v>
      </c>
      <c r="Q26" s="659">
        <v>312</v>
      </c>
      <c r="R26" s="658">
        <v>313</v>
      </c>
      <c r="S26" s="658">
        <v>314</v>
      </c>
      <c r="T26" s="658">
        <v>315</v>
      </c>
      <c r="U26" s="658">
        <v>316</v>
      </c>
      <c r="V26" s="658">
        <v>317</v>
      </c>
      <c r="W26" s="658">
        <v>318</v>
      </c>
      <c r="X26" s="659">
        <v>319</v>
      </c>
      <c r="Y26" s="658">
        <v>320</v>
      </c>
      <c r="Z26" s="658">
        <v>321</v>
      </c>
      <c r="AA26" s="660">
        <v>322</v>
      </c>
      <c r="AB26" s="658">
        <v>323</v>
      </c>
      <c r="AC26" s="658">
        <v>324</v>
      </c>
      <c r="AD26" s="658">
        <v>325</v>
      </c>
      <c r="AE26" s="554"/>
      <c r="AG26" s="1">
        <v>210</v>
      </c>
    </row>
    <row r="27" spans="2:33" ht="24.95" customHeight="1">
      <c r="B27" s="656"/>
      <c r="C27" s="638" t="s">
        <v>532</v>
      </c>
      <c r="D27" s="665" t="s">
        <v>541</v>
      </c>
      <c r="E27" s="233" t="s">
        <v>17</v>
      </c>
      <c r="F27" s="658">
        <v>326</v>
      </c>
      <c r="G27" s="658">
        <v>327</v>
      </c>
      <c r="H27" s="658">
        <v>328</v>
      </c>
      <c r="I27" s="658">
        <v>329</v>
      </c>
      <c r="J27" s="658">
        <v>330</v>
      </c>
      <c r="K27" s="658">
        <v>331</v>
      </c>
      <c r="L27" s="658">
        <v>332</v>
      </c>
      <c r="M27" s="658">
        <v>333</v>
      </c>
      <c r="N27" s="658">
        <v>334</v>
      </c>
      <c r="O27" s="659">
        <v>335</v>
      </c>
      <c r="P27" s="659">
        <v>336</v>
      </c>
      <c r="Q27" s="659">
        <v>337</v>
      </c>
      <c r="R27" s="658">
        <v>338</v>
      </c>
      <c r="S27" s="658">
        <v>339</v>
      </c>
      <c r="T27" s="658">
        <v>340</v>
      </c>
      <c r="U27" s="658">
        <v>341</v>
      </c>
      <c r="V27" s="658">
        <v>342</v>
      </c>
      <c r="W27" s="658">
        <v>343</v>
      </c>
      <c r="X27" s="659">
        <v>344</v>
      </c>
      <c r="Y27" s="658">
        <v>345</v>
      </c>
      <c r="Z27" s="658">
        <v>346</v>
      </c>
      <c r="AA27" s="660">
        <v>347</v>
      </c>
      <c r="AB27" s="658">
        <v>348</v>
      </c>
      <c r="AC27" s="658">
        <v>349</v>
      </c>
      <c r="AD27" s="658">
        <v>350</v>
      </c>
      <c r="AE27" s="554"/>
      <c r="AG27" s="1">
        <v>211</v>
      </c>
    </row>
    <row r="28" spans="2:33" ht="24.95" customHeight="1">
      <c r="B28" s="656"/>
      <c r="C28" s="638" t="s">
        <v>534</v>
      </c>
      <c r="D28" s="665" t="s">
        <v>542</v>
      </c>
      <c r="E28" s="233" t="s">
        <v>18</v>
      </c>
      <c r="F28" s="658">
        <v>351</v>
      </c>
      <c r="G28" s="658">
        <v>352</v>
      </c>
      <c r="H28" s="658">
        <v>353</v>
      </c>
      <c r="I28" s="658">
        <v>354</v>
      </c>
      <c r="J28" s="658">
        <v>355</v>
      </c>
      <c r="K28" s="658">
        <v>356</v>
      </c>
      <c r="L28" s="658">
        <v>357</v>
      </c>
      <c r="M28" s="658">
        <v>358</v>
      </c>
      <c r="N28" s="658">
        <v>359</v>
      </c>
      <c r="O28" s="659">
        <v>360</v>
      </c>
      <c r="P28" s="659">
        <v>361</v>
      </c>
      <c r="Q28" s="659">
        <v>362</v>
      </c>
      <c r="R28" s="658">
        <v>363</v>
      </c>
      <c r="S28" s="658">
        <v>364</v>
      </c>
      <c r="T28" s="658">
        <v>365</v>
      </c>
      <c r="U28" s="658">
        <v>366</v>
      </c>
      <c r="V28" s="658">
        <v>367</v>
      </c>
      <c r="W28" s="658">
        <v>368</v>
      </c>
      <c r="X28" s="659">
        <v>369</v>
      </c>
      <c r="Y28" s="658">
        <v>370</v>
      </c>
      <c r="Z28" s="658">
        <v>371</v>
      </c>
      <c r="AA28" s="660">
        <v>372</v>
      </c>
      <c r="AB28" s="658">
        <v>373</v>
      </c>
      <c r="AC28" s="658">
        <v>374</v>
      </c>
      <c r="AD28" s="658">
        <v>375</v>
      </c>
      <c r="AE28" s="554"/>
      <c r="AG28" s="1">
        <v>212</v>
      </c>
    </row>
    <row r="29" spans="2:33" ht="24.95" customHeight="1">
      <c r="B29" s="656"/>
      <c r="C29" s="641" t="s">
        <v>243</v>
      </c>
      <c r="D29" s="670"/>
      <c r="E29" s="233" t="s">
        <v>19</v>
      </c>
      <c r="F29" s="658">
        <v>376</v>
      </c>
      <c r="G29" s="658">
        <v>377</v>
      </c>
      <c r="H29" s="658">
        <v>378</v>
      </c>
      <c r="I29" s="658">
        <v>379</v>
      </c>
      <c r="J29" s="658">
        <v>380</v>
      </c>
      <c r="K29" s="658">
        <v>381</v>
      </c>
      <c r="L29" s="658">
        <v>382</v>
      </c>
      <c r="M29" s="658">
        <v>383</v>
      </c>
      <c r="N29" s="658">
        <v>384</v>
      </c>
      <c r="O29" s="659">
        <v>385</v>
      </c>
      <c r="P29" s="659">
        <v>386</v>
      </c>
      <c r="Q29" s="659">
        <v>387</v>
      </c>
      <c r="R29" s="658">
        <v>388</v>
      </c>
      <c r="S29" s="658">
        <v>389</v>
      </c>
      <c r="T29" s="658">
        <v>390</v>
      </c>
      <c r="U29" s="658">
        <v>391</v>
      </c>
      <c r="V29" s="658">
        <v>392</v>
      </c>
      <c r="W29" s="658">
        <v>393</v>
      </c>
      <c r="X29" s="659">
        <v>394</v>
      </c>
      <c r="Y29" s="658">
        <v>395</v>
      </c>
      <c r="Z29" s="658">
        <v>396</v>
      </c>
      <c r="AA29" s="660">
        <v>397</v>
      </c>
      <c r="AB29" s="658">
        <v>398</v>
      </c>
      <c r="AC29" s="658">
        <v>399</v>
      </c>
      <c r="AD29" s="658">
        <v>400</v>
      </c>
      <c r="AE29" s="554"/>
      <c r="AG29" s="1">
        <v>235</v>
      </c>
    </row>
    <row r="30" spans="2:33" ht="24.95" customHeight="1">
      <c r="B30" s="671"/>
      <c r="C30" s="641"/>
      <c r="D30" s="672" t="s">
        <v>70</v>
      </c>
      <c r="E30" s="233" t="s">
        <v>20</v>
      </c>
      <c r="F30" s="673">
        <v>401</v>
      </c>
      <c r="G30" s="673">
        <v>402</v>
      </c>
      <c r="H30" s="673">
        <v>403</v>
      </c>
      <c r="I30" s="673">
        <v>404</v>
      </c>
      <c r="J30" s="673">
        <v>405</v>
      </c>
      <c r="K30" s="673">
        <v>406</v>
      </c>
      <c r="L30" s="673">
        <v>407</v>
      </c>
      <c r="M30" s="673">
        <v>408</v>
      </c>
      <c r="N30" s="673">
        <v>409</v>
      </c>
      <c r="O30" s="659">
        <v>410</v>
      </c>
      <c r="P30" s="659">
        <v>411</v>
      </c>
      <c r="Q30" s="659">
        <v>412</v>
      </c>
      <c r="R30" s="673">
        <v>413</v>
      </c>
      <c r="S30" s="673">
        <v>414</v>
      </c>
      <c r="T30" s="673">
        <v>415</v>
      </c>
      <c r="U30" s="673">
        <v>416</v>
      </c>
      <c r="V30" s="673">
        <v>417</v>
      </c>
      <c r="W30" s="673">
        <v>418</v>
      </c>
      <c r="X30" s="673">
        <v>419</v>
      </c>
      <c r="Y30" s="673">
        <v>420</v>
      </c>
      <c r="Z30" s="673">
        <v>421</v>
      </c>
      <c r="AA30" s="674">
        <v>422</v>
      </c>
      <c r="AB30" s="673">
        <v>423</v>
      </c>
      <c r="AC30" s="673">
        <v>424</v>
      </c>
      <c r="AD30" s="673">
        <v>425</v>
      </c>
      <c r="AE30" s="554"/>
      <c r="AG30" s="1">
        <v>236</v>
      </c>
    </row>
    <row r="31" spans="2:33" ht="24.95" customHeight="1">
      <c r="B31" s="656"/>
      <c r="C31" s="656" t="s">
        <v>66</v>
      </c>
      <c r="D31" s="657" t="s">
        <v>68</v>
      </c>
      <c r="E31" s="553" t="s">
        <v>543</v>
      </c>
      <c r="F31" s="658">
        <v>426</v>
      </c>
      <c r="G31" s="658">
        <v>427</v>
      </c>
      <c r="H31" s="658">
        <v>428</v>
      </c>
      <c r="I31" s="659">
        <v>429</v>
      </c>
      <c r="J31" s="659">
        <v>430</v>
      </c>
      <c r="K31" s="659">
        <v>431</v>
      </c>
      <c r="L31" s="659">
        <v>432</v>
      </c>
      <c r="M31" s="659">
        <v>433</v>
      </c>
      <c r="N31" s="659">
        <v>434</v>
      </c>
      <c r="O31" s="658">
        <v>435</v>
      </c>
      <c r="P31" s="658">
        <v>436</v>
      </c>
      <c r="Q31" s="658">
        <v>437</v>
      </c>
      <c r="R31" s="659">
        <v>438</v>
      </c>
      <c r="S31" s="659">
        <v>439</v>
      </c>
      <c r="T31" s="659">
        <v>440</v>
      </c>
      <c r="U31" s="659">
        <v>441</v>
      </c>
      <c r="V31" s="659">
        <v>442</v>
      </c>
      <c r="W31" s="659">
        <v>443</v>
      </c>
      <c r="X31" s="659">
        <v>444</v>
      </c>
      <c r="Y31" s="659">
        <v>445</v>
      </c>
      <c r="Z31" s="658">
        <v>446</v>
      </c>
      <c r="AA31" s="660">
        <v>447</v>
      </c>
      <c r="AB31" s="659">
        <v>448</v>
      </c>
      <c r="AC31" s="658">
        <v>449</v>
      </c>
      <c r="AD31" s="659">
        <v>450</v>
      </c>
      <c r="AE31" s="554"/>
      <c r="AG31" s="1">
        <v>237</v>
      </c>
    </row>
    <row r="32" spans="2:33" ht="24.95" customHeight="1">
      <c r="B32" s="656"/>
      <c r="C32" s="661" t="s">
        <v>67</v>
      </c>
      <c r="D32" s="657" t="s">
        <v>69</v>
      </c>
      <c r="E32" s="553" t="s">
        <v>75</v>
      </c>
      <c r="F32" s="658">
        <v>451</v>
      </c>
      <c r="G32" s="658">
        <v>452</v>
      </c>
      <c r="H32" s="658">
        <v>453</v>
      </c>
      <c r="I32" s="659">
        <v>454</v>
      </c>
      <c r="J32" s="659">
        <v>455</v>
      </c>
      <c r="K32" s="659">
        <v>456</v>
      </c>
      <c r="L32" s="659">
        <v>457</v>
      </c>
      <c r="M32" s="659">
        <v>458</v>
      </c>
      <c r="N32" s="659">
        <v>459</v>
      </c>
      <c r="O32" s="658">
        <v>460</v>
      </c>
      <c r="P32" s="658">
        <v>461</v>
      </c>
      <c r="Q32" s="658">
        <v>462</v>
      </c>
      <c r="R32" s="659">
        <v>463</v>
      </c>
      <c r="S32" s="659">
        <v>464</v>
      </c>
      <c r="T32" s="659">
        <v>465</v>
      </c>
      <c r="U32" s="659">
        <v>466</v>
      </c>
      <c r="V32" s="659">
        <v>467</v>
      </c>
      <c r="W32" s="659">
        <v>468</v>
      </c>
      <c r="X32" s="659">
        <v>469</v>
      </c>
      <c r="Y32" s="659">
        <v>470</v>
      </c>
      <c r="Z32" s="658">
        <v>471</v>
      </c>
      <c r="AA32" s="660">
        <v>472</v>
      </c>
      <c r="AB32" s="659">
        <v>473</v>
      </c>
      <c r="AC32" s="658">
        <v>474</v>
      </c>
      <c r="AD32" s="659">
        <v>475</v>
      </c>
      <c r="AE32" s="554"/>
      <c r="AG32" s="1">
        <v>260</v>
      </c>
    </row>
    <row r="33" spans="2:33" ht="24.95" customHeight="1">
      <c r="B33" s="656"/>
      <c r="C33" s="662" t="s">
        <v>72</v>
      </c>
      <c r="D33" s="663"/>
      <c r="E33" s="233" t="s">
        <v>74</v>
      </c>
      <c r="F33" s="658">
        <v>476</v>
      </c>
      <c r="G33" s="658">
        <v>477</v>
      </c>
      <c r="H33" s="658">
        <v>478</v>
      </c>
      <c r="I33" s="659">
        <v>479</v>
      </c>
      <c r="J33" s="659">
        <v>480</v>
      </c>
      <c r="K33" s="659">
        <v>481</v>
      </c>
      <c r="L33" s="659">
        <v>482</v>
      </c>
      <c r="M33" s="659">
        <v>483</v>
      </c>
      <c r="N33" s="659">
        <v>484</v>
      </c>
      <c r="O33" s="658">
        <v>485</v>
      </c>
      <c r="P33" s="658">
        <v>486</v>
      </c>
      <c r="Q33" s="658">
        <v>487</v>
      </c>
      <c r="R33" s="659">
        <v>488</v>
      </c>
      <c r="S33" s="659">
        <v>489</v>
      </c>
      <c r="T33" s="659">
        <v>490</v>
      </c>
      <c r="U33" s="659">
        <v>491</v>
      </c>
      <c r="V33" s="659">
        <v>492</v>
      </c>
      <c r="W33" s="659">
        <v>493</v>
      </c>
      <c r="X33" s="659">
        <v>494</v>
      </c>
      <c r="Y33" s="659">
        <v>495</v>
      </c>
      <c r="Z33" s="658">
        <v>496</v>
      </c>
      <c r="AA33" s="660">
        <v>497</v>
      </c>
      <c r="AB33" s="659">
        <v>498</v>
      </c>
      <c r="AC33" s="658">
        <v>499</v>
      </c>
      <c r="AD33" s="659">
        <v>500</v>
      </c>
      <c r="AE33" s="554"/>
      <c r="AG33" s="1">
        <v>261</v>
      </c>
    </row>
    <row r="34" spans="2:33" ht="24.95" customHeight="1">
      <c r="B34" s="656"/>
      <c r="C34" s="664"/>
      <c r="D34" s="665" t="s">
        <v>527</v>
      </c>
      <c r="E34" s="233" t="s">
        <v>439</v>
      </c>
      <c r="F34" s="658">
        <v>501</v>
      </c>
      <c r="G34" s="658">
        <v>502</v>
      </c>
      <c r="H34" s="658">
        <v>503</v>
      </c>
      <c r="I34" s="659">
        <v>504</v>
      </c>
      <c r="J34" s="659">
        <v>505</v>
      </c>
      <c r="K34" s="659">
        <v>506</v>
      </c>
      <c r="L34" s="659">
        <v>507</v>
      </c>
      <c r="M34" s="659">
        <v>508</v>
      </c>
      <c r="N34" s="659">
        <v>509</v>
      </c>
      <c r="O34" s="658">
        <v>510</v>
      </c>
      <c r="P34" s="658">
        <v>511</v>
      </c>
      <c r="Q34" s="658">
        <v>512</v>
      </c>
      <c r="R34" s="659">
        <v>513</v>
      </c>
      <c r="S34" s="659">
        <v>514</v>
      </c>
      <c r="T34" s="659">
        <v>515</v>
      </c>
      <c r="U34" s="659">
        <v>516</v>
      </c>
      <c r="V34" s="659">
        <v>517</v>
      </c>
      <c r="W34" s="659">
        <v>518</v>
      </c>
      <c r="X34" s="659">
        <v>519</v>
      </c>
      <c r="Y34" s="659">
        <v>520</v>
      </c>
      <c r="Z34" s="658">
        <v>521</v>
      </c>
      <c r="AA34" s="660">
        <v>522</v>
      </c>
      <c r="AB34" s="659">
        <v>523</v>
      </c>
      <c r="AC34" s="658">
        <v>524</v>
      </c>
      <c r="AD34" s="659">
        <v>525</v>
      </c>
      <c r="AE34" s="554"/>
      <c r="AG34" s="1">
        <v>262</v>
      </c>
    </row>
    <row r="35" spans="2:33" ht="24.95" customHeight="1">
      <c r="B35" s="656"/>
      <c r="C35" s="664" t="s">
        <v>528</v>
      </c>
      <c r="D35" s="665" t="s">
        <v>529</v>
      </c>
      <c r="E35" s="233" t="s">
        <v>445</v>
      </c>
      <c r="F35" s="658">
        <v>526</v>
      </c>
      <c r="G35" s="658">
        <v>527</v>
      </c>
      <c r="H35" s="658">
        <v>528</v>
      </c>
      <c r="I35" s="659">
        <v>529</v>
      </c>
      <c r="J35" s="659">
        <v>530</v>
      </c>
      <c r="K35" s="659">
        <v>531</v>
      </c>
      <c r="L35" s="659">
        <v>532</v>
      </c>
      <c r="M35" s="659">
        <v>533</v>
      </c>
      <c r="N35" s="659">
        <v>534</v>
      </c>
      <c r="O35" s="658">
        <v>535</v>
      </c>
      <c r="P35" s="658">
        <v>536</v>
      </c>
      <c r="Q35" s="658">
        <v>537</v>
      </c>
      <c r="R35" s="659">
        <v>538</v>
      </c>
      <c r="S35" s="659">
        <v>539</v>
      </c>
      <c r="T35" s="659">
        <v>540</v>
      </c>
      <c r="U35" s="659">
        <v>541</v>
      </c>
      <c r="V35" s="659">
        <v>542</v>
      </c>
      <c r="W35" s="659">
        <v>543</v>
      </c>
      <c r="X35" s="659">
        <v>544</v>
      </c>
      <c r="Y35" s="659">
        <v>545</v>
      </c>
      <c r="Z35" s="658">
        <v>546</v>
      </c>
      <c r="AA35" s="660">
        <v>547</v>
      </c>
      <c r="AB35" s="659">
        <v>548</v>
      </c>
      <c r="AC35" s="658">
        <v>549</v>
      </c>
      <c r="AD35" s="659">
        <v>550</v>
      </c>
      <c r="AE35" s="554"/>
      <c r="AG35" s="1">
        <v>285</v>
      </c>
    </row>
    <row r="36" spans="2:33" ht="24.95" customHeight="1">
      <c r="B36" s="656"/>
      <c r="C36" s="664" t="s">
        <v>530</v>
      </c>
      <c r="D36" s="665" t="s">
        <v>531</v>
      </c>
      <c r="E36" s="634" t="s">
        <v>440</v>
      </c>
      <c r="F36" s="658">
        <v>551</v>
      </c>
      <c r="G36" s="658">
        <v>552</v>
      </c>
      <c r="H36" s="658">
        <v>553</v>
      </c>
      <c r="I36" s="659">
        <v>554</v>
      </c>
      <c r="J36" s="659">
        <v>555</v>
      </c>
      <c r="K36" s="659">
        <v>556</v>
      </c>
      <c r="L36" s="659">
        <v>557</v>
      </c>
      <c r="M36" s="659">
        <v>558</v>
      </c>
      <c r="N36" s="659">
        <v>559</v>
      </c>
      <c r="O36" s="658">
        <v>560</v>
      </c>
      <c r="P36" s="658">
        <v>561</v>
      </c>
      <c r="Q36" s="658">
        <v>562</v>
      </c>
      <c r="R36" s="659">
        <v>563</v>
      </c>
      <c r="S36" s="659">
        <v>564</v>
      </c>
      <c r="T36" s="659">
        <v>565</v>
      </c>
      <c r="U36" s="659">
        <v>566</v>
      </c>
      <c r="V36" s="659">
        <v>567</v>
      </c>
      <c r="W36" s="659">
        <v>568</v>
      </c>
      <c r="X36" s="659">
        <v>569</v>
      </c>
      <c r="Y36" s="659">
        <v>570</v>
      </c>
      <c r="Z36" s="658">
        <v>571</v>
      </c>
      <c r="AA36" s="660">
        <v>572</v>
      </c>
      <c r="AB36" s="659">
        <v>573</v>
      </c>
      <c r="AC36" s="658">
        <v>574</v>
      </c>
      <c r="AD36" s="659">
        <v>575</v>
      </c>
      <c r="AE36" s="554"/>
      <c r="AG36" s="1">
        <v>286</v>
      </c>
    </row>
    <row r="37" spans="2:33" ht="24.95" customHeight="1">
      <c r="B37" s="656"/>
      <c r="C37" s="664" t="s">
        <v>532</v>
      </c>
      <c r="D37" s="666" t="s">
        <v>533</v>
      </c>
      <c r="E37" s="233" t="s">
        <v>441</v>
      </c>
      <c r="F37" s="658">
        <v>576</v>
      </c>
      <c r="G37" s="658">
        <v>577</v>
      </c>
      <c r="H37" s="658">
        <v>578</v>
      </c>
      <c r="I37" s="659">
        <v>579</v>
      </c>
      <c r="J37" s="659">
        <v>580</v>
      </c>
      <c r="K37" s="659">
        <v>581</v>
      </c>
      <c r="L37" s="659">
        <v>582</v>
      </c>
      <c r="M37" s="659">
        <v>583</v>
      </c>
      <c r="N37" s="659">
        <v>584</v>
      </c>
      <c r="O37" s="658">
        <v>585</v>
      </c>
      <c r="P37" s="658">
        <v>586</v>
      </c>
      <c r="Q37" s="658">
        <v>587</v>
      </c>
      <c r="R37" s="659">
        <v>588</v>
      </c>
      <c r="S37" s="659">
        <v>589</v>
      </c>
      <c r="T37" s="659">
        <v>590</v>
      </c>
      <c r="U37" s="659">
        <v>591</v>
      </c>
      <c r="V37" s="659">
        <v>592</v>
      </c>
      <c r="W37" s="659">
        <v>593</v>
      </c>
      <c r="X37" s="659">
        <v>594</v>
      </c>
      <c r="Y37" s="659">
        <v>595</v>
      </c>
      <c r="Z37" s="658">
        <v>596</v>
      </c>
      <c r="AA37" s="660">
        <v>597</v>
      </c>
      <c r="AB37" s="659">
        <v>598</v>
      </c>
      <c r="AC37" s="658">
        <v>599</v>
      </c>
      <c r="AD37" s="659">
        <v>600</v>
      </c>
      <c r="AE37" s="554"/>
      <c r="AG37" s="1">
        <v>287</v>
      </c>
    </row>
    <row r="38" spans="2:33" ht="24.95" customHeight="1">
      <c r="B38" s="656"/>
      <c r="C38" s="664" t="s">
        <v>534</v>
      </c>
      <c r="D38" s="665" t="s">
        <v>535</v>
      </c>
      <c r="E38" s="233" t="s">
        <v>442</v>
      </c>
      <c r="F38" s="658">
        <v>601</v>
      </c>
      <c r="G38" s="658">
        <v>602</v>
      </c>
      <c r="H38" s="658">
        <v>603</v>
      </c>
      <c r="I38" s="659">
        <v>604</v>
      </c>
      <c r="J38" s="659">
        <v>605</v>
      </c>
      <c r="K38" s="659">
        <v>606</v>
      </c>
      <c r="L38" s="659">
        <v>607</v>
      </c>
      <c r="M38" s="659">
        <v>608</v>
      </c>
      <c r="N38" s="659">
        <v>609</v>
      </c>
      <c r="O38" s="658">
        <v>610</v>
      </c>
      <c r="P38" s="658">
        <v>611</v>
      </c>
      <c r="Q38" s="658">
        <v>612</v>
      </c>
      <c r="R38" s="659">
        <v>613</v>
      </c>
      <c r="S38" s="659">
        <v>614</v>
      </c>
      <c r="T38" s="659">
        <v>615</v>
      </c>
      <c r="U38" s="659">
        <v>616</v>
      </c>
      <c r="V38" s="659">
        <v>617</v>
      </c>
      <c r="W38" s="659">
        <v>618</v>
      </c>
      <c r="X38" s="659">
        <v>619</v>
      </c>
      <c r="Y38" s="659">
        <v>620</v>
      </c>
      <c r="Z38" s="658">
        <v>621</v>
      </c>
      <c r="AA38" s="660">
        <v>622</v>
      </c>
      <c r="AB38" s="659">
        <v>623</v>
      </c>
      <c r="AC38" s="658">
        <v>624</v>
      </c>
      <c r="AD38" s="659">
        <v>625</v>
      </c>
      <c r="AE38" s="554"/>
      <c r="AG38" s="1">
        <v>310</v>
      </c>
    </row>
    <row r="39" spans="2:33" ht="24.95" customHeight="1">
      <c r="B39" s="656"/>
      <c r="C39" s="232"/>
      <c r="D39" s="665" t="s">
        <v>536</v>
      </c>
      <c r="E39" s="233" t="s">
        <v>443</v>
      </c>
      <c r="F39" s="658">
        <v>626</v>
      </c>
      <c r="G39" s="658">
        <v>627</v>
      </c>
      <c r="H39" s="658">
        <v>628</v>
      </c>
      <c r="I39" s="659">
        <v>629</v>
      </c>
      <c r="J39" s="659">
        <v>630</v>
      </c>
      <c r="K39" s="659">
        <v>631</v>
      </c>
      <c r="L39" s="659">
        <v>632</v>
      </c>
      <c r="M39" s="659">
        <v>633</v>
      </c>
      <c r="N39" s="659">
        <v>634</v>
      </c>
      <c r="O39" s="658">
        <v>635</v>
      </c>
      <c r="P39" s="658">
        <v>636</v>
      </c>
      <c r="Q39" s="658">
        <v>637</v>
      </c>
      <c r="R39" s="659">
        <v>638</v>
      </c>
      <c r="S39" s="659">
        <v>639</v>
      </c>
      <c r="T39" s="659">
        <v>640</v>
      </c>
      <c r="U39" s="659">
        <v>641</v>
      </c>
      <c r="V39" s="659">
        <v>642</v>
      </c>
      <c r="W39" s="659">
        <v>643</v>
      </c>
      <c r="X39" s="659">
        <v>644</v>
      </c>
      <c r="Y39" s="659">
        <v>645</v>
      </c>
      <c r="Z39" s="658">
        <v>646</v>
      </c>
      <c r="AA39" s="660">
        <v>647</v>
      </c>
      <c r="AB39" s="659">
        <v>648</v>
      </c>
      <c r="AC39" s="658">
        <v>649</v>
      </c>
      <c r="AD39" s="659">
        <v>650</v>
      </c>
      <c r="AE39" s="554"/>
      <c r="AG39" s="1">
        <v>311</v>
      </c>
    </row>
    <row r="40" spans="2:33" ht="24.95" customHeight="1">
      <c r="B40" s="656"/>
      <c r="C40" s="667" t="s">
        <v>32</v>
      </c>
      <c r="D40" s="665" t="s">
        <v>33</v>
      </c>
      <c r="E40" s="233" t="s">
        <v>444</v>
      </c>
      <c r="F40" s="658">
        <v>651</v>
      </c>
      <c r="G40" s="658">
        <v>652</v>
      </c>
      <c r="H40" s="658">
        <v>653</v>
      </c>
      <c r="I40" s="659">
        <v>654</v>
      </c>
      <c r="J40" s="659">
        <v>655</v>
      </c>
      <c r="K40" s="659">
        <v>656</v>
      </c>
      <c r="L40" s="659">
        <v>657</v>
      </c>
      <c r="M40" s="659">
        <v>658</v>
      </c>
      <c r="N40" s="659">
        <v>659</v>
      </c>
      <c r="O40" s="658">
        <v>660</v>
      </c>
      <c r="P40" s="658">
        <v>661</v>
      </c>
      <c r="Q40" s="658">
        <v>662</v>
      </c>
      <c r="R40" s="659">
        <v>663</v>
      </c>
      <c r="S40" s="659">
        <v>664</v>
      </c>
      <c r="T40" s="659">
        <v>665</v>
      </c>
      <c r="U40" s="659">
        <v>666</v>
      </c>
      <c r="V40" s="659">
        <v>667</v>
      </c>
      <c r="W40" s="659">
        <v>668</v>
      </c>
      <c r="X40" s="659">
        <v>669</v>
      </c>
      <c r="Y40" s="659">
        <v>670</v>
      </c>
      <c r="Z40" s="658">
        <v>671</v>
      </c>
      <c r="AA40" s="660">
        <v>672</v>
      </c>
      <c r="AB40" s="659">
        <v>673</v>
      </c>
      <c r="AC40" s="658">
        <v>674</v>
      </c>
      <c r="AD40" s="659">
        <v>675</v>
      </c>
      <c r="AE40" s="554"/>
      <c r="AG40" s="1">
        <v>312</v>
      </c>
    </row>
    <row r="41" spans="2:33" ht="24.95" customHeight="1">
      <c r="B41" s="656"/>
      <c r="C41" s="668" t="s">
        <v>3</v>
      </c>
      <c r="D41" s="665" t="s">
        <v>34</v>
      </c>
      <c r="E41" s="233" t="s">
        <v>446</v>
      </c>
      <c r="F41" s="658">
        <v>676</v>
      </c>
      <c r="G41" s="658">
        <v>677</v>
      </c>
      <c r="H41" s="658">
        <v>678</v>
      </c>
      <c r="I41" s="659">
        <v>679</v>
      </c>
      <c r="J41" s="659">
        <v>680</v>
      </c>
      <c r="K41" s="659">
        <v>681</v>
      </c>
      <c r="L41" s="659">
        <v>682</v>
      </c>
      <c r="M41" s="659">
        <v>683</v>
      </c>
      <c r="N41" s="659">
        <v>684</v>
      </c>
      <c r="O41" s="658">
        <v>685</v>
      </c>
      <c r="P41" s="658">
        <v>686</v>
      </c>
      <c r="Q41" s="658">
        <v>687</v>
      </c>
      <c r="R41" s="659">
        <v>688</v>
      </c>
      <c r="S41" s="659">
        <v>689</v>
      </c>
      <c r="T41" s="659">
        <v>690</v>
      </c>
      <c r="U41" s="659">
        <v>691</v>
      </c>
      <c r="V41" s="659">
        <v>692</v>
      </c>
      <c r="W41" s="659">
        <v>693</v>
      </c>
      <c r="X41" s="659">
        <v>694</v>
      </c>
      <c r="Y41" s="659">
        <v>695</v>
      </c>
      <c r="Z41" s="658">
        <v>696</v>
      </c>
      <c r="AA41" s="660">
        <v>697</v>
      </c>
      <c r="AB41" s="659">
        <v>698</v>
      </c>
      <c r="AC41" s="658">
        <v>699</v>
      </c>
      <c r="AD41" s="659">
        <v>700</v>
      </c>
      <c r="AE41" s="554"/>
      <c r="AG41" s="1">
        <v>335</v>
      </c>
    </row>
    <row r="42" spans="2:33" ht="24.95" customHeight="1">
      <c r="B42" s="656"/>
      <c r="C42" s="669" t="s">
        <v>537</v>
      </c>
      <c r="D42" s="665" t="s">
        <v>538</v>
      </c>
      <c r="E42" s="233" t="s">
        <v>544</v>
      </c>
      <c r="F42" s="658">
        <v>701</v>
      </c>
      <c r="G42" s="658">
        <v>702</v>
      </c>
      <c r="H42" s="658">
        <v>703</v>
      </c>
      <c r="I42" s="659">
        <v>704</v>
      </c>
      <c r="J42" s="659">
        <v>705</v>
      </c>
      <c r="K42" s="659">
        <v>706</v>
      </c>
      <c r="L42" s="659">
        <v>707</v>
      </c>
      <c r="M42" s="659">
        <v>708</v>
      </c>
      <c r="N42" s="659">
        <v>709</v>
      </c>
      <c r="O42" s="658">
        <v>710</v>
      </c>
      <c r="P42" s="658">
        <v>711</v>
      </c>
      <c r="Q42" s="658">
        <v>712</v>
      </c>
      <c r="R42" s="659">
        <v>713</v>
      </c>
      <c r="S42" s="659">
        <v>714</v>
      </c>
      <c r="T42" s="659">
        <v>715</v>
      </c>
      <c r="U42" s="659">
        <v>716</v>
      </c>
      <c r="V42" s="659">
        <v>717</v>
      </c>
      <c r="W42" s="659">
        <v>718</v>
      </c>
      <c r="X42" s="659">
        <v>719</v>
      </c>
      <c r="Y42" s="659">
        <v>720</v>
      </c>
      <c r="Z42" s="658">
        <v>721</v>
      </c>
      <c r="AA42" s="660">
        <v>722</v>
      </c>
      <c r="AB42" s="659">
        <v>723</v>
      </c>
      <c r="AC42" s="658">
        <v>724</v>
      </c>
      <c r="AD42" s="659">
        <v>725</v>
      </c>
      <c r="AE42" s="554"/>
      <c r="AG42" s="1">
        <v>336</v>
      </c>
    </row>
    <row r="43" spans="2:33" ht="24.95" customHeight="1">
      <c r="B43" s="656"/>
      <c r="C43" s="638" t="s">
        <v>539</v>
      </c>
      <c r="D43" s="665" t="s">
        <v>540</v>
      </c>
      <c r="E43" s="233" t="s">
        <v>545</v>
      </c>
      <c r="F43" s="658">
        <v>726</v>
      </c>
      <c r="G43" s="658">
        <v>727</v>
      </c>
      <c r="H43" s="658">
        <v>728</v>
      </c>
      <c r="I43" s="659">
        <v>729</v>
      </c>
      <c r="J43" s="659">
        <v>730</v>
      </c>
      <c r="K43" s="659">
        <v>731</v>
      </c>
      <c r="L43" s="659">
        <v>732</v>
      </c>
      <c r="M43" s="659">
        <v>733</v>
      </c>
      <c r="N43" s="659">
        <v>734</v>
      </c>
      <c r="O43" s="658">
        <v>735</v>
      </c>
      <c r="P43" s="658">
        <v>736</v>
      </c>
      <c r="Q43" s="658">
        <v>737</v>
      </c>
      <c r="R43" s="659">
        <v>738</v>
      </c>
      <c r="S43" s="659">
        <v>739</v>
      </c>
      <c r="T43" s="659">
        <v>740</v>
      </c>
      <c r="U43" s="659">
        <v>741</v>
      </c>
      <c r="V43" s="659">
        <v>742</v>
      </c>
      <c r="W43" s="659">
        <v>743</v>
      </c>
      <c r="X43" s="659">
        <v>744</v>
      </c>
      <c r="Y43" s="659">
        <v>745</v>
      </c>
      <c r="Z43" s="658">
        <v>746</v>
      </c>
      <c r="AA43" s="660">
        <v>747</v>
      </c>
      <c r="AB43" s="659">
        <v>748</v>
      </c>
      <c r="AC43" s="658">
        <v>749</v>
      </c>
      <c r="AD43" s="659">
        <v>750</v>
      </c>
      <c r="AE43" s="554"/>
      <c r="AG43" s="1">
        <v>337</v>
      </c>
    </row>
    <row r="44" spans="2:33" ht="24.95" customHeight="1">
      <c r="B44" s="656"/>
      <c r="C44" s="638" t="s">
        <v>532</v>
      </c>
      <c r="D44" s="665" t="s">
        <v>541</v>
      </c>
      <c r="E44" s="233" t="s">
        <v>546</v>
      </c>
      <c r="F44" s="658">
        <v>751</v>
      </c>
      <c r="G44" s="658">
        <v>752</v>
      </c>
      <c r="H44" s="658">
        <v>753</v>
      </c>
      <c r="I44" s="659">
        <v>754</v>
      </c>
      <c r="J44" s="659">
        <v>755</v>
      </c>
      <c r="K44" s="659">
        <v>756</v>
      </c>
      <c r="L44" s="659">
        <v>757</v>
      </c>
      <c r="M44" s="659">
        <v>758</v>
      </c>
      <c r="N44" s="659">
        <v>759</v>
      </c>
      <c r="O44" s="658">
        <v>760</v>
      </c>
      <c r="P44" s="658">
        <v>761</v>
      </c>
      <c r="Q44" s="658">
        <v>762</v>
      </c>
      <c r="R44" s="659">
        <v>763</v>
      </c>
      <c r="S44" s="659">
        <v>764</v>
      </c>
      <c r="T44" s="659">
        <v>765</v>
      </c>
      <c r="U44" s="659">
        <v>766</v>
      </c>
      <c r="V44" s="659">
        <v>767</v>
      </c>
      <c r="W44" s="659">
        <v>768</v>
      </c>
      <c r="X44" s="659">
        <v>769</v>
      </c>
      <c r="Y44" s="659">
        <v>770</v>
      </c>
      <c r="Z44" s="658">
        <v>771</v>
      </c>
      <c r="AA44" s="660">
        <v>772</v>
      </c>
      <c r="AB44" s="659">
        <v>773</v>
      </c>
      <c r="AC44" s="658">
        <v>774</v>
      </c>
      <c r="AD44" s="659">
        <v>775</v>
      </c>
      <c r="AE44" s="554"/>
      <c r="AG44" s="1">
        <v>360</v>
      </c>
    </row>
    <row r="45" spans="2:33" ht="24.95" customHeight="1">
      <c r="B45" s="656"/>
      <c r="C45" s="638" t="s">
        <v>534</v>
      </c>
      <c r="D45" s="665" t="s">
        <v>542</v>
      </c>
      <c r="E45" s="233" t="s">
        <v>547</v>
      </c>
      <c r="F45" s="658">
        <v>776</v>
      </c>
      <c r="G45" s="658">
        <v>777</v>
      </c>
      <c r="H45" s="658">
        <v>778</v>
      </c>
      <c r="I45" s="659">
        <v>779</v>
      </c>
      <c r="J45" s="659">
        <v>780</v>
      </c>
      <c r="K45" s="659">
        <v>781</v>
      </c>
      <c r="L45" s="659">
        <v>782</v>
      </c>
      <c r="M45" s="659">
        <v>783</v>
      </c>
      <c r="N45" s="659">
        <v>784</v>
      </c>
      <c r="O45" s="658">
        <v>785</v>
      </c>
      <c r="P45" s="658">
        <v>786</v>
      </c>
      <c r="Q45" s="658">
        <v>787</v>
      </c>
      <c r="R45" s="659">
        <v>788</v>
      </c>
      <c r="S45" s="659">
        <v>789</v>
      </c>
      <c r="T45" s="659">
        <v>790</v>
      </c>
      <c r="U45" s="659">
        <v>791</v>
      </c>
      <c r="V45" s="659">
        <v>792</v>
      </c>
      <c r="W45" s="659">
        <v>793</v>
      </c>
      <c r="X45" s="659">
        <v>794</v>
      </c>
      <c r="Y45" s="659">
        <v>795</v>
      </c>
      <c r="Z45" s="658">
        <v>796</v>
      </c>
      <c r="AA45" s="660">
        <v>797</v>
      </c>
      <c r="AB45" s="659">
        <v>798</v>
      </c>
      <c r="AC45" s="658">
        <v>799</v>
      </c>
      <c r="AD45" s="659">
        <v>800</v>
      </c>
      <c r="AE45" s="554"/>
      <c r="AG45" s="1">
        <v>361</v>
      </c>
    </row>
    <row r="46" spans="2:33" ht="24.95" customHeight="1">
      <c r="B46" s="656"/>
      <c r="C46" s="641" t="s">
        <v>243</v>
      </c>
      <c r="D46" s="670"/>
      <c r="E46" s="233" t="s">
        <v>377</v>
      </c>
      <c r="F46" s="658">
        <v>801</v>
      </c>
      <c r="G46" s="658">
        <v>802</v>
      </c>
      <c r="H46" s="658">
        <v>803</v>
      </c>
      <c r="I46" s="659">
        <v>804</v>
      </c>
      <c r="J46" s="659">
        <v>805</v>
      </c>
      <c r="K46" s="659">
        <v>806</v>
      </c>
      <c r="L46" s="659">
        <v>807</v>
      </c>
      <c r="M46" s="659">
        <v>808</v>
      </c>
      <c r="N46" s="659">
        <v>809</v>
      </c>
      <c r="O46" s="658">
        <v>810</v>
      </c>
      <c r="P46" s="658">
        <v>811</v>
      </c>
      <c r="Q46" s="658">
        <v>812</v>
      </c>
      <c r="R46" s="659">
        <v>813</v>
      </c>
      <c r="S46" s="659">
        <v>814</v>
      </c>
      <c r="T46" s="659">
        <v>815</v>
      </c>
      <c r="U46" s="659">
        <v>816</v>
      </c>
      <c r="V46" s="659">
        <v>817</v>
      </c>
      <c r="W46" s="659">
        <v>818</v>
      </c>
      <c r="X46" s="659">
        <v>819</v>
      </c>
      <c r="Y46" s="659">
        <v>820</v>
      </c>
      <c r="Z46" s="658">
        <v>821</v>
      </c>
      <c r="AA46" s="660">
        <v>822</v>
      </c>
      <c r="AB46" s="659">
        <v>823</v>
      </c>
      <c r="AC46" s="658">
        <v>824</v>
      </c>
      <c r="AD46" s="659">
        <v>825</v>
      </c>
      <c r="AE46" s="554"/>
      <c r="AG46" s="1">
        <v>362</v>
      </c>
    </row>
    <row r="47" spans="2:33" ht="24.95" customHeight="1">
      <c r="B47" s="671"/>
      <c r="C47" s="641"/>
      <c r="D47" s="672" t="s">
        <v>70</v>
      </c>
      <c r="E47" s="233" t="s">
        <v>548</v>
      </c>
      <c r="F47" s="675">
        <v>826</v>
      </c>
      <c r="G47" s="675">
        <v>827</v>
      </c>
      <c r="H47" s="675">
        <v>828</v>
      </c>
      <c r="I47" s="659">
        <v>829</v>
      </c>
      <c r="J47" s="659">
        <v>830</v>
      </c>
      <c r="K47" s="659">
        <v>831</v>
      </c>
      <c r="L47" s="659">
        <v>832</v>
      </c>
      <c r="M47" s="659">
        <v>833</v>
      </c>
      <c r="N47" s="659">
        <v>834</v>
      </c>
      <c r="O47" s="675">
        <v>835</v>
      </c>
      <c r="P47" s="675">
        <v>836</v>
      </c>
      <c r="Q47" s="675">
        <v>837</v>
      </c>
      <c r="R47" s="659">
        <v>838</v>
      </c>
      <c r="S47" s="659">
        <v>839</v>
      </c>
      <c r="T47" s="659">
        <v>840</v>
      </c>
      <c r="U47" s="659">
        <v>841</v>
      </c>
      <c r="V47" s="659">
        <v>842</v>
      </c>
      <c r="W47" s="659">
        <v>843</v>
      </c>
      <c r="X47" s="659">
        <v>844</v>
      </c>
      <c r="Y47" s="659">
        <v>845</v>
      </c>
      <c r="Z47" s="675">
        <v>846</v>
      </c>
      <c r="AA47" s="660">
        <v>847</v>
      </c>
      <c r="AB47" s="659">
        <v>848</v>
      </c>
      <c r="AC47" s="675">
        <v>849</v>
      </c>
      <c r="AD47" s="659">
        <v>850</v>
      </c>
      <c r="AE47" s="554"/>
      <c r="AG47" s="1">
        <v>385</v>
      </c>
    </row>
    <row r="48" spans="2:33" ht="22.5" customHeight="1" thickBot="1">
      <c r="B48" s="216"/>
      <c r="C48" s="633"/>
      <c r="D48" s="676"/>
      <c r="E48" s="549"/>
      <c r="F48" s="677"/>
      <c r="G48" s="677"/>
      <c r="H48" s="677"/>
      <c r="I48" s="677"/>
      <c r="J48" s="677"/>
      <c r="K48" s="677"/>
      <c r="L48" s="677"/>
      <c r="M48" s="677"/>
      <c r="N48" s="677"/>
      <c r="O48" s="677"/>
      <c r="P48" s="677"/>
      <c r="Q48" s="677"/>
      <c r="R48" s="677"/>
      <c r="S48" s="677"/>
      <c r="T48" s="677"/>
      <c r="U48" s="677"/>
      <c r="V48" s="677"/>
      <c r="W48" s="677"/>
      <c r="X48" s="677"/>
      <c r="Y48" s="677"/>
      <c r="Z48" s="677"/>
      <c r="AA48" s="677"/>
      <c r="AB48" s="677"/>
      <c r="AC48" s="677"/>
      <c r="AD48" s="677"/>
      <c r="AE48" s="554"/>
      <c r="AG48" s="1">
        <v>386</v>
      </c>
    </row>
    <row r="49" spans="2:33" ht="24.95" customHeight="1">
      <c r="B49" s="631"/>
      <c r="C49" s="678" t="s">
        <v>549</v>
      </c>
      <c r="D49" s="636" t="s">
        <v>35</v>
      </c>
      <c r="E49" s="233" t="s">
        <v>550</v>
      </c>
      <c r="F49" s="658">
        <v>851</v>
      </c>
      <c r="G49" s="658">
        <v>852</v>
      </c>
      <c r="H49" s="658">
        <v>853</v>
      </c>
      <c r="I49" s="658">
        <v>854</v>
      </c>
      <c r="J49" s="658">
        <v>855</v>
      </c>
      <c r="K49" s="658">
        <v>856</v>
      </c>
      <c r="L49" s="658">
        <v>857</v>
      </c>
      <c r="M49" s="658">
        <v>858</v>
      </c>
      <c r="N49" s="658">
        <v>859</v>
      </c>
      <c r="O49" s="659">
        <v>860</v>
      </c>
      <c r="P49" s="659">
        <v>861</v>
      </c>
      <c r="Q49" s="659">
        <v>862</v>
      </c>
      <c r="R49" s="658">
        <v>863</v>
      </c>
      <c r="S49" s="658">
        <v>864</v>
      </c>
      <c r="T49" s="658">
        <v>865</v>
      </c>
      <c r="U49" s="658">
        <v>866</v>
      </c>
      <c r="V49" s="658">
        <v>867</v>
      </c>
      <c r="W49" s="658">
        <v>868</v>
      </c>
      <c r="X49" s="658">
        <v>869</v>
      </c>
      <c r="Y49" s="659">
        <v>870</v>
      </c>
      <c r="Z49" s="658">
        <v>871</v>
      </c>
      <c r="AA49" s="660">
        <v>872</v>
      </c>
      <c r="AB49" s="679">
        <v>873</v>
      </c>
      <c r="AC49" s="679">
        <v>874</v>
      </c>
      <c r="AD49" s="679">
        <v>875</v>
      </c>
      <c r="AE49" s="554"/>
      <c r="AG49" s="1">
        <v>387</v>
      </c>
    </row>
    <row r="50" spans="2:33" ht="24.95" customHeight="1">
      <c r="B50" s="653"/>
      <c r="C50" s="680" t="s">
        <v>551</v>
      </c>
      <c r="D50" s="636" t="s">
        <v>552</v>
      </c>
      <c r="E50" s="233" t="s">
        <v>553</v>
      </c>
      <c r="F50" s="658">
        <v>876</v>
      </c>
      <c r="G50" s="658">
        <v>877</v>
      </c>
      <c r="H50" s="658">
        <v>878</v>
      </c>
      <c r="I50" s="658">
        <v>879</v>
      </c>
      <c r="J50" s="658">
        <v>880</v>
      </c>
      <c r="K50" s="658">
        <v>881</v>
      </c>
      <c r="L50" s="658">
        <v>882</v>
      </c>
      <c r="M50" s="658">
        <v>883</v>
      </c>
      <c r="N50" s="658">
        <v>884</v>
      </c>
      <c r="O50" s="659">
        <v>885</v>
      </c>
      <c r="P50" s="659">
        <v>886</v>
      </c>
      <c r="Q50" s="659">
        <v>887</v>
      </c>
      <c r="R50" s="658">
        <v>888</v>
      </c>
      <c r="S50" s="658">
        <v>889</v>
      </c>
      <c r="T50" s="658">
        <v>890</v>
      </c>
      <c r="U50" s="658">
        <v>891</v>
      </c>
      <c r="V50" s="658">
        <v>892</v>
      </c>
      <c r="W50" s="658">
        <v>893</v>
      </c>
      <c r="X50" s="658">
        <v>894</v>
      </c>
      <c r="Y50" s="659">
        <v>895</v>
      </c>
      <c r="Z50" s="658">
        <v>896</v>
      </c>
      <c r="AA50" s="660">
        <v>897</v>
      </c>
      <c r="AB50" s="679">
        <v>898</v>
      </c>
      <c r="AC50" s="679">
        <v>899</v>
      </c>
      <c r="AD50" s="679">
        <v>900</v>
      </c>
      <c r="AE50" s="554"/>
      <c r="AG50" s="1">
        <v>410</v>
      </c>
    </row>
    <row r="51" spans="2:33" ht="24.95" customHeight="1">
      <c r="B51" s="631"/>
      <c r="C51" s="681" t="s">
        <v>549</v>
      </c>
      <c r="D51" s="654" t="s">
        <v>35</v>
      </c>
      <c r="E51" s="553" t="s">
        <v>554</v>
      </c>
      <c r="F51" s="682">
        <v>901</v>
      </c>
      <c r="G51" s="682">
        <v>902</v>
      </c>
      <c r="H51" s="682">
        <v>903</v>
      </c>
      <c r="I51" s="659">
        <v>904</v>
      </c>
      <c r="J51" s="659">
        <v>905</v>
      </c>
      <c r="K51" s="659">
        <v>906</v>
      </c>
      <c r="L51" s="659">
        <v>907</v>
      </c>
      <c r="M51" s="659">
        <v>908</v>
      </c>
      <c r="N51" s="659">
        <v>909</v>
      </c>
      <c r="O51" s="682">
        <v>910</v>
      </c>
      <c r="P51" s="682">
        <v>911</v>
      </c>
      <c r="Q51" s="682">
        <v>912</v>
      </c>
      <c r="R51" s="659">
        <v>913</v>
      </c>
      <c r="S51" s="659">
        <v>914</v>
      </c>
      <c r="T51" s="659">
        <v>915</v>
      </c>
      <c r="U51" s="659">
        <v>916</v>
      </c>
      <c r="V51" s="659">
        <v>917</v>
      </c>
      <c r="W51" s="659">
        <v>918</v>
      </c>
      <c r="X51" s="659">
        <v>919</v>
      </c>
      <c r="Y51" s="683">
        <v>920</v>
      </c>
      <c r="Z51" s="682">
        <v>921</v>
      </c>
      <c r="AA51" s="684">
        <v>922</v>
      </c>
      <c r="AB51" s="659">
        <v>923</v>
      </c>
      <c r="AC51" s="685">
        <v>924</v>
      </c>
      <c r="AD51" s="659">
        <v>925</v>
      </c>
      <c r="AE51" s="554"/>
      <c r="AG51" s="1">
        <v>411</v>
      </c>
    </row>
    <row r="52" spans="2:33" ht="24.95" customHeight="1" thickBot="1">
      <c r="B52" s="653"/>
      <c r="C52" s="686" t="s">
        <v>551</v>
      </c>
      <c r="D52" s="636" t="s">
        <v>552</v>
      </c>
      <c r="E52" s="233" t="s">
        <v>555</v>
      </c>
      <c r="F52" s="682">
        <v>926</v>
      </c>
      <c r="G52" s="682">
        <v>927</v>
      </c>
      <c r="H52" s="682">
        <v>928</v>
      </c>
      <c r="I52" s="659">
        <v>929</v>
      </c>
      <c r="J52" s="659">
        <v>930</v>
      </c>
      <c r="K52" s="659">
        <v>931</v>
      </c>
      <c r="L52" s="659">
        <v>932</v>
      </c>
      <c r="M52" s="659">
        <v>933</v>
      </c>
      <c r="N52" s="659">
        <v>934</v>
      </c>
      <c r="O52" s="682">
        <v>935</v>
      </c>
      <c r="P52" s="682">
        <v>936</v>
      </c>
      <c r="Q52" s="682">
        <v>937</v>
      </c>
      <c r="R52" s="659">
        <v>938</v>
      </c>
      <c r="S52" s="659">
        <v>939</v>
      </c>
      <c r="T52" s="659">
        <v>940</v>
      </c>
      <c r="U52" s="659">
        <v>941</v>
      </c>
      <c r="V52" s="659">
        <v>942</v>
      </c>
      <c r="W52" s="659">
        <v>943</v>
      </c>
      <c r="X52" s="659">
        <v>944</v>
      </c>
      <c r="Y52" s="659">
        <v>945</v>
      </c>
      <c r="Z52" s="682">
        <v>946</v>
      </c>
      <c r="AA52" s="660">
        <v>947</v>
      </c>
      <c r="AB52" s="659">
        <v>948</v>
      </c>
      <c r="AC52" s="685">
        <v>949</v>
      </c>
      <c r="AD52" s="659">
        <v>950</v>
      </c>
      <c r="AE52" s="554"/>
      <c r="AG52" s="1">
        <v>412</v>
      </c>
    </row>
    <row r="53" spans="2:33">
      <c r="B53" s="216"/>
      <c r="C53" s="216"/>
      <c r="D53" s="218"/>
      <c r="E53" s="217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8"/>
      <c r="AG53" s="1">
        <v>19</v>
      </c>
    </row>
    <row r="54" spans="2:33" s="71" customFormat="1" ht="21.75" customHeight="1">
      <c r="B54" s="71" t="s">
        <v>390</v>
      </c>
      <c r="E54" s="82"/>
      <c r="G54" s="82"/>
      <c r="AA54" s="71" t="s">
        <v>392</v>
      </c>
      <c r="AG54" s="1">
        <v>44</v>
      </c>
    </row>
    <row r="55" spans="2:33" s="144" customFormat="1" ht="36" customHeight="1">
      <c r="B55" s="449"/>
      <c r="C55" s="450"/>
      <c r="D55" s="450"/>
      <c r="E55" s="451"/>
      <c r="F55" s="452" t="s">
        <v>256</v>
      </c>
      <c r="G55" s="452" t="s">
        <v>257</v>
      </c>
      <c r="H55" s="452" t="s">
        <v>258</v>
      </c>
      <c r="I55" s="452" t="s">
        <v>259</v>
      </c>
      <c r="J55" s="452" t="s">
        <v>260</v>
      </c>
      <c r="K55" s="452" t="s">
        <v>261</v>
      </c>
      <c r="L55" s="452" t="s">
        <v>262</v>
      </c>
      <c r="M55" s="452" t="s">
        <v>263</v>
      </c>
      <c r="N55" s="452" t="s">
        <v>264</v>
      </c>
      <c r="O55" s="452" t="s">
        <v>265</v>
      </c>
      <c r="P55" s="452" t="s">
        <v>266</v>
      </c>
      <c r="Q55" s="452" t="s">
        <v>267</v>
      </c>
      <c r="R55" s="452" t="s">
        <v>268</v>
      </c>
      <c r="S55" s="452" t="s">
        <v>269</v>
      </c>
      <c r="T55" s="452" t="s">
        <v>270</v>
      </c>
      <c r="U55" s="452" t="s">
        <v>271</v>
      </c>
      <c r="V55" s="475"/>
      <c r="AA55" s="365"/>
      <c r="AB55" s="366"/>
      <c r="AC55" s="453" t="s">
        <v>280</v>
      </c>
      <c r="AD55" s="452" t="s">
        <v>281</v>
      </c>
      <c r="AE55" s="452" t="s">
        <v>282</v>
      </c>
      <c r="AG55" s="1">
        <v>69</v>
      </c>
    </row>
    <row r="56" spans="2:33" s="7" customFormat="1">
      <c r="B56" s="373"/>
      <c r="C56" s="454"/>
      <c r="D56" s="454"/>
      <c r="E56" s="374"/>
      <c r="F56" s="455" t="s">
        <v>87</v>
      </c>
      <c r="G56" s="455" t="s">
        <v>5</v>
      </c>
      <c r="H56" s="455" t="s">
        <v>6</v>
      </c>
      <c r="I56" s="455" t="s">
        <v>7</v>
      </c>
      <c r="J56" s="455" t="s">
        <v>8</v>
      </c>
      <c r="K56" s="455" t="s">
        <v>9</v>
      </c>
      <c r="L56" s="455" t="s">
        <v>10</v>
      </c>
      <c r="M56" s="455" t="s">
        <v>11</v>
      </c>
      <c r="N56" s="455" t="s">
        <v>12</v>
      </c>
      <c r="O56" s="455" t="s">
        <v>13</v>
      </c>
      <c r="P56" s="455" t="s">
        <v>14</v>
      </c>
      <c r="Q56" s="455" t="s">
        <v>15</v>
      </c>
      <c r="R56" s="455" t="s">
        <v>16</v>
      </c>
      <c r="S56" s="455" t="s">
        <v>17</v>
      </c>
      <c r="T56" s="455" t="s">
        <v>18</v>
      </c>
      <c r="U56" s="455" t="s">
        <v>19</v>
      </c>
      <c r="V56" s="176"/>
      <c r="AA56" s="373"/>
      <c r="AB56" s="374"/>
      <c r="AC56" s="456" t="s">
        <v>87</v>
      </c>
      <c r="AD56" s="455" t="s">
        <v>5</v>
      </c>
      <c r="AE56" s="455" t="s">
        <v>6</v>
      </c>
      <c r="AG56" s="1">
        <v>94</v>
      </c>
    </row>
    <row r="57" spans="2:33" s="144" customFormat="1" ht="22.5" customHeight="1">
      <c r="B57" s="880" t="s">
        <v>384</v>
      </c>
      <c r="C57" s="881"/>
      <c r="D57" s="881"/>
      <c r="E57" s="376" t="s">
        <v>22</v>
      </c>
      <c r="F57" s="687">
        <v>951</v>
      </c>
      <c r="G57" s="687">
        <v>952</v>
      </c>
      <c r="H57" s="687">
        <v>953</v>
      </c>
      <c r="I57" s="687">
        <v>954</v>
      </c>
      <c r="J57" s="687">
        <v>955</v>
      </c>
      <c r="K57" s="687">
        <v>956</v>
      </c>
      <c r="L57" s="687">
        <v>957</v>
      </c>
      <c r="M57" s="687">
        <v>958</v>
      </c>
      <c r="N57" s="687">
        <v>959</v>
      </c>
      <c r="O57" s="687">
        <v>960</v>
      </c>
      <c r="P57" s="687">
        <v>961</v>
      </c>
      <c r="Q57" s="687">
        <v>962</v>
      </c>
      <c r="R57" s="687">
        <v>963</v>
      </c>
      <c r="S57" s="687">
        <v>964</v>
      </c>
      <c r="T57" s="687">
        <v>965</v>
      </c>
      <c r="U57" s="687">
        <v>966</v>
      </c>
      <c r="V57" s="476"/>
      <c r="W57" s="268"/>
      <c r="X57" s="268"/>
      <c r="Y57" s="268"/>
      <c r="Z57" s="268"/>
      <c r="AA57" s="375" t="s">
        <v>408</v>
      </c>
      <c r="AB57" s="376" t="s">
        <v>74</v>
      </c>
      <c r="AC57" s="436">
        <v>967</v>
      </c>
      <c r="AD57" s="436">
        <v>968</v>
      </c>
      <c r="AE57" s="436">
        <v>969</v>
      </c>
      <c r="AG57" s="1">
        <v>119</v>
      </c>
    </row>
    <row r="58" spans="2:33" s="7" customFormat="1" ht="21" customHeight="1">
      <c r="D58" s="37"/>
      <c r="K58" s="271"/>
      <c r="L58" s="37"/>
      <c r="M58" s="37"/>
      <c r="N58" s="37"/>
      <c r="S58" s="268"/>
      <c r="AA58" s="94"/>
      <c r="AB58" s="94"/>
      <c r="AG58" s="1">
        <v>144</v>
      </c>
    </row>
    <row r="59" spans="2:33" s="7" customFormat="1" ht="21.75" customHeight="1">
      <c r="B59" s="209" t="s">
        <v>391</v>
      </c>
      <c r="AA59" s="209" t="s">
        <v>393</v>
      </c>
      <c r="AG59" s="1">
        <v>169</v>
      </c>
    </row>
    <row r="60" spans="2:33" s="7" customFormat="1" ht="36" customHeight="1">
      <c r="B60" s="365"/>
      <c r="C60" s="391"/>
      <c r="D60" s="391"/>
      <c r="E60" s="366"/>
      <c r="F60" s="779" t="s">
        <v>253</v>
      </c>
      <c r="G60" s="780"/>
      <c r="H60" s="779" t="s">
        <v>254</v>
      </c>
      <c r="I60" s="780"/>
      <c r="J60" s="779" t="s">
        <v>250</v>
      </c>
      <c r="K60" s="780"/>
      <c r="L60" s="779" t="s">
        <v>255</v>
      </c>
      <c r="M60" s="780"/>
      <c r="N60" s="779" t="s">
        <v>251</v>
      </c>
      <c r="O60" s="780"/>
      <c r="P60" s="779" t="s">
        <v>252</v>
      </c>
      <c r="Q60" s="788"/>
      <c r="R60" s="780"/>
      <c r="S60" s="99"/>
      <c r="T60" s="365"/>
      <c r="U60" s="366"/>
      <c r="V60" s="779" t="s">
        <v>414</v>
      </c>
      <c r="W60" s="780"/>
      <c r="AA60" s="365"/>
      <c r="AB60" s="366"/>
      <c r="AC60" s="779" t="s">
        <v>414</v>
      </c>
      <c r="AD60" s="780"/>
      <c r="AG60" s="1">
        <v>194</v>
      </c>
    </row>
    <row r="61" spans="2:33" s="7" customFormat="1">
      <c r="B61" s="373"/>
      <c r="C61" s="454"/>
      <c r="D61" s="454"/>
      <c r="E61" s="374"/>
      <c r="F61" s="885" t="s">
        <v>87</v>
      </c>
      <c r="G61" s="886"/>
      <c r="H61" s="885" t="s">
        <v>5</v>
      </c>
      <c r="I61" s="886"/>
      <c r="J61" s="885" t="s">
        <v>6</v>
      </c>
      <c r="K61" s="886"/>
      <c r="L61" s="885" t="s">
        <v>7</v>
      </c>
      <c r="M61" s="886"/>
      <c r="N61" s="885" t="s">
        <v>8</v>
      </c>
      <c r="O61" s="886"/>
      <c r="P61" s="885" t="s">
        <v>9</v>
      </c>
      <c r="Q61" s="887"/>
      <c r="R61" s="886"/>
      <c r="S61" s="102"/>
      <c r="T61" s="373"/>
      <c r="U61" s="374"/>
      <c r="V61" s="877" t="s">
        <v>355</v>
      </c>
      <c r="W61" s="870"/>
      <c r="AA61" s="373"/>
      <c r="AB61" s="374"/>
      <c r="AC61" s="877" t="s">
        <v>4</v>
      </c>
      <c r="AD61" s="870"/>
      <c r="AG61" s="1">
        <v>219</v>
      </c>
    </row>
    <row r="62" spans="2:33" s="7" customFormat="1" ht="22.5" customHeight="1">
      <c r="B62" s="880" t="s">
        <v>102</v>
      </c>
      <c r="C62" s="881"/>
      <c r="D62" s="881"/>
      <c r="E62" s="376" t="s">
        <v>78</v>
      </c>
      <c r="F62" s="919">
        <v>970</v>
      </c>
      <c r="G62" s="920"/>
      <c r="H62" s="919">
        <v>971</v>
      </c>
      <c r="I62" s="920"/>
      <c r="J62" s="919">
        <v>972</v>
      </c>
      <c r="K62" s="920"/>
      <c r="L62" s="919">
        <v>973</v>
      </c>
      <c r="M62" s="920"/>
      <c r="N62" s="919">
        <v>974</v>
      </c>
      <c r="O62" s="920"/>
      <c r="P62" s="919">
        <v>975</v>
      </c>
      <c r="Q62" s="921"/>
      <c r="R62" s="920"/>
      <c r="S62" s="102"/>
      <c r="T62" s="791" t="s">
        <v>408</v>
      </c>
      <c r="U62" s="868" t="s">
        <v>82</v>
      </c>
      <c r="V62" s="922">
        <v>994</v>
      </c>
      <c r="W62" s="923"/>
      <c r="AA62" s="791" t="s">
        <v>408</v>
      </c>
      <c r="AB62" s="868" t="s">
        <v>83</v>
      </c>
      <c r="AC62" s="928">
        <v>995</v>
      </c>
      <c r="AD62" s="929"/>
      <c r="AG62" s="1">
        <v>294</v>
      </c>
    </row>
    <row r="63" spans="2:33" s="7" customFormat="1" ht="22.5" customHeight="1">
      <c r="B63" s="880" t="s">
        <v>103</v>
      </c>
      <c r="C63" s="881"/>
      <c r="D63" s="881"/>
      <c r="E63" s="376" t="s">
        <v>79</v>
      </c>
      <c r="F63" s="919">
        <v>976</v>
      </c>
      <c r="G63" s="920"/>
      <c r="H63" s="919">
        <v>977</v>
      </c>
      <c r="I63" s="920"/>
      <c r="J63" s="919">
        <v>978</v>
      </c>
      <c r="K63" s="920"/>
      <c r="L63" s="919">
        <v>979</v>
      </c>
      <c r="M63" s="920"/>
      <c r="N63" s="919">
        <v>980</v>
      </c>
      <c r="O63" s="920"/>
      <c r="P63" s="919">
        <v>981</v>
      </c>
      <c r="Q63" s="921"/>
      <c r="R63" s="920"/>
      <c r="S63" s="102"/>
      <c r="T63" s="793"/>
      <c r="U63" s="869"/>
      <c r="V63" s="924"/>
      <c r="W63" s="925"/>
      <c r="AA63" s="793"/>
      <c r="AB63" s="869"/>
      <c r="AC63" s="930"/>
      <c r="AD63" s="931"/>
      <c r="AG63" s="1">
        <v>319</v>
      </c>
    </row>
    <row r="64" spans="2:33" s="7" customFormat="1" ht="22.5" customHeight="1">
      <c r="B64" s="880" t="s">
        <v>131</v>
      </c>
      <c r="C64" s="881"/>
      <c r="D64" s="881"/>
      <c r="E64" s="376" t="s">
        <v>80</v>
      </c>
      <c r="F64" s="919">
        <v>982</v>
      </c>
      <c r="G64" s="920"/>
      <c r="H64" s="919">
        <v>983</v>
      </c>
      <c r="I64" s="920"/>
      <c r="J64" s="919">
        <v>984</v>
      </c>
      <c r="K64" s="920"/>
      <c r="L64" s="919">
        <v>985</v>
      </c>
      <c r="M64" s="920"/>
      <c r="N64" s="919">
        <v>986</v>
      </c>
      <c r="O64" s="920"/>
      <c r="P64" s="919">
        <v>987</v>
      </c>
      <c r="Q64" s="921"/>
      <c r="R64" s="920"/>
      <c r="S64" s="102"/>
      <c r="T64" s="795"/>
      <c r="U64" s="870"/>
      <c r="V64" s="926"/>
      <c r="W64" s="927"/>
      <c r="AA64" s="795"/>
      <c r="AB64" s="870"/>
      <c r="AC64" s="932"/>
      <c r="AD64" s="933"/>
      <c r="AG64" s="1">
        <v>344</v>
      </c>
    </row>
    <row r="65" spans="2:33" s="7" customFormat="1" ht="22.5" customHeight="1">
      <c r="B65" s="880" t="s">
        <v>278</v>
      </c>
      <c r="C65" s="881"/>
      <c r="D65" s="881"/>
      <c r="E65" s="376" t="s">
        <v>81</v>
      </c>
      <c r="F65" s="919">
        <v>988</v>
      </c>
      <c r="G65" s="920"/>
      <c r="H65" s="919">
        <v>989</v>
      </c>
      <c r="I65" s="920"/>
      <c r="J65" s="919">
        <v>990</v>
      </c>
      <c r="K65" s="920"/>
      <c r="L65" s="919">
        <v>991</v>
      </c>
      <c r="M65" s="920"/>
      <c r="N65" s="919">
        <v>992</v>
      </c>
      <c r="O65" s="920"/>
      <c r="P65" s="919">
        <v>993</v>
      </c>
      <c r="Q65" s="921"/>
      <c r="R65" s="920"/>
      <c r="S65" s="102"/>
      <c r="T65" s="102"/>
      <c r="U65" s="102"/>
      <c r="V65" s="1"/>
      <c r="W65" s="1"/>
      <c r="AC65" s="1"/>
      <c r="AD65" s="1"/>
      <c r="AG65" s="1">
        <v>369</v>
      </c>
    </row>
    <row r="66" spans="2:33">
      <c r="B66" s="216"/>
      <c r="C66" s="216"/>
      <c r="D66" s="218"/>
      <c r="E66" s="217"/>
      <c r="S66" s="216"/>
      <c r="T66" s="216"/>
      <c r="U66" s="216"/>
      <c r="X66" s="216"/>
      <c r="Y66" s="216"/>
      <c r="Z66" s="216"/>
      <c r="AA66" s="216"/>
      <c r="AB66" s="216"/>
      <c r="AE66" s="218"/>
      <c r="AG66" s="1">
        <v>394</v>
      </c>
    </row>
    <row r="67" spans="2:33">
      <c r="AG67" s="1">
        <v>429</v>
      </c>
    </row>
    <row r="68" spans="2:33">
      <c r="AG68" s="1">
        <v>430</v>
      </c>
    </row>
    <row r="69" spans="2:33">
      <c r="AG69" s="1">
        <v>431</v>
      </c>
    </row>
    <row r="70" spans="2:33">
      <c r="AG70" s="1">
        <v>432</v>
      </c>
    </row>
    <row r="71" spans="2:33">
      <c r="AG71" s="1">
        <v>433</v>
      </c>
    </row>
    <row r="72" spans="2:33">
      <c r="AG72" s="1">
        <v>434</v>
      </c>
    </row>
    <row r="73" spans="2:33">
      <c r="AG73" s="1">
        <v>454</v>
      </c>
    </row>
    <row r="74" spans="2:33">
      <c r="AG74" s="1">
        <v>455</v>
      </c>
    </row>
    <row r="75" spans="2:33">
      <c r="AG75" s="1">
        <v>456</v>
      </c>
    </row>
    <row r="76" spans="2:33">
      <c r="AG76" s="1">
        <v>457</v>
      </c>
    </row>
    <row r="77" spans="2:33">
      <c r="AG77" s="1">
        <v>458</v>
      </c>
    </row>
    <row r="78" spans="2:33">
      <c r="AG78" s="1">
        <v>459</v>
      </c>
    </row>
    <row r="79" spans="2:33">
      <c r="AG79" s="1">
        <v>479</v>
      </c>
    </row>
    <row r="80" spans="2:33">
      <c r="AG80" s="1">
        <v>480</v>
      </c>
    </row>
    <row r="81" spans="33:33">
      <c r="AG81" s="1">
        <v>481</v>
      </c>
    </row>
    <row r="82" spans="33:33">
      <c r="AG82" s="1">
        <v>482</v>
      </c>
    </row>
    <row r="83" spans="33:33">
      <c r="AG83" s="1">
        <v>483</v>
      </c>
    </row>
    <row r="84" spans="33:33">
      <c r="AG84" s="1">
        <v>484</v>
      </c>
    </row>
    <row r="85" spans="33:33">
      <c r="AG85" s="1">
        <v>504</v>
      </c>
    </row>
    <row r="86" spans="33:33">
      <c r="AG86" s="1">
        <v>505</v>
      </c>
    </row>
    <row r="87" spans="33:33">
      <c r="AG87" s="1">
        <v>506</v>
      </c>
    </row>
    <row r="88" spans="33:33">
      <c r="AG88" s="1">
        <v>507</v>
      </c>
    </row>
    <row r="89" spans="33:33">
      <c r="AG89" s="1">
        <v>508</v>
      </c>
    </row>
    <row r="90" spans="33:33">
      <c r="AG90" s="1">
        <v>509</v>
      </c>
    </row>
    <row r="91" spans="33:33">
      <c r="AG91" s="1">
        <v>529</v>
      </c>
    </row>
    <row r="92" spans="33:33">
      <c r="AG92" s="1">
        <v>530</v>
      </c>
    </row>
    <row r="93" spans="33:33">
      <c r="AG93" s="1">
        <v>531</v>
      </c>
    </row>
    <row r="94" spans="33:33">
      <c r="AG94" s="1">
        <v>532</v>
      </c>
    </row>
    <row r="95" spans="33:33">
      <c r="AG95" s="1">
        <v>533</v>
      </c>
    </row>
    <row r="96" spans="33:33">
      <c r="AG96" s="1">
        <v>534</v>
      </c>
    </row>
    <row r="97" spans="33:33">
      <c r="AG97" s="1">
        <v>554</v>
      </c>
    </row>
    <row r="98" spans="33:33">
      <c r="AG98" s="1">
        <v>555</v>
      </c>
    </row>
    <row r="99" spans="33:33">
      <c r="AG99" s="1">
        <v>556</v>
      </c>
    </row>
    <row r="100" spans="33:33">
      <c r="AG100" s="1">
        <v>557</v>
      </c>
    </row>
    <row r="101" spans="33:33">
      <c r="AG101" s="1">
        <v>558</v>
      </c>
    </row>
    <row r="102" spans="33:33">
      <c r="AG102" s="1">
        <v>559</v>
      </c>
    </row>
    <row r="103" spans="33:33">
      <c r="AG103" s="1">
        <v>579</v>
      </c>
    </row>
    <row r="104" spans="33:33">
      <c r="AG104" s="1">
        <v>580</v>
      </c>
    </row>
    <row r="105" spans="33:33">
      <c r="AG105" s="1">
        <v>581</v>
      </c>
    </row>
    <row r="106" spans="33:33">
      <c r="AG106" s="1">
        <v>582</v>
      </c>
    </row>
    <row r="107" spans="33:33">
      <c r="AG107" s="1">
        <v>583</v>
      </c>
    </row>
    <row r="108" spans="33:33">
      <c r="AG108" s="1">
        <v>584</v>
      </c>
    </row>
    <row r="109" spans="33:33">
      <c r="AG109" s="1">
        <v>604</v>
      </c>
    </row>
    <row r="110" spans="33:33">
      <c r="AG110" s="1">
        <v>605</v>
      </c>
    </row>
    <row r="111" spans="33:33">
      <c r="AG111" s="1">
        <v>606</v>
      </c>
    </row>
    <row r="112" spans="33:33">
      <c r="AG112" s="1">
        <v>607</v>
      </c>
    </row>
    <row r="113" spans="33:33">
      <c r="AG113" s="1">
        <v>608</v>
      </c>
    </row>
    <row r="114" spans="33:33">
      <c r="AG114" s="1">
        <v>609</v>
      </c>
    </row>
    <row r="115" spans="33:33">
      <c r="AG115" s="1">
        <v>629</v>
      </c>
    </row>
    <row r="116" spans="33:33">
      <c r="AG116" s="1">
        <v>630</v>
      </c>
    </row>
    <row r="117" spans="33:33">
      <c r="AG117" s="1">
        <v>631</v>
      </c>
    </row>
    <row r="118" spans="33:33">
      <c r="AG118" s="1">
        <v>632</v>
      </c>
    </row>
    <row r="119" spans="33:33">
      <c r="AG119" s="1">
        <v>633</v>
      </c>
    </row>
    <row r="120" spans="33:33">
      <c r="AG120" s="1">
        <v>634</v>
      </c>
    </row>
    <row r="121" spans="33:33">
      <c r="AG121" s="1">
        <v>654</v>
      </c>
    </row>
    <row r="122" spans="33:33">
      <c r="AG122" s="1">
        <v>655</v>
      </c>
    </row>
    <row r="123" spans="33:33">
      <c r="AG123" s="1">
        <v>656</v>
      </c>
    </row>
    <row r="124" spans="33:33">
      <c r="AG124" s="1">
        <v>657</v>
      </c>
    </row>
    <row r="125" spans="33:33">
      <c r="AG125" s="1">
        <v>658</v>
      </c>
    </row>
    <row r="126" spans="33:33">
      <c r="AG126" s="1">
        <v>659</v>
      </c>
    </row>
    <row r="127" spans="33:33">
      <c r="AG127" s="1">
        <v>679</v>
      </c>
    </row>
    <row r="128" spans="33:33">
      <c r="AG128" s="1">
        <v>680</v>
      </c>
    </row>
    <row r="129" spans="33:33">
      <c r="AG129" s="1">
        <v>681</v>
      </c>
    </row>
    <row r="130" spans="33:33">
      <c r="AG130" s="1">
        <v>682</v>
      </c>
    </row>
    <row r="131" spans="33:33">
      <c r="AG131" s="1">
        <v>683</v>
      </c>
    </row>
    <row r="132" spans="33:33">
      <c r="AG132" s="1">
        <v>684</v>
      </c>
    </row>
    <row r="133" spans="33:33">
      <c r="AG133" s="1">
        <v>704</v>
      </c>
    </row>
    <row r="134" spans="33:33">
      <c r="AG134" s="1">
        <v>705</v>
      </c>
    </row>
    <row r="135" spans="33:33">
      <c r="AG135" s="1">
        <v>706</v>
      </c>
    </row>
    <row r="136" spans="33:33">
      <c r="AG136" s="1">
        <v>707</v>
      </c>
    </row>
    <row r="137" spans="33:33">
      <c r="AG137" s="1">
        <v>708</v>
      </c>
    </row>
    <row r="138" spans="33:33">
      <c r="AG138" s="1">
        <v>709</v>
      </c>
    </row>
    <row r="139" spans="33:33">
      <c r="AG139" s="1">
        <v>729</v>
      </c>
    </row>
    <row r="140" spans="33:33">
      <c r="AG140" s="1">
        <v>730</v>
      </c>
    </row>
    <row r="141" spans="33:33">
      <c r="AG141" s="1">
        <v>731</v>
      </c>
    </row>
    <row r="142" spans="33:33">
      <c r="AG142" s="1">
        <v>732</v>
      </c>
    </row>
    <row r="143" spans="33:33">
      <c r="AG143" s="1">
        <v>733</v>
      </c>
    </row>
    <row r="144" spans="33:33">
      <c r="AG144" s="1">
        <v>734</v>
      </c>
    </row>
    <row r="145" spans="33:33">
      <c r="AG145" s="1">
        <v>754</v>
      </c>
    </row>
    <row r="146" spans="33:33">
      <c r="AG146" s="1">
        <v>755</v>
      </c>
    </row>
    <row r="147" spans="33:33">
      <c r="AG147" s="1">
        <v>756</v>
      </c>
    </row>
    <row r="148" spans="33:33">
      <c r="AG148" s="1">
        <v>757</v>
      </c>
    </row>
    <row r="149" spans="33:33">
      <c r="AG149" s="1">
        <v>758</v>
      </c>
    </row>
    <row r="150" spans="33:33">
      <c r="AG150" s="1">
        <v>759</v>
      </c>
    </row>
    <row r="151" spans="33:33">
      <c r="AG151" s="1">
        <v>779</v>
      </c>
    </row>
    <row r="152" spans="33:33">
      <c r="AG152" s="1">
        <v>780</v>
      </c>
    </row>
    <row r="153" spans="33:33">
      <c r="AG153" s="1">
        <v>781</v>
      </c>
    </row>
    <row r="154" spans="33:33">
      <c r="AG154" s="1">
        <v>782</v>
      </c>
    </row>
    <row r="155" spans="33:33">
      <c r="AG155" s="1">
        <v>783</v>
      </c>
    </row>
    <row r="156" spans="33:33">
      <c r="AG156" s="1">
        <v>784</v>
      </c>
    </row>
    <row r="157" spans="33:33">
      <c r="AG157" s="1">
        <v>804</v>
      </c>
    </row>
    <row r="158" spans="33:33">
      <c r="AG158" s="1">
        <v>805</v>
      </c>
    </row>
    <row r="159" spans="33:33">
      <c r="AG159" s="1">
        <v>806</v>
      </c>
    </row>
    <row r="160" spans="33:33">
      <c r="AG160" s="1">
        <v>807</v>
      </c>
    </row>
    <row r="161" spans="33:33">
      <c r="AG161" s="1">
        <v>808</v>
      </c>
    </row>
    <row r="162" spans="33:33">
      <c r="AG162" s="1">
        <v>809</v>
      </c>
    </row>
    <row r="163" spans="33:33">
      <c r="AG163" s="1">
        <v>829</v>
      </c>
    </row>
    <row r="164" spans="33:33">
      <c r="AG164" s="1">
        <v>830</v>
      </c>
    </row>
    <row r="165" spans="33:33">
      <c r="AG165" s="1">
        <v>831</v>
      </c>
    </row>
    <row r="166" spans="33:33">
      <c r="AG166" s="1">
        <v>832</v>
      </c>
    </row>
    <row r="167" spans="33:33">
      <c r="AG167" s="1">
        <v>833</v>
      </c>
    </row>
    <row r="168" spans="33:33">
      <c r="AG168" s="1">
        <v>834</v>
      </c>
    </row>
    <row r="169" spans="33:33">
      <c r="AG169" s="1">
        <v>438</v>
      </c>
    </row>
    <row r="170" spans="33:33">
      <c r="AG170" s="1">
        <v>439</v>
      </c>
    </row>
    <row r="171" spans="33:33">
      <c r="AG171" s="1">
        <v>440</v>
      </c>
    </row>
    <row r="172" spans="33:33">
      <c r="AG172" s="1">
        <v>441</v>
      </c>
    </row>
    <row r="173" spans="33:33">
      <c r="AG173" s="1">
        <v>442</v>
      </c>
    </row>
    <row r="174" spans="33:33">
      <c r="AG174" s="1">
        <v>443</v>
      </c>
    </row>
    <row r="175" spans="33:33">
      <c r="AG175" s="1">
        <v>444</v>
      </c>
    </row>
    <row r="176" spans="33:33">
      <c r="AG176" s="1">
        <v>445</v>
      </c>
    </row>
    <row r="177" spans="33:33">
      <c r="AG177" s="1">
        <v>463</v>
      </c>
    </row>
    <row r="178" spans="33:33">
      <c r="AG178" s="1">
        <v>464</v>
      </c>
    </row>
    <row r="179" spans="33:33">
      <c r="AG179" s="1">
        <v>465</v>
      </c>
    </row>
    <row r="180" spans="33:33">
      <c r="AG180" s="1">
        <v>466</v>
      </c>
    </row>
    <row r="181" spans="33:33">
      <c r="AG181" s="1">
        <v>467</v>
      </c>
    </row>
    <row r="182" spans="33:33">
      <c r="AG182" s="1">
        <v>468</v>
      </c>
    </row>
    <row r="183" spans="33:33">
      <c r="AG183" s="1">
        <v>469</v>
      </c>
    </row>
    <row r="184" spans="33:33">
      <c r="AG184" s="1">
        <v>470</v>
      </c>
    </row>
    <row r="185" spans="33:33">
      <c r="AG185" s="1">
        <v>488</v>
      </c>
    </row>
    <row r="186" spans="33:33">
      <c r="AG186" s="1">
        <v>489</v>
      </c>
    </row>
    <row r="187" spans="33:33">
      <c r="AG187" s="1">
        <v>490</v>
      </c>
    </row>
    <row r="188" spans="33:33">
      <c r="AG188" s="1">
        <v>491</v>
      </c>
    </row>
    <row r="189" spans="33:33">
      <c r="AG189" s="1">
        <v>492</v>
      </c>
    </row>
    <row r="190" spans="33:33">
      <c r="AG190" s="1">
        <v>493</v>
      </c>
    </row>
    <row r="191" spans="33:33">
      <c r="AG191" s="1">
        <v>494</v>
      </c>
    </row>
    <row r="192" spans="33:33">
      <c r="AG192" s="1">
        <v>495</v>
      </c>
    </row>
    <row r="193" spans="33:33">
      <c r="AG193" s="1">
        <v>513</v>
      </c>
    </row>
    <row r="194" spans="33:33">
      <c r="AG194" s="1">
        <v>514</v>
      </c>
    </row>
    <row r="195" spans="33:33">
      <c r="AG195" s="1">
        <v>515</v>
      </c>
    </row>
    <row r="196" spans="33:33">
      <c r="AG196" s="1">
        <v>516</v>
      </c>
    </row>
    <row r="197" spans="33:33">
      <c r="AG197" s="1">
        <v>517</v>
      </c>
    </row>
    <row r="198" spans="33:33">
      <c r="AG198" s="1">
        <v>518</v>
      </c>
    </row>
    <row r="199" spans="33:33">
      <c r="AG199" s="1">
        <v>519</v>
      </c>
    </row>
    <row r="200" spans="33:33">
      <c r="AG200" s="1">
        <v>520</v>
      </c>
    </row>
    <row r="201" spans="33:33">
      <c r="AG201" s="1">
        <v>538</v>
      </c>
    </row>
    <row r="202" spans="33:33">
      <c r="AG202" s="1">
        <v>539</v>
      </c>
    </row>
    <row r="203" spans="33:33">
      <c r="AG203" s="1">
        <v>540</v>
      </c>
    </row>
    <row r="204" spans="33:33">
      <c r="AG204" s="1">
        <v>541</v>
      </c>
    </row>
    <row r="205" spans="33:33">
      <c r="AG205" s="1">
        <v>542</v>
      </c>
    </row>
    <row r="206" spans="33:33">
      <c r="AG206" s="1">
        <v>543</v>
      </c>
    </row>
    <row r="207" spans="33:33">
      <c r="AG207" s="1">
        <v>544</v>
      </c>
    </row>
    <row r="208" spans="33:33">
      <c r="AG208" s="1">
        <v>545</v>
      </c>
    </row>
    <row r="209" spans="33:33">
      <c r="AG209" s="1">
        <v>563</v>
      </c>
    </row>
    <row r="210" spans="33:33">
      <c r="AG210" s="1">
        <v>564</v>
      </c>
    </row>
    <row r="211" spans="33:33">
      <c r="AG211" s="1">
        <v>565</v>
      </c>
    </row>
    <row r="212" spans="33:33">
      <c r="AG212" s="1">
        <v>566</v>
      </c>
    </row>
    <row r="213" spans="33:33">
      <c r="AG213" s="1">
        <v>567</v>
      </c>
    </row>
    <row r="214" spans="33:33">
      <c r="AG214" s="1">
        <v>568</v>
      </c>
    </row>
    <row r="215" spans="33:33">
      <c r="AG215" s="1">
        <v>569</v>
      </c>
    </row>
    <row r="216" spans="33:33">
      <c r="AG216" s="1">
        <v>570</v>
      </c>
    </row>
    <row r="217" spans="33:33">
      <c r="AG217" s="1">
        <v>588</v>
      </c>
    </row>
    <row r="218" spans="33:33">
      <c r="AG218" s="1">
        <v>589</v>
      </c>
    </row>
    <row r="219" spans="33:33">
      <c r="AG219" s="1">
        <v>590</v>
      </c>
    </row>
    <row r="220" spans="33:33">
      <c r="AG220" s="1">
        <v>591</v>
      </c>
    </row>
    <row r="221" spans="33:33">
      <c r="AG221" s="1">
        <v>592</v>
      </c>
    </row>
    <row r="222" spans="33:33">
      <c r="AG222" s="1">
        <v>593</v>
      </c>
    </row>
    <row r="223" spans="33:33">
      <c r="AG223" s="1">
        <v>594</v>
      </c>
    </row>
    <row r="224" spans="33:33">
      <c r="AG224" s="1">
        <v>595</v>
      </c>
    </row>
    <row r="225" spans="33:33">
      <c r="AG225" s="1">
        <v>613</v>
      </c>
    </row>
    <row r="226" spans="33:33">
      <c r="AG226" s="1">
        <v>614</v>
      </c>
    </row>
    <row r="227" spans="33:33">
      <c r="AG227" s="1">
        <v>615</v>
      </c>
    </row>
    <row r="228" spans="33:33">
      <c r="AG228" s="1">
        <v>616</v>
      </c>
    </row>
    <row r="229" spans="33:33">
      <c r="AG229" s="1">
        <v>617</v>
      </c>
    </row>
    <row r="230" spans="33:33">
      <c r="AG230" s="1">
        <v>618</v>
      </c>
    </row>
    <row r="231" spans="33:33">
      <c r="AG231" s="1">
        <v>619</v>
      </c>
    </row>
    <row r="232" spans="33:33">
      <c r="AG232" s="1">
        <v>620</v>
      </c>
    </row>
    <row r="233" spans="33:33">
      <c r="AG233" s="1">
        <v>638</v>
      </c>
    </row>
    <row r="234" spans="33:33">
      <c r="AG234" s="1">
        <v>639</v>
      </c>
    </row>
    <row r="235" spans="33:33">
      <c r="AG235" s="1">
        <v>640</v>
      </c>
    </row>
    <row r="236" spans="33:33">
      <c r="AG236" s="1">
        <v>641</v>
      </c>
    </row>
    <row r="237" spans="33:33">
      <c r="AG237" s="1">
        <v>642</v>
      </c>
    </row>
    <row r="238" spans="33:33">
      <c r="AG238" s="1">
        <v>643</v>
      </c>
    </row>
    <row r="239" spans="33:33">
      <c r="AG239" s="1">
        <v>644</v>
      </c>
    </row>
    <row r="240" spans="33:33">
      <c r="AG240" s="1">
        <v>645</v>
      </c>
    </row>
    <row r="241" spans="33:33">
      <c r="AG241" s="1">
        <v>663</v>
      </c>
    </row>
    <row r="242" spans="33:33">
      <c r="AG242" s="1">
        <v>664</v>
      </c>
    </row>
    <row r="243" spans="33:33">
      <c r="AG243" s="1">
        <v>665</v>
      </c>
    </row>
    <row r="244" spans="33:33">
      <c r="AG244" s="1">
        <v>666</v>
      </c>
    </row>
    <row r="245" spans="33:33">
      <c r="AG245" s="1">
        <v>667</v>
      </c>
    </row>
    <row r="246" spans="33:33">
      <c r="AG246" s="1">
        <v>668</v>
      </c>
    </row>
    <row r="247" spans="33:33">
      <c r="AG247" s="1">
        <v>669</v>
      </c>
    </row>
    <row r="248" spans="33:33">
      <c r="AG248" s="1">
        <v>670</v>
      </c>
    </row>
    <row r="249" spans="33:33">
      <c r="AG249" s="1">
        <v>688</v>
      </c>
    </row>
    <row r="250" spans="33:33">
      <c r="AG250" s="1">
        <v>689</v>
      </c>
    </row>
    <row r="251" spans="33:33">
      <c r="AG251" s="1">
        <v>690</v>
      </c>
    </row>
    <row r="252" spans="33:33">
      <c r="AG252" s="1">
        <v>691</v>
      </c>
    </row>
    <row r="253" spans="33:33">
      <c r="AG253" s="1">
        <v>692</v>
      </c>
    </row>
    <row r="254" spans="33:33">
      <c r="AG254" s="1">
        <v>693</v>
      </c>
    </row>
    <row r="255" spans="33:33">
      <c r="AG255" s="1">
        <v>694</v>
      </c>
    </row>
    <row r="256" spans="33:33">
      <c r="AG256" s="1">
        <v>695</v>
      </c>
    </row>
    <row r="257" spans="33:33">
      <c r="AG257" s="1">
        <v>713</v>
      </c>
    </row>
    <row r="258" spans="33:33">
      <c r="AG258" s="1">
        <v>714</v>
      </c>
    </row>
    <row r="259" spans="33:33">
      <c r="AG259" s="1">
        <v>715</v>
      </c>
    </row>
    <row r="260" spans="33:33">
      <c r="AG260" s="1">
        <v>716</v>
      </c>
    </row>
    <row r="261" spans="33:33">
      <c r="AG261" s="1">
        <v>717</v>
      </c>
    </row>
    <row r="262" spans="33:33">
      <c r="AG262" s="1">
        <v>718</v>
      </c>
    </row>
    <row r="263" spans="33:33">
      <c r="AG263" s="1">
        <v>719</v>
      </c>
    </row>
    <row r="264" spans="33:33">
      <c r="AG264" s="1">
        <v>720</v>
      </c>
    </row>
    <row r="265" spans="33:33">
      <c r="AG265" s="1">
        <v>738</v>
      </c>
    </row>
    <row r="266" spans="33:33">
      <c r="AG266" s="1">
        <v>739</v>
      </c>
    </row>
    <row r="267" spans="33:33">
      <c r="AG267" s="1">
        <v>740</v>
      </c>
    </row>
    <row r="268" spans="33:33">
      <c r="AG268" s="1">
        <v>741</v>
      </c>
    </row>
    <row r="269" spans="33:33">
      <c r="AG269" s="1">
        <v>742</v>
      </c>
    </row>
    <row r="270" spans="33:33">
      <c r="AG270" s="1">
        <v>743</v>
      </c>
    </row>
    <row r="271" spans="33:33">
      <c r="AG271" s="1">
        <v>744</v>
      </c>
    </row>
    <row r="272" spans="33:33">
      <c r="AG272" s="1">
        <v>745</v>
      </c>
    </row>
    <row r="273" spans="33:33">
      <c r="AG273" s="1">
        <v>763</v>
      </c>
    </row>
    <row r="274" spans="33:33">
      <c r="AG274" s="1">
        <v>764</v>
      </c>
    </row>
    <row r="275" spans="33:33">
      <c r="AG275" s="1">
        <v>765</v>
      </c>
    </row>
    <row r="276" spans="33:33">
      <c r="AG276" s="1">
        <v>766</v>
      </c>
    </row>
    <row r="277" spans="33:33">
      <c r="AG277" s="1">
        <v>767</v>
      </c>
    </row>
    <row r="278" spans="33:33">
      <c r="AG278" s="1">
        <v>768</v>
      </c>
    </row>
    <row r="279" spans="33:33">
      <c r="AG279" s="1">
        <v>769</v>
      </c>
    </row>
    <row r="280" spans="33:33">
      <c r="AG280" s="1">
        <v>770</v>
      </c>
    </row>
    <row r="281" spans="33:33">
      <c r="AG281" s="1">
        <v>788</v>
      </c>
    </row>
    <row r="282" spans="33:33">
      <c r="AG282" s="1">
        <v>789</v>
      </c>
    </row>
    <row r="283" spans="33:33">
      <c r="AG283" s="1">
        <v>790</v>
      </c>
    </row>
    <row r="284" spans="33:33">
      <c r="AG284" s="1">
        <v>791</v>
      </c>
    </row>
    <row r="285" spans="33:33">
      <c r="AG285" s="1">
        <v>792</v>
      </c>
    </row>
    <row r="286" spans="33:33">
      <c r="AG286" s="1">
        <v>793</v>
      </c>
    </row>
    <row r="287" spans="33:33">
      <c r="AG287" s="1">
        <v>794</v>
      </c>
    </row>
    <row r="288" spans="33:33">
      <c r="AG288" s="1">
        <v>795</v>
      </c>
    </row>
    <row r="289" spans="33:33">
      <c r="AG289" s="1">
        <v>813</v>
      </c>
    </row>
    <row r="290" spans="33:33">
      <c r="AG290" s="1">
        <v>814</v>
      </c>
    </row>
    <row r="291" spans="33:33">
      <c r="AG291" s="1">
        <v>815</v>
      </c>
    </row>
    <row r="292" spans="33:33">
      <c r="AG292" s="1">
        <v>816</v>
      </c>
    </row>
    <row r="293" spans="33:33">
      <c r="AG293" s="1">
        <v>817</v>
      </c>
    </row>
    <row r="294" spans="33:33">
      <c r="AG294" s="1">
        <v>818</v>
      </c>
    </row>
    <row r="295" spans="33:33">
      <c r="AG295" s="1">
        <v>819</v>
      </c>
    </row>
    <row r="296" spans="33:33">
      <c r="AG296" s="1">
        <v>820</v>
      </c>
    </row>
    <row r="297" spans="33:33">
      <c r="AG297" s="1">
        <v>838</v>
      </c>
    </row>
    <row r="298" spans="33:33">
      <c r="AG298" s="1">
        <v>839</v>
      </c>
    </row>
    <row r="299" spans="33:33">
      <c r="AG299" s="1">
        <v>840</v>
      </c>
    </row>
    <row r="300" spans="33:33">
      <c r="AG300" s="1">
        <v>841</v>
      </c>
    </row>
    <row r="301" spans="33:33">
      <c r="AG301" s="1">
        <v>842</v>
      </c>
    </row>
    <row r="302" spans="33:33">
      <c r="AG302" s="1">
        <v>843</v>
      </c>
    </row>
    <row r="303" spans="33:33">
      <c r="AG303" s="1">
        <v>844</v>
      </c>
    </row>
    <row r="304" spans="33:33">
      <c r="AG304" s="1">
        <v>845</v>
      </c>
    </row>
    <row r="305" spans="33:33">
      <c r="AG305" s="1">
        <v>860</v>
      </c>
    </row>
    <row r="306" spans="33:33">
      <c r="AG306" s="1">
        <v>861</v>
      </c>
    </row>
    <row r="307" spans="33:33">
      <c r="AG307" s="1">
        <v>862</v>
      </c>
    </row>
    <row r="308" spans="33:33">
      <c r="AG308" s="1">
        <v>885</v>
      </c>
    </row>
    <row r="309" spans="33:33">
      <c r="AG309" s="1">
        <v>886</v>
      </c>
    </row>
    <row r="310" spans="33:33">
      <c r="AG310" s="1">
        <v>887</v>
      </c>
    </row>
    <row r="311" spans="33:33">
      <c r="AG311" s="1">
        <v>870</v>
      </c>
    </row>
    <row r="312" spans="33:33">
      <c r="AG312" s="1">
        <v>895</v>
      </c>
    </row>
    <row r="313" spans="33:33">
      <c r="AG313" s="1">
        <v>904</v>
      </c>
    </row>
    <row r="314" spans="33:33">
      <c r="AG314" s="1">
        <v>905</v>
      </c>
    </row>
    <row r="315" spans="33:33">
      <c r="AG315" s="1">
        <v>906</v>
      </c>
    </row>
    <row r="316" spans="33:33">
      <c r="AG316" s="1">
        <v>907</v>
      </c>
    </row>
    <row r="317" spans="33:33">
      <c r="AG317" s="1">
        <v>908</v>
      </c>
    </row>
    <row r="318" spans="33:33">
      <c r="AG318" s="1">
        <v>909</v>
      </c>
    </row>
    <row r="319" spans="33:33">
      <c r="AG319" s="1">
        <v>929</v>
      </c>
    </row>
    <row r="320" spans="33:33">
      <c r="AG320" s="1">
        <v>930</v>
      </c>
    </row>
    <row r="321" spans="33:33">
      <c r="AG321" s="1">
        <v>931</v>
      </c>
    </row>
    <row r="322" spans="33:33">
      <c r="AG322" s="1">
        <v>932</v>
      </c>
    </row>
    <row r="323" spans="33:33">
      <c r="AG323" s="1">
        <v>933</v>
      </c>
    </row>
    <row r="324" spans="33:33">
      <c r="AG324" s="1">
        <v>934</v>
      </c>
    </row>
    <row r="325" spans="33:33">
      <c r="AG325" s="1">
        <v>913</v>
      </c>
    </row>
    <row r="326" spans="33:33">
      <c r="AG326" s="1">
        <v>914</v>
      </c>
    </row>
    <row r="327" spans="33:33">
      <c r="AG327" s="1">
        <v>915</v>
      </c>
    </row>
    <row r="328" spans="33:33">
      <c r="AG328" s="1">
        <v>916</v>
      </c>
    </row>
    <row r="329" spans="33:33">
      <c r="AG329" s="1">
        <v>917</v>
      </c>
    </row>
    <row r="330" spans="33:33">
      <c r="AG330" s="1">
        <v>918</v>
      </c>
    </row>
    <row r="331" spans="33:33">
      <c r="AG331" s="1">
        <v>919</v>
      </c>
    </row>
    <row r="332" spans="33:33">
      <c r="AG332" s="1">
        <v>920</v>
      </c>
    </row>
    <row r="333" spans="33:33">
      <c r="AG333" s="1">
        <v>938</v>
      </c>
    </row>
    <row r="334" spans="33:33">
      <c r="AG334" s="1">
        <v>939</v>
      </c>
    </row>
    <row r="335" spans="33:33">
      <c r="AG335" s="1">
        <v>940</v>
      </c>
    </row>
    <row r="336" spans="33:33">
      <c r="AG336" s="1">
        <v>941</v>
      </c>
    </row>
    <row r="337" spans="33:33">
      <c r="AG337" s="1">
        <v>942</v>
      </c>
    </row>
    <row r="338" spans="33:33">
      <c r="AG338" s="1">
        <v>943</v>
      </c>
    </row>
    <row r="339" spans="33:33">
      <c r="AG339" s="1">
        <v>944</v>
      </c>
    </row>
    <row r="340" spans="33:33">
      <c r="AG340" s="1">
        <v>945</v>
      </c>
    </row>
    <row r="341" spans="33:33">
      <c r="AG341" s="1">
        <v>923</v>
      </c>
    </row>
    <row r="342" spans="33:33">
      <c r="AG342" s="1">
        <v>948</v>
      </c>
    </row>
    <row r="343" spans="33:33">
      <c r="AG343" s="1">
        <v>925</v>
      </c>
    </row>
    <row r="344" spans="33:33">
      <c r="AG344" s="1">
        <v>950</v>
      </c>
    </row>
    <row r="345" spans="33:33">
      <c r="AG345" s="1">
        <v>448</v>
      </c>
    </row>
    <row r="346" spans="33:33">
      <c r="AG346" s="1">
        <v>473</v>
      </c>
    </row>
    <row r="347" spans="33:33">
      <c r="AG347" s="1">
        <v>498</v>
      </c>
    </row>
    <row r="348" spans="33:33">
      <c r="AG348" s="1">
        <v>523</v>
      </c>
    </row>
    <row r="349" spans="33:33">
      <c r="AG349" s="1">
        <v>548</v>
      </c>
    </row>
    <row r="350" spans="33:33">
      <c r="AG350" s="1">
        <v>573</v>
      </c>
    </row>
    <row r="351" spans="33:33">
      <c r="AG351" s="1">
        <v>598</v>
      </c>
    </row>
    <row r="352" spans="33:33">
      <c r="AG352" s="1">
        <v>623</v>
      </c>
    </row>
    <row r="353" spans="33:33">
      <c r="AG353" s="1">
        <v>648</v>
      </c>
    </row>
    <row r="354" spans="33:33">
      <c r="AG354" s="1">
        <v>673</v>
      </c>
    </row>
    <row r="355" spans="33:33">
      <c r="AG355" s="1">
        <v>698</v>
      </c>
    </row>
    <row r="356" spans="33:33">
      <c r="AG356" s="1">
        <v>723</v>
      </c>
    </row>
    <row r="357" spans="33:33">
      <c r="AG357" s="1">
        <v>748</v>
      </c>
    </row>
    <row r="358" spans="33:33">
      <c r="AG358" s="1">
        <v>773</v>
      </c>
    </row>
    <row r="359" spans="33:33">
      <c r="AG359" s="1">
        <v>798</v>
      </c>
    </row>
    <row r="360" spans="33:33">
      <c r="AG360" s="1">
        <v>823</v>
      </c>
    </row>
    <row r="361" spans="33:33">
      <c r="AG361" s="1">
        <v>848</v>
      </c>
    </row>
    <row r="362" spans="33:33">
      <c r="AG362" s="1">
        <v>450</v>
      </c>
    </row>
    <row r="363" spans="33:33">
      <c r="AG363" s="1">
        <v>475</v>
      </c>
    </row>
    <row r="364" spans="33:33">
      <c r="AG364" s="1">
        <v>500</v>
      </c>
    </row>
    <row r="365" spans="33:33">
      <c r="AG365" s="1">
        <v>525</v>
      </c>
    </row>
    <row r="366" spans="33:33">
      <c r="AG366" s="1">
        <v>550</v>
      </c>
    </row>
    <row r="367" spans="33:33">
      <c r="AG367" s="1">
        <v>575</v>
      </c>
    </row>
    <row r="368" spans="33:33">
      <c r="AG368" s="1">
        <v>600</v>
      </c>
    </row>
    <row r="369" spans="33:33">
      <c r="AG369" s="1">
        <v>625</v>
      </c>
    </row>
    <row r="370" spans="33:33">
      <c r="AG370" s="1">
        <v>650</v>
      </c>
    </row>
    <row r="371" spans="33:33">
      <c r="AG371" s="1">
        <v>675</v>
      </c>
    </row>
    <row r="372" spans="33:33">
      <c r="AG372" s="1">
        <v>700</v>
      </c>
    </row>
    <row r="373" spans="33:33">
      <c r="AG373" s="1">
        <v>725</v>
      </c>
    </row>
    <row r="374" spans="33:33">
      <c r="AG374" s="1">
        <v>750</v>
      </c>
    </row>
    <row r="375" spans="33:33">
      <c r="AG375" s="1">
        <v>775</v>
      </c>
    </row>
    <row r="376" spans="33:33">
      <c r="AG376" s="1">
        <v>800</v>
      </c>
    </row>
    <row r="377" spans="33:33">
      <c r="AG377" s="1">
        <v>825</v>
      </c>
    </row>
    <row r="378" spans="33:33">
      <c r="AG378" s="1">
        <v>850</v>
      </c>
    </row>
  </sheetData>
  <sheetProtection selectLockedCells="1"/>
  <mergeCells count="55">
    <mergeCell ref="P65:R65"/>
    <mergeCell ref="B65:D65"/>
    <mergeCell ref="F65:G65"/>
    <mergeCell ref="H65:I65"/>
    <mergeCell ref="J65:K65"/>
    <mergeCell ref="L65:M65"/>
    <mergeCell ref="N65:O65"/>
    <mergeCell ref="AA62:AA64"/>
    <mergeCell ref="AB62:AB64"/>
    <mergeCell ref="AC62:AD64"/>
    <mergeCell ref="B63:D63"/>
    <mergeCell ref="F63:G63"/>
    <mergeCell ref="H63:I63"/>
    <mergeCell ref="J63:K63"/>
    <mergeCell ref="L63:M63"/>
    <mergeCell ref="N63:O63"/>
    <mergeCell ref="P63:R63"/>
    <mergeCell ref="B64:D64"/>
    <mergeCell ref="F64:G64"/>
    <mergeCell ref="H64:I64"/>
    <mergeCell ref="J64:K64"/>
    <mergeCell ref="L64:M64"/>
    <mergeCell ref="N64:O64"/>
    <mergeCell ref="N62:O62"/>
    <mergeCell ref="P62:R62"/>
    <mergeCell ref="T62:T64"/>
    <mergeCell ref="U62:U64"/>
    <mergeCell ref="V62:W64"/>
    <mergeCell ref="P64:R64"/>
    <mergeCell ref="B62:D62"/>
    <mergeCell ref="F62:G62"/>
    <mergeCell ref="H62:I62"/>
    <mergeCell ref="J62:K62"/>
    <mergeCell ref="L62:M62"/>
    <mergeCell ref="P60:R60"/>
    <mergeCell ref="V60:W60"/>
    <mergeCell ref="AC60:AD60"/>
    <mergeCell ref="F61:G61"/>
    <mergeCell ref="H61:I61"/>
    <mergeCell ref="J61:K61"/>
    <mergeCell ref="L61:M61"/>
    <mergeCell ref="N61:O61"/>
    <mergeCell ref="P61:R61"/>
    <mergeCell ref="V61:W61"/>
    <mergeCell ref="F60:G60"/>
    <mergeCell ref="H60:I60"/>
    <mergeCell ref="J60:K60"/>
    <mergeCell ref="L60:M60"/>
    <mergeCell ref="N60:O60"/>
    <mergeCell ref="AC61:AD61"/>
    <mergeCell ref="J2:T2"/>
    <mergeCell ref="J3:T4"/>
    <mergeCell ref="AA4:AA6"/>
    <mergeCell ref="AB4:AD6"/>
    <mergeCell ref="B57:D57"/>
  </mergeCells>
  <phoneticPr fontId="11"/>
  <dataValidations count="1">
    <dataValidation type="whole" imeMode="off" allowBlank="1" showInputMessage="1" showErrorMessage="1" errorTitle="入力エラー" error="入力欄に整数を入力してください！！" sqref="AC57:AE57 V57" xr:uid="{C12870DB-C7FE-4320-A509-1E63061606DE}">
      <formula1>0</formula1>
      <formula2>9999999999</formula2>
    </dataValidation>
  </dataValidations>
  <printOptions horizontalCentered="1"/>
  <pageMargins left="0.78740157480314965" right="0.78740157480314965" top="0.39370078740157483" bottom="0.39370078740157483" header="0.31496062992125984" footer="0.31496062992125984"/>
  <pageSetup paperSize="9" scale="37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11E1C-3AD8-465A-928B-DE10CE3C9168}">
  <sheetPr codeName="Sheet23"/>
  <dimension ref="A1:ALL128"/>
  <sheetViews>
    <sheetView zoomScale="60" zoomScaleNormal="60" workbookViewId="0">
      <pane xSplit="1" ySplit="1" topLeftCell="B82" activePane="bottomRight" state="frozen"/>
      <selection pane="topRight"/>
      <selection pane="bottomLeft"/>
      <selection pane="bottomRight" activeCell="B82" sqref="B82"/>
    </sheetView>
  </sheetViews>
  <sheetFormatPr defaultColWidth="9" defaultRowHeight="13.5"/>
  <cols>
    <col min="1" max="1" width="6.625" customWidth="1"/>
    <col min="2" max="2" width="7.625" bestFit="1" customWidth="1"/>
    <col min="3" max="3" width="6.625" bestFit="1" customWidth="1"/>
    <col min="4" max="4" width="5.5" bestFit="1" customWidth="1"/>
    <col min="5" max="5" width="6.625" bestFit="1" customWidth="1"/>
    <col min="6" max="6" width="3.5" customWidth="1"/>
    <col min="7" max="7" width="4.5" bestFit="1" customWidth="1"/>
    <col min="8" max="8" width="3.5" bestFit="1" customWidth="1"/>
    <col min="9" max="9" width="6.625" bestFit="1" customWidth="1"/>
    <col min="10" max="10" width="5.5" bestFit="1" customWidth="1"/>
    <col min="11" max="13" width="4.5" bestFit="1" customWidth="1"/>
    <col min="14" max="14" width="4.5" customWidth="1"/>
    <col min="15" max="15" width="5.5" bestFit="1" customWidth="1"/>
    <col min="16" max="18" width="4.5" bestFit="1" customWidth="1"/>
    <col min="19" max="19" width="4.5" customWidth="1"/>
    <col min="20" max="20" width="4.5" bestFit="1" customWidth="1"/>
    <col min="21" max="21" width="4.5" customWidth="1"/>
    <col min="22" max="22" width="5.5" bestFit="1" customWidth="1"/>
    <col min="23" max="23" width="7.625" bestFit="1" customWidth="1"/>
    <col min="24" max="24" width="4.5" customWidth="1"/>
    <col min="25" max="25" width="6.625" bestFit="1" customWidth="1"/>
    <col min="26" max="26" width="4.5" customWidth="1"/>
    <col min="27" max="28" width="6.625" bestFit="1" customWidth="1"/>
    <col min="29" max="29" width="5.5" bestFit="1" customWidth="1"/>
    <col min="30" max="30" width="6.625" bestFit="1" customWidth="1"/>
    <col min="31" max="31" width="4.5" bestFit="1" customWidth="1"/>
    <col min="32" max="33" width="4.5" customWidth="1"/>
    <col min="34" max="34" width="5.5" bestFit="1" customWidth="1"/>
    <col min="35" max="35" width="4.5" customWidth="1"/>
    <col min="36" max="39" width="4.5" bestFit="1" customWidth="1"/>
    <col min="40" max="40" width="5.5" bestFit="1" customWidth="1"/>
    <col min="41" max="43" width="4.5" bestFit="1" customWidth="1"/>
    <col min="44" max="44" width="4.5" customWidth="1"/>
    <col min="45" max="45" width="4.5" bestFit="1" customWidth="1"/>
    <col min="46" max="46" width="4.5" customWidth="1"/>
    <col min="47" max="47" width="5.5" bestFit="1" customWidth="1"/>
    <col min="48" max="48" width="6.625" bestFit="1" customWidth="1"/>
    <col min="49" max="49" width="4.5" customWidth="1"/>
    <col min="50" max="50" width="6.625" bestFit="1" customWidth="1"/>
    <col min="51" max="51" width="4.5" customWidth="1"/>
    <col min="52" max="52" width="5.5" bestFit="1" customWidth="1"/>
    <col min="53" max="53" width="4.5" bestFit="1" customWidth="1"/>
    <col min="54" max="54" width="4.5" customWidth="1"/>
    <col min="55" max="71" width="4.5" bestFit="1" customWidth="1"/>
    <col min="72" max="73" width="5.5" bestFit="1" customWidth="1"/>
    <col min="74" max="76" width="4.5" bestFit="1" customWidth="1"/>
    <col min="77" max="77" width="5.5" bestFit="1" customWidth="1"/>
    <col min="78" max="78" width="4.5" customWidth="1"/>
    <col min="79" max="95" width="4.5" bestFit="1" customWidth="1"/>
    <col min="96" max="96" width="5.5" bestFit="1" customWidth="1"/>
    <col min="97" max="97" width="4.5" customWidth="1"/>
    <col min="98" max="98" width="5.5" bestFit="1" customWidth="1"/>
    <col min="99" max="99" width="4.5" bestFit="1" customWidth="1"/>
    <col min="100" max="100" width="4.5" customWidth="1"/>
    <col min="101" max="122" width="5.5" bestFit="1" customWidth="1"/>
    <col min="123" max="123" width="5.5" customWidth="1"/>
    <col min="124" max="126" width="5.5" bestFit="1" customWidth="1"/>
    <col min="127" max="127" width="6.625" bestFit="1" customWidth="1"/>
    <col min="128" max="128" width="5.5" bestFit="1" customWidth="1"/>
    <col min="129" max="129" width="5.5" customWidth="1"/>
    <col min="130" max="145" width="5.5" bestFit="1" customWidth="1"/>
    <col min="146" max="147" width="5.5" customWidth="1"/>
    <col min="148" max="148" width="6.625" bestFit="1" customWidth="1"/>
    <col min="149" max="149" width="5.5" bestFit="1" customWidth="1"/>
    <col min="150" max="150" width="5.5" customWidth="1"/>
    <col min="151" max="151" width="5.5" bestFit="1" customWidth="1"/>
    <col min="152" max="152" width="5.5" customWidth="1"/>
    <col min="153" max="172" width="5.5" bestFit="1" customWidth="1"/>
    <col min="173" max="173" width="5.5" customWidth="1"/>
    <col min="174" max="176" width="5.5" bestFit="1" customWidth="1"/>
    <col min="177" max="177" width="6.625" bestFit="1" customWidth="1"/>
    <col min="178" max="179" width="5.5" customWidth="1"/>
    <col min="180" max="184" width="5.5" bestFit="1" customWidth="1"/>
    <col min="185" max="185" width="5.5" customWidth="1"/>
    <col min="186" max="196" width="5.5" bestFit="1" customWidth="1"/>
    <col min="197" max="198" width="6.625" bestFit="1" customWidth="1"/>
    <col min="199" max="199" width="5.5" bestFit="1" customWidth="1"/>
    <col min="200" max="200" width="6.625" bestFit="1" customWidth="1"/>
    <col min="201" max="201" width="5.5" bestFit="1" customWidth="1"/>
    <col min="202" max="202" width="6.625" bestFit="1" customWidth="1"/>
    <col min="203" max="203" width="5.5" customWidth="1"/>
    <col min="204" max="220" width="5.5" bestFit="1" customWidth="1"/>
    <col min="221" max="222" width="5.5" customWidth="1"/>
    <col min="223" max="223" width="6.625" bestFit="1" customWidth="1"/>
    <col min="224" max="227" width="5.5" bestFit="1" customWidth="1"/>
    <col min="228" max="228" width="5.5" customWidth="1"/>
    <col min="229" max="229" width="5.5" bestFit="1" customWidth="1"/>
    <col min="230" max="230" width="5.5" customWidth="1"/>
    <col min="231" max="247" width="5.5" bestFit="1" customWidth="1"/>
    <col min="248" max="248" width="6.625" bestFit="1" customWidth="1"/>
    <col min="249" max="249" width="5.5" bestFit="1" customWidth="1"/>
    <col min="250" max="250" width="5.5" customWidth="1"/>
    <col min="251" max="251" width="5.5" bestFit="1" customWidth="1"/>
    <col min="252" max="252" width="5.5" customWidth="1"/>
    <col min="253" max="263" width="5.5" bestFit="1" customWidth="1"/>
    <col min="264" max="264" width="5.5" customWidth="1"/>
    <col min="265" max="272" width="5.5" bestFit="1" customWidth="1"/>
    <col min="273" max="273" width="5.5" customWidth="1"/>
    <col min="274" max="274" width="5.5" bestFit="1" customWidth="1"/>
    <col min="275" max="275" width="5.5" customWidth="1"/>
    <col min="276" max="276" width="5.5" bestFit="1" customWidth="1"/>
    <col min="277" max="277" width="6.625" bestFit="1" customWidth="1"/>
    <col min="278" max="278" width="5.5" customWidth="1"/>
    <col min="279" max="296" width="5.5" bestFit="1" customWidth="1"/>
    <col min="297" max="297" width="5.5" customWidth="1"/>
    <col min="298" max="298" width="6.625" bestFit="1" customWidth="1"/>
    <col min="299" max="299" width="5.5" bestFit="1" customWidth="1"/>
    <col min="300" max="300" width="6.625" bestFit="1" customWidth="1"/>
    <col min="301" max="301" width="5.5" bestFit="1" customWidth="1"/>
    <col min="302" max="303" width="5.5" customWidth="1"/>
    <col min="304" max="322" width="5.5" bestFit="1" customWidth="1"/>
    <col min="323" max="323" width="5.5" customWidth="1"/>
    <col min="324" max="326" width="5.5" bestFit="1" customWidth="1"/>
    <col min="327" max="327" width="6.625" bestFit="1" customWidth="1"/>
    <col min="328" max="328" width="5.5" customWidth="1"/>
    <col min="329" max="347" width="5.5" bestFit="1" customWidth="1"/>
    <col min="348" max="348" width="6.625" bestFit="1" customWidth="1"/>
    <col min="349" max="351" width="5.5" bestFit="1" customWidth="1"/>
    <col min="352" max="352" width="6.625" bestFit="1" customWidth="1"/>
    <col min="353" max="371" width="5.5" bestFit="1" customWidth="1"/>
    <col min="372" max="372" width="5.5" customWidth="1"/>
    <col min="373" max="373" width="6.625" bestFit="1" customWidth="1"/>
    <col min="374" max="376" width="5.5" bestFit="1" customWidth="1"/>
    <col min="377" max="377" width="6.625" bestFit="1" customWidth="1"/>
    <col min="378" max="378" width="5.5" customWidth="1"/>
    <col min="379" max="379" width="5.5" bestFit="1" customWidth="1"/>
    <col min="380" max="380" width="5.5" customWidth="1"/>
    <col min="381" max="384" width="5.5" bestFit="1" customWidth="1"/>
    <col min="385" max="385" width="5.5" customWidth="1"/>
    <col min="386" max="389" width="5.5" bestFit="1" customWidth="1"/>
    <col min="390" max="390" width="5.5" customWidth="1"/>
    <col min="391" max="396" width="5.5" bestFit="1" customWidth="1"/>
    <col min="397" max="398" width="6.625" bestFit="1" customWidth="1"/>
    <col min="399" max="399" width="5.5" bestFit="1" customWidth="1"/>
    <col min="400" max="400" width="5.5" customWidth="1"/>
    <col min="401" max="401" width="5.5" bestFit="1" customWidth="1"/>
    <col min="402" max="402" width="7.625" bestFit="1" customWidth="1"/>
    <col min="403" max="405" width="6.625" bestFit="1" customWidth="1"/>
    <col min="406" max="408" width="5.5" bestFit="1" customWidth="1"/>
    <col min="409" max="409" width="6.625" bestFit="1" customWidth="1"/>
    <col min="410" max="410" width="5.5" customWidth="1"/>
    <col min="411" max="413" width="5.5" bestFit="1" customWidth="1"/>
    <col min="414" max="415" width="5.5" customWidth="1"/>
    <col min="416" max="418" width="5.5" bestFit="1" customWidth="1"/>
    <col min="419" max="419" width="5.5" customWidth="1"/>
    <col min="420" max="420" width="5.5" bestFit="1" customWidth="1"/>
    <col min="421" max="422" width="6.625" bestFit="1" customWidth="1"/>
    <col min="423" max="423" width="7.625" bestFit="1" customWidth="1"/>
    <col min="424" max="424" width="5.5" bestFit="1" customWidth="1"/>
    <col min="425" max="425" width="6.625" bestFit="1" customWidth="1"/>
    <col min="426" max="426" width="5.5" customWidth="1"/>
    <col min="427" max="427" width="6.625" bestFit="1" customWidth="1"/>
    <col min="428" max="428" width="7.625" bestFit="1" customWidth="1"/>
    <col min="429" max="429" width="6.625" bestFit="1" customWidth="1"/>
    <col min="430" max="435" width="5.5" bestFit="1" customWidth="1"/>
    <col min="436" max="436" width="5.5" customWidth="1"/>
    <col min="437" max="446" width="5.5" bestFit="1" customWidth="1"/>
    <col min="447" max="447" width="6.625" bestFit="1" customWidth="1"/>
    <col min="448" max="448" width="7.625" bestFit="1" customWidth="1"/>
    <col min="449" max="449" width="5.5" bestFit="1" customWidth="1"/>
    <col min="450" max="450" width="5.5" customWidth="1"/>
    <col min="451" max="451" width="5.5" bestFit="1" customWidth="1"/>
    <col min="452" max="453" width="6.625" bestFit="1" customWidth="1"/>
    <col min="454" max="454" width="5.5" customWidth="1"/>
    <col min="455" max="471" width="5.5" bestFit="1" customWidth="1"/>
    <col min="472" max="472" width="6.625" bestFit="1" customWidth="1"/>
    <col min="473" max="473" width="7.625" bestFit="1" customWidth="1"/>
    <col min="474" max="474" width="5.5" bestFit="1" customWidth="1"/>
    <col min="475" max="475" width="5.5" customWidth="1"/>
    <col min="476" max="476" width="5.5" bestFit="1" customWidth="1"/>
    <col min="477" max="478" width="6.625" bestFit="1" customWidth="1"/>
    <col min="479" max="479" width="5.5" customWidth="1"/>
    <col min="480" max="496" width="5.5" bestFit="1" customWidth="1"/>
    <col min="497" max="497" width="5.5" customWidth="1"/>
    <col min="498" max="498" width="6.625" bestFit="1" customWidth="1"/>
    <col min="499" max="551" width="5.5" bestFit="1" customWidth="1"/>
    <col min="552" max="554" width="5.5" customWidth="1"/>
    <col min="555" max="572" width="5.5" bestFit="1" customWidth="1"/>
    <col min="573" max="573" width="5.5" customWidth="1"/>
    <col min="574" max="601" width="5.5" bestFit="1" customWidth="1"/>
    <col min="602" max="603" width="5.5" customWidth="1"/>
    <col min="604" max="610" width="5.5" bestFit="1" customWidth="1"/>
    <col min="611" max="612" width="5.5" customWidth="1"/>
    <col min="613" max="622" width="5.5" bestFit="1" customWidth="1"/>
    <col min="623" max="623" width="5.5" customWidth="1"/>
    <col min="624" max="626" width="5.5" bestFit="1" customWidth="1"/>
    <col min="627" max="627" width="5.5" customWidth="1"/>
    <col min="628" max="628" width="6.625" bestFit="1" customWidth="1"/>
    <col min="629" max="629" width="5.5" customWidth="1"/>
    <col min="630" max="635" width="5.5" bestFit="1" customWidth="1"/>
    <col min="636" max="636" width="5.5" customWidth="1"/>
    <col min="637" max="646" width="5.5" bestFit="1" customWidth="1"/>
    <col min="647" max="647" width="5.5" customWidth="1"/>
    <col min="648" max="648" width="6.625" bestFit="1" customWidth="1"/>
    <col min="649" max="672" width="5.5" bestFit="1" customWidth="1"/>
    <col min="673" max="673" width="5.5" customWidth="1"/>
    <col min="674" max="701" width="5.5" bestFit="1" customWidth="1"/>
    <col min="702" max="703" width="6.625" bestFit="1" customWidth="1"/>
    <col min="704" max="704" width="5.5" customWidth="1"/>
    <col min="705" max="721" width="5.5" bestFit="1" customWidth="1"/>
    <col min="722" max="722" width="5.5" customWidth="1"/>
    <col min="723" max="723" width="6.625" bestFit="1" customWidth="1"/>
    <col min="724" max="726" width="5.5" bestFit="1" customWidth="1"/>
    <col min="727" max="728" width="5.5" customWidth="1"/>
    <col min="729" max="747" width="5.5" bestFit="1" customWidth="1"/>
    <col min="748" max="748" width="6.625" bestFit="1" customWidth="1"/>
    <col min="749" max="752" width="5.5" bestFit="1" customWidth="1"/>
    <col min="753" max="753" width="5.5" customWidth="1"/>
    <col min="754" max="776" width="5.5" bestFit="1" customWidth="1"/>
    <col min="777" max="779" width="6.625" bestFit="1" customWidth="1"/>
    <col min="780" max="796" width="5.5" bestFit="1" customWidth="1"/>
    <col min="797" max="797" width="5.5" customWidth="1"/>
    <col min="798" max="798" width="6.625" bestFit="1" customWidth="1"/>
    <col min="799" max="799" width="5.5" bestFit="1" customWidth="1"/>
    <col min="800" max="800" width="5.5" customWidth="1"/>
    <col min="801" max="801" width="5.5" bestFit="1" customWidth="1"/>
    <col min="802" max="803" width="6.625" bestFit="1" customWidth="1"/>
    <col min="804" max="804" width="5.5" customWidth="1"/>
    <col min="805" max="821" width="5.5" bestFit="1" customWidth="1"/>
    <col min="822" max="822" width="6.625" bestFit="1" customWidth="1"/>
    <col min="823" max="823" width="7.625" bestFit="1" customWidth="1"/>
    <col min="824" max="824" width="5.5" bestFit="1" customWidth="1"/>
    <col min="825" max="825" width="5.5" customWidth="1"/>
    <col min="826" max="826" width="5.5" bestFit="1" customWidth="1"/>
    <col min="827" max="828" width="7.625" bestFit="1" customWidth="1"/>
    <col min="829" max="829" width="6.625" bestFit="1" customWidth="1"/>
    <col min="830" max="835" width="5.5" bestFit="1" customWidth="1"/>
    <col min="836" max="837" width="5.5" customWidth="1"/>
    <col min="838" max="846" width="5.5" bestFit="1" customWidth="1"/>
    <col min="847" max="847" width="6.625" bestFit="1" customWidth="1"/>
    <col min="848" max="848" width="7.625" bestFit="1" customWidth="1"/>
    <col min="849" max="849" width="5.5" bestFit="1" customWidth="1"/>
    <col min="850" max="850" width="6.625" bestFit="1" customWidth="1"/>
    <col min="851" max="902" width="5.5" bestFit="1" customWidth="1"/>
    <col min="903" max="903" width="5.5" customWidth="1"/>
    <col min="904" max="922" width="5.5" bestFit="1" customWidth="1"/>
    <col min="923" max="923" width="5.5" customWidth="1"/>
    <col min="924" max="951" width="5.5" bestFit="1" customWidth="1"/>
    <col min="952" max="952" width="7.625" bestFit="1" customWidth="1"/>
    <col min="953" max="967" width="5.5" customWidth="1"/>
    <col min="968" max="968" width="7.625" bestFit="1" customWidth="1"/>
    <col min="969" max="996" width="5.5" customWidth="1"/>
    <col min="997" max="997" width="5.5" bestFit="1" customWidth="1"/>
    <col min="999" max="999" width="4.5" style="178" bestFit="1" customWidth="1"/>
    <col min="1000" max="1000" width="15.5" bestFit="1" customWidth="1"/>
  </cols>
  <sheetData>
    <row r="1" spans="1:1000" hidden="1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  <c r="SH1">
        <v>501</v>
      </c>
      <c r="SI1">
        <v>502</v>
      </c>
      <c r="SJ1">
        <v>503</v>
      </c>
      <c r="SK1">
        <v>504</v>
      </c>
      <c r="SL1">
        <v>505</v>
      </c>
      <c r="SM1">
        <v>506</v>
      </c>
      <c r="SN1">
        <v>507</v>
      </c>
      <c r="SO1">
        <v>508</v>
      </c>
      <c r="SP1">
        <v>509</v>
      </c>
      <c r="SQ1">
        <v>510</v>
      </c>
      <c r="SR1">
        <v>511</v>
      </c>
      <c r="SS1">
        <v>512</v>
      </c>
      <c r="ST1">
        <v>513</v>
      </c>
      <c r="SU1">
        <v>514</v>
      </c>
      <c r="SV1">
        <v>515</v>
      </c>
      <c r="SW1">
        <v>516</v>
      </c>
      <c r="SX1">
        <v>517</v>
      </c>
      <c r="SY1">
        <v>518</v>
      </c>
      <c r="SZ1">
        <v>519</v>
      </c>
      <c r="TA1">
        <v>520</v>
      </c>
      <c r="TB1">
        <v>521</v>
      </c>
      <c r="TC1">
        <v>522</v>
      </c>
      <c r="TD1">
        <v>523</v>
      </c>
      <c r="TE1">
        <v>524</v>
      </c>
      <c r="TF1">
        <v>525</v>
      </c>
      <c r="TG1">
        <v>526</v>
      </c>
      <c r="TH1">
        <v>527</v>
      </c>
      <c r="TI1">
        <v>528</v>
      </c>
      <c r="TJ1">
        <v>529</v>
      </c>
      <c r="TK1">
        <v>530</v>
      </c>
      <c r="TL1">
        <v>531</v>
      </c>
      <c r="TM1">
        <v>532</v>
      </c>
      <c r="TN1">
        <v>533</v>
      </c>
      <c r="TO1">
        <v>534</v>
      </c>
      <c r="TP1">
        <v>535</v>
      </c>
      <c r="TQ1">
        <v>536</v>
      </c>
      <c r="TR1">
        <v>537</v>
      </c>
      <c r="TS1">
        <v>538</v>
      </c>
      <c r="TT1">
        <v>539</v>
      </c>
      <c r="TU1">
        <v>540</v>
      </c>
      <c r="TV1">
        <v>541</v>
      </c>
      <c r="TW1">
        <v>542</v>
      </c>
      <c r="TX1">
        <v>543</v>
      </c>
      <c r="TY1">
        <v>544</v>
      </c>
      <c r="TZ1">
        <v>545</v>
      </c>
      <c r="UA1">
        <v>546</v>
      </c>
      <c r="UB1">
        <v>547</v>
      </c>
      <c r="UC1">
        <v>548</v>
      </c>
      <c r="UD1">
        <v>549</v>
      </c>
      <c r="UE1">
        <v>550</v>
      </c>
      <c r="UF1">
        <v>551</v>
      </c>
      <c r="UG1">
        <v>552</v>
      </c>
      <c r="UH1">
        <v>553</v>
      </c>
      <c r="UI1">
        <v>554</v>
      </c>
      <c r="UJ1">
        <v>555</v>
      </c>
      <c r="UK1">
        <v>556</v>
      </c>
      <c r="UL1">
        <v>557</v>
      </c>
      <c r="UM1">
        <v>558</v>
      </c>
      <c r="UN1">
        <v>559</v>
      </c>
      <c r="UO1">
        <v>560</v>
      </c>
      <c r="UP1">
        <v>561</v>
      </c>
      <c r="UQ1">
        <v>562</v>
      </c>
      <c r="UR1">
        <v>563</v>
      </c>
      <c r="US1">
        <v>564</v>
      </c>
      <c r="UT1">
        <v>565</v>
      </c>
      <c r="UU1">
        <v>566</v>
      </c>
      <c r="UV1">
        <v>567</v>
      </c>
      <c r="UW1">
        <v>568</v>
      </c>
      <c r="UX1">
        <v>569</v>
      </c>
      <c r="UY1">
        <v>570</v>
      </c>
      <c r="UZ1">
        <v>571</v>
      </c>
      <c r="VA1">
        <v>572</v>
      </c>
      <c r="VB1">
        <v>573</v>
      </c>
      <c r="VC1">
        <v>574</v>
      </c>
      <c r="VD1">
        <v>575</v>
      </c>
      <c r="VE1">
        <v>576</v>
      </c>
      <c r="VF1">
        <v>577</v>
      </c>
      <c r="VG1">
        <v>578</v>
      </c>
      <c r="VH1">
        <v>579</v>
      </c>
      <c r="VI1">
        <v>580</v>
      </c>
      <c r="VJ1">
        <v>581</v>
      </c>
      <c r="VK1">
        <v>582</v>
      </c>
      <c r="VL1">
        <v>583</v>
      </c>
      <c r="VM1">
        <v>584</v>
      </c>
      <c r="VN1">
        <v>585</v>
      </c>
      <c r="VO1">
        <v>586</v>
      </c>
      <c r="VP1">
        <v>587</v>
      </c>
      <c r="VQ1">
        <v>588</v>
      </c>
      <c r="VR1">
        <v>589</v>
      </c>
      <c r="VS1">
        <v>590</v>
      </c>
      <c r="VT1">
        <v>591</v>
      </c>
      <c r="VU1">
        <v>592</v>
      </c>
      <c r="VV1">
        <v>593</v>
      </c>
      <c r="VW1">
        <v>594</v>
      </c>
      <c r="VX1">
        <v>595</v>
      </c>
      <c r="VY1">
        <v>596</v>
      </c>
      <c r="VZ1">
        <v>597</v>
      </c>
      <c r="WA1">
        <v>598</v>
      </c>
      <c r="WB1">
        <v>599</v>
      </c>
      <c r="WC1">
        <v>600</v>
      </c>
      <c r="WD1">
        <v>601</v>
      </c>
      <c r="WE1">
        <v>602</v>
      </c>
      <c r="WF1">
        <v>603</v>
      </c>
      <c r="WG1">
        <v>604</v>
      </c>
      <c r="WH1">
        <v>605</v>
      </c>
      <c r="WI1">
        <v>606</v>
      </c>
      <c r="WJ1">
        <v>607</v>
      </c>
      <c r="WK1">
        <v>608</v>
      </c>
      <c r="WL1">
        <v>609</v>
      </c>
      <c r="WM1">
        <v>610</v>
      </c>
      <c r="WN1">
        <v>611</v>
      </c>
      <c r="WO1">
        <v>612</v>
      </c>
      <c r="WP1">
        <v>613</v>
      </c>
      <c r="WQ1">
        <v>614</v>
      </c>
      <c r="WR1">
        <v>615</v>
      </c>
      <c r="WS1">
        <v>616</v>
      </c>
      <c r="WT1">
        <v>617</v>
      </c>
      <c r="WU1">
        <v>618</v>
      </c>
      <c r="WV1">
        <v>619</v>
      </c>
      <c r="WW1">
        <v>620</v>
      </c>
      <c r="WX1">
        <v>621</v>
      </c>
      <c r="WY1">
        <v>622</v>
      </c>
      <c r="WZ1">
        <v>623</v>
      </c>
      <c r="XA1">
        <v>624</v>
      </c>
      <c r="XB1">
        <v>625</v>
      </c>
      <c r="XC1">
        <v>626</v>
      </c>
      <c r="XD1">
        <v>627</v>
      </c>
      <c r="XE1">
        <v>628</v>
      </c>
      <c r="XF1">
        <v>629</v>
      </c>
      <c r="XG1">
        <v>630</v>
      </c>
      <c r="XH1">
        <v>631</v>
      </c>
      <c r="XI1">
        <v>632</v>
      </c>
      <c r="XJ1">
        <v>633</v>
      </c>
      <c r="XK1">
        <v>634</v>
      </c>
      <c r="XL1">
        <v>635</v>
      </c>
      <c r="XM1">
        <v>636</v>
      </c>
      <c r="XN1">
        <v>637</v>
      </c>
      <c r="XO1">
        <v>638</v>
      </c>
      <c r="XP1">
        <v>639</v>
      </c>
      <c r="XQ1">
        <v>640</v>
      </c>
      <c r="XR1">
        <v>641</v>
      </c>
      <c r="XS1">
        <v>642</v>
      </c>
      <c r="XT1">
        <v>643</v>
      </c>
      <c r="XU1">
        <v>644</v>
      </c>
      <c r="XV1">
        <v>645</v>
      </c>
      <c r="XW1">
        <v>646</v>
      </c>
      <c r="XX1">
        <v>647</v>
      </c>
      <c r="XY1">
        <v>648</v>
      </c>
      <c r="XZ1">
        <v>649</v>
      </c>
      <c r="YA1">
        <v>650</v>
      </c>
      <c r="YB1">
        <v>651</v>
      </c>
      <c r="YC1">
        <v>652</v>
      </c>
      <c r="YD1">
        <v>653</v>
      </c>
      <c r="YE1">
        <v>654</v>
      </c>
      <c r="YF1">
        <v>655</v>
      </c>
      <c r="YG1">
        <v>656</v>
      </c>
      <c r="YH1">
        <v>657</v>
      </c>
      <c r="YI1">
        <v>658</v>
      </c>
      <c r="YJ1">
        <v>659</v>
      </c>
      <c r="YK1">
        <v>660</v>
      </c>
      <c r="YL1">
        <v>661</v>
      </c>
      <c r="YM1">
        <v>662</v>
      </c>
      <c r="YN1">
        <v>663</v>
      </c>
      <c r="YO1">
        <v>664</v>
      </c>
      <c r="YP1">
        <v>665</v>
      </c>
      <c r="YQ1">
        <v>666</v>
      </c>
      <c r="YR1">
        <v>667</v>
      </c>
      <c r="YS1">
        <v>668</v>
      </c>
      <c r="YT1">
        <v>669</v>
      </c>
      <c r="YU1">
        <v>670</v>
      </c>
      <c r="YV1">
        <v>671</v>
      </c>
      <c r="YW1">
        <v>672</v>
      </c>
      <c r="YX1">
        <v>673</v>
      </c>
      <c r="YY1">
        <v>674</v>
      </c>
      <c r="YZ1">
        <v>675</v>
      </c>
      <c r="ZA1">
        <v>676</v>
      </c>
      <c r="ZB1">
        <v>677</v>
      </c>
      <c r="ZC1">
        <v>678</v>
      </c>
      <c r="ZD1">
        <v>679</v>
      </c>
      <c r="ZE1">
        <v>680</v>
      </c>
      <c r="ZF1">
        <v>681</v>
      </c>
      <c r="ZG1">
        <v>682</v>
      </c>
      <c r="ZH1">
        <v>683</v>
      </c>
      <c r="ZI1">
        <v>684</v>
      </c>
      <c r="ZJ1">
        <v>685</v>
      </c>
      <c r="ZK1">
        <v>686</v>
      </c>
      <c r="ZL1">
        <v>687</v>
      </c>
      <c r="ZM1">
        <v>688</v>
      </c>
      <c r="ZN1">
        <v>689</v>
      </c>
      <c r="ZO1">
        <v>690</v>
      </c>
      <c r="ZP1">
        <v>691</v>
      </c>
      <c r="ZQ1">
        <v>692</v>
      </c>
      <c r="ZR1">
        <v>693</v>
      </c>
      <c r="ZS1">
        <v>694</v>
      </c>
      <c r="ZT1">
        <v>695</v>
      </c>
      <c r="ZU1">
        <v>696</v>
      </c>
      <c r="ZV1">
        <v>697</v>
      </c>
      <c r="ZW1">
        <v>698</v>
      </c>
      <c r="ZX1">
        <v>699</v>
      </c>
      <c r="ZY1">
        <v>700</v>
      </c>
      <c r="ZZ1">
        <v>701</v>
      </c>
      <c r="AAA1">
        <v>702</v>
      </c>
      <c r="AAB1">
        <v>703</v>
      </c>
      <c r="AAC1">
        <v>704</v>
      </c>
      <c r="AAD1">
        <v>705</v>
      </c>
      <c r="AAE1">
        <v>706</v>
      </c>
      <c r="AAF1">
        <v>707</v>
      </c>
      <c r="AAG1">
        <v>708</v>
      </c>
      <c r="AAH1">
        <v>709</v>
      </c>
      <c r="AAI1">
        <v>710</v>
      </c>
      <c r="AAJ1">
        <v>711</v>
      </c>
      <c r="AAK1">
        <v>712</v>
      </c>
      <c r="AAL1">
        <v>713</v>
      </c>
      <c r="AAM1">
        <v>714</v>
      </c>
      <c r="AAN1">
        <v>715</v>
      </c>
      <c r="AAO1">
        <v>716</v>
      </c>
      <c r="AAP1">
        <v>717</v>
      </c>
      <c r="AAQ1">
        <v>718</v>
      </c>
      <c r="AAR1">
        <v>719</v>
      </c>
      <c r="AAS1">
        <v>720</v>
      </c>
      <c r="AAT1">
        <v>721</v>
      </c>
      <c r="AAU1">
        <v>722</v>
      </c>
      <c r="AAV1">
        <v>723</v>
      </c>
      <c r="AAW1">
        <v>724</v>
      </c>
      <c r="AAX1">
        <v>725</v>
      </c>
      <c r="AAY1">
        <v>726</v>
      </c>
      <c r="AAZ1">
        <v>727</v>
      </c>
      <c r="ABA1">
        <v>728</v>
      </c>
      <c r="ABB1">
        <v>729</v>
      </c>
      <c r="ABC1">
        <v>730</v>
      </c>
      <c r="ABD1">
        <v>731</v>
      </c>
      <c r="ABE1">
        <v>732</v>
      </c>
      <c r="ABF1">
        <v>733</v>
      </c>
      <c r="ABG1">
        <v>734</v>
      </c>
      <c r="ABH1">
        <v>735</v>
      </c>
      <c r="ABI1">
        <v>736</v>
      </c>
      <c r="ABJ1">
        <v>737</v>
      </c>
      <c r="ABK1">
        <v>738</v>
      </c>
      <c r="ABL1">
        <v>739</v>
      </c>
      <c r="ABM1">
        <v>740</v>
      </c>
      <c r="ABN1">
        <v>741</v>
      </c>
      <c r="ABO1">
        <v>742</v>
      </c>
      <c r="ABP1">
        <v>743</v>
      </c>
      <c r="ABQ1">
        <v>744</v>
      </c>
      <c r="ABR1">
        <v>745</v>
      </c>
      <c r="ABS1">
        <v>746</v>
      </c>
      <c r="ABT1">
        <v>747</v>
      </c>
      <c r="ABU1">
        <v>748</v>
      </c>
      <c r="ABV1">
        <v>749</v>
      </c>
      <c r="ABW1">
        <v>750</v>
      </c>
      <c r="ABX1">
        <v>751</v>
      </c>
      <c r="ABY1">
        <v>752</v>
      </c>
      <c r="ABZ1">
        <v>753</v>
      </c>
      <c r="ACA1">
        <v>754</v>
      </c>
      <c r="ACB1">
        <v>755</v>
      </c>
      <c r="ACC1">
        <v>756</v>
      </c>
      <c r="ACD1">
        <v>757</v>
      </c>
      <c r="ACE1">
        <v>758</v>
      </c>
      <c r="ACF1">
        <v>759</v>
      </c>
      <c r="ACG1">
        <v>760</v>
      </c>
      <c r="ACH1">
        <v>761</v>
      </c>
      <c r="ACI1">
        <v>762</v>
      </c>
      <c r="ACJ1">
        <v>763</v>
      </c>
      <c r="ACK1">
        <v>764</v>
      </c>
      <c r="ACL1">
        <v>765</v>
      </c>
      <c r="ACM1">
        <v>766</v>
      </c>
      <c r="ACN1">
        <v>767</v>
      </c>
      <c r="ACO1">
        <v>768</v>
      </c>
      <c r="ACP1">
        <v>769</v>
      </c>
      <c r="ACQ1">
        <v>770</v>
      </c>
      <c r="ACR1">
        <v>771</v>
      </c>
      <c r="ACS1">
        <v>772</v>
      </c>
      <c r="ACT1">
        <v>773</v>
      </c>
      <c r="ACU1">
        <v>774</v>
      </c>
      <c r="ACV1">
        <v>775</v>
      </c>
      <c r="ACW1">
        <v>776</v>
      </c>
      <c r="ACX1">
        <v>777</v>
      </c>
      <c r="ACY1">
        <v>778</v>
      </c>
      <c r="ACZ1">
        <v>779</v>
      </c>
      <c r="ADA1">
        <v>780</v>
      </c>
      <c r="ADB1">
        <v>781</v>
      </c>
      <c r="ADC1">
        <v>782</v>
      </c>
      <c r="ADD1">
        <v>783</v>
      </c>
      <c r="ADE1">
        <v>784</v>
      </c>
      <c r="ADF1">
        <v>785</v>
      </c>
      <c r="ADG1">
        <v>786</v>
      </c>
      <c r="ADH1">
        <v>787</v>
      </c>
      <c r="ADI1">
        <v>788</v>
      </c>
      <c r="ADJ1">
        <v>789</v>
      </c>
      <c r="ADK1">
        <v>790</v>
      </c>
      <c r="ADL1">
        <v>791</v>
      </c>
      <c r="ADM1">
        <v>792</v>
      </c>
      <c r="ADN1">
        <v>793</v>
      </c>
      <c r="ADO1">
        <v>794</v>
      </c>
      <c r="ADP1">
        <v>795</v>
      </c>
      <c r="ADQ1">
        <v>796</v>
      </c>
      <c r="ADR1">
        <v>797</v>
      </c>
      <c r="ADS1">
        <v>798</v>
      </c>
      <c r="ADT1">
        <v>799</v>
      </c>
      <c r="ADU1">
        <v>800</v>
      </c>
      <c r="ADV1">
        <v>801</v>
      </c>
      <c r="ADW1">
        <v>802</v>
      </c>
      <c r="ADX1">
        <v>803</v>
      </c>
      <c r="ADY1">
        <v>804</v>
      </c>
      <c r="ADZ1">
        <v>805</v>
      </c>
      <c r="AEA1">
        <v>806</v>
      </c>
      <c r="AEB1">
        <v>807</v>
      </c>
      <c r="AEC1">
        <v>808</v>
      </c>
      <c r="AED1">
        <v>809</v>
      </c>
      <c r="AEE1">
        <v>810</v>
      </c>
      <c r="AEF1">
        <v>811</v>
      </c>
      <c r="AEG1">
        <v>812</v>
      </c>
      <c r="AEH1">
        <v>813</v>
      </c>
      <c r="AEI1">
        <v>814</v>
      </c>
      <c r="AEJ1">
        <v>815</v>
      </c>
      <c r="AEK1">
        <v>816</v>
      </c>
      <c r="AEL1">
        <v>817</v>
      </c>
      <c r="AEM1">
        <v>818</v>
      </c>
      <c r="AEN1">
        <v>819</v>
      </c>
      <c r="AEO1">
        <v>820</v>
      </c>
      <c r="AEP1">
        <v>821</v>
      </c>
      <c r="AEQ1">
        <v>822</v>
      </c>
      <c r="AER1">
        <v>823</v>
      </c>
      <c r="AES1">
        <v>824</v>
      </c>
      <c r="AET1">
        <v>825</v>
      </c>
      <c r="AEU1">
        <v>826</v>
      </c>
      <c r="AEV1">
        <v>827</v>
      </c>
      <c r="AEW1">
        <v>828</v>
      </c>
      <c r="AEX1">
        <v>829</v>
      </c>
      <c r="AEY1">
        <v>830</v>
      </c>
      <c r="AEZ1">
        <v>831</v>
      </c>
      <c r="AFA1">
        <v>832</v>
      </c>
      <c r="AFB1">
        <v>833</v>
      </c>
      <c r="AFC1">
        <v>834</v>
      </c>
      <c r="AFD1">
        <v>835</v>
      </c>
      <c r="AFE1">
        <v>836</v>
      </c>
      <c r="AFF1">
        <v>837</v>
      </c>
      <c r="AFG1">
        <v>838</v>
      </c>
      <c r="AFH1">
        <v>839</v>
      </c>
      <c r="AFI1">
        <v>840</v>
      </c>
      <c r="AFJ1">
        <v>841</v>
      </c>
      <c r="AFK1">
        <v>842</v>
      </c>
      <c r="AFL1">
        <v>843</v>
      </c>
      <c r="AFM1">
        <v>844</v>
      </c>
      <c r="AFN1">
        <v>845</v>
      </c>
      <c r="AFO1">
        <v>846</v>
      </c>
      <c r="AFP1">
        <v>847</v>
      </c>
      <c r="AFQ1">
        <v>848</v>
      </c>
      <c r="AFR1">
        <v>849</v>
      </c>
      <c r="AFS1">
        <v>850</v>
      </c>
      <c r="AFT1">
        <v>851</v>
      </c>
      <c r="AFU1">
        <v>852</v>
      </c>
      <c r="AFV1">
        <v>853</v>
      </c>
      <c r="AFW1">
        <v>854</v>
      </c>
      <c r="AFX1">
        <v>855</v>
      </c>
      <c r="AFY1">
        <v>856</v>
      </c>
      <c r="AFZ1">
        <v>857</v>
      </c>
      <c r="AGA1">
        <v>858</v>
      </c>
      <c r="AGB1">
        <v>859</v>
      </c>
      <c r="AGC1">
        <v>860</v>
      </c>
      <c r="AGD1">
        <v>861</v>
      </c>
      <c r="AGE1">
        <v>862</v>
      </c>
      <c r="AGF1">
        <v>863</v>
      </c>
      <c r="AGG1">
        <v>864</v>
      </c>
      <c r="AGH1">
        <v>865</v>
      </c>
      <c r="AGI1">
        <v>866</v>
      </c>
      <c r="AGJ1">
        <v>867</v>
      </c>
      <c r="AGK1">
        <v>868</v>
      </c>
      <c r="AGL1">
        <v>869</v>
      </c>
      <c r="AGM1">
        <v>870</v>
      </c>
      <c r="AGN1">
        <v>871</v>
      </c>
      <c r="AGO1">
        <v>872</v>
      </c>
      <c r="AGP1">
        <v>873</v>
      </c>
      <c r="AGQ1">
        <v>874</v>
      </c>
      <c r="AGR1">
        <v>875</v>
      </c>
      <c r="AGS1">
        <v>876</v>
      </c>
      <c r="AGT1">
        <v>877</v>
      </c>
      <c r="AGU1">
        <v>878</v>
      </c>
      <c r="AGV1">
        <v>879</v>
      </c>
      <c r="AGW1">
        <v>880</v>
      </c>
      <c r="AGX1">
        <v>881</v>
      </c>
      <c r="AGY1">
        <v>882</v>
      </c>
      <c r="AGZ1">
        <v>883</v>
      </c>
      <c r="AHA1">
        <v>884</v>
      </c>
      <c r="AHB1">
        <v>885</v>
      </c>
      <c r="AHC1">
        <v>886</v>
      </c>
      <c r="AHD1">
        <v>887</v>
      </c>
      <c r="AHE1">
        <v>888</v>
      </c>
      <c r="AHF1">
        <v>889</v>
      </c>
      <c r="AHG1">
        <v>890</v>
      </c>
      <c r="AHH1">
        <v>891</v>
      </c>
      <c r="AHI1">
        <v>892</v>
      </c>
      <c r="AHJ1">
        <v>893</v>
      </c>
      <c r="AHK1">
        <v>894</v>
      </c>
      <c r="AHL1">
        <v>895</v>
      </c>
      <c r="AHM1">
        <v>896</v>
      </c>
      <c r="AHN1">
        <v>897</v>
      </c>
      <c r="AHO1">
        <v>898</v>
      </c>
      <c r="AHP1">
        <v>899</v>
      </c>
      <c r="AHQ1">
        <v>900</v>
      </c>
      <c r="AHR1">
        <v>901</v>
      </c>
      <c r="AHS1">
        <v>902</v>
      </c>
      <c r="AHT1">
        <v>903</v>
      </c>
      <c r="AHU1">
        <v>904</v>
      </c>
      <c r="AHV1">
        <v>905</v>
      </c>
      <c r="AHW1">
        <v>906</v>
      </c>
      <c r="AHX1">
        <v>907</v>
      </c>
      <c r="AHY1">
        <v>908</v>
      </c>
      <c r="AHZ1">
        <v>909</v>
      </c>
      <c r="AIA1">
        <v>910</v>
      </c>
      <c r="AIB1">
        <v>911</v>
      </c>
      <c r="AIC1">
        <v>912</v>
      </c>
      <c r="AID1">
        <v>913</v>
      </c>
      <c r="AIE1">
        <v>914</v>
      </c>
      <c r="AIF1">
        <v>915</v>
      </c>
      <c r="AIG1">
        <v>916</v>
      </c>
      <c r="AIH1">
        <v>917</v>
      </c>
      <c r="AII1">
        <v>918</v>
      </c>
      <c r="AIJ1">
        <v>919</v>
      </c>
      <c r="AIK1">
        <v>920</v>
      </c>
      <c r="AIL1">
        <v>921</v>
      </c>
      <c r="AIM1">
        <v>922</v>
      </c>
      <c r="AIN1">
        <v>923</v>
      </c>
      <c r="AIO1">
        <v>924</v>
      </c>
      <c r="AIP1">
        <v>925</v>
      </c>
      <c r="AIQ1">
        <v>926</v>
      </c>
      <c r="AIR1">
        <v>927</v>
      </c>
      <c r="AIS1">
        <v>928</v>
      </c>
      <c r="AIT1">
        <v>929</v>
      </c>
      <c r="AIU1">
        <v>930</v>
      </c>
      <c r="AIV1">
        <v>931</v>
      </c>
      <c r="AIW1">
        <v>932</v>
      </c>
      <c r="AIX1">
        <v>933</v>
      </c>
      <c r="AIY1">
        <v>934</v>
      </c>
      <c r="AIZ1">
        <v>935</v>
      </c>
      <c r="AJA1">
        <v>936</v>
      </c>
      <c r="AJB1">
        <v>937</v>
      </c>
      <c r="AJC1">
        <v>938</v>
      </c>
      <c r="AJD1">
        <v>939</v>
      </c>
      <c r="AJE1">
        <v>940</v>
      </c>
      <c r="AJF1">
        <v>941</v>
      </c>
      <c r="AJG1">
        <v>942</v>
      </c>
      <c r="AJH1">
        <v>943</v>
      </c>
      <c r="AJI1">
        <v>944</v>
      </c>
      <c r="AJJ1">
        <v>945</v>
      </c>
      <c r="AJK1">
        <v>946</v>
      </c>
      <c r="AJL1">
        <v>947</v>
      </c>
      <c r="AJM1">
        <v>948</v>
      </c>
      <c r="AJN1">
        <v>949</v>
      </c>
      <c r="AJO1">
        <v>950</v>
      </c>
      <c r="AJP1">
        <v>951</v>
      </c>
      <c r="AJQ1">
        <v>952</v>
      </c>
      <c r="AJR1">
        <v>953</v>
      </c>
      <c r="AJS1">
        <v>954</v>
      </c>
      <c r="AJT1">
        <v>955</v>
      </c>
      <c r="AJU1">
        <v>956</v>
      </c>
      <c r="AJV1">
        <v>957</v>
      </c>
      <c r="AJW1">
        <v>958</v>
      </c>
      <c r="AJX1">
        <v>959</v>
      </c>
      <c r="AJY1">
        <v>960</v>
      </c>
      <c r="AJZ1">
        <v>961</v>
      </c>
      <c r="AKA1">
        <v>962</v>
      </c>
      <c r="AKB1">
        <v>963</v>
      </c>
      <c r="AKC1">
        <v>964</v>
      </c>
      <c r="AKD1">
        <v>965</v>
      </c>
      <c r="AKE1">
        <v>966</v>
      </c>
      <c r="AKF1">
        <v>967</v>
      </c>
      <c r="AKG1">
        <v>968</v>
      </c>
      <c r="AKH1">
        <v>969</v>
      </c>
      <c r="AKI1">
        <v>970</v>
      </c>
      <c r="AKJ1">
        <v>971</v>
      </c>
      <c r="AKK1">
        <v>972</v>
      </c>
      <c r="AKL1">
        <v>973</v>
      </c>
      <c r="AKM1">
        <v>974</v>
      </c>
      <c r="AKN1">
        <v>975</v>
      </c>
      <c r="AKO1">
        <v>976</v>
      </c>
      <c r="AKP1">
        <v>977</v>
      </c>
      <c r="AKQ1">
        <v>978</v>
      </c>
      <c r="AKR1">
        <v>979</v>
      </c>
      <c r="AKS1">
        <v>980</v>
      </c>
      <c r="AKT1">
        <v>981</v>
      </c>
      <c r="AKU1">
        <v>982</v>
      </c>
      <c r="AKV1">
        <v>983</v>
      </c>
      <c r="AKW1">
        <v>984</v>
      </c>
      <c r="AKX1">
        <v>985</v>
      </c>
      <c r="AKY1">
        <v>986</v>
      </c>
      <c r="AKZ1">
        <v>987</v>
      </c>
      <c r="ALA1">
        <v>988</v>
      </c>
      <c r="ALB1">
        <v>989</v>
      </c>
      <c r="ALC1">
        <v>990</v>
      </c>
      <c r="ALD1">
        <v>991</v>
      </c>
      <c r="ALE1">
        <v>992</v>
      </c>
      <c r="ALF1">
        <v>993</v>
      </c>
      <c r="ALG1">
        <v>994</v>
      </c>
      <c r="ALH1">
        <v>995</v>
      </c>
      <c r="ALI1" s="179">
        <v>996</v>
      </c>
      <c r="ALK1" s="178" t="s">
        <v>318</v>
      </c>
    </row>
    <row r="2" spans="1:1000" hidden="1">
      <c r="A2" s="178" t="s">
        <v>132</v>
      </c>
      <c r="B2">
        <v>3393</v>
      </c>
      <c r="C2">
        <v>107</v>
      </c>
      <c r="D2">
        <v>20</v>
      </c>
      <c r="E2">
        <v>101</v>
      </c>
      <c r="F2">
        <v>0</v>
      </c>
      <c r="G2">
        <v>8</v>
      </c>
      <c r="H2">
        <v>0</v>
      </c>
      <c r="I2">
        <v>72</v>
      </c>
      <c r="J2">
        <v>1</v>
      </c>
      <c r="K2">
        <v>0</v>
      </c>
      <c r="L2">
        <v>0</v>
      </c>
      <c r="M2">
        <v>0</v>
      </c>
      <c r="N2">
        <v>16</v>
      </c>
      <c r="O2">
        <v>78</v>
      </c>
      <c r="P2">
        <v>0</v>
      </c>
      <c r="Q2">
        <v>0</v>
      </c>
      <c r="R2">
        <v>0</v>
      </c>
      <c r="S2">
        <v>32</v>
      </c>
      <c r="T2">
        <v>0</v>
      </c>
      <c r="U2">
        <v>0</v>
      </c>
      <c r="V2">
        <v>16</v>
      </c>
      <c r="W2">
        <v>3844</v>
      </c>
      <c r="X2">
        <v>6</v>
      </c>
      <c r="Y2">
        <v>257</v>
      </c>
      <c r="Z2">
        <v>0</v>
      </c>
      <c r="AA2">
        <v>1206</v>
      </c>
      <c r="AB2">
        <v>45</v>
      </c>
      <c r="AC2">
        <v>6</v>
      </c>
      <c r="AD2">
        <v>24</v>
      </c>
      <c r="AE2">
        <v>0</v>
      </c>
      <c r="AF2">
        <v>7</v>
      </c>
      <c r="AG2">
        <v>0</v>
      </c>
      <c r="AH2">
        <v>8</v>
      </c>
      <c r="AI2">
        <v>5</v>
      </c>
      <c r="AJ2">
        <v>0</v>
      </c>
      <c r="AK2">
        <v>0</v>
      </c>
      <c r="AL2">
        <v>0</v>
      </c>
      <c r="AM2">
        <v>0</v>
      </c>
      <c r="AN2">
        <v>56</v>
      </c>
      <c r="AO2">
        <v>0</v>
      </c>
      <c r="AP2">
        <v>0</v>
      </c>
      <c r="AQ2">
        <v>0</v>
      </c>
      <c r="AR2">
        <v>50</v>
      </c>
      <c r="AS2">
        <v>0</v>
      </c>
      <c r="AT2">
        <v>0</v>
      </c>
      <c r="AU2">
        <v>295</v>
      </c>
      <c r="AV2">
        <v>1702</v>
      </c>
      <c r="AW2">
        <v>0</v>
      </c>
      <c r="AX2">
        <v>70</v>
      </c>
      <c r="AY2">
        <v>0</v>
      </c>
      <c r="AZ2">
        <v>1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1</v>
      </c>
      <c r="BU2">
        <v>2</v>
      </c>
      <c r="BV2">
        <v>0</v>
      </c>
      <c r="BW2">
        <v>0</v>
      </c>
      <c r="BX2">
        <v>0</v>
      </c>
      <c r="BY2">
        <v>425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440</v>
      </c>
      <c r="CS2">
        <v>6</v>
      </c>
      <c r="CT2">
        <v>871</v>
      </c>
      <c r="CU2">
        <v>0</v>
      </c>
      <c r="CV2">
        <v>18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0</v>
      </c>
      <c r="DU2">
        <v>0</v>
      </c>
      <c r="DV2">
        <v>0</v>
      </c>
      <c r="DW2">
        <v>260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</v>
      </c>
      <c r="EK2">
        <v>0</v>
      </c>
      <c r="EL2">
        <v>0</v>
      </c>
      <c r="EM2">
        <v>0</v>
      </c>
      <c r="EN2">
        <v>0</v>
      </c>
      <c r="EO2">
        <v>0</v>
      </c>
      <c r="EP2">
        <v>0</v>
      </c>
      <c r="EQ2">
        <v>7</v>
      </c>
      <c r="ER2">
        <v>267</v>
      </c>
      <c r="ES2">
        <v>0</v>
      </c>
      <c r="ET2">
        <v>7</v>
      </c>
      <c r="EU2">
        <v>0</v>
      </c>
      <c r="EV2">
        <v>116</v>
      </c>
      <c r="EW2">
        <v>0</v>
      </c>
      <c r="EX2">
        <v>0</v>
      </c>
      <c r="EY2">
        <v>0</v>
      </c>
      <c r="EZ2">
        <v>0</v>
      </c>
      <c r="FA2">
        <v>0</v>
      </c>
      <c r="FB2">
        <v>0</v>
      </c>
      <c r="FC2">
        <v>0</v>
      </c>
      <c r="FD2">
        <v>0</v>
      </c>
      <c r="FE2">
        <v>0</v>
      </c>
      <c r="FF2">
        <v>0</v>
      </c>
      <c r="FG2">
        <v>0</v>
      </c>
      <c r="FH2">
        <v>0</v>
      </c>
      <c r="FI2">
        <v>0</v>
      </c>
      <c r="FJ2">
        <v>0</v>
      </c>
      <c r="FK2">
        <v>0</v>
      </c>
      <c r="FL2">
        <v>0</v>
      </c>
      <c r="FM2">
        <v>0</v>
      </c>
      <c r="FN2">
        <v>0</v>
      </c>
      <c r="FO2">
        <v>57</v>
      </c>
      <c r="FP2">
        <v>3</v>
      </c>
      <c r="FQ2">
        <v>176</v>
      </c>
      <c r="FR2">
        <v>1</v>
      </c>
      <c r="FS2">
        <v>0</v>
      </c>
      <c r="FT2">
        <v>0</v>
      </c>
      <c r="FU2">
        <v>3585</v>
      </c>
      <c r="FV2">
        <v>0</v>
      </c>
      <c r="FW2">
        <v>0</v>
      </c>
      <c r="FX2">
        <v>0</v>
      </c>
      <c r="FY2">
        <v>0</v>
      </c>
      <c r="FZ2">
        <v>0</v>
      </c>
      <c r="GA2">
        <v>0</v>
      </c>
      <c r="GB2">
        <v>0</v>
      </c>
      <c r="GC2">
        <v>102</v>
      </c>
      <c r="GD2">
        <v>0</v>
      </c>
      <c r="GE2">
        <v>0</v>
      </c>
      <c r="GF2">
        <v>0</v>
      </c>
      <c r="GG2">
        <v>0</v>
      </c>
      <c r="GH2">
        <v>2</v>
      </c>
      <c r="GI2">
        <v>0</v>
      </c>
      <c r="GJ2">
        <v>0</v>
      </c>
      <c r="GK2">
        <v>0</v>
      </c>
      <c r="GL2">
        <v>0</v>
      </c>
      <c r="GM2">
        <v>0</v>
      </c>
      <c r="GN2">
        <v>33</v>
      </c>
      <c r="GO2">
        <v>105</v>
      </c>
      <c r="GP2">
        <v>3827</v>
      </c>
      <c r="GQ2">
        <v>1</v>
      </c>
      <c r="GR2">
        <v>97</v>
      </c>
      <c r="GS2">
        <v>0</v>
      </c>
      <c r="GT2">
        <v>259</v>
      </c>
      <c r="GU2">
        <v>0</v>
      </c>
      <c r="GV2">
        <v>0</v>
      </c>
      <c r="GW2">
        <v>0</v>
      </c>
      <c r="GX2">
        <v>0</v>
      </c>
      <c r="GY2">
        <v>0</v>
      </c>
      <c r="GZ2">
        <v>0</v>
      </c>
      <c r="HA2">
        <v>0</v>
      </c>
      <c r="HB2">
        <v>0</v>
      </c>
      <c r="HC2">
        <v>0</v>
      </c>
      <c r="HD2">
        <v>0</v>
      </c>
      <c r="HE2">
        <v>0</v>
      </c>
      <c r="HF2">
        <v>0</v>
      </c>
      <c r="HG2">
        <v>0</v>
      </c>
      <c r="HH2">
        <v>0</v>
      </c>
      <c r="HI2">
        <v>0</v>
      </c>
      <c r="HJ2">
        <v>0</v>
      </c>
      <c r="HK2">
        <v>0</v>
      </c>
      <c r="HL2">
        <v>0</v>
      </c>
      <c r="HM2">
        <v>0</v>
      </c>
      <c r="HN2">
        <v>10</v>
      </c>
      <c r="HO2">
        <v>269</v>
      </c>
      <c r="HP2">
        <v>0</v>
      </c>
      <c r="HQ2">
        <v>8</v>
      </c>
      <c r="HR2">
        <v>0</v>
      </c>
      <c r="HS2">
        <v>120</v>
      </c>
      <c r="HT2">
        <v>7</v>
      </c>
      <c r="HU2">
        <v>14</v>
      </c>
      <c r="HV2">
        <v>5</v>
      </c>
      <c r="HW2">
        <v>0</v>
      </c>
      <c r="HX2">
        <v>0</v>
      </c>
      <c r="HY2">
        <v>0</v>
      </c>
      <c r="HZ2">
        <v>0</v>
      </c>
      <c r="IA2">
        <v>0</v>
      </c>
      <c r="IB2">
        <v>0</v>
      </c>
      <c r="IC2">
        <v>0</v>
      </c>
      <c r="ID2">
        <v>0</v>
      </c>
      <c r="IE2">
        <v>0</v>
      </c>
      <c r="IF2">
        <v>10</v>
      </c>
      <c r="IG2">
        <v>0</v>
      </c>
      <c r="IH2">
        <v>0</v>
      </c>
      <c r="II2">
        <v>0</v>
      </c>
      <c r="IJ2">
        <v>0</v>
      </c>
      <c r="IK2">
        <v>3</v>
      </c>
      <c r="IL2">
        <v>0</v>
      </c>
      <c r="IM2">
        <v>10</v>
      </c>
      <c r="IN2">
        <v>169</v>
      </c>
      <c r="IO2">
        <v>0</v>
      </c>
      <c r="IP2">
        <v>11</v>
      </c>
      <c r="IQ2">
        <v>0</v>
      </c>
      <c r="IR2">
        <v>51</v>
      </c>
      <c r="IS2">
        <v>2</v>
      </c>
      <c r="IT2">
        <v>0</v>
      </c>
      <c r="IU2">
        <v>3</v>
      </c>
      <c r="IV2">
        <v>0</v>
      </c>
      <c r="IW2">
        <v>0</v>
      </c>
      <c r="IX2">
        <v>0</v>
      </c>
      <c r="IY2">
        <v>0</v>
      </c>
      <c r="IZ2">
        <v>0</v>
      </c>
      <c r="JA2">
        <v>0</v>
      </c>
      <c r="JB2">
        <v>0</v>
      </c>
      <c r="JC2">
        <v>0</v>
      </c>
      <c r="JD2">
        <v>3</v>
      </c>
      <c r="JE2">
        <v>6</v>
      </c>
      <c r="JF2">
        <v>1</v>
      </c>
      <c r="JG2">
        <v>0</v>
      </c>
      <c r="JH2">
        <v>0</v>
      </c>
      <c r="JI2">
        <v>0</v>
      </c>
      <c r="JJ2">
        <v>6</v>
      </c>
      <c r="JK2">
        <v>0</v>
      </c>
      <c r="JL2">
        <v>2</v>
      </c>
      <c r="JM2">
        <v>73</v>
      </c>
      <c r="JN2">
        <v>0</v>
      </c>
      <c r="JO2">
        <v>21</v>
      </c>
      <c r="JP2">
        <v>0</v>
      </c>
      <c r="JQ2">
        <v>380</v>
      </c>
      <c r="JR2">
        <v>23</v>
      </c>
      <c r="JS2">
        <v>1</v>
      </c>
      <c r="JT2">
        <v>4</v>
      </c>
      <c r="JU2">
        <v>0</v>
      </c>
      <c r="JV2">
        <v>2</v>
      </c>
      <c r="JW2">
        <v>0</v>
      </c>
      <c r="JX2">
        <v>1</v>
      </c>
      <c r="JY2">
        <v>0</v>
      </c>
      <c r="JZ2">
        <v>0</v>
      </c>
      <c r="KA2">
        <v>0</v>
      </c>
      <c r="KB2">
        <v>0</v>
      </c>
      <c r="KC2">
        <v>0</v>
      </c>
      <c r="KD2">
        <v>26</v>
      </c>
      <c r="KE2">
        <v>0</v>
      </c>
      <c r="KF2">
        <v>0</v>
      </c>
      <c r="KG2">
        <v>0</v>
      </c>
      <c r="KH2">
        <v>1</v>
      </c>
      <c r="KI2">
        <v>0</v>
      </c>
      <c r="KJ2">
        <v>0</v>
      </c>
      <c r="KK2">
        <v>30</v>
      </c>
      <c r="KL2">
        <v>468</v>
      </c>
      <c r="KM2">
        <v>0</v>
      </c>
      <c r="KN2">
        <v>40</v>
      </c>
      <c r="KO2">
        <v>0</v>
      </c>
      <c r="KP2">
        <v>36</v>
      </c>
      <c r="KQ2">
        <v>0</v>
      </c>
      <c r="KR2">
        <v>1</v>
      </c>
      <c r="KS2">
        <v>0</v>
      </c>
      <c r="KT2">
        <v>0</v>
      </c>
      <c r="KU2">
        <v>0</v>
      </c>
      <c r="KV2">
        <v>0</v>
      </c>
      <c r="KW2">
        <v>0</v>
      </c>
      <c r="KX2">
        <v>0</v>
      </c>
      <c r="KY2">
        <v>0</v>
      </c>
      <c r="KZ2">
        <v>0</v>
      </c>
      <c r="LA2">
        <v>0</v>
      </c>
      <c r="LB2">
        <v>0</v>
      </c>
      <c r="LC2">
        <v>1</v>
      </c>
      <c r="LD2">
        <v>0</v>
      </c>
      <c r="LE2">
        <v>0</v>
      </c>
      <c r="LF2">
        <v>0</v>
      </c>
      <c r="LG2">
        <v>0</v>
      </c>
      <c r="LH2">
        <v>0</v>
      </c>
      <c r="LI2">
        <v>0</v>
      </c>
      <c r="LJ2">
        <v>1</v>
      </c>
      <c r="LK2">
        <v>39</v>
      </c>
      <c r="LL2">
        <v>0</v>
      </c>
      <c r="LM2">
        <v>2</v>
      </c>
      <c r="LN2">
        <v>0</v>
      </c>
      <c r="LO2">
        <v>278</v>
      </c>
      <c r="LP2">
        <v>0</v>
      </c>
      <c r="LQ2">
        <v>0</v>
      </c>
      <c r="LR2">
        <v>0</v>
      </c>
      <c r="LS2">
        <v>0</v>
      </c>
      <c r="LT2">
        <v>0</v>
      </c>
      <c r="LU2">
        <v>0</v>
      </c>
      <c r="LV2">
        <v>0</v>
      </c>
      <c r="LW2">
        <v>0</v>
      </c>
      <c r="LX2">
        <v>0</v>
      </c>
      <c r="LY2">
        <v>0</v>
      </c>
      <c r="LZ2">
        <v>0</v>
      </c>
      <c r="MA2">
        <v>0</v>
      </c>
      <c r="MB2">
        <v>0</v>
      </c>
      <c r="MC2">
        <v>0</v>
      </c>
      <c r="MD2">
        <v>0</v>
      </c>
      <c r="ME2">
        <v>0</v>
      </c>
      <c r="MF2">
        <v>0</v>
      </c>
      <c r="MG2">
        <v>0</v>
      </c>
      <c r="MH2">
        <v>0</v>
      </c>
      <c r="MI2">
        <v>9</v>
      </c>
      <c r="MJ2">
        <v>287</v>
      </c>
      <c r="MK2">
        <v>0</v>
      </c>
      <c r="ML2">
        <v>5</v>
      </c>
      <c r="MM2">
        <v>0</v>
      </c>
      <c r="MN2">
        <v>20</v>
      </c>
      <c r="MO2">
        <v>1</v>
      </c>
      <c r="MP2">
        <v>0</v>
      </c>
      <c r="MQ2">
        <v>0</v>
      </c>
      <c r="MR2">
        <v>0</v>
      </c>
      <c r="MS2">
        <v>0</v>
      </c>
      <c r="MT2">
        <v>0</v>
      </c>
      <c r="MU2">
        <v>0</v>
      </c>
      <c r="MV2">
        <v>0</v>
      </c>
      <c r="MW2">
        <v>0</v>
      </c>
      <c r="MX2">
        <v>0</v>
      </c>
      <c r="MY2">
        <v>0</v>
      </c>
      <c r="MZ2">
        <v>0</v>
      </c>
      <c r="NA2">
        <v>0</v>
      </c>
      <c r="NB2">
        <v>0</v>
      </c>
      <c r="NC2">
        <v>0</v>
      </c>
      <c r="ND2">
        <v>0</v>
      </c>
      <c r="NE2">
        <v>0</v>
      </c>
      <c r="NF2">
        <v>0</v>
      </c>
      <c r="NG2">
        <v>0</v>
      </c>
      <c r="NH2">
        <v>1</v>
      </c>
      <c r="NI2">
        <v>22</v>
      </c>
      <c r="NJ2">
        <v>0</v>
      </c>
      <c r="NK2">
        <v>0</v>
      </c>
      <c r="NL2">
        <v>0</v>
      </c>
      <c r="NM2">
        <v>12</v>
      </c>
      <c r="NN2">
        <v>3</v>
      </c>
      <c r="NO2">
        <v>1</v>
      </c>
      <c r="NP2">
        <v>0</v>
      </c>
      <c r="NQ2">
        <v>0</v>
      </c>
      <c r="NR2">
        <v>0</v>
      </c>
      <c r="NS2">
        <v>0</v>
      </c>
      <c r="NT2">
        <v>0</v>
      </c>
      <c r="NU2">
        <v>0</v>
      </c>
      <c r="NV2">
        <v>0</v>
      </c>
      <c r="NW2">
        <v>0</v>
      </c>
      <c r="NX2">
        <v>0</v>
      </c>
      <c r="NY2">
        <v>0</v>
      </c>
      <c r="NZ2">
        <v>0</v>
      </c>
      <c r="OA2">
        <v>0</v>
      </c>
      <c r="OB2">
        <v>0</v>
      </c>
      <c r="OC2">
        <v>0</v>
      </c>
      <c r="OD2">
        <v>0</v>
      </c>
      <c r="OE2">
        <v>0</v>
      </c>
      <c r="OF2">
        <v>0</v>
      </c>
      <c r="OG2">
        <v>118</v>
      </c>
      <c r="OH2">
        <v>134</v>
      </c>
      <c r="OI2">
        <v>0</v>
      </c>
      <c r="OJ2">
        <v>15</v>
      </c>
      <c r="OK2">
        <v>0</v>
      </c>
      <c r="OL2">
        <v>10142</v>
      </c>
      <c r="OM2">
        <v>188</v>
      </c>
      <c r="ON2">
        <v>43</v>
      </c>
      <c r="OO2">
        <v>137</v>
      </c>
      <c r="OP2">
        <v>0</v>
      </c>
      <c r="OQ2">
        <v>17</v>
      </c>
      <c r="OR2">
        <v>0</v>
      </c>
      <c r="OS2">
        <v>81</v>
      </c>
      <c r="OT2">
        <v>108</v>
      </c>
      <c r="OU2">
        <v>0</v>
      </c>
      <c r="OV2">
        <v>0</v>
      </c>
      <c r="OW2">
        <v>0</v>
      </c>
      <c r="OX2">
        <v>19</v>
      </c>
      <c r="OY2">
        <v>179</v>
      </c>
      <c r="OZ2">
        <v>1</v>
      </c>
      <c r="PA2">
        <v>0</v>
      </c>
      <c r="PB2">
        <v>0</v>
      </c>
      <c r="PC2">
        <v>83</v>
      </c>
      <c r="PD2">
        <v>9</v>
      </c>
      <c r="PE2">
        <v>530</v>
      </c>
      <c r="PF2">
        <v>614</v>
      </c>
      <c r="PG2">
        <v>12150</v>
      </c>
      <c r="PH2">
        <v>8</v>
      </c>
      <c r="PI2">
        <v>551</v>
      </c>
      <c r="PJ2">
        <v>0</v>
      </c>
      <c r="PK2">
        <v>1487</v>
      </c>
      <c r="PL2">
        <v>645</v>
      </c>
      <c r="PM2">
        <v>43</v>
      </c>
      <c r="PN2">
        <v>0</v>
      </c>
      <c r="PO2">
        <v>0</v>
      </c>
      <c r="PP2">
        <v>0</v>
      </c>
      <c r="PQ2">
        <v>0</v>
      </c>
      <c r="PR2">
        <v>0</v>
      </c>
      <c r="PS2">
        <v>0</v>
      </c>
      <c r="PT2">
        <v>191</v>
      </c>
      <c r="PU2">
        <v>0</v>
      </c>
      <c r="PV2">
        <v>0</v>
      </c>
      <c r="PW2">
        <v>0</v>
      </c>
      <c r="PX2">
        <v>0</v>
      </c>
      <c r="PY2">
        <v>0</v>
      </c>
      <c r="PZ2">
        <v>0</v>
      </c>
      <c r="QA2">
        <v>0</v>
      </c>
      <c r="QB2">
        <v>0</v>
      </c>
      <c r="QC2">
        <v>0</v>
      </c>
      <c r="QD2">
        <v>0</v>
      </c>
      <c r="QE2">
        <v>416</v>
      </c>
      <c r="QF2">
        <v>2782</v>
      </c>
      <c r="QG2">
        <v>0</v>
      </c>
      <c r="QH2">
        <v>7</v>
      </c>
      <c r="QI2">
        <v>0</v>
      </c>
      <c r="QJ2">
        <v>2115</v>
      </c>
      <c r="QK2">
        <v>728</v>
      </c>
      <c r="QL2">
        <v>66</v>
      </c>
      <c r="QM2">
        <v>0</v>
      </c>
      <c r="QN2">
        <v>0</v>
      </c>
      <c r="QO2">
        <v>0</v>
      </c>
      <c r="QP2">
        <v>0</v>
      </c>
      <c r="QQ2">
        <v>0</v>
      </c>
      <c r="QR2">
        <v>0</v>
      </c>
      <c r="QS2">
        <v>21</v>
      </c>
      <c r="QT2">
        <v>0</v>
      </c>
      <c r="QU2">
        <v>0</v>
      </c>
      <c r="QV2">
        <v>0</v>
      </c>
      <c r="QW2">
        <v>0</v>
      </c>
      <c r="QX2">
        <v>0</v>
      </c>
      <c r="QY2">
        <v>0</v>
      </c>
      <c r="QZ2">
        <v>0</v>
      </c>
      <c r="RA2">
        <v>0</v>
      </c>
      <c r="RB2">
        <v>0</v>
      </c>
      <c r="RC2">
        <v>0</v>
      </c>
      <c r="RD2">
        <v>621</v>
      </c>
      <c r="RE2">
        <v>3551</v>
      </c>
      <c r="RF2">
        <v>0</v>
      </c>
      <c r="RG2">
        <v>15</v>
      </c>
      <c r="RH2">
        <v>0</v>
      </c>
      <c r="RI2">
        <v>82</v>
      </c>
      <c r="RJ2">
        <v>14</v>
      </c>
      <c r="RK2">
        <v>6</v>
      </c>
      <c r="RL2">
        <v>0</v>
      </c>
      <c r="RM2">
        <v>0</v>
      </c>
      <c r="RN2">
        <v>0</v>
      </c>
      <c r="RO2">
        <v>0</v>
      </c>
      <c r="RP2">
        <v>0</v>
      </c>
      <c r="RQ2">
        <v>0</v>
      </c>
      <c r="RR2">
        <v>0</v>
      </c>
      <c r="RS2">
        <v>0</v>
      </c>
      <c r="RT2">
        <v>0</v>
      </c>
      <c r="RU2">
        <v>0</v>
      </c>
      <c r="RV2">
        <v>0</v>
      </c>
      <c r="RW2">
        <v>0</v>
      </c>
      <c r="RX2">
        <v>0</v>
      </c>
      <c r="RY2">
        <v>0</v>
      </c>
      <c r="RZ2">
        <v>0</v>
      </c>
      <c r="SA2">
        <v>0</v>
      </c>
      <c r="SB2">
        <v>0</v>
      </c>
      <c r="SC2">
        <v>131</v>
      </c>
      <c r="SD2">
        <v>233</v>
      </c>
      <c r="SE2">
        <v>0</v>
      </c>
      <c r="SF2">
        <v>0</v>
      </c>
      <c r="SG2">
        <v>0</v>
      </c>
      <c r="SH2">
        <v>28</v>
      </c>
      <c r="SI2">
        <v>5</v>
      </c>
      <c r="SJ2">
        <v>6</v>
      </c>
      <c r="SK2">
        <v>0</v>
      </c>
      <c r="SL2">
        <v>0</v>
      </c>
      <c r="SM2">
        <v>0</v>
      </c>
      <c r="SN2">
        <v>0</v>
      </c>
      <c r="SO2">
        <v>0</v>
      </c>
      <c r="SP2">
        <v>0</v>
      </c>
      <c r="SQ2">
        <v>1</v>
      </c>
      <c r="SR2">
        <v>0</v>
      </c>
      <c r="SS2">
        <v>0</v>
      </c>
      <c r="ST2">
        <v>0</v>
      </c>
      <c r="SU2">
        <v>0</v>
      </c>
      <c r="SV2">
        <v>0</v>
      </c>
      <c r="SW2">
        <v>0</v>
      </c>
      <c r="SX2">
        <v>0</v>
      </c>
      <c r="SY2">
        <v>0</v>
      </c>
      <c r="SZ2">
        <v>0</v>
      </c>
      <c r="TA2">
        <v>0</v>
      </c>
      <c r="TB2">
        <v>0</v>
      </c>
      <c r="TC2">
        <v>40</v>
      </c>
      <c r="TD2">
        <v>0</v>
      </c>
      <c r="TE2">
        <v>2</v>
      </c>
      <c r="TF2">
        <v>0</v>
      </c>
      <c r="TG2">
        <v>13</v>
      </c>
      <c r="TH2">
        <v>3</v>
      </c>
      <c r="TI2">
        <v>0</v>
      </c>
      <c r="TJ2">
        <v>0</v>
      </c>
      <c r="TK2">
        <v>0</v>
      </c>
      <c r="TL2">
        <v>0</v>
      </c>
      <c r="TM2">
        <v>0</v>
      </c>
      <c r="TN2">
        <v>0</v>
      </c>
      <c r="TO2">
        <v>0</v>
      </c>
      <c r="TP2">
        <v>1</v>
      </c>
      <c r="TQ2">
        <v>0</v>
      </c>
      <c r="TR2">
        <v>0</v>
      </c>
      <c r="TS2">
        <v>0</v>
      </c>
      <c r="TT2">
        <v>0</v>
      </c>
      <c r="TU2">
        <v>0</v>
      </c>
      <c r="TV2">
        <v>0</v>
      </c>
      <c r="TW2">
        <v>0</v>
      </c>
      <c r="TX2">
        <v>0</v>
      </c>
      <c r="TY2">
        <v>0</v>
      </c>
      <c r="TZ2">
        <v>0</v>
      </c>
      <c r="UA2">
        <v>0</v>
      </c>
      <c r="UB2">
        <v>17</v>
      </c>
      <c r="UC2">
        <v>0</v>
      </c>
      <c r="UD2">
        <v>3</v>
      </c>
      <c r="UE2">
        <v>0</v>
      </c>
      <c r="UF2">
        <v>45</v>
      </c>
      <c r="UG2">
        <v>24</v>
      </c>
      <c r="UH2">
        <v>9</v>
      </c>
      <c r="UI2">
        <v>0</v>
      </c>
      <c r="UJ2">
        <v>0</v>
      </c>
      <c r="UK2">
        <v>0</v>
      </c>
      <c r="UL2">
        <v>0</v>
      </c>
      <c r="UM2">
        <v>0</v>
      </c>
      <c r="UN2">
        <v>0</v>
      </c>
      <c r="UO2">
        <v>39</v>
      </c>
      <c r="UP2">
        <v>2</v>
      </c>
      <c r="UQ2">
        <v>0</v>
      </c>
      <c r="UR2">
        <v>0</v>
      </c>
      <c r="US2">
        <v>0</v>
      </c>
      <c r="UT2">
        <v>0</v>
      </c>
      <c r="UU2">
        <v>0</v>
      </c>
      <c r="UV2">
        <v>0</v>
      </c>
      <c r="UW2">
        <v>0</v>
      </c>
      <c r="UX2">
        <v>0</v>
      </c>
      <c r="UY2">
        <v>0</v>
      </c>
      <c r="UZ2">
        <v>44</v>
      </c>
      <c r="VA2">
        <v>163</v>
      </c>
      <c r="VB2">
        <v>0</v>
      </c>
      <c r="VC2">
        <v>0</v>
      </c>
      <c r="VD2">
        <v>0</v>
      </c>
      <c r="VE2">
        <v>23</v>
      </c>
      <c r="VF2">
        <v>2</v>
      </c>
      <c r="VG2">
        <v>1</v>
      </c>
      <c r="VH2">
        <v>0</v>
      </c>
      <c r="VI2">
        <v>0</v>
      </c>
      <c r="VJ2">
        <v>0</v>
      </c>
      <c r="VK2">
        <v>0</v>
      </c>
      <c r="VL2">
        <v>0</v>
      </c>
      <c r="VM2">
        <v>0</v>
      </c>
      <c r="VN2">
        <v>1</v>
      </c>
      <c r="VO2">
        <v>0</v>
      </c>
      <c r="VP2">
        <v>0</v>
      </c>
      <c r="VQ2">
        <v>0</v>
      </c>
      <c r="VR2">
        <v>0</v>
      </c>
      <c r="VS2">
        <v>0</v>
      </c>
      <c r="VT2">
        <v>0</v>
      </c>
      <c r="VU2">
        <v>0</v>
      </c>
      <c r="VV2">
        <v>0</v>
      </c>
      <c r="VW2">
        <v>0</v>
      </c>
      <c r="VX2">
        <v>0</v>
      </c>
      <c r="VY2">
        <v>3</v>
      </c>
      <c r="VZ2">
        <v>30</v>
      </c>
      <c r="WA2">
        <v>0</v>
      </c>
      <c r="WB2">
        <v>8</v>
      </c>
      <c r="WC2">
        <v>0</v>
      </c>
      <c r="WD2">
        <v>158</v>
      </c>
      <c r="WE2">
        <v>35</v>
      </c>
      <c r="WF2">
        <v>15</v>
      </c>
      <c r="WG2">
        <v>0</v>
      </c>
      <c r="WH2">
        <v>0</v>
      </c>
      <c r="WI2">
        <v>0</v>
      </c>
      <c r="WJ2">
        <v>0</v>
      </c>
      <c r="WK2">
        <v>0</v>
      </c>
      <c r="WL2">
        <v>0</v>
      </c>
      <c r="WM2">
        <v>348</v>
      </c>
      <c r="WN2">
        <v>6</v>
      </c>
      <c r="WO2">
        <v>0</v>
      </c>
      <c r="WP2">
        <v>0</v>
      </c>
      <c r="WQ2">
        <v>0</v>
      </c>
      <c r="WR2">
        <v>0</v>
      </c>
      <c r="WS2">
        <v>0</v>
      </c>
      <c r="WT2">
        <v>0</v>
      </c>
      <c r="WU2">
        <v>0</v>
      </c>
      <c r="WV2">
        <v>0</v>
      </c>
      <c r="WW2">
        <v>0</v>
      </c>
      <c r="WX2">
        <v>113</v>
      </c>
      <c r="WY2">
        <v>675</v>
      </c>
      <c r="WZ2">
        <v>0</v>
      </c>
      <c r="XA2">
        <v>0</v>
      </c>
      <c r="XB2">
        <v>0</v>
      </c>
      <c r="XC2">
        <v>428</v>
      </c>
      <c r="XD2">
        <v>162</v>
      </c>
      <c r="XE2">
        <v>51</v>
      </c>
      <c r="XF2">
        <v>0</v>
      </c>
      <c r="XG2">
        <v>0</v>
      </c>
      <c r="XH2">
        <v>0</v>
      </c>
      <c r="XI2">
        <v>0</v>
      </c>
      <c r="XJ2">
        <v>0</v>
      </c>
      <c r="XK2">
        <v>0</v>
      </c>
      <c r="XL2">
        <v>117</v>
      </c>
      <c r="XM2">
        <v>0</v>
      </c>
      <c r="XN2">
        <v>0</v>
      </c>
      <c r="XO2">
        <v>0</v>
      </c>
      <c r="XP2">
        <v>0</v>
      </c>
      <c r="XQ2">
        <v>0</v>
      </c>
      <c r="XR2">
        <v>0</v>
      </c>
      <c r="XS2">
        <v>0</v>
      </c>
      <c r="XT2">
        <v>0</v>
      </c>
      <c r="XU2">
        <v>0</v>
      </c>
      <c r="XV2">
        <v>0</v>
      </c>
      <c r="XW2">
        <v>44</v>
      </c>
      <c r="XX2">
        <v>802</v>
      </c>
      <c r="XY2">
        <v>0</v>
      </c>
      <c r="XZ2">
        <v>50</v>
      </c>
      <c r="YA2">
        <v>0</v>
      </c>
      <c r="YB2">
        <v>36</v>
      </c>
      <c r="YC2">
        <v>9</v>
      </c>
      <c r="YD2">
        <v>0</v>
      </c>
      <c r="YE2">
        <v>0</v>
      </c>
      <c r="YF2">
        <v>0</v>
      </c>
      <c r="YG2">
        <v>0</v>
      </c>
      <c r="YH2">
        <v>0</v>
      </c>
      <c r="YI2">
        <v>0</v>
      </c>
      <c r="YJ2">
        <v>0</v>
      </c>
      <c r="YK2">
        <v>3</v>
      </c>
      <c r="YL2">
        <v>1</v>
      </c>
      <c r="YM2">
        <v>0</v>
      </c>
      <c r="YN2">
        <v>0</v>
      </c>
      <c r="YO2">
        <v>0</v>
      </c>
      <c r="YP2">
        <v>0</v>
      </c>
      <c r="YQ2">
        <v>0</v>
      </c>
      <c r="YR2">
        <v>0</v>
      </c>
      <c r="YS2">
        <v>0</v>
      </c>
      <c r="YT2">
        <v>0</v>
      </c>
      <c r="YU2">
        <v>0</v>
      </c>
      <c r="YV2">
        <v>11</v>
      </c>
      <c r="YW2">
        <v>60</v>
      </c>
      <c r="YX2">
        <v>0</v>
      </c>
      <c r="YY2">
        <v>15</v>
      </c>
      <c r="YZ2">
        <v>0</v>
      </c>
      <c r="ZA2">
        <v>7</v>
      </c>
      <c r="ZB2">
        <v>3</v>
      </c>
      <c r="ZC2">
        <v>0</v>
      </c>
      <c r="ZD2">
        <v>0</v>
      </c>
      <c r="ZE2">
        <v>0</v>
      </c>
      <c r="ZF2">
        <v>0</v>
      </c>
      <c r="ZG2">
        <v>0</v>
      </c>
      <c r="ZH2">
        <v>0</v>
      </c>
      <c r="ZI2">
        <v>0</v>
      </c>
      <c r="ZJ2">
        <v>5</v>
      </c>
      <c r="ZK2">
        <v>0</v>
      </c>
      <c r="ZL2">
        <v>0</v>
      </c>
      <c r="ZM2">
        <v>0</v>
      </c>
      <c r="ZN2">
        <v>0</v>
      </c>
      <c r="ZO2">
        <v>0</v>
      </c>
      <c r="ZP2">
        <v>0</v>
      </c>
      <c r="ZQ2">
        <v>0</v>
      </c>
      <c r="ZR2">
        <v>0</v>
      </c>
      <c r="ZS2">
        <v>0</v>
      </c>
      <c r="ZT2">
        <v>0</v>
      </c>
      <c r="ZU2">
        <v>4</v>
      </c>
      <c r="ZV2">
        <v>19</v>
      </c>
      <c r="ZW2">
        <v>0</v>
      </c>
      <c r="ZX2">
        <v>0</v>
      </c>
      <c r="ZY2">
        <v>0</v>
      </c>
      <c r="ZZ2">
        <v>797</v>
      </c>
      <c r="AAA2">
        <v>154</v>
      </c>
      <c r="AAB2">
        <v>7</v>
      </c>
      <c r="AAC2">
        <v>0</v>
      </c>
      <c r="AAD2">
        <v>0</v>
      </c>
      <c r="AAE2">
        <v>0</v>
      </c>
      <c r="AAF2">
        <v>0</v>
      </c>
      <c r="AAG2">
        <v>0</v>
      </c>
      <c r="AAH2">
        <v>0</v>
      </c>
      <c r="AAI2">
        <v>25</v>
      </c>
      <c r="AAJ2">
        <v>2</v>
      </c>
      <c r="AAK2">
        <v>0</v>
      </c>
      <c r="AAL2">
        <v>0</v>
      </c>
      <c r="AAM2">
        <v>0</v>
      </c>
      <c r="AAN2">
        <v>0</v>
      </c>
      <c r="AAO2">
        <v>0</v>
      </c>
      <c r="AAP2">
        <v>0</v>
      </c>
      <c r="AAQ2">
        <v>0</v>
      </c>
      <c r="AAR2">
        <v>0</v>
      </c>
      <c r="AAS2">
        <v>0</v>
      </c>
      <c r="AAT2">
        <v>53</v>
      </c>
      <c r="AAU2">
        <v>1038</v>
      </c>
      <c r="AAV2">
        <v>0</v>
      </c>
      <c r="AAW2">
        <v>64</v>
      </c>
      <c r="AAX2">
        <v>0</v>
      </c>
      <c r="AAY2">
        <v>159</v>
      </c>
      <c r="AAZ2">
        <v>116</v>
      </c>
      <c r="ABA2">
        <v>13</v>
      </c>
      <c r="ABB2">
        <v>0</v>
      </c>
      <c r="ABC2">
        <v>0</v>
      </c>
      <c r="ABD2">
        <v>0</v>
      </c>
      <c r="ABE2">
        <v>0</v>
      </c>
      <c r="ABF2">
        <v>0</v>
      </c>
      <c r="ABG2">
        <v>0</v>
      </c>
      <c r="ABH2">
        <v>1</v>
      </c>
      <c r="ABI2">
        <v>1</v>
      </c>
      <c r="ABJ2">
        <v>0</v>
      </c>
      <c r="ABK2">
        <v>0</v>
      </c>
      <c r="ABL2">
        <v>0</v>
      </c>
      <c r="ABM2">
        <v>0</v>
      </c>
      <c r="ABN2">
        <v>0</v>
      </c>
      <c r="ABO2">
        <v>0</v>
      </c>
      <c r="ABP2">
        <v>0</v>
      </c>
      <c r="ABQ2">
        <v>0</v>
      </c>
      <c r="ABR2">
        <v>0</v>
      </c>
      <c r="ABS2">
        <v>67</v>
      </c>
      <c r="ABT2">
        <v>357</v>
      </c>
      <c r="ABU2">
        <v>0</v>
      </c>
      <c r="ABV2">
        <v>6</v>
      </c>
      <c r="ABW2">
        <v>0</v>
      </c>
      <c r="ABX2">
        <v>44</v>
      </c>
      <c r="ABY2">
        <v>10</v>
      </c>
      <c r="ABZ2">
        <v>2</v>
      </c>
      <c r="ACA2">
        <v>0</v>
      </c>
      <c r="ACB2">
        <v>0</v>
      </c>
      <c r="ACC2">
        <v>0</v>
      </c>
      <c r="ACD2">
        <v>0</v>
      </c>
      <c r="ACE2">
        <v>0</v>
      </c>
      <c r="ACF2">
        <v>0</v>
      </c>
      <c r="ACG2">
        <v>2</v>
      </c>
      <c r="ACH2">
        <v>0</v>
      </c>
      <c r="ACI2">
        <v>0</v>
      </c>
      <c r="ACJ2">
        <v>0</v>
      </c>
      <c r="ACK2">
        <v>0</v>
      </c>
      <c r="ACL2">
        <v>0</v>
      </c>
      <c r="ACM2">
        <v>0</v>
      </c>
      <c r="ACN2">
        <v>0</v>
      </c>
      <c r="ACO2">
        <v>0</v>
      </c>
      <c r="ACP2">
        <v>0</v>
      </c>
      <c r="ACQ2">
        <v>0</v>
      </c>
      <c r="ACR2">
        <v>4</v>
      </c>
      <c r="ACS2">
        <v>62</v>
      </c>
      <c r="ACT2">
        <v>0</v>
      </c>
      <c r="ACU2">
        <v>8</v>
      </c>
      <c r="ACV2">
        <v>0</v>
      </c>
      <c r="ACW2">
        <v>267</v>
      </c>
      <c r="ACX2">
        <v>199</v>
      </c>
      <c r="ACY2">
        <v>5</v>
      </c>
      <c r="ACZ2">
        <v>0</v>
      </c>
      <c r="ADA2">
        <v>0</v>
      </c>
      <c r="ADB2">
        <v>0</v>
      </c>
      <c r="ADC2">
        <v>0</v>
      </c>
      <c r="ADD2">
        <v>0</v>
      </c>
      <c r="ADE2">
        <v>0</v>
      </c>
      <c r="ADF2">
        <v>12</v>
      </c>
      <c r="ADG2">
        <v>0</v>
      </c>
      <c r="ADH2">
        <v>0</v>
      </c>
      <c r="ADI2">
        <v>0</v>
      </c>
      <c r="ADJ2">
        <v>0</v>
      </c>
      <c r="ADK2">
        <v>0</v>
      </c>
      <c r="ADL2">
        <v>0</v>
      </c>
      <c r="ADM2">
        <v>0</v>
      </c>
      <c r="ADN2">
        <v>0</v>
      </c>
      <c r="ADO2">
        <v>0</v>
      </c>
      <c r="ADP2">
        <v>0</v>
      </c>
      <c r="ADQ2">
        <v>61</v>
      </c>
      <c r="ADR2">
        <v>544</v>
      </c>
      <c r="ADS2">
        <v>0</v>
      </c>
      <c r="ADT2">
        <v>12</v>
      </c>
      <c r="ADU2">
        <v>0</v>
      </c>
      <c r="ADV2">
        <v>1045</v>
      </c>
      <c r="ADW2">
        <v>639</v>
      </c>
      <c r="ADX2">
        <v>12</v>
      </c>
      <c r="ADY2">
        <v>0</v>
      </c>
      <c r="ADZ2">
        <v>0</v>
      </c>
      <c r="AEA2">
        <v>0</v>
      </c>
      <c r="AEB2">
        <v>0</v>
      </c>
      <c r="AEC2">
        <v>0</v>
      </c>
      <c r="AED2">
        <v>0</v>
      </c>
      <c r="AEE2">
        <v>42</v>
      </c>
      <c r="AEF2">
        <v>0</v>
      </c>
      <c r="AEG2">
        <v>0</v>
      </c>
      <c r="AEH2">
        <v>0</v>
      </c>
      <c r="AEI2">
        <v>0</v>
      </c>
      <c r="AEJ2">
        <v>0</v>
      </c>
      <c r="AEK2">
        <v>0</v>
      </c>
      <c r="AEL2">
        <v>0</v>
      </c>
      <c r="AEM2">
        <v>0</v>
      </c>
      <c r="AEN2">
        <v>0</v>
      </c>
      <c r="AEO2">
        <v>0</v>
      </c>
      <c r="AEP2">
        <v>449</v>
      </c>
      <c r="AEQ2">
        <v>2187</v>
      </c>
      <c r="AER2">
        <v>0</v>
      </c>
      <c r="AES2">
        <v>61</v>
      </c>
      <c r="AET2">
        <v>0</v>
      </c>
      <c r="AEU2">
        <v>6734</v>
      </c>
      <c r="AEV2">
        <v>2748</v>
      </c>
      <c r="AEW2">
        <v>236</v>
      </c>
      <c r="AEX2">
        <v>0</v>
      </c>
      <c r="AEY2">
        <v>0</v>
      </c>
      <c r="AEZ2">
        <v>0</v>
      </c>
      <c r="AFA2">
        <v>0</v>
      </c>
      <c r="AFB2">
        <v>0</v>
      </c>
      <c r="AFC2">
        <v>0</v>
      </c>
      <c r="AFD2">
        <v>809</v>
      </c>
      <c r="AFE2">
        <v>12</v>
      </c>
      <c r="AFF2">
        <v>0</v>
      </c>
      <c r="AFG2">
        <v>0</v>
      </c>
      <c r="AFH2">
        <v>0</v>
      </c>
      <c r="AFI2">
        <v>0</v>
      </c>
      <c r="AFJ2">
        <v>0</v>
      </c>
      <c r="AFK2">
        <v>0</v>
      </c>
      <c r="AFL2">
        <v>0</v>
      </c>
      <c r="AFM2">
        <v>0</v>
      </c>
      <c r="AFN2">
        <v>0</v>
      </c>
      <c r="AFO2">
        <v>2021</v>
      </c>
      <c r="AFP2">
        <v>12560</v>
      </c>
      <c r="AFQ2">
        <v>0</v>
      </c>
      <c r="AFR2">
        <v>251</v>
      </c>
      <c r="AFS2">
        <v>0</v>
      </c>
      <c r="AFT2">
        <v>1</v>
      </c>
      <c r="AFU2">
        <v>0</v>
      </c>
      <c r="AFV2">
        <v>0</v>
      </c>
      <c r="AFW2">
        <v>0</v>
      </c>
      <c r="AFX2">
        <v>0</v>
      </c>
      <c r="AFY2">
        <v>0</v>
      </c>
      <c r="AFZ2">
        <v>0</v>
      </c>
      <c r="AGA2">
        <v>0</v>
      </c>
      <c r="AGB2">
        <v>0</v>
      </c>
      <c r="AGC2">
        <v>0</v>
      </c>
      <c r="AGD2">
        <v>0</v>
      </c>
      <c r="AGE2">
        <v>0</v>
      </c>
      <c r="AGF2">
        <v>0</v>
      </c>
      <c r="AGG2">
        <v>0</v>
      </c>
      <c r="AGH2">
        <v>0</v>
      </c>
      <c r="AGI2">
        <v>0</v>
      </c>
      <c r="AGJ2">
        <v>0</v>
      </c>
      <c r="AGK2">
        <v>0</v>
      </c>
      <c r="AGL2">
        <v>0</v>
      </c>
      <c r="AGM2">
        <v>0</v>
      </c>
      <c r="AGN2">
        <v>0</v>
      </c>
      <c r="AGO2">
        <v>1</v>
      </c>
      <c r="AGP2">
        <v>0</v>
      </c>
      <c r="AGQ2">
        <v>0</v>
      </c>
      <c r="AGR2">
        <v>0</v>
      </c>
      <c r="AGS2">
        <v>0</v>
      </c>
      <c r="AGT2">
        <v>0</v>
      </c>
      <c r="AGU2">
        <v>0</v>
      </c>
      <c r="AGV2">
        <v>0</v>
      </c>
      <c r="AGW2">
        <v>0</v>
      </c>
      <c r="AGX2">
        <v>0</v>
      </c>
      <c r="AGY2">
        <v>0</v>
      </c>
      <c r="AGZ2">
        <v>0</v>
      </c>
      <c r="AHA2">
        <v>0</v>
      </c>
      <c r="AHB2">
        <v>0</v>
      </c>
      <c r="AHC2">
        <v>0</v>
      </c>
      <c r="AHD2">
        <v>0</v>
      </c>
      <c r="AHE2">
        <v>0</v>
      </c>
      <c r="AHF2">
        <v>0</v>
      </c>
      <c r="AHG2">
        <v>0</v>
      </c>
      <c r="AHH2">
        <v>0</v>
      </c>
      <c r="AHI2">
        <v>0</v>
      </c>
      <c r="AHJ2">
        <v>0</v>
      </c>
      <c r="AHK2">
        <v>0</v>
      </c>
      <c r="AHL2">
        <v>0</v>
      </c>
      <c r="AHM2">
        <v>0</v>
      </c>
      <c r="AHN2">
        <v>0</v>
      </c>
      <c r="AHO2">
        <v>0</v>
      </c>
      <c r="AHP2">
        <v>0</v>
      </c>
      <c r="AHQ2">
        <v>0</v>
      </c>
      <c r="AHR2">
        <v>11</v>
      </c>
      <c r="AHS2">
        <v>0</v>
      </c>
      <c r="AHT2">
        <v>0</v>
      </c>
      <c r="AHU2">
        <v>0</v>
      </c>
      <c r="AHV2">
        <v>0</v>
      </c>
      <c r="AHW2">
        <v>0</v>
      </c>
      <c r="AHX2">
        <v>0</v>
      </c>
      <c r="AHY2">
        <v>0</v>
      </c>
      <c r="AHZ2">
        <v>0</v>
      </c>
      <c r="AIA2">
        <v>0</v>
      </c>
      <c r="AIB2">
        <v>0</v>
      </c>
      <c r="AIC2">
        <v>0</v>
      </c>
      <c r="AID2">
        <v>0</v>
      </c>
      <c r="AIE2">
        <v>0</v>
      </c>
      <c r="AIF2">
        <v>0</v>
      </c>
      <c r="AIG2">
        <v>0</v>
      </c>
      <c r="AIH2">
        <v>0</v>
      </c>
      <c r="AII2">
        <v>0</v>
      </c>
      <c r="AIJ2">
        <v>0</v>
      </c>
      <c r="AIK2">
        <v>0</v>
      </c>
      <c r="AIL2">
        <v>0</v>
      </c>
      <c r="AIM2">
        <v>11</v>
      </c>
      <c r="AIN2">
        <v>0</v>
      </c>
      <c r="AIO2">
        <v>0</v>
      </c>
      <c r="AIP2">
        <v>0</v>
      </c>
      <c r="AIQ2">
        <v>1</v>
      </c>
      <c r="AIR2">
        <v>0</v>
      </c>
      <c r="AIS2">
        <v>0</v>
      </c>
      <c r="AIT2">
        <v>0</v>
      </c>
      <c r="AIU2">
        <v>0</v>
      </c>
      <c r="AIV2">
        <v>0</v>
      </c>
      <c r="AIW2">
        <v>0</v>
      </c>
      <c r="AIX2">
        <v>0</v>
      </c>
      <c r="AIY2">
        <v>0</v>
      </c>
      <c r="AIZ2">
        <v>0</v>
      </c>
      <c r="AJA2">
        <v>0</v>
      </c>
      <c r="AJB2">
        <v>0</v>
      </c>
      <c r="AJC2">
        <v>0</v>
      </c>
      <c r="AJD2">
        <v>0</v>
      </c>
      <c r="AJE2">
        <v>0</v>
      </c>
      <c r="AJF2">
        <v>0</v>
      </c>
      <c r="AJG2">
        <v>0</v>
      </c>
      <c r="AJH2">
        <v>0</v>
      </c>
      <c r="AJI2">
        <v>0</v>
      </c>
      <c r="AJJ2">
        <v>0</v>
      </c>
      <c r="AJK2">
        <v>0</v>
      </c>
      <c r="AJL2">
        <v>1</v>
      </c>
      <c r="AJM2">
        <v>0</v>
      </c>
      <c r="AJN2">
        <v>0</v>
      </c>
      <c r="AJO2">
        <v>0</v>
      </c>
      <c r="AJP2">
        <v>3844</v>
      </c>
      <c r="AJQ2">
        <v>0</v>
      </c>
      <c r="AJR2">
        <v>0</v>
      </c>
      <c r="AJS2">
        <v>0</v>
      </c>
      <c r="AJT2">
        <v>0</v>
      </c>
      <c r="AJU2">
        <v>10</v>
      </c>
      <c r="AJV2">
        <v>0</v>
      </c>
      <c r="AJW2">
        <v>0</v>
      </c>
      <c r="AJX2">
        <v>0</v>
      </c>
      <c r="AJY2">
        <v>0</v>
      </c>
      <c r="AJZ2">
        <v>0</v>
      </c>
      <c r="AKA2">
        <v>0</v>
      </c>
      <c r="AKB2">
        <v>3</v>
      </c>
      <c r="AKC2">
        <v>0</v>
      </c>
      <c r="AKD2">
        <v>1</v>
      </c>
      <c r="AKE2">
        <v>0</v>
      </c>
      <c r="AKF2">
        <v>1509</v>
      </c>
      <c r="AKG2">
        <v>160</v>
      </c>
      <c r="AKH2">
        <v>0</v>
      </c>
      <c r="AKI2">
        <v>0</v>
      </c>
      <c r="AKJ2">
        <v>0</v>
      </c>
      <c r="AKK2">
        <v>0</v>
      </c>
      <c r="AKL2">
        <v>0</v>
      </c>
      <c r="AKM2">
        <v>3</v>
      </c>
      <c r="AKN2">
        <v>0</v>
      </c>
      <c r="AKO2">
        <v>0</v>
      </c>
      <c r="AKP2">
        <v>0</v>
      </c>
      <c r="AKQ2">
        <v>0</v>
      </c>
      <c r="AKR2">
        <v>0</v>
      </c>
      <c r="AKS2">
        <v>1</v>
      </c>
      <c r="AKT2">
        <v>0</v>
      </c>
      <c r="AKU2">
        <v>0</v>
      </c>
      <c r="AKV2">
        <v>0</v>
      </c>
      <c r="AKW2">
        <v>0</v>
      </c>
      <c r="AKX2">
        <v>0</v>
      </c>
      <c r="AKY2">
        <v>0</v>
      </c>
      <c r="AKZ2">
        <v>0</v>
      </c>
      <c r="ALA2">
        <v>0</v>
      </c>
      <c r="ALB2">
        <v>0</v>
      </c>
      <c r="ALC2">
        <v>0</v>
      </c>
      <c r="ALD2">
        <v>0</v>
      </c>
      <c r="ALE2">
        <v>0</v>
      </c>
      <c r="ALF2">
        <v>0</v>
      </c>
      <c r="ALG2">
        <v>0</v>
      </c>
      <c r="ALH2">
        <v>5</v>
      </c>
      <c r="ALK2" s="178" t="s">
        <v>319</v>
      </c>
      <c r="ALL2" t="s">
        <v>347</v>
      </c>
    </row>
    <row r="3" spans="1:1000" hidden="1">
      <c r="A3" s="178" t="s">
        <v>133</v>
      </c>
      <c r="B3" s="125">
        <v>1864</v>
      </c>
      <c r="C3" s="125">
        <v>319</v>
      </c>
      <c r="D3" s="125">
        <v>0</v>
      </c>
      <c r="E3" s="125">
        <v>120</v>
      </c>
      <c r="F3" s="125">
        <v>0</v>
      </c>
      <c r="G3" s="125">
        <v>4</v>
      </c>
      <c r="H3" s="125">
        <v>1</v>
      </c>
      <c r="I3" s="125">
        <v>0</v>
      </c>
      <c r="J3" s="125">
        <v>4</v>
      </c>
      <c r="K3" s="125">
        <v>0</v>
      </c>
      <c r="L3" s="125">
        <v>0</v>
      </c>
      <c r="M3" s="125">
        <v>0</v>
      </c>
      <c r="N3" s="125">
        <v>0</v>
      </c>
      <c r="O3" s="125">
        <v>68</v>
      </c>
      <c r="P3" s="125">
        <v>0</v>
      </c>
      <c r="Q3" s="125">
        <v>1</v>
      </c>
      <c r="R3" s="125">
        <v>0</v>
      </c>
      <c r="S3" s="125">
        <v>27</v>
      </c>
      <c r="T3" s="125">
        <v>0</v>
      </c>
      <c r="U3" s="125">
        <v>0</v>
      </c>
      <c r="V3" s="125">
        <v>62</v>
      </c>
      <c r="W3" s="125">
        <v>2470</v>
      </c>
      <c r="X3" s="125">
        <v>0</v>
      </c>
      <c r="Y3" s="125">
        <v>0</v>
      </c>
      <c r="Z3" s="125">
        <v>0</v>
      </c>
      <c r="AA3" s="125">
        <v>1248</v>
      </c>
      <c r="AB3" s="125">
        <v>483</v>
      </c>
      <c r="AC3" s="125">
        <v>3</v>
      </c>
      <c r="AD3" s="125">
        <v>8</v>
      </c>
      <c r="AE3" s="125">
        <v>0</v>
      </c>
      <c r="AF3" s="125">
        <v>12</v>
      </c>
      <c r="AG3" s="125">
        <v>1</v>
      </c>
      <c r="AH3" s="125">
        <v>0</v>
      </c>
      <c r="AI3" s="125">
        <v>0</v>
      </c>
      <c r="AJ3" s="125">
        <v>0</v>
      </c>
      <c r="AK3" s="125">
        <v>0</v>
      </c>
      <c r="AL3" s="125">
        <v>0</v>
      </c>
      <c r="AM3" s="125">
        <v>0</v>
      </c>
      <c r="AN3" s="125">
        <v>74</v>
      </c>
      <c r="AO3" s="125">
        <v>0</v>
      </c>
      <c r="AP3" s="125">
        <v>0</v>
      </c>
      <c r="AQ3" s="125">
        <v>0</v>
      </c>
      <c r="AR3" s="125">
        <v>43</v>
      </c>
      <c r="AS3" s="125">
        <v>0</v>
      </c>
      <c r="AT3" s="125">
        <v>0</v>
      </c>
      <c r="AU3" s="125">
        <v>134</v>
      </c>
      <c r="AV3" s="125">
        <v>2006</v>
      </c>
      <c r="AW3" s="125">
        <v>0</v>
      </c>
      <c r="AX3" s="125">
        <v>0</v>
      </c>
      <c r="AY3" s="125">
        <v>0</v>
      </c>
      <c r="AZ3" s="125">
        <v>0</v>
      </c>
      <c r="BA3" s="125">
        <v>1</v>
      </c>
      <c r="BB3" s="125">
        <v>0</v>
      </c>
      <c r="BC3" s="125">
        <v>0</v>
      </c>
      <c r="BD3" s="125">
        <v>0</v>
      </c>
      <c r="BE3" s="125">
        <v>0</v>
      </c>
      <c r="BF3" s="125">
        <v>0</v>
      </c>
      <c r="BG3" s="125">
        <v>0</v>
      </c>
      <c r="BH3" s="125">
        <v>0</v>
      </c>
      <c r="BI3" s="125">
        <v>0</v>
      </c>
      <c r="BJ3" s="125">
        <v>0</v>
      </c>
      <c r="BK3" s="125">
        <v>0</v>
      </c>
      <c r="BL3" s="125">
        <v>0</v>
      </c>
      <c r="BM3" s="125">
        <v>0</v>
      </c>
      <c r="BN3" s="125">
        <v>0</v>
      </c>
      <c r="BO3" s="125">
        <v>0</v>
      </c>
      <c r="BP3" s="125">
        <v>0</v>
      </c>
      <c r="BQ3" s="125">
        <v>0</v>
      </c>
      <c r="BR3" s="125">
        <v>0</v>
      </c>
      <c r="BS3" s="125">
        <v>0</v>
      </c>
      <c r="BT3" s="125">
        <v>0</v>
      </c>
      <c r="BU3" s="125">
        <v>1</v>
      </c>
      <c r="BV3" s="125">
        <v>0</v>
      </c>
      <c r="BW3" s="125">
        <v>0</v>
      </c>
      <c r="BX3" s="125">
        <v>0</v>
      </c>
      <c r="BY3" s="125">
        <v>92</v>
      </c>
      <c r="BZ3" s="125">
        <v>0</v>
      </c>
      <c r="CA3" s="125">
        <v>0</v>
      </c>
      <c r="CB3" s="125">
        <v>0</v>
      </c>
      <c r="CC3" s="125">
        <v>0</v>
      </c>
      <c r="CD3" s="125">
        <v>0</v>
      </c>
      <c r="CE3" s="125">
        <v>0</v>
      </c>
      <c r="CF3" s="125">
        <v>0</v>
      </c>
      <c r="CG3" s="125">
        <v>1</v>
      </c>
      <c r="CH3" s="125">
        <v>0</v>
      </c>
      <c r="CI3" s="125">
        <v>0</v>
      </c>
      <c r="CJ3" s="125">
        <v>0</v>
      </c>
      <c r="CK3" s="125">
        <v>0</v>
      </c>
      <c r="CL3" s="125">
        <v>0</v>
      </c>
      <c r="CM3" s="125">
        <v>0</v>
      </c>
      <c r="CN3" s="125">
        <v>0</v>
      </c>
      <c r="CO3" s="125">
        <v>0</v>
      </c>
      <c r="CP3" s="125">
        <v>0</v>
      </c>
      <c r="CQ3" s="125">
        <v>0</v>
      </c>
      <c r="CR3" s="125">
        <v>161</v>
      </c>
      <c r="CS3" s="125">
        <v>3</v>
      </c>
      <c r="CT3" s="125">
        <v>257</v>
      </c>
      <c r="CU3" s="125">
        <v>0</v>
      </c>
      <c r="CV3" s="125">
        <v>0</v>
      </c>
      <c r="CW3" s="125">
        <v>0</v>
      </c>
      <c r="CX3" s="125">
        <v>0</v>
      </c>
      <c r="CY3" s="125">
        <v>0</v>
      </c>
      <c r="CZ3" s="125">
        <v>0</v>
      </c>
      <c r="DA3" s="125">
        <v>0</v>
      </c>
      <c r="DB3" s="125">
        <v>0</v>
      </c>
      <c r="DC3" s="125">
        <v>0</v>
      </c>
      <c r="DD3" s="125">
        <v>0</v>
      </c>
      <c r="DE3" s="125">
        <v>0</v>
      </c>
      <c r="DF3" s="125">
        <v>0</v>
      </c>
      <c r="DG3" s="125">
        <v>0</v>
      </c>
      <c r="DH3" s="125">
        <v>0</v>
      </c>
      <c r="DI3" s="125">
        <v>0</v>
      </c>
      <c r="DJ3" s="125">
        <v>0</v>
      </c>
      <c r="DK3" s="125">
        <v>0</v>
      </c>
      <c r="DL3" s="125">
        <v>0</v>
      </c>
      <c r="DM3" s="125">
        <v>0</v>
      </c>
      <c r="DN3" s="125">
        <v>0</v>
      </c>
      <c r="DO3" s="125">
        <v>0</v>
      </c>
      <c r="DP3" s="125">
        <v>0</v>
      </c>
      <c r="DQ3" s="125">
        <v>0</v>
      </c>
      <c r="DR3" s="125">
        <v>0</v>
      </c>
      <c r="DS3" s="125">
        <v>0</v>
      </c>
      <c r="DT3" s="125">
        <v>0</v>
      </c>
      <c r="DU3" s="125">
        <v>0</v>
      </c>
      <c r="DV3" s="125">
        <v>0</v>
      </c>
      <c r="DW3" s="125">
        <v>3</v>
      </c>
      <c r="DX3" s="125">
        <v>0</v>
      </c>
      <c r="DY3" s="125">
        <v>0</v>
      </c>
      <c r="DZ3" s="125">
        <v>0</v>
      </c>
      <c r="EA3" s="125">
        <v>0</v>
      </c>
      <c r="EB3" s="125">
        <v>0</v>
      </c>
      <c r="EC3" s="125">
        <v>0</v>
      </c>
      <c r="ED3" s="125">
        <v>0</v>
      </c>
      <c r="EE3" s="125">
        <v>0</v>
      </c>
      <c r="EF3" s="125">
        <v>0</v>
      </c>
      <c r="EG3" s="125">
        <v>0</v>
      </c>
      <c r="EH3" s="125">
        <v>0</v>
      </c>
      <c r="EI3" s="125">
        <v>0</v>
      </c>
      <c r="EJ3" s="125">
        <v>0</v>
      </c>
      <c r="EK3" s="125">
        <v>0</v>
      </c>
      <c r="EL3" s="125">
        <v>0</v>
      </c>
      <c r="EM3" s="125">
        <v>0</v>
      </c>
      <c r="EN3" s="125">
        <v>0</v>
      </c>
      <c r="EO3" s="125">
        <v>0</v>
      </c>
      <c r="EP3" s="125">
        <v>0</v>
      </c>
      <c r="EQ3" s="125">
        <v>0</v>
      </c>
      <c r="ER3" s="125">
        <v>3</v>
      </c>
      <c r="ES3" s="125">
        <v>0</v>
      </c>
      <c r="ET3" s="125">
        <v>0</v>
      </c>
      <c r="EU3" s="125">
        <v>0</v>
      </c>
      <c r="EV3" s="125">
        <v>24</v>
      </c>
      <c r="EW3" s="125">
        <v>0</v>
      </c>
      <c r="EX3" s="125">
        <v>0</v>
      </c>
      <c r="EY3" s="125">
        <v>0</v>
      </c>
      <c r="EZ3" s="125">
        <v>0</v>
      </c>
      <c r="FA3" s="125">
        <v>0</v>
      </c>
      <c r="FB3" s="125">
        <v>0</v>
      </c>
      <c r="FC3" s="125">
        <v>0</v>
      </c>
      <c r="FD3" s="125">
        <v>1</v>
      </c>
      <c r="FE3" s="125">
        <v>0</v>
      </c>
      <c r="FF3" s="125">
        <v>0</v>
      </c>
      <c r="FG3" s="125">
        <v>0</v>
      </c>
      <c r="FH3" s="125">
        <v>0</v>
      </c>
      <c r="FI3" s="125">
        <v>0</v>
      </c>
      <c r="FJ3" s="125">
        <v>0</v>
      </c>
      <c r="FK3" s="125">
        <v>0</v>
      </c>
      <c r="FL3" s="125">
        <v>0</v>
      </c>
      <c r="FM3" s="125">
        <v>0</v>
      </c>
      <c r="FN3" s="125">
        <v>0</v>
      </c>
      <c r="FO3" s="125">
        <v>9</v>
      </c>
      <c r="FP3" s="125">
        <v>2</v>
      </c>
      <c r="FQ3" s="125">
        <v>36</v>
      </c>
      <c r="FR3" s="125">
        <v>2</v>
      </c>
      <c r="FS3" s="125">
        <v>0</v>
      </c>
      <c r="FT3" s="125">
        <v>0</v>
      </c>
      <c r="FU3" s="125">
        <v>1800</v>
      </c>
      <c r="FV3" s="125">
        <v>1</v>
      </c>
      <c r="FW3" s="125">
        <v>0</v>
      </c>
      <c r="FX3" s="125">
        <v>0</v>
      </c>
      <c r="FY3" s="125">
        <v>0</v>
      </c>
      <c r="FZ3" s="125">
        <v>0</v>
      </c>
      <c r="GA3" s="125">
        <v>0</v>
      </c>
      <c r="GB3" s="125">
        <v>0</v>
      </c>
      <c r="GC3" s="125">
        <v>87</v>
      </c>
      <c r="GD3" s="125">
        <v>0</v>
      </c>
      <c r="GE3" s="125">
        <v>0</v>
      </c>
      <c r="GF3" s="125">
        <v>0</v>
      </c>
      <c r="GG3" s="125">
        <v>0</v>
      </c>
      <c r="GH3" s="125">
        <v>0</v>
      </c>
      <c r="GI3" s="125">
        <v>0</v>
      </c>
      <c r="GJ3" s="125">
        <v>0</v>
      </c>
      <c r="GK3" s="125">
        <v>0</v>
      </c>
      <c r="GL3" s="125">
        <v>0</v>
      </c>
      <c r="GM3" s="125">
        <v>0</v>
      </c>
      <c r="GN3" s="125">
        <v>22</v>
      </c>
      <c r="GO3" s="125">
        <v>13</v>
      </c>
      <c r="GP3" s="125">
        <v>1923</v>
      </c>
      <c r="GQ3" s="125">
        <v>2</v>
      </c>
      <c r="GR3" s="125">
        <v>0</v>
      </c>
      <c r="GS3" s="125">
        <v>0</v>
      </c>
      <c r="GT3" s="125">
        <v>457</v>
      </c>
      <c r="GU3" s="125">
        <v>3</v>
      </c>
      <c r="GV3" s="125">
        <v>0</v>
      </c>
      <c r="GW3" s="125">
        <v>0</v>
      </c>
      <c r="GX3" s="125">
        <v>0</v>
      </c>
      <c r="GY3" s="125">
        <v>0</v>
      </c>
      <c r="GZ3" s="125">
        <v>0</v>
      </c>
      <c r="HA3" s="125">
        <v>0</v>
      </c>
      <c r="HB3" s="125">
        <v>19</v>
      </c>
      <c r="HC3" s="125">
        <v>0</v>
      </c>
      <c r="HD3" s="125">
        <v>0</v>
      </c>
      <c r="HE3" s="125">
        <v>0</v>
      </c>
      <c r="HF3" s="125">
        <v>0</v>
      </c>
      <c r="HG3" s="125">
        <v>0</v>
      </c>
      <c r="HH3" s="125">
        <v>0</v>
      </c>
      <c r="HI3" s="125">
        <v>0</v>
      </c>
      <c r="HJ3" s="125">
        <v>0</v>
      </c>
      <c r="HK3" s="125">
        <v>0</v>
      </c>
      <c r="HL3" s="125">
        <v>0</v>
      </c>
      <c r="HM3" s="125">
        <v>2</v>
      </c>
      <c r="HN3" s="125">
        <v>4</v>
      </c>
      <c r="HO3" s="125">
        <v>485</v>
      </c>
      <c r="HP3" s="125">
        <v>0</v>
      </c>
      <c r="HQ3" s="125">
        <v>0</v>
      </c>
      <c r="HR3" s="125">
        <v>0</v>
      </c>
      <c r="HS3" s="125">
        <v>38</v>
      </c>
      <c r="HT3" s="125">
        <v>34</v>
      </c>
      <c r="HU3" s="125">
        <v>1</v>
      </c>
      <c r="HV3" s="125">
        <v>1</v>
      </c>
      <c r="HW3" s="125">
        <v>0</v>
      </c>
      <c r="HX3" s="125">
        <v>0</v>
      </c>
      <c r="HY3" s="125">
        <v>0</v>
      </c>
      <c r="HZ3" s="125">
        <v>0</v>
      </c>
      <c r="IA3" s="125">
        <v>0</v>
      </c>
      <c r="IB3" s="125">
        <v>0</v>
      </c>
      <c r="IC3" s="125">
        <v>0</v>
      </c>
      <c r="ID3" s="125">
        <v>0</v>
      </c>
      <c r="IE3" s="125">
        <v>0</v>
      </c>
      <c r="IF3" s="125">
        <v>4</v>
      </c>
      <c r="IG3" s="125">
        <v>0</v>
      </c>
      <c r="IH3" s="125">
        <v>0</v>
      </c>
      <c r="II3" s="125">
        <v>0</v>
      </c>
      <c r="IJ3" s="125">
        <v>0</v>
      </c>
      <c r="IK3" s="125">
        <v>0</v>
      </c>
      <c r="IL3" s="125">
        <v>0</v>
      </c>
      <c r="IM3" s="125">
        <v>8</v>
      </c>
      <c r="IN3" s="125">
        <v>86</v>
      </c>
      <c r="IO3" s="125">
        <v>0</v>
      </c>
      <c r="IP3" s="125">
        <v>0</v>
      </c>
      <c r="IQ3" s="125">
        <v>0</v>
      </c>
      <c r="IR3" s="125">
        <v>47</v>
      </c>
      <c r="IS3" s="125">
        <v>9</v>
      </c>
      <c r="IT3" s="125">
        <v>0</v>
      </c>
      <c r="IU3" s="125">
        <v>0</v>
      </c>
      <c r="IV3" s="125">
        <v>0</v>
      </c>
      <c r="IW3" s="125">
        <v>0</v>
      </c>
      <c r="IX3" s="125">
        <v>0</v>
      </c>
      <c r="IY3" s="125">
        <v>0</v>
      </c>
      <c r="IZ3" s="125">
        <v>0</v>
      </c>
      <c r="JA3" s="125">
        <v>0</v>
      </c>
      <c r="JB3" s="125">
        <v>0</v>
      </c>
      <c r="JC3" s="125">
        <v>0</v>
      </c>
      <c r="JD3" s="125">
        <v>1</v>
      </c>
      <c r="JE3" s="125">
        <v>0</v>
      </c>
      <c r="JF3" s="125">
        <v>0</v>
      </c>
      <c r="JG3" s="125">
        <v>0</v>
      </c>
      <c r="JH3" s="125">
        <v>0</v>
      </c>
      <c r="JI3" s="125">
        <v>0</v>
      </c>
      <c r="JJ3" s="125">
        <v>0</v>
      </c>
      <c r="JK3" s="125">
        <v>0</v>
      </c>
      <c r="JL3" s="125">
        <v>12</v>
      </c>
      <c r="JM3" s="125">
        <v>69</v>
      </c>
      <c r="JN3" s="125">
        <v>0</v>
      </c>
      <c r="JO3" s="125">
        <v>0</v>
      </c>
      <c r="JP3" s="125">
        <v>0</v>
      </c>
      <c r="JQ3" s="125">
        <v>119</v>
      </c>
      <c r="JR3" s="125">
        <v>127</v>
      </c>
      <c r="JS3" s="125">
        <v>0</v>
      </c>
      <c r="JT3" s="125">
        <v>0</v>
      </c>
      <c r="JU3" s="125">
        <v>0</v>
      </c>
      <c r="JV3" s="125">
        <v>1</v>
      </c>
      <c r="JW3" s="125">
        <v>0</v>
      </c>
      <c r="JX3" s="125">
        <v>0</v>
      </c>
      <c r="JY3" s="125">
        <v>0</v>
      </c>
      <c r="JZ3" s="125">
        <v>0</v>
      </c>
      <c r="KA3" s="125">
        <v>0</v>
      </c>
      <c r="KB3" s="125">
        <v>0</v>
      </c>
      <c r="KC3" s="125">
        <v>0</v>
      </c>
      <c r="KD3" s="125">
        <v>16</v>
      </c>
      <c r="KE3" s="125">
        <v>0</v>
      </c>
      <c r="KF3" s="125">
        <v>0</v>
      </c>
      <c r="KG3" s="125">
        <v>0</v>
      </c>
      <c r="KH3" s="125">
        <v>1</v>
      </c>
      <c r="KI3" s="125">
        <v>0</v>
      </c>
      <c r="KJ3" s="125">
        <v>0</v>
      </c>
      <c r="KK3" s="125">
        <v>4</v>
      </c>
      <c r="KL3" s="125">
        <v>268</v>
      </c>
      <c r="KM3" s="125">
        <v>0</v>
      </c>
      <c r="KN3" s="125">
        <v>0</v>
      </c>
      <c r="KO3" s="125">
        <v>0</v>
      </c>
      <c r="KP3" s="125">
        <v>11</v>
      </c>
      <c r="KQ3" s="125">
        <v>13</v>
      </c>
      <c r="KR3" s="125">
        <v>0</v>
      </c>
      <c r="KS3" s="125">
        <v>0</v>
      </c>
      <c r="KT3" s="125">
        <v>0</v>
      </c>
      <c r="KU3" s="125">
        <v>0</v>
      </c>
      <c r="KV3" s="125">
        <v>0</v>
      </c>
      <c r="KW3" s="125">
        <v>0</v>
      </c>
      <c r="KX3" s="125">
        <v>0</v>
      </c>
      <c r="KY3" s="125">
        <v>0</v>
      </c>
      <c r="KZ3" s="125">
        <v>0</v>
      </c>
      <c r="LA3" s="125">
        <v>0</v>
      </c>
      <c r="LB3" s="125">
        <v>0</v>
      </c>
      <c r="LC3" s="125">
        <v>0</v>
      </c>
      <c r="LD3" s="125">
        <v>0</v>
      </c>
      <c r="LE3" s="125">
        <v>0</v>
      </c>
      <c r="LF3" s="125">
        <v>0</v>
      </c>
      <c r="LG3" s="125">
        <v>0</v>
      </c>
      <c r="LH3" s="125">
        <v>0</v>
      </c>
      <c r="LI3" s="125">
        <v>0</v>
      </c>
      <c r="LJ3" s="125">
        <v>0</v>
      </c>
      <c r="LK3" s="125">
        <v>24</v>
      </c>
      <c r="LL3" s="125">
        <v>0</v>
      </c>
      <c r="LM3" s="125">
        <v>0</v>
      </c>
      <c r="LN3" s="125">
        <v>0</v>
      </c>
      <c r="LO3" s="125">
        <v>0</v>
      </c>
      <c r="LP3" s="125">
        <v>0</v>
      </c>
      <c r="LQ3" s="125">
        <v>0</v>
      </c>
      <c r="LR3" s="125">
        <v>0</v>
      </c>
      <c r="LS3" s="125">
        <v>0</v>
      </c>
      <c r="LT3" s="125">
        <v>0</v>
      </c>
      <c r="LU3" s="125">
        <v>0</v>
      </c>
      <c r="LV3" s="125">
        <v>0</v>
      </c>
      <c r="LW3" s="125">
        <v>0</v>
      </c>
      <c r="LX3" s="125">
        <v>0</v>
      </c>
      <c r="LY3" s="125">
        <v>0</v>
      </c>
      <c r="LZ3" s="125">
        <v>0</v>
      </c>
      <c r="MA3" s="125">
        <v>0</v>
      </c>
      <c r="MB3" s="125">
        <v>0</v>
      </c>
      <c r="MC3" s="125">
        <v>0</v>
      </c>
      <c r="MD3" s="125">
        <v>0</v>
      </c>
      <c r="ME3" s="125">
        <v>0</v>
      </c>
      <c r="MF3" s="125">
        <v>0</v>
      </c>
      <c r="MG3" s="125">
        <v>0</v>
      </c>
      <c r="MH3" s="125">
        <v>0</v>
      </c>
      <c r="MI3" s="125">
        <v>0</v>
      </c>
      <c r="MJ3" s="125">
        <v>0</v>
      </c>
      <c r="MK3" s="125">
        <v>0</v>
      </c>
      <c r="ML3" s="125">
        <v>0</v>
      </c>
      <c r="MM3" s="125">
        <v>0</v>
      </c>
      <c r="MN3" s="125">
        <v>3</v>
      </c>
      <c r="MO3" s="125">
        <v>5</v>
      </c>
      <c r="MP3" s="125">
        <v>0</v>
      </c>
      <c r="MQ3" s="125">
        <v>0</v>
      </c>
      <c r="MR3" s="125">
        <v>0</v>
      </c>
      <c r="MS3" s="125">
        <v>0</v>
      </c>
      <c r="MT3" s="125">
        <v>0</v>
      </c>
      <c r="MU3" s="125">
        <v>0</v>
      </c>
      <c r="MV3" s="125">
        <v>0</v>
      </c>
      <c r="MW3" s="125">
        <v>0</v>
      </c>
      <c r="MX3" s="125">
        <v>0</v>
      </c>
      <c r="MY3" s="125">
        <v>0</v>
      </c>
      <c r="MZ3" s="125">
        <v>0</v>
      </c>
      <c r="NA3" s="125">
        <v>0</v>
      </c>
      <c r="NB3" s="125">
        <v>0</v>
      </c>
      <c r="NC3" s="125">
        <v>0</v>
      </c>
      <c r="ND3" s="125">
        <v>0</v>
      </c>
      <c r="NE3" s="125">
        <v>0</v>
      </c>
      <c r="NF3" s="125">
        <v>0</v>
      </c>
      <c r="NG3" s="125">
        <v>0</v>
      </c>
      <c r="NH3" s="125">
        <v>1</v>
      </c>
      <c r="NI3" s="125">
        <v>9</v>
      </c>
      <c r="NJ3" s="125">
        <v>0</v>
      </c>
      <c r="NK3" s="125">
        <v>0</v>
      </c>
      <c r="NL3" s="125">
        <v>0</v>
      </c>
      <c r="NM3" s="125">
        <v>23</v>
      </c>
      <c r="NN3" s="125">
        <v>7</v>
      </c>
      <c r="NO3" s="125">
        <v>11</v>
      </c>
      <c r="NP3" s="125">
        <v>1</v>
      </c>
      <c r="NQ3" s="125">
        <v>0</v>
      </c>
      <c r="NR3" s="125">
        <v>0</v>
      </c>
      <c r="NS3" s="125">
        <v>0</v>
      </c>
      <c r="NT3" s="125">
        <v>0</v>
      </c>
      <c r="NU3" s="125">
        <v>0</v>
      </c>
      <c r="NV3" s="125">
        <v>0</v>
      </c>
      <c r="NW3" s="125">
        <v>0</v>
      </c>
      <c r="NX3" s="125">
        <v>0</v>
      </c>
      <c r="NY3" s="125">
        <v>0</v>
      </c>
      <c r="NZ3" s="125">
        <v>0</v>
      </c>
      <c r="OA3" s="125">
        <v>0</v>
      </c>
      <c r="OB3" s="125">
        <v>0</v>
      </c>
      <c r="OC3" s="125">
        <v>0</v>
      </c>
      <c r="OD3" s="125">
        <v>0</v>
      </c>
      <c r="OE3" s="125">
        <v>0</v>
      </c>
      <c r="OF3" s="125">
        <v>0</v>
      </c>
      <c r="OG3" s="125">
        <v>924</v>
      </c>
      <c r="OH3" s="125">
        <v>966</v>
      </c>
      <c r="OI3" s="125">
        <v>0</v>
      </c>
      <c r="OJ3" s="125">
        <v>0</v>
      </c>
      <c r="OK3" s="125">
        <v>0</v>
      </c>
      <c r="OL3" s="125">
        <v>5729</v>
      </c>
      <c r="OM3" s="125">
        <v>1002</v>
      </c>
      <c r="ON3" s="125">
        <v>15</v>
      </c>
      <c r="OO3" s="125">
        <v>130</v>
      </c>
      <c r="OP3" s="125">
        <v>0</v>
      </c>
      <c r="OQ3" s="125">
        <v>17</v>
      </c>
      <c r="OR3" s="125">
        <v>2</v>
      </c>
      <c r="OS3" s="125">
        <v>0</v>
      </c>
      <c r="OT3" s="125">
        <v>112</v>
      </c>
      <c r="OU3" s="125">
        <v>0</v>
      </c>
      <c r="OV3" s="125">
        <v>0</v>
      </c>
      <c r="OW3" s="125">
        <v>0</v>
      </c>
      <c r="OX3" s="125">
        <v>1</v>
      </c>
      <c r="OY3" s="125">
        <v>162</v>
      </c>
      <c r="OZ3" s="125">
        <v>0</v>
      </c>
      <c r="PA3" s="125">
        <v>1</v>
      </c>
      <c r="PB3" s="125">
        <v>0</v>
      </c>
      <c r="PC3" s="125">
        <v>71</v>
      </c>
      <c r="PD3" s="125">
        <v>0</v>
      </c>
      <c r="PE3" s="125">
        <v>194</v>
      </c>
      <c r="PF3" s="125">
        <v>1167</v>
      </c>
      <c r="PG3" s="125">
        <v>8603</v>
      </c>
      <c r="PH3" s="125">
        <v>4</v>
      </c>
      <c r="PI3" s="125">
        <v>0</v>
      </c>
      <c r="PJ3" s="125">
        <v>0</v>
      </c>
      <c r="PK3" s="125">
        <v>125</v>
      </c>
      <c r="PL3" s="125">
        <v>312</v>
      </c>
      <c r="PM3" s="125">
        <v>0</v>
      </c>
      <c r="PN3" s="125">
        <v>0</v>
      </c>
      <c r="PO3" s="125">
        <v>0</v>
      </c>
      <c r="PP3" s="125">
        <v>0</v>
      </c>
      <c r="PQ3" s="125">
        <v>0</v>
      </c>
      <c r="PR3" s="125">
        <v>0</v>
      </c>
      <c r="PS3" s="125">
        <v>0</v>
      </c>
      <c r="PT3" s="125">
        <v>11</v>
      </c>
      <c r="PU3" s="125">
        <v>0</v>
      </c>
      <c r="PV3" s="125">
        <v>0</v>
      </c>
      <c r="PW3" s="125">
        <v>0</v>
      </c>
      <c r="PX3" s="125">
        <v>0</v>
      </c>
      <c r="PY3" s="125">
        <v>0</v>
      </c>
      <c r="PZ3" s="125">
        <v>0</v>
      </c>
      <c r="QA3" s="125">
        <v>0</v>
      </c>
      <c r="QB3" s="125">
        <v>0</v>
      </c>
      <c r="QC3" s="125">
        <v>0</v>
      </c>
      <c r="QD3" s="125">
        <v>0</v>
      </c>
      <c r="QE3" s="125">
        <v>13</v>
      </c>
      <c r="QF3" s="125">
        <v>461</v>
      </c>
      <c r="QG3" s="125">
        <v>0</v>
      </c>
      <c r="QH3" s="125">
        <v>0</v>
      </c>
      <c r="QI3" s="125">
        <v>0</v>
      </c>
      <c r="QJ3" s="125">
        <v>2241</v>
      </c>
      <c r="QK3" s="125">
        <v>1223</v>
      </c>
      <c r="QL3" s="125">
        <v>1</v>
      </c>
      <c r="QM3" s="125">
        <v>0</v>
      </c>
      <c r="QN3" s="125">
        <v>0</v>
      </c>
      <c r="QO3" s="125">
        <v>0</v>
      </c>
      <c r="QP3" s="125">
        <v>0</v>
      </c>
      <c r="QQ3" s="125">
        <v>0</v>
      </c>
      <c r="QR3" s="125">
        <v>0</v>
      </c>
      <c r="QS3" s="125">
        <v>0</v>
      </c>
      <c r="QT3" s="125">
        <v>0</v>
      </c>
      <c r="QU3" s="125">
        <v>0</v>
      </c>
      <c r="QV3" s="125">
        <v>0</v>
      </c>
      <c r="QW3" s="125">
        <v>0</v>
      </c>
      <c r="QX3" s="125">
        <v>0</v>
      </c>
      <c r="QY3" s="125">
        <v>0</v>
      </c>
      <c r="QZ3" s="125">
        <v>0</v>
      </c>
      <c r="RA3" s="125">
        <v>0</v>
      </c>
      <c r="RB3" s="125">
        <v>0</v>
      </c>
      <c r="RC3" s="125">
        <v>0</v>
      </c>
      <c r="RD3" s="125">
        <v>71</v>
      </c>
      <c r="RE3" s="125">
        <v>3536</v>
      </c>
      <c r="RF3" s="125">
        <v>0</v>
      </c>
      <c r="RG3" s="125">
        <v>0</v>
      </c>
      <c r="RH3" s="125">
        <v>0</v>
      </c>
      <c r="RI3" s="125">
        <v>8</v>
      </c>
      <c r="RJ3" s="125">
        <v>0</v>
      </c>
      <c r="RK3" s="125">
        <v>0</v>
      </c>
      <c r="RL3" s="125">
        <v>0</v>
      </c>
      <c r="RM3" s="125">
        <v>0</v>
      </c>
      <c r="RN3" s="125">
        <v>0</v>
      </c>
      <c r="RO3" s="125">
        <v>0</v>
      </c>
      <c r="RP3" s="125">
        <v>0</v>
      </c>
      <c r="RQ3" s="125">
        <v>0</v>
      </c>
      <c r="RR3" s="125">
        <v>0</v>
      </c>
      <c r="RS3" s="125">
        <v>0</v>
      </c>
      <c r="RT3" s="125">
        <v>0</v>
      </c>
      <c r="RU3" s="125">
        <v>0</v>
      </c>
      <c r="RV3" s="125">
        <v>0</v>
      </c>
      <c r="RW3" s="125">
        <v>0</v>
      </c>
      <c r="RX3" s="125">
        <v>0</v>
      </c>
      <c r="RY3" s="125">
        <v>0</v>
      </c>
      <c r="RZ3" s="125">
        <v>0</v>
      </c>
      <c r="SA3" s="125">
        <v>0</v>
      </c>
      <c r="SB3" s="125">
        <v>0</v>
      </c>
      <c r="SC3" s="125">
        <v>0</v>
      </c>
      <c r="SD3" s="125">
        <v>8</v>
      </c>
      <c r="SE3" s="125">
        <v>0</v>
      </c>
      <c r="SF3" s="125">
        <v>0</v>
      </c>
      <c r="SG3" s="125">
        <v>0</v>
      </c>
      <c r="SH3" s="125">
        <v>1</v>
      </c>
      <c r="SI3" s="125">
        <v>0</v>
      </c>
      <c r="SJ3" s="125">
        <v>0</v>
      </c>
      <c r="SK3" s="125">
        <v>0</v>
      </c>
      <c r="SL3" s="125">
        <v>0</v>
      </c>
      <c r="SM3" s="125">
        <v>0</v>
      </c>
      <c r="SN3" s="125">
        <v>0</v>
      </c>
      <c r="SO3" s="125">
        <v>0</v>
      </c>
      <c r="SP3" s="125">
        <v>0</v>
      </c>
      <c r="SQ3" s="125">
        <v>0</v>
      </c>
      <c r="SR3" s="125">
        <v>0</v>
      </c>
      <c r="SS3" s="125">
        <v>0</v>
      </c>
      <c r="ST3" s="125">
        <v>0</v>
      </c>
      <c r="SU3" s="125">
        <v>0</v>
      </c>
      <c r="SV3" s="125">
        <v>0</v>
      </c>
      <c r="SW3" s="125">
        <v>0</v>
      </c>
      <c r="SX3" s="125">
        <v>0</v>
      </c>
      <c r="SY3" s="125">
        <v>0</v>
      </c>
      <c r="SZ3" s="125">
        <v>0</v>
      </c>
      <c r="TA3" s="125">
        <v>0</v>
      </c>
      <c r="TB3" s="125">
        <v>0</v>
      </c>
      <c r="TC3" s="125">
        <v>1</v>
      </c>
      <c r="TD3" s="125">
        <v>0</v>
      </c>
      <c r="TE3" s="125">
        <v>0</v>
      </c>
      <c r="TF3" s="125">
        <v>0</v>
      </c>
      <c r="TG3" s="125">
        <v>1</v>
      </c>
      <c r="TH3" s="125">
        <v>0</v>
      </c>
      <c r="TI3" s="125">
        <v>0</v>
      </c>
      <c r="TJ3" s="125">
        <v>0</v>
      </c>
      <c r="TK3" s="125">
        <v>0</v>
      </c>
      <c r="TL3" s="125">
        <v>0</v>
      </c>
      <c r="TM3" s="125">
        <v>0</v>
      </c>
      <c r="TN3" s="125">
        <v>0</v>
      </c>
      <c r="TO3" s="125">
        <v>0</v>
      </c>
      <c r="TP3" s="125">
        <v>0</v>
      </c>
      <c r="TQ3" s="125">
        <v>0</v>
      </c>
      <c r="TR3" s="125">
        <v>0</v>
      </c>
      <c r="TS3" s="125">
        <v>0</v>
      </c>
      <c r="TT3" s="125">
        <v>0</v>
      </c>
      <c r="TU3" s="125">
        <v>0</v>
      </c>
      <c r="TV3" s="125">
        <v>0</v>
      </c>
      <c r="TW3" s="125">
        <v>0</v>
      </c>
      <c r="TX3" s="125">
        <v>0</v>
      </c>
      <c r="TY3" s="125">
        <v>0</v>
      </c>
      <c r="TZ3" s="125">
        <v>0</v>
      </c>
      <c r="UA3" s="125">
        <v>0</v>
      </c>
      <c r="UB3" s="125">
        <v>1</v>
      </c>
      <c r="UC3" s="125">
        <v>0</v>
      </c>
      <c r="UD3" s="125">
        <v>0</v>
      </c>
      <c r="UE3" s="125">
        <v>0</v>
      </c>
      <c r="UF3" s="125">
        <v>11</v>
      </c>
      <c r="UG3" s="125">
        <v>0</v>
      </c>
      <c r="UH3" s="125">
        <v>0</v>
      </c>
      <c r="UI3" s="125">
        <v>0</v>
      </c>
      <c r="UJ3" s="125">
        <v>0</v>
      </c>
      <c r="UK3" s="125">
        <v>0</v>
      </c>
      <c r="UL3" s="125">
        <v>0</v>
      </c>
      <c r="UM3" s="125">
        <v>0</v>
      </c>
      <c r="UN3" s="125">
        <v>0</v>
      </c>
      <c r="UO3" s="125">
        <v>0</v>
      </c>
      <c r="UP3" s="125">
        <v>0</v>
      </c>
      <c r="UQ3" s="125">
        <v>0</v>
      </c>
      <c r="UR3" s="125">
        <v>0</v>
      </c>
      <c r="US3" s="125">
        <v>0</v>
      </c>
      <c r="UT3" s="125">
        <v>0</v>
      </c>
      <c r="UU3" s="125">
        <v>0</v>
      </c>
      <c r="UV3" s="125">
        <v>0</v>
      </c>
      <c r="UW3" s="125">
        <v>0</v>
      </c>
      <c r="UX3" s="125">
        <v>0</v>
      </c>
      <c r="UY3" s="125">
        <v>0</v>
      </c>
      <c r="UZ3" s="125">
        <v>0</v>
      </c>
      <c r="VA3" s="125">
        <v>11</v>
      </c>
      <c r="VB3" s="125">
        <v>0</v>
      </c>
      <c r="VC3" s="125">
        <v>0</v>
      </c>
      <c r="VD3" s="125">
        <v>0</v>
      </c>
      <c r="VE3" s="125">
        <v>0</v>
      </c>
      <c r="VF3" s="125">
        <v>1</v>
      </c>
      <c r="VG3" s="125">
        <v>0</v>
      </c>
      <c r="VH3" s="125">
        <v>0</v>
      </c>
      <c r="VI3" s="125">
        <v>0</v>
      </c>
      <c r="VJ3" s="125">
        <v>0</v>
      </c>
      <c r="VK3" s="125">
        <v>0</v>
      </c>
      <c r="VL3" s="125">
        <v>0</v>
      </c>
      <c r="VM3" s="125">
        <v>0</v>
      </c>
      <c r="VN3" s="125">
        <v>0</v>
      </c>
      <c r="VO3" s="125">
        <v>0</v>
      </c>
      <c r="VP3" s="125">
        <v>0</v>
      </c>
      <c r="VQ3" s="125">
        <v>0</v>
      </c>
      <c r="VR3" s="125">
        <v>0</v>
      </c>
      <c r="VS3" s="125">
        <v>0</v>
      </c>
      <c r="VT3" s="125">
        <v>0</v>
      </c>
      <c r="VU3" s="125">
        <v>0</v>
      </c>
      <c r="VV3" s="125">
        <v>0</v>
      </c>
      <c r="VW3" s="125">
        <v>0</v>
      </c>
      <c r="VX3" s="125">
        <v>0</v>
      </c>
      <c r="VY3" s="125">
        <v>0</v>
      </c>
      <c r="VZ3" s="125">
        <v>1</v>
      </c>
      <c r="WA3" s="125">
        <v>0</v>
      </c>
      <c r="WB3" s="125">
        <v>0</v>
      </c>
      <c r="WC3" s="125">
        <v>0</v>
      </c>
      <c r="WD3" s="125">
        <v>3</v>
      </c>
      <c r="WE3" s="125">
        <v>0</v>
      </c>
      <c r="WF3" s="125">
        <v>0</v>
      </c>
      <c r="WG3" s="125">
        <v>0</v>
      </c>
      <c r="WH3" s="125">
        <v>0</v>
      </c>
      <c r="WI3" s="125">
        <v>0</v>
      </c>
      <c r="WJ3" s="125">
        <v>0</v>
      </c>
      <c r="WK3" s="125">
        <v>0</v>
      </c>
      <c r="WL3" s="125">
        <v>0</v>
      </c>
      <c r="WM3" s="125">
        <v>0</v>
      </c>
      <c r="WN3" s="125">
        <v>0</v>
      </c>
      <c r="WO3" s="125">
        <v>0</v>
      </c>
      <c r="WP3" s="125">
        <v>0</v>
      </c>
      <c r="WQ3" s="125">
        <v>0</v>
      </c>
      <c r="WR3" s="125">
        <v>0</v>
      </c>
      <c r="WS3" s="125">
        <v>0</v>
      </c>
      <c r="WT3" s="125">
        <v>0</v>
      </c>
      <c r="WU3" s="125">
        <v>0</v>
      </c>
      <c r="WV3" s="125">
        <v>0</v>
      </c>
      <c r="WW3" s="125">
        <v>0</v>
      </c>
      <c r="WX3" s="125">
        <v>0</v>
      </c>
      <c r="WY3" s="125">
        <v>3</v>
      </c>
      <c r="WZ3" s="125">
        <v>0</v>
      </c>
      <c r="XA3" s="125">
        <v>0</v>
      </c>
      <c r="XB3" s="125">
        <v>0</v>
      </c>
      <c r="XC3" s="125">
        <v>61</v>
      </c>
      <c r="XD3" s="125">
        <v>4</v>
      </c>
      <c r="XE3" s="125">
        <v>1</v>
      </c>
      <c r="XF3" s="125">
        <v>0</v>
      </c>
      <c r="XG3" s="125">
        <v>0</v>
      </c>
      <c r="XH3" s="125">
        <v>0</v>
      </c>
      <c r="XI3" s="125">
        <v>0</v>
      </c>
      <c r="XJ3" s="125">
        <v>0</v>
      </c>
      <c r="XK3" s="125">
        <v>0</v>
      </c>
      <c r="XL3" s="125">
        <v>0</v>
      </c>
      <c r="XM3" s="125">
        <v>0</v>
      </c>
      <c r="XN3" s="125">
        <v>0</v>
      </c>
      <c r="XO3" s="125">
        <v>0</v>
      </c>
      <c r="XP3" s="125">
        <v>0</v>
      </c>
      <c r="XQ3" s="125">
        <v>0</v>
      </c>
      <c r="XR3" s="125">
        <v>0</v>
      </c>
      <c r="XS3" s="125">
        <v>0</v>
      </c>
      <c r="XT3" s="125">
        <v>0</v>
      </c>
      <c r="XU3" s="125">
        <v>0</v>
      </c>
      <c r="XV3" s="125">
        <v>0</v>
      </c>
      <c r="XW3" s="125">
        <v>0</v>
      </c>
      <c r="XX3" s="125">
        <v>66</v>
      </c>
      <c r="XY3" s="125">
        <v>0</v>
      </c>
      <c r="XZ3" s="125">
        <v>0</v>
      </c>
      <c r="YA3" s="125">
        <v>0</v>
      </c>
      <c r="YB3" s="125">
        <v>7</v>
      </c>
      <c r="YC3" s="125">
        <v>0</v>
      </c>
      <c r="YD3" s="125">
        <v>2</v>
      </c>
      <c r="YE3" s="125">
        <v>0</v>
      </c>
      <c r="YF3" s="125">
        <v>0</v>
      </c>
      <c r="YG3" s="125">
        <v>0</v>
      </c>
      <c r="YH3" s="125">
        <v>0</v>
      </c>
      <c r="YI3" s="125">
        <v>0</v>
      </c>
      <c r="YJ3" s="125">
        <v>0</v>
      </c>
      <c r="YK3" s="125">
        <v>0</v>
      </c>
      <c r="YL3" s="125">
        <v>0</v>
      </c>
      <c r="YM3" s="125">
        <v>0</v>
      </c>
      <c r="YN3" s="125">
        <v>0</v>
      </c>
      <c r="YO3" s="125">
        <v>0</v>
      </c>
      <c r="YP3" s="125">
        <v>0</v>
      </c>
      <c r="YQ3" s="125">
        <v>0</v>
      </c>
      <c r="YR3" s="125">
        <v>0</v>
      </c>
      <c r="YS3" s="125">
        <v>0</v>
      </c>
      <c r="YT3" s="125">
        <v>0</v>
      </c>
      <c r="YU3" s="125">
        <v>0</v>
      </c>
      <c r="YV3" s="125">
        <v>0</v>
      </c>
      <c r="YW3" s="125">
        <v>9</v>
      </c>
      <c r="YX3" s="125">
        <v>0</v>
      </c>
      <c r="YY3" s="125">
        <v>0</v>
      </c>
      <c r="YZ3" s="125">
        <v>0</v>
      </c>
      <c r="ZA3" s="125">
        <v>0</v>
      </c>
      <c r="ZB3" s="125">
        <v>0</v>
      </c>
      <c r="ZC3" s="125">
        <v>0</v>
      </c>
      <c r="ZD3" s="125">
        <v>0</v>
      </c>
      <c r="ZE3" s="125">
        <v>0</v>
      </c>
      <c r="ZF3" s="125">
        <v>0</v>
      </c>
      <c r="ZG3" s="125">
        <v>0</v>
      </c>
      <c r="ZH3" s="125">
        <v>0</v>
      </c>
      <c r="ZI3" s="125">
        <v>0</v>
      </c>
      <c r="ZJ3" s="125">
        <v>0</v>
      </c>
      <c r="ZK3" s="125">
        <v>0</v>
      </c>
      <c r="ZL3" s="125">
        <v>0</v>
      </c>
      <c r="ZM3" s="125">
        <v>0</v>
      </c>
      <c r="ZN3" s="125">
        <v>0</v>
      </c>
      <c r="ZO3" s="125">
        <v>0</v>
      </c>
      <c r="ZP3" s="125">
        <v>0</v>
      </c>
      <c r="ZQ3" s="125">
        <v>0</v>
      </c>
      <c r="ZR3" s="125">
        <v>0</v>
      </c>
      <c r="ZS3" s="125">
        <v>0</v>
      </c>
      <c r="ZT3" s="125">
        <v>0</v>
      </c>
      <c r="ZU3" s="125">
        <v>0</v>
      </c>
      <c r="ZV3" s="125">
        <v>0</v>
      </c>
      <c r="ZW3" s="125">
        <v>0</v>
      </c>
      <c r="ZX3" s="125">
        <v>0</v>
      </c>
      <c r="ZY3" s="125">
        <v>0</v>
      </c>
      <c r="ZZ3" s="125">
        <v>206</v>
      </c>
      <c r="AAA3" s="125">
        <v>17</v>
      </c>
      <c r="AAB3" s="125">
        <v>1</v>
      </c>
      <c r="AAC3" s="125">
        <v>0</v>
      </c>
      <c r="AAD3" s="125">
        <v>0</v>
      </c>
      <c r="AAE3" s="125">
        <v>0</v>
      </c>
      <c r="AAF3" s="125">
        <v>0</v>
      </c>
      <c r="AAG3" s="125">
        <v>0</v>
      </c>
      <c r="AAH3" s="125">
        <v>0</v>
      </c>
      <c r="AAI3" s="125">
        <v>0</v>
      </c>
      <c r="AAJ3" s="125">
        <v>0</v>
      </c>
      <c r="AAK3" s="125">
        <v>0</v>
      </c>
      <c r="AAL3" s="125">
        <v>0</v>
      </c>
      <c r="AAM3" s="125">
        <v>0</v>
      </c>
      <c r="AAN3" s="125">
        <v>0</v>
      </c>
      <c r="AAO3" s="125">
        <v>0</v>
      </c>
      <c r="AAP3" s="125">
        <v>0</v>
      </c>
      <c r="AAQ3" s="125">
        <v>0</v>
      </c>
      <c r="AAR3" s="125">
        <v>0</v>
      </c>
      <c r="AAS3" s="125">
        <v>0</v>
      </c>
      <c r="AAT3" s="125">
        <v>1</v>
      </c>
      <c r="AAU3" s="125">
        <v>225</v>
      </c>
      <c r="AAV3" s="125">
        <v>0</v>
      </c>
      <c r="AAW3" s="125">
        <v>0</v>
      </c>
      <c r="AAX3" s="125">
        <v>0</v>
      </c>
      <c r="AAY3" s="125">
        <v>181</v>
      </c>
      <c r="AAZ3" s="125">
        <v>20</v>
      </c>
      <c r="ABA3" s="125">
        <v>1</v>
      </c>
      <c r="ABB3" s="125">
        <v>0</v>
      </c>
      <c r="ABC3" s="125">
        <v>0</v>
      </c>
      <c r="ABD3" s="125">
        <v>0</v>
      </c>
      <c r="ABE3" s="125">
        <v>0</v>
      </c>
      <c r="ABF3" s="125">
        <v>0</v>
      </c>
      <c r="ABG3" s="125">
        <v>0</v>
      </c>
      <c r="ABH3" s="125">
        <v>0</v>
      </c>
      <c r="ABI3" s="125">
        <v>0</v>
      </c>
      <c r="ABJ3" s="125">
        <v>0</v>
      </c>
      <c r="ABK3" s="125">
        <v>0</v>
      </c>
      <c r="ABL3" s="125">
        <v>0</v>
      </c>
      <c r="ABM3" s="125">
        <v>0</v>
      </c>
      <c r="ABN3" s="125">
        <v>0</v>
      </c>
      <c r="ABO3" s="125">
        <v>0</v>
      </c>
      <c r="ABP3" s="125">
        <v>0</v>
      </c>
      <c r="ABQ3" s="125">
        <v>0</v>
      </c>
      <c r="ABR3" s="125">
        <v>0</v>
      </c>
      <c r="ABS3" s="125">
        <v>0</v>
      </c>
      <c r="ABT3" s="125">
        <v>202</v>
      </c>
      <c r="ABU3" s="125">
        <v>0</v>
      </c>
      <c r="ABV3" s="125">
        <v>0</v>
      </c>
      <c r="ABW3" s="125">
        <v>0</v>
      </c>
      <c r="ABX3" s="125">
        <v>10</v>
      </c>
      <c r="ABY3" s="125">
        <v>0</v>
      </c>
      <c r="ABZ3" s="125">
        <v>0</v>
      </c>
      <c r="ACA3" s="125">
        <v>0</v>
      </c>
      <c r="ACB3" s="125">
        <v>0</v>
      </c>
      <c r="ACC3" s="125">
        <v>0</v>
      </c>
      <c r="ACD3" s="125">
        <v>0</v>
      </c>
      <c r="ACE3" s="125">
        <v>0</v>
      </c>
      <c r="ACF3" s="125">
        <v>0</v>
      </c>
      <c r="ACG3" s="125">
        <v>0</v>
      </c>
      <c r="ACH3" s="125">
        <v>0</v>
      </c>
      <c r="ACI3" s="125">
        <v>0</v>
      </c>
      <c r="ACJ3" s="125">
        <v>0</v>
      </c>
      <c r="ACK3" s="125">
        <v>0</v>
      </c>
      <c r="ACL3" s="125">
        <v>0</v>
      </c>
      <c r="ACM3" s="125">
        <v>0</v>
      </c>
      <c r="ACN3" s="125">
        <v>0</v>
      </c>
      <c r="ACO3" s="125">
        <v>0</v>
      </c>
      <c r="ACP3" s="125">
        <v>0</v>
      </c>
      <c r="ACQ3" s="125">
        <v>0</v>
      </c>
      <c r="ACR3" s="125">
        <v>0</v>
      </c>
      <c r="ACS3" s="125">
        <v>10</v>
      </c>
      <c r="ACT3" s="125">
        <v>0</v>
      </c>
      <c r="ACU3" s="125">
        <v>0</v>
      </c>
      <c r="ACV3" s="125">
        <v>0</v>
      </c>
      <c r="ACW3" s="125">
        <v>32</v>
      </c>
      <c r="ACX3" s="125">
        <v>1</v>
      </c>
      <c r="ACY3" s="125">
        <v>0</v>
      </c>
      <c r="ACZ3" s="125">
        <v>0</v>
      </c>
      <c r="ADA3" s="125">
        <v>0</v>
      </c>
      <c r="ADB3" s="125">
        <v>0</v>
      </c>
      <c r="ADC3" s="125">
        <v>0</v>
      </c>
      <c r="ADD3" s="125">
        <v>0</v>
      </c>
      <c r="ADE3" s="125">
        <v>0</v>
      </c>
      <c r="ADF3" s="125">
        <v>0</v>
      </c>
      <c r="ADG3" s="125">
        <v>0</v>
      </c>
      <c r="ADH3" s="125">
        <v>0</v>
      </c>
      <c r="ADI3" s="125">
        <v>0</v>
      </c>
      <c r="ADJ3" s="125">
        <v>0</v>
      </c>
      <c r="ADK3" s="125">
        <v>0</v>
      </c>
      <c r="ADL3" s="125">
        <v>0</v>
      </c>
      <c r="ADM3" s="125">
        <v>0</v>
      </c>
      <c r="ADN3" s="125">
        <v>0</v>
      </c>
      <c r="ADO3" s="125">
        <v>0</v>
      </c>
      <c r="ADP3" s="125">
        <v>0</v>
      </c>
      <c r="ADQ3" s="125">
        <v>5</v>
      </c>
      <c r="ADR3" s="125">
        <v>38</v>
      </c>
      <c r="ADS3" s="125">
        <v>0</v>
      </c>
      <c r="ADT3" s="125">
        <v>0</v>
      </c>
      <c r="ADU3" s="125">
        <v>0</v>
      </c>
      <c r="ADV3" s="125">
        <v>41</v>
      </c>
      <c r="ADW3" s="125">
        <v>0</v>
      </c>
      <c r="ADX3" s="125">
        <v>0</v>
      </c>
      <c r="ADY3" s="125">
        <v>0</v>
      </c>
      <c r="ADZ3" s="125">
        <v>0</v>
      </c>
      <c r="AEA3" s="125">
        <v>0</v>
      </c>
      <c r="AEB3" s="125">
        <v>0</v>
      </c>
      <c r="AEC3" s="125">
        <v>0</v>
      </c>
      <c r="AED3" s="125">
        <v>0</v>
      </c>
      <c r="AEE3" s="125">
        <v>0</v>
      </c>
      <c r="AEF3" s="125">
        <v>0</v>
      </c>
      <c r="AEG3" s="125">
        <v>0</v>
      </c>
      <c r="AEH3" s="125">
        <v>0</v>
      </c>
      <c r="AEI3" s="125">
        <v>0</v>
      </c>
      <c r="AEJ3" s="125">
        <v>0</v>
      </c>
      <c r="AEK3" s="125">
        <v>0</v>
      </c>
      <c r="AEL3" s="125">
        <v>0</v>
      </c>
      <c r="AEM3" s="125">
        <v>0</v>
      </c>
      <c r="AEN3" s="125">
        <v>0</v>
      </c>
      <c r="AEO3" s="125">
        <v>0</v>
      </c>
      <c r="AEP3" s="125">
        <v>2</v>
      </c>
      <c r="AEQ3" s="125">
        <v>43</v>
      </c>
      <c r="AER3" s="125">
        <v>0</v>
      </c>
      <c r="AES3" s="125">
        <v>0</v>
      </c>
      <c r="AET3" s="125">
        <v>0</v>
      </c>
      <c r="AEU3" s="125">
        <v>2928</v>
      </c>
      <c r="AEV3" s="125">
        <v>1578</v>
      </c>
      <c r="AEW3" s="125">
        <v>6</v>
      </c>
      <c r="AEX3" s="125">
        <v>0</v>
      </c>
      <c r="AEY3" s="125">
        <v>0</v>
      </c>
      <c r="AEZ3" s="125">
        <v>0</v>
      </c>
      <c r="AFA3" s="125">
        <v>0</v>
      </c>
      <c r="AFB3" s="125">
        <v>0</v>
      </c>
      <c r="AFC3" s="125">
        <v>0</v>
      </c>
      <c r="AFD3" s="125">
        <v>11</v>
      </c>
      <c r="AFE3" s="125">
        <v>0</v>
      </c>
      <c r="AFF3" s="125">
        <v>0</v>
      </c>
      <c r="AFG3" s="125">
        <v>0</v>
      </c>
      <c r="AFH3" s="125">
        <v>0</v>
      </c>
      <c r="AFI3" s="125">
        <v>0</v>
      </c>
      <c r="AFJ3" s="125">
        <v>0</v>
      </c>
      <c r="AFK3" s="125">
        <v>0</v>
      </c>
      <c r="AFL3" s="125">
        <v>0</v>
      </c>
      <c r="AFM3" s="125">
        <v>0</v>
      </c>
      <c r="AFN3" s="125">
        <v>0</v>
      </c>
      <c r="AFO3" s="125">
        <v>92</v>
      </c>
      <c r="AFP3" s="125">
        <v>4615</v>
      </c>
      <c r="AFQ3" s="125">
        <v>0</v>
      </c>
      <c r="AFR3" s="125">
        <v>0</v>
      </c>
      <c r="AFS3" s="125">
        <v>0</v>
      </c>
      <c r="AFT3" s="125">
        <v>0</v>
      </c>
      <c r="AFU3" s="125">
        <v>0</v>
      </c>
      <c r="AFV3" s="125">
        <v>0</v>
      </c>
      <c r="AFW3" s="125">
        <v>0</v>
      </c>
      <c r="AFX3" s="125">
        <v>0</v>
      </c>
      <c r="AFY3" s="125">
        <v>0</v>
      </c>
      <c r="AFZ3" s="125">
        <v>0</v>
      </c>
      <c r="AGA3" s="125">
        <v>0</v>
      </c>
      <c r="AGB3" s="125">
        <v>0</v>
      </c>
      <c r="AGC3" s="125">
        <v>0</v>
      </c>
      <c r="AGD3" s="125">
        <v>0</v>
      </c>
      <c r="AGE3" s="125">
        <v>0</v>
      </c>
      <c r="AGF3" s="125">
        <v>0</v>
      </c>
      <c r="AGG3" s="125">
        <v>0</v>
      </c>
      <c r="AGH3" s="125">
        <v>0</v>
      </c>
      <c r="AGI3" s="125">
        <v>0</v>
      </c>
      <c r="AGJ3" s="125">
        <v>0</v>
      </c>
      <c r="AGK3" s="125">
        <v>0</v>
      </c>
      <c r="AGL3" s="125">
        <v>0</v>
      </c>
      <c r="AGM3" s="125">
        <v>0</v>
      </c>
      <c r="AGN3" s="125">
        <v>0</v>
      </c>
      <c r="AGO3" s="125">
        <v>0</v>
      </c>
      <c r="AGP3" s="125">
        <v>0</v>
      </c>
      <c r="AGQ3" s="125">
        <v>0</v>
      </c>
      <c r="AGR3" s="125">
        <v>0</v>
      </c>
      <c r="AGS3" s="125">
        <v>0</v>
      </c>
      <c r="AGT3" s="125">
        <v>0</v>
      </c>
      <c r="AGU3" s="125">
        <v>0</v>
      </c>
      <c r="AGV3" s="125">
        <v>0</v>
      </c>
      <c r="AGW3" s="125">
        <v>0</v>
      </c>
      <c r="AGX3" s="125">
        <v>0</v>
      </c>
      <c r="AGY3" s="125">
        <v>0</v>
      </c>
      <c r="AGZ3" s="125">
        <v>0</v>
      </c>
      <c r="AHA3" s="125">
        <v>0</v>
      </c>
      <c r="AHB3" s="125">
        <v>0</v>
      </c>
      <c r="AHC3" s="125">
        <v>0</v>
      </c>
      <c r="AHD3" s="125">
        <v>0</v>
      </c>
      <c r="AHE3" s="125">
        <v>0</v>
      </c>
      <c r="AHF3" s="125">
        <v>0</v>
      </c>
      <c r="AHG3" s="125">
        <v>0</v>
      </c>
      <c r="AHH3" s="125">
        <v>0</v>
      </c>
      <c r="AHI3" s="125">
        <v>0</v>
      </c>
      <c r="AHJ3" s="125">
        <v>0</v>
      </c>
      <c r="AHK3" s="125">
        <v>0</v>
      </c>
      <c r="AHL3" s="125">
        <v>0</v>
      </c>
      <c r="AHM3" s="125">
        <v>0</v>
      </c>
      <c r="AHN3" s="125">
        <v>0</v>
      </c>
      <c r="AHO3" s="125">
        <v>0</v>
      </c>
      <c r="AHP3" s="125">
        <v>0</v>
      </c>
      <c r="AHQ3" s="125">
        <v>0</v>
      </c>
      <c r="AHR3" s="125">
        <v>0</v>
      </c>
      <c r="AHS3" s="125">
        <v>0</v>
      </c>
      <c r="AHT3" s="125">
        <v>0</v>
      </c>
      <c r="AHU3" s="125">
        <v>0</v>
      </c>
      <c r="AHV3" s="125">
        <v>0</v>
      </c>
      <c r="AHW3" s="125">
        <v>0</v>
      </c>
      <c r="AHX3" s="125">
        <v>0</v>
      </c>
      <c r="AHY3" s="125">
        <v>0</v>
      </c>
      <c r="AHZ3" s="125">
        <v>0</v>
      </c>
      <c r="AIA3" s="125">
        <v>0</v>
      </c>
      <c r="AIB3" s="125">
        <v>0</v>
      </c>
      <c r="AIC3" s="125">
        <v>0</v>
      </c>
      <c r="AID3" s="125">
        <v>0</v>
      </c>
      <c r="AIE3" s="125">
        <v>0</v>
      </c>
      <c r="AIF3" s="125">
        <v>0</v>
      </c>
      <c r="AIG3" s="125">
        <v>0</v>
      </c>
      <c r="AIH3" s="125">
        <v>0</v>
      </c>
      <c r="AII3" s="125">
        <v>0</v>
      </c>
      <c r="AIJ3" s="125">
        <v>0</v>
      </c>
      <c r="AIK3" s="125">
        <v>0</v>
      </c>
      <c r="AIL3" s="125">
        <v>0</v>
      </c>
      <c r="AIM3" s="125">
        <v>0</v>
      </c>
      <c r="AIN3" s="125">
        <v>0</v>
      </c>
      <c r="AIO3" s="125">
        <v>0</v>
      </c>
      <c r="AIP3" s="125">
        <v>0</v>
      </c>
      <c r="AIQ3" s="125">
        <v>0</v>
      </c>
      <c r="AIR3" s="125">
        <v>0</v>
      </c>
      <c r="AIS3" s="125">
        <v>0</v>
      </c>
      <c r="AIT3" s="125">
        <v>0</v>
      </c>
      <c r="AIU3" s="125">
        <v>0</v>
      </c>
      <c r="AIV3" s="125">
        <v>0</v>
      </c>
      <c r="AIW3" s="125">
        <v>0</v>
      </c>
      <c r="AIX3" s="125">
        <v>0</v>
      </c>
      <c r="AIY3" s="125">
        <v>0</v>
      </c>
      <c r="AIZ3" s="125">
        <v>0</v>
      </c>
      <c r="AJA3" s="125">
        <v>0</v>
      </c>
      <c r="AJB3" s="125">
        <v>0</v>
      </c>
      <c r="AJC3" s="125">
        <v>0</v>
      </c>
      <c r="AJD3" s="125">
        <v>0</v>
      </c>
      <c r="AJE3" s="125">
        <v>0</v>
      </c>
      <c r="AJF3" s="125">
        <v>0</v>
      </c>
      <c r="AJG3" s="125">
        <v>0</v>
      </c>
      <c r="AJH3" s="125">
        <v>0</v>
      </c>
      <c r="AJI3" s="125">
        <v>0</v>
      </c>
      <c r="AJJ3" s="125">
        <v>0</v>
      </c>
      <c r="AJK3" s="125">
        <v>0</v>
      </c>
      <c r="AJL3" s="125">
        <v>0</v>
      </c>
      <c r="AJM3" s="125">
        <v>0</v>
      </c>
      <c r="AJN3" s="125">
        <v>0</v>
      </c>
      <c r="AJO3" s="125">
        <v>0</v>
      </c>
      <c r="AJP3" s="125">
        <v>2470</v>
      </c>
      <c r="AJQ3" s="125">
        <v>0</v>
      </c>
      <c r="AJR3" s="125">
        <v>1</v>
      </c>
      <c r="AJS3" s="125">
        <v>0</v>
      </c>
      <c r="AJT3" s="125">
        <v>1</v>
      </c>
      <c r="AJU3" s="125">
        <v>8</v>
      </c>
      <c r="AJV3" s="125">
        <v>0</v>
      </c>
      <c r="AJW3" s="125">
        <v>0</v>
      </c>
      <c r="AJX3" s="125">
        <v>0</v>
      </c>
      <c r="AJY3" s="125">
        <v>0</v>
      </c>
      <c r="AJZ3" s="125">
        <v>0</v>
      </c>
      <c r="AKA3" s="125">
        <v>0</v>
      </c>
      <c r="AKB3" s="125">
        <v>0</v>
      </c>
      <c r="AKC3" s="125">
        <v>0</v>
      </c>
      <c r="AKD3" s="125">
        <v>0</v>
      </c>
      <c r="AKE3" s="125">
        <v>0</v>
      </c>
      <c r="AKF3" s="125">
        <v>450</v>
      </c>
      <c r="AKG3" s="125">
        <v>11</v>
      </c>
      <c r="AKH3" s="125">
        <v>0</v>
      </c>
      <c r="AKI3" s="125">
        <v>0</v>
      </c>
      <c r="AKJ3" s="125">
        <v>0</v>
      </c>
      <c r="AKK3" s="125">
        <v>0</v>
      </c>
      <c r="AKL3" s="125">
        <v>0</v>
      </c>
      <c r="AKM3" s="125">
        <v>0</v>
      </c>
      <c r="AKN3" s="125">
        <v>0</v>
      </c>
      <c r="AKO3" s="125">
        <v>0</v>
      </c>
      <c r="AKP3" s="125">
        <v>0</v>
      </c>
      <c r="AKQ3" s="125">
        <v>0</v>
      </c>
      <c r="AKR3" s="125">
        <v>0</v>
      </c>
      <c r="AKS3" s="125">
        <v>0</v>
      </c>
      <c r="AKT3" s="125">
        <v>0</v>
      </c>
      <c r="AKU3" s="125">
        <v>0</v>
      </c>
      <c r="AKV3" s="125">
        <v>0</v>
      </c>
      <c r="AKW3" s="125">
        <v>0</v>
      </c>
      <c r="AKX3" s="125">
        <v>0</v>
      </c>
      <c r="AKY3" s="125">
        <v>0</v>
      </c>
      <c r="AKZ3" s="125">
        <v>0</v>
      </c>
      <c r="ALA3" s="125">
        <v>0</v>
      </c>
      <c r="ALB3" s="125">
        <v>0</v>
      </c>
      <c r="ALC3" s="125">
        <v>0</v>
      </c>
      <c r="ALD3" s="125">
        <v>0</v>
      </c>
      <c r="ALE3" s="125">
        <v>0</v>
      </c>
      <c r="ALF3" s="125">
        <v>0</v>
      </c>
      <c r="ALG3" s="125">
        <v>0</v>
      </c>
      <c r="ALH3" s="125">
        <v>0</v>
      </c>
      <c r="ALK3" s="178" t="s">
        <v>320</v>
      </c>
    </row>
    <row r="4" spans="1:1000" hidden="1">
      <c r="A4" s="178" t="s">
        <v>134</v>
      </c>
      <c r="B4">
        <v>1777</v>
      </c>
      <c r="C4">
        <v>16</v>
      </c>
      <c r="D4">
        <v>35</v>
      </c>
      <c r="E4">
        <v>96</v>
      </c>
      <c r="F4">
        <v>0</v>
      </c>
      <c r="G4">
        <v>0</v>
      </c>
      <c r="H4">
        <v>0</v>
      </c>
      <c r="I4">
        <v>371</v>
      </c>
      <c r="J4">
        <v>0</v>
      </c>
      <c r="K4">
        <v>0</v>
      </c>
      <c r="L4">
        <v>0</v>
      </c>
      <c r="M4">
        <v>0</v>
      </c>
      <c r="N4">
        <v>0</v>
      </c>
      <c r="O4">
        <v>38</v>
      </c>
      <c r="P4">
        <v>0</v>
      </c>
      <c r="Q4">
        <v>0</v>
      </c>
      <c r="R4">
        <v>0</v>
      </c>
      <c r="S4">
        <v>15</v>
      </c>
      <c r="T4">
        <v>0</v>
      </c>
      <c r="U4">
        <v>0</v>
      </c>
      <c r="V4">
        <v>32</v>
      </c>
      <c r="W4">
        <v>2380</v>
      </c>
      <c r="X4">
        <v>0</v>
      </c>
      <c r="Y4">
        <v>169</v>
      </c>
      <c r="Z4">
        <v>0</v>
      </c>
      <c r="AA4">
        <v>415</v>
      </c>
      <c r="AB4">
        <v>3</v>
      </c>
      <c r="AC4">
        <v>2</v>
      </c>
      <c r="AD4">
        <v>41</v>
      </c>
      <c r="AE4">
        <v>0</v>
      </c>
      <c r="AF4">
        <v>0</v>
      </c>
      <c r="AG4">
        <v>0</v>
      </c>
      <c r="AH4">
        <v>0</v>
      </c>
      <c r="AI4">
        <v>18</v>
      </c>
      <c r="AJ4">
        <v>0</v>
      </c>
      <c r="AK4">
        <v>0</v>
      </c>
      <c r="AL4">
        <v>0</v>
      </c>
      <c r="AM4">
        <v>0</v>
      </c>
      <c r="AN4">
        <v>21</v>
      </c>
      <c r="AO4">
        <v>0</v>
      </c>
      <c r="AP4">
        <v>0</v>
      </c>
      <c r="AQ4">
        <v>0</v>
      </c>
      <c r="AR4">
        <v>15</v>
      </c>
      <c r="AS4">
        <v>0</v>
      </c>
      <c r="AT4">
        <v>0</v>
      </c>
      <c r="AU4">
        <v>78</v>
      </c>
      <c r="AV4">
        <v>593</v>
      </c>
      <c r="AW4">
        <v>0</v>
      </c>
      <c r="AX4">
        <v>26</v>
      </c>
      <c r="AY4">
        <v>0</v>
      </c>
      <c r="AZ4">
        <v>3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3</v>
      </c>
      <c r="BV4">
        <v>0</v>
      </c>
      <c r="BW4">
        <v>0</v>
      </c>
      <c r="BX4">
        <v>0</v>
      </c>
      <c r="BY4">
        <v>2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25</v>
      </c>
      <c r="CS4">
        <v>2</v>
      </c>
      <c r="CT4">
        <v>29</v>
      </c>
      <c r="CU4">
        <v>0</v>
      </c>
      <c r="CV4">
        <v>4</v>
      </c>
      <c r="CW4">
        <v>0</v>
      </c>
      <c r="CX4">
        <v>1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1</v>
      </c>
      <c r="DT4">
        <v>0</v>
      </c>
      <c r="DU4">
        <v>0</v>
      </c>
      <c r="DV4">
        <v>0</v>
      </c>
      <c r="DW4">
        <v>4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4</v>
      </c>
      <c r="ES4">
        <v>0</v>
      </c>
      <c r="ET4">
        <v>0</v>
      </c>
      <c r="EU4">
        <v>0</v>
      </c>
      <c r="EV4">
        <v>1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16</v>
      </c>
      <c r="FP4">
        <v>0</v>
      </c>
      <c r="FQ4">
        <v>17</v>
      </c>
      <c r="FR4">
        <v>0</v>
      </c>
      <c r="FS4">
        <v>1</v>
      </c>
      <c r="FT4">
        <v>0</v>
      </c>
      <c r="FU4">
        <v>1034</v>
      </c>
      <c r="FV4">
        <v>1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29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52</v>
      </c>
      <c r="GO4">
        <v>243</v>
      </c>
      <c r="GP4">
        <v>1359</v>
      </c>
      <c r="GQ4">
        <v>0</v>
      </c>
      <c r="GR4">
        <v>68</v>
      </c>
      <c r="GS4">
        <v>0</v>
      </c>
      <c r="GT4">
        <v>22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4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2</v>
      </c>
      <c r="HO4">
        <v>28</v>
      </c>
      <c r="HP4">
        <v>0</v>
      </c>
      <c r="HQ4">
        <v>0</v>
      </c>
      <c r="HR4">
        <v>0</v>
      </c>
      <c r="HS4">
        <v>45</v>
      </c>
      <c r="HT4">
        <v>3</v>
      </c>
      <c r="HU4">
        <v>0</v>
      </c>
      <c r="HV4">
        <v>8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6</v>
      </c>
      <c r="IG4">
        <v>0</v>
      </c>
      <c r="IH4">
        <v>0</v>
      </c>
      <c r="II4">
        <v>0</v>
      </c>
      <c r="IJ4">
        <v>0</v>
      </c>
      <c r="IK4">
        <v>1</v>
      </c>
      <c r="IL4">
        <v>0</v>
      </c>
      <c r="IM4">
        <v>6</v>
      </c>
      <c r="IN4">
        <v>69</v>
      </c>
      <c r="IO4">
        <v>0</v>
      </c>
      <c r="IP4">
        <v>4</v>
      </c>
      <c r="IQ4">
        <v>0</v>
      </c>
      <c r="IR4">
        <v>49</v>
      </c>
      <c r="IS4">
        <v>0</v>
      </c>
      <c r="IT4">
        <v>1</v>
      </c>
      <c r="IU4">
        <v>2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  <c r="JD4">
        <v>0</v>
      </c>
      <c r="JE4">
        <v>3</v>
      </c>
      <c r="JF4">
        <v>0</v>
      </c>
      <c r="JG4">
        <v>0</v>
      </c>
      <c r="JH4">
        <v>0</v>
      </c>
      <c r="JI4">
        <v>0</v>
      </c>
      <c r="JJ4">
        <v>1</v>
      </c>
      <c r="JK4">
        <v>0</v>
      </c>
      <c r="JL4">
        <v>2</v>
      </c>
      <c r="JM4">
        <v>58</v>
      </c>
      <c r="JN4">
        <v>0</v>
      </c>
      <c r="JO4">
        <v>7</v>
      </c>
      <c r="JP4">
        <v>0</v>
      </c>
      <c r="JQ4">
        <v>202</v>
      </c>
      <c r="JR4">
        <v>12</v>
      </c>
      <c r="JS4">
        <v>1</v>
      </c>
      <c r="JT4">
        <v>4</v>
      </c>
      <c r="JU4">
        <v>0</v>
      </c>
      <c r="JV4">
        <v>0</v>
      </c>
      <c r="JW4">
        <v>0</v>
      </c>
      <c r="JX4">
        <v>0</v>
      </c>
      <c r="JY4">
        <v>0</v>
      </c>
      <c r="JZ4">
        <v>0</v>
      </c>
      <c r="KA4">
        <v>0</v>
      </c>
      <c r="KB4">
        <v>0</v>
      </c>
      <c r="KC4">
        <v>0</v>
      </c>
      <c r="KD4">
        <v>5</v>
      </c>
      <c r="KE4">
        <v>0</v>
      </c>
      <c r="KF4">
        <v>0</v>
      </c>
      <c r="KG4">
        <v>0</v>
      </c>
      <c r="KH4">
        <v>0</v>
      </c>
      <c r="KI4">
        <v>0</v>
      </c>
      <c r="KJ4">
        <v>0</v>
      </c>
      <c r="KK4">
        <v>19</v>
      </c>
      <c r="KL4">
        <v>243</v>
      </c>
      <c r="KM4">
        <v>0</v>
      </c>
      <c r="KN4">
        <v>19</v>
      </c>
      <c r="KO4">
        <v>0</v>
      </c>
      <c r="KP4">
        <v>44</v>
      </c>
      <c r="KQ4">
        <v>0</v>
      </c>
      <c r="KR4">
        <v>0</v>
      </c>
      <c r="KS4">
        <v>0</v>
      </c>
      <c r="KT4">
        <v>0</v>
      </c>
      <c r="KU4">
        <v>0</v>
      </c>
      <c r="KV4">
        <v>0</v>
      </c>
      <c r="KW4">
        <v>0</v>
      </c>
      <c r="KX4">
        <v>0</v>
      </c>
      <c r="KY4">
        <v>0</v>
      </c>
      <c r="KZ4">
        <v>0</v>
      </c>
      <c r="LA4">
        <v>0</v>
      </c>
      <c r="LB4">
        <v>0</v>
      </c>
      <c r="LC4">
        <v>0</v>
      </c>
      <c r="LD4">
        <v>0</v>
      </c>
      <c r="LE4">
        <v>0</v>
      </c>
      <c r="LF4">
        <v>0</v>
      </c>
      <c r="LG4">
        <v>0</v>
      </c>
      <c r="LH4">
        <v>0</v>
      </c>
      <c r="LI4">
        <v>0</v>
      </c>
      <c r="LJ4">
        <v>1</v>
      </c>
      <c r="LK4">
        <v>45</v>
      </c>
      <c r="LL4">
        <v>0</v>
      </c>
      <c r="LM4">
        <v>0</v>
      </c>
      <c r="LN4">
        <v>0</v>
      </c>
      <c r="LO4">
        <v>84</v>
      </c>
      <c r="LP4">
        <v>0</v>
      </c>
      <c r="LQ4">
        <v>0</v>
      </c>
      <c r="LR4">
        <v>0</v>
      </c>
      <c r="LS4">
        <v>0</v>
      </c>
      <c r="LT4">
        <v>0</v>
      </c>
      <c r="LU4">
        <v>0</v>
      </c>
      <c r="LV4">
        <v>0</v>
      </c>
      <c r="LW4">
        <v>0</v>
      </c>
      <c r="LX4">
        <v>0</v>
      </c>
      <c r="LY4">
        <v>0</v>
      </c>
      <c r="LZ4">
        <v>0</v>
      </c>
      <c r="MA4">
        <v>0</v>
      </c>
      <c r="MB4">
        <v>0</v>
      </c>
      <c r="MC4">
        <v>0</v>
      </c>
      <c r="MD4">
        <v>0</v>
      </c>
      <c r="ME4">
        <v>0</v>
      </c>
      <c r="MF4">
        <v>0</v>
      </c>
      <c r="MG4">
        <v>0</v>
      </c>
      <c r="MH4">
        <v>0</v>
      </c>
      <c r="MI4">
        <v>23</v>
      </c>
      <c r="MJ4">
        <v>107</v>
      </c>
      <c r="MK4">
        <v>0</v>
      </c>
      <c r="ML4">
        <v>2</v>
      </c>
      <c r="MM4">
        <v>0</v>
      </c>
      <c r="MN4">
        <v>4</v>
      </c>
      <c r="MO4">
        <v>0</v>
      </c>
      <c r="MP4">
        <v>0</v>
      </c>
      <c r="MQ4">
        <v>0</v>
      </c>
      <c r="MR4">
        <v>0</v>
      </c>
      <c r="MS4">
        <v>0</v>
      </c>
      <c r="MT4">
        <v>0</v>
      </c>
      <c r="MU4">
        <v>0</v>
      </c>
      <c r="MV4">
        <v>0</v>
      </c>
      <c r="MW4">
        <v>0</v>
      </c>
      <c r="MX4">
        <v>0</v>
      </c>
      <c r="MY4">
        <v>0</v>
      </c>
      <c r="MZ4">
        <v>0</v>
      </c>
      <c r="NA4">
        <v>0</v>
      </c>
      <c r="NB4">
        <v>0</v>
      </c>
      <c r="NC4">
        <v>0</v>
      </c>
      <c r="ND4">
        <v>0</v>
      </c>
      <c r="NE4">
        <v>0</v>
      </c>
      <c r="NF4">
        <v>0</v>
      </c>
      <c r="NG4">
        <v>0</v>
      </c>
      <c r="NH4">
        <v>0</v>
      </c>
      <c r="NI4">
        <v>4</v>
      </c>
      <c r="NJ4">
        <v>0</v>
      </c>
      <c r="NK4">
        <v>0</v>
      </c>
      <c r="NL4">
        <v>0</v>
      </c>
      <c r="NM4">
        <v>120</v>
      </c>
      <c r="NN4">
        <v>0</v>
      </c>
      <c r="NO4">
        <v>1</v>
      </c>
      <c r="NP4">
        <v>0</v>
      </c>
      <c r="NQ4">
        <v>0</v>
      </c>
      <c r="NR4">
        <v>0</v>
      </c>
      <c r="NS4">
        <v>0</v>
      </c>
      <c r="NT4">
        <v>0</v>
      </c>
      <c r="NU4">
        <v>0</v>
      </c>
      <c r="NV4">
        <v>0</v>
      </c>
      <c r="NW4">
        <v>0</v>
      </c>
      <c r="NX4">
        <v>0</v>
      </c>
      <c r="NY4">
        <v>0</v>
      </c>
      <c r="NZ4">
        <v>0</v>
      </c>
      <c r="OA4">
        <v>0</v>
      </c>
      <c r="OB4">
        <v>0</v>
      </c>
      <c r="OC4">
        <v>0</v>
      </c>
      <c r="OD4">
        <v>0</v>
      </c>
      <c r="OE4">
        <v>0</v>
      </c>
      <c r="OF4">
        <v>0</v>
      </c>
      <c r="OG4">
        <v>18</v>
      </c>
      <c r="OH4">
        <v>139</v>
      </c>
      <c r="OI4">
        <v>0</v>
      </c>
      <c r="OJ4">
        <v>2</v>
      </c>
      <c r="OK4">
        <v>0</v>
      </c>
      <c r="OL4">
        <v>3807</v>
      </c>
      <c r="OM4">
        <v>35</v>
      </c>
      <c r="ON4">
        <v>40</v>
      </c>
      <c r="OO4">
        <v>151</v>
      </c>
      <c r="OP4">
        <v>0</v>
      </c>
      <c r="OQ4">
        <v>0</v>
      </c>
      <c r="OR4">
        <v>0</v>
      </c>
      <c r="OS4">
        <v>371</v>
      </c>
      <c r="OT4">
        <v>51</v>
      </c>
      <c r="OU4">
        <v>0</v>
      </c>
      <c r="OV4">
        <v>0</v>
      </c>
      <c r="OW4">
        <v>0</v>
      </c>
      <c r="OX4">
        <v>0</v>
      </c>
      <c r="OY4">
        <v>73</v>
      </c>
      <c r="OZ4">
        <v>0</v>
      </c>
      <c r="PA4">
        <v>0</v>
      </c>
      <c r="PB4">
        <v>0</v>
      </c>
      <c r="PC4">
        <v>30</v>
      </c>
      <c r="PD4">
        <v>2</v>
      </c>
      <c r="PE4">
        <v>93</v>
      </c>
      <c r="PF4">
        <v>426</v>
      </c>
      <c r="PG4">
        <v>5079</v>
      </c>
      <c r="PH4">
        <v>0</v>
      </c>
      <c r="PI4">
        <v>302</v>
      </c>
      <c r="PJ4">
        <v>0</v>
      </c>
      <c r="PK4">
        <v>765</v>
      </c>
      <c r="PL4">
        <v>101</v>
      </c>
      <c r="PM4">
        <v>12</v>
      </c>
      <c r="PN4">
        <v>0</v>
      </c>
      <c r="PO4">
        <v>0</v>
      </c>
      <c r="PP4">
        <v>0</v>
      </c>
      <c r="PQ4">
        <v>0</v>
      </c>
      <c r="PR4">
        <v>0</v>
      </c>
      <c r="PS4">
        <v>0</v>
      </c>
      <c r="PT4">
        <v>68</v>
      </c>
      <c r="PU4">
        <v>0</v>
      </c>
      <c r="PV4">
        <v>0</v>
      </c>
      <c r="PW4">
        <v>0</v>
      </c>
      <c r="PX4">
        <v>0</v>
      </c>
      <c r="PY4">
        <v>0</v>
      </c>
      <c r="PZ4">
        <v>0</v>
      </c>
      <c r="QA4">
        <v>0</v>
      </c>
      <c r="QB4">
        <v>0</v>
      </c>
      <c r="QC4">
        <v>0</v>
      </c>
      <c r="QD4">
        <v>0</v>
      </c>
      <c r="QE4">
        <v>27</v>
      </c>
      <c r="QF4">
        <v>973</v>
      </c>
      <c r="QG4">
        <v>0</v>
      </c>
      <c r="QH4">
        <v>69</v>
      </c>
      <c r="QI4">
        <v>0</v>
      </c>
      <c r="QJ4">
        <v>510</v>
      </c>
      <c r="QK4">
        <v>147</v>
      </c>
      <c r="QL4">
        <v>2</v>
      </c>
      <c r="QM4">
        <v>0</v>
      </c>
      <c r="QN4">
        <v>0</v>
      </c>
      <c r="QO4">
        <v>0</v>
      </c>
      <c r="QP4">
        <v>0</v>
      </c>
      <c r="QQ4">
        <v>0</v>
      </c>
      <c r="QR4">
        <v>0</v>
      </c>
      <c r="QS4">
        <v>5</v>
      </c>
      <c r="QT4">
        <v>0</v>
      </c>
      <c r="QU4">
        <v>0</v>
      </c>
      <c r="QV4">
        <v>0</v>
      </c>
      <c r="QW4">
        <v>0</v>
      </c>
      <c r="QX4">
        <v>0</v>
      </c>
      <c r="QY4">
        <v>0</v>
      </c>
      <c r="QZ4">
        <v>0</v>
      </c>
      <c r="RA4">
        <v>0</v>
      </c>
      <c r="RB4">
        <v>0</v>
      </c>
      <c r="RC4">
        <v>0</v>
      </c>
      <c r="RD4">
        <v>12</v>
      </c>
      <c r="RE4">
        <v>676</v>
      </c>
      <c r="RF4">
        <v>0</v>
      </c>
      <c r="RG4">
        <v>7</v>
      </c>
      <c r="RH4">
        <v>0</v>
      </c>
      <c r="RI4">
        <v>5</v>
      </c>
      <c r="RJ4">
        <v>1</v>
      </c>
      <c r="RK4">
        <v>1</v>
      </c>
      <c r="RL4">
        <v>0</v>
      </c>
      <c r="RM4">
        <v>0</v>
      </c>
      <c r="RN4">
        <v>0</v>
      </c>
      <c r="RO4">
        <v>0</v>
      </c>
      <c r="RP4">
        <v>0</v>
      </c>
      <c r="RQ4">
        <v>0</v>
      </c>
      <c r="RR4">
        <v>0</v>
      </c>
      <c r="RS4">
        <v>0</v>
      </c>
      <c r="RT4">
        <v>0</v>
      </c>
      <c r="RU4">
        <v>0</v>
      </c>
      <c r="RV4">
        <v>0</v>
      </c>
      <c r="RW4">
        <v>0</v>
      </c>
      <c r="RX4">
        <v>0</v>
      </c>
      <c r="RY4">
        <v>0</v>
      </c>
      <c r="RZ4">
        <v>0</v>
      </c>
      <c r="SA4">
        <v>0</v>
      </c>
      <c r="SB4">
        <v>0</v>
      </c>
      <c r="SC4">
        <v>0</v>
      </c>
      <c r="SD4">
        <v>7</v>
      </c>
      <c r="SE4">
        <v>0</v>
      </c>
      <c r="SF4">
        <v>0</v>
      </c>
      <c r="SG4">
        <v>0</v>
      </c>
      <c r="SH4">
        <v>1</v>
      </c>
      <c r="SI4">
        <v>1</v>
      </c>
      <c r="SJ4">
        <v>0</v>
      </c>
      <c r="SK4">
        <v>0</v>
      </c>
      <c r="SL4">
        <v>0</v>
      </c>
      <c r="SM4">
        <v>0</v>
      </c>
      <c r="SN4">
        <v>0</v>
      </c>
      <c r="SO4">
        <v>0</v>
      </c>
      <c r="SP4">
        <v>0</v>
      </c>
      <c r="SQ4">
        <v>0</v>
      </c>
      <c r="SR4">
        <v>0</v>
      </c>
      <c r="SS4">
        <v>0</v>
      </c>
      <c r="ST4">
        <v>0</v>
      </c>
      <c r="SU4">
        <v>0</v>
      </c>
      <c r="SV4">
        <v>0</v>
      </c>
      <c r="SW4">
        <v>0</v>
      </c>
      <c r="SX4">
        <v>0</v>
      </c>
      <c r="SY4">
        <v>0</v>
      </c>
      <c r="SZ4">
        <v>0</v>
      </c>
      <c r="TA4">
        <v>0</v>
      </c>
      <c r="TB4">
        <v>0</v>
      </c>
      <c r="TC4">
        <v>2</v>
      </c>
      <c r="TD4">
        <v>0</v>
      </c>
      <c r="TE4">
        <v>0</v>
      </c>
      <c r="TF4">
        <v>0</v>
      </c>
      <c r="TG4">
        <v>0</v>
      </c>
      <c r="TH4">
        <v>0</v>
      </c>
      <c r="TI4">
        <v>1</v>
      </c>
      <c r="TJ4">
        <v>0</v>
      </c>
      <c r="TK4">
        <v>0</v>
      </c>
      <c r="TL4">
        <v>0</v>
      </c>
      <c r="TM4">
        <v>0</v>
      </c>
      <c r="TN4">
        <v>0</v>
      </c>
      <c r="TO4">
        <v>0</v>
      </c>
      <c r="TP4">
        <v>0</v>
      </c>
      <c r="TQ4">
        <v>0</v>
      </c>
      <c r="TR4">
        <v>0</v>
      </c>
      <c r="TS4">
        <v>0</v>
      </c>
      <c r="TT4">
        <v>0</v>
      </c>
      <c r="TU4">
        <v>0</v>
      </c>
      <c r="TV4">
        <v>0</v>
      </c>
      <c r="TW4">
        <v>0</v>
      </c>
      <c r="TX4">
        <v>0</v>
      </c>
      <c r="TY4">
        <v>0</v>
      </c>
      <c r="TZ4">
        <v>0</v>
      </c>
      <c r="UA4">
        <v>0</v>
      </c>
      <c r="UB4">
        <v>1</v>
      </c>
      <c r="UC4">
        <v>0</v>
      </c>
      <c r="UD4">
        <v>0</v>
      </c>
      <c r="UE4">
        <v>0</v>
      </c>
      <c r="UF4">
        <v>2</v>
      </c>
      <c r="UG4">
        <v>2</v>
      </c>
      <c r="UH4">
        <v>0</v>
      </c>
      <c r="UI4">
        <v>0</v>
      </c>
      <c r="UJ4">
        <v>0</v>
      </c>
      <c r="UK4">
        <v>0</v>
      </c>
      <c r="UL4">
        <v>0</v>
      </c>
      <c r="UM4">
        <v>0</v>
      </c>
      <c r="UN4">
        <v>0</v>
      </c>
      <c r="UO4">
        <v>0</v>
      </c>
      <c r="UP4">
        <v>0</v>
      </c>
      <c r="UQ4">
        <v>0</v>
      </c>
      <c r="UR4">
        <v>0</v>
      </c>
      <c r="US4">
        <v>0</v>
      </c>
      <c r="UT4">
        <v>0</v>
      </c>
      <c r="UU4">
        <v>0</v>
      </c>
      <c r="UV4">
        <v>0</v>
      </c>
      <c r="UW4">
        <v>0</v>
      </c>
      <c r="UX4">
        <v>0</v>
      </c>
      <c r="UY4">
        <v>0</v>
      </c>
      <c r="UZ4">
        <v>0</v>
      </c>
      <c r="VA4">
        <v>4</v>
      </c>
      <c r="VB4">
        <v>0</v>
      </c>
      <c r="VC4">
        <v>0</v>
      </c>
      <c r="VD4">
        <v>0</v>
      </c>
      <c r="VE4">
        <v>1</v>
      </c>
      <c r="VF4">
        <v>0</v>
      </c>
      <c r="VG4">
        <v>0</v>
      </c>
      <c r="VH4">
        <v>0</v>
      </c>
      <c r="VI4">
        <v>0</v>
      </c>
      <c r="VJ4">
        <v>0</v>
      </c>
      <c r="VK4">
        <v>0</v>
      </c>
      <c r="VL4">
        <v>0</v>
      </c>
      <c r="VM4">
        <v>0</v>
      </c>
      <c r="VN4">
        <v>0</v>
      </c>
      <c r="VO4">
        <v>0</v>
      </c>
      <c r="VP4">
        <v>0</v>
      </c>
      <c r="VQ4">
        <v>0</v>
      </c>
      <c r="VR4">
        <v>0</v>
      </c>
      <c r="VS4">
        <v>0</v>
      </c>
      <c r="VT4">
        <v>0</v>
      </c>
      <c r="VU4">
        <v>0</v>
      </c>
      <c r="VV4">
        <v>0</v>
      </c>
      <c r="VW4">
        <v>0</v>
      </c>
      <c r="VX4">
        <v>0</v>
      </c>
      <c r="VY4">
        <v>0</v>
      </c>
      <c r="VZ4">
        <v>1</v>
      </c>
      <c r="WA4">
        <v>0</v>
      </c>
      <c r="WB4">
        <v>0</v>
      </c>
      <c r="WC4">
        <v>0</v>
      </c>
      <c r="WD4">
        <v>1</v>
      </c>
      <c r="WE4">
        <v>1</v>
      </c>
      <c r="WF4">
        <v>0</v>
      </c>
      <c r="WG4">
        <v>0</v>
      </c>
      <c r="WH4">
        <v>0</v>
      </c>
      <c r="WI4">
        <v>0</v>
      </c>
      <c r="WJ4">
        <v>0</v>
      </c>
      <c r="WK4">
        <v>0</v>
      </c>
      <c r="WL4">
        <v>0</v>
      </c>
      <c r="WM4">
        <v>0</v>
      </c>
      <c r="WN4">
        <v>0</v>
      </c>
      <c r="WO4">
        <v>0</v>
      </c>
      <c r="WP4">
        <v>0</v>
      </c>
      <c r="WQ4">
        <v>0</v>
      </c>
      <c r="WR4">
        <v>0</v>
      </c>
      <c r="WS4">
        <v>0</v>
      </c>
      <c r="WT4">
        <v>0</v>
      </c>
      <c r="WU4">
        <v>0</v>
      </c>
      <c r="WV4">
        <v>0</v>
      </c>
      <c r="WW4">
        <v>0</v>
      </c>
      <c r="WX4">
        <v>0</v>
      </c>
      <c r="WY4">
        <v>2</v>
      </c>
      <c r="WZ4">
        <v>0</v>
      </c>
      <c r="XA4">
        <v>0</v>
      </c>
      <c r="XB4">
        <v>0</v>
      </c>
      <c r="XC4">
        <v>11</v>
      </c>
      <c r="XD4">
        <v>6</v>
      </c>
      <c r="XE4">
        <v>7</v>
      </c>
      <c r="XF4">
        <v>0</v>
      </c>
      <c r="XG4">
        <v>0</v>
      </c>
      <c r="XH4">
        <v>0</v>
      </c>
      <c r="XI4">
        <v>0</v>
      </c>
      <c r="XJ4">
        <v>0</v>
      </c>
      <c r="XK4">
        <v>0</v>
      </c>
      <c r="XL4">
        <v>0</v>
      </c>
      <c r="XM4">
        <v>0</v>
      </c>
      <c r="XN4">
        <v>0</v>
      </c>
      <c r="XO4">
        <v>0</v>
      </c>
      <c r="XP4">
        <v>0</v>
      </c>
      <c r="XQ4">
        <v>0</v>
      </c>
      <c r="XR4">
        <v>0</v>
      </c>
      <c r="XS4">
        <v>0</v>
      </c>
      <c r="XT4">
        <v>0</v>
      </c>
      <c r="XU4">
        <v>0</v>
      </c>
      <c r="XV4">
        <v>0</v>
      </c>
      <c r="XW4">
        <v>0</v>
      </c>
      <c r="XX4">
        <v>24</v>
      </c>
      <c r="XY4">
        <v>0</v>
      </c>
      <c r="XZ4">
        <v>0</v>
      </c>
      <c r="YA4">
        <v>0</v>
      </c>
      <c r="YB4">
        <v>5</v>
      </c>
      <c r="YC4">
        <v>0</v>
      </c>
      <c r="YD4">
        <v>0</v>
      </c>
      <c r="YE4">
        <v>0</v>
      </c>
      <c r="YF4">
        <v>0</v>
      </c>
      <c r="YG4">
        <v>0</v>
      </c>
      <c r="YH4">
        <v>0</v>
      </c>
      <c r="YI4">
        <v>0</v>
      </c>
      <c r="YJ4">
        <v>0</v>
      </c>
      <c r="YK4">
        <v>0</v>
      </c>
      <c r="YL4">
        <v>0</v>
      </c>
      <c r="YM4">
        <v>0</v>
      </c>
      <c r="YN4">
        <v>0</v>
      </c>
      <c r="YO4">
        <v>0</v>
      </c>
      <c r="YP4">
        <v>0</v>
      </c>
      <c r="YQ4">
        <v>0</v>
      </c>
      <c r="YR4">
        <v>0</v>
      </c>
      <c r="YS4">
        <v>0</v>
      </c>
      <c r="YT4">
        <v>0</v>
      </c>
      <c r="YU4">
        <v>0</v>
      </c>
      <c r="YV4">
        <v>3</v>
      </c>
      <c r="YW4">
        <v>8</v>
      </c>
      <c r="YX4">
        <v>0</v>
      </c>
      <c r="YY4">
        <v>1</v>
      </c>
      <c r="YZ4">
        <v>0</v>
      </c>
      <c r="ZA4">
        <v>2</v>
      </c>
      <c r="ZB4">
        <v>0</v>
      </c>
      <c r="ZC4">
        <v>0</v>
      </c>
      <c r="ZD4">
        <v>0</v>
      </c>
      <c r="ZE4">
        <v>0</v>
      </c>
      <c r="ZF4">
        <v>0</v>
      </c>
      <c r="ZG4">
        <v>0</v>
      </c>
      <c r="ZH4">
        <v>0</v>
      </c>
      <c r="ZI4">
        <v>0</v>
      </c>
      <c r="ZJ4">
        <v>0</v>
      </c>
      <c r="ZK4">
        <v>0</v>
      </c>
      <c r="ZL4">
        <v>0</v>
      </c>
      <c r="ZM4">
        <v>0</v>
      </c>
      <c r="ZN4">
        <v>0</v>
      </c>
      <c r="ZO4">
        <v>0</v>
      </c>
      <c r="ZP4">
        <v>0</v>
      </c>
      <c r="ZQ4">
        <v>0</v>
      </c>
      <c r="ZR4">
        <v>0</v>
      </c>
      <c r="ZS4">
        <v>0</v>
      </c>
      <c r="ZT4">
        <v>0</v>
      </c>
      <c r="ZU4">
        <v>0</v>
      </c>
      <c r="ZV4">
        <v>2</v>
      </c>
      <c r="ZW4">
        <v>0</v>
      </c>
      <c r="ZX4">
        <v>0</v>
      </c>
      <c r="ZY4">
        <v>0</v>
      </c>
      <c r="ZZ4">
        <v>96</v>
      </c>
      <c r="AAA4">
        <v>3</v>
      </c>
      <c r="AAB4">
        <v>2</v>
      </c>
      <c r="AAC4">
        <v>0</v>
      </c>
      <c r="AAD4">
        <v>0</v>
      </c>
      <c r="AAE4">
        <v>0</v>
      </c>
      <c r="AAF4">
        <v>0</v>
      </c>
      <c r="AAG4">
        <v>0</v>
      </c>
      <c r="AAH4">
        <v>0</v>
      </c>
      <c r="AAI4">
        <v>1</v>
      </c>
      <c r="AAJ4">
        <v>0</v>
      </c>
      <c r="AAK4">
        <v>0</v>
      </c>
      <c r="AAL4">
        <v>0</v>
      </c>
      <c r="AAM4">
        <v>0</v>
      </c>
      <c r="AAN4">
        <v>0</v>
      </c>
      <c r="AAO4">
        <v>0</v>
      </c>
      <c r="AAP4">
        <v>0</v>
      </c>
      <c r="AAQ4">
        <v>0</v>
      </c>
      <c r="AAR4">
        <v>0</v>
      </c>
      <c r="AAS4">
        <v>0</v>
      </c>
      <c r="AAT4">
        <v>1</v>
      </c>
      <c r="AAU4">
        <v>103</v>
      </c>
      <c r="AAV4">
        <v>0</v>
      </c>
      <c r="AAW4">
        <v>3</v>
      </c>
      <c r="AAX4">
        <v>0</v>
      </c>
      <c r="AAY4">
        <v>31</v>
      </c>
      <c r="AAZ4">
        <v>3</v>
      </c>
      <c r="ABA4">
        <v>2</v>
      </c>
      <c r="ABB4">
        <v>0</v>
      </c>
      <c r="ABC4">
        <v>0</v>
      </c>
      <c r="ABD4">
        <v>0</v>
      </c>
      <c r="ABE4">
        <v>0</v>
      </c>
      <c r="ABF4">
        <v>0</v>
      </c>
      <c r="ABG4">
        <v>0</v>
      </c>
      <c r="ABH4">
        <v>0</v>
      </c>
      <c r="ABI4">
        <v>0</v>
      </c>
      <c r="ABJ4">
        <v>0</v>
      </c>
      <c r="ABK4">
        <v>0</v>
      </c>
      <c r="ABL4">
        <v>0</v>
      </c>
      <c r="ABM4">
        <v>0</v>
      </c>
      <c r="ABN4">
        <v>0</v>
      </c>
      <c r="ABO4">
        <v>0</v>
      </c>
      <c r="ABP4">
        <v>0</v>
      </c>
      <c r="ABQ4">
        <v>0</v>
      </c>
      <c r="ABR4">
        <v>0</v>
      </c>
      <c r="ABS4">
        <v>0</v>
      </c>
      <c r="ABT4">
        <v>36</v>
      </c>
      <c r="ABU4">
        <v>0</v>
      </c>
      <c r="ABV4">
        <v>3</v>
      </c>
      <c r="ABW4">
        <v>0</v>
      </c>
      <c r="ABX4">
        <v>0</v>
      </c>
      <c r="ABY4">
        <v>0</v>
      </c>
      <c r="ABZ4">
        <v>1</v>
      </c>
      <c r="ACA4">
        <v>0</v>
      </c>
      <c r="ACB4">
        <v>0</v>
      </c>
      <c r="ACC4">
        <v>0</v>
      </c>
      <c r="ACD4">
        <v>0</v>
      </c>
      <c r="ACE4">
        <v>0</v>
      </c>
      <c r="ACF4">
        <v>0</v>
      </c>
      <c r="ACG4">
        <v>0</v>
      </c>
      <c r="ACH4">
        <v>0</v>
      </c>
      <c r="ACI4">
        <v>0</v>
      </c>
      <c r="ACJ4">
        <v>0</v>
      </c>
      <c r="ACK4">
        <v>0</v>
      </c>
      <c r="ACL4">
        <v>0</v>
      </c>
      <c r="ACM4">
        <v>0</v>
      </c>
      <c r="ACN4">
        <v>0</v>
      </c>
      <c r="ACO4">
        <v>0</v>
      </c>
      <c r="ACP4">
        <v>0</v>
      </c>
      <c r="ACQ4">
        <v>0</v>
      </c>
      <c r="ACR4">
        <v>0</v>
      </c>
      <c r="ACS4">
        <v>1</v>
      </c>
      <c r="ACT4">
        <v>0</v>
      </c>
      <c r="ACU4">
        <v>0</v>
      </c>
      <c r="ACV4">
        <v>0</v>
      </c>
      <c r="ACW4">
        <v>673</v>
      </c>
      <c r="ACX4">
        <v>6</v>
      </c>
      <c r="ACY4">
        <v>2</v>
      </c>
      <c r="ACZ4">
        <v>0</v>
      </c>
      <c r="ADA4">
        <v>0</v>
      </c>
      <c r="ADB4">
        <v>0</v>
      </c>
      <c r="ADC4">
        <v>0</v>
      </c>
      <c r="ADD4">
        <v>0</v>
      </c>
      <c r="ADE4">
        <v>0</v>
      </c>
      <c r="ADF4">
        <v>0</v>
      </c>
      <c r="ADG4">
        <v>0</v>
      </c>
      <c r="ADH4">
        <v>0</v>
      </c>
      <c r="ADI4">
        <v>0</v>
      </c>
      <c r="ADJ4">
        <v>0</v>
      </c>
      <c r="ADK4">
        <v>0</v>
      </c>
      <c r="ADL4">
        <v>0</v>
      </c>
      <c r="ADM4">
        <v>0</v>
      </c>
      <c r="ADN4">
        <v>0</v>
      </c>
      <c r="ADO4">
        <v>0</v>
      </c>
      <c r="ADP4">
        <v>0</v>
      </c>
      <c r="ADQ4">
        <v>0</v>
      </c>
      <c r="ADR4">
        <v>681</v>
      </c>
      <c r="ADS4">
        <v>0</v>
      </c>
      <c r="ADT4">
        <v>0</v>
      </c>
      <c r="ADU4">
        <v>0</v>
      </c>
      <c r="ADV4">
        <v>13</v>
      </c>
      <c r="ADW4">
        <v>4</v>
      </c>
      <c r="ADX4">
        <v>1</v>
      </c>
      <c r="ADY4">
        <v>0</v>
      </c>
      <c r="ADZ4">
        <v>0</v>
      </c>
      <c r="AEA4">
        <v>0</v>
      </c>
      <c r="AEB4">
        <v>0</v>
      </c>
      <c r="AEC4">
        <v>0</v>
      </c>
      <c r="AED4">
        <v>0</v>
      </c>
      <c r="AEE4">
        <v>0</v>
      </c>
      <c r="AEF4">
        <v>0</v>
      </c>
      <c r="AEG4">
        <v>0</v>
      </c>
      <c r="AEH4">
        <v>0</v>
      </c>
      <c r="AEI4">
        <v>0</v>
      </c>
      <c r="AEJ4">
        <v>0</v>
      </c>
      <c r="AEK4">
        <v>0</v>
      </c>
      <c r="AEL4">
        <v>0</v>
      </c>
      <c r="AEM4">
        <v>0</v>
      </c>
      <c r="AEN4">
        <v>0</v>
      </c>
      <c r="AEO4">
        <v>0</v>
      </c>
      <c r="AEP4">
        <v>31</v>
      </c>
      <c r="AEQ4">
        <v>49</v>
      </c>
      <c r="AER4">
        <v>0</v>
      </c>
      <c r="AES4">
        <v>0</v>
      </c>
      <c r="AET4">
        <v>0</v>
      </c>
      <c r="AEU4">
        <v>2116</v>
      </c>
      <c r="AEV4">
        <v>275</v>
      </c>
      <c r="AEW4">
        <v>31</v>
      </c>
      <c r="AEX4">
        <v>0</v>
      </c>
      <c r="AEY4">
        <v>0</v>
      </c>
      <c r="AEZ4">
        <v>0</v>
      </c>
      <c r="AFA4">
        <v>0</v>
      </c>
      <c r="AFB4">
        <v>0</v>
      </c>
      <c r="AFC4">
        <v>0</v>
      </c>
      <c r="AFD4">
        <v>74</v>
      </c>
      <c r="AFE4">
        <v>0</v>
      </c>
      <c r="AFF4">
        <v>0</v>
      </c>
      <c r="AFG4">
        <v>0</v>
      </c>
      <c r="AFH4">
        <v>0</v>
      </c>
      <c r="AFI4">
        <v>0</v>
      </c>
      <c r="AFJ4">
        <v>0</v>
      </c>
      <c r="AFK4">
        <v>0</v>
      </c>
      <c r="AFL4">
        <v>0</v>
      </c>
      <c r="AFM4">
        <v>0</v>
      </c>
      <c r="AFN4">
        <v>0</v>
      </c>
      <c r="AFO4">
        <v>74</v>
      </c>
      <c r="AFP4">
        <v>2570</v>
      </c>
      <c r="AFQ4">
        <v>0</v>
      </c>
      <c r="AFR4">
        <v>83</v>
      </c>
      <c r="AFS4">
        <v>0</v>
      </c>
      <c r="AFT4">
        <v>4</v>
      </c>
      <c r="AFU4">
        <v>0</v>
      </c>
      <c r="AFV4">
        <v>0</v>
      </c>
      <c r="AFW4">
        <v>0</v>
      </c>
      <c r="AFX4">
        <v>0</v>
      </c>
      <c r="AFY4">
        <v>0</v>
      </c>
      <c r="AFZ4">
        <v>0</v>
      </c>
      <c r="AGA4">
        <v>0</v>
      </c>
      <c r="AGB4">
        <v>0</v>
      </c>
      <c r="AGC4">
        <v>0</v>
      </c>
      <c r="AGD4">
        <v>0</v>
      </c>
      <c r="AGE4">
        <v>0</v>
      </c>
      <c r="AGF4">
        <v>0</v>
      </c>
      <c r="AGG4">
        <v>0</v>
      </c>
      <c r="AGH4">
        <v>0</v>
      </c>
      <c r="AGI4">
        <v>0</v>
      </c>
      <c r="AGJ4">
        <v>0</v>
      </c>
      <c r="AGK4">
        <v>0</v>
      </c>
      <c r="AGL4">
        <v>0</v>
      </c>
      <c r="AGM4">
        <v>0</v>
      </c>
      <c r="AGN4">
        <v>0</v>
      </c>
      <c r="AGO4">
        <v>4</v>
      </c>
      <c r="AGP4">
        <v>0</v>
      </c>
      <c r="AGQ4">
        <v>0</v>
      </c>
      <c r="AGR4">
        <v>0</v>
      </c>
      <c r="AGS4">
        <v>0</v>
      </c>
      <c r="AGT4">
        <v>0</v>
      </c>
      <c r="AGU4">
        <v>0</v>
      </c>
      <c r="AGV4">
        <v>0</v>
      </c>
      <c r="AGW4">
        <v>0</v>
      </c>
      <c r="AGX4">
        <v>0</v>
      </c>
      <c r="AGY4">
        <v>0</v>
      </c>
      <c r="AGZ4">
        <v>0</v>
      </c>
      <c r="AHA4">
        <v>0</v>
      </c>
      <c r="AHB4">
        <v>0</v>
      </c>
      <c r="AHC4">
        <v>0</v>
      </c>
      <c r="AHD4">
        <v>0</v>
      </c>
      <c r="AHE4">
        <v>0</v>
      </c>
      <c r="AHF4">
        <v>0</v>
      </c>
      <c r="AHG4">
        <v>0</v>
      </c>
      <c r="AHH4">
        <v>0</v>
      </c>
      <c r="AHI4">
        <v>0</v>
      </c>
      <c r="AHJ4">
        <v>0</v>
      </c>
      <c r="AHK4">
        <v>0</v>
      </c>
      <c r="AHL4">
        <v>0</v>
      </c>
      <c r="AHM4">
        <v>0</v>
      </c>
      <c r="AHN4">
        <v>0</v>
      </c>
      <c r="AHO4">
        <v>0</v>
      </c>
      <c r="AHP4">
        <v>0</v>
      </c>
      <c r="AHQ4">
        <v>0</v>
      </c>
      <c r="AHR4">
        <v>0</v>
      </c>
      <c r="AHS4">
        <v>0</v>
      </c>
      <c r="AHT4">
        <v>0</v>
      </c>
      <c r="AHU4">
        <v>0</v>
      </c>
      <c r="AHV4">
        <v>0</v>
      </c>
      <c r="AHW4">
        <v>0</v>
      </c>
      <c r="AHX4">
        <v>0</v>
      </c>
      <c r="AHY4">
        <v>0</v>
      </c>
      <c r="AHZ4">
        <v>0</v>
      </c>
      <c r="AIA4">
        <v>0</v>
      </c>
      <c r="AIB4">
        <v>0</v>
      </c>
      <c r="AIC4">
        <v>0</v>
      </c>
      <c r="AID4">
        <v>0</v>
      </c>
      <c r="AIE4">
        <v>0</v>
      </c>
      <c r="AIF4">
        <v>0</v>
      </c>
      <c r="AIG4">
        <v>0</v>
      </c>
      <c r="AIH4">
        <v>0</v>
      </c>
      <c r="AII4">
        <v>0</v>
      </c>
      <c r="AIJ4">
        <v>0</v>
      </c>
      <c r="AIK4">
        <v>0</v>
      </c>
      <c r="AIL4">
        <v>0</v>
      </c>
      <c r="AIM4">
        <v>0</v>
      </c>
      <c r="AIN4">
        <v>0</v>
      </c>
      <c r="AIO4">
        <v>0</v>
      </c>
      <c r="AIP4">
        <v>0</v>
      </c>
      <c r="AIQ4">
        <v>0</v>
      </c>
      <c r="AIR4">
        <v>0</v>
      </c>
      <c r="AIS4">
        <v>0</v>
      </c>
      <c r="AIT4">
        <v>0</v>
      </c>
      <c r="AIU4">
        <v>0</v>
      </c>
      <c r="AIV4">
        <v>0</v>
      </c>
      <c r="AIW4">
        <v>0</v>
      </c>
      <c r="AIX4">
        <v>0</v>
      </c>
      <c r="AIY4">
        <v>0</v>
      </c>
      <c r="AIZ4">
        <v>0</v>
      </c>
      <c r="AJA4">
        <v>0</v>
      </c>
      <c r="AJB4">
        <v>0</v>
      </c>
      <c r="AJC4">
        <v>0</v>
      </c>
      <c r="AJD4">
        <v>0</v>
      </c>
      <c r="AJE4">
        <v>0</v>
      </c>
      <c r="AJF4">
        <v>0</v>
      </c>
      <c r="AJG4">
        <v>0</v>
      </c>
      <c r="AJH4">
        <v>0</v>
      </c>
      <c r="AJI4">
        <v>0</v>
      </c>
      <c r="AJJ4">
        <v>0</v>
      </c>
      <c r="AJK4">
        <v>0</v>
      </c>
      <c r="AJL4">
        <v>0</v>
      </c>
      <c r="AJM4">
        <v>0</v>
      </c>
      <c r="AJN4">
        <v>0</v>
      </c>
      <c r="AJO4">
        <v>0</v>
      </c>
      <c r="AJP4">
        <v>2380</v>
      </c>
      <c r="AJQ4">
        <v>1</v>
      </c>
      <c r="AJR4">
        <v>0</v>
      </c>
      <c r="AJS4">
        <v>0</v>
      </c>
      <c r="AJT4">
        <v>0</v>
      </c>
      <c r="AJU4">
        <v>9</v>
      </c>
      <c r="AJV4">
        <v>0</v>
      </c>
      <c r="AJW4">
        <v>0</v>
      </c>
      <c r="AJX4">
        <v>0</v>
      </c>
      <c r="AJY4">
        <v>0</v>
      </c>
      <c r="AJZ4">
        <v>0</v>
      </c>
      <c r="AKA4">
        <v>0</v>
      </c>
      <c r="AKB4">
        <v>0</v>
      </c>
      <c r="AKC4">
        <v>0</v>
      </c>
      <c r="AKD4">
        <v>0</v>
      </c>
      <c r="AKE4">
        <v>0</v>
      </c>
      <c r="AKF4">
        <v>973</v>
      </c>
      <c r="AKG4">
        <v>57</v>
      </c>
      <c r="AKH4">
        <v>0</v>
      </c>
      <c r="AKI4">
        <v>0</v>
      </c>
      <c r="AKJ4">
        <v>0</v>
      </c>
      <c r="AKK4">
        <v>0</v>
      </c>
      <c r="AKL4">
        <v>0</v>
      </c>
      <c r="AKM4">
        <v>0</v>
      </c>
      <c r="AKN4">
        <v>0</v>
      </c>
      <c r="AKO4">
        <v>0</v>
      </c>
      <c r="AKP4">
        <v>0</v>
      </c>
      <c r="AKQ4">
        <v>0</v>
      </c>
      <c r="AKR4">
        <v>0</v>
      </c>
      <c r="AKS4">
        <v>0</v>
      </c>
      <c r="AKT4">
        <v>0</v>
      </c>
      <c r="AKU4">
        <v>0</v>
      </c>
      <c r="AKV4">
        <v>0</v>
      </c>
      <c r="AKW4">
        <v>0</v>
      </c>
      <c r="AKX4">
        <v>0</v>
      </c>
      <c r="AKY4">
        <v>0</v>
      </c>
      <c r="AKZ4">
        <v>0</v>
      </c>
      <c r="ALA4">
        <v>0</v>
      </c>
      <c r="ALB4">
        <v>0</v>
      </c>
      <c r="ALC4">
        <v>0</v>
      </c>
      <c r="ALD4">
        <v>0</v>
      </c>
      <c r="ALE4">
        <v>0</v>
      </c>
      <c r="ALF4">
        <v>0</v>
      </c>
      <c r="ALG4">
        <v>0</v>
      </c>
      <c r="ALH4">
        <v>0</v>
      </c>
      <c r="ALK4" s="178" t="s">
        <v>321</v>
      </c>
    </row>
    <row r="5" spans="1:1000" hidden="1">
      <c r="A5" s="178" t="s">
        <v>135</v>
      </c>
      <c r="B5">
        <v>1187</v>
      </c>
      <c r="C5">
        <v>248</v>
      </c>
      <c r="D5">
        <v>28</v>
      </c>
      <c r="E5">
        <v>16</v>
      </c>
      <c r="F5">
        <v>0</v>
      </c>
      <c r="G5">
        <v>0</v>
      </c>
      <c r="H5">
        <v>0</v>
      </c>
      <c r="I5">
        <v>12</v>
      </c>
      <c r="J5">
        <v>0</v>
      </c>
      <c r="K5">
        <v>0</v>
      </c>
      <c r="L5">
        <v>0</v>
      </c>
      <c r="M5">
        <v>0</v>
      </c>
      <c r="N5">
        <v>0</v>
      </c>
      <c r="O5">
        <v>27</v>
      </c>
      <c r="P5">
        <v>0</v>
      </c>
      <c r="Q5">
        <v>0</v>
      </c>
      <c r="R5">
        <v>0</v>
      </c>
      <c r="S5">
        <v>2</v>
      </c>
      <c r="T5">
        <v>0</v>
      </c>
      <c r="U5">
        <v>0</v>
      </c>
      <c r="V5">
        <v>327</v>
      </c>
      <c r="W5">
        <v>1847</v>
      </c>
      <c r="X5">
        <v>0</v>
      </c>
      <c r="Y5">
        <v>121</v>
      </c>
      <c r="Z5">
        <v>0</v>
      </c>
      <c r="AA5">
        <v>120</v>
      </c>
      <c r="AB5">
        <v>28</v>
      </c>
      <c r="AC5">
        <v>2</v>
      </c>
      <c r="AD5">
        <v>1</v>
      </c>
      <c r="AE5">
        <v>0</v>
      </c>
      <c r="AF5">
        <v>0</v>
      </c>
      <c r="AG5">
        <v>0</v>
      </c>
      <c r="AH5">
        <v>3</v>
      </c>
      <c r="AI5">
        <v>0</v>
      </c>
      <c r="AJ5">
        <v>0</v>
      </c>
      <c r="AK5">
        <v>0</v>
      </c>
      <c r="AL5">
        <v>0</v>
      </c>
      <c r="AM5">
        <v>0</v>
      </c>
      <c r="AN5">
        <v>25</v>
      </c>
      <c r="AO5">
        <v>0</v>
      </c>
      <c r="AP5">
        <v>0</v>
      </c>
      <c r="AQ5">
        <v>0</v>
      </c>
      <c r="AR5">
        <v>3</v>
      </c>
      <c r="AS5">
        <v>0</v>
      </c>
      <c r="AT5">
        <v>0</v>
      </c>
      <c r="AU5">
        <v>35</v>
      </c>
      <c r="AV5">
        <v>217</v>
      </c>
      <c r="AW5">
        <v>0</v>
      </c>
      <c r="AX5">
        <v>15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2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2</v>
      </c>
      <c r="CM5">
        <v>0</v>
      </c>
      <c r="CN5">
        <v>0</v>
      </c>
      <c r="CO5">
        <v>0</v>
      </c>
      <c r="CP5">
        <v>0</v>
      </c>
      <c r="CQ5">
        <v>0</v>
      </c>
      <c r="CR5">
        <v>5</v>
      </c>
      <c r="CS5">
        <v>0</v>
      </c>
      <c r="CT5">
        <v>9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1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1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1</v>
      </c>
      <c r="FJ5">
        <v>0</v>
      </c>
      <c r="FK5">
        <v>0</v>
      </c>
      <c r="FL5">
        <v>0</v>
      </c>
      <c r="FM5">
        <v>0</v>
      </c>
      <c r="FN5">
        <v>0</v>
      </c>
      <c r="FO5">
        <v>8</v>
      </c>
      <c r="FP5">
        <v>0</v>
      </c>
      <c r="FQ5">
        <v>9</v>
      </c>
      <c r="FR5">
        <v>0</v>
      </c>
      <c r="FS5">
        <v>0</v>
      </c>
      <c r="FT5">
        <v>0</v>
      </c>
      <c r="FU5">
        <v>926</v>
      </c>
      <c r="FV5">
        <v>1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2</v>
      </c>
      <c r="GI5">
        <v>0</v>
      </c>
      <c r="GJ5">
        <v>0</v>
      </c>
      <c r="GK5">
        <v>0</v>
      </c>
      <c r="GL5">
        <v>0</v>
      </c>
      <c r="GM5">
        <v>0</v>
      </c>
      <c r="GN5">
        <v>9</v>
      </c>
      <c r="GO5">
        <v>0</v>
      </c>
      <c r="GP5">
        <v>938</v>
      </c>
      <c r="GQ5">
        <v>0</v>
      </c>
      <c r="GR5">
        <v>17</v>
      </c>
      <c r="GS5">
        <v>0</v>
      </c>
      <c r="GT5">
        <v>2</v>
      </c>
      <c r="GU5">
        <v>1</v>
      </c>
      <c r="GV5">
        <v>1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2</v>
      </c>
      <c r="HN5">
        <v>0</v>
      </c>
      <c r="HO5">
        <v>6</v>
      </c>
      <c r="HP5">
        <v>0</v>
      </c>
      <c r="HQ5">
        <v>2</v>
      </c>
      <c r="HR5">
        <v>0</v>
      </c>
      <c r="HS5">
        <v>26</v>
      </c>
      <c r="HT5">
        <v>22</v>
      </c>
      <c r="HU5">
        <v>2</v>
      </c>
      <c r="HV5">
        <v>2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1</v>
      </c>
      <c r="IF5">
        <v>4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10</v>
      </c>
      <c r="IN5">
        <v>67</v>
      </c>
      <c r="IO5">
        <v>0</v>
      </c>
      <c r="IP5">
        <v>4</v>
      </c>
      <c r="IQ5">
        <v>0</v>
      </c>
      <c r="IR5">
        <v>12</v>
      </c>
      <c r="IS5">
        <v>12</v>
      </c>
      <c r="IT5">
        <v>0</v>
      </c>
      <c r="IU5">
        <v>4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  <c r="JD5">
        <v>9</v>
      </c>
      <c r="JE5">
        <v>4</v>
      </c>
      <c r="JF5">
        <v>0</v>
      </c>
      <c r="JG5">
        <v>0</v>
      </c>
      <c r="JH5">
        <v>0</v>
      </c>
      <c r="JI5">
        <v>0</v>
      </c>
      <c r="JJ5">
        <v>2</v>
      </c>
      <c r="JK5">
        <v>0</v>
      </c>
      <c r="JL5">
        <v>13</v>
      </c>
      <c r="JM5">
        <v>56</v>
      </c>
      <c r="JN5">
        <v>0</v>
      </c>
      <c r="JO5">
        <v>8</v>
      </c>
      <c r="JP5">
        <v>0</v>
      </c>
      <c r="JQ5">
        <v>48</v>
      </c>
      <c r="JR5">
        <v>38</v>
      </c>
      <c r="JS5">
        <v>0</v>
      </c>
      <c r="JT5">
        <v>0</v>
      </c>
      <c r="JU5">
        <v>0</v>
      </c>
      <c r="JV5">
        <v>0</v>
      </c>
      <c r="JW5">
        <v>0</v>
      </c>
      <c r="JX5">
        <v>0</v>
      </c>
      <c r="JY5">
        <v>0</v>
      </c>
      <c r="JZ5">
        <v>0</v>
      </c>
      <c r="KA5">
        <v>0</v>
      </c>
      <c r="KB5">
        <v>0</v>
      </c>
      <c r="KC5">
        <v>0</v>
      </c>
      <c r="KD5">
        <v>11</v>
      </c>
      <c r="KE5">
        <v>0</v>
      </c>
      <c r="KF5">
        <v>0</v>
      </c>
      <c r="KG5">
        <v>0</v>
      </c>
      <c r="KH5">
        <v>0</v>
      </c>
      <c r="KI5">
        <v>0</v>
      </c>
      <c r="KJ5">
        <v>0</v>
      </c>
      <c r="KK5">
        <v>12</v>
      </c>
      <c r="KL5">
        <v>109</v>
      </c>
      <c r="KM5">
        <v>0</v>
      </c>
      <c r="KN5">
        <v>6</v>
      </c>
      <c r="KO5">
        <v>0</v>
      </c>
      <c r="KP5">
        <v>7</v>
      </c>
      <c r="KQ5">
        <v>4</v>
      </c>
      <c r="KR5">
        <v>1</v>
      </c>
      <c r="KS5">
        <v>0</v>
      </c>
      <c r="KT5">
        <v>0</v>
      </c>
      <c r="KU5">
        <v>0</v>
      </c>
      <c r="KV5">
        <v>0</v>
      </c>
      <c r="KW5">
        <v>0</v>
      </c>
      <c r="KX5">
        <v>0</v>
      </c>
      <c r="KY5">
        <v>0</v>
      </c>
      <c r="KZ5">
        <v>0</v>
      </c>
      <c r="LA5">
        <v>0</v>
      </c>
      <c r="LB5">
        <v>0</v>
      </c>
      <c r="LC5">
        <v>0</v>
      </c>
      <c r="LD5">
        <v>0</v>
      </c>
      <c r="LE5">
        <v>0</v>
      </c>
      <c r="LF5">
        <v>0</v>
      </c>
      <c r="LG5">
        <v>0</v>
      </c>
      <c r="LH5">
        <v>0</v>
      </c>
      <c r="LI5">
        <v>0</v>
      </c>
      <c r="LJ5">
        <v>0</v>
      </c>
      <c r="LK5">
        <v>12</v>
      </c>
      <c r="LL5">
        <v>0</v>
      </c>
      <c r="LM5">
        <v>0</v>
      </c>
      <c r="LN5">
        <v>0</v>
      </c>
      <c r="LO5">
        <v>97</v>
      </c>
      <c r="LP5">
        <v>0</v>
      </c>
      <c r="LQ5">
        <v>0</v>
      </c>
      <c r="LR5">
        <v>0</v>
      </c>
      <c r="LS5">
        <v>0</v>
      </c>
      <c r="LT5">
        <v>0</v>
      </c>
      <c r="LU5">
        <v>0</v>
      </c>
      <c r="LV5">
        <v>0</v>
      </c>
      <c r="LW5">
        <v>0</v>
      </c>
      <c r="LX5">
        <v>0</v>
      </c>
      <c r="LY5">
        <v>0</v>
      </c>
      <c r="LZ5">
        <v>0</v>
      </c>
      <c r="MA5">
        <v>0</v>
      </c>
      <c r="MB5">
        <v>0</v>
      </c>
      <c r="MC5">
        <v>0</v>
      </c>
      <c r="MD5">
        <v>0</v>
      </c>
      <c r="ME5">
        <v>0</v>
      </c>
      <c r="MF5">
        <v>0</v>
      </c>
      <c r="MG5">
        <v>0</v>
      </c>
      <c r="MH5">
        <v>0</v>
      </c>
      <c r="MI5">
        <v>0</v>
      </c>
      <c r="MJ5">
        <v>97</v>
      </c>
      <c r="MK5">
        <v>0</v>
      </c>
      <c r="ML5">
        <v>0</v>
      </c>
      <c r="MM5">
        <v>0</v>
      </c>
      <c r="MN5">
        <v>5</v>
      </c>
      <c r="MO5">
        <v>0</v>
      </c>
      <c r="MP5">
        <v>0</v>
      </c>
      <c r="MQ5">
        <v>0</v>
      </c>
      <c r="MR5">
        <v>0</v>
      </c>
      <c r="MS5">
        <v>0</v>
      </c>
      <c r="MT5">
        <v>0</v>
      </c>
      <c r="MU5">
        <v>0</v>
      </c>
      <c r="MV5">
        <v>0</v>
      </c>
      <c r="MW5">
        <v>0</v>
      </c>
      <c r="MX5">
        <v>0</v>
      </c>
      <c r="MY5">
        <v>0</v>
      </c>
      <c r="MZ5">
        <v>0</v>
      </c>
      <c r="NA5">
        <v>0</v>
      </c>
      <c r="NB5">
        <v>0</v>
      </c>
      <c r="NC5">
        <v>0</v>
      </c>
      <c r="ND5">
        <v>0</v>
      </c>
      <c r="NE5">
        <v>0</v>
      </c>
      <c r="NF5">
        <v>0</v>
      </c>
      <c r="NG5">
        <v>0</v>
      </c>
      <c r="NH5">
        <v>0</v>
      </c>
      <c r="NI5">
        <v>5</v>
      </c>
      <c r="NJ5">
        <v>0</v>
      </c>
      <c r="NK5">
        <v>0</v>
      </c>
      <c r="NL5">
        <v>0</v>
      </c>
      <c r="NM5">
        <v>4</v>
      </c>
      <c r="NN5">
        <v>0</v>
      </c>
      <c r="NO5">
        <v>0</v>
      </c>
      <c r="NP5">
        <v>0</v>
      </c>
      <c r="NQ5">
        <v>0</v>
      </c>
      <c r="NR5">
        <v>0</v>
      </c>
      <c r="NS5">
        <v>0</v>
      </c>
      <c r="NT5">
        <v>0</v>
      </c>
      <c r="NU5">
        <v>0</v>
      </c>
      <c r="NV5">
        <v>0</v>
      </c>
      <c r="NW5">
        <v>0</v>
      </c>
      <c r="NX5">
        <v>0</v>
      </c>
      <c r="NY5">
        <v>0</v>
      </c>
      <c r="NZ5">
        <v>0</v>
      </c>
      <c r="OA5">
        <v>0</v>
      </c>
      <c r="OB5">
        <v>0</v>
      </c>
      <c r="OC5">
        <v>0</v>
      </c>
      <c r="OD5">
        <v>0</v>
      </c>
      <c r="OE5">
        <v>0</v>
      </c>
      <c r="OF5">
        <v>0</v>
      </c>
      <c r="OG5">
        <v>89</v>
      </c>
      <c r="OH5">
        <v>93</v>
      </c>
      <c r="OI5">
        <v>0</v>
      </c>
      <c r="OJ5">
        <v>9</v>
      </c>
      <c r="OK5">
        <v>0</v>
      </c>
      <c r="OL5">
        <v>2437</v>
      </c>
      <c r="OM5">
        <v>354</v>
      </c>
      <c r="ON5">
        <v>34</v>
      </c>
      <c r="OO5">
        <v>23</v>
      </c>
      <c r="OP5">
        <v>0</v>
      </c>
      <c r="OQ5">
        <v>0</v>
      </c>
      <c r="OR5">
        <v>0</v>
      </c>
      <c r="OS5">
        <v>15</v>
      </c>
      <c r="OT5">
        <v>0</v>
      </c>
      <c r="OU5">
        <v>0</v>
      </c>
      <c r="OV5">
        <v>0</v>
      </c>
      <c r="OW5">
        <v>0</v>
      </c>
      <c r="OX5">
        <v>10</v>
      </c>
      <c r="OY5">
        <v>76</v>
      </c>
      <c r="OZ5">
        <v>0</v>
      </c>
      <c r="PA5">
        <v>0</v>
      </c>
      <c r="PB5">
        <v>0</v>
      </c>
      <c r="PC5">
        <v>5</v>
      </c>
      <c r="PD5">
        <v>2</v>
      </c>
      <c r="PE5">
        <v>24</v>
      </c>
      <c r="PF5">
        <v>486</v>
      </c>
      <c r="PG5">
        <v>3466</v>
      </c>
      <c r="PH5">
        <v>0</v>
      </c>
      <c r="PI5">
        <v>182</v>
      </c>
      <c r="PJ5">
        <v>0</v>
      </c>
      <c r="PK5">
        <v>302</v>
      </c>
      <c r="PL5">
        <v>605</v>
      </c>
      <c r="PM5">
        <v>8</v>
      </c>
      <c r="PN5">
        <v>0</v>
      </c>
      <c r="PO5">
        <v>0</v>
      </c>
      <c r="PP5">
        <v>0</v>
      </c>
      <c r="PQ5">
        <v>0</v>
      </c>
      <c r="PR5">
        <v>0</v>
      </c>
      <c r="PS5">
        <v>0</v>
      </c>
      <c r="PT5">
        <v>50</v>
      </c>
      <c r="PU5">
        <v>0</v>
      </c>
      <c r="PV5">
        <v>0</v>
      </c>
      <c r="PW5">
        <v>0</v>
      </c>
      <c r="PX5">
        <v>0</v>
      </c>
      <c r="PY5">
        <v>0</v>
      </c>
      <c r="PZ5">
        <v>0</v>
      </c>
      <c r="QA5">
        <v>0</v>
      </c>
      <c r="QB5">
        <v>0</v>
      </c>
      <c r="QC5">
        <v>0</v>
      </c>
      <c r="QD5">
        <v>0</v>
      </c>
      <c r="QE5">
        <v>154</v>
      </c>
      <c r="QF5">
        <v>1119</v>
      </c>
      <c r="QG5">
        <v>0</v>
      </c>
      <c r="QH5">
        <v>212</v>
      </c>
      <c r="QI5">
        <v>0</v>
      </c>
      <c r="QJ5">
        <v>203</v>
      </c>
      <c r="QK5">
        <v>341</v>
      </c>
      <c r="QL5">
        <v>71</v>
      </c>
      <c r="QM5">
        <v>0</v>
      </c>
      <c r="QN5">
        <v>0</v>
      </c>
      <c r="QO5">
        <v>0</v>
      </c>
      <c r="QP5">
        <v>0</v>
      </c>
      <c r="QQ5">
        <v>0</v>
      </c>
      <c r="QR5">
        <v>0</v>
      </c>
      <c r="QS5">
        <v>0</v>
      </c>
      <c r="QT5">
        <v>0</v>
      </c>
      <c r="QU5">
        <v>0</v>
      </c>
      <c r="QV5">
        <v>0</v>
      </c>
      <c r="QW5">
        <v>0</v>
      </c>
      <c r="QX5">
        <v>0</v>
      </c>
      <c r="QY5">
        <v>0</v>
      </c>
      <c r="QZ5">
        <v>0</v>
      </c>
      <c r="RA5">
        <v>0</v>
      </c>
      <c r="RB5">
        <v>0</v>
      </c>
      <c r="RC5">
        <v>0</v>
      </c>
      <c r="RD5">
        <v>66</v>
      </c>
      <c r="RE5">
        <v>681</v>
      </c>
      <c r="RF5">
        <v>0</v>
      </c>
      <c r="RG5">
        <v>5</v>
      </c>
      <c r="RH5">
        <v>0</v>
      </c>
      <c r="RI5">
        <v>14</v>
      </c>
      <c r="RJ5">
        <v>22</v>
      </c>
      <c r="RK5">
        <v>1</v>
      </c>
      <c r="RL5">
        <v>0</v>
      </c>
      <c r="RM5">
        <v>0</v>
      </c>
      <c r="RN5">
        <v>0</v>
      </c>
      <c r="RO5">
        <v>0</v>
      </c>
      <c r="RP5">
        <v>0</v>
      </c>
      <c r="RQ5">
        <v>0</v>
      </c>
      <c r="RR5">
        <v>0</v>
      </c>
      <c r="RS5">
        <v>0</v>
      </c>
      <c r="RT5">
        <v>0</v>
      </c>
      <c r="RU5">
        <v>0</v>
      </c>
      <c r="RV5">
        <v>0</v>
      </c>
      <c r="RW5">
        <v>0</v>
      </c>
      <c r="RX5">
        <v>0</v>
      </c>
      <c r="RY5">
        <v>0</v>
      </c>
      <c r="RZ5">
        <v>0</v>
      </c>
      <c r="SA5">
        <v>0</v>
      </c>
      <c r="SB5">
        <v>0</v>
      </c>
      <c r="SC5">
        <v>2</v>
      </c>
      <c r="SD5">
        <v>39</v>
      </c>
      <c r="SE5">
        <v>0</v>
      </c>
      <c r="SF5">
        <v>1</v>
      </c>
      <c r="SG5">
        <v>0</v>
      </c>
      <c r="SH5">
        <v>0</v>
      </c>
      <c r="SI5">
        <v>0</v>
      </c>
      <c r="SJ5">
        <v>0</v>
      </c>
      <c r="SK5">
        <v>0</v>
      </c>
      <c r="SL5">
        <v>0</v>
      </c>
      <c r="SM5">
        <v>0</v>
      </c>
      <c r="SN5">
        <v>0</v>
      </c>
      <c r="SO5">
        <v>0</v>
      </c>
      <c r="SP5">
        <v>0</v>
      </c>
      <c r="SQ5">
        <v>0</v>
      </c>
      <c r="SR5">
        <v>0</v>
      </c>
      <c r="SS5">
        <v>0</v>
      </c>
      <c r="ST5">
        <v>0</v>
      </c>
      <c r="SU5">
        <v>0</v>
      </c>
      <c r="SV5">
        <v>0</v>
      </c>
      <c r="SW5">
        <v>0</v>
      </c>
      <c r="SX5">
        <v>0</v>
      </c>
      <c r="SY5">
        <v>0</v>
      </c>
      <c r="SZ5">
        <v>0</v>
      </c>
      <c r="TA5">
        <v>0</v>
      </c>
      <c r="TB5">
        <v>0</v>
      </c>
      <c r="TC5">
        <v>0</v>
      </c>
      <c r="TD5">
        <v>0</v>
      </c>
      <c r="TE5">
        <v>0</v>
      </c>
      <c r="TF5">
        <v>0</v>
      </c>
      <c r="TG5">
        <v>0</v>
      </c>
      <c r="TH5">
        <v>0</v>
      </c>
      <c r="TI5">
        <v>0</v>
      </c>
      <c r="TJ5">
        <v>0</v>
      </c>
      <c r="TK5">
        <v>0</v>
      </c>
      <c r="TL5">
        <v>0</v>
      </c>
      <c r="TM5">
        <v>0</v>
      </c>
      <c r="TN5">
        <v>0</v>
      </c>
      <c r="TO5">
        <v>0</v>
      </c>
      <c r="TP5">
        <v>0</v>
      </c>
      <c r="TQ5">
        <v>0</v>
      </c>
      <c r="TR5">
        <v>0</v>
      </c>
      <c r="TS5">
        <v>0</v>
      </c>
      <c r="TT5">
        <v>0</v>
      </c>
      <c r="TU5">
        <v>0</v>
      </c>
      <c r="TV5">
        <v>0</v>
      </c>
      <c r="TW5">
        <v>0</v>
      </c>
      <c r="TX5">
        <v>0</v>
      </c>
      <c r="TY5">
        <v>0</v>
      </c>
      <c r="TZ5">
        <v>0</v>
      </c>
      <c r="UA5">
        <v>0</v>
      </c>
      <c r="UB5">
        <v>0</v>
      </c>
      <c r="UC5">
        <v>0</v>
      </c>
      <c r="UD5">
        <v>0</v>
      </c>
      <c r="UE5">
        <v>0</v>
      </c>
      <c r="UF5">
        <v>0</v>
      </c>
      <c r="UG5">
        <v>0</v>
      </c>
      <c r="UH5">
        <v>0</v>
      </c>
      <c r="UI5">
        <v>0</v>
      </c>
      <c r="UJ5">
        <v>0</v>
      </c>
      <c r="UK5">
        <v>0</v>
      </c>
      <c r="UL5">
        <v>0</v>
      </c>
      <c r="UM5">
        <v>0</v>
      </c>
      <c r="UN5">
        <v>0</v>
      </c>
      <c r="UO5">
        <v>0</v>
      </c>
      <c r="UP5">
        <v>0</v>
      </c>
      <c r="UQ5">
        <v>0</v>
      </c>
      <c r="UR5">
        <v>0</v>
      </c>
      <c r="US5">
        <v>0</v>
      </c>
      <c r="UT5">
        <v>0</v>
      </c>
      <c r="UU5">
        <v>0</v>
      </c>
      <c r="UV5">
        <v>0</v>
      </c>
      <c r="UW5">
        <v>0</v>
      </c>
      <c r="UX5">
        <v>0</v>
      </c>
      <c r="UY5">
        <v>0</v>
      </c>
      <c r="UZ5">
        <v>0</v>
      </c>
      <c r="VA5">
        <v>0</v>
      </c>
      <c r="VB5">
        <v>0</v>
      </c>
      <c r="VC5">
        <v>0</v>
      </c>
      <c r="VD5">
        <v>0</v>
      </c>
      <c r="VE5">
        <v>0</v>
      </c>
      <c r="VF5">
        <v>0</v>
      </c>
      <c r="VG5">
        <v>0</v>
      </c>
      <c r="VH5">
        <v>0</v>
      </c>
      <c r="VI5">
        <v>0</v>
      </c>
      <c r="VJ5">
        <v>0</v>
      </c>
      <c r="VK5">
        <v>0</v>
      </c>
      <c r="VL5">
        <v>0</v>
      </c>
      <c r="VM5">
        <v>0</v>
      </c>
      <c r="VN5">
        <v>0</v>
      </c>
      <c r="VO5">
        <v>0</v>
      </c>
      <c r="VP5">
        <v>0</v>
      </c>
      <c r="VQ5">
        <v>0</v>
      </c>
      <c r="VR5">
        <v>0</v>
      </c>
      <c r="VS5">
        <v>0</v>
      </c>
      <c r="VT5">
        <v>0</v>
      </c>
      <c r="VU5">
        <v>0</v>
      </c>
      <c r="VV5">
        <v>0</v>
      </c>
      <c r="VW5">
        <v>0</v>
      </c>
      <c r="VX5">
        <v>0</v>
      </c>
      <c r="VY5">
        <v>0</v>
      </c>
      <c r="VZ5">
        <v>0</v>
      </c>
      <c r="WA5">
        <v>0</v>
      </c>
      <c r="WB5">
        <v>0</v>
      </c>
      <c r="WC5">
        <v>0</v>
      </c>
      <c r="WD5">
        <v>0</v>
      </c>
      <c r="WE5">
        <v>1</v>
      </c>
      <c r="WF5">
        <v>1</v>
      </c>
      <c r="WG5">
        <v>0</v>
      </c>
      <c r="WH5">
        <v>0</v>
      </c>
      <c r="WI5">
        <v>0</v>
      </c>
      <c r="WJ5">
        <v>0</v>
      </c>
      <c r="WK5">
        <v>0</v>
      </c>
      <c r="WL5">
        <v>0</v>
      </c>
      <c r="WM5">
        <v>0</v>
      </c>
      <c r="WN5">
        <v>0</v>
      </c>
      <c r="WO5">
        <v>0</v>
      </c>
      <c r="WP5">
        <v>0</v>
      </c>
      <c r="WQ5">
        <v>0</v>
      </c>
      <c r="WR5">
        <v>0</v>
      </c>
      <c r="WS5">
        <v>0</v>
      </c>
      <c r="WT5">
        <v>0</v>
      </c>
      <c r="WU5">
        <v>0</v>
      </c>
      <c r="WV5">
        <v>0</v>
      </c>
      <c r="WW5">
        <v>0</v>
      </c>
      <c r="WX5">
        <v>2</v>
      </c>
      <c r="WY5">
        <v>4</v>
      </c>
      <c r="WZ5">
        <v>0</v>
      </c>
      <c r="XA5">
        <v>0</v>
      </c>
      <c r="XB5">
        <v>0</v>
      </c>
      <c r="XC5">
        <v>1</v>
      </c>
      <c r="XD5">
        <v>33</v>
      </c>
      <c r="XE5">
        <v>3</v>
      </c>
      <c r="XF5">
        <v>0</v>
      </c>
      <c r="XG5">
        <v>0</v>
      </c>
      <c r="XH5">
        <v>0</v>
      </c>
      <c r="XI5">
        <v>0</v>
      </c>
      <c r="XJ5">
        <v>0</v>
      </c>
      <c r="XK5">
        <v>0</v>
      </c>
      <c r="XL5">
        <v>0</v>
      </c>
      <c r="XM5">
        <v>0</v>
      </c>
      <c r="XN5">
        <v>0</v>
      </c>
      <c r="XO5">
        <v>0</v>
      </c>
      <c r="XP5">
        <v>0</v>
      </c>
      <c r="XQ5">
        <v>0</v>
      </c>
      <c r="XR5">
        <v>0</v>
      </c>
      <c r="XS5">
        <v>0</v>
      </c>
      <c r="XT5">
        <v>0</v>
      </c>
      <c r="XU5">
        <v>0</v>
      </c>
      <c r="XV5">
        <v>0</v>
      </c>
      <c r="XW5">
        <v>2</v>
      </c>
      <c r="XX5">
        <v>39</v>
      </c>
      <c r="XY5">
        <v>0</v>
      </c>
      <c r="XZ5">
        <v>0</v>
      </c>
      <c r="YA5">
        <v>0</v>
      </c>
      <c r="YB5">
        <v>4</v>
      </c>
      <c r="YC5">
        <v>0</v>
      </c>
      <c r="YD5">
        <v>0</v>
      </c>
      <c r="YE5">
        <v>0</v>
      </c>
      <c r="YF5">
        <v>0</v>
      </c>
      <c r="YG5">
        <v>0</v>
      </c>
      <c r="YH5">
        <v>0</v>
      </c>
      <c r="YI5">
        <v>0</v>
      </c>
      <c r="YJ5">
        <v>0</v>
      </c>
      <c r="YK5">
        <v>0</v>
      </c>
      <c r="YL5">
        <v>0</v>
      </c>
      <c r="YM5">
        <v>0</v>
      </c>
      <c r="YN5">
        <v>0</v>
      </c>
      <c r="YO5">
        <v>0</v>
      </c>
      <c r="YP5">
        <v>0</v>
      </c>
      <c r="YQ5">
        <v>0</v>
      </c>
      <c r="YR5">
        <v>0</v>
      </c>
      <c r="YS5">
        <v>0</v>
      </c>
      <c r="YT5">
        <v>0</v>
      </c>
      <c r="YU5">
        <v>0</v>
      </c>
      <c r="YV5">
        <v>1</v>
      </c>
      <c r="YW5">
        <v>5</v>
      </c>
      <c r="YX5">
        <v>0</v>
      </c>
      <c r="YY5">
        <v>0</v>
      </c>
      <c r="YZ5">
        <v>0</v>
      </c>
      <c r="ZA5">
        <v>3</v>
      </c>
      <c r="ZB5">
        <v>1</v>
      </c>
      <c r="ZC5">
        <v>0</v>
      </c>
      <c r="ZD5">
        <v>0</v>
      </c>
      <c r="ZE5">
        <v>0</v>
      </c>
      <c r="ZF5">
        <v>0</v>
      </c>
      <c r="ZG5">
        <v>0</v>
      </c>
      <c r="ZH5">
        <v>0</v>
      </c>
      <c r="ZI5">
        <v>0</v>
      </c>
      <c r="ZJ5">
        <v>0</v>
      </c>
      <c r="ZK5">
        <v>0</v>
      </c>
      <c r="ZL5">
        <v>0</v>
      </c>
      <c r="ZM5">
        <v>0</v>
      </c>
      <c r="ZN5">
        <v>0</v>
      </c>
      <c r="ZO5">
        <v>0</v>
      </c>
      <c r="ZP5">
        <v>0</v>
      </c>
      <c r="ZQ5">
        <v>0</v>
      </c>
      <c r="ZR5">
        <v>0</v>
      </c>
      <c r="ZS5">
        <v>0</v>
      </c>
      <c r="ZT5">
        <v>0</v>
      </c>
      <c r="ZU5">
        <v>0</v>
      </c>
      <c r="ZV5">
        <v>4</v>
      </c>
      <c r="ZW5">
        <v>0</v>
      </c>
      <c r="ZX5">
        <v>0</v>
      </c>
      <c r="ZY5">
        <v>0</v>
      </c>
      <c r="ZZ5">
        <v>40</v>
      </c>
      <c r="AAA5">
        <v>23</v>
      </c>
      <c r="AAB5">
        <v>5</v>
      </c>
      <c r="AAC5">
        <v>0</v>
      </c>
      <c r="AAD5">
        <v>0</v>
      </c>
      <c r="AAE5">
        <v>0</v>
      </c>
      <c r="AAF5">
        <v>0</v>
      </c>
      <c r="AAG5">
        <v>0</v>
      </c>
      <c r="AAH5">
        <v>0</v>
      </c>
      <c r="AAI5">
        <v>0</v>
      </c>
      <c r="AAJ5">
        <v>0</v>
      </c>
      <c r="AAK5">
        <v>0</v>
      </c>
      <c r="AAL5">
        <v>0</v>
      </c>
      <c r="AAM5">
        <v>0</v>
      </c>
      <c r="AAN5">
        <v>0</v>
      </c>
      <c r="AAO5">
        <v>0</v>
      </c>
      <c r="AAP5">
        <v>0</v>
      </c>
      <c r="AAQ5">
        <v>0</v>
      </c>
      <c r="AAR5">
        <v>0</v>
      </c>
      <c r="AAS5">
        <v>0</v>
      </c>
      <c r="AAT5">
        <v>6</v>
      </c>
      <c r="AAU5">
        <v>74</v>
      </c>
      <c r="AAV5">
        <v>0</v>
      </c>
      <c r="AAW5">
        <v>0</v>
      </c>
      <c r="AAX5">
        <v>0</v>
      </c>
      <c r="AAY5">
        <v>23</v>
      </c>
      <c r="AAZ5">
        <v>73</v>
      </c>
      <c r="ABA5">
        <v>9</v>
      </c>
      <c r="ABB5">
        <v>0</v>
      </c>
      <c r="ABC5">
        <v>0</v>
      </c>
      <c r="ABD5">
        <v>0</v>
      </c>
      <c r="ABE5">
        <v>0</v>
      </c>
      <c r="ABF5">
        <v>0</v>
      </c>
      <c r="ABG5">
        <v>0</v>
      </c>
      <c r="ABH5">
        <v>0</v>
      </c>
      <c r="ABI5">
        <v>0</v>
      </c>
      <c r="ABJ5">
        <v>0</v>
      </c>
      <c r="ABK5">
        <v>0</v>
      </c>
      <c r="ABL5">
        <v>0</v>
      </c>
      <c r="ABM5">
        <v>0</v>
      </c>
      <c r="ABN5">
        <v>0</v>
      </c>
      <c r="ABO5">
        <v>0</v>
      </c>
      <c r="ABP5">
        <v>0</v>
      </c>
      <c r="ABQ5">
        <v>0</v>
      </c>
      <c r="ABR5">
        <v>0</v>
      </c>
      <c r="ABS5">
        <v>8</v>
      </c>
      <c r="ABT5">
        <v>113</v>
      </c>
      <c r="ABU5">
        <v>0</v>
      </c>
      <c r="ABV5">
        <v>0</v>
      </c>
      <c r="ABW5">
        <v>0</v>
      </c>
      <c r="ABX5">
        <v>3</v>
      </c>
      <c r="ABY5">
        <v>4</v>
      </c>
      <c r="ABZ5">
        <v>3</v>
      </c>
      <c r="ACA5">
        <v>0</v>
      </c>
      <c r="ACB5">
        <v>0</v>
      </c>
      <c r="ACC5">
        <v>0</v>
      </c>
      <c r="ACD5">
        <v>0</v>
      </c>
      <c r="ACE5">
        <v>0</v>
      </c>
      <c r="ACF5">
        <v>0</v>
      </c>
      <c r="ACG5">
        <v>0</v>
      </c>
      <c r="ACH5">
        <v>0</v>
      </c>
      <c r="ACI5">
        <v>0</v>
      </c>
      <c r="ACJ5">
        <v>0</v>
      </c>
      <c r="ACK5">
        <v>0</v>
      </c>
      <c r="ACL5">
        <v>0</v>
      </c>
      <c r="ACM5">
        <v>0</v>
      </c>
      <c r="ACN5">
        <v>0</v>
      </c>
      <c r="ACO5">
        <v>0</v>
      </c>
      <c r="ACP5">
        <v>0</v>
      </c>
      <c r="ACQ5">
        <v>0</v>
      </c>
      <c r="ACR5">
        <v>2</v>
      </c>
      <c r="ACS5">
        <v>12</v>
      </c>
      <c r="ACT5">
        <v>0</v>
      </c>
      <c r="ACU5">
        <v>0</v>
      </c>
      <c r="ACV5">
        <v>0</v>
      </c>
      <c r="ACW5">
        <v>22</v>
      </c>
      <c r="ACX5">
        <v>28</v>
      </c>
      <c r="ACY5">
        <v>5</v>
      </c>
      <c r="ACZ5">
        <v>0</v>
      </c>
      <c r="ADA5">
        <v>0</v>
      </c>
      <c r="ADB5">
        <v>0</v>
      </c>
      <c r="ADC5">
        <v>0</v>
      </c>
      <c r="ADD5">
        <v>0</v>
      </c>
      <c r="ADE5">
        <v>0</v>
      </c>
      <c r="ADF5">
        <v>0</v>
      </c>
      <c r="ADG5">
        <v>0</v>
      </c>
      <c r="ADH5">
        <v>0</v>
      </c>
      <c r="ADI5">
        <v>0</v>
      </c>
      <c r="ADJ5">
        <v>0</v>
      </c>
      <c r="ADK5">
        <v>0</v>
      </c>
      <c r="ADL5">
        <v>0</v>
      </c>
      <c r="ADM5">
        <v>0</v>
      </c>
      <c r="ADN5">
        <v>0</v>
      </c>
      <c r="ADO5">
        <v>0</v>
      </c>
      <c r="ADP5">
        <v>0</v>
      </c>
      <c r="ADQ5">
        <v>4</v>
      </c>
      <c r="ADR5">
        <v>59</v>
      </c>
      <c r="ADS5">
        <v>0</v>
      </c>
      <c r="ADT5">
        <v>0</v>
      </c>
      <c r="ADU5">
        <v>0</v>
      </c>
      <c r="ADV5">
        <v>22</v>
      </c>
      <c r="ADW5">
        <v>15</v>
      </c>
      <c r="ADX5">
        <v>10</v>
      </c>
      <c r="ADY5">
        <v>0</v>
      </c>
      <c r="ADZ5">
        <v>0</v>
      </c>
      <c r="AEA5">
        <v>0</v>
      </c>
      <c r="AEB5">
        <v>0</v>
      </c>
      <c r="AEC5">
        <v>0</v>
      </c>
      <c r="AED5">
        <v>0</v>
      </c>
      <c r="AEE5">
        <v>2</v>
      </c>
      <c r="AEF5">
        <v>0</v>
      </c>
      <c r="AEG5">
        <v>0</v>
      </c>
      <c r="AEH5">
        <v>0</v>
      </c>
      <c r="AEI5">
        <v>0</v>
      </c>
      <c r="AEJ5">
        <v>0</v>
      </c>
      <c r="AEK5">
        <v>0</v>
      </c>
      <c r="AEL5">
        <v>0</v>
      </c>
      <c r="AEM5">
        <v>0</v>
      </c>
      <c r="AEN5">
        <v>0</v>
      </c>
      <c r="AEO5">
        <v>0</v>
      </c>
      <c r="AEP5">
        <v>36</v>
      </c>
      <c r="AEQ5">
        <v>85</v>
      </c>
      <c r="AER5">
        <v>0</v>
      </c>
      <c r="AES5">
        <v>1</v>
      </c>
      <c r="AET5">
        <v>0</v>
      </c>
      <c r="AEU5">
        <v>637</v>
      </c>
      <c r="AEV5">
        <v>1146</v>
      </c>
      <c r="AEW5">
        <v>116</v>
      </c>
      <c r="AEX5">
        <v>0</v>
      </c>
      <c r="AEY5">
        <v>0</v>
      </c>
      <c r="AEZ5">
        <v>0</v>
      </c>
      <c r="AFA5">
        <v>0</v>
      </c>
      <c r="AFB5">
        <v>0</v>
      </c>
      <c r="AFC5">
        <v>0</v>
      </c>
      <c r="AFD5">
        <v>52</v>
      </c>
      <c r="AFE5">
        <v>0</v>
      </c>
      <c r="AFF5">
        <v>0</v>
      </c>
      <c r="AFG5">
        <v>0</v>
      </c>
      <c r="AFH5">
        <v>0</v>
      </c>
      <c r="AFI5">
        <v>0</v>
      </c>
      <c r="AFJ5">
        <v>0</v>
      </c>
      <c r="AFK5">
        <v>0</v>
      </c>
      <c r="AFL5">
        <v>0</v>
      </c>
      <c r="AFM5">
        <v>0</v>
      </c>
      <c r="AFN5">
        <v>0</v>
      </c>
      <c r="AFO5">
        <v>283</v>
      </c>
      <c r="AFP5">
        <v>2234</v>
      </c>
      <c r="AFQ5">
        <v>0</v>
      </c>
      <c r="AFR5">
        <v>219</v>
      </c>
      <c r="AFS5">
        <v>0</v>
      </c>
      <c r="AFT5">
        <v>1</v>
      </c>
      <c r="AFU5">
        <v>0</v>
      </c>
      <c r="AFV5">
        <v>0</v>
      </c>
      <c r="AFW5">
        <v>0</v>
      </c>
      <c r="AFX5">
        <v>0</v>
      </c>
      <c r="AFY5">
        <v>0</v>
      </c>
      <c r="AFZ5">
        <v>0</v>
      </c>
      <c r="AGA5">
        <v>0</v>
      </c>
      <c r="AGB5">
        <v>0</v>
      </c>
      <c r="AGC5">
        <v>0</v>
      </c>
      <c r="AGD5">
        <v>0</v>
      </c>
      <c r="AGE5">
        <v>0</v>
      </c>
      <c r="AGF5">
        <v>0</v>
      </c>
      <c r="AGG5">
        <v>0</v>
      </c>
      <c r="AGH5">
        <v>0</v>
      </c>
      <c r="AGI5">
        <v>0</v>
      </c>
      <c r="AGJ5">
        <v>0</v>
      </c>
      <c r="AGK5">
        <v>0</v>
      </c>
      <c r="AGL5">
        <v>0</v>
      </c>
      <c r="AGM5">
        <v>0</v>
      </c>
      <c r="AGN5">
        <v>0</v>
      </c>
      <c r="AGO5">
        <v>1</v>
      </c>
      <c r="AGP5">
        <v>0</v>
      </c>
      <c r="AGQ5">
        <v>0</v>
      </c>
      <c r="AGR5">
        <v>0</v>
      </c>
      <c r="AGS5">
        <v>0</v>
      </c>
      <c r="AGT5">
        <v>0</v>
      </c>
      <c r="AGU5">
        <v>0</v>
      </c>
      <c r="AGV5">
        <v>0</v>
      </c>
      <c r="AGW5">
        <v>0</v>
      </c>
      <c r="AGX5">
        <v>0</v>
      </c>
      <c r="AGY5">
        <v>0</v>
      </c>
      <c r="AGZ5">
        <v>0</v>
      </c>
      <c r="AHA5">
        <v>0</v>
      </c>
      <c r="AHB5">
        <v>0</v>
      </c>
      <c r="AHC5">
        <v>0</v>
      </c>
      <c r="AHD5">
        <v>0</v>
      </c>
      <c r="AHE5">
        <v>0</v>
      </c>
      <c r="AHF5">
        <v>0</v>
      </c>
      <c r="AHG5">
        <v>0</v>
      </c>
      <c r="AHH5">
        <v>0</v>
      </c>
      <c r="AHI5">
        <v>0</v>
      </c>
      <c r="AHJ5">
        <v>0</v>
      </c>
      <c r="AHK5">
        <v>0</v>
      </c>
      <c r="AHL5">
        <v>0</v>
      </c>
      <c r="AHM5">
        <v>0</v>
      </c>
      <c r="AHN5">
        <v>0</v>
      </c>
      <c r="AHO5">
        <v>0</v>
      </c>
      <c r="AHP5">
        <v>0</v>
      </c>
      <c r="AHQ5">
        <v>0</v>
      </c>
      <c r="AHR5">
        <v>0</v>
      </c>
      <c r="AHS5">
        <v>0</v>
      </c>
      <c r="AHT5">
        <v>2</v>
      </c>
      <c r="AHU5">
        <v>0</v>
      </c>
      <c r="AHV5">
        <v>0</v>
      </c>
      <c r="AHW5">
        <v>0</v>
      </c>
      <c r="AHX5">
        <v>0</v>
      </c>
      <c r="AHY5">
        <v>0</v>
      </c>
      <c r="AHZ5">
        <v>0</v>
      </c>
      <c r="AIA5">
        <v>0</v>
      </c>
      <c r="AIB5">
        <v>0</v>
      </c>
      <c r="AIC5">
        <v>0</v>
      </c>
      <c r="AID5">
        <v>0</v>
      </c>
      <c r="AIE5">
        <v>0</v>
      </c>
      <c r="AIF5">
        <v>0</v>
      </c>
      <c r="AIG5">
        <v>0</v>
      </c>
      <c r="AIH5">
        <v>0</v>
      </c>
      <c r="AII5">
        <v>0</v>
      </c>
      <c r="AIJ5">
        <v>0</v>
      </c>
      <c r="AIK5">
        <v>0</v>
      </c>
      <c r="AIL5">
        <v>0</v>
      </c>
      <c r="AIM5">
        <v>2</v>
      </c>
      <c r="AIN5">
        <v>0</v>
      </c>
      <c r="AIO5">
        <v>0</v>
      </c>
      <c r="AIP5">
        <v>0</v>
      </c>
      <c r="AIQ5">
        <v>0</v>
      </c>
      <c r="AIR5">
        <v>0</v>
      </c>
      <c r="AIS5">
        <v>0</v>
      </c>
      <c r="AIT5">
        <v>0</v>
      </c>
      <c r="AIU5">
        <v>0</v>
      </c>
      <c r="AIV5">
        <v>0</v>
      </c>
      <c r="AIW5">
        <v>0</v>
      </c>
      <c r="AIX5">
        <v>0</v>
      </c>
      <c r="AIY5">
        <v>0</v>
      </c>
      <c r="AIZ5">
        <v>0</v>
      </c>
      <c r="AJA5">
        <v>0</v>
      </c>
      <c r="AJB5">
        <v>0</v>
      </c>
      <c r="AJC5">
        <v>0</v>
      </c>
      <c r="AJD5">
        <v>0</v>
      </c>
      <c r="AJE5">
        <v>0</v>
      </c>
      <c r="AJF5">
        <v>0</v>
      </c>
      <c r="AJG5">
        <v>0</v>
      </c>
      <c r="AJH5">
        <v>0</v>
      </c>
      <c r="AJI5">
        <v>0</v>
      </c>
      <c r="AJJ5">
        <v>0</v>
      </c>
      <c r="AJK5">
        <v>0</v>
      </c>
      <c r="AJL5">
        <v>0</v>
      </c>
      <c r="AJM5">
        <v>0</v>
      </c>
      <c r="AJN5">
        <v>0</v>
      </c>
      <c r="AJO5">
        <v>0</v>
      </c>
      <c r="AJP5">
        <v>1847</v>
      </c>
      <c r="AJQ5">
        <v>0</v>
      </c>
      <c r="AJR5">
        <v>0</v>
      </c>
      <c r="AJS5">
        <v>0</v>
      </c>
      <c r="AJT5">
        <v>0</v>
      </c>
      <c r="AJU5">
        <v>24</v>
      </c>
      <c r="AJV5">
        <v>0</v>
      </c>
      <c r="AJW5">
        <v>0</v>
      </c>
      <c r="AJX5">
        <v>0</v>
      </c>
      <c r="AJY5">
        <v>0</v>
      </c>
      <c r="AJZ5">
        <v>0</v>
      </c>
      <c r="AKA5">
        <v>0</v>
      </c>
      <c r="AKB5">
        <v>0</v>
      </c>
      <c r="AKC5">
        <v>0</v>
      </c>
      <c r="AKD5">
        <v>0</v>
      </c>
      <c r="AKE5">
        <v>0</v>
      </c>
      <c r="AKF5">
        <v>968</v>
      </c>
      <c r="AKG5">
        <v>32</v>
      </c>
      <c r="AKH5">
        <v>0</v>
      </c>
      <c r="AKI5">
        <v>0</v>
      </c>
      <c r="AKJ5">
        <v>0</v>
      </c>
      <c r="AKK5">
        <v>0</v>
      </c>
      <c r="AKL5">
        <v>0</v>
      </c>
      <c r="AKM5">
        <v>0</v>
      </c>
      <c r="AKN5">
        <v>0</v>
      </c>
      <c r="AKO5">
        <v>0</v>
      </c>
      <c r="AKP5">
        <v>0</v>
      </c>
      <c r="AKQ5">
        <v>0</v>
      </c>
      <c r="AKR5">
        <v>0</v>
      </c>
      <c r="AKS5">
        <v>0</v>
      </c>
      <c r="AKT5">
        <v>0</v>
      </c>
      <c r="AKU5">
        <v>0</v>
      </c>
      <c r="AKV5">
        <v>0</v>
      </c>
      <c r="AKW5">
        <v>0</v>
      </c>
      <c r="AKX5">
        <v>0</v>
      </c>
      <c r="AKY5">
        <v>0</v>
      </c>
      <c r="AKZ5">
        <v>0</v>
      </c>
      <c r="ALA5">
        <v>0</v>
      </c>
      <c r="ALB5">
        <v>0</v>
      </c>
      <c r="ALC5">
        <v>0</v>
      </c>
      <c r="ALD5">
        <v>0</v>
      </c>
      <c r="ALE5">
        <v>0</v>
      </c>
      <c r="ALF5">
        <v>0</v>
      </c>
      <c r="ALG5">
        <v>0</v>
      </c>
      <c r="ALH5">
        <v>0</v>
      </c>
      <c r="ALK5" s="178" t="s">
        <v>322</v>
      </c>
    </row>
    <row r="6" spans="1:1000" hidden="1">
      <c r="A6" s="178" t="s">
        <v>136</v>
      </c>
      <c r="B6">
        <v>647</v>
      </c>
      <c r="C6">
        <v>1243</v>
      </c>
      <c r="D6">
        <v>31</v>
      </c>
      <c r="E6">
        <v>44</v>
      </c>
      <c r="F6">
        <v>0</v>
      </c>
      <c r="G6">
        <v>0</v>
      </c>
      <c r="H6">
        <v>0</v>
      </c>
      <c r="I6">
        <v>172</v>
      </c>
      <c r="J6">
        <v>0</v>
      </c>
      <c r="K6">
        <v>0</v>
      </c>
      <c r="L6">
        <v>0</v>
      </c>
      <c r="M6">
        <v>0</v>
      </c>
      <c r="N6">
        <v>0</v>
      </c>
      <c r="O6">
        <v>27</v>
      </c>
      <c r="P6">
        <v>0</v>
      </c>
      <c r="Q6">
        <v>0</v>
      </c>
      <c r="R6">
        <v>0</v>
      </c>
      <c r="S6">
        <v>10</v>
      </c>
      <c r="T6">
        <v>0</v>
      </c>
      <c r="U6">
        <v>0</v>
      </c>
      <c r="V6">
        <v>4</v>
      </c>
      <c r="W6">
        <v>2178</v>
      </c>
      <c r="X6">
        <v>0</v>
      </c>
      <c r="Y6">
        <v>33</v>
      </c>
      <c r="Z6">
        <v>0</v>
      </c>
      <c r="AA6">
        <v>62</v>
      </c>
      <c r="AB6">
        <v>77</v>
      </c>
      <c r="AC6">
        <v>8</v>
      </c>
      <c r="AD6">
        <v>0</v>
      </c>
      <c r="AE6">
        <v>0</v>
      </c>
      <c r="AF6">
        <v>0</v>
      </c>
      <c r="AG6">
        <v>0</v>
      </c>
      <c r="AH6">
        <v>5</v>
      </c>
      <c r="AI6">
        <v>0</v>
      </c>
      <c r="AJ6">
        <v>0</v>
      </c>
      <c r="AK6">
        <v>0</v>
      </c>
      <c r="AL6">
        <v>0</v>
      </c>
      <c r="AM6">
        <v>0</v>
      </c>
      <c r="AN6">
        <v>10</v>
      </c>
      <c r="AO6">
        <v>0</v>
      </c>
      <c r="AP6">
        <v>0</v>
      </c>
      <c r="AQ6">
        <v>0</v>
      </c>
      <c r="AR6">
        <v>14</v>
      </c>
      <c r="AS6">
        <v>0</v>
      </c>
      <c r="AT6">
        <v>0</v>
      </c>
      <c r="AU6">
        <v>0</v>
      </c>
      <c r="AV6">
        <v>176</v>
      </c>
      <c r="AW6">
        <v>0</v>
      </c>
      <c r="AX6">
        <v>5</v>
      </c>
      <c r="AY6">
        <v>0</v>
      </c>
      <c r="AZ6">
        <v>2</v>
      </c>
      <c r="BA6">
        <v>0</v>
      </c>
      <c r="BB6">
        <v>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3</v>
      </c>
      <c r="BV6">
        <v>0</v>
      </c>
      <c r="BW6">
        <v>0</v>
      </c>
      <c r="BX6">
        <v>0</v>
      </c>
      <c r="BY6">
        <v>0</v>
      </c>
      <c r="BZ6">
        <v>8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46</v>
      </c>
      <c r="CS6">
        <v>1</v>
      </c>
      <c r="CT6">
        <v>55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1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1</v>
      </c>
      <c r="ES6">
        <v>0</v>
      </c>
      <c r="ET6">
        <v>0</v>
      </c>
      <c r="EU6">
        <v>0</v>
      </c>
      <c r="EV6">
        <v>0</v>
      </c>
      <c r="EW6">
        <v>3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27</v>
      </c>
      <c r="FP6">
        <v>1</v>
      </c>
      <c r="FQ6">
        <v>31</v>
      </c>
      <c r="FR6">
        <v>0</v>
      </c>
      <c r="FS6">
        <v>0</v>
      </c>
      <c r="FT6">
        <v>0</v>
      </c>
      <c r="FU6">
        <v>3029</v>
      </c>
      <c r="FV6">
        <v>17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2</v>
      </c>
      <c r="GO6">
        <v>1</v>
      </c>
      <c r="GP6">
        <v>3049</v>
      </c>
      <c r="GQ6">
        <v>0</v>
      </c>
      <c r="GR6">
        <v>10</v>
      </c>
      <c r="GS6">
        <v>0</v>
      </c>
      <c r="GT6">
        <v>21</v>
      </c>
      <c r="GU6">
        <v>4</v>
      </c>
      <c r="GV6">
        <v>2</v>
      </c>
      <c r="GW6">
        <v>0</v>
      </c>
      <c r="GX6">
        <v>0</v>
      </c>
      <c r="GY6">
        <v>0</v>
      </c>
      <c r="GZ6">
        <v>0</v>
      </c>
      <c r="HA6">
        <v>1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2</v>
      </c>
      <c r="HN6">
        <v>0</v>
      </c>
      <c r="HO6">
        <v>30</v>
      </c>
      <c r="HP6">
        <v>0</v>
      </c>
      <c r="HQ6">
        <v>0</v>
      </c>
      <c r="HR6">
        <v>0</v>
      </c>
      <c r="HS6">
        <v>8</v>
      </c>
      <c r="HT6">
        <v>24</v>
      </c>
      <c r="HU6">
        <v>3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1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1</v>
      </c>
      <c r="IN6">
        <v>37</v>
      </c>
      <c r="IO6">
        <v>0</v>
      </c>
      <c r="IP6">
        <v>0</v>
      </c>
      <c r="IQ6">
        <v>0</v>
      </c>
      <c r="IR6">
        <v>2</v>
      </c>
      <c r="IS6">
        <v>20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  <c r="JD6">
        <v>0</v>
      </c>
      <c r="JE6">
        <v>0</v>
      </c>
      <c r="JF6">
        <v>0</v>
      </c>
      <c r="JG6">
        <v>0</v>
      </c>
      <c r="JH6">
        <v>0</v>
      </c>
      <c r="JI6">
        <v>0</v>
      </c>
      <c r="JJ6">
        <v>0</v>
      </c>
      <c r="JK6">
        <v>0</v>
      </c>
      <c r="JL6">
        <v>0</v>
      </c>
      <c r="JM6">
        <v>22</v>
      </c>
      <c r="JN6">
        <v>0</v>
      </c>
      <c r="JO6">
        <v>0</v>
      </c>
      <c r="JP6">
        <v>0</v>
      </c>
      <c r="JQ6">
        <v>89</v>
      </c>
      <c r="JR6">
        <v>33</v>
      </c>
      <c r="JS6">
        <v>7</v>
      </c>
      <c r="JT6">
        <v>0</v>
      </c>
      <c r="JU6">
        <v>0</v>
      </c>
      <c r="JV6">
        <v>0</v>
      </c>
      <c r="JW6">
        <v>0</v>
      </c>
      <c r="JX6">
        <v>0</v>
      </c>
      <c r="JY6">
        <v>0</v>
      </c>
      <c r="JZ6">
        <v>0</v>
      </c>
      <c r="KA6">
        <v>0</v>
      </c>
      <c r="KB6">
        <v>0</v>
      </c>
      <c r="KC6">
        <v>0</v>
      </c>
      <c r="KD6">
        <v>4</v>
      </c>
      <c r="KE6">
        <v>0</v>
      </c>
      <c r="KF6">
        <v>0</v>
      </c>
      <c r="KG6">
        <v>0</v>
      </c>
      <c r="KH6">
        <v>0</v>
      </c>
      <c r="KI6">
        <v>0</v>
      </c>
      <c r="KJ6">
        <v>0</v>
      </c>
      <c r="KK6">
        <v>0</v>
      </c>
      <c r="KL6">
        <v>133</v>
      </c>
      <c r="KM6">
        <v>0</v>
      </c>
      <c r="KN6">
        <v>1</v>
      </c>
      <c r="KO6">
        <v>0</v>
      </c>
      <c r="KP6">
        <v>20</v>
      </c>
      <c r="KQ6">
        <v>2</v>
      </c>
      <c r="KR6">
        <v>1</v>
      </c>
      <c r="KS6">
        <v>0</v>
      </c>
      <c r="KT6">
        <v>0</v>
      </c>
      <c r="KU6">
        <v>0</v>
      </c>
      <c r="KV6">
        <v>0</v>
      </c>
      <c r="KW6">
        <v>0</v>
      </c>
      <c r="KX6">
        <v>0</v>
      </c>
      <c r="KY6">
        <v>0</v>
      </c>
      <c r="KZ6">
        <v>0</v>
      </c>
      <c r="LA6">
        <v>0</v>
      </c>
      <c r="LB6">
        <v>0</v>
      </c>
      <c r="LC6">
        <v>0</v>
      </c>
      <c r="LD6">
        <v>0</v>
      </c>
      <c r="LE6">
        <v>0</v>
      </c>
      <c r="LF6">
        <v>0</v>
      </c>
      <c r="LG6">
        <v>0</v>
      </c>
      <c r="LH6">
        <v>0</v>
      </c>
      <c r="LI6">
        <v>0</v>
      </c>
      <c r="LJ6">
        <v>0</v>
      </c>
      <c r="LK6">
        <v>23</v>
      </c>
      <c r="LL6">
        <v>0</v>
      </c>
      <c r="LM6">
        <v>0</v>
      </c>
      <c r="LN6">
        <v>0</v>
      </c>
      <c r="LO6">
        <v>229</v>
      </c>
      <c r="LP6">
        <v>0</v>
      </c>
      <c r="LQ6">
        <v>0</v>
      </c>
      <c r="LR6">
        <v>0</v>
      </c>
      <c r="LS6">
        <v>0</v>
      </c>
      <c r="LT6">
        <v>0</v>
      </c>
      <c r="LU6">
        <v>0</v>
      </c>
      <c r="LV6">
        <v>0</v>
      </c>
      <c r="LW6">
        <v>0</v>
      </c>
      <c r="LX6">
        <v>0</v>
      </c>
      <c r="LY6">
        <v>0</v>
      </c>
      <c r="LZ6">
        <v>0</v>
      </c>
      <c r="MA6">
        <v>0</v>
      </c>
      <c r="MB6">
        <v>0</v>
      </c>
      <c r="MC6">
        <v>0</v>
      </c>
      <c r="MD6">
        <v>0</v>
      </c>
      <c r="ME6">
        <v>0</v>
      </c>
      <c r="MF6">
        <v>0</v>
      </c>
      <c r="MG6">
        <v>0</v>
      </c>
      <c r="MH6">
        <v>0</v>
      </c>
      <c r="MI6">
        <v>0</v>
      </c>
      <c r="MJ6">
        <v>229</v>
      </c>
      <c r="MK6">
        <v>0</v>
      </c>
      <c r="ML6">
        <v>0</v>
      </c>
      <c r="MM6">
        <v>0</v>
      </c>
      <c r="MN6">
        <v>34</v>
      </c>
      <c r="MO6">
        <v>6</v>
      </c>
      <c r="MP6">
        <v>0</v>
      </c>
      <c r="MQ6">
        <v>0</v>
      </c>
      <c r="MR6">
        <v>0</v>
      </c>
      <c r="MS6">
        <v>0</v>
      </c>
      <c r="MT6">
        <v>0</v>
      </c>
      <c r="MU6">
        <v>0</v>
      </c>
      <c r="MV6">
        <v>0</v>
      </c>
      <c r="MW6">
        <v>0</v>
      </c>
      <c r="MX6">
        <v>0</v>
      </c>
      <c r="MY6">
        <v>0</v>
      </c>
      <c r="MZ6">
        <v>0</v>
      </c>
      <c r="NA6">
        <v>0</v>
      </c>
      <c r="NB6">
        <v>0</v>
      </c>
      <c r="NC6">
        <v>0</v>
      </c>
      <c r="ND6">
        <v>0</v>
      </c>
      <c r="NE6">
        <v>0</v>
      </c>
      <c r="NF6">
        <v>0</v>
      </c>
      <c r="NG6">
        <v>0</v>
      </c>
      <c r="NH6">
        <v>2</v>
      </c>
      <c r="NI6">
        <v>42</v>
      </c>
      <c r="NJ6">
        <v>0</v>
      </c>
      <c r="NK6">
        <v>3</v>
      </c>
      <c r="NL6">
        <v>0</v>
      </c>
      <c r="NM6">
        <v>179</v>
      </c>
      <c r="NN6">
        <v>19</v>
      </c>
      <c r="NO6">
        <v>40</v>
      </c>
      <c r="NP6">
        <v>0</v>
      </c>
      <c r="NQ6">
        <v>0</v>
      </c>
      <c r="NR6">
        <v>0</v>
      </c>
      <c r="NS6">
        <v>0</v>
      </c>
      <c r="NT6">
        <v>0</v>
      </c>
      <c r="NU6">
        <v>0</v>
      </c>
      <c r="NV6">
        <v>0</v>
      </c>
      <c r="NW6">
        <v>0</v>
      </c>
      <c r="NX6">
        <v>0</v>
      </c>
      <c r="NY6">
        <v>0</v>
      </c>
      <c r="NZ6">
        <v>0</v>
      </c>
      <c r="OA6">
        <v>0</v>
      </c>
      <c r="OB6">
        <v>0</v>
      </c>
      <c r="OC6">
        <v>0</v>
      </c>
      <c r="OD6">
        <v>0</v>
      </c>
      <c r="OE6">
        <v>0</v>
      </c>
      <c r="OF6">
        <v>0</v>
      </c>
      <c r="OG6">
        <v>32</v>
      </c>
      <c r="OH6">
        <v>270</v>
      </c>
      <c r="OI6">
        <v>0</v>
      </c>
      <c r="OJ6">
        <v>0</v>
      </c>
      <c r="OK6">
        <v>0</v>
      </c>
      <c r="OL6">
        <v>4323</v>
      </c>
      <c r="OM6">
        <v>1456</v>
      </c>
      <c r="ON6">
        <v>93</v>
      </c>
      <c r="OO6">
        <v>44</v>
      </c>
      <c r="OP6">
        <v>0</v>
      </c>
      <c r="OQ6">
        <v>0</v>
      </c>
      <c r="OR6">
        <v>0</v>
      </c>
      <c r="OS6">
        <v>178</v>
      </c>
      <c r="OT6">
        <v>0</v>
      </c>
      <c r="OU6">
        <v>0</v>
      </c>
      <c r="OV6">
        <v>0</v>
      </c>
      <c r="OW6">
        <v>0</v>
      </c>
      <c r="OX6">
        <v>0</v>
      </c>
      <c r="OY6">
        <v>42</v>
      </c>
      <c r="OZ6">
        <v>0</v>
      </c>
      <c r="PA6">
        <v>0</v>
      </c>
      <c r="PB6">
        <v>0</v>
      </c>
      <c r="PC6">
        <v>24</v>
      </c>
      <c r="PD6">
        <v>0</v>
      </c>
      <c r="PE6">
        <v>77</v>
      </c>
      <c r="PF6">
        <v>42</v>
      </c>
      <c r="PG6">
        <v>6279</v>
      </c>
      <c r="PH6">
        <v>0</v>
      </c>
      <c r="PI6">
        <v>52</v>
      </c>
      <c r="PJ6">
        <v>0</v>
      </c>
      <c r="PK6">
        <v>569</v>
      </c>
      <c r="PL6">
        <v>547</v>
      </c>
      <c r="PM6">
        <v>14</v>
      </c>
      <c r="PN6">
        <v>0</v>
      </c>
      <c r="PO6">
        <v>0</v>
      </c>
      <c r="PP6">
        <v>0</v>
      </c>
      <c r="PQ6">
        <v>0</v>
      </c>
      <c r="PR6">
        <v>0</v>
      </c>
      <c r="PS6">
        <v>0</v>
      </c>
      <c r="PT6">
        <v>45</v>
      </c>
      <c r="PU6">
        <v>0</v>
      </c>
      <c r="PV6">
        <v>0</v>
      </c>
      <c r="PW6">
        <v>0</v>
      </c>
      <c r="PX6">
        <v>0</v>
      </c>
      <c r="PY6">
        <v>0</v>
      </c>
      <c r="PZ6">
        <v>0</v>
      </c>
      <c r="QA6">
        <v>0</v>
      </c>
      <c r="QB6">
        <v>0</v>
      </c>
      <c r="QC6">
        <v>0</v>
      </c>
      <c r="QD6">
        <v>0</v>
      </c>
      <c r="QE6">
        <v>240</v>
      </c>
      <c r="QF6">
        <v>1415</v>
      </c>
      <c r="QG6">
        <v>0</v>
      </c>
      <c r="QH6">
        <v>6</v>
      </c>
      <c r="QI6">
        <v>0</v>
      </c>
      <c r="QJ6">
        <v>173</v>
      </c>
      <c r="QK6">
        <v>230</v>
      </c>
      <c r="QL6">
        <v>30</v>
      </c>
      <c r="QM6">
        <v>0</v>
      </c>
      <c r="QN6">
        <v>0</v>
      </c>
      <c r="QO6">
        <v>0</v>
      </c>
      <c r="QP6">
        <v>0</v>
      </c>
      <c r="QQ6">
        <v>0</v>
      </c>
      <c r="QR6">
        <v>0</v>
      </c>
      <c r="QS6">
        <v>3</v>
      </c>
      <c r="QT6">
        <v>0</v>
      </c>
      <c r="QU6">
        <v>0</v>
      </c>
      <c r="QV6">
        <v>0</v>
      </c>
      <c r="QW6">
        <v>0</v>
      </c>
      <c r="QX6">
        <v>0</v>
      </c>
      <c r="QY6">
        <v>0</v>
      </c>
      <c r="QZ6">
        <v>0</v>
      </c>
      <c r="RA6">
        <v>0</v>
      </c>
      <c r="RB6">
        <v>0</v>
      </c>
      <c r="RC6">
        <v>0</v>
      </c>
      <c r="RD6">
        <v>123</v>
      </c>
      <c r="RE6">
        <v>559</v>
      </c>
      <c r="RF6">
        <v>0</v>
      </c>
      <c r="RG6">
        <v>0</v>
      </c>
      <c r="RH6">
        <v>0</v>
      </c>
      <c r="RI6">
        <v>8</v>
      </c>
      <c r="RJ6">
        <v>3</v>
      </c>
      <c r="RK6">
        <v>1</v>
      </c>
      <c r="RL6">
        <v>0</v>
      </c>
      <c r="RM6">
        <v>0</v>
      </c>
      <c r="RN6">
        <v>0</v>
      </c>
      <c r="RO6">
        <v>0</v>
      </c>
      <c r="RP6">
        <v>0</v>
      </c>
      <c r="RQ6">
        <v>0</v>
      </c>
      <c r="RR6">
        <v>1</v>
      </c>
      <c r="RS6">
        <v>0</v>
      </c>
      <c r="RT6">
        <v>0</v>
      </c>
      <c r="RU6">
        <v>0</v>
      </c>
      <c r="RV6">
        <v>0</v>
      </c>
      <c r="RW6">
        <v>0</v>
      </c>
      <c r="RX6">
        <v>0</v>
      </c>
      <c r="RY6">
        <v>0</v>
      </c>
      <c r="RZ6">
        <v>0</v>
      </c>
      <c r="SA6">
        <v>0</v>
      </c>
      <c r="SB6">
        <v>0</v>
      </c>
      <c r="SC6">
        <v>3</v>
      </c>
      <c r="SD6">
        <v>16</v>
      </c>
      <c r="SE6">
        <v>0</v>
      </c>
      <c r="SF6">
        <v>0</v>
      </c>
      <c r="SG6">
        <v>0</v>
      </c>
      <c r="SH6">
        <v>0</v>
      </c>
      <c r="SI6">
        <v>0</v>
      </c>
      <c r="SJ6">
        <v>0</v>
      </c>
      <c r="SK6">
        <v>0</v>
      </c>
      <c r="SL6">
        <v>0</v>
      </c>
      <c r="SM6">
        <v>0</v>
      </c>
      <c r="SN6">
        <v>0</v>
      </c>
      <c r="SO6">
        <v>0</v>
      </c>
      <c r="SP6">
        <v>0</v>
      </c>
      <c r="SQ6">
        <v>0</v>
      </c>
      <c r="SR6">
        <v>0</v>
      </c>
      <c r="SS6">
        <v>0</v>
      </c>
      <c r="ST6">
        <v>0</v>
      </c>
      <c r="SU6">
        <v>0</v>
      </c>
      <c r="SV6">
        <v>0</v>
      </c>
      <c r="SW6">
        <v>0</v>
      </c>
      <c r="SX6">
        <v>0</v>
      </c>
      <c r="SY6">
        <v>0</v>
      </c>
      <c r="SZ6">
        <v>0</v>
      </c>
      <c r="TA6">
        <v>0</v>
      </c>
      <c r="TB6">
        <v>1</v>
      </c>
      <c r="TC6">
        <v>1</v>
      </c>
      <c r="TD6">
        <v>0</v>
      </c>
      <c r="TE6">
        <v>0</v>
      </c>
      <c r="TF6">
        <v>0</v>
      </c>
      <c r="TG6">
        <v>0</v>
      </c>
      <c r="TH6">
        <v>0</v>
      </c>
      <c r="TI6">
        <v>0</v>
      </c>
      <c r="TJ6">
        <v>0</v>
      </c>
      <c r="TK6">
        <v>0</v>
      </c>
      <c r="TL6">
        <v>0</v>
      </c>
      <c r="TM6">
        <v>0</v>
      </c>
      <c r="TN6">
        <v>0</v>
      </c>
      <c r="TO6">
        <v>0</v>
      </c>
      <c r="TP6">
        <v>0</v>
      </c>
      <c r="TQ6">
        <v>0</v>
      </c>
      <c r="TR6">
        <v>0</v>
      </c>
      <c r="TS6">
        <v>0</v>
      </c>
      <c r="TT6">
        <v>0</v>
      </c>
      <c r="TU6">
        <v>0</v>
      </c>
      <c r="TV6">
        <v>0</v>
      </c>
      <c r="TW6">
        <v>0</v>
      </c>
      <c r="TX6">
        <v>0</v>
      </c>
      <c r="TY6">
        <v>0</v>
      </c>
      <c r="TZ6">
        <v>0</v>
      </c>
      <c r="UA6">
        <v>0</v>
      </c>
      <c r="UB6">
        <v>0</v>
      </c>
      <c r="UC6">
        <v>0</v>
      </c>
      <c r="UD6">
        <v>0</v>
      </c>
      <c r="UE6">
        <v>0</v>
      </c>
      <c r="UF6">
        <v>0</v>
      </c>
      <c r="UG6">
        <v>2</v>
      </c>
      <c r="UH6">
        <v>1</v>
      </c>
      <c r="UI6">
        <v>0</v>
      </c>
      <c r="UJ6">
        <v>0</v>
      </c>
      <c r="UK6">
        <v>0</v>
      </c>
      <c r="UL6">
        <v>0</v>
      </c>
      <c r="UM6">
        <v>0</v>
      </c>
      <c r="UN6">
        <v>0</v>
      </c>
      <c r="UO6">
        <v>0</v>
      </c>
      <c r="UP6">
        <v>0</v>
      </c>
      <c r="UQ6">
        <v>0</v>
      </c>
      <c r="UR6">
        <v>0</v>
      </c>
      <c r="US6">
        <v>0</v>
      </c>
      <c r="UT6">
        <v>0</v>
      </c>
      <c r="UU6">
        <v>0</v>
      </c>
      <c r="UV6">
        <v>0</v>
      </c>
      <c r="UW6">
        <v>0</v>
      </c>
      <c r="UX6">
        <v>0</v>
      </c>
      <c r="UY6">
        <v>0</v>
      </c>
      <c r="UZ6">
        <v>0</v>
      </c>
      <c r="VA6">
        <v>3</v>
      </c>
      <c r="VB6">
        <v>0</v>
      </c>
      <c r="VC6">
        <v>0</v>
      </c>
      <c r="VD6">
        <v>0</v>
      </c>
      <c r="VE6">
        <v>0</v>
      </c>
      <c r="VF6">
        <v>0</v>
      </c>
      <c r="VG6">
        <v>0</v>
      </c>
      <c r="VH6">
        <v>0</v>
      </c>
      <c r="VI6">
        <v>0</v>
      </c>
      <c r="VJ6">
        <v>0</v>
      </c>
      <c r="VK6">
        <v>0</v>
      </c>
      <c r="VL6">
        <v>0</v>
      </c>
      <c r="VM6">
        <v>0</v>
      </c>
      <c r="VN6">
        <v>0</v>
      </c>
      <c r="VO6">
        <v>0</v>
      </c>
      <c r="VP6">
        <v>0</v>
      </c>
      <c r="VQ6">
        <v>0</v>
      </c>
      <c r="VR6">
        <v>0</v>
      </c>
      <c r="VS6">
        <v>0</v>
      </c>
      <c r="VT6">
        <v>0</v>
      </c>
      <c r="VU6">
        <v>0</v>
      </c>
      <c r="VV6">
        <v>0</v>
      </c>
      <c r="VW6">
        <v>0</v>
      </c>
      <c r="VX6">
        <v>0</v>
      </c>
      <c r="VY6">
        <v>0</v>
      </c>
      <c r="VZ6">
        <v>0</v>
      </c>
      <c r="WA6">
        <v>0</v>
      </c>
      <c r="WB6">
        <v>0</v>
      </c>
      <c r="WC6">
        <v>0</v>
      </c>
      <c r="WD6">
        <v>18</v>
      </c>
      <c r="WE6">
        <v>2</v>
      </c>
      <c r="WF6">
        <v>3</v>
      </c>
      <c r="WG6">
        <v>0</v>
      </c>
      <c r="WH6">
        <v>0</v>
      </c>
      <c r="WI6">
        <v>0</v>
      </c>
      <c r="WJ6">
        <v>0</v>
      </c>
      <c r="WK6">
        <v>0</v>
      </c>
      <c r="WL6">
        <v>0</v>
      </c>
      <c r="WM6">
        <v>281</v>
      </c>
      <c r="WN6">
        <v>0</v>
      </c>
      <c r="WO6">
        <v>0</v>
      </c>
      <c r="WP6">
        <v>0</v>
      </c>
      <c r="WQ6">
        <v>0</v>
      </c>
      <c r="WR6">
        <v>0</v>
      </c>
      <c r="WS6">
        <v>0</v>
      </c>
      <c r="WT6">
        <v>0</v>
      </c>
      <c r="WU6">
        <v>0</v>
      </c>
      <c r="WV6">
        <v>0</v>
      </c>
      <c r="WW6">
        <v>0</v>
      </c>
      <c r="WX6">
        <v>14</v>
      </c>
      <c r="WY6">
        <v>318</v>
      </c>
      <c r="WZ6">
        <v>0</v>
      </c>
      <c r="XA6">
        <v>0</v>
      </c>
      <c r="XB6">
        <v>0</v>
      </c>
      <c r="XC6">
        <v>25</v>
      </c>
      <c r="XD6">
        <v>4</v>
      </c>
      <c r="XE6">
        <v>38</v>
      </c>
      <c r="XF6">
        <v>0</v>
      </c>
      <c r="XG6">
        <v>0</v>
      </c>
      <c r="XH6">
        <v>0</v>
      </c>
      <c r="XI6">
        <v>0</v>
      </c>
      <c r="XJ6">
        <v>0</v>
      </c>
      <c r="XK6">
        <v>0</v>
      </c>
      <c r="XL6">
        <v>0</v>
      </c>
      <c r="XM6">
        <v>0</v>
      </c>
      <c r="XN6">
        <v>0</v>
      </c>
      <c r="XO6">
        <v>0</v>
      </c>
      <c r="XP6">
        <v>0</v>
      </c>
      <c r="XQ6">
        <v>0</v>
      </c>
      <c r="XR6">
        <v>0</v>
      </c>
      <c r="XS6">
        <v>0</v>
      </c>
      <c r="XT6">
        <v>0</v>
      </c>
      <c r="XU6">
        <v>0</v>
      </c>
      <c r="XV6">
        <v>0</v>
      </c>
      <c r="XW6">
        <v>12</v>
      </c>
      <c r="XX6">
        <v>79</v>
      </c>
      <c r="XY6">
        <v>0</v>
      </c>
      <c r="XZ6">
        <v>0</v>
      </c>
      <c r="YA6">
        <v>0</v>
      </c>
      <c r="YB6">
        <v>7</v>
      </c>
      <c r="YC6">
        <v>1</v>
      </c>
      <c r="YD6">
        <v>0</v>
      </c>
      <c r="YE6">
        <v>0</v>
      </c>
      <c r="YF6">
        <v>0</v>
      </c>
      <c r="YG6">
        <v>0</v>
      </c>
      <c r="YH6">
        <v>0</v>
      </c>
      <c r="YI6">
        <v>0</v>
      </c>
      <c r="YJ6">
        <v>0</v>
      </c>
      <c r="YK6">
        <v>0</v>
      </c>
      <c r="YL6">
        <v>0</v>
      </c>
      <c r="YM6">
        <v>0</v>
      </c>
      <c r="YN6">
        <v>0</v>
      </c>
      <c r="YO6">
        <v>0</v>
      </c>
      <c r="YP6">
        <v>0</v>
      </c>
      <c r="YQ6">
        <v>0</v>
      </c>
      <c r="YR6">
        <v>0</v>
      </c>
      <c r="YS6">
        <v>0</v>
      </c>
      <c r="YT6">
        <v>0</v>
      </c>
      <c r="YU6">
        <v>0</v>
      </c>
      <c r="YV6">
        <v>7</v>
      </c>
      <c r="YW6">
        <v>15</v>
      </c>
      <c r="YX6">
        <v>0</v>
      </c>
      <c r="YY6">
        <v>0</v>
      </c>
      <c r="YZ6">
        <v>0</v>
      </c>
      <c r="ZA6">
        <v>0</v>
      </c>
      <c r="ZB6">
        <v>4</v>
      </c>
      <c r="ZC6">
        <v>0</v>
      </c>
      <c r="ZD6">
        <v>0</v>
      </c>
      <c r="ZE6">
        <v>0</v>
      </c>
      <c r="ZF6">
        <v>0</v>
      </c>
      <c r="ZG6">
        <v>0</v>
      </c>
      <c r="ZH6">
        <v>0</v>
      </c>
      <c r="ZI6">
        <v>0</v>
      </c>
      <c r="ZJ6">
        <v>0</v>
      </c>
      <c r="ZK6">
        <v>0</v>
      </c>
      <c r="ZL6">
        <v>0</v>
      </c>
      <c r="ZM6">
        <v>0</v>
      </c>
      <c r="ZN6">
        <v>0</v>
      </c>
      <c r="ZO6">
        <v>0</v>
      </c>
      <c r="ZP6">
        <v>0</v>
      </c>
      <c r="ZQ6">
        <v>0</v>
      </c>
      <c r="ZR6">
        <v>0</v>
      </c>
      <c r="ZS6">
        <v>0</v>
      </c>
      <c r="ZT6">
        <v>0</v>
      </c>
      <c r="ZU6">
        <v>1</v>
      </c>
      <c r="ZV6">
        <v>5</v>
      </c>
      <c r="ZW6">
        <v>0</v>
      </c>
      <c r="ZX6">
        <v>0</v>
      </c>
      <c r="ZY6">
        <v>0</v>
      </c>
      <c r="ZZ6">
        <v>36</v>
      </c>
      <c r="AAA6">
        <v>12</v>
      </c>
      <c r="AAB6">
        <v>3</v>
      </c>
      <c r="AAC6">
        <v>0</v>
      </c>
      <c r="AAD6">
        <v>0</v>
      </c>
      <c r="AAE6">
        <v>0</v>
      </c>
      <c r="AAF6">
        <v>0</v>
      </c>
      <c r="AAG6">
        <v>0</v>
      </c>
      <c r="AAH6">
        <v>0</v>
      </c>
      <c r="AAI6">
        <v>0</v>
      </c>
      <c r="AAJ6">
        <v>0</v>
      </c>
      <c r="AAK6">
        <v>0</v>
      </c>
      <c r="AAL6">
        <v>0</v>
      </c>
      <c r="AAM6">
        <v>0</v>
      </c>
      <c r="AAN6">
        <v>0</v>
      </c>
      <c r="AAO6">
        <v>0</v>
      </c>
      <c r="AAP6">
        <v>0</v>
      </c>
      <c r="AAQ6">
        <v>0</v>
      </c>
      <c r="AAR6">
        <v>0</v>
      </c>
      <c r="AAS6">
        <v>0</v>
      </c>
      <c r="AAT6">
        <v>18</v>
      </c>
      <c r="AAU6">
        <v>69</v>
      </c>
      <c r="AAV6">
        <v>0</v>
      </c>
      <c r="AAW6">
        <v>0</v>
      </c>
      <c r="AAX6">
        <v>0</v>
      </c>
      <c r="AAY6">
        <v>26</v>
      </c>
      <c r="AAZ6">
        <v>20</v>
      </c>
      <c r="ABA6">
        <v>2</v>
      </c>
      <c r="ABB6">
        <v>0</v>
      </c>
      <c r="ABC6">
        <v>0</v>
      </c>
      <c r="ABD6">
        <v>0</v>
      </c>
      <c r="ABE6">
        <v>0</v>
      </c>
      <c r="ABF6">
        <v>0</v>
      </c>
      <c r="ABG6">
        <v>0</v>
      </c>
      <c r="ABH6">
        <v>0</v>
      </c>
      <c r="ABI6">
        <v>0</v>
      </c>
      <c r="ABJ6">
        <v>0</v>
      </c>
      <c r="ABK6">
        <v>0</v>
      </c>
      <c r="ABL6">
        <v>0</v>
      </c>
      <c r="ABM6">
        <v>0</v>
      </c>
      <c r="ABN6">
        <v>0</v>
      </c>
      <c r="ABO6">
        <v>0</v>
      </c>
      <c r="ABP6">
        <v>0</v>
      </c>
      <c r="ABQ6">
        <v>0</v>
      </c>
      <c r="ABR6">
        <v>0</v>
      </c>
      <c r="ABS6">
        <v>19</v>
      </c>
      <c r="ABT6">
        <v>67</v>
      </c>
      <c r="ABU6">
        <v>0</v>
      </c>
      <c r="ABV6">
        <v>0</v>
      </c>
      <c r="ABW6">
        <v>0</v>
      </c>
      <c r="ABX6">
        <v>1</v>
      </c>
      <c r="ABY6">
        <v>0</v>
      </c>
      <c r="ABZ6">
        <v>0</v>
      </c>
      <c r="ACA6">
        <v>0</v>
      </c>
      <c r="ACB6">
        <v>0</v>
      </c>
      <c r="ACC6">
        <v>0</v>
      </c>
      <c r="ACD6">
        <v>0</v>
      </c>
      <c r="ACE6">
        <v>0</v>
      </c>
      <c r="ACF6">
        <v>0</v>
      </c>
      <c r="ACG6">
        <v>0</v>
      </c>
      <c r="ACH6">
        <v>0</v>
      </c>
      <c r="ACI6">
        <v>0</v>
      </c>
      <c r="ACJ6">
        <v>0</v>
      </c>
      <c r="ACK6">
        <v>0</v>
      </c>
      <c r="ACL6">
        <v>0</v>
      </c>
      <c r="ACM6">
        <v>0</v>
      </c>
      <c r="ACN6">
        <v>0</v>
      </c>
      <c r="ACO6">
        <v>0</v>
      </c>
      <c r="ACP6">
        <v>0</v>
      </c>
      <c r="ACQ6">
        <v>0</v>
      </c>
      <c r="ACR6">
        <v>0</v>
      </c>
      <c r="ACS6">
        <v>1</v>
      </c>
      <c r="ACT6">
        <v>0</v>
      </c>
      <c r="ACU6">
        <v>0</v>
      </c>
      <c r="ACV6">
        <v>0</v>
      </c>
      <c r="ACW6">
        <v>62</v>
      </c>
      <c r="ACX6">
        <v>4</v>
      </c>
      <c r="ACY6">
        <v>1</v>
      </c>
      <c r="ACZ6">
        <v>0</v>
      </c>
      <c r="ADA6">
        <v>0</v>
      </c>
      <c r="ADB6">
        <v>0</v>
      </c>
      <c r="ADC6">
        <v>0</v>
      </c>
      <c r="ADD6">
        <v>0</v>
      </c>
      <c r="ADE6">
        <v>0</v>
      </c>
      <c r="ADF6">
        <v>0</v>
      </c>
      <c r="ADG6">
        <v>0</v>
      </c>
      <c r="ADH6">
        <v>0</v>
      </c>
      <c r="ADI6">
        <v>0</v>
      </c>
      <c r="ADJ6">
        <v>0</v>
      </c>
      <c r="ADK6">
        <v>0</v>
      </c>
      <c r="ADL6">
        <v>0</v>
      </c>
      <c r="ADM6">
        <v>0</v>
      </c>
      <c r="ADN6">
        <v>0</v>
      </c>
      <c r="ADO6">
        <v>0</v>
      </c>
      <c r="ADP6">
        <v>0</v>
      </c>
      <c r="ADQ6">
        <v>24</v>
      </c>
      <c r="ADR6">
        <v>91</v>
      </c>
      <c r="ADS6">
        <v>0</v>
      </c>
      <c r="ADT6">
        <v>1</v>
      </c>
      <c r="ADU6">
        <v>0</v>
      </c>
      <c r="ADV6">
        <v>439</v>
      </c>
      <c r="ADW6">
        <v>34</v>
      </c>
      <c r="ADX6">
        <v>6</v>
      </c>
      <c r="ADY6">
        <v>0</v>
      </c>
      <c r="ADZ6">
        <v>0</v>
      </c>
      <c r="AEA6">
        <v>0</v>
      </c>
      <c r="AEB6">
        <v>0</v>
      </c>
      <c r="AEC6">
        <v>0</v>
      </c>
      <c r="AED6">
        <v>0</v>
      </c>
      <c r="AEE6">
        <v>3</v>
      </c>
      <c r="AEF6">
        <v>0</v>
      </c>
      <c r="AEG6">
        <v>0</v>
      </c>
      <c r="AEH6">
        <v>0</v>
      </c>
      <c r="AEI6">
        <v>0</v>
      </c>
      <c r="AEJ6">
        <v>0</v>
      </c>
      <c r="AEK6">
        <v>0</v>
      </c>
      <c r="AEL6">
        <v>0</v>
      </c>
      <c r="AEM6">
        <v>0</v>
      </c>
      <c r="AEN6">
        <v>0</v>
      </c>
      <c r="AEO6">
        <v>0</v>
      </c>
      <c r="AEP6">
        <v>116</v>
      </c>
      <c r="AEQ6">
        <v>598</v>
      </c>
      <c r="AER6">
        <v>0</v>
      </c>
      <c r="AES6">
        <v>0</v>
      </c>
      <c r="AET6">
        <v>0</v>
      </c>
      <c r="AEU6">
        <v>1364</v>
      </c>
      <c r="AEV6">
        <v>863</v>
      </c>
      <c r="AEW6">
        <v>99</v>
      </c>
      <c r="AEX6">
        <v>0</v>
      </c>
      <c r="AEY6">
        <v>0</v>
      </c>
      <c r="AEZ6">
        <v>0</v>
      </c>
      <c r="AFA6">
        <v>0</v>
      </c>
      <c r="AFB6">
        <v>0</v>
      </c>
      <c r="AFC6">
        <v>0</v>
      </c>
      <c r="AFD6">
        <v>333</v>
      </c>
      <c r="AFE6">
        <v>0</v>
      </c>
      <c r="AFF6">
        <v>0</v>
      </c>
      <c r="AFG6">
        <v>0</v>
      </c>
      <c r="AFH6">
        <v>0</v>
      </c>
      <c r="AFI6">
        <v>0</v>
      </c>
      <c r="AFJ6">
        <v>0</v>
      </c>
      <c r="AFK6">
        <v>0</v>
      </c>
      <c r="AFL6">
        <v>0</v>
      </c>
      <c r="AFM6">
        <v>0</v>
      </c>
      <c r="AFN6">
        <v>0</v>
      </c>
      <c r="AFO6">
        <v>578</v>
      </c>
      <c r="AFP6">
        <v>3237</v>
      </c>
      <c r="AFQ6">
        <v>0</v>
      </c>
      <c r="AFR6">
        <v>7</v>
      </c>
      <c r="AFS6">
        <v>0</v>
      </c>
      <c r="AFT6">
        <v>3</v>
      </c>
      <c r="AFU6">
        <v>0</v>
      </c>
      <c r="AFV6">
        <v>0</v>
      </c>
      <c r="AFW6">
        <v>0</v>
      </c>
      <c r="AFX6">
        <v>0</v>
      </c>
      <c r="AFY6">
        <v>0</v>
      </c>
      <c r="AFZ6">
        <v>0</v>
      </c>
      <c r="AGA6">
        <v>0</v>
      </c>
      <c r="AGB6">
        <v>0</v>
      </c>
      <c r="AGC6">
        <v>0</v>
      </c>
      <c r="AGD6">
        <v>0</v>
      </c>
      <c r="AGE6">
        <v>0</v>
      </c>
      <c r="AGF6">
        <v>0</v>
      </c>
      <c r="AGG6">
        <v>0</v>
      </c>
      <c r="AGH6">
        <v>0</v>
      </c>
      <c r="AGI6">
        <v>0</v>
      </c>
      <c r="AGJ6">
        <v>0</v>
      </c>
      <c r="AGK6">
        <v>0</v>
      </c>
      <c r="AGL6">
        <v>0</v>
      </c>
      <c r="AGM6">
        <v>0</v>
      </c>
      <c r="AGN6">
        <v>0</v>
      </c>
      <c r="AGO6">
        <v>3</v>
      </c>
      <c r="AGP6">
        <v>0</v>
      </c>
      <c r="AGQ6">
        <v>0</v>
      </c>
      <c r="AGR6">
        <v>0</v>
      </c>
      <c r="AGS6">
        <v>1</v>
      </c>
      <c r="AGT6">
        <v>4</v>
      </c>
      <c r="AGU6">
        <v>0</v>
      </c>
      <c r="AGV6">
        <v>0</v>
      </c>
      <c r="AGW6">
        <v>0</v>
      </c>
      <c r="AGX6">
        <v>0</v>
      </c>
      <c r="AGY6">
        <v>0</v>
      </c>
      <c r="AGZ6">
        <v>0</v>
      </c>
      <c r="AHA6">
        <v>0</v>
      </c>
      <c r="AHB6">
        <v>0</v>
      </c>
      <c r="AHC6">
        <v>0</v>
      </c>
      <c r="AHD6">
        <v>0</v>
      </c>
      <c r="AHE6">
        <v>0</v>
      </c>
      <c r="AHF6">
        <v>0</v>
      </c>
      <c r="AHG6">
        <v>0</v>
      </c>
      <c r="AHH6">
        <v>0</v>
      </c>
      <c r="AHI6">
        <v>0</v>
      </c>
      <c r="AHJ6">
        <v>0</v>
      </c>
      <c r="AHK6">
        <v>0</v>
      </c>
      <c r="AHL6">
        <v>0</v>
      </c>
      <c r="AHM6">
        <v>0</v>
      </c>
      <c r="AHN6">
        <v>5</v>
      </c>
      <c r="AHO6">
        <v>0</v>
      </c>
      <c r="AHP6">
        <v>0</v>
      </c>
      <c r="AHQ6">
        <v>0</v>
      </c>
      <c r="AHR6">
        <v>1</v>
      </c>
      <c r="AHS6">
        <v>2</v>
      </c>
      <c r="AHT6">
        <v>0</v>
      </c>
      <c r="AHU6">
        <v>0</v>
      </c>
      <c r="AHV6">
        <v>0</v>
      </c>
      <c r="AHW6">
        <v>0</v>
      </c>
      <c r="AHX6">
        <v>0</v>
      </c>
      <c r="AHY6">
        <v>0</v>
      </c>
      <c r="AHZ6">
        <v>0</v>
      </c>
      <c r="AIA6">
        <v>0</v>
      </c>
      <c r="AIB6">
        <v>0</v>
      </c>
      <c r="AIC6">
        <v>0</v>
      </c>
      <c r="AID6">
        <v>0</v>
      </c>
      <c r="AIE6">
        <v>0</v>
      </c>
      <c r="AIF6">
        <v>0</v>
      </c>
      <c r="AIG6">
        <v>0</v>
      </c>
      <c r="AIH6">
        <v>0</v>
      </c>
      <c r="AII6">
        <v>0</v>
      </c>
      <c r="AIJ6">
        <v>0</v>
      </c>
      <c r="AIK6">
        <v>0</v>
      </c>
      <c r="AIL6">
        <v>0</v>
      </c>
      <c r="AIM6">
        <v>3</v>
      </c>
      <c r="AIN6">
        <v>0</v>
      </c>
      <c r="AIO6">
        <v>0</v>
      </c>
      <c r="AIP6">
        <v>0</v>
      </c>
      <c r="AIQ6">
        <v>1</v>
      </c>
      <c r="AIR6">
        <v>0</v>
      </c>
      <c r="AIS6">
        <v>0</v>
      </c>
      <c r="AIT6">
        <v>0</v>
      </c>
      <c r="AIU6">
        <v>0</v>
      </c>
      <c r="AIV6">
        <v>0</v>
      </c>
      <c r="AIW6">
        <v>0</v>
      </c>
      <c r="AIX6">
        <v>0</v>
      </c>
      <c r="AIY6">
        <v>0</v>
      </c>
      <c r="AIZ6">
        <v>0</v>
      </c>
      <c r="AJA6">
        <v>0</v>
      </c>
      <c r="AJB6">
        <v>0</v>
      </c>
      <c r="AJC6">
        <v>0</v>
      </c>
      <c r="AJD6">
        <v>0</v>
      </c>
      <c r="AJE6">
        <v>0</v>
      </c>
      <c r="AJF6">
        <v>0</v>
      </c>
      <c r="AJG6">
        <v>0</v>
      </c>
      <c r="AJH6">
        <v>0</v>
      </c>
      <c r="AJI6">
        <v>0</v>
      </c>
      <c r="AJJ6">
        <v>0</v>
      </c>
      <c r="AJK6">
        <v>0</v>
      </c>
      <c r="AJL6">
        <v>1</v>
      </c>
      <c r="AJM6">
        <v>0</v>
      </c>
      <c r="AJN6">
        <v>0</v>
      </c>
      <c r="AJO6">
        <v>0</v>
      </c>
      <c r="AJP6">
        <v>1974</v>
      </c>
      <c r="AJQ6">
        <v>0</v>
      </c>
      <c r="AJR6">
        <v>0</v>
      </c>
      <c r="AJS6">
        <v>0</v>
      </c>
      <c r="AJT6">
        <v>0</v>
      </c>
      <c r="AJU6">
        <v>2</v>
      </c>
      <c r="AJV6">
        <v>0</v>
      </c>
      <c r="AJW6">
        <v>0</v>
      </c>
      <c r="AJX6">
        <v>0</v>
      </c>
      <c r="AJY6">
        <v>0</v>
      </c>
      <c r="AJZ6">
        <v>0</v>
      </c>
      <c r="AKA6">
        <v>0</v>
      </c>
      <c r="AKB6">
        <v>0</v>
      </c>
      <c r="AKC6">
        <v>0</v>
      </c>
      <c r="AKD6">
        <v>0</v>
      </c>
      <c r="AKE6">
        <v>0</v>
      </c>
      <c r="AKF6">
        <v>957</v>
      </c>
      <c r="AKG6">
        <v>45</v>
      </c>
      <c r="AKH6">
        <v>3</v>
      </c>
      <c r="AKI6">
        <v>0</v>
      </c>
      <c r="AKJ6">
        <v>0</v>
      </c>
      <c r="AKK6">
        <v>0</v>
      </c>
      <c r="AKL6">
        <v>0</v>
      </c>
      <c r="AKM6">
        <v>1</v>
      </c>
      <c r="AKN6">
        <v>0</v>
      </c>
      <c r="AKO6">
        <v>0</v>
      </c>
      <c r="AKP6">
        <v>0</v>
      </c>
      <c r="AKQ6">
        <v>0</v>
      </c>
      <c r="AKR6">
        <v>0</v>
      </c>
      <c r="AKS6">
        <v>2</v>
      </c>
      <c r="AKT6">
        <v>0</v>
      </c>
      <c r="AKU6">
        <v>0</v>
      </c>
      <c r="AKV6">
        <v>0</v>
      </c>
      <c r="AKW6">
        <v>0</v>
      </c>
      <c r="AKX6">
        <v>0</v>
      </c>
      <c r="AKY6">
        <v>0</v>
      </c>
      <c r="AKZ6">
        <v>0</v>
      </c>
      <c r="ALA6">
        <v>0</v>
      </c>
      <c r="ALB6">
        <v>0</v>
      </c>
      <c r="ALC6">
        <v>0</v>
      </c>
      <c r="ALD6">
        <v>0</v>
      </c>
      <c r="ALE6">
        <v>0</v>
      </c>
      <c r="ALF6">
        <v>0</v>
      </c>
      <c r="ALG6">
        <v>0</v>
      </c>
      <c r="ALH6">
        <v>0</v>
      </c>
      <c r="ALK6" s="178" t="s">
        <v>323</v>
      </c>
    </row>
    <row r="7" spans="1:1000" hidden="1">
      <c r="A7" s="178" t="s">
        <v>137</v>
      </c>
      <c r="B7">
        <v>1410</v>
      </c>
      <c r="C7">
        <v>526</v>
      </c>
      <c r="D7">
        <v>32</v>
      </c>
      <c r="E7">
        <v>18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19</v>
      </c>
      <c r="P7">
        <v>0</v>
      </c>
      <c r="Q7">
        <v>0</v>
      </c>
      <c r="R7">
        <v>0</v>
      </c>
      <c r="S7">
        <v>7</v>
      </c>
      <c r="T7">
        <v>0</v>
      </c>
      <c r="U7">
        <v>0</v>
      </c>
      <c r="V7">
        <v>0</v>
      </c>
      <c r="W7">
        <v>2012</v>
      </c>
      <c r="X7">
        <v>2</v>
      </c>
      <c r="Y7">
        <v>19</v>
      </c>
      <c r="Z7">
        <v>0</v>
      </c>
      <c r="AA7">
        <v>176</v>
      </c>
      <c r="AB7">
        <v>52</v>
      </c>
      <c r="AC7">
        <v>17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16</v>
      </c>
      <c r="AO7">
        <v>0</v>
      </c>
      <c r="AP7">
        <v>0</v>
      </c>
      <c r="AQ7">
        <v>0</v>
      </c>
      <c r="AR7">
        <v>9</v>
      </c>
      <c r="AS7">
        <v>0</v>
      </c>
      <c r="AT7">
        <v>0</v>
      </c>
      <c r="AU7">
        <v>167</v>
      </c>
      <c r="AV7">
        <v>437</v>
      </c>
      <c r="AW7">
        <v>0</v>
      </c>
      <c r="AX7">
        <v>1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84</v>
      </c>
      <c r="BZ7">
        <v>2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1</v>
      </c>
      <c r="CT7">
        <v>87</v>
      </c>
      <c r="CU7">
        <v>0</v>
      </c>
      <c r="CV7">
        <v>0</v>
      </c>
      <c r="CW7">
        <v>0</v>
      </c>
      <c r="CX7">
        <v>6</v>
      </c>
      <c r="CY7">
        <v>3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9</v>
      </c>
      <c r="DT7">
        <v>0</v>
      </c>
      <c r="DU7">
        <v>0</v>
      </c>
      <c r="DV7">
        <v>0</v>
      </c>
      <c r="DW7">
        <v>88</v>
      </c>
      <c r="DX7">
        <v>4</v>
      </c>
      <c r="DY7">
        <v>1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93</v>
      </c>
      <c r="ES7">
        <v>0</v>
      </c>
      <c r="ET7">
        <v>0</v>
      </c>
      <c r="EU7">
        <v>0</v>
      </c>
      <c r="EV7">
        <v>65</v>
      </c>
      <c r="EW7">
        <v>5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2</v>
      </c>
      <c r="FQ7">
        <v>72</v>
      </c>
      <c r="FR7">
        <v>0</v>
      </c>
      <c r="FS7">
        <v>0</v>
      </c>
      <c r="FT7">
        <v>0</v>
      </c>
      <c r="FU7">
        <v>2032</v>
      </c>
      <c r="FV7">
        <v>136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11</v>
      </c>
      <c r="GP7">
        <v>2179</v>
      </c>
      <c r="GQ7">
        <v>0</v>
      </c>
      <c r="GR7">
        <v>0</v>
      </c>
      <c r="GS7">
        <v>0</v>
      </c>
      <c r="GT7">
        <v>3918</v>
      </c>
      <c r="GU7">
        <v>386</v>
      </c>
      <c r="GV7">
        <v>4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19</v>
      </c>
      <c r="HO7">
        <v>4327</v>
      </c>
      <c r="HP7">
        <v>0</v>
      </c>
      <c r="HQ7">
        <v>0</v>
      </c>
      <c r="HR7">
        <v>0</v>
      </c>
      <c r="HS7">
        <v>7</v>
      </c>
      <c r="HT7">
        <v>8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1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3</v>
      </c>
      <c r="IN7">
        <v>19</v>
      </c>
      <c r="IO7">
        <v>0</v>
      </c>
      <c r="IP7">
        <v>0</v>
      </c>
      <c r="IQ7">
        <v>0</v>
      </c>
      <c r="IR7">
        <v>4</v>
      </c>
      <c r="IS7">
        <v>10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  <c r="JD7">
        <v>0</v>
      </c>
      <c r="JE7">
        <v>0</v>
      </c>
      <c r="JF7">
        <v>0</v>
      </c>
      <c r="JG7">
        <v>0</v>
      </c>
      <c r="JH7">
        <v>0</v>
      </c>
      <c r="JI7">
        <v>0</v>
      </c>
      <c r="JJ7">
        <v>0</v>
      </c>
      <c r="JK7">
        <v>0</v>
      </c>
      <c r="JL7">
        <v>4</v>
      </c>
      <c r="JM7">
        <v>18</v>
      </c>
      <c r="JN7">
        <v>0</v>
      </c>
      <c r="JO7">
        <v>0</v>
      </c>
      <c r="JP7">
        <v>0</v>
      </c>
      <c r="JQ7">
        <v>181</v>
      </c>
      <c r="JR7">
        <v>137</v>
      </c>
      <c r="JS7">
        <v>19</v>
      </c>
      <c r="JT7">
        <v>0</v>
      </c>
      <c r="JU7">
        <v>0</v>
      </c>
      <c r="JV7">
        <v>0</v>
      </c>
      <c r="JW7">
        <v>0</v>
      </c>
      <c r="JX7">
        <v>0</v>
      </c>
      <c r="JY7">
        <v>0</v>
      </c>
      <c r="JZ7">
        <v>0</v>
      </c>
      <c r="KA7">
        <v>0</v>
      </c>
      <c r="KB7">
        <v>0</v>
      </c>
      <c r="KC7">
        <v>0</v>
      </c>
      <c r="KD7">
        <v>1</v>
      </c>
      <c r="KE7">
        <v>0</v>
      </c>
      <c r="KF7">
        <v>0</v>
      </c>
      <c r="KG7">
        <v>0</v>
      </c>
      <c r="KH7">
        <v>0</v>
      </c>
      <c r="KI7">
        <v>0</v>
      </c>
      <c r="KJ7">
        <v>0</v>
      </c>
      <c r="KK7">
        <v>21</v>
      </c>
      <c r="KL7">
        <v>359</v>
      </c>
      <c r="KM7">
        <v>0</v>
      </c>
      <c r="KN7">
        <v>0</v>
      </c>
      <c r="KO7">
        <v>0</v>
      </c>
      <c r="KP7">
        <v>63</v>
      </c>
      <c r="KQ7">
        <v>39</v>
      </c>
      <c r="KR7">
        <v>8</v>
      </c>
      <c r="KS7">
        <v>0</v>
      </c>
      <c r="KT7">
        <v>0</v>
      </c>
      <c r="KU7">
        <v>0</v>
      </c>
      <c r="KV7">
        <v>0</v>
      </c>
      <c r="KW7">
        <v>0</v>
      </c>
      <c r="KX7">
        <v>0</v>
      </c>
      <c r="KY7">
        <v>0</v>
      </c>
      <c r="KZ7">
        <v>0</v>
      </c>
      <c r="LA7">
        <v>0</v>
      </c>
      <c r="LB7">
        <v>0</v>
      </c>
      <c r="LC7">
        <v>0</v>
      </c>
      <c r="LD7">
        <v>0</v>
      </c>
      <c r="LE7">
        <v>0</v>
      </c>
      <c r="LF7">
        <v>0</v>
      </c>
      <c r="LG7">
        <v>0</v>
      </c>
      <c r="LH7">
        <v>0</v>
      </c>
      <c r="LI7">
        <v>0</v>
      </c>
      <c r="LJ7">
        <v>10</v>
      </c>
      <c r="LK7">
        <v>120</v>
      </c>
      <c r="LL7">
        <v>0</v>
      </c>
      <c r="LM7">
        <v>0</v>
      </c>
      <c r="LN7">
        <v>0</v>
      </c>
      <c r="LO7">
        <v>2</v>
      </c>
      <c r="LP7">
        <v>0</v>
      </c>
      <c r="LQ7">
        <v>0</v>
      </c>
      <c r="LR7">
        <v>0</v>
      </c>
      <c r="LS7">
        <v>0</v>
      </c>
      <c r="LT7">
        <v>0</v>
      </c>
      <c r="LU7">
        <v>0</v>
      </c>
      <c r="LV7">
        <v>0</v>
      </c>
      <c r="LW7">
        <v>0</v>
      </c>
      <c r="LX7">
        <v>0</v>
      </c>
      <c r="LY7">
        <v>0</v>
      </c>
      <c r="LZ7">
        <v>0</v>
      </c>
      <c r="MA7">
        <v>0</v>
      </c>
      <c r="MB7">
        <v>0</v>
      </c>
      <c r="MC7">
        <v>0</v>
      </c>
      <c r="MD7">
        <v>0</v>
      </c>
      <c r="ME7">
        <v>0</v>
      </c>
      <c r="MF7">
        <v>0</v>
      </c>
      <c r="MG7">
        <v>0</v>
      </c>
      <c r="MH7">
        <v>0</v>
      </c>
      <c r="MI7">
        <v>0</v>
      </c>
      <c r="MJ7">
        <v>2</v>
      </c>
      <c r="MK7">
        <v>0</v>
      </c>
      <c r="ML7">
        <v>0</v>
      </c>
      <c r="MM7">
        <v>0</v>
      </c>
      <c r="MN7">
        <v>28</v>
      </c>
      <c r="MO7">
        <v>5</v>
      </c>
      <c r="MP7">
        <v>3</v>
      </c>
      <c r="MQ7">
        <v>0</v>
      </c>
      <c r="MR7">
        <v>0</v>
      </c>
      <c r="MS7">
        <v>0</v>
      </c>
      <c r="MT7">
        <v>0</v>
      </c>
      <c r="MU7">
        <v>0</v>
      </c>
      <c r="MV7">
        <v>0</v>
      </c>
      <c r="MW7">
        <v>0</v>
      </c>
      <c r="MX7">
        <v>0</v>
      </c>
      <c r="MY7">
        <v>0</v>
      </c>
      <c r="MZ7">
        <v>0</v>
      </c>
      <c r="NA7">
        <v>0</v>
      </c>
      <c r="NB7">
        <v>0</v>
      </c>
      <c r="NC7">
        <v>0</v>
      </c>
      <c r="ND7">
        <v>0</v>
      </c>
      <c r="NE7">
        <v>0</v>
      </c>
      <c r="NF7">
        <v>0</v>
      </c>
      <c r="NG7">
        <v>0</v>
      </c>
      <c r="NH7">
        <v>1</v>
      </c>
      <c r="NI7">
        <v>37</v>
      </c>
      <c r="NJ7">
        <v>0</v>
      </c>
      <c r="NK7">
        <v>0</v>
      </c>
      <c r="NL7">
        <v>0</v>
      </c>
      <c r="NM7">
        <v>2660</v>
      </c>
      <c r="NN7">
        <v>271</v>
      </c>
      <c r="NO7">
        <v>5</v>
      </c>
      <c r="NP7">
        <v>0</v>
      </c>
      <c r="NQ7">
        <v>0</v>
      </c>
      <c r="NR7">
        <v>0</v>
      </c>
      <c r="NS7">
        <v>0</v>
      </c>
      <c r="NT7">
        <v>0</v>
      </c>
      <c r="NU7">
        <v>0</v>
      </c>
      <c r="NV7">
        <v>0</v>
      </c>
      <c r="NW7">
        <v>0</v>
      </c>
      <c r="NX7">
        <v>0</v>
      </c>
      <c r="NY7">
        <v>0</v>
      </c>
      <c r="NZ7">
        <v>0</v>
      </c>
      <c r="OA7">
        <v>0</v>
      </c>
      <c r="OB7">
        <v>0</v>
      </c>
      <c r="OC7">
        <v>0</v>
      </c>
      <c r="OD7">
        <v>0</v>
      </c>
      <c r="OE7">
        <v>0</v>
      </c>
      <c r="OF7">
        <v>0</v>
      </c>
      <c r="OG7">
        <v>121</v>
      </c>
      <c r="OH7">
        <v>3057</v>
      </c>
      <c r="OI7">
        <v>0</v>
      </c>
      <c r="OJ7">
        <v>9</v>
      </c>
      <c r="OK7">
        <v>0</v>
      </c>
      <c r="OL7">
        <v>10724</v>
      </c>
      <c r="OM7">
        <v>1584</v>
      </c>
      <c r="ON7">
        <v>89</v>
      </c>
      <c r="OO7">
        <v>18</v>
      </c>
      <c r="OP7">
        <v>0</v>
      </c>
      <c r="OQ7">
        <v>0</v>
      </c>
      <c r="OR7">
        <v>0</v>
      </c>
      <c r="OS7">
        <v>0</v>
      </c>
      <c r="OT7">
        <v>0</v>
      </c>
      <c r="OU7">
        <v>0</v>
      </c>
      <c r="OV7">
        <v>0</v>
      </c>
      <c r="OW7">
        <v>0</v>
      </c>
      <c r="OX7">
        <v>0</v>
      </c>
      <c r="OY7">
        <v>37</v>
      </c>
      <c r="OZ7">
        <v>0</v>
      </c>
      <c r="PA7">
        <v>0</v>
      </c>
      <c r="PB7">
        <v>0</v>
      </c>
      <c r="PC7">
        <v>16</v>
      </c>
      <c r="PD7">
        <v>0</v>
      </c>
      <c r="PE7">
        <v>0</v>
      </c>
      <c r="PF7">
        <v>360</v>
      </c>
      <c r="PG7">
        <v>12828</v>
      </c>
      <c r="PH7">
        <v>2</v>
      </c>
      <c r="PI7">
        <v>29</v>
      </c>
      <c r="PJ7">
        <v>0</v>
      </c>
      <c r="PK7">
        <v>236</v>
      </c>
      <c r="PL7">
        <v>79</v>
      </c>
      <c r="PM7">
        <v>5</v>
      </c>
      <c r="PN7">
        <v>0</v>
      </c>
      <c r="PO7">
        <v>0</v>
      </c>
      <c r="PP7">
        <v>0</v>
      </c>
      <c r="PQ7">
        <v>0</v>
      </c>
      <c r="PR7">
        <v>0</v>
      </c>
      <c r="PS7">
        <v>0</v>
      </c>
      <c r="PT7">
        <v>3</v>
      </c>
      <c r="PU7">
        <v>0</v>
      </c>
      <c r="PV7">
        <v>0</v>
      </c>
      <c r="PW7">
        <v>0</v>
      </c>
      <c r="PX7">
        <v>0</v>
      </c>
      <c r="PY7">
        <v>0</v>
      </c>
      <c r="PZ7">
        <v>0</v>
      </c>
      <c r="QA7">
        <v>0</v>
      </c>
      <c r="QB7">
        <v>0</v>
      </c>
      <c r="QC7">
        <v>0</v>
      </c>
      <c r="QD7">
        <v>0</v>
      </c>
      <c r="QE7">
        <v>785</v>
      </c>
      <c r="QF7">
        <v>1108</v>
      </c>
      <c r="QG7">
        <v>0</v>
      </c>
      <c r="QH7">
        <v>0</v>
      </c>
      <c r="QI7">
        <v>0</v>
      </c>
      <c r="QJ7">
        <v>269</v>
      </c>
      <c r="QK7">
        <v>85</v>
      </c>
      <c r="QL7">
        <v>4</v>
      </c>
      <c r="QM7">
        <v>0</v>
      </c>
      <c r="QN7">
        <v>0</v>
      </c>
      <c r="QO7">
        <v>0</v>
      </c>
      <c r="QP7">
        <v>0</v>
      </c>
      <c r="QQ7">
        <v>0</v>
      </c>
      <c r="QR7">
        <v>0</v>
      </c>
      <c r="QS7">
        <v>0</v>
      </c>
      <c r="QT7">
        <v>0</v>
      </c>
      <c r="QU7">
        <v>10</v>
      </c>
      <c r="QV7">
        <v>0</v>
      </c>
      <c r="QW7">
        <v>0</v>
      </c>
      <c r="QX7">
        <v>0</v>
      </c>
      <c r="QY7">
        <v>0</v>
      </c>
      <c r="QZ7">
        <v>0</v>
      </c>
      <c r="RA7">
        <v>0</v>
      </c>
      <c r="RB7">
        <v>0</v>
      </c>
      <c r="RC7">
        <v>0</v>
      </c>
      <c r="RD7">
        <v>521</v>
      </c>
      <c r="RE7">
        <v>889</v>
      </c>
      <c r="RF7">
        <v>0</v>
      </c>
      <c r="RG7">
        <v>0</v>
      </c>
      <c r="RH7">
        <v>0</v>
      </c>
      <c r="RI7">
        <v>10</v>
      </c>
      <c r="RJ7">
        <v>0</v>
      </c>
      <c r="RK7">
        <v>0</v>
      </c>
      <c r="RL7">
        <v>0</v>
      </c>
      <c r="RM7">
        <v>0</v>
      </c>
      <c r="RN7">
        <v>0</v>
      </c>
      <c r="RO7">
        <v>0</v>
      </c>
      <c r="RP7">
        <v>0</v>
      </c>
      <c r="RQ7">
        <v>0</v>
      </c>
      <c r="RR7">
        <v>0</v>
      </c>
      <c r="RS7">
        <v>0</v>
      </c>
      <c r="RT7">
        <v>0</v>
      </c>
      <c r="RU7">
        <v>0</v>
      </c>
      <c r="RV7">
        <v>0</v>
      </c>
      <c r="RW7">
        <v>0</v>
      </c>
      <c r="RX7">
        <v>0</v>
      </c>
      <c r="RY7">
        <v>0</v>
      </c>
      <c r="RZ7">
        <v>0</v>
      </c>
      <c r="SA7">
        <v>0</v>
      </c>
      <c r="SB7">
        <v>0</v>
      </c>
      <c r="SC7">
        <v>2</v>
      </c>
      <c r="SD7">
        <v>12</v>
      </c>
      <c r="SE7">
        <v>0</v>
      </c>
      <c r="SF7">
        <v>0</v>
      </c>
      <c r="SG7">
        <v>0</v>
      </c>
      <c r="SH7">
        <v>1</v>
      </c>
      <c r="SI7">
        <v>0</v>
      </c>
      <c r="SJ7">
        <v>0</v>
      </c>
      <c r="SK7">
        <v>0</v>
      </c>
      <c r="SL7">
        <v>0</v>
      </c>
      <c r="SM7">
        <v>0</v>
      </c>
      <c r="SN7">
        <v>0</v>
      </c>
      <c r="SO7">
        <v>0</v>
      </c>
      <c r="SP7">
        <v>0</v>
      </c>
      <c r="SQ7">
        <v>0</v>
      </c>
      <c r="SR7">
        <v>0</v>
      </c>
      <c r="SS7">
        <v>0</v>
      </c>
      <c r="ST7">
        <v>0</v>
      </c>
      <c r="SU7">
        <v>0</v>
      </c>
      <c r="SV7">
        <v>0</v>
      </c>
      <c r="SW7">
        <v>0</v>
      </c>
      <c r="SX7">
        <v>0</v>
      </c>
      <c r="SY7">
        <v>0</v>
      </c>
      <c r="SZ7">
        <v>0</v>
      </c>
      <c r="TA7">
        <v>0</v>
      </c>
      <c r="TB7">
        <v>0</v>
      </c>
      <c r="TC7">
        <v>1</v>
      </c>
      <c r="TD7">
        <v>0</v>
      </c>
      <c r="TE7">
        <v>0</v>
      </c>
      <c r="TF7">
        <v>0</v>
      </c>
      <c r="TG7">
        <v>0</v>
      </c>
      <c r="TH7">
        <v>0</v>
      </c>
      <c r="TI7">
        <v>0</v>
      </c>
      <c r="TJ7">
        <v>0</v>
      </c>
      <c r="TK7">
        <v>0</v>
      </c>
      <c r="TL7">
        <v>0</v>
      </c>
      <c r="TM7">
        <v>0</v>
      </c>
      <c r="TN7">
        <v>0</v>
      </c>
      <c r="TO7">
        <v>0</v>
      </c>
      <c r="TP7">
        <v>0</v>
      </c>
      <c r="TQ7">
        <v>0</v>
      </c>
      <c r="TR7">
        <v>0</v>
      </c>
      <c r="TS7">
        <v>0</v>
      </c>
      <c r="TT7">
        <v>0</v>
      </c>
      <c r="TU7">
        <v>0</v>
      </c>
      <c r="TV7">
        <v>0</v>
      </c>
      <c r="TW7">
        <v>0</v>
      </c>
      <c r="TX7">
        <v>0</v>
      </c>
      <c r="TY7">
        <v>0</v>
      </c>
      <c r="TZ7">
        <v>0</v>
      </c>
      <c r="UA7">
        <v>0</v>
      </c>
      <c r="UB7">
        <v>0</v>
      </c>
      <c r="UC7">
        <v>0</v>
      </c>
      <c r="UD7">
        <v>0</v>
      </c>
      <c r="UE7">
        <v>0</v>
      </c>
      <c r="UF7">
        <v>1</v>
      </c>
      <c r="UG7">
        <v>0</v>
      </c>
      <c r="UH7">
        <v>0</v>
      </c>
      <c r="UI7">
        <v>0</v>
      </c>
      <c r="UJ7">
        <v>0</v>
      </c>
      <c r="UK7">
        <v>0</v>
      </c>
      <c r="UL7">
        <v>0</v>
      </c>
      <c r="UM7">
        <v>0</v>
      </c>
      <c r="UN7">
        <v>0</v>
      </c>
      <c r="UO7">
        <v>0</v>
      </c>
      <c r="UP7">
        <v>0</v>
      </c>
      <c r="UQ7">
        <v>0</v>
      </c>
      <c r="UR7">
        <v>0</v>
      </c>
      <c r="US7">
        <v>0</v>
      </c>
      <c r="UT7">
        <v>0</v>
      </c>
      <c r="UU7">
        <v>0</v>
      </c>
      <c r="UV7">
        <v>0</v>
      </c>
      <c r="UW7">
        <v>0</v>
      </c>
      <c r="UX7">
        <v>0</v>
      </c>
      <c r="UY7">
        <v>0</v>
      </c>
      <c r="UZ7">
        <v>0</v>
      </c>
      <c r="VA7">
        <v>1</v>
      </c>
      <c r="VB7">
        <v>0</v>
      </c>
      <c r="VC7">
        <v>0</v>
      </c>
      <c r="VD7">
        <v>0</v>
      </c>
      <c r="VE7">
        <v>0</v>
      </c>
      <c r="VF7">
        <v>0</v>
      </c>
      <c r="VG7">
        <v>0</v>
      </c>
      <c r="VH7">
        <v>0</v>
      </c>
      <c r="VI7">
        <v>0</v>
      </c>
      <c r="VJ7">
        <v>0</v>
      </c>
      <c r="VK7">
        <v>0</v>
      </c>
      <c r="VL7">
        <v>0</v>
      </c>
      <c r="VM7">
        <v>0</v>
      </c>
      <c r="VN7">
        <v>0</v>
      </c>
      <c r="VO7">
        <v>0</v>
      </c>
      <c r="VP7">
        <v>0</v>
      </c>
      <c r="VQ7">
        <v>0</v>
      </c>
      <c r="VR7">
        <v>0</v>
      </c>
      <c r="VS7">
        <v>0</v>
      </c>
      <c r="VT7">
        <v>0</v>
      </c>
      <c r="VU7">
        <v>0</v>
      </c>
      <c r="VV7">
        <v>0</v>
      </c>
      <c r="VW7">
        <v>0</v>
      </c>
      <c r="VX7">
        <v>0</v>
      </c>
      <c r="VY7">
        <v>1</v>
      </c>
      <c r="VZ7">
        <v>1</v>
      </c>
      <c r="WA7">
        <v>0</v>
      </c>
      <c r="WB7">
        <v>0</v>
      </c>
      <c r="WC7">
        <v>0</v>
      </c>
      <c r="WD7">
        <v>6</v>
      </c>
      <c r="WE7">
        <v>1</v>
      </c>
      <c r="WF7">
        <v>0</v>
      </c>
      <c r="WG7">
        <v>0</v>
      </c>
      <c r="WH7">
        <v>0</v>
      </c>
      <c r="WI7">
        <v>0</v>
      </c>
      <c r="WJ7">
        <v>0</v>
      </c>
      <c r="WK7">
        <v>0</v>
      </c>
      <c r="WL7">
        <v>0</v>
      </c>
      <c r="WM7">
        <v>0</v>
      </c>
      <c r="WN7">
        <v>0</v>
      </c>
      <c r="WO7">
        <v>0</v>
      </c>
      <c r="WP7">
        <v>0</v>
      </c>
      <c r="WQ7">
        <v>0</v>
      </c>
      <c r="WR7">
        <v>0</v>
      </c>
      <c r="WS7">
        <v>0</v>
      </c>
      <c r="WT7">
        <v>0</v>
      </c>
      <c r="WU7">
        <v>0</v>
      </c>
      <c r="WV7">
        <v>0</v>
      </c>
      <c r="WW7">
        <v>0</v>
      </c>
      <c r="WX7">
        <v>3</v>
      </c>
      <c r="WY7">
        <v>10</v>
      </c>
      <c r="WZ7">
        <v>0</v>
      </c>
      <c r="XA7">
        <v>0</v>
      </c>
      <c r="XB7">
        <v>0</v>
      </c>
      <c r="XC7">
        <v>3</v>
      </c>
      <c r="XD7">
        <v>4</v>
      </c>
      <c r="XE7">
        <v>3</v>
      </c>
      <c r="XF7">
        <v>0</v>
      </c>
      <c r="XG7">
        <v>0</v>
      </c>
      <c r="XH7">
        <v>0</v>
      </c>
      <c r="XI7">
        <v>0</v>
      </c>
      <c r="XJ7">
        <v>0</v>
      </c>
      <c r="XK7">
        <v>0</v>
      </c>
      <c r="XL7">
        <v>0</v>
      </c>
      <c r="XM7">
        <v>0</v>
      </c>
      <c r="XN7">
        <v>0</v>
      </c>
      <c r="XO7">
        <v>0</v>
      </c>
      <c r="XP7">
        <v>0</v>
      </c>
      <c r="XQ7">
        <v>0</v>
      </c>
      <c r="XR7">
        <v>0</v>
      </c>
      <c r="XS7">
        <v>0</v>
      </c>
      <c r="XT7">
        <v>0</v>
      </c>
      <c r="XU7">
        <v>0</v>
      </c>
      <c r="XV7">
        <v>0</v>
      </c>
      <c r="XW7">
        <v>7</v>
      </c>
      <c r="XX7">
        <v>17</v>
      </c>
      <c r="XY7">
        <v>0</v>
      </c>
      <c r="XZ7">
        <v>0</v>
      </c>
      <c r="YA7">
        <v>0</v>
      </c>
      <c r="YB7">
        <v>1</v>
      </c>
      <c r="YC7">
        <v>1</v>
      </c>
      <c r="YD7">
        <v>0</v>
      </c>
      <c r="YE7">
        <v>0</v>
      </c>
      <c r="YF7">
        <v>0</v>
      </c>
      <c r="YG7">
        <v>0</v>
      </c>
      <c r="YH7">
        <v>0</v>
      </c>
      <c r="YI7">
        <v>0</v>
      </c>
      <c r="YJ7">
        <v>0</v>
      </c>
      <c r="YK7">
        <v>0</v>
      </c>
      <c r="YL7">
        <v>0</v>
      </c>
      <c r="YM7">
        <v>0</v>
      </c>
      <c r="YN7">
        <v>0</v>
      </c>
      <c r="YO7">
        <v>0</v>
      </c>
      <c r="YP7">
        <v>0</v>
      </c>
      <c r="YQ7">
        <v>0</v>
      </c>
      <c r="YR7">
        <v>0</v>
      </c>
      <c r="YS7">
        <v>0</v>
      </c>
      <c r="YT7">
        <v>0</v>
      </c>
      <c r="YU7">
        <v>0</v>
      </c>
      <c r="YV7">
        <v>3</v>
      </c>
      <c r="YW7">
        <v>5</v>
      </c>
      <c r="YX7">
        <v>0</v>
      </c>
      <c r="YY7">
        <v>0</v>
      </c>
      <c r="YZ7">
        <v>0</v>
      </c>
      <c r="ZA7">
        <v>0</v>
      </c>
      <c r="ZB7">
        <v>0</v>
      </c>
      <c r="ZC7">
        <v>0</v>
      </c>
      <c r="ZD7">
        <v>0</v>
      </c>
      <c r="ZE7">
        <v>0</v>
      </c>
      <c r="ZF7">
        <v>0</v>
      </c>
      <c r="ZG7">
        <v>0</v>
      </c>
      <c r="ZH7">
        <v>0</v>
      </c>
      <c r="ZI7">
        <v>0</v>
      </c>
      <c r="ZJ7">
        <v>0</v>
      </c>
      <c r="ZK7">
        <v>0</v>
      </c>
      <c r="ZL7">
        <v>0</v>
      </c>
      <c r="ZM7">
        <v>0</v>
      </c>
      <c r="ZN7">
        <v>0</v>
      </c>
      <c r="ZO7">
        <v>0</v>
      </c>
      <c r="ZP7">
        <v>0</v>
      </c>
      <c r="ZQ7">
        <v>0</v>
      </c>
      <c r="ZR7">
        <v>0</v>
      </c>
      <c r="ZS7">
        <v>0</v>
      </c>
      <c r="ZT7">
        <v>0</v>
      </c>
      <c r="ZU7">
        <v>0</v>
      </c>
      <c r="ZV7">
        <v>0</v>
      </c>
      <c r="ZW7">
        <v>0</v>
      </c>
      <c r="ZX7">
        <v>0</v>
      </c>
      <c r="ZY7">
        <v>0</v>
      </c>
      <c r="ZZ7">
        <v>15</v>
      </c>
      <c r="AAA7">
        <v>6</v>
      </c>
      <c r="AAB7">
        <v>0</v>
      </c>
      <c r="AAC7">
        <v>0</v>
      </c>
      <c r="AAD7">
        <v>0</v>
      </c>
      <c r="AAE7">
        <v>0</v>
      </c>
      <c r="AAF7">
        <v>0</v>
      </c>
      <c r="AAG7">
        <v>0</v>
      </c>
      <c r="AAH7">
        <v>0</v>
      </c>
      <c r="AAI7">
        <v>0</v>
      </c>
      <c r="AAJ7">
        <v>0</v>
      </c>
      <c r="AAK7">
        <v>0</v>
      </c>
      <c r="AAL7">
        <v>0</v>
      </c>
      <c r="AAM7">
        <v>0</v>
      </c>
      <c r="AAN7">
        <v>0</v>
      </c>
      <c r="AAO7">
        <v>0</v>
      </c>
      <c r="AAP7">
        <v>0</v>
      </c>
      <c r="AAQ7">
        <v>0</v>
      </c>
      <c r="AAR7">
        <v>0</v>
      </c>
      <c r="AAS7">
        <v>0</v>
      </c>
      <c r="AAT7">
        <v>10</v>
      </c>
      <c r="AAU7">
        <v>31</v>
      </c>
      <c r="AAV7">
        <v>0</v>
      </c>
      <c r="AAW7">
        <v>0</v>
      </c>
      <c r="AAX7">
        <v>0</v>
      </c>
      <c r="AAY7">
        <v>46</v>
      </c>
      <c r="AAZ7">
        <v>7</v>
      </c>
      <c r="ABA7">
        <v>3</v>
      </c>
      <c r="ABB7">
        <v>0</v>
      </c>
      <c r="ABC7">
        <v>0</v>
      </c>
      <c r="ABD7">
        <v>0</v>
      </c>
      <c r="ABE7">
        <v>0</v>
      </c>
      <c r="ABF7">
        <v>0</v>
      </c>
      <c r="ABG7">
        <v>0</v>
      </c>
      <c r="ABH7">
        <v>0</v>
      </c>
      <c r="ABI7">
        <v>0</v>
      </c>
      <c r="ABJ7">
        <v>0</v>
      </c>
      <c r="ABK7">
        <v>0</v>
      </c>
      <c r="ABL7">
        <v>0</v>
      </c>
      <c r="ABM7">
        <v>0</v>
      </c>
      <c r="ABN7">
        <v>0</v>
      </c>
      <c r="ABO7">
        <v>0</v>
      </c>
      <c r="ABP7">
        <v>0</v>
      </c>
      <c r="ABQ7">
        <v>0</v>
      </c>
      <c r="ABR7">
        <v>0</v>
      </c>
      <c r="ABS7">
        <v>32</v>
      </c>
      <c r="ABT7">
        <v>88</v>
      </c>
      <c r="ABU7">
        <v>0</v>
      </c>
      <c r="ABV7">
        <v>0</v>
      </c>
      <c r="ABW7">
        <v>0</v>
      </c>
      <c r="ABX7">
        <v>3</v>
      </c>
      <c r="ABY7">
        <v>3</v>
      </c>
      <c r="ABZ7">
        <v>0</v>
      </c>
      <c r="ACA7">
        <v>0</v>
      </c>
      <c r="ACB7">
        <v>0</v>
      </c>
      <c r="ACC7">
        <v>0</v>
      </c>
      <c r="ACD7">
        <v>0</v>
      </c>
      <c r="ACE7">
        <v>0</v>
      </c>
      <c r="ACF7">
        <v>0</v>
      </c>
      <c r="ACG7">
        <v>0</v>
      </c>
      <c r="ACH7">
        <v>0</v>
      </c>
      <c r="ACI7">
        <v>0</v>
      </c>
      <c r="ACJ7">
        <v>0</v>
      </c>
      <c r="ACK7">
        <v>0</v>
      </c>
      <c r="ACL7">
        <v>0</v>
      </c>
      <c r="ACM7">
        <v>0</v>
      </c>
      <c r="ACN7">
        <v>0</v>
      </c>
      <c r="ACO7">
        <v>0</v>
      </c>
      <c r="ACP7">
        <v>0</v>
      </c>
      <c r="ACQ7">
        <v>0</v>
      </c>
      <c r="ACR7">
        <v>1</v>
      </c>
      <c r="ACS7">
        <v>7</v>
      </c>
      <c r="ACT7">
        <v>0</v>
      </c>
      <c r="ACU7">
        <v>0</v>
      </c>
      <c r="ACV7">
        <v>0</v>
      </c>
      <c r="ACW7">
        <v>12</v>
      </c>
      <c r="ACX7">
        <v>6</v>
      </c>
      <c r="ACY7">
        <v>0</v>
      </c>
      <c r="ACZ7">
        <v>0</v>
      </c>
      <c r="ADA7">
        <v>0</v>
      </c>
      <c r="ADB7">
        <v>0</v>
      </c>
      <c r="ADC7">
        <v>0</v>
      </c>
      <c r="ADD7">
        <v>0</v>
      </c>
      <c r="ADE7">
        <v>0</v>
      </c>
      <c r="ADF7">
        <v>0</v>
      </c>
      <c r="ADG7">
        <v>0</v>
      </c>
      <c r="ADH7">
        <v>0</v>
      </c>
      <c r="ADI7">
        <v>0</v>
      </c>
      <c r="ADJ7">
        <v>0</v>
      </c>
      <c r="ADK7">
        <v>0</v>
      </c>
      <c r="ADL7">
        <v>0</v>
      </c>
      <c r="ADM7">
        <v>0</v>
      </c>
      <c r="ADN7">
        <v>0</v>
      </c>
      <c r="ADO7">
        <v>0</v>
      </c>
      <c r="ADP7">
        <v>0</v>
      </c>
      <c r="ADQ7">
        <v>7</v>
      </c>
      <c r="ADR7">
        <v>25</v>
      </c>
      <c r="ADS7">
        <v>0</v>
      </c>
      <c r="ADT7">
        <v>0</v>
      </c>
      <c r="ADU7">
        <v>0</v>
      </c>
      <c r="ADV7">
        <v>92</v>
      </c>
      <c r="ADW7">
        <v>7</v>
      </c>
      <c r="ADX7">
        <v>4</v>
      </c>
      <c r="ADY7">
        <v>0</v>
      </c>
      <c r="ADZ7">
        <v>0</v>
      </c>
      <c r="AEA7">
        <v>0</v>
      </c>
      <c r="AEB7">
        <v>0</v>
      </c>
      <c r="AEC7">
        <v>0</v>
      </c>
      <c r="AED7">
        <v>0</v>
      </c>
      <c r="AEE7">
        <v>0</v>
      </c>
      <c r="AEF7">
        <v>0</v>
      </c>
      <c r="AEG7">
        <v>10</v>
      </c>
      <c r="AEH7">
        <v>0</v>
      </c>
      <c r="AEI7">
        <v>0</v>
      </c>
      <c r="AEJ7">
        <v>0</v>
      </c>
      <c r="AEK7">
        <v>0</v>
      </c>
      <c r="AEL7">
        <v>0</v>
      </c>
      <c r="AEM7">
        <v>0</v>
      </c>
      <c r="AEN7">
        <v>0</v>
      </c>
      <c r="AEO7">
        <v>0</v>
      </c>
      <c r="AEP7">
        <v>1261</v>
      </c>
      <c r="AEQ7">
        <v>1374</v>
      </c>
      <c r="AER7">
        <v>0</v>
      </c>
      <c r="AES7">
        <v>0</v>
      </c>
      <c r="AET7">
        <v>0</v>
      </c>
      <c r="AEU7">
        <v>695</v>
      </c>
      <c r="AEV7">
        <v>199</v>
      </c>
      <c r="AEW7">
        <v>19</v>
      </c>
      <c r="AEX7">
        <v>0</v>
      </c>
      <c r="AEY7">
        <v>0</v>
      </c>
      <c r="AEZ7">
        <v>0</v>
      </c>
      <c r="AFA7">
        <v>0</v>
      </c>
      <c r="AFB7">
        <v>0</v>
      </c>
      <c r="AFC7">
        <v>0</v>
      </c>
      <c r="AFD7">
        <v>3</v>
      </c>
      <c r="AFE7">
        <v>0</v>
      </c>
      <c r="AFF7">
        <v>20</v>
      </c>
      <c r="AFG7">
        <v>0</v>
      </c>
      <c r="AFH7">
        <v>0</v>
      </c>
      <c r="AFI7">
        <v>0</v>
      </c>
      <c r="AFJ7">
        <v>0</v>
      </c>
      <c r="AFK7">
        <v>0</v>
      </c>
      <c r="AFL7">
        <v>0</v>
      </c>
      <c r="AFM7">
        <v>0</v>
      </c>
      <c r="AFN7">
        <v>0</v>
      </c>
      <c r="AFO7">
        <v>2633</v>
      </c>
      <c r="AFP7">
        <v>3569</v>
      </c>
      <c r="AFQ7">
        <v>0</v>
      </c>
      <c r="AFR7">
        <v>0</v>
      </c>
      <c r="AFS7">
        <v>0</v>
      </c>
      <c r="AFT7">
        <v>4</v>
      </c>
      <c r="AFU7">
        <v>0</v>
      </c>
      <c r="AFV7">
        <v>0</v>
      </c>
      <c r="AFW7">
        <v>0</v>
      </c>
      <c r="AFX7">
        <v>0</v>
      </c>
      <c r="AFY7">
        <v>0</v>
      </c>
      <c r="AFZ7">
        <v>0</v>
      </c>
      <c r="AGA7">
        <v>0</v>
      </c>
      <c r="AGB7">
        <v>0</v>
      </c>
      <c r="AGC7">
        <v>0</v>
      </c>
      <c r="AGD7">
        <v>0</v>
      </c>
      <c r="AGE7">
        <v>0</v>
      </c>
      <c r="AGF7">
        <v>0</v>
      </c>
      <c r="AGG7">
        <v>0</v>
      </c>
      <c r="AGH7">
        <v>0</v>
      </c>
      <c r="AGI7">
        <v>0</v>
      </c>
      <c r="AGJ7">
        <v>0</v>
      </c>
      <c r="AGK7">
        <v>0</v>
      </c>
      <c r="AGL7">
        <v>0</v>
      </c>
      <c r="AGM7">
        <v>0</v>
      </c>
      <c r="AGN7">
        <v>0</v>
      </c>
      <c r="AGO7">
        <v>4</v>
      </c>
      <c r="AGP7">
        <v>0</v>
      </c>
      <c r="AGQ7">
        <v>0</v>
      </c>
      <c r="AGR7">
        <v>0</v>
      </c>
      <c r="AGS7">
        <v>1</v>
      </c>
      <c r="AGT7">
        <v>0</v>
      </c>
      <c r="AGU7">
        <v>0</v>
      </c>
      <c r="AGV7">
        <v>0</v>
      </c>
      <c r="AGW7">
        <v>0</v>
      </c>
      <c r="AGX7">
        <v>0</v>
      </c>
      <c r="AGY7">
        <v>0</v>
      </c>
      <c r="AGZ7">
        <v>0</v>
      </c>
      <c r="AHA7">
        <v>0</v>
      </c>
      <c r="AHB7">
        <v>0</v>
      </c>
      <c r="AHC7">
        <v>0</v>
      </c>
      <c r="AHD7">
        <v>0</v>
      </c>
      <c r="AHE7">
        <v>0</v>
      </c>
      <c r="AHF7">
        <v>0</v>
      </c>
      <c r="AHG7">
        <v>0</v>
      </c>
      <c r="AHH7">
        <v>0</v>
      </c>
      <c r="AHI7">
        <v>0</v>
      </c>
      <c r="AHJ7">
        <v>0</v>
      </c>
      <c r="AHK7">
        <v>0</v>
      </c>
      <c r="AHL7">
        <v>0</v>
      </c>
      <c r="AHM7">
        <v>0</v>
      </c>
      <c r="AHN7">
        <v>1</v>
      </c>
      <c r="AHO7">
        <v>0</v>
      </c>
      <c r="AHP7">
        <v>0</v>
      </c>
      <c r="AHQ7">
        <v>0</v>
      </c>
      <c r="AHR7">
        <v>1</v>
      </c>
      <c r="AHS7">
        <v>0</v>
      </c>
      <c r="AHT7">
        <v>0</v>
      </c>
      <c r="AHU7">
        <v>0</v>
      </c>
      <c r="AHV7">
        <v>0</v>
      </c>
      <c r="AHW7">
        <v>0</v>
      </c>
      <c r="AHX7">
        <v>0</v>
      </c>
      <c r="AHY7">
        <v>0</v>
      </c>
      <c r="AHZ7">
        <v>0</v>
      </c>
      <c r="AIA7">
        <v>0</v>
      </c>
      <c r="AIB7">
        <v>0</v>
      </c>
      <c r="AIC7">
        <v>0</v>
      </c>
      <c r="AID7">
        <v>0</v>
      </c>
      <c r="AIE7">
        <v>0</v>
      </c>
      <c r="AIF7">
        <v>0</v>
      </c>
      <c r="AIG7">
        <v>0</v>
      </c>
      <c r="AIH7">
        <v>0</v>
      </c>
      <c r="AII7">
        <v>0</v>
      </c>
      <c r="AIJ7">
        <v>0</v>
      </c>
      <c r="AIK7">
        <v>0</v>
      </c>
      <c r="AIL7">
        <v>0</v>
      </c>
      <c r="AIM7">
        <v>1</v>
      </c>
      <c r="AIN7">
        <v>0</v>
      </c>
      <c r="AIO7">
        <v>0</v>
      </c>
      <c r="AIP7">
        <v>0</v>
      </c>
      <c r="AIQ7">
        <v>0</v>
      </c>
      <c r="AIR7">
        <v>0</v>
      </c>
      <c r="AIS7">
        <v>0</v>
      </c>
      <c r="AIT7">
        <v>0</v>
      </c>
      <c r="AIU7">
        <v>0</v>
      </c>
      <c r="AIV7">
        <v>0</v>
      </c>
      <c r="AIW7">
        <v>0</v>
      </c>
      <c r="AIX7">
        <v>0</v>
      </c>
      <c r="AIY7">
        <v>0</v>
      </c>
      <c r="AIZ7">
        <v>0</v>
      </c>
      <c r="AJA7">
        <v>0</v>
      </c>
      <c r="AJB7">
        <v>0</v>
      </c>
      <c r="AJC7">
        <v>0</v>
      </c>
      <c r="AJD7">
        <v>0</v>
      </c>
      <c r="AJE7">
        <v>0</v>
      </c>
      <c r="AJF7">
        <v>0</v>
      </c>
      <c r="AJG7">
        <v>0</v>
      </c>
      <c r="AJH7">
        <v>0</v>
      </c>
      <c r="AJI7">
        <v>0</v>
      </c>
      <c r="AJJ7">
        <v>0</v>
      </c>
      <c r="AJK7">
        <v>0</v>
      </c>
      <c r="AJL7">
        <v>0</v>
      </c>
      <c r="AJM7">
        <v>0</v>
      </c>
      <c r="AJN7">
        <v>0</v>
      </c>
      <c r="AJO7">
        <v>0</v>
      </c>
      <c r="AJP7">
        <v>1972</v>
      </c>
      <c r="AJQ7">
        <v>0</v>
      </c>
      <c r="AJR7">
        <v>0</v>
      </c>
      <c r="AJS7">
        <v>0</v>
      </c>
      <c r="AJT7">
        <v>0</v>
      </c>
      <c r="AJU7">
        <v>0</v>
      </c>
      <c r="AJV7">
        <v>0</v>
      </c>
      <c r="AJW7">
        <v>0</v>
      </c>
      <c r="AJX7">
        <v>0</v>
      </c>
      <c r="AJY7">
        <v>0</v>
      </c>
      <c r="AJZ7">
        <v>0</v>
      </c>
      <c r="AKA7">
        <v>0</v>
      </c>
      <c r="AKB7">
        <v>0</v>
      </c>
      <c r="AKC7">
        <v>0</v>
      </c>
      <c r="AKD7">
        <v>0</v>
      </c>
      <c r="AKE7">
        <v>0</v>
      </c>
      <c r="AKF7">
        <v>104</v>
      </c>
      <c r="AKG7">
        <v>3</v>
      </c>
      <c r="AKH7">
        <v>0</v>
      </c>
      <c r="AKI7">
        <v>0</v>
      </c>
      <c r="AKJ7">
        <v>0</v>
      </c>
      <c r="AKK7">
        <v>0</v>
      </c>
      <c r="AKL7">
        <v>0</v>
      </c>
      <c r="AKM7">
        <v>0</v>
      </c>
      <c r="AKN7">
        <v>0</v>
      </c>
      <c r="AKO7">
        <v>0</v>
      </c>
      <c r="AKP7">
        <v>0</v>
      </c>
      <c r="AKQ7">
        <v>0</v>
      </c>
      <c r="AKR7">
        <v>0</v>
      </c>
      <c r="AKS7">
        <v>0</v>
      </c>
      <c r="AKT7">
        <v>0</v>
      </c>
      <c r="AKU7">
        <v>0</v>
      </c>
      <c r="AKV7">
        <v>0</v>
      </c>
      <c r="AKW7">
        <v>0</v>
      </c>
      <c r="AKX7">
        <v>0</v>
      </c>
      <c r="AKY7">
        <v>0</v>
      </c>
      <c r="AKZ7">
        <v>0</v>
      </c>
      <c r="ALA7">
        <v>0</v>
      </c>
      <c r="ALB7">
        <v>0</v>
      </c>
      <c r="ALC7">
        <v>0</v>
      </c>
      <c r="ALD7">
        <v>0</v>
      </c>
      <c r="ALE7">
        <v>0</v>
      </c>
      <c r="ALF7">
        <v>0</v>
      </c>
      <c r="ALG7">
        <v>0</v>
      </c>
      <c r="ALH7">
        <v>0</v>
      </c>
      <c r="ALK7" s="178" t="s">
        <v>324</v>
      </c>
    </row>
    <row r="8" spans="1:1000" hidden="1">
      <c r="A8" s="178" t="s">
        <v>138</v>
      </c>
      <c r="B8">
        <v>330</v>
      </c>
      <c r="C8">
        <v>88</v>
      </c>
      <c r="D8">
        <v>11</v>
      </c>
      <c r="E8">
        <v>7</v>
      </c>
      <c r="F8">
        <v>0</v>
      </c>
      <c r="G8">
        <v>1</v>
      </c>
      <c r="H8">
        <v>0</v>
      </c>
      <c r="I8">
        <v>143</v>
      </c>
      <c r="J8">
        <v>0</v>
      </c>
      <c r="K8">
        <v>0</v>
      </c>
      <c r="L8">
        <v>0</v>
      </c>
      <c r="M8">
        <v>0</v>
      </c>
      <c r="N8">
        <v>0</v>
      </c>
      <c r="O8">
        <v>24</v>
      </c>
      <c r="P8">
        <v>0</v>
      </c>
      <c r="Q8">
        <v>0</v>
      </c>
      <c r="R8">
        <v>0</v>
      </c>
      <c r="S8">
        <v>4</v>
      </c>
      <c r="T8">
        <v>0</v>
      </c>
      <c r="U8">
        <v>0</v>
      </c>
      <c r="V8">
        <v>2</v>
      </c>
      <c r="W8">
        <v>610</v>
      </c>
      <c r="X8">
        <v>0</v>
      </c>
      <c r="Y8">
        <v>116</v>
      </c>
      <c r="Z8">
        <v>0</v>
      </c>
      <c r="AA8">
        <v>41</v>
      </c>
      <c r="AB8">
        <v>8</v>
      </c>
      <c r="AC8">
        <v>0</v>
      </c>
      <c r="AD8">
        <v>0</v>
      </c>
      <c r="AE8">
        <v>0</v>
      </c>
      <c r="AF8">
        <v>0</v>
      </c>
      <c r="AG8">
        <v>0</v>
      </c>
      <c r="AH8">
        <v>1</v>
      </c>
      <c r="AI8">
        <v>0</v>
      </c>
      <c r="AJ8">
        <v>0</v>
      </c>
      <c r="AK8">
        <v>0</v>
      </c>
      <c r="AL8">
        <v>0</v>
      </c>
      <c r="AM8">
        <v>0</v>
      </c>
      <c r="AN8">
        <v>9</v>
      </c>
      <c r="AO8">
        <v>0</v>
      </c>
      <c r="AP8">
        <v>0</v>
      </c>
      <c r="AQ8">
        <v>0</v>
      </c>
      <c r="AR8">
        <v>8</v>
      </c>
      <c r="AS8">
        <v>0</v>
      </c>
      <c r="AT8">
        <v>0</v>
      </c>
      <c r="AU8">
        <v>10</v>
      </c>
      <c r="AV8">
        <v>77</v>
      </c>
      <c r="AW8">
        <v>0</v>
      </c>
      <c r="AX8">
        <v>11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2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5</v>
      </c>
      <c r="CS8">
        <v>0</v>
      </c>
      <c r="CT8">
        <v>7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113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113</v>
      </c>
      <c r="ES8">
        <v>0</v>
      </c>
      <c r="ET8">
        <v>4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2</v>
      </c>
      <c r="FP8">
        <v>0</v>
      </c>
      <c r="FQ8">
        <v>2</v>
      </c>
      <c r="FR8">
        <v>0</v>
      </c>
      <c r="FS8">
        <v>0</v>
      </c>
      <c r="FT8">
        <v>0</v>
      </c>
      <c r="FU8">
        <v>507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5</v>
      </c>
      <c r="GO8">
        <v>2</v>
      </c>
      <c r="GP8">
        <v>514</v>
      </c>
      <c r="GQ8">
        <v>0</v>
      </c>
      <c r="GR8">
        <v>54</v>
      </c>
      <c r="GS8">
        <v>0</v>
      </c>
      <c r="GT8">
        <v>2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1</v>
      </c>
      <c r="HN8">
        <v>23</v>
      </c>
      <c r="HO8">
        <v>26</v>
      </c>
      <c r="HP8">
        <v>0</v>
      </c>
      <c r="HQ8">
        <v>0</v>
      </c>
      <c r="HR8">
        <v>0</v>
      </c>
      <c r="HS8">
        <v>1</v>
      </c>
      <c r="HT8">
        <v>3</v>
      </c>
      <c r="HU8">
        <v>0</v>
      </c>
      <c r="HV8">
        <v>1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1</v>
      </c>
      <c r="IG8">
        <v>1</v>
      </c>
      <c r="IH8">
        <v>0</v>
      </c>
      <c r="II8">
        <v>0</v>
      </c>
      <c r="IJ8">
        <v>0</v>
      </c>
      <c r="IK8">
        <v>0</v>
      </c>
      <c r="IL8">
        <v>0</v>
      </c>
      <c r="IM8">
        <v>1</v>
      </c>
      <c r="IN8">
        <v>7</v>
      </c>
      <c r="IO8">
        <v>0</v>
      </c>
      <c r="IP8">
        <v>1</v>
      </c>
      <c r="IQ8">
        <v>0</v>
      </c>
      <c r="IR8">
        <v>23</v>
      </c>
      <c r="IS8">
        <v>6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  <c r="JD8">
        <v>0</v>
      </c>
      <c r="JE8">
        <v>1</v>
      </c>
      <c r="JF8">
        <v>0</v>
      </c>
      <c r="JG8">
        <v>0</v>
      </c>
      <c r="JH8">
        <v>0</v>
      </c>
      <c r="JI8">
        <v>0</v>
      </c>
      <c r="JJ8">
        <v>0</v>
      </c>
      <c r="JK8">
        <v>0</v>
      </c>
      <c r="JL8">
        <v>0</v>
      </c>
      <c r="JM8">
        <v>30</v>
      </c>
      <c r="JN8">
        <v>0</v>
      </c>
      <c r="JO8">
        <v>8</v>
      </c>
      <c r="JP8">
        <v>0</v>
      </c>
      <c r="JQ8">
        <v>182</v>
      </c>
      <c r="JR8">
        <v>20</v>
      </c>
      <c r="JS8">
        <v>0</v>
      </c>
      <c r="JT8">
        <v>0</v>
      </c>
      <c r="JU8">
        <v>0</v>
      </c>
      <c r="JV8">
        <v>0</v>
      </c>
      <c r="JW8">
        <v>0</v>
      </c>
      <c r="JX8">
        <v>0</v>
      </c>
      <c r="JY8">
        <v>0</v>
      </c>
      <c r="JZ8">
        <v>0</v>
      </c>
      <c r="KA8">
        <v>0</v>
      </c>
      <c r="KB8">
        <v>0</v>
      </c>
      <c r="KC8">
        <v>0</v>
      </c>
      <c r="KD8">
        <v>6</v>
      </c>
      <c r="KE8">
        <v>0</v>
      </c>
      <c r="KF8">
        <v>0</v>
      </c>
      <c r="KG8">
        <v>0</v>
      </c>
      <c r="KH8">
        <v>0</v>
      </c>
      <c r="KI8">
        <v>0</v>
      </c>
      <c r="KJ8">
        <v>0</v>
      </c>
      <c r="KK8">
        <v>129</v>
      </c>
      <c r="KL8">
        <v>337</v>
      </c>
      <c r="KM8">
        <v>0</v>
      </c>
      <c r="KN8">
        <v>18</v>
      </c>
      <c r="KO8">
        <v>0</v>
      </c>
      <c r="KP8">
        <v>2</v>
      </c>
      <c r="KQ8">
        <v>1</v>
      </c>
      <c r="KR8">
        <v>0</v>
      </c>
      <c r="KS8">
        <v>0</v>
      </c>
      <c r="KT8">
        <v>0</v>
      </c>
      <c r="KU8">
        <v>0</v>
      </c>
      <c r="KV8">
        <v>0</v>
      </c>
      <c r="KW8">
        <v>0</v>
      </c>
      <c r="KX8">
        <v>0</v>
      </c>
      <c r="KY8">
        <v>0</v>
      </c>
      <c r="KZ8">
        <v>0</v>
      </c>
      <c r="LA8">
        <v>0</v>
      </c>
      <c r="LB8">
        <v>0</v>
      </c>
      <c r="LC8">
        <v>0</v>
      </c>
      <c r="LD8">
        <v>0</v>
      </c>
      <c r="LE8">
        <v>0</v>
      </c>
      <c r="LF8">
        <v>0</v>
      </c>
      <c r="LG8">
        <v>0</v>
      </c>
      <c r="LH8">
        <v>0</v>
      </c>
      <c r="LI8">
        <v>0</v>
      </c>
      <c r="LJ8">
        <v>17</v>
      </c>
      <c r="LK8">
        <v>20</v>
      </c>
      <c r="LL8">
        <v>0</v>
      </c>
      <c r="LM8">
        <v>1</v>
      </c>
      <c r="LN8">
        <v>0</v>
      </c>
      <c r="LO8">
        <v>36</v>
      </c>
      <c r="LP8">
        <v>0</v>
      </c>
      <c r="LQ8">
        <v>0</v>
      </c>
      <c r="LR8">
        <v>0</v>
      </c>
      <c r="LS8">
        <v>0</v>
      </c>
      <c r="LT8">
        <v>0</v>
      </c>
      <c r="LU8">
        <v>0</v>
      </c>
      <c r="LV8">
        <v>0</v>
      </c>
      <c r="LW8">
        <v>0</v>
      </c>
      <c r="LX8">
        <v>0</v>
      </c>
      <c r="LY8">
        <v>0</v>
      </c>
      <c r="LZ8">
        <v>0</v>
      </c>
      <c r="MA8">
        <v>0</v>
      </c>
      <c r="MB8">
        <v>0</v>
      </c>
      <c r="MC8">
        <v>0</v>
      </c>
      <c r="MD8">
        <v>0</v>
      </c>
      <c r="ME8">
        <v>0</v>
      </c>
      <c r="MF8">
        <v>0</v>
      </c>
      <c r="MG8">
        <v>0</v>
      </c>
      <c r="MH8">
        <v>0</v>
      </c>
      <c r="MI8">
        <v>2</v>
      </c>
      <c r="MJ8">
        <v>38</v>
      </c>
      <c r="MK8">
        <v>0</v>
      </c>
      <c r="ML8">
        <v>1</v>
      </c>
      <c r="MM8">
        <v>0</v>
      </c>
      <c r="MN8">
        <v>0</v>
      </c>
      <c r="MO8">
        <v>0</v>
      </c>
      <c r="MP8">
        <v>0</v>
      </c>
      <c r="MQ8">
        <v>0</v>
      </c>
      <c r="MR8">
        <v>0</v>
      </c>
      <c r="MS8">
        <v>0</v>
      </c>
      <c r="MT8">
        <v>0</v>
      </c>
      <c r="MU8">
        <v>0</v>
      </c>
      <c r="MV8">
        <v>0</v>
      </c>
      <c r="MW8">
        <v>0</v>
      </c>
      <c r="MX8">
        <v>0</v>
      </c>
      <c r="MY8">
        <v>0</v>
      </c>
      <c r="MZ8">
        <v>0</v>
      </c>
      <c r="NA8">
        <v>0</v>
      </c>
      <c r="NB8">
        <v>0</v>
      </c>
      <c r="NC8">
        <v>0</v>
      </c>
      <c r="ND8">
        <v>0</v>
      </c>
      <c r="NE8">
        <v>0</v>
      </c>
      <c r="NF8">
        <v>0</v>
      </c>
      <c r="NG8">
        <v>0</v>
      </c>
      <c r="NH8">
        <v>26</v>
      </c>
      <c r="NI8">
        <v>26</v>
      </c>
      <c r="NJ8">
        <v>0</v>
      </c>
      <c r="NK8">
        <v>0</v>
      </c>
      <c r="NL8">
        <v>0</v>
      </c>
      <c r="NM8">
        <v>6</v>
      </c>
      <c r="NN8">
        <v>0</v>
      </c>
      <c r="NO8">
        <v>0</v>
      </c>
      <c r="NP8">
        <v>0</v>
      </c>
      <c r="NQ8">
        <v>0</v>
      </c>
      <c r="NR8">
        <v>0</v>
      </c>
      <c r="NS8">
        <v>0</v>
      </c>
      <c r="NT8">
        <v>0</v>
      </c>
      <c r="NU8">
        <v>0</v>
      </c>
      <c r="NV8">
        <v>0</v>
      </c>
      <c r="NW8">
        <v>0</v>
      </c>
      <c r="NX8">
        <v>0</v>
      </c>
      <c r="NY8">
        <v>0</v>
      </c>
      <c r="NZ8">
        <v>0</v>
      </c>
      <c r="OA8">
        <v>0</v>
      </c>
      <c r="OB8">
        <v>0</v>
      </c>
      <c r="OC8">
        <v>0</v>
      </c>
      <c r="OD8">
        <v>0</v>
      </c>
      <c r="OE8">
        <v>0</v>
      </c>
      <c r="OF8">
        <v>0</v>
      </c>
      <c r="OG8">
        <v>560</v>
      </c>
      <c r="OH8">
        <v>566</v>
      </c>
      <c r="OI8">
        <v>0</v>
      </c>
      <c r="OJ8">
        <v>7</v>
      </c>
      <c r="OK8">
        <v>0</v>
      </c>
      <c r="OL8">
        <v>1245</v>
      </c>
      <c r="OM8">
        <v>126</v>
      </c>
      <c r="ON8">
        <v>11</v>
      </c>
      <c r="OO8">
        <v>8</v>
      </c>
      <c r="OP8">
        <v>0</v>
      </c>
      <c r="OQ8">
        <v>1</v>
      </c>
      <c r="OR8">
        <v>0</v>
      </c>
      <c r="OS8">
        <v>144</v>
      </c>
      <c r="OT8">
        <v>0</v>
      </c>
      <c r="OU8">
        <v>0</v>
      </c>
      <c r="OV8">
        <v>0</v>
      </c>
      <c r="OW8">
        <v>0</v>
      </c>
      <c r="OX8">
        <v>0</v>
      </c>
      <c r="OY8">
        <v>41</v>
      </c>
      <c r="OZ8">
        <v>1</v>
      </c>
      <c r="PA8">
        <v>0</v>
      </c>
      <c r="PB8">
        <v>0</v>
      </c>
      <c r="PC8">
        <v>12</v>
      </c>
      <c r="PD8">
        <v>0</v>
      </c>
      <c r="PE8">
        <v>13</v>
      </c>
      <c r="PF8">
        <v>772</v>
      </c>
      <c r="PG8">
        <v>2373</v>
      </c>
      <c r="PH8">
        <v>0</v>
      </c>
      <c r="PI8">
        <v>221</v>
      </c>
      <c r="PJ8">
        <v>0</v>
      </c>
      <c r="PK8">
        <v>157</v>
      </c>
      <c r="PL8">
        <v>282</v>
      </c>
      <c r="PM8">
        <v>3</v>
      </c>
      <c r="PN8">
        <v>0</v>
      </c>
      <c r="PO8">
        <v>0</v>
      </c>
      <c r="PP8">
        <v>0</v>
      </c>
      <c r="PQ8">
        <v>0</v>
      </c>
      <c r="PR8">
        <v>0</v>
      </c>
      <c r="PS8">
        <v>0</v>
      </c>
      <c r="PT8">
        <v>31</v>
      </c>
      <c r="PU8">
        <v>0</v>
      </c>
      <c r="PV8">
        <v>0</v>
      </c>
      <c r="PW8">
        <v>0</v>
      </c>
      <c r="PX8">
        <v>0</v>
      </c>
      <c r="PY8">
        <v>0</v>
      </c>
      <c r="PZ8">
        <v>0</v>
      </c>
      <c r="QA8">
        <v>0</v>
      </c>
      <c r="QB8">
        <v>0</v>
      </c>
      <c r="QC8">
        <v>0</v>
      </c>
      <c r="QD8">
        <v>0</v>
      </c>
      <c r="QE8">
        <v>20</v>
      </c>
      <c r="QF8">
        <v>493</v>
      </c>
      <c r="QG8">
        <v>0</v>
      </c>
      <c r="QH8">
        <v>0</v>
      </c>
      <c r="QI8">
        <v>0</v>
      </c>
      <c r="QJ8">
        <v>45</v>
      </c>
      <c r="QK8">
        <v>190</v>
      </c>
      <c r="QL8">
        <v>2</v>
      </c>
      <c r="QM8">
        <v>0</v>
      </c>
      <c r="QN8">
        <v>0</v>
      </c>
      <c r="QO8">
        <v>0</v>
      </c>
      <c r="QP8">
        <v>0</v>
      </c>
      <c r="QQ8">
        <v>0</v>
      </c>
      <c r="QR8">
        <v>0</v>
      </c>
      <c r="QS8">
        <v>5</v>
      </c>
      <c r="QT8">
        <v>0</v>
      </c>
      <c r="QU8">
        <v>0</v>
      </c>
      <c r="QV8">
        <v>0</v>
      </c>
      <c r="QW8">
        <v>0</v>
      </c>
      <c r="QX8">
        <v>0</v>
      </c>
      <c r="QY8">
        <v>0</v>
      </c>
      <c r="QZ8">
        <v>0</v>
      </c>
      <c r="RA8">
        <v>0</v>
      </c>
      <c r="RB8">
        <v>0</v>
      </c>
      <c r="RC8">
        <v>0</v>
      </c>
      <c r="RD8">
        <v>99</v>
      </c>
      <c r="RE8">
        <v>341</v>
      </c>
      <c r="RF8">
        <v>0</v>
      </c>
      <c r="RG8">
        <v>0</v>
      </c>
      <c r="RH8">
        <v>0</v>
      </c>
      <c r="RI8">
        <v>19</v>
      </c>
      <c r="RJ8">
        <v>7</v>
      </c>
      <c r="RK8">
        <v>0</v>
      </c>
      <c r="RL8">
        <v>0</v>
      </c>
      <c r="RM8">
        <v>0</v>
      </c>
      <c r="RN8">
        <v>0</v>
      </c>
      <c r="RO8">
        <v>0</v>
      </c>
      <c r="RP8">
        <v>0</v>
      </c>
      <c r="RQ8">
        <v>0</v>
      </c>
      <c r="RR8">
        <v>0</v>
      </c>
      <c r="RS8">
        <v>0</v>
      </c>
      <c r="RT8">
        <v>0</v>
      </c>
      <c r="RU8">
        <v>0</v>
      </c>
      <c r="RV8">
        <v>0</v>
      </c>
      <c r="RW8">
        <v>0</v>
      </c>
      <c r="RX8">
        <v>0</v>
      </c>
      <c r="RY8">
        <v>0</v>
      </c>
      <c r="RZ8">
        <v>0</v>
      </c>
      <c r="SA8">
        <v>0</v>
      </c>
      <c r="SB8">
        <v>0</v>
      </c>
      <c r="SC8">
        <v>0</v>
      </c>
      <c r="SD8">
        <v>26</v>
      </c>
      <c r="SE8">
        <v>0</v>
      </c>
      <c r="SF8">
        <v>0</v>
      </c>
      <c r="SG8">
        <v>0</v>
      </c>
      <c r="SH8">
        <v>0</v>
      </c>
      <c r="SI8">
        <v>1</v>
      </c>
      <c r="SJ8">
        <v>0</v>
      </c>
      <c r="SK8">
        <v>0</v>
      </c>
      <c r="SL8">
        <v>0</v>
      </c>
      <c r="SM8">
        <v>0</v>
      </c>
      <c r="SN8">
        <v>0</v>
      </c>
      <c r="SO8">
        <v>0</v>
      </c>
      <c r="SP8">
        <v>0</v>
      </c>
      <c r="SQ8">
        <v>0</v>
      </c>
      <c r="SR8">
        <v>0</v>
      </c>
      <c r="SS8">
        <v>0</v>
      </c>
      <c r="ST8">
        <v>0</v>
      </c>
      <c r="SU8">
        <v>0</v>
      </c>
      <c r="SV8">
        <v>0</v>
      </c>
      <c r="SW8">
        <v>0</v>
      </c>
      <c r="SX8">
        <v>0</v>
      </c>
      <c r="SY8">
        <v>0</v>
      </c>
      <c r="SZ8">
        <v>0</v>
      </c>
      <c r="TA8">
        <v>0</v>
      </c>
      <c r="TB8">
        <v>0</v>
      </c>
      <c r="TC8">
        <v>1</v>
      </c>
      <c r="TD8">
        <v>0</v>
      </c>
      <c r="TE8">
        <v>0</v>
      </c>
      <c r="TF8">
        <v>0</v>
      </c>
      <c r="TG8">
        <v>1</v>
      </c>
      <c r="TH8">
        <v>0</v>
      </c>
      <c r="TI8">
        <v>0</v>
      </c>
      <c r="TJ8">
        <v>0</v>
      </c>
      <c r="TK8">
        <v>0</v>
      </c>
      <c r="TL8">
        <v>0</v>
      </c>
      <c r="TM8">
        <v>0</v>
      </c>
      <c r="TN8">
        <v>0</v>
      </c>
      <c r="TO8">
        <v>0</v>
      </c>
      <c r="TP8">
        <v>0</v>
      </c>
      <c r="TQ8">
        <v>0</v>
      </c>
      <c r="TR8">
        <v>0</v>
      </c>
      <c r="TS8">
        <v>0</v>
      </c>
      <c r="TT8">
        <v>0</v>
      </c>
      <c r="TU8">
        <v>0</v>
      </c>
      <c r="TV8">
        <v>0</v>
      </c>
      <c r="TW8">
        <v>0</v>
      </c>
      <c r="TX8">
        <v>0</v>
      </c>
      <c r="TY8">
        <v>0</v>
      </c>
      <c r="TZ8">
        <v>0</v>
      </c>
      <c r="UA8">
        <v>0</v>
      </c>
      <c r="UB8">
        <v>1</v>
      </c>
      <c r="UC8">
        <v>0</v>
      </c>
      <c r="UD8">
        <v>0</v>
      </c>
      <c r="UE8">
        <v>0</v>
      </c>
      <c r="UF8">
        <v>51</v>
      </c>
      <c r="UG8">
        <v>34</v>
      </c>
      <c r="UH8">
        <v>10</v>
      </c>
      <c r="UI8">
        <v>0</v>
      </c>
      <c r="UJ8">
        <v>0</v>
      </c>
      <c r="UK8">
        <v>0</v>
      </c>
      <c r="UL8">
        <v>0</v>
      </c>
      <c r="UM8">
        <v>0</v>
      </c>
      <c r="UN8">
        <v>0</v>
      </c>
      <c r="UO8">
        <v>0</v>
      </c>
      <c r="UP8">
        <v>0</v>
      </c>
      <c r="UQ8">
        <v>0</v>
      </c>
      <c r="UR8">
        <v>0</v>
      </c>
      <c r="US8">
        <v>0</v>
      </c>
      <c r="UT8">
        <v>0</v>
      </c>
      <c r="UU8">
        <v>0</v>
      </c>
      <c r="UV8">
        <v>0</v>
      </c>
      <c r="UW8">
        <v>0</v>
      </c>
      <c r="UX8">
        <v>0</v>
      </c>
      <c r="UY8">
        <v>0</v>
      </c>
      <c r="UZ8">
        <v>3</v>
      </c>
      <c r="VA8">
        <v>98</v>
      </c>
      <c r="VB8">
        <v>0</v>
      </c>
      <c r="VC8">
        <v>0</v>
      </c>
      <c r="VD8">
        <v>0</v>
      </c>
      <c r="VE8">
        <v>0</v>
      </c>
      <c r="VF8">
        <v>0</v>
      </c>
      <c r="VG8">
        <v>0</v>
      </c>
      <c r="VH8">
        <v>0</v>
      </c>
      <c r="VI8">
        <v>0</v>
      </c>
      <c r="VJ8">
        <v>0</v>
      </c>
      <c r="VK8">
        <v>0</v>
      </c>
      <c r="VL8">
        <v>0</v>
      </c>
      <c r="VM8">
        <v>0</v>
      </c>
      <c r="VN8">
        <v>0</v>
      </c>
      <c r="VO8">
        <v>0</v>
      </c>
      <c r="VP8">
        <v>0</v>
      </c>
      <c r="VQ8">
        <v>0</v>
      </c>
      <c r="VR8">
        <v>0</v>
      </c>
      <c r="VS8">
        <v>0</v>
      </c>
      <c r="VT8">
        <v>0</v>
      </c>
      <c r="VU8">
        <v>0</v>
      </c>
      <c r="VV8">
        <v>0</v>
      </c>
      <c r="VW8">
        <v>0</v>
      </c>
      <c r="VX8">
        <v>0</v>
      </c>
      <c r="VY8">
        <v>0</v>
      </c>
      <c r="VZ8">
        <v>0</v>
      </c>
      <c r="WA8">
        <v>0</v>
      </c>
      <c r="WB8">
        <v>0</v>
      </c>
      <c r="WC8">
        <v>0</v>
      </c>
      <c r="WD8">
        <v>7</v>
      </c>
      <c r="WE8">
        <v>5</v>
      </c>
      <c r="WF8">
        <v>0</v>
      </c>
      <c r="WG8">
        <v>0</v>
      </c>
      <c r="WH8">
        <v>0</v>
      </c>
      <c r="WI8">
        <v>0</v>
      </c>
      <c r="WJ8">
        <v>0</v>
      </c>
      <c r="WK8">
        <v>0</v>
      </c>
      <c r="WL8">
        <v>0</v>
      </c>
      <c r="WM8">
        <v>0</v>
      </c>
      <c r="WN8">
        <v>0</v>
      </c>
      <c r="WO8">
        <v>0</v>
      </c>
      <c r="WP8">
        <v>0</v>
      </c>
      <c r="WQ8">
        <v>0</v>
      </c>
      <c r="WR8">
        <v>0</v>
      </c>
      <c r="WS8">
        <v>0</v>
      </c>
      <c r="WT8">
        <v>0</v>
      </c>
      <c r="WU8">
        <v>0</v>
      </c>
      <c r="WV8">
        <v>0</v>
      </c>
      <c r="WW8">
        <v>0</v>
      </c>
      <c r="WX8">
        <v>0</v>
      </c>
      <c r="WY8">
        <v>12</v>
      </c>
      <c r="WZ8">
        <v>0</v>
      </c>
      <c r="XA8">
        <v>0</v>
      </c>
      <c r="XB8">
        <v>0</v>
      </c>
      <c r="XC8">
        <v>46</v>
      </c>
      <c r="XD8">
        <v>1</v>
      </c>
      <c r="XE8">
        <v>4</v>
      </c>
      <c r="XF8">
        <v>0</v>
      </c>
      <c r="XG8">
        <v>0</v>
      </c>
      <c r="XH8">
        <v>0</v>
      </c>
      <c r="XI8">
        <v>0</v>
      </c>
      <c r="XJ8">
        <v>0</v>
      </c>
      <c r="XK8">
        <v>0</v>
      </c>
      <c r="XL8">
        <v>0</v>
      </c>
      <c r="XM8">
        <v>0</v>
      </c>
      <c r="XN8">
        <v>0</v>
      </c>
      <c r="XO8">
        <v>0</v>
      </c>
      <c r="XP8">
        <v>0</v>
      </c>
      <c r="XQ8">
        <v>0</v>
      </c>
      <c r="XR8">
        <v>0</v>
      </c>
      <c r="XS8">
        <v>0</v>
      </c>
      <c r="XT8">
        <v>0</v>
      </c>
      <c r="XU8">
        <v>0</v>
      </c>
      <c r="XV8">
        <v>0</v>
      </c>
      <c r="XW8">
        <v>8</v>
      </c>
      <c r="XX8">
        <v>59</v>
      </c>
      <c r="XY8">
        <v>0</v>
      </c>
      <c r="XZ8">
        <v>1</v>
      </c>
      <c r="YA8">
        <v>0</v>
      </c>
      <c r="YB8">
        <v>2</v>
      </c>
      <c r="YC8">
        <v>1</v>
      </c>
      <c r="YD8">
        <v>0</v>
      </c>
      <c r="YE8">
        <v>0</v>
      </c>
      <c r="YF8">
        <v>0</v>
      </c>
      <c r="YG8">
        <v>0</v>
      </c>
      <c r="YH8">
        <v>0</v>
      </c>
      <c r="YI8">
        <v>0</v>
      </c>
      <c r="YJ8">
        <v>0</v>
      </c>
      <c r="YK8">
        <v>0</v>
      </c>
      <c r="YL8">
        <v>0</v>
      </c>
      <c r="YM8">
        <v>0</v>
      </c>
      <c r="YN8">
        <v>0</v>
      </c>
      <c r="YO8">
        <v>0</v>
      </c>
      <c r="YP8">
        <v>0</v>
      </c>
      <c r="YQ8">
        <v>0</v>
      </c>
      <c r="YR8">
        <v>0</v>
      </c>
      <c r="YS8">
        <v>0</v>
      </c>
      <c r="YT8">
        <v>0</v>
      </c>
      <c r="YU8">
        <v>0</v>
      </c>
      <c r="YV8">
        <v>0</v>
      </c>
      <c r="YW8">
        <v>3</v>
      </c>
      <c r="YX8">
        <v>0</v>
      </c>
      <c r="YY8">
        <v>0</v>
      </c>
      <c r="YZ8">
        <v>0</v>
      </c>
      <c r="ZA8">
        <v>0</v>
      </c>
      <c r="ZB8">
        <v>0</v>
      </c>
      <c r="ZC8">
        <v>0</v>
      </c>
      <c r="ZD8">
        <v>0</v>
      </c>
      <c r="ZE8">
        <v>0</v>
      </c>
      <c r="ZF8">
        <v>0</v>
      </c>
      <c r="ZG8">
        <v>0</v>
      </c>
      <c r="ZH8">
        <v>0</v>
      </c>
      <c r="ZI8">
        <v>0</v>
      </c>
      <c r="ZJ8">
        <v>0</v>
      </c>
      <c r="ZK8">
        <v>0</v>
      </c>
      <c r="ZL8">
        <v>0</v>
      </c>
      <c r="ZM8">
        <v>0</v>
      </c>
      <c r="ZN8">
        <v>0</v>
      </c>
      <c r="ZO8">
        <v>0</v>
      </c>
      <c r="ZP8">
        <v>0</v>
      </c>
      <c r="ZQ8">
        <v>0</v>
      </c>
      <c r="ZR8">
        <v>0</v>
      </c>
      <c r="ZS8">
        <v>0</v>
      </c>
      <c r="ZT8">
        <v>0</v>
      </c>
      <c r="ZU8">
        <v>0</v>
      </c>
      <c r="ZV8">
        <v>0</v>
      </c>
      <c r="ZW8">
        <v>0</v>
      </c>
      <c r="ZX8">
        <v>0</v>
      </c>
      <c r="ZY8">
        <v>0</v>
      </c>
      <c r="ZZ8">
        <v>149</v>
      </c>
      <c r="AAA8">
        <v>71</v>
      </c>
      <c r="AAB8">
        <v>15</v>
      </c>
      <c r="AAC8">
        <v>0</v>
      </c>
      <c r="AAD8">
        <v>0</v>
      </c>
      <c r="AAE8">
        <v>0</v>
      </c>
      <c r="AAF8">
        <v>0</v>
      </c>
      <c r="AAG8">
        <v>0</v>
      </c>
      <c r="AAH8">
        <v>0</v>
      </c>
      <c r="AAI8">
        <v>0</v>
      </c>
      <c r="AAJ8">
        <v>0</v>
      </c>
      <c r="AAK8">
        <v>0</v>
      </c>
      <c r="AAL8">
        <v>0</v>
      </c>
      <c r="AAM8">
        <v>0</v>
      </c>
      <c r="AAN8">
        <v>0</v>
      </c>
      <c r="AAO8">
        <v>0</v>
      </c>
      <c r="AAP8">
        <v>0</v>
      </c>
      <c r="AAQ8">
        <v>0</v>
      </c>
      <c r="AAR8">
        <v>0</v>
      </c>
      <c r="AAS8">
        <v>0</v>
      </c>
      <c r="AAT8">
        <v>4</v>
      </c>
      <c r="AAU8">
        <v>239</v>
      </c>
      <c r="AAV8">
        <v>0</v>
      </c>
      <c r="AAW8">
        <v>3</v>
      </c>
      <c r="AAX8">
        <v>0</v>
      </c>
      <c r="AAY8">
        <v>55</v>
      </c>
      <c r="AAZ8">
        <v>14</v>
      </c>
      <c r="ABA8">
        <v>0</v>
      </c>
      <c r="ABB8">
        <v>0</v>
      </c>
      <c r="ABC8">
        <v>0</v>
      </c>
      <c r="ABD8">
        <v>0</v>
      </c>
      <c r="ABE8">
        <v>0</v>
      </c>
      <c r="ABF8">
        <v>0</v>
      </c>
      <c r="ABG8">
        <v>0</v>
      </c>
      <c r="ABH8">
        <v>0</v>
      </c>
      <c r="ABI8">
        <v>0</v>
      </c>
      <c r="ABJ8">
        <v>0</v>
      </c>
      <c r="ABK8">
        <v>0</v>
      </c>
      <c r="ABL8">
        <v>0</v>
      </c>
      <c r="ABM8">
        <v>0</v>
      </c>
      <c r="ABN8">
        <v>0</v>
      </c>
      <c r="ABO8">
        <v>0</v>
      </c>
      <c r="ABP8">
        <v>0</v>
      </c>
      <c r="ABQ8">
        <v>0</v>
      </c>
      <c r="ABR8">
        <v>0</v>
      </c>
      <c r="ABS8">
        <v>2</v>
      </c>
      <c r="ABT8">
        <v>71</v>
      </c>
      <c r="ABU8">
        <v>0</v>
      </c>
      <c r="ABV8">
        <v>0</v>
      </c>
      <c r="ABW8">
        <v>0</v>
      </c>
      <c r="ABX8">
        <v>3</v>
      </c>
      <c r="ABY8">
        <v>0</v>
      </c>
      <c r="ABZ8">
        <v>0</v>
      </c>
      <c r="ACA8">
        <v>0</v>
      </c>
      <c r="ACB8">
        <v>0</v>
      </c>
      <c r="ACC8">
        <v>0</v>
      </c>
      <c r="ACD8">
        <v>0</v>
      </c>
      <c r="ACE8">
        <v>0</v>
      </c>
      <c r="ACF8">
        <v>0</v>
      </c>
      <c r="ACG8">
        <v>0</v>
      </c>
      <c r="ACH8">
        <v>0</v>
      </c>
      <c r="ACI8">
        <v>0</v>
      </c>
      <c r="ACJ8">
        <v>0</v>
      </c>
      <c r="ACK8">
        <v>0</v>
      </c>
      <c r="ACL8">
        <v>0</v>
      </c>
      <c r="ACM8">
        <v>0</v>
      </c>
      <c r="ACN8">
        <v>0</v>
      </c>
      <c r="ACO8">
        <v>0</v>
      </c>
      <c r="ACP8">
        <v>0</v>
      </c>
      <c r="ACQ8">
        <v>0</v>
      </c>
      <c r="ACR8">
        <v>0</v>
      </c>
      <c r="ACS8">
        <v>3</v>
      </c>
      <c r="ACT8">
        <v>0</v>
      </c>
      <c r="ACU8">
        <v>0</v>
      </c>
      <c r="ACV8">
        <v>0</v>
      </c>
      <c r="ACW8">
        <v>150</v>
      </c>
      <c r="ACX8">
        <v>17</v>
      </c>
      <c r="ACY8">
        <v>2</v>
      </c>
      <c r="ACZ8">
        <v>0</v>
      </c>
      <c r="ADA8">
        <v>0</v>
      </c>
      <c r="ADB8">
        <v>0</v>
      </c>
      <c r="ADC8">
        <v>0</v>
      </c>
      <c r="ADD8">
        <v>0</v>
      </c>
      <c r="ADE8">
        <v>0</v>
      </c>
      <c r="ADF8">
        <v>0</v>
      </c>
      <c r="ADG8">
        <v>0</v>
      </c>
      <c r="ADH8">
        <v>0</v>
      </c>
      <c r="ADI8">
        <v>0</v>
      </c>
      <c r="ADJ8">
        <v>0</v>
      </c>
      <c r="ADK8">
        <v>0</v>
      </c>
      <c r="ADL8">
        <v>0</v>
      </c>
      <c r="ADM8">
        <v>0</v>
      </c>
      <c r="ADN8">
        <v>0</v>
      </c>
      <c r="ADO8">
        <v>0</v>
      </c>
      <c r="ADP8">
        <v>0</v>
      </c>
      <c r="ADQ8">
        <v>3</v>
      </c>
      <c r="ADR8">
        <v>172</v>
      </c>
      <c r="ADS8">
        <v>0</v>
      </c>
      <c r="ADT8">
        <v>0</v>
      </c>
      <c r="ADU8">
        <v>0</v>
      </c>
      <c r="ADV8">
        <v>66</v>
      </c>
      <c r="ADW8">
        <v>19</v>
      </c>
      <c r="ADX8">
        <v>4</v>
      </c>
      <c r="ADY8">
        <v>0</v>
      </c>
      <c r="ADZ8">
        <v>0</v>
      </c>
      <c r="AEA8">
        <v>0</v>
      </c>
      <c r="AEB8">
        <v>0</v>
      </c>
      <c r="AEC8">
        <v>0</v>
      </c>
      <c r="AED8">
        <v>0</v>
      </c>
      <c r="AEE8">
        <v>0</v>
      </c>
      <c r="AEF8">
        <v>0</v>
      </c>
      <c r="AEG8">
        <v>0</v>
      </c>
      <c r="AEH8">
        <v>0</v>
      </c>
      <c r="AEI8">
        <v>0</v>
      </c>
      <c r="AEJ8">
        <v>0</v>
      </c>
      <c r="AEK8">
        <v>0</v>
      </c>
      <c r="AEL8">
        <v>0</v>
      </c>
      <c r="AEM8">
        <v>0</v>
      </c>
      <c r="AEN8">
        <v>0</v>
      </c>
      <c r="AEO8">
        <v>0</v>
      </c>
      <c r="AEP8">
        <v>12</v>
      </c>
      <c r="AEQ8">
        <v>101</v>
      </c>
      <c r="AER8">
        <v>0</v>
      </c>
      <c r="AES8">
        <v>9</v>
      </c>
      <c r="AET8">
        <v>0</v>
      </c>
      <c r="AEU8">
        <v>751</v>
      </c>
      <c r="AEV8">
        <v>642</v>
      </c>
      <c r="AEW8">
        <v>40</v>
      </c>
      <c r="AEX8">
        <v>0</v>
      </c>
      <c r="AEY8">
        <v>0</v>
      </c>
      <c r="AEZ8">
        <v>0</v>
      </c>
      <c r="AFA8">
        <v>0</v>
      </c>
      <c r="AFB8">
        <v>0</v>
      </c>
      <c r="AFC8">
        <v>0</v>
      </c>
      <c r="AFD8">
        <v>36</v>
      </c>
      <c r="AFE8">
        <v>0</v>
      </c>
      <c r="AFF8">
        <v>0</v>
      </c>
      <c r="AFG8">
        <v>0</v>
      </c>
      <c r="AFH8">
        <v>0</v>
      </c>
      <c r="AFI8">
        <v>0</v>
      </c>
      <c r="AFJ8">
        <v>0</v>
      </c>
      <c r="AFK8">
        <v>0</v>
      </c>
      <c r="AFL8">
        <v>0</v>
      </c>
      <c r="AFM8">
        <v>0</v>
      </c>
      <c r="AFN8">
        <v>0</v>
      </c>
      <c r="AFO8">
        <v>151</v>
      </c>
      <c r="AFP8">
        <v>1620</v>
      </c>
      <c r="AFQ8">
        <v>0</v>
      </c>
      <c r="AFR8">
        <v>13</v>
      </c>
      <c r="AFS8">
        <v>0</v>
      </c>
      <c r="AFT8">
        <v>0</v>
      </c>
      <c r="AFU8">
        <v>0</v>
      </c>
      <c r="AFV8">
        <v>0</v>
      </c>
      <c r="AFW8">
        <v>0</v>
      </c>
      <c r="AFX8">
        <v>0</v>
      </c>
      <c r="AFY8">
        <v>0</v>
      </c>
      <c r="AFZ8">
        <v>0</v>
      </c>
      <c r="AGA8">
        <v>0</v>
      </c>
      <c r="AGB8">
        <v>0</v>
      </c>
      <c r="AGC8">
        <v>0</v>
      </c>
      <c r="AGD8">
        <v>0</v>
      </c>
      <c r="AGE8">
        <v>0</v>
      </c>
      <c r="AGF8">
        <v>0</v>
      </c>
      <c r="AGG8">
        <v>0</v>
      </c>
      <c r="AGH8">
        <v>0</v>
      </c>
      <c r="AGI8">
        <v>0</v>
      </c>
      <c r="AGJ8">
        <v>0</v>
      </c>
      <c r="AGK8">
        <v>0</v>
      </c>
      <c r="AGL8">
        <v>0</v>
      </c>
      <c r="AGM8">
        <v>0</v>
      </c>
      <c r="AGN8">
        <v>19</v>
      </c>
      <c r="AGO8">
        <v>19</v>
      </c>
      <c r="AGP8">
        <v>0</v>
      </c>
      <c r="AGQ8">
        <v>0</v>
      </c>
      <c r="AGR8">
        <v>0</v>
      </c>
      <c r="AGS8">
        <v>0</v>
      </c>
      <c r="AGT8">
        <v>0</v>
      </c>
      <c r="AGU8">
        <v>0</v>
      </c>
      <c r="AGV8">
        <v>0</v>
      </c>
      <c r="AGW8">
        <v>0</v>
      </c>
      <c r="AGX8">
        <v>0</v>
      </c>
      <c r="AGY8">
        <v>0</v>
      </c>
      <c r="AGZ8">
        <v>0</v>
      </c>
      <c r="AHA8">
        <v>0</v>
      </c>
      <c r="AHB8">
        <v>0</v>
      </c>
      <c r="AHC8">
        <v>0</v>
      </c>
      <c r="AHD8">
        <v>0</v>
      </c>
      <c r="AHE8">
        <v>0</v>
      </c>
      <c r="AHF8">
        <v>0</v>
      </c>
      <c r="AHG8">
        <v>0</v>
      </c>
      <c r="AHH8">
        <v>0</v>
      </c>
      <c r="AHI8">
        <v>0</v>
      </c>
      <c r="AHJ8">
        <v>0</v>
      </c>
      <c r="AHK8">
        <v>0</v>
      </c>
      <c r="AHL8">
        <v>0</v>
      </c>
      <c r="AHM8">
        <v>0</v>
      </c>
      <c r="AHN8">
        <v>0</v>
      </c>
      <c r="AHO8">
        <v>0</v>
      </c>
      <c r="AHP8">
        <v>0</v>
      </c>
      <c r="AHQ8">
        <v>0</v>
      </c>
      <c r="AHR8">
        <v>4</v>
      </c>
      <c r="AHS8">
        <v>0</v>
      </c>
      <c r="AHT8">
        <v>1</v>
      </c>
      <c r="AHU8">
        <v>0</v>
      </c>
      <c r="AHV8">
        <v>0</v>
      </c>
      <c r="AHW8">
        <v>0</v>
      </c>
      <c r="AHX8">
        <v>0</v>
      </c>
      <c r="AHY8">
        <v>0</v>
      </c>
      <c r="AHZ8">
        <v>0</v>
      </c>
      <c r="AIA8">
        <v>0</v>
      </c>
      <c r="AIB8">
        <v>0</v>
      </c>
      <c r="AIC8">
        <v>0</v>
      </c>
      <c r="AID8">
        <v>0</v>
      </c>
      <c r="AIE8">
        <v>0</v>
      </c>
      <c r="AIF8">
        <v>0</v>
      </c>
      <c r="AIG8">
        <v>0</v>
      </c>
      <c r="AIH8">
        <v>0</v>
      </c>
      <c r="AII8">
        <v>0</v>
      </c>
      <c r="AIJ8">
        <v>0</v>
      </c>
      <c r="AIK8">
        <v>0</v>
      </c>
      <c r="AIL8">
        <v>0</v>
      </c>
      <c r="AIM8">
        <v>5</v>
      </c>
      <c r="AIN8">
        <v>0</v>
      </c>
      <c r="AIO8">
        <v>0</v>
      </c>
      <c r="AIP8">
        <v>0</v>
      </c>
      <c r="AIQ8">
        <v>0</v>
      </c>
      <c r="AIR8">
        <v>0</v>
      </c>
      <c r="AIS8">
        <v>0</v>
      </c>
      <c r="AIT8">
        <v>0</v>
      </c>
      <c r="AIU8">
        <v>0</v>
      </c>
      <c r="AIV8">
        <v>0</v>
      </c>
      <c r="AIW8">
        <v>0</v>
      </c>
      <c r="AIX8">
        <v>0</v>
      </c>
      <c r="AIY8">
        <v>0</v>
      </c>
      <c r="AIZ8">
        <v>0</v>
      </c>
      <c r="AJA8">
        <v>0</v>
      </c>
      <c r="AJB8">
        <v>0</v>
      </c>
      <c r="AJC8">
        <v>0</v>
      </c>
      <c r="AJD8">
        <v>0</v>
      </c>
      <c r="AJE8">
        <v>0</v>
      </c>
      <c r="AJF8">
        <v>0</v>
      </c>
      <c r="AJG8">
        <v>0</v>
      </c>
      <c r="AJH8">
        <v>0</v>
      </c>
      <c r="AJI8">
        <v>0</v>
      </c>
      <c r="AJJ8">
        <v>0</v>
      </c>
      <c r="AJK8">
        <v>0</v>
      </c>
      <c r="AJL8">
        <v>0</v>
      </c>
      <c r="AJM8">
        <v>0</v>
      </c>
      <c r="AJN8">
        <v>0</v>
      </c>
      <c r="AJO8">
        <v>0</v>
      </c>
      <c r="AJP8">
        <v>610</v>
      </c>
      <c r="AJQ8">
        <v>0</v>
      </c>
      <c r="AJR8">
        <v>0</v>
      </c>
      <c r="AJS8">
        <v>0</v>
      </c>
      <c r="AJT8">
        <v>0</v>
      </c>
      <c r="AJU8">
        <v>3</v>
      </c>
      <c r="AJV8">
        <v>0</v>
      </c>
      <c r="AJW8">
        <v>0</v>
      </c>
      <c r="AJX8">
        <v>0</v>
      </c>
      <c r="AJY8">
        <v>0</v>
      </c>
      <c r="AJZ8">
        <v>0</v>
      </c>
      <c r="AKA8">
        <v>0</v>
      </c>
      <c r="AKB8">
        <v>0</v>
      </c>
      <c r="AKC8">
        <v>0</v>
      </c>
      <c r="AKD8">
        <v>0</v>
      </c>
      <c r="AKE8">
        <v>0</v>
      </c>
      <c r="AKF8">
        <v>386</v>
      </c>
      <c r="AKG8">
        <v>25</v>
      </c>
      <c r="AKH8">
        <v>0</v>
      </c>
      <c r="AKI8">
        <v>0</v>
      </c>
      <c r="AKJ8">
        <v>0</v>
      </c>
      <c r="AKK8">
        <v>0</v>
      </c>
      <c r="AKL8">
        <v>0</v>
      </c>
      <c r="AKM8">
        <v>0</v>
      </c>
      <c r="AKN8">
        <v>0</v>
      </c>
      <c r="AKO8">
        <v>0</v>
      </c>
      <c r="AKP8">
        <v>0</v>
      </c>
      <c r="AKQ8">
        <v>0</v>
      </c>
      <c r="AKR8">
        <v>0</v>
      </c>
      <c r="AKS8">
        <v>0</v>
      </c>
      <c r="AKT8">
        <v>0</v>
      </c>
      <c r="AKU8">
        <v>0</v>
      </c>
      <c r="AKV8">
        <v>0</v>
      </c>
      <c r="AKW8">
        <v>0</v>
      </c>
      <c r="AKX8">
        <v>0</v>
      </c>
      <c r="AKY8">
        <v>0</v>
      </c>
      <c r="AKZ8">
        <v>0</v>
      </c>
      <c r="ALA8">
        <v>0</v>
      </c>
      <c r="ALB8">
        <v>0</v>
      </c>
      <c r="ALC8">
        <v>0</v>
      </c>
      <c r="ALD8">
        <v>0</v>
      </c>
      <c r="ALE8">
        <v>0</v>
      </c>
      <c r="ALF8">
        <v>0</v>
      </c>
      <c r="ALG8">
        <v>0</v>
      </c>
      <c r="ALH8">
        <v>0</v>
      </c>
      <c r="ALK8" s="178" t="s">
        <v>325</v>
      </c>
    </row>
    <row r="9" spans="1:1000" hidden="1">
      <c r="A9" s="178" t="s">
        <v>139</v>
      </c>
      <c r="B9">
        <v>478</v>
      </c>
      <c r="C9">
        <v>85</v>
      </c>
      <c r="D9">
        <v>6</v>
      </c>
      <c r="E9">
        <v>12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38</v>
      </c>
      <c r="P9">
        <v>0</v>
      </c>
      <c r="Q9">
        <v>0</v>
      </c>
      <c r="R9">
        <v>0</v>
      </c>
      <c r="S9">
        <v>2</v>
      </c>
      <c r="T9">
        <v>0</v>
      </c>
      <c r="U9">
        <v>0</v>
      </c>
      <c r="V9">
        <v>22</v>
      </c>
      <c r="W9">
        <v>643</v>
      </c>
      <c r="X9">
        <v>0</v>
      </c>
      <c r="Y9">
        <v>58</v>
      </c>
      <c r="Z9">
        <v>0</v>
      </c>
      <c r="AA9">
        <v>357</v>
      </c>
      <c r="AB9">
        <v>44</v>
      </c>
      <c r="AC9">
        <v>3</v>
      </c>
      <c r="AD9">
        <v>1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11</v>
      </c>
      <c r="AO9">
        <v>0</v>
      </c>
      <c r="AP9">
        <v>0</v>
      </c>
      <c r="AQ9">
        <v>0</v>
      </c>
      <c r="AR9">
        <v>2</v>
      </c>
      <c r="AS9">
        <v>0</v>
      </c>
      <c r="AT9">
        <v>0</v>
      </c>
      <c r="AU9">
        <v>13</v>
      </c>
      <c r="AV9">
        <v>431</v>
      </c>
      <c r="AW9">
        <v>0</v>
      </c>
      <c r="AX9">
        <v>16</v>
      </c>
      <c r="AY9">
        <v>0</v>
      </c>
      <c r="AZ9">
        <v>1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1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1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28</v>
      </c>
      <c r="CS9">
        <v>0</v>
      </c>
      <c r="CT9">
        <v>29</v>
      </c>
      <c r="CU9">
        <v>0</v>
      </c>
      <c r="CV9">
        <v>1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2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2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34</v>
      </c>
      <c r="FP9">
        <v>0</v>
      </c>
      <c r="FQ9">
        <v>34</v>
      </c>
      <c r="FR9">
        <v>0</v>
      </c>
      <c r="FS9">
        <v>0</v>
      </c>
      <c r="FT9">
        <v>0</v>
      </c>
      <c r="FU9">
        <v>536</v>
      </c>
      <c r="FV9">
        <v>2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12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39</v>
      </c>
      <c r="GO9">
        <v>0</v>
      </c>
      <c r="GP9">
        <v>589</v>
      </c>
      <c r="GQ9">
        <v>0</v>
      </c>
      <c r="GR9">
        <v>90</v>
      </c>
      <c r="GS9">
        <v>0</v>
      </c>
      <c r="GT9">
        <v>33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33</v>
      </c>
      <c r="HP9">
        <v>0</v>
      </c>
      <c r="HQ9">
        <v>0</v>
      </c>
      <c r="HR9">
        <v>0</v>
      </c>
      <c r="HS9">
        <v>28</v>
      </c>
      <c r="HT9">
        <v>10</v>
      </c>
      <c r="HU9">
        <v>1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3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42</v>
      </c>
      <c r="IO9">
        <v>0</v>
      </c>
      <c r="IP9">
        <v>4</v>
      </c>
      <c r="IQ9">
        <v>0</v>
      </c>
      <c r="IR9">
        <v>13</v>
      </c>
      <c r="IS9">
        <v>8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  <c r="JD9">
        <v>1</v>
      </c>
      <c r="JE9">
        <v>3</v>
      </c>
      <c r="JF9">
        <v>0</v>
      </c>
      <c r="JG9">
        <v>0</v>
      </c>
      <c r="JH9">
        <v>0</v>
      </c>
      <c r="JI9">
        <v>0</v>
      </c>
      <c r="JJ9">
        <v>1</v>
      </c>
      <c r="JK9">
        <v>0</v>
      </c>
      <c r="JL9">
        <v>0</v>
      </c>
      <c r="JM9">
        <v>26</v>
      </c>
      <c r="JN9">
        <v>0</v>
      </c>
      <c r="JO9">
        <v>6</v>
      </c>
      <c r="JP9">
        <v>0</v>
      </c>
      <c r="JQ9">
        <v>27</v>
      </c>
      <c r="JR9">
        <v>3</v>
      </c>
      <c r="JS9">
        <v>0</v>
      </c>
      <c r="JT9">
        <v>0</v>
      </c>
      <c r="JU9">
        <v>0</v>
      </c>
      <c r="JV9">
        <v>0</v>
      </c>
      <c r="JW9">
        <v>0</v>
      </c>
      <c r="JX9">
        <v>0</v>
      </c>
      <c r="JY9">
        <v>0</v>
      </c>
      <c r="JZ9">
        <v>0</v>
      </c>
      <c r="KA9">
        <v>0</v>
      </c>
      <c r="KB9">
        <v>0</v>
      </c>
      <c r="KC9">
        <v>0</v>
      </c>
      <c r="KD9">
        <v>0</v>
      </c>
      <c r="KE9">
        <v>0</v>
      </c>
      <c r="KF9">
        <v>0</v>
      </c>
      <c r="KG9">
        <v>0</v>
      </c>
      <c r="KH9">
        <v>0</v>
      </c>
      <c r="KI9">
        <v>0</v>
      </c>
      <c r="KJ9">
        <v>0</v>
      </c>
      <c r="KK9">
        <v>0</v>
      </c>
      <c r="KL9">
        <v>30</v>
      </c>
      <c r="KM9">
        <v>0</v>
      </c>
      <c r="KN9">
        <v>5</v>
      </c>
      <c r="KO9">
        <v>0</v>
      </c>
      <c r="KP9">
        <v>5</v>
      </c>
      <c r="KQ9">
        <v>0</v>
      </c>
      <c r="KR9">
        <v>0</v>
      </c>
      <c r="KS9">
        <v>0</v>
      </c>
      <c r="KT9">
        <v>0</v>
      </c>
      <c r="KU9">
        <v>0</v>
      </c>
      <c r="KV9">
        <v>0</v>
      </c>
      <c r="KW9">
        <v>0</v>
      </c>
      <c r="KX9">
        <v>0</v>
      </c>
      <c r="KY9">
        <v>0</v>
      </c>
      <c r="KZ9">
        <v>0</v>
      </c>
      <c r="LA9">
        <v>0</v>
      </c>
      <c r="LB9">
        <v>0</v>
      </c>
      <c r="LC9">
        <v>0</v>
      </c>
      <c r="LD9">
        <v>0</v>
      </c>
      <c r="LE9">
        <v>0</v>
      </c>
      <c r="LF9">
        <v>0</v>
      </c>
      <c r="LG9">
        <v>0</v>
      </c>
      <c r="LH9">
        <v>0</v>
      </c>
      <c r="LI9">
        <v>0</v>
      </c>
      <c r="LJ9">
        <v>0</v>
      </c>
      <c r="LK9">
        <v>5</v>
      </c>
      <c r="LL9">
        <v>0</v>
      </c>
      <c r="LM9">
        <v>0</v>
      </c>
      <c r="LN9">
        <v>0</v>
      </c>
      <c r="LO9">
        <v>666</v>
      </c>
      <c r="LP9">
        <v>0</v>
      </c>
      <c r="LQ9">
        <v>0</v>
      </c>
      <c r="LR9">
        <v>0</v>
      </c>
      <c r="LS9">
        <v>0</v>
      </c>
      <c r="LT9">
        <v>0</v>
      </c>
      <c r="LU9">
        <v>0</v>
      </c>
      <c r="LV9">
        <v>0</v>
      </c>
      <c r="LW9">
        <v>0</v>
      </c>
      <c r="LX9">
        <v>0</v>
      </c>
      <c r="LY9">
        <v>0</v>
      </c>
      <c r="LZ9">
        <v>0</v>
      </c>
      <c r="MA9">
        <v>0</v>
      </c>
      <c r="MB9">
        <v>0</v>
      </c>
      <c r="MC9">
        <v>0</v>
      </c>
      <c r="MD9">
        <v>0</v>
      </c>
      <c r="ME9">
        <v>0</v>
      </c>
      <c r="MF9">
        <v>0</v>
      </c>
      <c r="MG9">
        <v>0</v>
      </c>
      <c r="MH9">
        <v>0</v>
      </c>
      <c r="MI9">
        <v>0</v>
      </c>
      <c r="MJ9">
        <v>666</v>
      </c>
      <c r="MK9">
        <v>0</v>
      </c>
      <c r="ML9">
        <v>9</v>
      </c>
      <c r="MM9">
        <v>0</v>
      </c>
      <c r="MN9">
        <v>5</v>
      </c>
      <c r="MO9">
        <v>0</v>
      </c>
      <c r="MP9">
        <v>0</v>
      </c>
      <c r="MQ9">
        <v>0</v>
      </c>
      <c r="MR9">
        <v>0</v>
      </c>
      <c r="MS9">
        <v>0</v>
      </c>
      <c r="MT9">
        <v>0</v>
      </c>
      <c r="MU9">
        <v>0</v>
      </c>
      <c r="MV9">
        <v>0</v>
      </c>
      <c r="MW9">
        <v>0</v>
      </c>
      <c r="MX9">
        <v>0</v>
      </c>
      <c r="MY9">
        <v>0</v>
      </c>
      <c r="MZ9">
        <v>0</v>
      </c>
      <c r="NA9">
        <v>0</v>
      </c>
      <c r="NB9">
        <v>0</v>
      </c>
      <c r="NC9">
        <v>0</v>
      </c>
      <c r="ND9">
        <v>0</v>
      </c>
      <c r="NE9">
        <v>0</v>
      </c>
      <c r="NF9">
        <v>0</v>
      </c>
      <c r="NG9">
        <v>0</v>
      </c>
      <c r="NH9">
        <v>0</v>
      </c>
      <c r="NI9">
        <v>5</v>
      </c>
      <c r="NJ9">
        <v>0</v>
      </c>
      <c r="NK9">
        <v>0</v>
      </c>
      <c r="NL9">
        <v>0</v>
      </c>
      <c r="NM9">
        <v>351</v>
      </c>
      <c r="NN9">
        <v>0</v>
      </c>
      <c r="NO9">
        <v>0</v>
      </c>
      <c r="NP9">
        <v>0</v>
      </c>
      <c r="NQ9">
        <v>0</v>
      </c>
      <c r="NR9">
        <v>0</v>
      </c>
      <c r="NS9">
        <v>0</v>
      </c>
      <c r="NT9">
        <v>0</v>
      </c>
      <c r="NU9">
        <v>0</v>
      </c>
      <c r="NV9">
        <v>0</v>
      </c>
      <c r="NW9">
        <v>0</v>
      </c>
      <c r="NX9">
        <v>0</v>
      </c>
      <c r="NY9">
        <v>0</v>
      </c>
      <c r="NZ9">
        <v>0</v>
      </c>
      <c r="OA9">
        <v>0</v>
      </c>
      <c r="OB9">
        <v>0</v>
      </c>
      <c r="OC9">
        <v>0</v>
      </c>
      <c r="OD9">
        <v>0</v>
      </c>
      <c r="OE9">
        <v>0</v>
      </c>
      <c r="OF9">
        <v>0</v>
      </c>
      <c r="OG9">
        <v>17</v>
      </c>
      <c r="OH9">
        <v>368</v>
      </c>
      <c r="OI9">
        <v>0</v>
      </c>
      <c r="OJ9">
        <v>1</v>
      </c>
      <c r="OK9">
        <v>0</v>
      </c>
      <c r="OL9">
        <v>2502</v>
      </c>
      <c r="OM9">
        <v>152</v>
      </c>
      <c r="ON9">
        <v>10</v>
      </c>
      <c r="OO9">
        <v>13</v>
      </c>
      <c r="OP9">
        <v>0</v>
      </c>
      <c r="OQ9">
        <v>0</v>
      </c>
      <c r="OR9">
        <v>0</v>
      </c>
      <c r="OS9">
        <v>0</v>
      </c>
      <c r="OT9">
        <v>13</v>
      </c>
      <c r="OU9">
        <v>0</v>
      </c>
      <c r="OV9">
        <v>0</v>
      </c>
      <c r="OW9">
        <v>0</v>
      </c>
      <c r="OX9">
        <v>1</v>
      </c>
      <c r="OY9">
        <v>55</v>
      </c>
      <c r="OZ9">
        <v>0</v>
      </c>
      <c r="PA9">
        <v>0</v>
      </c>
      <c r="PB9">
        <v>0</v>
      </c>
      <c r="PC9">
        <v>4</v>
      </c>
      <c r="PD9">
        <v>1</v>
      </c>
      <c r="PE9">
        <v>101</v>
      </c>
      <c r="PF9">
        <v>52</v>
      </c>
      <c r="PG9">
        <v>2904</v>
      </c>
      <c r="PH9">
        <v>0</v>
      </c>
      <c r="PI9">
        <v>190</v>
      </c>
      <c r="PJ9">
        <v>0</v>
      </c>
      <c r="PK9">
        <v>139</v>
      </c>
      <c r="PL9">
        <v>274</v>
      </c>
      <c r="PM9">
        <v>3</v>
      </c>
      <c r="PN9">
        <v>0</v>
      </c>
      <c r="PO9">
        <v>0</v>
      </c>
      <c r="PP9">
        <v>0</v>
      </c>
      <c r="PQ9">
        <v>0</v>
      </c>
      <c r="PR9">
        <v>0</v>
      </c>
      <c r="PS9">
        <v>0</v>
      </c>
      <c r="PT9">
        <v>39</v>
      </c>
      <c r="PU9">
        <v>0</v>
      </c>
      <c r="PV9">
        <v>0</v>
      </c>
      <c r="PW9">
        <v>0</v>
      </c>
      <c r="PX9">
        <v>0</v>
      </c>
      <c r="PY9">
        <v>0</v>
      </c>
      <c r="PZ9">
        <v>0</v>
      </c>
      <c r="QA9">
        <v>0</v>
      </c>
      <c r="QB9">
        <v>0</v>
      </c>
      <c r="QC9">
        <v>0</v>
      </c>
      <c r="QD9">
        <v>0</v>
      </c>
      <c r="QE9">
        <v>17</v>
      </c>
      <c r="QF9">
        <v>472</v>
      </c>
      <c r="QG9">
        <v>0</v>
      </c>
      <c r="QH9">
        <v>8</v>
      </c>
      <c r="QI9">
        <v>0</v>
      </c>
      <c r="QJ9">
        <v>943</v>
      </c>
      <c r="QK9">
        <v>506</v>
      </c>
      <c r="QL9">
        <v>4</v>
      </c>
      <c r="QM9">
        <v>0</v>
      </c>
      <c r="QN9">
        <v>0</v>
      </c>
      <c r="QO9">
        <v>0</v>
      </c>
      <c r="QP9">
        <v>0</v>
      </c>
      <c r="QQ9">
        <v>0</v>
      </c>
      <c r="QR9">
        <v>0</v>
      </c>
      <c r="QS9">
        <v>7</v>
      </c>
      <c r="QT9">
        <v>0</v>
      </c>
      <c r="QU9">
        <v>0</v>
      </c>
      <c r="QV9">
        <v>0</v>
      </c>
      <c r="QW9">
        <v>0</v>
      </c>
      <c r="QX9">
        <v>0</v>
      </c>
      <c r="QY9">
        <v>0</v>
      </c>
      <c r="QZ9">
        <v>0</v>
      </c>
      <c r="RA9">
        <v>0</v>
      </c>
      <c r="RB9">
        <v>0</v>
      </c>
      <c r="RC9">
        <v>0</v>
      </c>
      <c r="RD9">
        <v>53</v>
      </c>
      <c r="RE9">
        <v>1513</v>
      </c>
      <c r="RF9">
        <v>0</v>
      </c>
      <c r="RG9">
        <v>1</v>
      </c>
      <c r="RH9">
        <v>0</v>
      </c>
      <c r="RI9">
        <v>8</v>
      </c>
      <c r="RJ9">
        <v>5</v>
      </c>
      <c r="RK9">
        <v>0</v>
      </c>
      <c r="RL9">
        <v>0</v>
      </c>
      <c r="RM9">
        <v>0</v>
      </c>
      <c r="RN9">
        <v>0</v>
      </c>
      <c r="RO9">
        <v>0</v>
      </c>
      <c r="RP9">
        <v>0</v>
      </c>
      <c r="RQ9">
        <v>0</v>
      </c>
      <c r="RR9">
        <v>0</v>
      </c>
      <c r="RS9">
        <v>0</v>
      </c>
      <c r="RT9">
        <v>0</v>
      </c>
      <c r="RU9">
        <v>0</v>
      </c>
      <c r="RV9">
        <v>0</v>
      </c>
      <c r="RW9">
        <v>0</v>
      </c>
      <c r="RX9">
        <v>0</v>
      </c>
      <c r="RY9">
        <v>0</v>
      </c>
      <c r="RZ9">
        <v>0</v>
      </c>
      <c r="SA9">
        <v>0</v>
      </c>
      <c r="SB9">
        <v>0</v>
      </c>
      <c r="SC9">
        <v>0</v>
      </c>
      <c r="SD9">
        <v>13</v>
      </c>
      <c r="SE9">
        <v>0</v>
      </c>
      <c r="SF9">
        <v>0</v>
      </c>
      <c r="SG9">
        <v>0</v>
      </c>
      <c r="SH9">
        <v>3</v>
      </c>
      <c r="SI9">
        <v>1</v>
      </c>
      <c r="SJ9">
        <v>0</v>
      </c>
      <c r="SK9">
        <v>0</v>
      </c>
      <c r="SL9">
        <v>0</v>
      </c>
      <c r="SM9">
        <v>0</v>
      </c>
      <c r="SN9">
        <v>0</v>
      </c>
      <c r="SO9">
        <v>0</v>
      </c>
      <c r="SP9">
        <v>0</v>
      </c>
      <c r="SQ9">
        <v>0</v>
      </c>
      <c r="SR9">
        <v>0</v>
      </c>
      <c r="SS9">
        <v>0</v>
      </c>
      <c r="ST9">
        <v>0</v>
      </c>
      <c r="SU9">
        <v>0</v>
      </c>
      <c r="SV9">
        <v>0</v>
      </c>
      <c r="SW9">
        <v>0</v>
      </c>
      <c r="SX9">
        <v>0</v>
      </c>
      <c r="SY9">
        <v>0</v>
      </c>
      <c r="SZ9">
        <v>0</v>
      </c>
      <c r="TA9">
        <v>0</v>
      </c>
      <c r="TB9">
        <v>0</v>
      </c>
      <c r="TC9">
        <v>4</v>
      </c>
      <c r="TD9">
        <v>0</v>
      </c>
      <c r="TE9">
        <v>0</v>
      </c>
      <c r="TF9">
        <v>0</v>
      </c>
      <c r="TG9">
        <v>1</v>
      </c>
      <c r="TH9">
        <v>1</v>
      </c>
      <c r="TI9">
        <v>0</v>
      </c>
      <c r="TJ9">
        <v>0</v>
      </c>
      <c r="TK9">
        <v>0</v>
      </c>
      <c r="TL9">
        <v>0</v>
      </c>
      <c r="TM9">
        <v>0</v>
      </c>
      <c r="TN9">
        <v>0</v>
      </c>
      <c r="TO9">
        <v>0</v>
      </c>
      <c r="TP9">
        <v>0</v>
      </c>
      <c r="TQ9">
        <v>0</v>
      </c>
      <c r="TR9">
        <v>0</v>
      </c>
      <c r="TS9">
        <v>0</v>
      </c>
      <c r="TT9">
        <v>0</v>
      </c>
      <c r="TU9">
        <v>0</v>
      </c>
      <c r="TV9">
        <v>0</v>
      </c>
      <c r="TW9">
        <v>0</v>
      </c>
      <c r="TX9">
        <v>0</v>
      </c>
      <c r="TY9">
        <v>0</v>
      </c>
      <c r="TZ9">
        <v>0</v>
      </c>
      <c r="UA9">
        <v>0</v>
      </c>
      <c r="UB9">
        <v>2</v>
      </c>
      <c r="UC9">
        <v>0</v>
      </c>
      <c r="UD9">
        <v>0</v>
      </c>
      <c r="UE9">
        <v>0</v>
      </c>
      <c r="UF9">
        <v>137</v>
      </c>
      <c r="UG9">
        <v>1</v>
      </c>
      <c r="UH9">
        <v>1</v>
      </c>
      <c r="UI9">
        <v>0</v>
      </c>
      <c r="UJ9">
        <v>0</v>
      </c>
      <c r="UK9">
        <v>0</v>
      </c>
      <c r="UL9">
        <v>0</v>
      </c>
      <c r="UM9">
        <v>0</v>
      </c>
      <c r="UN9">
        <v>0</v>
      </c>
      <c r="UO9">
        <v>0</v>
      </c>
      <c r="UP9">
        <v>0</v>
      </c>
      <c r="UQ9">
        <v>0</v>
      </c>
      <c r="UR9">
        <v>0</v>
      </c>
      <c r="US9">
        <v>0</v>
      </c>
      <c r="UT9">
        <v>0</v>
      </c>
      <c r="UU9">
        <v>0</v>
      </c>
      <c r="UV9">
        <v>0</v>
      </c>
      <c r="UW9">
        <v>0</v>
      </c>
      <c r="UX9">
        <v>0</v>
      </c>
      <c r="UY9">
        <v>0</v>
      </c>
      <c r="UZ9">
        <v>0</v>
      </c>
      <c r="VA9">
        <v>139</v>
      </c>
      <c r="VB9">
        <v>0</v>
      </c>
      <c r="VC9">
        <v>0</v>
      </c>
      <c r="VD9">
        <v>0</v>
      </c>
      <c r="VE9">
        <v>1</v>
      </c>
      <c r="VF9">
        <v>1</v>
      </c>
      <c r="VG9">
        <v>0</v>
      </c>
      <c r="VH9">
        <v>0</v>
      </c>
      <c r="VI9">
        <v>0</v>
      </c>
      <c r="VJ9">
        <v>0</v>
      </c>
      <c r="VK9">
        <v>0</v>
      </c>
      <c r="VL9">
        <v>0</v>
      </c>
      <c r="VM9">
        <v>0</v>
      </c>
      <c r="VN9">
        <v>0</v>
      </c>
      <c r="VO9">
        <v>0</v>
      </c>
      <c r="VP9">
        <v>0</v>
      </c>
      <c r="VQ9">
        <v>0</v>
      </c>
      <c r="VR9">
        <v>0</v>
      </c>
      <c r="VS9">
        <v>0</v>
      </c>
      <c r="VT9">
        <v>0</v>
      </c>
      <c r="VU9">
        <v>0</v>
      </c>
      <c r="VV9">
        <v>0</v>
      </c>
      <c r="VW9">
        <v>0</v>
      </c>
      <c r="VX9">
        <v>0</v>
      </c>
      <c r="VY9">
        <v>0</v>
      </c>
      <c r="VZ9">
        <v>2</v>
      </c>
      <c r="WA9">
        <v>0</v>
      </c>
      <c r="WB9">
        <v>0</v>
      </c>
      <c r="WC9">
        <v>0</v>
      </c>
      <c r="WD9">
        <v>13</v>
      </c>
      <c r="WE9">
        <v>20</v>
      </c>
      <c r="WF9">
        <v>0</v>
      </c>
      <c r="WG9">
        <v>0</v>
      </c>
      <c r="WH9">
        <v>0</v>
      </c>
      <c r="WI9">
        <v>0</v>
      </c>
      <c r="WJ9">
        <v>0</v>
      </c>
      <c r="WK9">
        <v>0</v>
      </c>
      <c r="WL9">
        <v>0</v>
      </c>
      <c r="WM9">
        <v>0</v>
      </c>
      <c r="WN9">
        <v>0</v>
      </c>
      <c r="WO9">
        <v>0</v>
      </c>
      <c r="WP9">
        <v>0</v>
      </c>
      <c r="WQ9">
        <v>0</v>
      </c>
      <c r="WR9">
        <v>0</v>
      </c>
      <c r="WS9">
        <v>0</v>
      </c>
      <c r="WT9">
        <v>0</v>
      </c>
      <c r="WU9">
        <v>0</v>
      </c>
      <c r="WV9">
        <v>0</v>
      </c>
      <c r="WW9">
        <v>0</v>
      </c>
      <c r="WX9">
        <v>0</v>
      </c>
      <c r="WY9">
        <v>33</v>
      </c>
      <c r="WZ9">
        <v>0</v>
      </c>
      <c r="XA9">
        <v>0</v>
      </c>
      <c r="XB9">
        <v>0</v>
      </c>
      <c r="XC9">
        <v>49</v>
      </c>
      <c r="XD9">
        <v>19</v>
      </c>
      <c r="XE9">
        <v>1</v>
      </c>
      <c r="XF9">
        <v>0</v>
      </c>
      <c r="XG9">
        <v>0</v>
      </c>
      <c r="XH9">
        <v>0</v>
      </c>
      <c r="XI9">
        <v>0</v>
      </c>
      <c r="XJ9">
        <v>0</v>
      </c>
      <c r="XK9">
        <v>0</v>
      </c>
      <c r="XL9">
        <v>0</v>
      </c>
      <c r="XM9">
        <v>0</v>
      </c>
      <c r="XN9">
        <v>0</v>
      </c>
      <c r="XO9">
        <v>0</v>
      </c>
      <c r="XP9">
        <v>0</v>
      </c>
      <c r="XQ9">
        <v>0</v>
      </c>
      <c r="XR9">
        <v>0</v>
      </c>
      <c r="XS9">
        <v>0</v>
      </c>
      <c r="XT9">
        <v>0</v>
      </c>
      <c r="XU9">
        <v>0</v>
      </c>
      <c r="XV9">
        <v>0</v>
      </c>
      <c r="XW9">
        <v>0</v>
      </c>
      <c r="XX9">
        <v>69</v>
      </c>
      <c r="XY9">
        <v>0</v>
      </c>
      <c r="XZ9">
        <v>0</v>
      </c>
      <c r="YA9">
        <v>0</v>
      </c>
      <c r="YB9">
        <v>2</v>
      </c>
      <c r="YC9">
        <v>3</v>
      </c>
      <c r="YD9">
        <v>0</v>
      </c>
      <c r="YE9">
        <v>0</v>
      </c>
      <c r="YF9">
        <v>0</v>
      </c>
      <c r="YG9">
        <v>0</v>
      </c>
      <c r="YH9">
        <v>0</v>
      </c>
      <c r="YI9">
        <v>0</v>
      </c>
      <c r="YJ9">
        <v>0</v>
      </c>
      <c r="YK9">
        <v>2</v>
      </c>
      <c r="YL9">
        <v>0</v>
      </c>
      <c r="YM9">
        <v>0</v>
      </c>
      <c r="YN9">
        <v>0</v>
      </c>
      <c r="YO9">
        <v>0</v>
      </c>
      <c r="YP9">
        <v>0</v>
      </c>
      <c r="YQ9">
        <v>0</v>
      </c>
      <c r="YR9">
        <v>0</v>
      </c>
      <c r="YS9">
        <v>0</v>
      </c>
      <c r="YT9">
        <v>0</v>
      </c>
      <c r="YU9">
        <v>0</v>
      </c>
      <c r="YV9">
        <v>0</v>
      </c>
      <c r="YW9">
        <v>7</v>
      </c>
      <c r="YX9">
        <v>0</v>
      </c>
      <c r="YY9">
        <v>0</v>
      </c>
      <c r="YZ9">
        <v>0</v>
      </c>
      <c r="ZA9">
        <v>8</v>
      </c>
      <c r="ZB9">
        <v>1</v>
      </c>
      <c r="ZC9">
        <v>0</v>
      </c>
      <c r="ZD9">
        <v>0</v>
      </c>
      <c r="ZE9">
        <v>0</v>
      </c>
      <c r="ZF9">
        <v>0</v>
      </c>
      <c r="ZG9">
        <v>0</v>
      </c>
      <c r="ZH9">
        <v>0</v>
      </c>
      <c r="ZI9">
        <v>0</v>
      </c>
      <c r="ZJ9">
        <v>1</v>
      </c>
      <c r="ZK9">
        <v>0</v>
      </c>
      <c r="ZL9">
        <v>0</v>
      </c>
      <c r="ZM9">
        <v>0</v>
      </c>
      <c r="ZN9">
        <v>0</v>
      </c>
      <c r="ZO9">
        <v>0</v>
      </c>
      <c r="ZP9">
        <v>0</v>
      </c>
      <c r="ZQ9">
        <v>0</v>
      </c>
      <c r="ZR9">
        <v>0</v>
      </c>
      <c r="ZS9">
        <v>0</v>
      </c>
      <c r="ZT9">
        <v>0</v>
      </c>
      <c r="ZU9">
        <v>1</v>
      </c>
      <c r="ZV9">
        <v>11</v>
      </c>
      <c r="ZW9">
        <v>0</v>
      </c>
      <c r="ZX9">
        <v>0</v>
      </c>
      <c r="ZY9">
        <v>0</v>
      </c>
      <c r="ZZ9">
        <v>84</v>
      </c>
      <c r="AAA9">
        <v>22</v>
      </c>
      <c r="AAB9">
        <v>3</v>
      </c>
      <c r="AAC9">
        <v>0</v>
      </c>
      <c r="AAD9">
        <v>0</v>
      </c>
      <c r="AAE9">
        <v>0</v>
      </c>
      <c r="AAF9">
        <v>0</v>
      </c>
      <c r="AAG9">
        <v>0</v>
      </c>
      <c r="AAH9">
        <v>0</v>
      </c>
      <c r="AAI9">
        <v>0</v>
      </c>
      <c r="AAJ9">
        <v>0</v>
      </c>
      <c r="AAK9">
        <v>0</v>
      </c>
      <c r="AAL9">
        <v>0</v>
      </c>
      <c r="AAM9">
        <v>0</v>
      </c>
      <c r="AAN9">
        <v>0</v>
      </c>
      <c r="AAO9">
        <v>0</v>
      </c>
      <c r="AAP9">
        <v>0</v>
      </c>
      <c r="AAQ9">
        <v>0</v>
      </c>
      <c r="AAR9">
        <v>0</v>
      </c>
      <c r="AAS9">
        <v>0</v>
      </c>
      <c r="AAT9">
        <v>0</v>
      </c>
      <c r="AAU9">
        <v>109</v>
      </c>
      <c r="AAV9">
        <v>0</v>
      </c>
      <c r="AAW9">
        <v>0</v>
      </c>
      <c r="AAX9">
        <v>0</v>
      </c>
      <c r="AAY9">
        <v>44</v>
      </c>
      <c r="AAZ9">
        <v>15</v>
      </c>
      <c r="ABA9">
        <v>0</v>
      </c>
      <c r="ABB9">
        <v>0</v>
      </c>
      <c r="ABC9">
        <v>0</v>
      </c>
      <c r="ABD9">
        <v>0</v>
      </c>
      <c r="ABE9">
        <v>0</v>
      </c>
      <c r="ABF9">
        <v>0</v>
      </c>
      <c r="ABG9">
        <v>0</v>
      </c>
      <c r="ABH9">
        <v>0</v>
      </c>
      <c r="ABI9">
        <v>0</v>
      </c>
      <c r="ABJ9">
        <v>0</v>
      </c>
      <c r="ABK9">
        <v>0</v>
      </c>
      <c r="ABL9">
        <v>0</v>
      </c>
      <c r="ABM9">
        <v>0</v>
      </c>
      <c r="ABN9">
        <v>0</v>
      </c>
      <c r="ABO9">
        <v>0</v>
      </c>
      <c r="ABP9">
        <v>0</v>
      </c>
      <c r="ABQ9">
        <v>0</v>
      </c>
      <c r="ABR9">
        <v>0</v>
      </c>
      <c r="ABS9">
        <v>0</v>
      </c>
      <c r="ABT9">
        <v>59</v>
      </c>
      <c r="ABU9">
        <v>0</v>
      </c>
      <c r="ABV9">
        <v>0</v>
      </c>
      <c r="ABW9">
        <v>0</v>
      </c>
      <c r="ABX9">
        <v>3</v>
      </c>
      <c r="ABY9">
        <v>2</v>
      </c>
      <c r="ABZ9">
        <v>0</v>
      </c>
      <c r="ACA9">
        <v>0</v>
      </c>
      <c r="ACB9">
        <v>0</v>
      </c>
      <c r="ACC9">
        <v>0</v>
      </c>
      <c r="ACD9">
        <v>0</v>
      </c>
      <c r="ACE9">
        <v>0</v>
      </c>
      <c r="ACF9">
        <v>0</v>
      </c>
      <c r="ACG9">
        <v>0</v>
      </c>
      <c r="ACH9">
        <v>0</v>
      </c>
      <c r="ACI9">
        <v>0</v>
      </c>
      <c r="ACJ9">
        <v>0</v>
      </c>
      <c r="ACK9">
        <v>0</v>
      </c>
      <c r="ACL9">
        <v>0</v>
      </c>
      <c r="ACM9">
        <v>0</v>
      </c>
      <c r="ACN9">
        <v>0</v>
      </c>
      <c r="ACO9">
        <v>0</v>
      </c>
      <c r="ACP9">
        <v>0</v>
      </c>
      <c r="ACQ9">
        <v>0</v>
      </c>
      <c r="ACR9">
        <v>0</v>
      </c>
      <c r="ACS9">
        <v>5</v>
      </c>
      <c r="ACT9">
        <v>0</v>
      </c>
      <c r="ACU9">
        <v>0</v>
      </c>
      <c r="ACV9">
        <v>0</v>
      </c>
      <c r="ACW9">
        <v>144</v>
      </c>
      <c r="ACX9">
        <v>11</v>
      </c>
      <c r="ACY9">
        <v>0</v>
      </c>
      <c r="ACZ9">
        <v>0</v>
      </c>
      <c r="ADA9">
        <v>0</v>
      </c>
      <c r="ADB9">
        <v>0</v>
      </c>
      <c r="ADC9">
        <v>0</v>
      </c>
      <c r="ADD9">
        <v>0</v>
      </c>
      <c r="ADE9">
        <v>0</v>
      </c>
      <c r="ADF9">
        <v>0</v>
      </c>
      <c r="ADG9">
        <v>0</v>
      </c>
      <c r="ADH9">
        <v>0</v>
      </c>
      <c r="ADI9">
        <v>0</v>
      </c>
      <c r="ADJ9">
        <v>0</v>
      </c>
      <c r="ADK9">
        <v>0</v>
      </c>
      <c r="ADL9">
        <v>0</v>
      </c>
      <c r="ADM9">
        <v>0</v>
      </c>
      <c r="ADN9">
        <v>0</v>
      </c>
      <c r="ADO9">
        <v>0</v>
      </c>
      <c r="ADP9">
        <v>0</v>
      </c>
      <c r="ADQ9">
        <v>2</v>
      </c>
      <c r="ADR9">
        <v>157</v>
      </c>
      <c r="ADS9">
        <v>0</v>
      </c>
      <c r="ADT9">
        <v>0</v>
      </c>
      <c r="ADU9">
        <v>0</v>
      </c>
      <c r="ADV9">
        <v>345</v>
      </c>
      <c r="ADW9">
        <v>54</v>
      </c>
      <c r="ADX9">
        <v>0</v>
      </c>
      <c r="ADY9">
        <v>0</v>
      </c>
      <c r="ADZ9">
        <v>0</v>
      </c>
      <c r="AEA9">
        <v>0</v>
      </c>
      <c r="AEB9">
        <v>0</v>
      </c>
      <c r="AEC9">
        <v>0</v>
      </c>
      <c r="AED9">
        <v>0</v>
      </c>
      <c r="AEE9">
        <v>0</v>
      </c>
      <c r="AEF9">
        <v>0</v>
      </c>
      <c r="AEG9">
        <v>0</v>
      </c>
      <c r="AEH9">
        <v>0</v>
      </c>
      <c r="AEI9">
        <v>0</v>
      </c>
      <c r="AEJ9">
        <v>0</v>
      </c>
      <c r="AEK9">
        <v>0</v>
      </c>
      <c r="AEL9">
        <v>0</v>
      </c>
      <c r="AEM9">
        <v>0</v>
      </c>
      <c r="AEN9">
        <v>0</v>
      </c>
      <c r="AEO9">
        <v>0</v>
      </c>
      <c r="AEP9">
        <v>52</v>
      </c>
      <c r="AEQ9">
        <v>451</v>
      </c>
      <c r="AER9">
        <v>0</v>
      </c>
      <c r="AES9">
        <v>0</v>
      </c>
      <c r="AET9">
        <v>0</v>
      </c>
      <c r="AEU9">
        <v>1924</v>
      </c>
      <c r="AEV9">
        <v>936</v>
      </c>
      <c r="AEW9">
        <v>12</v>
      </c>
      <c r="AEX9">
        <v>0</v>
      </c>
      <c r="AEY9">
        <v>0</v>
      </c>
      <c r="AEZ9">
        <v>0</v>
      </c>
      <c r="AFA9">
        <v>0</v>
      </c>
      <c r="AFB9">
        <v>0</v>
      </c>
      <c r="AFC9">
        <v>0</v>
      </c>
      <c r="AFD9">
        <v>49</v>
      </c>
      <c r="AFE9">
        <v>0</v>
      </c>
      <c r="AFF9">
        <v>0</v>
      </c>
      <c r="AFG9">
        <v>0</v>
      </c>
      <c r="AFH9">
        <v>0</v>
      </c>
      <c r="AFI9">
        <v>0</v>
      </c>
      <c r="AFJ9">
        <v>0</v>
      </c>
      <c r="AFK9">
        <v>0</v>
      </c>
      <c r="AFL9">
        <v>0</v>
      </c>
      <c r="AFM9">
        <v>0</v>
      </c>
      <c r="AFN9">
        <v>0</v>
      </c>
      <c r="AFO9">
        <v>125</v>
      </c>
      <c r="AFP9">
        <v>3046</v>
      </c>
      <c r="AFQ9">
        <v>0</v>
      </c>
      <c r="AFR9">
        <v>9</v>
      </c>
      <c r="AFS9">
        <v>0</v>
      </c>
      <c r="AFT9">
        <v>1</v>
      </c>
      <c r="AFU9">
        <v>0</v>
      </c>
      <c r="AFV9">
        <v>0</v>
      </c>
      <c r="AFW9">
        <v>0</v>
      </c>
      <c r="AFX9">
        <v>0</v>
      </c>
      <c r="AFY9">
        <v>0</v>
      </c>
      <c r="AFZ9">
        <v>0</v>
      </c>
      <c r="AGA9">
        <v>0</v>
      </c>
      <c r="AGB9">
        <v>0</v>
      </c>
      <c r="AGC9">
        <v>0</v>
      </c>
      <c r="AGD9">
        <v>0</v>
      </c>
      <c r="AGE9">
        <v>0</v>
      </c>
      <c r="AGF9">
        <v>0</v>
      </c>
      <c r="AGG9">
        <v>0</v>
      </c>
      <c r="AGH9">
        <v>0</v>
      </c>
      <c r="AGI9">
        <v>0</v>
      </c>
      <c r="AGJ9">
        <v>0</v>
      </c>
      <c r="AGK9">
        <v>0</v>
      </c>
      <c r="AGL9">
        <v>0</v>
      </c>
      <c r="AGM9">
        <v>0</v>
      </c>
      <c r="AGN9">
        <v>0</v>
      </c>
      <c r="AGO9">
        <v>1</v>
      </c>
      <c r="AGP9">
        <v>0</v>
      </c>
      <c r="AGQ9">
        <v>0</v>
      </c>
      <c r="AGR9">
        <v>0</v>
      </c>
      <c r="AGS9">
        <v>0</v>
      </c>
      <c r="AGT9">
        <v>0</v>
      </c>
      <c r="AGU9">
        <v>0</v>
      </c>
      <c r="AGV9">
        <v>0</v>
      </c>
      <c r="AGW9">
        <v>0</v>
      </c>
      <c r="AGX9">
        <v>0</v>
      </c>
      <c r="AGY9">
        <v>0</v>
      </c>
      <c r="AGZ9">
        <v>0</v>
      </c>
      <c r="AHA9">
        <v>0</v>
      </c>
      <c r="AHB9">
        <v>0</v>
      </c>
      <c r="AHC9">
        <v>0</v>
      </c>
      <c r="AHD9">
        <v>0</v>
      </c>
      <c r="AHE9">
        <v>0</v>
      </c>
      <c r="AHF9">
        <v>0</v>
      </c>
      <c r="AHG9">
        <v>0</v>
      </c>
      <c r="AHH9">
        <v>0</v>
      </c>
      <c r="AHI9">
        <v>0</v>
      </c>
      <c r="AHJ9">
        <v>0</v>
      </c>
      <c r="AHK9">
        <v>0</v>
      </c>
      <c r="AHL9">
        <v>0</v>
      </c>
      <c r="AHM9">
        <v>0</v>
      </c>
      <c r="AHN9">
        <v>0</v>
      </c>
      <c r="AHO9">
        <v>0</v>
      </c>
      <c r="AHP9">
        <v>0</v>
      </c>
      <c r="AHQ9">
        <v>0</v>
      </c>
      <c r="AHR9">
        <v>1</v>
      </c>
      <c r="AHS9">
        <v>2</v>
      </c>
      <c r="AHT9">
        <v>0</v>
      </c>
      <c r="AHU9">
        <v>0</v>
      </c>
      <c r="AHV9">
        <v>0</v>
      </c>
      <c r="AHW9">
        <v>0</v>
      </c>
      <c r="AHX9">
        <v>0</v>
      </c>
      <c r="AHY9">
        <v>0</v>
      </c>
      <c r="AHZ9">
        <v>0</v>
      </c>
      <c r="AIA9">
        <v>0</v>
      </c>
      <c r="AIB9">
        <v>0</v>
      </c>
      <c r="AIC9">
        <v>0</v>
      </c>
      <c r="AID9">
        <v>0</v>
      </c>
      <c r="AIE9">
        <v>0</v>
      </c>
      <c r="AIF9">
        <v>0</v>
      </c>
      <c r="AIG9">
        <v>0</v>
      </c>
      <c r="AIH9">
        <v>0</v>
      </c>
      <c r="AII9">
        <v>0</v>
      </c>
      <c r="AIJ9">
        <v>0</v>
      </c>
      <c r="AIK9">
        <v>0</v>
      </c>
      <c r="AIL9">
        <v>0</v>
      </c>
      <c r="AIM9">
        <v>3</v>
      </c>
      <c r="AIN9">
        <v>0</v>
      </c>
      <c r="AIO9">
        <v>0</v>
      </c>
      <c r="AIP9">
        <v>0</v>
      </c>
      <c r="AIQ9">
        <v>0</v>
      </c>
      <c r="AIR9">
        <v>0</v>
      </c>
      <c r="AIS9">
        <v>0</v>
      </c>
      <c r="AIT9">
        <v>0</v>
      </c>
      <c r="AIU9">
        <v>0</v>
      </c>
      <c r="AIV9">
        <v>0</v>
      </c>
      <c r="AIW9">
        <v>0</v>
      </c>
      <c r="AIX9">
        <v>0</v>
      </c>
      <c r="AIY9">
        <v>0</v>
      </c>
      <c r="AIZ9">
        <v>0</v>
      </c>
      <c r="AJA9">
        <v>0</v>
      </c>
      <c r="AJB9">
        <v>0</v>
      </c>
      <c r="AJC9">
        <v>0</v>
      </c>
      <c r="AJD9">
        <v>0</v>
      </c>
      <c r="AJE9">
        <v>0</v>
      </c>
      <c r="AJF9">
        <v>0</v>
      </c>
      <c r="AJG9">
        <v>0</v>
      </c>
      <c r="AJH9">
        <v>0</v>
      </c>
      <c r="AJI9">
        <v>0</v>
      </c>
      <c r="AJJ9">
        <v>0</v>
      </c>
      <c r="AJK9">
        <v>0</v>
      </c>
      <c r="AJL9">
        <v>0</v>
      </c>
      <c r="AJM9">
        <v>0</v>
      </c>
      <c r="AJN9">
        <v>0</v>
      </c>
      <c r="AJO9">
        <v>0</v>
      </c>
      <c r="AJP9">
        <v>576</v>
      </c>
      <c r="AJQ9">
        <v>0</v>
      </c>
      <c r="AJR9">
        <v>0</v>
      </c>
      <c r="AJS9">
        <v>0</v>
      </c>
      <c r="AJT9">
        <v>0</v>
      </c>
      <c r="AJU9">
        <v>0</v>
      </c>
      <c r="AJV9">
        <v>0</v>
      </c>
      <c r="AJW9">
        <v>0</v>
      </c>
      <c r="AJX9">
        <v>0</v>
      </c>
      <c r="AJY9">
        <v>0</v>
      </c>
      <c r="AJZ9">
        <v>0</v>
      </c>
      <c r="AKA9">
        <v>0</v>
      </c>
      <c r="AKB9">
        <v>0</v>
      </c>
      <c r="AKC9">
        <v>0</v>
      </c>
      <c r="AKD9">
        <v>0</v>
      </c>
      <c r="AKE9">
        <v>0</v>
      </c>
      <c r="AKF9">
        <v>328</v>
      </c>
      <c r="AKG9">
        <v>39</v>
      </c>
      <c r="AKH9">
        <v>0</v>
      </c>
      <c r="AKI9">
        <v>0</v>
      </c>
      <c r="AKJ9">
        <v>0</v>
      </c>
      <c r="AKK9">
        <v>0</v>
      </c>
      <c r="AKL9">
        <v>0</v>
      </c>
      <c r="AKM9">
        <v>0</v>
      </c>
      <c r="AKN9">
        <v>0</v>
      </c>
      <c r="AKO9">
        <v>0</v>
      </c>
      <c r="AKP9">
        <v>0</v>
      </c>
      <c r="AKQ9">
        <v>0</v>
      </c>
      <c r="AKR9">
        <v>0</v>
      </c>
      <c r="AKS9">
        <v>0</v>
      </c>
      <c r="AKT9">
        <v>0</v>
      </c>
      <c r="AKU9">
        <v>0</v>
      </c>
      <c r="AKV9">
        <v>0</v>
      </c>
      <c r="AKW9">
        <v>0</v>
      </c>
      <c r="AKX9">
        <v>0</v>
      </c>
      <c r="AKY9">
        <v>0</v>
      </c>
      <c r="AKZ9">
        <v>0</v>
      </c>
      <c r="ALA9">
        <v>0</v>
      </c>
      <c r="ALB9">
        <v>0</v>
      </c>
      <c r="ALC9">
        <v>0</v>
      </c>
      <c r="ALD9">
        <v>0</v>
      </c>
      <c r="ALE9">
        <v>0</v>
      </c>
      <c r="ALF9">
        <v>0</v>
      </c>
      <c r="ALG9">
        <v>0</v>
      </c>
      <c r="ALH9">
        <v>4</v>
      </c>
      <c r="ALK9" s="178" t="s">
        <v>326</v>
      </c>
    </row>
    <row r="10" spans="1:1000" hidden="1">
      <c r="A10" s="178" t="s">
        <v>140</v>
      </c>
      <c r="B10">
        <v>64</v>
      </c>
      <c r="C10">
        <v>1700</v>
      </c>
      <c r="D10">
        <v>14</v>
      </c>
      <c r="E10">
        <v>48</v>
      </c>
      <c r="F10">
        <v>0</v>
      </c>
      <c r="G10">
        <v>0</v>
      </c>
      <c r="H10">
        <v>0</v>
      </c>
      <c r="I10">
        <v>2</v>
      </c>
      <c r="J10">
        <v>0</v>
      </c>
      <c r="K10">
        <v>0</v>
      </c>
      <c r="L10">
        <v>0</v>
      </c>
      <c r="M10">
        <v>0</v>
      </c>
      <c r="N10">
        <v>0</v>
      </c>
      <c r="O10">
        <v>29</v>
      </c>
      <c r="P10">
        <v>0</v>
      </c>
      <c r="Q10">
        <v>0</v>
      </c>
      <c r="R10">
        <v>0</v>
      </c>
      <c r="S10">
        <v>9</v>
      </c>
      <c r="T10">
        <v>0</v>
      </c>
      <c r="U10">
        <v>0</v>
      </c>
      <c r="V10">
        <v>2</v>
      </c>
      <c r="W10">
        <v>1868</v>
      </c>
      <c r="X10">
        <v>0</v>
      </c>
      <c r="Y10">
        <v>76</v>
      </c>
      <c r="Z10">
        <v>0</v>
      </c>
      <c r="AA10">
        <v>1845</v>
      </c>
      <c r="AB10">
        <v>648</v>
      </c>
      <c r="AC10">
        <v>10</v>
      </c>
      <c r="AD10">
        <v>16</v>
      </c>
      <c r="AE10">
        <v>0</v>
      </c>
      <c r="AF10">
        <v>0</v>
      </c>
      <c r="AG10">
        <v>0</v>
      </c>
      <c r="AH10">
        <v>1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20</v>
      </c>
      <c r="AO10">
        <v>0</v>
      </c>
      <c r="AP10">
        <v>0</v>
      </c>
      <c r="AQ10">
        <v>0</v>
      </c>
      <c r="AR10">
        <v>24</v>
      </c>
      <c r="AS10">
        <v>0</v>
      </c>
      <c r="AT10">
        <v>0</v>
      </c>
      <c r="AU10">
        <v>18</v>
      </c>
      <c r="AV10">
        <v>2582</v>
      </c>
      <c r="AW10">
        <v>0</v>
      </c>
      <c r="AX10">
        <v>18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36</v>
      </c>
      <c r="BZ10">
        <v>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2</v>
      </c>
      <c r="CH10">
        <v>0</v>
      </c>
      <c r="CI10">
        <v>0</v>
      </c>
      <c r="CJ10">
        <v>0</v>
      </c>
      <c r="CK10">
        <v>0</v>
      </c>
      <c r="CL10">
        <v>1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7</v>
      </c>
      <c r="CT10">
        <v>53</v>
      </c>
      <c r="CU10">
        <v>0</v>
      </c>
      <c r="CV10">
        <v>1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2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2</v>
      </c>
      <c r="ER10">
        <v>4</v>
      </c>
      <c r="ES10">
        <v>0</v>
      </c>
      <c r="ET10">
        <v>0</v>
      </c>
      <c r="EU10">
        <v>0</v>
      </c>
      <c r="EV10">
        <v>20</v>
      </c>
      <c r="EW10">
        <v>1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1</v>
      </c>
      <c r="FE10">
        <v>0</v>
      </c>
      <c r="FF10">
        <v>0</v>
      </c>
      <c r="FG10">
        <v>0</v>
      </c>
      <c r="FH10">
        <v>0</v>
      </c>
      <c r="FI10">
        <v>1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6</v>
      </c>
      <c r="FQ10">
        <v>29</v>
      </c>
      <c r="FR10">
        <v>0</v>
      </c>
      <c r="FS10">
        <v>0</v>
      </c>
      <c r="FT10">
        <v>0</v>
      </c>
      <c r="FU10">
        <v>216</v>
      </c>
      <c r="FV10">
        <v>4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1</v>
      </c>
      <c r="GC10">
        <v>113</v>
      </c>
      <c r="GD10">
        <v>0</v>
      </c>
      <c r="GE10">
        <v>0</v>
      </c>
      <c r="GF10">
        <v>0</v>
      </c>
      <c r="GG10">
        <v>0</v>
      </c>
      <c r="GH10">
        <v>3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2211</v>
      </c>
      <c r="GP10">
        <v>2548</v>
      </c>
      <c r="GQ10">
        <v>0</v>
      </c>
      <c r="GR10">
        <v>65</v>
      </c>
      <c r="GS10">
        <v>0</v>
      </c>
      <c r="GT10">
        <v>143</v>
      </c>
      <c r="GU10">
        <v>16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3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134</v>
      </c>
      <c r="HO10">
        <v>296</v>
      </c>
      <c r="HP10">
        <v>0</v>
      </c>
      <c r="HQ10">
        <v>5</v>
      </c>
      <c r="HR10">
        <v>0</v>
      </c>
      <c r="HS10">
        <v>36</v>
      </c>
      <c r="HT10">
        <v>54</v>
      </c>
      <c r="HU10">
        <v>1</v>
      </c>
      <c r="HV10">
        <v>3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1</v>
      </c>
      <c r="IF10">
        <v>9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4</v>
      </c>
      <c r="IN10">
        <v>108</v>
      </c>
      <c r="IO10">
        <v>0</v>
      </c>
      <c r="IP10">
        <v>2</v>
      </c>
      <c r="IQ10">
        <v>0</v>
      </c>
      <c r="IR10">
        <v>21</v>
      </c>
      <c r="IS10">
        <v>35</v>
      </c>
      <c r="IT10">
        <v>1</v>
      </c>
      <c r="IU10">
        <v>1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28</v>
      </c>
      <c r="JE10">
        <v>3</v>
      </c>
      <c r="JF10">
        <v>0</v>
      </c>
      <c r="JG10">
        <v>0</v>
      </c>
      <c r="JH10">
        <v>0</v>
      </c>
      <c r="JI10">
        <v>0</v>
      </c>
      <c r="JJ10">
        <v>1</v>
      </c>
      <c r="JK10">
        <v>0</v>
      </c>
      <c r="JL10">
        <v>1</v>
      </c>
      <c r="JM10">
        <v>91</v>
      </c>
      <c r="JN10">
        <v>0</v>
      </c>
      <c r="JO10">
        <v>10</v>
      </c>
      <c r="JP10">
        <v>0</v>
      </c>
      <c r="JQ10">
        <v>188</v>
      </c>
      <c r="JR10">
        <v>146</v>
      </c>
      <c r="JS10">
        <v>0</v>
      </c>
      <c r="JT10">
        <v>1</v>
      </c>
      <c r="JU10">
        <v>0</v>
      </c>
      <c r="JV10">
        <v>0</v>
      </c>
      <c r="JW10">
        <v>0</v>
      </c>
      <c r="JX10">
        <v>1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7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26</v>
      </c>
      <c r="KL10">
        <v>369</v>
      </c>
      <c r="KM10">
        <v>0</v>
      </c>
      <c r="KN10">
        <v>3</v>
      </c>
      <c r="KO10">
        <v>0</v>
      </c>
      <c r="KP10">
        <v>45</v>
      </c>
      <c r="KQ10">
        <v>16</v>
      </c>
      <c r="KR10">
        <v>0</v>
      </c>
      <c r="KS10">
        <v>0</v>
      </c>
      <c r="KT10">
        <v>0</v>
      </c>
      <c r="KU10">
        <v>0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3</v>
      </c>
      <c r="LK10">
        <v>64</v>
      </c>
      <c r="LL10">
        <v>0</v>
      </c>
      <c r="LM10">
        <v>0</v>
      </c>
      <c r="LN10">
        <v>0</v>
      </c>
      <c r="LO10">
        <v>19</v>
      </c>
      <c r="LP10">
        <v>0</v>
      </c>
      <c r="LQ10">
        <v>0</v>
      </c>
      <c r="LR10">
        <v>0</v>
      </c>
      <c r="LS10">
        <v>0</v>
      </c>
      <c r="LT10">
        <v>0</v>
      </c>
      <c r="LU10">
        <v>0</v>
      </c>
      <c r="LV10">
        <v>0</v>
      </c>
      <c r="LW10">
        <v>0</v>
      </c>
      <c r="LX10">
        <v>0</v>
      </c>
      <c r="LY10">
        <v>0</v>
      </c>
      <c r="LZ10">
        <v>0</v>
      </c>
      <c r="MA10">
        <v>0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3</v>
      </c>
      <c r="MJ10">
        <v>22</v>
      </c>
      <c r="MK10">
        <v>0</v>
      </c>
      <c r="ML10">
        <v>1</v>
      </c>
      <c r="MM10">
        <v>0</v>
      </c>
      <c r="MN10">
        <v>84</v>
      </c>
      <c r="MO10">
        <v>19</v>
      </c>
      <c r="MP10">
        <v>0</v>
      </c>
      <c r="MQ10">
        <v>0</v>
      </c>
      <c r="MR10">
        <v>0</v>
      </c>
      <c r="MS10">
        <v>0</v>
      </c>
      <c r="MT10">
        <v>0</v>
      </c>
      <c r="MU10">
        <v>0</v>
      </c>
      <c r="MV10">
        <v>0</v>
      </c>
      <c r="MW10">
        <v>0</v>
      </c>
      <c r="MX10">
        <v>0</v>
      </c>
      <c r="MY10">
        <v>0</v>
      </c>
      <c r="MZ10">
        <v>0</v>
      </c>
      <c r="NA10">
        <v>0</v>
      </c>
      <c r="NB10">
        <v>0</v>
      </c>
      <c r="NC10">
        <v>0</v>
      </c>
      <c r="ND10">
        <v>0</v>
      </c>
      <c r="NE10">
        <v>0</v>
      </c>
      <c r="NF10">
        <v>0</v>
      </c>
      <c r="NG10">
        <v>0</v>
      </c>
      <c r="NH10">
        <v>7</v>
      </c>
      <c r="NI10">
        <v>110</v>
      </c>
      <c r="NJ10">
        <v>0</v>
      </c>
      <c r="NK10">
        <v>0</v>
      </c>
      <c r="NL10">
        <v>0</v>
      </c>
      <c r="NM10">
        <v>187</v>
      </c>
      <c r="NN10">
        <v>16</v>
      </c>
      <c r="NO10">
        <v>2</v>
      </c>
      <c r="NP10">
        <v>0</v>
      </c>
      <c r="NQ10">
        <v>0</v>
      </c>
      <c r="NR10">
        <v>0</v>
      </c>
      <c r="NS10">
        <v>0</v>
      </c>
      <c r="NT10">
        <v>0</v>
      </c>
      <c r="NU10">
        <v>0</v>
      </c>
      <c r="NV10">
        <v>0</v>
      </c>
      <c r="NW10">
        <v>0</v>
      </c>
      <c r="NX10">
        <v>0</v>
      </c>
      <c r="NY10">
        <v>0</v>
      </c>
      <c r="NZ10">
        <v>0</v>
      </c>
      <c r="OA10">
        <v>0</v>
      </c>
      <c r="OB10">
        <v>0</v>
      </c>
      <c r="OC10">
        <v>0</v>
      </c>
      <c r="OD10">
        <v>0</v>
      </c>
      <c r="OE10">
        <v>0</v>
      </c>
      <c r="OF10">
        <v>0</v>
      </c>
      <c r="OG10">
        <v>17</v>
      </c>
      <c r="OH10">
        <v>222</v>
      </c>
      <c r="OI10">
        <v>0</v>
      </c>
      <c r="OJ10">
        <v>5</v>
      </c>
      <c r="OK10">
        <v>0</v>
      </c>
      <c r="OL10">
        <v>2906</v>
      </c>
      <c r="OM10">
        <v>2662</v>
      </c>
      <c r="ON10">
        <v>28</v>
      </c>
      <c r="OO10">
        <v>69</v>
      </c>
      <c r="OP10">
        <v>0</v>
      </c>
      <c r="OQ10">
        <v>0</v>
      </c>
      <c r="OR10">
        <v>0</v>
      </c>
      <c r="OS10">
        <v>5</v>
      </c>
      <c r="OT10">
        <v>119</v>
      </c>
      <c r="OU10">
        <v>0</v>
      </c>
      <c r="OV10">
        <v>0</v>
      </c>
      <c r="OW10">
        <v>0</v>
      </c>
      <c r="OX10">
        <v>29</v>
      </c>
      <c r="OY10">
        <v>73</v>
      </c>
      <c r="OZ10">
        <v>0</v>
      </c>
      <c r="PA10">
        <v>0</v>
      </c>
      <c r="PB10">
        <v>0</v>
      </c>
      <c r="PC10">
        <v>33</v>
      </c>
      <c r="PD10">
        <v>1</v>
      </c>
      <c r="PE10">
        <v>0</v>
      </c>
      <c r="PF10">
        <v>2441</v>
      </c>
      <c r="PG10">
        <v>8366</v>
      </c>
      <c r="PH10">
        <v>0</v>
      </c>
      <c r="PI10">
        <v>186</v>
      </c>
      <c r="PJ10">
        <v>0</v>
      </c>
      <c r="PK10">
        <v>232</v>
      </c>
      <c r="PL10">
        <v>350</v>
      </c>
      <c r="PM10">
        <v>32</v>
      </c>
      <c r="PN10">
        <v>0</v>
      </c>
      <c r="PO10">
        <v>0</v>
      </c>
      <c r="PP10">
        <v>0</v>
      </c>
      <c r="PQ10">
        <v>0</v>
      </c>
      <c r="PR10">
        <v>0</v>
      </c>
      <c r="PS10">
        <v>0</v>
      </c>
      <c r="PT10">
        <v>18</v>
      </c>
      <c r="PU10">
        <v>0</v>
      </c>
      <c r="PV10">
        <v>0</v>
      </c>
      <c r="PW10">
        <v>0</v>
      </c>
      <c r="PX10">
        <v>0</v>
      </c>
      <c r="PY10">
        <v>0</v>
      </c>
      <c r="PZ10">
        <v>0</v>
      </c>
      <c r="QA10">
        <v>0</v>
      </c>
      <c r="QB10">
        <v>0</v>
      </c>
      <c r="QC10">
        <v>0</v>
      </c>
      <c r="QD10">
        <v>0</v>
      </c>
      <c r="QE10">
        <v>286</v>
      </c>
      <c r="QF10">
        <v>918</v>
      </c>
      <c r="QG10">
        <v>0</v>
      </c>
      <c r="QH10">
        <v>0</v>
      </c>
      <c r="QI10">
        <v>0</v>
      </c>
      <c r="QJ10">
        <v>500</v>
      </c>
      <c r="QK10">
        <v>495</v>
      </c>
      <c r="QL10">
        <v>89</v>
      </c>
      <c r="QM10">
        <v>0</v>
      </c>
      <c r="QN10">
        <v>0</v>
      </c>
      <c r="QO10">
        <v>0</v>
      </c>
      <c r="QP10">
        <v>0</v>
      </c>
      <c r="QQ10">
        <v>0</v>
      </c>
      <c r="QR10">
        <v>0</v>
      </c>
      <c r="QS10">
        <v>1</v>
      </c>
      <c r="QT10">
        <v>0</v>
      </c>
      <c r="QU10">
        <v>0</v>
      </c>
      <c r="QV10">
        <v>0</v>
      </c>
      <c r="QW10">
        <v>0</v>
      </c>
      <c r="QX10">
        <v>0</v>
      </c>
      <c r="QY10">
        <v>0</v>
      </c>
      <c r="QZ10">
        <v>0</v>
      </c>
      <c r="RA10">
        <v>0</v>
      </c>
      <c r="RB10">
        <v>0</v>
      </c>
      <c r="RC10">
        <v>0</v>
      </c>
      <c r="RD10">
        <v>277</v>
      </c>
      <c r="RE10">
        <v>1362</v>
      </c>
      <c r="RF10">
        <v>0</v>
      </c>
      <c r="RG10">
        <v>0</v>
      </c>
      <c r="RH10">
        <v>0</v>
      </c>
      <c r="RI10">
        <v>21</v>
      </c>
      <c r="RJ10">
        <v>15</v>
      </c>
      <c r="RK10">
        <v>1</v>
      </c>
      <c r="RL10">
        <v>0</v>
      </c>
      <c r="RM10">
        <v>0</v>
      </c>
      <c r="RN10">
        <v>0</v>
      </c>
      <c r="RO10">
        <v>0</v>
      </c>
      <c r="RP10">
        <v>0</v>
      </c>
      <c r="RQ10">
        <v>0</v>
      </c>
      <c r="RR10">
        <v>0</v>
      </c>
      <c r="RS10">
        <v>0</v>
      </c>
      <c r="RT10">
        <v>0</v>
      </c>
      <c r="RU10">
        <v>0</v>
      </c>
      <c r="RV10">
        <v>0</v>
      </c>
      <c r="RW10">
        <v>0</v>
      </c>
      <c r="RX10">
        <v>0</v>
      </c>
      <c r="RY10">
        <v>0</v>
      </c>
      <c r="RZ10">
        <v>0</v>
      </c>
      <c r="SA10">
        <v>0</v>
      </c>
      <c r="SB10">
        <v>0</v>
      </c>
      <c r="SC10">
        <v>1</v>
      </c>
      <c r="SD10">
        <v>38</v>
      </c>
      <c r="SE10">
        <v>0</v>
      </c>
      <c r="SF10">
        <v>0</v>
      </c>
      <c r="SG10">
        <v>0</v>
      </c>
      <c r="SH10">
        <v>1</v>
      </c>
      <c r="SI10">
        <v>4</v>
      </c>
      <c r="SJ10">
        <v>2</v>
      </c>
      <c r="SK10">
        <v>0</v>
      </c>
      <c r="SL10">
        <v>0</v>
      </c>
      <c r="SM10">
        <v>0</v>
      </c>
      <c r="SN10">
        <v>0</v>
      </c>
      <c r="SO10">
        <v>0</v>
      </c>
      <c r="SP10">
        <v>0</v>
      </c>
      <c r="SQ10">
        <v>2</v>
      </c>
      <c r="SR10">
        <v>0</v>
      </c>
      <c r="SS10">
        <v>0</v>
      </c>
      <c r="ST10">
        <v>0</v>
      </c>
      <c r="SU10">
        <v>0</v>
      </c>
      <c r="SV10">
        <v>0</v>
      </c>
      <c r="SW10">
        <v>0</v>
      </c>
      <c r="SX10">
        <v>0</v>
      </c>
      <c r="SY10">
        <v>0</v>
      </c>
      <c r="SZ10">
        <v>0</v>
      </c>
      <c r="TA10">
        <v>0</v>
      </c>
      <c r="TB10">
        <v>1</v>
      </c>
      <c r="TC10">
        <v>10</v>
      </c>
      <c r="TD10">
        <v>0</v>
      </c>
      <c r="TE10">
        <v>0</v>
      </c>
      <c r="TF10">
        <v>0</v>
      </c>
      <c r="TG10">
        <v>1</v>
      </c>
      <c r="TH10">
        <v>1</v>
      </c>
      <c r="TI10">
        <v>0</v>
      </c>
      <c r="TJ10">
        <v>0</v>
      </c>
      <c r="TK10">
        <v>0</v>
      </c>
      <c r="TL10">
        <v>0</v>
      </c>
      <c r="TM10">
        <v>0</v>
      </c>
      <c r="TN10">
        <v>0</v>
      </c>
      <c r="TO10">
        <v>0</v>
      </c>
      <c r="TP10">
        <v>0</v>
      </c>
      <c r="TQ10">
        <v>0</v>
      </c>
      <c r="TR10">
        <v>0</v>
      </c>
      <c r="TS10">
        <v>0</v>
      </c>
      <c r="TT10">
        <v>0</v>
      </c>
      <c r="TU10">
        <v>0</v>
      </c>
      <c r="TV10">
        <v>0</v>
      </c>
      <c r="TW10">
        <v>0</v>
      </c>
      <c r="TX10">
        <v>0</v>
      </c>
      <c r="TY10">
        <v>0</v>
      </c>
      <c r="TZ10">
        <v>0</v>
      </c>
      <c r="UA10">
        <v>1</v>
      </c>
      <c r="UB10">
        <v>3</v>
      </c>
      <c r="UC10">
        <v>0</v>
      </c>
      <c r="UD10">
        <v>0</v>
      </c>
      <c r="UE10">
        <v>0</v>
      </c>
      <c r="UF10">
        <v>28</v>
      </c>
      <c r="UG10">
        <v>18</v>
      </c>
      <c r="UH10">
        <v>28</v>
      </c>
      <c r="UI10">
        <v>0</v>
      </c>
      <c r="UJ10">
        <v>0</v>
      </c>
      <c r="UK10">
        <v>0</v>
      </c>
      <c r="UL10">
        <v>0</v>
      </c>
      <c r="UM10">
        <v>0</v>
      </c>
      <c r="UN10">
        <v>0</v>
      </c>
      <c r="UO10">
        <v>0</v>
      </c>
      <c r="UP10">
        <v>0</v>
      </c>
      <c r="UQ10">
        <v>0</v>
      </c>
      <c r="UR10">
        <v>0</v>
      </c>
      <c r="US10">
        <v>0</v>
      </c>
      <c r="UT10">
        <v>0</v>
      </c>
      <c r="UU10">
        <v>0</v>
      </c>
      <c r="UV10">
        <v>0</v>
      </c>
      <c r="UW10">
        <v>0</v>
      </c>
      <c r="UX10">
        <v>0</v>
      </c>
      <c r="UY10">
        <v>0</v>
      </c>
      <c r="UZ10">
        <v>6</v>
      </c>
      <c r="VA10">
        <v>80</v>
      </c>
      <c r="VB10">
        <v>0</v>
      </c>
      <c r="VC10">
        <v>0</v>
      </c>
      <c r="VD10">
        <v>0</v>
      </c>
      <c r="VE10">
        <v>6</v>
      </c>
      <c r="VF10">
        <v>4</v>
      </c>
      <c r="VG10">
        <v>0</v>
      </c>
      <c r="VH10">
        <v>0</v>
      </c>
      <c r="VI10">
        <v>0</v>
      </c>
      <c r="VJ10">
        <v>0</v>
      </c>
      <c r="VK10">
        <v>0</v>
      </c>
      <c r="VL10">
        <v>0</v>
      </c>
      <c r="VM10">
        <v>0</v>
      </c>
      <c r="VN10">
        <v>0</v>
      </c>
      <c r="VO10">
        <v>0</v>
      </c>
      <c r="VP10">
        <v>0</v>
      </c>
      <c r="VQ10">
        <v>0</v>
      </c>
      <c r="VR10">
        <v>0</v>
      </c>
      <c r="VS10">
        <v>0</v>
      </c>
      <c r="VT10">
        <v>0</v>
      </c>
      <c r="VU10">
        <v>0</v>
      </c>
      <c r="VV10">
        <v>0</v>
      </c>
      <c r="VW10">
        <v>0</v>
      </c>
      <c r="VX10">
        <v>0</v>
      </c>
      <c r="VY10">
        <v>3</v>
      </c>
      <c r="VZ10">
        <v>13</v>
      </c>
      <c r="WA10">
        <v>0</v>
      </c>
      <c r="WB10">
        <v>0</v>
      </c>
      <c r="WC10">
        <v>0</v>
      </c>
      <c r="WD10">
        <v>52</v>
      </c>
      <c r="WE10">
        <v>36</v>
      </c>
      <c r="WF10">
        <v>8</v>
      </c>
      <c r="WG10">
        <v>0</v>
      </c>
      <c r="WH10">
        <v>0</v>
      </c>
      <c r="WI10">
        <v>0</v>
      </c>
      <c r="WJ10">
        <v>0</v>
      </c>
      <c r="WK10">
        <v>0</v>
      </c>
      <c r="WL10">
        <v>0</v>
      </c>
      <c r="WM10">
        <v>3</v>
      </c>
      <c r="WN10">
        <v>0</v>
      </c>
      <c r="WO10">
        <v>0</v>
      </c>
      <c r="WP10">
        <v>0</v>
      </c>
      <c r="WQ10">
        <v>0</v>
      </c>
      <c r="WR10">
        <v>0</v>
      </c>
      <c r="WS10">
        <v>0</v>
      </c>
      <c r="WT10">
        <v>0</v>
      </c>
      <c r="WU10">
        <v>0</v>
      </c>
      <c r="WV10">
        <v>0</v>
      </c>
      <c r="WW10">
        <v>0</v>
      </c>
      <c r="WX10">
        <v>4</v>
      </c>
      <c r="WY10">
        <v>103</v>
      </c>
      <c r="WZ10">
        <v>0</v>
      </c>
      <c r="XA10">
        <v>0</v>
      </c>
      <c r="XB10">
        <v>0</v>
      </c>
      <c r="XC10">
        <v>172</v>
      </c>
      <c r="XD10">
        <v>132</v>
      </c>
      <c r="XE10">
        <v>70</v>
      </c>
      <c r="XF10">
        <v>0</v>
      </c>
      <c r="XG10">
        <v>0</v>
      </c>
      <c r="XH10">
        <v>0</v>
      </c>
      <c r="XI10">
        <v>0</v>
      </c>
      <c r="XJ10">
        <v>0</v>
      </c>
      <c r="XK10">
        <v>0</v>
      </c>
      <c r="XL10">
        <v>4</v>
      </c>
      <c r="XM10">
        <v>0</v>
      </c>
      <c r="XN10">
        <v>0</v>
      </c>
      <c r="XO10">
        <v>0</v>
      </c>
      <c r="XP10">
        <v>0</v>
      </c>
      <c r="XQ10">
        <v>0</v>
      </c>
      <c r="XR10">
        <v>0</v>
      </c>
      <c r="XS10">
        <v>0</v>
      </c>
      <c r="XT10">
        <v>0</v>
      </c>
      <c r="XU10">
        <v>0</v>
      </c>
      <c r="XV10">
        <v>0</v>
      </c>
      <c r="XW10">
        <v>41</v>
      </c>
      <c r="XX10">
        <v>419</v>
      </c>
      <c r="XY10">
        <v>0</v>
      </c>
      <c r="XZ10">
        <v>0</v>
      </c>
      <c r="YA10">
        <v>0</v>
      </c>
      <c r="YB10">
        <v>7</v>
      </c>
      <c r="YC10">
        <v>6</v>
      </c>
      <c r="YD10">
        <v>2</v>
      </c>
      <c r="YE10">
        <v>0</v>
      </c>
      <c r="YF10">
        <v>0</v>
      </c>
      <c r="YG10">
        <v>0</v>
      </c>
      <c r="YH10">
        <v>0</v>
      </c>
      <c r="YI10">
        <v>0</v>
      </c>
      <c r="YJ10">
        <v>0</v>
      </c>
      <c r="YK10">
        <v>0</v>
      </c>
      <c r="YL10">
        <v>0</v>
      </c>
      <c r="YM10">
        <v>0</v>
      </c>
      <c r="YN10">
        <v>0</v>
      </c>
      <c r="YO10">
        <v>0</v>
      </c>
      <c r="YP10">
        <v>0</v>
      </c>
      <c r="YQ10">
        <v>0</v>
      </c>
      <c r="YR10">
        <v>0</v>
      </c>
      <c r="YS10">
        <v>0</v>
      </c>
      <c r="YT10">
        <v>0</v>
      </c>
      <c r="YU10">
        <v>0</v>
      </c>
      <c r="YV10">
        <v>14</v>
      </c>
      <c r="YW10">
        <v>29</v>
      </c>
      <c r="YX10">
        <v>0</v>
      </c>
      <c r="YY10">
        <v>0</v>
      </c>
      <c r="YZ10">
        <v>0</v>
      </c>
      <c r="ZA10">
        <v>0</v>
      </c>
      <c r="ZB10">
        <v>4</v>
      </c>
      <c r="ZC10">
        <v>0</v>
      </c>
      <c r="ZD10">
        <v>0</v>
      </c>
      <c r="ZE10">
        <v>0</v>
      </c>
      <c r="ZF10">
        <v>0</v>
      </c>
      <c r="ZG10">
        <v>0</v>
      </c>
      <c r="ZH10">
        <v>0</v>
      </c>
      <c r="ZI10">
        <v>0</v>
      </c>
      <c r="ZJ10">
        <v>0</v>
      </c>
      <c r="ZK10">
        <v>0</v>
      </c>
      <c r="ZL10">
        <v>0</v>
      </c>
      <c r="ZM10">
        <v>0</v>
      </c>
      <c r="ZN10">
        <v>0</v>
      </c>
      <c r="ZO10">
        <v>0</v>
      </c>
      <c r="ZP10">
        <v>0</v>
      </c>
      <c r="ZQ10">
        <v>0</v>
      </c>
      <c r="ZR10">
        <v>0</v>
      </c>
      <c r="ZS10">
        <v>0</v>
      </c>
      <c r="ZT10">
        <v>0</v>
      </c>
      <c r="ZU10">
        <v>5</v>
      </c>
      <c r="ZV10">
        <v>9</v>
      </c>
      <c r="ZW10">
        <v>0</v>
      </c>
      <c r="ZX10">
        <v>0</v>
      </c>
      <c r="ZY10">
        <v>0</v>
      </c>
      <c r="ZZ10">
        <v>85</v>
      </c>
      <c r="AAA10">
        <v>37</v>
      </c>
      <c r="AAB10">
        <v>7</v>
      </c>
      <c r="AAC10">
        <v>0</v>
      </c>
      <c r="AAD10">
        <v>0</v>
      </c>
      <c r="AAE10">
        <v>0</v>
      </c>
      <c r="AAF10">
        <v>0</v>
      </c>
      <c r="AAG10">
        <v>0</v>
      </c>
      <c r="AAH10">
        <v>0</v>
      </c>
      <c r="AAI10">
        <v>3</v>
      </c>
      <c r="AAJ10">
        <v>0</v>
      </c>
      <c r="AAK10">
        <v>0</v>
      </c>
      <c r="AAL10">
        <v>0</v>
      </c>
      <c r="AAM10">
        <v>0</v>
      </c>
      <c r="AAN10">
        <v>0</v>
      </c>
      <c r="AAO10">
        <v>0</v>
      </c>
      <c r="AAP10">
        <v>0</v>
      </c>
      <c r="AAQ10">
        <v>0</v>
      </c>
      <c r="AAR10">
        <v>0</v>
      </c>
      <c r="AAS10">
        <v>0</v>
      </c>
      <c r="AAT10">
        <v>11</v>
      </c>
      <c r="AAU10">
        <v>143</v>
      </c>
      <c r="AAV10">
        <v>0</v>
      </c>
      <c r="AAW10">
        <v>0</v>
      </c>
      <c r="AAX10">
        <v>0</v>
      </c>
      <c r="AAY10">
        <v>88</v>
      </c>
      <c r="AAZ10">
        <v>53</v>
      </c>
      <c r="ABA10">
        <v>10</v>
      </c>
      <c r="ABB10">
        <v>0</v>
      </c>
      <c r="ABC10">
        <v>0</v>
      </c>
      <c r="ABD10">
        <v>0</v>
      </c>
      <c r="ABE10">
        <v>0</v>
      </c>
      <c r="ABF10">
        <v>0</v>
      </c>
      <c r="ABG10">
        <v>0</v>
      </c>
      <c r="ABH10">
        <v>0</v>
      </c>
      <c r="ABI10">
        <v>0</v>
      </c>
      <c r="ABJ10">
        <v>0</v>
      </c>
      <c r="ABK10">
        <v>0</v>
      </c>
      <c r="ABL10">
        <v>0</v>
      </c>
      <c r="ABM10">
        <v>0</v>
      </c>
      <c r="ABN10">
        <v>0</v>
      </c>
      <c r="ABO10">
        <v>0</v>
      </c>
      <c r="ABP10">
        <v>0</v>
      </c>
      <c r="ABQ10">
        <v>0</v>
      </c>
      <c r="ABR10">
        <v>0</v>
      </c>
      <c r="ABS10">
        <v>22</v>
      </c>
      <c r="ABT10">
        <v>173</v>
      </c>
      <c r="ABU10">
        <v>0</v>
      </c>
      <c r="ABV10">
        <v>0</v>
      </c>
      <c r="ABW10">
        <v>0</v>
      </c>
      <c r="ABX10">
        <v>2</v>
      </c>
      <c r="ABY10">
        <v>13</v>
      </c>
      <c r="ABZ10">
        <v>0</v>
      </c>
      <c r="ACA10">
        <v>0</v>
      </c>
      <c r="ACB10">
        <v>0</v>
      </c>
      <c r="ACC10">
        <v>0</v>
      </c>
      <c r="ACD10">
        <v>0</v>
      </c>
      <c r="ACE10">
        <v>0</v>
      </c>
      <c r="ACF10">
        <v>0</v>
      </c>
      <c r="ACG10">
        <v>1</v>
      </c>
      <c r="ACH10">
        <v>0</v>
      </c>
      <c r="ACI10">
        <v>0</v>
      </c>
      <c r="ACJ10">
        <v>0</v>
      </c>
      <c r="ACK10">
        <v>0</v>
      </c>
      <c r="ACL10">
        <v>0</v>
      </c>
      <c r="ACM10">
        <v>0</v>
      </c>
      <c r="ACN10">
        <v>0</v>
      </c>
      <c r="ACO10">
        <v>0</v>
      </c>
      <c r="ACP10">
        <v>0</v>
      </c>
      <c r="ACQ10">
        <v>0</v>
      </c>
      <c r="ACR10">
        <v>0</v>
      </c>
      <c r="ACS10">
        <v>16</v>
      </c>
      <c r="ACT10">
        <v>0</v>
      </c>
      <c r="ACU10">
        <v>0</v>
      </c>
      <c r="ACV10">
        <v>0</v>
      </c>
      <c r="ACW10">
        <v>131</v>
      </c>
      <c r="ACX10">
        <v>55</v>
      </c>
      <c r="ACY10">
        <v>6</v>
      </c>
      <c r="ACZ10">
        <v>0</v>
      </c>
      <c r="ADA10">
        <v>0</v>
      </c>
      <c r="ADB10">
        <v>0</v>
      </c>
      <c r="ADC10">
        <v>0</v>
      </c>
      <c r="ADD10">
        <v>0</v>
      </c>
      <c r="ADE10">
        <v>0</v>
      </c>
      <c r="ADF10">
        <v>1</v>
      </c>
      <c r="ADG10">
        <v>0</v>
      </c>
      <c r="ADH10">
        <v>0</v>
      </c>
      <c r="ADI10">
        <v>0</v>
      </c>
      <c r="ADJ10">
        <v>0</v>
      </c>
      <c r="ADK10">
        <v>0</v>
      </c>
      <c r="ADL10">
        <v>0</v>
      </c>
      <c r="ADM10">
        <v>0</v>
      </c>
      <c r="ADN10">
        <v>0</v>
      </c>
      <c r="ADO10">
        <v>0</v>
      </c>
      <c r="ADP10">
        <v>0</v>
      </c>
      <c r="ADQ10">
        <v>16</v>
      </c>
      <c r="ADR10">
        <v>209</v>
      </c>
      <c r="ADS10">
        <v>0</v>
      </c>
      <c r="ADT10">
        <v>0</v>
      </c>
      <c r="ADU10">
        <v>0</v>
      </c>
      <c r="ADV10">
        <v>118</v>
      </c>
      <c r="ADW10">
        <v>84</v>
      </c>
      <c r="ADX10">
        <v>17</v>
      </c>
      <c r="ADY10">
        <v>0</v>
      </c>
      <c r="ADZ10">
        <v>0</v>
      </c>
      <c r="AEA10">
        <v>0</v>
      </c>
      <c r="AEB10">
        <v>0</v>
      </c>
      <c r="AEC10">
        <v>0</v>
      </c>
      <c r="AED10">
        <v>0</v>
      </c>
      <c r="AEE10">
        <v>1</v>
      </c>
      <c r="AEF10">
        <v>0</v>
      </c>
      <c r="AEG10">
        <v>0</v>
      </c>
      <c r="AEH10">
        <v>0</v>
      </c>
      <c r="AEI10">
        <v>0</v>
      </c>
      <c r="AEJ10">
        <v>0</v>
      </c>
      <c r="AEK10">
        <v>0</v>
      </c>
      <c r="AEL10">
        <v>0</v>
      </c>
      <c r="AEM10">
        <v>0</v>
      </c>
      <c r="AEN10">
        <v>0</v>
      </c>
      <c r="AEO10">
        <v>0</v>
      </c>
      <c r="AEP10">
        <v>648</v>
      </c>
      <c r="AEQ10">
        <v>868</v>
      </c>
      <c r="AER10">
        <v>0</v>
      </c>
      <c r="AES10">
        <v>2</v>
      </c>
      <c r="AET10">
        <v>0</v>
      </c>
      <c r="AEU10">
        <v>1444</v>
      </c>
      <c r="AEV10">
        <v>1307</v>
      </c>
      <c r="AEW10">
        <v>272</v>
      </c>
      <c r="AEX10">
        <v>0</v>
      </c>
      <c r="AEY10">
        <v>0</v>
      </c>
      <c r="AEZ10">
        <v>0</v>
      </c>
      <c r="AFA10">
        <v>0</v>
      </c>
      <c r="AFB10">
        <v>0</v>
      </c>
      <c r="AFC10">
        <v>0</v>
      </c>
      <c r="AFD10">
        <v>34</v>
      </c>
      <c r="AFE10">
        <v>0</v>
      </c>
      <c r="AFF10">
        <v>0</v>
      </c>
      <c r="AFG10">
        <v>0</v>
      </c>
      <c r="AFH10">
        <v>0</v>
      </c>
      <c r="AFI10">
        <v>0</v>
      </c>
      <c r="AFJ10">
        <v>0</v>
      </c>
      <c r="AFK10">
        <v>0</v>
      </c>
      <c r="AFL10">
        <v>0</v>
      </c>
      <c r="AFM10">
        <v>0</v>
      </c>
      <c r="AFN10">
        <v>0</v>
      </c>
      <c r="AFO10">
        <v>1336</v>
      </c>
      <c r="AFP10">
        <v>4393</v>
      </c>
      <c r="AFQ10">
        <v>0</v>
      </c>
      <c r="AFR10">
        <v>2</v>
      </c>
      <c r="AFS10">
        <v>0</v>
      </c>
      <c r="AFT10">
        <v>9</v>
      </c>
      <c r="AFU10">
        <v>0</v>
      </c>
      <c r="AFV10">
        <v>0</v>
      </c>
      <c r="AFW10">
        <v>0</v>
      </c>
      <c r="AFX10">
        <v>0</v>
      </c>
      <c r="AFY10">
        <v>0</v>
      </c>
      <c r="AFZ10">
        <v>0</v>
      </c>
      <c r="AGA10">
        <v>0</v>
      </c>
      <c r="AGB10">
        <v>0</v>
      </c>
      <c r="AGC10">
        <v>0</v>
      </c>
      <c r="AGD10">
        <v>0</v>
      </c>
      <c r="AGE10">
        <v>0</v>
      </c>
      <c r="AGF10">
        <v>0</v>
      </c>
      <c r="AGG10">
        <v>0</v>
      </c>
      <c r="AGH10">
        <v>0</v>
      </c>
      <c r="AGI10">
        <v>0</v>
      </c>
      <c r="AGJ10">
        <v>0</v>
      </c>
      <c r="AGK10">
        <v>0</v>
      </c>
      <c r="AGL10">
        <v>0</v>
      </c>
      <c r="AGM10">
        <v>0</v>
      </c>
      <c r="AGN10">
        <v>0</v>
      </c>
      <c r="AGO10">
        <v>9</v>
      </c>
      <c r="AGP10">
        <v>0</v>
      </c>
      <c r="AGQ10">
        <v>0</v>
      </c>
      <c r="AGR10">
        <v>0</v>
      </c>
      <c r="AGS10">
        <v>0</v>
      </c>
      <c r="AGT10">
        <v>0</v>
      </c>
      <c r="AGU10">
        <v>0</v>
      </c>
      <c r="AGV10">
        <v>0</v>
      </c>
      <c r="AGW10">
        <v>0</v>
      </c>
      <c r="AGX10">
        <v>0</v>
      </c>
      <c r="AGY10">
        <v>0</v>
      </c>
      <c r="AGZ10">
        <v>0</v>
      </c>
      <c r="AHA10">
        <v>0</v>
      </c>
      <c r="AHB10">
        <v>0</v>
      </c>
      <c r="AHC10">
        <v>0</v>
      </c>
      <c r="AHD10">
        <v>0</v>
      </c>
      <c r="AHE10">
        <v>0</v>
      </c>
      <c r="AHF10">
        <v>0</v>
      </c>
      <c r="AHG10">
        <v>0</v>
      </c>
      <c r="AHH10">
        <v>0</v>
      </c>
      <c r="AHI10">
        <v>0</v>
      </c>
      <c r="AHJ10">
        <v>0</v>
      </c>
      <c r="AHK10">
        <v>0</v>
      </c>
      <c r="AHL10">
        <v>0</v>
      </c>
      <c r="AHM10">
        <v>0</v>
      </c>
      <c r="AHN10">
        <v>0</v>
      </c>
      <c r="AHO10">
        <v>0</v>
      </c>
      <c r="AHP10">
        <v>0</v>
      </c>
      <c r="AHQ10">
        <v>0</v>
      </c>
      <c r="AHR10">
        <v>4</v>
      </c>
      <c r="AHS10">
        <v>4</v>
      </c>
      <c r="AHT10">
        <v>2</v>
      </c>
      <c r="AHU10">
        <v>0</v>
      </c>
      <c r="AHV10">
        <v>0</v>
      </c>
      <c r="AHW10">
        <v>0</v>
      </c>
      <c r="AHX10">
        <v>0</v>
      </c>
      <c r="AHY10">
        <v>0</v>
      </c>
      <c r="AHZ10">
        <v>0</v>
      </c>
      <c r="AIA10">
        <v>0</v>
      </c>
      <c r="AIB10">
        <v>0</v>
      </c>
      <c r="AIC10">
        <v>0</v>
      </c>
      <c r="AID10">
        <v>0</v>
      </c>
      <c r="AIE10">
        <v>0</v>
      </c>
      <c r="AIF10">
        <v>0</v>
      </c>
      <c r="AIG10">
        <v>0</v>
      </c>
      <c r="AIH10">
        <v>0</v>
      </c>
      <c r="AII10">
        <v>0</v>
      </c>
      <c r="AIJ10">
        <v>0</v>
      </c>
      <c r="AIK10">
        <v>0</v>
      </c>
      <c r="AIL10">
        <v>0</v>
      </c>
      <c r="AIM10">
        <v>10</v>
      </c>
      <c r="AIN10">
        <v>0</v>
      </c>
      <c r="AIO10">
        <v>0</v>
      </c>
      <c r="AIP10">
        <v>0</v>
      </c>
      <c r="AIQ10">
        <v>0</v>
      </c>
      <c r="AIR10">
        <v>0</v>
      </c>
      <c r="AIS10">
        <v>0</v>
      </c>
      <c r="AIT10">
        <v>0</v>
      </c>
      <c r="AIU10">
        <v>0</v>
      </c>
      <c r="AIV10">
        <v>0</v>
      </c>
      <c r="AIW10">
        <v>0</v>
      </c>
      <c r="AIX10">
        <v>0</v>
      </c>
      <c r="AIY10">
        <v>0</v>
      </c>
      <c r="AIZ10">
        <v>0</v>
      </c>
      <c r="AJA10">
        <v>0</v>
      </c>
      <c r="AJB10">
        <v>0</v>
      </c>
      <c r="AJC10">
        <v>0</v>
      </c>
      <c r="AJD10">
        <v>0</v>
      </c>
      <c r="AJE10">
        <v>0</v>
      </c>
      <c r="AJF10">
        <v>0</v>
      </c>
      <c r="AJG10">
        <v>0</v>
      </c>
      <c r="AJH10">
        <v>0</v>
      </c>
      <c r="AJI10">
        <v>0</v>
      </c>
      <c r="AJJ10">
        <v>0</v>
      </c>
      <c r="AJK10">
        <v>0</v>
      </c>
      <c r="AJL10">
        <v>0</v>
      </c>
      <c r="AJM10">
        <v>0</v>
      </c>
      <c r="AJN10">
        <v>0</v>
      </c>
      <c r="AJO10">
        <v>0</v>
      </c>
      <c r="AJP10">
        <v>1868</v>
      </c>
      <c r="AJQ10">
        <v>2</v>
      </c>
      <c r="AJR10">
        <v>0</v>
      </c>
      <c r="AJS10">
        <v>0</v>
      </c>
      <c r="AJT10">
        <v>0</v>
      </c>
      <c r="AJU10">
        <v>0</v>
      </c>
      <c r="AJV10">
        <v>0</v>
      </c>
      <c r="AJW10">
        <v>0</v>
      </c>
      <c r="AJX10">
        <v>0</v>
      </c>
      <c r="AJY10">
        <v>0</v>
      </c>
      <c r="AJZ10">
        <v>0</v>
      </c>
      <c r="AKA10">
        <v>0</v>
      </c>
      <c r="AKB10">
        <v>0</v>
      </c>
      <c r="AKC10">
        <v>0</v>
      </c>
      <c r="AKD10">
        <v>0</v>
      </c>
      <c r="AKE10">
        <v>0</v>
      </c>
      <c r="AKF10">
        <v>726</v>
      </c>
      <c r="AKG10">
        <v>7</v>
      </c>
      <c r="AKH10">
        <v>0</v>
      </c>
      <c r="AKI10">
        <v>0</v>
      </c>
      <c r="AKJ10">
        <v>0</v>
      </c>
      <c r="AKK10">
        <v>0</v>
      </c>
      <c r="AKL10">
        <v>0</v>
      </c>
      <c r="AKM10">
        <v>0</v>
      </c>
      <c r="AKN10">
        <v>0</v>
      </c>
      <c r="AKO10">
        <v>0</v>
      </c>
      <c r="AKP10">
        <v>0</v>
      </c>
      <c r="AKQ10">
        <v>0</v>
      </c>
      <c r="AKR10">
        <v>0</v>
      </c>
      <c r="AKS10">
        <v>0</v>
      </c>
      <c r="AKT10">
        <v>0</v>
      </c>
      <c r="AKU10">
        <v>0</v>
      </c>
      <c r="AKV10">
        <v>0</v>
      </c>
      <c r="AKW10">
        <v>0</v>
      </c>
      <c r="AKX10">
        <v>0</v>
      </c>
      <c r="AKY10">
        <v>0</v>
      </c>
      <c r="AKZ10">
        <v>0</v>
      </c>
      <c r="ALA10">
        <v>0</v>
      </c>
      <c r="ALB10">
        <v>0</v>
      </c>
      <c r="ALC10">
        <v>0</v>
      </c>
      <c r="ALD10">
        <v>0</v>
      </c>
      <c r="ALE10">
        <v>0</v>
      </c>
      <c r="ALF10">
        <v>0</v>
      </c>
      <c r="ALG10">
        <v>0</v>
      </c>
      <c r="ALH10">
        <v>0</v>
      </c>
      <c r="ALK10" s="178" t="s">
        <v>327</v>
      </c>
    </row>
    <row r="11" spans="1:1000" hidden="1">
      <c r="A11" s="178" t="s">
        <v>141</v>
      </c>
      <c r="B11">
        <v>0</v>
      </c>
      <c r="C11">
        <v>3983</v>
      </c>
      <c r="D11">
        <v>32</v>
      </c>
      <c r="E11">
        <v>18</v>
      </c>
      <c r="F11">
        <v>0</v>
      </c>
      <c r="G11">
        <v>22</v>
      </c>
      <c r="H11">
        <v>6</v>
      </c>
      <c r="I11">
        <v>4</v>
      </c>
      <c r="J11">
        <v>0</v>
      </c>
      <c r="K11">
        <v>0</v>
      </c>
      <c r="L11">
        <v>0</v>
      </c>
      <c r="M11">
        <v>0</v>
      </c>
      <c r="N11">
        <v>0</v>
      </c>
      <c r="O11">
        <v>110</v>
      </c>
      <c r="P11">
        <v>0</v>
      </c>
      <c r="Q11">
        <v>0</v>
      </c>
      <c r="R11">
        <v>0</v>
      </c>
      <c r="S11">
        <v>23</v>
      </c>
      <c r="T11">
        <v>0</v>
      </c>
      <c r="U11">
        <v>0</v>
      </c>
      <c r="V11">
        <v>35</v>
      </c>
      <c r="W11">
        <v>4233</v>
      </c>
      <c r="X11">
        <v>0</v>
      </c>
      <c r="Y11">
        <v>0</v>
      </c>
      <c r="Z11">
        <v>0</v>
      </c>
      <c r="AA11">
        <v>27</v>
      </c>
      <c r="AB11">
        <v>489</v>
      </c>
      <c r="AC11">
        <v>0</v>
      </c>
      <c r="AD11">
        <v>1</v>
      </c>
      <c r="AE11">
        <v>0</v>
      </c>
      <c r="AF11">
        <v>1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47</v>
      </c>
      <c r="AO11">
        <v>0</v>
      </c>
      <c r="AP11">
        <v>0</v>
      </c>
      <c r="AQ11">
        <v>0</v>
      </c>
      <c r="AR11">
        <v>25</v>
      </c>
      <c r="AS11">
        <v>0</v>
      </c>
      <c r="AT11">
        <v>0</v>
      </c>
      <c r="AU11">
        <v>21</v>
      </c>
      <c r="AV11">
        <v>611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2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2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29</v>
      </c>
      <c r="DX11">
        <v>1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30</v>
      </c>
      <c r="ES11">
        <v>0</v>
      </c>
      <c r="ET11">
        <v>0</v>
      </c>
      <c r="EU11">
        <v>0</v>
      </c>
      <c r="EV11">
        <v>47</v>
      </c>
      <c r="EW11">
        <v>3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1</v>
      </c>
      <c r="FP11">
        <v>0</v>
      </c>
      <c r="FQ11">
        <v>51</v>
      </c>
      <c r="FR11">
        <v>0</v>
      </c>
      <c r="FS11">
        <v>0</v>
      </c>
      <c r="FT11">
        <v>0</v>
      </c>
      <c r="FU11">
        <v>1481</v>
      </c>
      <c r="FV11">
        <v>6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4</v>
      </c>
      <c r="GO11">
        <v>1</v>
      </c>
      <c r="GP11">
        <v>1492</v>
      </c>
      <c r="GQ11">
        <v>0</v>
      </c>
      <c r="GR11">
        <v>0</v>
      </c>
      <c r="GS11">
        <v>0</v>
      </c>
      <c r="GT11">
        <v>868</v>
      </c>
      <c r="GU11">
        <v>4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872</v>
      </c>
      <c r="HP11">
        <v>0</v>
      </c>
      <c r="HQ11">
        <v>0</v>
      </c>
      <c r="HR11">
        <v>0</v>
      </c>
      <c r="HS11">
        <v>18</v>
      </c>
      <c r="HT11">
        <v>43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5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6</v>
      </c>
      <c r="IN11">
        <v>72</v>
      </c>
      <c r="IO11">
        <v>0</v>
      </c>
      <c r="IP11">
        <v>0</v>
      </c>
      <c r="IQ11">
        <v>0</v>
      </c>
      <c r="IR11">
        <v>0</v>
      </c>
      <c r="IS11">
        <v>80</v>
      </c>
      <c r="IT11">
        <v>1</v>
      </c>
      <c r="IU11">
        <v>4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4</v>
      </c>
      <c r="JF11">
        <v>0</v>
      </c>
      <c r="JG11">
        <v>0</v>
      </c>
      <c r="JH11">
        <v>0</v>
      </c>
      <c r="JI11">
        <v>0</v>
      </c>
      <c r="JJ11">
        <v>3</v>
      </c>
      <c r="JK11">
        <v>0</v>
      </c>
      <c r="JL11">
        <v>1</v>
      </c>
      <c r="JM11">
        <v>93</v>
      </c>
      <c r="JN11">
        <v>0</v>
      </c>
      <c r="JO11">
        <v>0</v>
      </c>
      <c r="JP11">
        <v>0</v>
      </c>
      <c r="JQ11">
        <v>55</v>
      </c>
      <c r="JR11">
        <v>98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5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158</v>
      </c>
      <c r="KM11">
        <v>0</v>
      </c>
      <c r="KN11">
        <v>0</v>
      </c>
      <c r="KO11">
        <v>0</v>
      </c>
      <c r="KP11">
        <v>14</v>
      </c>
      <c r="KQ11">
        <v>12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26</v>
      </c>
      <c r="LL11">
        <v>0</v>
      </c>
      <c r="LM11">
        <v>0</v>
      </c>
      <c r="LN11">
        <v>0</v>
      </c>
      <c r="LO11">
        <v>89</v>
      </c>
      <c r="LP11">
        <v>1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90</v>
      </c>
      <c r="MK11">
        <v>0</v>
      </c>
      <c r="ML11">
        <v>0</v>
      </c>
      <c r="MM11">
        <v>0</v>
      </c>
      <c r="MN11">
        <v>4</v>
      </c>
      <c r="MO11">
        <v>2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6</v>
      </c>
      <c r="NJ11">
        <v>0</v>
      </c>
      <c r="NK11">
        <v>0</v>
      </c>
      <c r="NL11">
        <v>0</v>
      </c>
      <c r="NM11">
        <v>18</v>
      </c>
      <c r="NN11">
        <v>6</v>
      </c>
      <c r="NO11">
        <v>0</v>
      </c>
      <c r="NP11">
        <v>3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1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28</v>
      </c>
      <c r="OI11">
        <v>0</v>
      </c>
      <c r="OJ11">
        <v>0</v>
      </c>
      <c r="OK11">
        <v>0</v>
      </c>
      <c r="OL11">
        <v>2652</v>
      </c>
      <c r="OM11">
        <v>4728</v>
      </c>
      <c r="ON11">
        <v>33</v>
      </c>
      <c r="OO11">
        <v>26</v>
      </c>
      <c r="OP11">
        <v>0</v>
      </c>
      <c r="OQ11">
        <v>23</v>
      </c>
      <c r="OR11">
        <v>6</v>
      </c>
      <c r="OS11">
        <v>4</v>
      </c>
      <c r="OT11">
        <v>0</v>
      </c>
      <c r="OU11">
        <v>0</v>
      </c>
      <c r="OV11">
        <v>0</v>
      </c>
      <c r="OW11">
        <v>0</v>
      </c>
      <c r="OX11">
        <v>0</v>
      </c>
      <c r="OY11">
        <v>172</v>
      </c>
      <c r="OZ11">
        <v>0</v>
      </c>
      <c r="PA11">
        <v>0</v>
      </c>
      <c r="PB11">
        <v>0</v>
      </c>
      <c r="PC11">
        <v>48</v>
      </c>
      <c r="PD11">
        <v>3</v>
      </c>
      <c r="PE11">
        <v>5</v>
      </c>
      <c r="PF11">
        <v>64</v>
      </c>
      <c r="PG11">
        <v>7764</v>
      </c>
      <c r="PH11">
        <v>0</v>
      </c>
      <c r="PI11">
        <v>0</v>
      </c>
      <c r="PJ11">
        <v>0</v>
      </c>
      <c r="PK11">
        <v>827</v>
      </c>
      <c r="PL11">
        <v>1249</v>
      </c>
      <c r="PM11">
        <v>30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60</v>
      </c>
      <c r="PU11">
        <v>0</v>
      </c>
      <c r="PV11">
        <v>0</v>
      </c>
      <c r="PW11">
        <v>0</v>
      </c>
      <c r="PX11">
        <v>0</v>
      </c>
      <c r="PY11">
        <v>0</v>
      </c>
      <c r="PZ11">
        <v>0</v>
      </c>
      <c r="QA11">
        <v>0</v>
      </c>
      <c r="QB11">
        <v>0</v>
      </c>
      <c r="QC11">
        <v>0</v>
      </c>
      <c r="QD11">
        <v>0</v>
      </c>
      <c r="QE11">
        <v>508</v>
      </c>
      <c r="QF11">
        <v>2674</v>
      </c>
      <c r="QG11">
        <v>0</v>
      </c>
      <c r="QH11">
        <v>0</v>
      </c>
      <c r="QI11">
        <v>0</v>
      </c>
      <c r="QJ11">
        <v>1013</v>
      </c>
      <c r="QK11">
        <v>1052</v>
      </c>
      <c r="QL11">
        <v>15</v>
      </c>
      <c r="QM11">
        <v>0</v>
      </c>
      <c r="QN11">
        <v>0</v>
      </c>
      <c r="QO11">
        <v>0</v>
      </c>
      <c r="QP11">
        <v>0</v>
      </c>
      <c r="QQ11">
        <v>0</v>
      </c>
      <c r="QR11">
        <v>0</v>
      </c>
      <c r="QS11">
        <v>21</v>
      </c>
      <c r="QT11">
        <v>0</v>
      </c>
      <c r="QU11">
        <v>7</v>
      </c>
      <c r="QV11">
        <v>0</v>
      </c>
      <c r="QW11">
        <v>0</v>
      </c>
      <c r="QX11">
        <v>0</v>
      </c>
      <c r="QY11">
        <v>0</v>
      </c>
      <c r="QZ11">
        <v>0</v>
      </c>
      <c r="RA11">
        <v>0</v>
      </c>
      <c r="RB11">
        <v>0</v>
      </c>
      <c r="RC11">
        <v>0</v>
      </c>
      <c r="RD11">
        <v>199</v>
      </c>
      <c r="RE11">
        <v>2307</v>
      </c>
      <c r="RF11">
        <v>0</v>
      </c>
      <c r="RG11">
        <v>0</v>
      </c>
      <c r="RH11">
        <v>0</v>
      </c>
      <c r="RI11">
        <v>18</v>
      </c>
      <c r="RJ11">
        <v>31</v>
      </c>
      <c r="RK11">
        <v>3</v>
      </c>
      <c r="RL11">
        <v>0</v>
      </c>
      <c r="RM11">
        <v>0</v>
      </c>
      <c r="RN11">
        <v>0</v>
      </c>
      <c r="RO11">
        <v>0</v>
      </c>
      <c r="RP11">
        <v>0</v>
      </c>
      <c r="RQ11">
        <v>0</v>
      </c>
      <c r="RR11">
        <v>0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  <c r="RY11">
        <v>0</v>
      </c>
      <c r="RZ11">
        <v>0</v>
      </c>
      <c r="SA11">
        <v>0</v>
      </c>
      <c r="SB11">
        <v>0</v>
      </c>
      <c r="SC11">
        <v>7</v>
      </c>
      <c r="SD11">
        <v>59</v>
      </c>
      <c r="SE11">
        <v>0</v>
      </c>
      <c r="SF11">
        <v>0</v>
      </c>
      <c r="SG11">
        <v>0</v>
      </c>
      <c r="SH11">
        <v>2</v>
      </c>
      <c r="SI11">
        <v>1</v>
      </c>
      <c r="SJ11">
        <v>0</v>
      </c>
      <c r="SK11">
        <v>0</v>
      </c>
      <c r="SL11">
        <v>0</v>
      </c>
      <c r="SM11">
        <v>0</v>
      </c>
      <c r="SN11">
        <v>0</v>
      </c>
      <c r="SO11">
        <v>0</v>
      </c>
      <c r="SP11">
        <v>0</v>
      </c>
      <c r="SQ11">
        <v>0</v>
      </c>
      <c r="SR11">
        <v>0</v>
      </c>
      <c r="SS11">
        <v>0</v>
      </c>
      <c r="ST11">
        <v>0</v>
      </c>
      <c r="SU11">
        <v>0</v>
      </c>
      <c r="SV11">
        <v>0</v>
      </c>
      <c r="SW11">
        <v>0</v>
      </c>
      <c r="SX11">
        <v>0</v>
      </c>
      <c r="SY11">
        <v>0</v>
      </c>
      <c r="SZ11">
        <v>0</v>
      </c>
      <c r="TA11">
        <v>0</v>
      </c>
      <c r="TB11">
        <v>1</v>
      </c>
      <c r="TC11">
        <v>4</v>
      </c>
      <c r="TD11">
        <v>0</v>
      </c>
      <c r="TE11">
        <v>0</v>
      </c>
      <c r="TF11">
        <v>0</v>
      </c>
      <c r="TG11">
        <v>0</v>
      </c>
      <c r="TH11">
        <v>0</v>
      </c>
      <c r="TI11">
        <v>0</v>
      </c>
      <c r="TJ11">
        <v>0</v>
      </c>
      <c r="TK11">
        <v>0</v>
      </c>
      <c r="TL11">
        <v>0</v>
      </c>
      <c r="TM11">
        <v>0</v>
      </c>
      <c r="TN11">
        <v>0</v>
      </c>
      <c r="TO11">
        <v>0</v>
      </c>
      <c r="TP11">
        <v>0</v>
      </c>
      <c r="TQ11">
        <v>0</v>
      </c>
      <c r="TR11">
        <v>0</v>
      </c>
      <c r="TS11">
        <v>0</v>
      </c>
      <c r="TT11">
        <v>0</v>
      </c>
      <c r="TU11">
        <v>0</v>
      </c>
      <c r="TV11">
        <v>0</v>
      </c>
      <c r="TW11">
        <v>0</v>
      </c>
      <c r="TX11">
        <v>0</v>
      </c>
      <c r="TY11">
        <v>0</v>
      </c>
      <c r="TZ11">
        <v>0</v>
      </c>
      <c r="UA11">
        <v>0</v>
      </c>
      <c r="UB11">
        <v>0</v>
      </c>
      <c r="UC11">
        <v>0</v>
      </c>
      <c r="UD11">
        <v>0</v>
      </c>
      <c r="UE11">
        <v>0</v>
      </c>
      <c r="UF11">
        <v>0</v>
      </c>
      <c r="UG11">
        <v>0</v>
      </c>
      <c r="UH11">
        <v>0</v>
      </c>
      <c r="UI11">
        <v>0</v>
      </c>
      <c r="UJ11">
        <v>0</v>
      </c>
      <c r="UK11">
        <v>0</v>
      </c>
      <c r="UL11">
        <v>0</v>
      </c>
      <c r="UM11">
        <v>0</v>
      </c>
      <c r="UN11">
        <v>0</v>
      </c>
      <c r="UO11">
        <v>0</v>
      </c>
      <c r="UP11">
        <v>0</v>
      </c>
      <c r="UQ11">
        <v>0</v>
      </c>
      <c r="UR11">
        <v>0</v>
      </c>
      <c r="US11">
        <v>0</v>
      </c>
      <c r="UT11">
        <v>0</v>
      </c>
      <c r="UU11">
        <v>0</v>
      </c>
      <c r="UV11">
        <v>0</v>
      </c>
      <c r="UW11">
        <v>0</v>
      </c>
      <c r="UX11">
        <v>0</v>
      </c>
      <c r="UY11">
        <v>0</v>
      </c>
      <c r="UZ11">
        <v>0</v>
      </c>
      <c r="VA11">
        <v>0</v>
      </c>
      <c r="VB11">
        <v>0</v>
      </c>
      <c r="VC11">
        <v>0</v>
      </c>
      <c r="VD11">
        <v>0</v>
      </c>
      <c r="VE11">
        <v>2</v>
      </c>
      <c r="VF11">
        <v>1</v>
      </c>
      <c r="VG11">
        <v>1</v>
      </c>
      <c r="VH11">
        <v>0</v>
      </c>
      <c r="VI11">
        <v>0</v>
      </c>
      <c r="VJ11">
        <v>0</v>
      </c>
      <c r="VK11">
        <v>0</v>
      </c>
      <c r="VL11">
        <v>0</v>
      </c>
      <c r="VM11">
        <v>0</v>
      </c>
      <c r="VN11">
        <v>0</v>
      </c>
      <c r="VO11">
        <v>0</v>
      </c>
      <c r="VP11">
        <v>0</v>
      </c>
      <c r="VQ11">
        <v>0</v>
      </c>
      <c r="VR11">
        <v>0</v>
      </c>
      <c r="VS11">
        <v>0</v>
      </c>
      <c r="VT11">
        <v>0</v>
      </c>
      <c r="VU11">
        <v>0</v>
      </c>
      <c r="VV11">
        <v>0</v>
      </c>
      <c r="VW11">
        <v>0</v>
      </c>
      <c r="VX11">
        <v>0</v>
      </c>
      <c r="VY11">
        <v>0</v>
      </c>
      <c r="VZ11">
        <v>4</v>
      </c>
      <c r="WA11">
        <v>0</v>
      </c>
      <c r="WB11">
        <v>0</v>
      </c>
      <c r="WC11">
        <v>0</v>
      </c>
      <c r="WD11">
        <v>14</v>
      </c>
      <c r="WE11">
        <v>19</v>
      </c>
      <c r="WF11">
        <v>3</v>
      </c>
      <c r="WG11">
        <v>0</v>
      </c>
      <c r="WH11">
        <v>0</v>
      </c>
      <c r="WI11">
        <v>0</v>
      </c>
      <c r="WJ11">
        <v>0</v>
      </c>
      <c r="WK11">
        <v>0</v>
      </c>
      <c r="WL11">
        <v>0</v>
      </c>
      <c r="WM11">
        <v>1</v>
      </c>
      <c r="WN11">
        <v>0</v>
      </c>
      <c r="WO11">
        <v>0</v>
      </c>
      <c r="WP11">
        <v>0</v>
      </c>
      <c r="WQ11">
        <v>0</v>
      </c>
      <c r="WR11">
        <v>0</v>
      </c>
      <c r="WS11">
        <v>0</v>
      </c>
      <c r="WT11">
        <v>0</v>
      </c>
      <c r="WU11">
        <v>0</v>
      </c>
      <c r="WV11">
        <v>0</v>
      </c>
      <c r="WW11">
        <v>0</v>
      </c>
      <c r="WX11">
        <v>1</v>
      </c>
      <c r="WY11">
        <v>38</v>
      </c>
      <c r="WZ11">
        <v>0</v>
      </c>
      <c r="XA11">
        <v>0</v>
      </c>
      <c r="XB11">
        <v>0</v>
      </c>
      <c r="XC11">
        <v>86</v>
      </c>
      <c r="XD11">
        <v>82</v>
      </c>
      <c r="XE11">
        <v>23</v>
      </c>
      <c r="XF11">
        <v>0</v>
      </c>
      <c r="XG11">
        <v>0</v>
      </c>
      <c r="XH11">
        <v>0</v>
      </c>
      <c r="XI11">
        <v>0</v>
      </c>
      <c r="XJ11">
        <v>0</v>
      </c>
      <c r="XK11">
        <v>0</v>
      </c>
      <c r="XL11">
        <v>0</v>
      </c>
      <c r="XM11">
        <v>0</v>
      </c>
      <c r="XN11">
        <v>0</v>
      </c>
      <c r="XO11">
        <v>0</v>
      </c>
      <c r="XP11">
        <v>0</v>
      </c>
      <c r="XQ11">
        <v>0</v>
      </c>
      <c r="XR11">
        <v>0</v>
      </c>
      <c r="XS11">
        <v>0</v>
      </c>
      <c r="XT11">
        <v>0</v>
      </c>
      <c r="XU11">
        <v>0</v>
      </c>
      <c r="XV11">
        <v>0</v>
      </c>
      <c r="XW11">
        <v>318</v>
      </c>
      <c r="XX11">
        <v>509</v>
      </c>
      <c r="XY11">
        <v>0</v>
      </c>
      <c r="XZ11">
        <v>0</v>
      </c>
      <c r="YA11">
        <v>0</v>
      </c>
      <c r="YB11">
        <v>11</v>
      </c>
      <c r="YC11">
        <v>13</v>
      </c>
      <c r="YD11">
        <v>0</v>
      </c>
      <c r="YE11">
        <v>0</v>
      </c>
      <c r="YF11">
        <v>0</v>
      </c>
      <c r="YG11">
        <v>0</v>
      </c>
      <c r="YH11">
        <v>0</v>
      </c>
      <c r="YI11">
        <v>0</v>
      </c>
      <c r="YJ11">
        <v>0</v>
      </c>
      <c r="YK11">
        <v>0</v>
      </c>
      <c r="YL11">
        <v>0</v>
      </c>
      <c r="YM11">
        <v>0</v>
      </c>
      <c r="YN11">
        <v>0</v>
      </c>
      <c r="YO11">
        <v>0</v>
      </c>
      <c r="YP11">
        <v>0</v>
      </c>
      <c r="YQ11">
        <v>0</v>
      </c>
      <c r="YR11">
        <v>0</v>
      </c>
      <c r="YS11">
        <v>0</v>
      </c>
      <c r="YT11">
        <v>0</v>
      </c>
      <c r="YU11">
        <v>0</v>
      </c>
      <c r="YV11">
        <v>8</v>
      </c>
      <c r="YW11">
        <v>32</v>
      </c>
      <c r="YX11">
        <v>0</v>
      </c>
      <c r="YY11">
        <v>0</v>
      </c>
      <c r="YZ11">
        <v>0</v>
      </c>
      <c r="ZA11">
        <v>2</v>
      </c>
      <c r="ZB11">
        <v>4</v>
      </c>
      <c r="ZC11">
        <v>0</v>
      </c>
      <c r="ZD11">
        <v>0</v>
      </c>
      <c r="ZE11">
        <v>0</v>
      </c>
      <c r="ZF11">
        <v>0</v>
      </c>
      <c r="ZG11">
        <v>0</v>
      </c>
      <c r="ZH11">
        <v>0</v>
      </c>
      <c r="ZI11">
        <v>0</v>
      </c>
      <c r="ZJ11">
        <v>0</v>
      </c>
      <c r="ZK11">
        <v>0</v>
      </c>
      <c r="ZL11">
        <v>0</v>
      </c>
      <c r="ZM11">
        <v>0</v>
      </c>
      <c r="ZN11">
        <v>0</v>
      </c>
      <c r="ZO11">
        <v>0</v>
      </c>
      <c r="ZP11">
        <v>0</v>
      </c>
      <c r="ZQ11">
        <v>0</v>
      </c>
      <c r="ZR11">
        <v>0</v>
      </c>
      <c r="ZS11">
        <v>0</v>
      </c>
      <c r="ZT11">
        <v>0</v>
      </c>
      <c r="ZU11">
        <v>4</v>
      </c>
      <c r="ZV11">
        <v>10</v>
      </c>
      <c r="ZW11">
        <v>0</v>
      </c>
      <c r="ZX11">
        <v>0</v>
      </c>
      <c r="ZY11">
        <v>0</v>
      </c>
      <c r="ZZ11">
        <v>245</v>
      </c>
      <c r="AAA11">
        <v>80</v>
      </c>
      <c r="AAB11">
        <v>4</v>
      </c>
      <c r="AAC11">
        <v>0</v>
      </c>
      <c r="AAD11">
        <v>0</v>
      </c>
      <c r="AAE11">
        <v>0</v>
      </c>
      <c r="AAF11">
        <v>0</v>
      </c>
      <c r="AAG11">
        <v>0</v>
      </c>
      <c r="AAH11">
        <v>0</v>
      </c>
      <c r="AAI11">
        <v>3</v>
      </c>
      <c r="AAJ11">
        <v>0</v>
      </c>
      <c r="AAK11">
        <v>0</v>
      </c>
      <c r="AAL11">
        <v>0</v>
      </c>
      <c r="AAM11">
        <v>0</v>
      </c>
      <c r="AAN11">
        <v>0</v>
      </c>
      <c r="AAO11">
        <v>0</v>
      </c>
      <c r="AAP11">
        <v>0</v>
      </c>
      <c r="AAQ11">
        <v>0</v>
      </c>
      <c r="AAR11">
        <v>0</v>
      </c>
      <c r="AAS11">
        <v>0</v>
      </c>
      <c r="AAT11">
        <v>33</v>
      </c>
      <c r="AAU11">
        <v>365</v>
      </c>
      <c r="AAV11">
        <v>0</v>
      </c>
      <c r="AAW11">
        <v>0</v>
      </c>
      <c r="AAX11">
        <v>0</v>
      </c>
      <c r="AAY11">
        <v>104</v>
      </c>
      <c r="AAZ11">
        <v>96</v>
      </c>
      <c r="ABA11">
        <v>12</v>
      </c>
      <c r="ABB11">
        <v>0</v>
      </c>
      <c r="ABC11">
        <v>0</v>
      </c>
      <c r="ABD11">
        <v>0</v>
      </c>
      <c r="ABE11">
        <v>0</v>
      </c>
      <c r="ABF11">
        <v>0</v>
      </c>
      <c r="ABG11">
        <v>0</v>
      </c>
      <c r="ABH11">
        <v>0</v>
      </c>
      <c r="ABI11">
        <v>0</v>
      </c>
      <c r="ABJ11">
        <v>0</v>
      </c>
      <c r="ABK11">
        <v>0</v>
      </c>
      <c r="ABL11">
        <v>0</v>
      </c>
      <c r="ABM11">
        <v>0</v>
      </c>
      <c r="ABN11">
        <v>0</v>
      </c>
      <c r="ABO11">
        <v>0</v>
      </c>
      <c r="ABP11">
        <v>0</v>
      </c>
      <c r="ABQ11">
        <v>0</v>
      </c>
      <c r="ABR11">
        <v>0</v>
      </c>
      <c r="ABS11">
        <v>67</v>
      </c>
      <c r="ABT11">
        <v>279</v>
      </c>
      <c r="ABU11">
        <v>0</v>
      </c>
      <c r="ABV11">
        <v>0</v>
      </c>
      <c r="ABW11">
        <v>0</v>
      </c>
      <c r="ABX11">
        <v>5</v>
      </c>
      <c r="ABY11">
        <v>2</v>
      </c>
      <c r="ABZ11">
        <v>0</v>
      </c>
      <c r="ACA11">
        <v>0</v>
      </c>
      <c r="ACB11">
        <v>0</v>
      </c>
      <c r="ACC11">
        <v>0</v>
      </c>
      <c r="ACD11">
        <v>0</v>
      </c>
      <c r="ACE11">
        <v>0</v>
      </c>
      <c r="ACF11">
        <v>0</v>
      </c>
      <c r="ACG11">
        <v>0</v>
      </c>
      <c r="ACH11">
        <v>0</v>
      </c>
      <c r="ACI11">
        <v>0</v>
      </c>
      <c r="ACJ11">
        <v>0</v>
      </c>
      <c r="ACK11">
        <v>0</v>
      </c>
      <c r="ACL11">
        <v>0</v>
      </c>
      <c r="ACM11">
        <v>0</v>
      </c>
      <c r="ACN11">
        <v>0</v>
      </c>
      <c r="ACO11">
        <v>0</v>
      </c>
      <c r="ACP11">
        <v>0</v>
      </c>
      <c r="ACQ11">
        <v>0</v>
      </c>
      <c r="ACR11">
        <v>1</v>
      </c>
      <c r="ACS11">
        <v>8</v>
      </c>
      <c r="ACT11">
        <v>0</v>
      </c>
      <c r="ACU11">
        <v>0</v>
      </c>
      <c r="ACV11">
        <v>0</v>
      </c>
      <c r="ACW11">
        <v>313</v>
      </c>
      <c r="ACX11">
        <v>90</v>
      </c>
      <c r="ACY11">
        <v>1</v>
      </c>
      <c r="ACZ11">
        <v>0</v>
      </c>
      <c r="ADA11">
        <v>0</v>
      </c>
      <c r="ADB11">
        <v>0</v>
      </c>
      <c r="ADC11">
        <v>0</v>
      </c>
      <c r="ADD11">
        <v>0</v>
      </c>
      <c r="ADE11">
        <v>0</v>
      </c>
      <c r="ADF11">
        <v>1</v>
      </c>
      <c r="ADG11">
        <v>0</v>
      </c>
      <c r="ADH11">
        <v>0</v>
      </c>
      <c r="ADI11">
        <v>0</v>
      </c>
      <c r="ADJ11">
        <v>0</v>
      </c>
      <c r="ADK11">
        <v>0</v>
      </c>
      <c r="ADL11">
        <v>0</v>
      </c>
      <c r="ADM11">
        <v>0</v>
      </c>
      <c r="ADN11">
        <v>0</v>
      </c>
      <c r="ADO11">
        <v>0</v>
      </c>
      <c r="ADP11">
        <v>0</v>
      </c>
      <c r="ADQ11">
        <v>7</v>
      </c>
      <c r="ADR11">
        <v>412</v>
      </c>
      <c r="ADS11">
        <v>0</v>
      </c>
      <c r="ADT11">
        <v>0</v>
      </c>
      <c r="ADU11">
        <v>0</v>
      </c>
      <c r="ADV11">
        <v>186</v>
      </c>
      <c r="ADW11">
        <v>98</v>
      </c>
      <c r="ADX11">
        <v>9</v>
      </c>
      <c r="ADY11">
        <v>0</v>
      </c>
      <c r="ADZ11">
        <v>0</v>
      </c>
      <c r="AEA11">
        <v>0</v>
      </c>
      <c r="AEB11">
        <v>0</v>
      </c>
      <c r="AEC11">
        <v>0</v>
      </c>
      <c r="AED11">
        <v>0</v>
      </c>
      <c r="AEE11">
        <v>0</v>
      </c>
      <c r="AEF11">
        <v>0</v>
      </c>
      <c r="AEG11">
        <v>0</v>
      </c>
      <c r="AEH11">
        <v>0</v>
      </c>
      <c r="AEI11">
        <v>0</v>
      </c>
      <c r="AEJ11">
        <v>0</v>
      </c>
      <c r="AEK11">
        <v>0</v>
      </c>
      <c r="AEL11">
        <v>0</v>
      </c>
      <c r="AEM11">
        <v>0</v>
      </c>
      <c r="AEN11">
        <v>0</v>
      </c>
      <c r="AEO11">
        <v>0</v>
      </c>
      <c r="AEP11">
        <v>287</v>
      </c>
      <c r="AEQ11">
        <v>580</v>
      </c>
      <c r="AER11">
        <v>0</v>
      </c>
      <c r="AES11">
        <v>0</v>
      </c>
      <c r="AET11">
        <v>0</v>
      </c>
      <c r="AEU11">
        <v>2828</v>
      </c>
      <c r="AEV11">
        <v>2818</v>
      </c>
      <c r="AEW11">
        <v>101</v>
      </c>
      <c r="AEX11">
        <v>0</v>
      </c>
      <c r="AEY11">
        <v>0</v>
      </c>
      <c r="AEZ11">
        <v>0</v>
      </c>
      <c r="AFA11">
        <v>0</v>
      </c>
      <c r="AFB11">
        <v>0</v>
      </c>
      <c r="AFC11">
        <v>0</v>
      </c>
      <c r="AFD11">
        <v>86</v>
      </c>
      <c r="AFE11">
        <v>0</v>
      </c>
      <c r="AFF11">
        <v>7</v>
      </c>
      <c r="AFG11">
        <v>0</v>
      </c>
      <c r="AFH11">
        <v>0</v>
      </c>
      <c r="AFI11">
        <v>0</v>
      </c>
      <c r="AFJ11">
        <v>0</v>
      </c>
      <c r="AFK11">
        <v>0</v>
      </c>
      <c r="AFL11">
        <v>0</v>
      </c>
      <c r="AFM11">
        <v>0</v>
      </c>
      <c r="AFN11">
        <v>0</v>
      </c>
      <c r="AFO11">
        <v>1441</v>
      </c>
      <c r="AFP11">
        <v>7281</v>
      </c>
      <c r="AFQ11">
        <v>0</v>
      </c>
      <c r="AFR11">
        <v>0</v>
      </c>
      <c r="AFS11">
        <v>0</v>
      </c>
      <c r="AFT11">
        <v>0</v>
      </c>
      <c r="AFU11">
        <v>0</v>
      </c>
      <c r="AFV11">
        <v>0</v>
      </c>
      <c r="AFW11">
        <v>0</v>
      </c>
      <c r="AFX11">
        <v>0</v>
      </c>
      <c r="AFY11">
        <v>0</v>
      </c>
      <c r="AFZ11">
        <v>0</v>
      </c>
      <c r="AGA11">
        <v>0</v>
      </c>
      <c r="AGB11">
        <v>0</v>
      </c>
      <c r="AGC11">
        <v>0</v>
      </c>
      <c r="AGD11">
        <v>0</v>
      </c>
      <c r="AGE11">
        <v>0</v>
      </c>
      <c r="AGF11">
        <v>0</v>
      </c>
      <c r="AGG11">
        <v>0</v>
      </c>
      <c r="AGH11">
        <v>0</v>
      </c>
      <c r="AGI11">
        <v>0</v>
      </c>
      <c r="AGJ11">
        <v>0</v>
      </c>
      <c r="AGK11">
        <v>0</v>
      </c>
      <c r="AGL11">
        <v>0</v>
      </c>
      <c r="AGM11">
        <v>0</v>
      </c>
      <c r="AGN11">
        <v>0</v>
      </c>
      <c r="AGO11">
        <v>0</v>
      </c>
      <c r="AGP11">
        <v>0</v>
      </c>
      <c r="AGQ11">
        <v>0</v>
      </c>
      <c r="AGR11">
        <v>0</v>
      </c>
      <c r="AGS11">
        <v>0</v>
      </c>
      <c r="AGT11">
        <v>1</v>
      </c>
      <c r="AGU11">
        <v>0</v>
      </c>
      <c r="AGV11">
        <v>0</v>
      </c>
      <c r="AGW11">
        <v>0</v>
      </c>
      <c r="AGX11">
        <v>0</v>
      </c>
      <c r="AGY11">
        <v>0</v>
      </c>
      <c r="AGZ11">
        <v>0</v>
      </c>
      <c r="AHA11">
        <v>0</v>
      </c>
      <c r="AHB11">
        <v>0</v>
      </c>
      <c r="AHC11">
        <v>0</v>
      </c>
      <c r="AHD11">
        <v>0</v>
      </c>
      <c r="AHE11">
        <v>0</v>
      </c>
      <c r="AHF11">
        <v>0</v>
      </c>
      <c r="AHG11">
        <v>0</v>
      </c>
      <c r="AHH11">
        <v>0</v>
      </c>
      <c r="AHI11">
        <v>0</v>
      </c>
      <c r="AHJ11">
        <v>0</v>
      </c>
      <c r="AHK11">
        <v>0</v>
      </c>
      <c r="AHL11">
        <v>0</v>
      </c>
      <c r="AHM11">
        <v>0</v>
      </c>
      <c r="AHN11">
        <v>1</v>
      </c>
      <c r="AHO11">
        <v>0</v>
      </c>
      <c r="AHP11">
        <v>0</v>
      </c>
      <c r="AHQ11">
        <v>0</v>
      </c>
      <c r="AHR11">
        <v>5</v>
      </c>
      <c r="AHS11">
        <v>0</v>
      </c>
      <c r="AHT11">
        <v>0</v>
      </c>
      <c r="AHU11">
        <v>0</v>
      </c>
      <c r="AHV11">
        <v>0</v>
      </c>
      <c r="AHW11">
        <v>0</v>
      </c>
      <c r="AHX11">
        <v>0</v>
      </c>
      <c r="AHY11">
        <v>0</v>
      </c>
      <c r="AHZ11">
        <v>0</v>
      </c>
      <c r="AIA11">
        <v>0</v>
      </c>
      <c r="AIB11">
        <v>0</v>
      </c>
      <c r="AIC11">
        <v>0</v>
      </c>
      <c r="AID11">
        <v>0</v>
      </c>
      <c r="AIE11">
        <v>0</v>
      </c>
      <c r="AIF11">
        <v>0</v>
      </c>
      <c r="AIG11">
        <v>0</v>
      </c>
      <c r="AIH11">
        <v>0</v>
      </c>
      <c r="AII11">
        <v>0</v>
      </c>
      <c r="AIJ11">
        <v>0</v>
      </c>
      <c r="AIK11">
        <v>0</v>
      </c>
      <c r="AIL11">
        <v>1</v>
      </c>
      <c r="AIM11">
        <v>6</v>
      </c>
      <c r="AIN11">
        <v>0</v>
      </c>
      <c r="AIO11">
        <v>0</v>
      </c>
      <c r="AIP11">
        <v>0</v>
      </c>
      <c r="AIQ11">
        <v>0</v>
      </c>
      <c r="AIR11">
        <v>0</v>
      </c>
      <c r="AIS11">
        <v>0</v>
      </c>
      <c r="AIT11">
        <v>0</v>
      </c>
      <c r="AIU11">
        <v>0</v>
      </c>
      <c r="AIV11">
        <v>0</v>
      </c>
      <c r="AIW11">
        <v>0</v>
      </c>
      <c r="AIX11">
        <v>0</v>
      </c>
      <c r="AIY11">
        <v>0</v>
      </c>
      <c r="AIZ11">
        <v>0</v>
      </c>
      <c r="AJA11">
        <v>0</v>
      </c>
      <c r="AJB11">
        <v>0</v>
      </c>
      <c r="AJC11">
        <v>0</v>
      </c>
      <c r="AJD11">
        <v>0</v>
      </c>
      <c r="AJE11">
        <v>0</v>
      </c>
      <c r="AJF11">
        <v>0</v>
      </c>
      <c r="AJG11">
        <v>0</v>
      </c>
      <c r="AJH11">
        <v>0</v>
      </c>
      <c r="AJI11">
        <v>0</v>
      </c>
      <c r="AJJ11">
        <v>0</v>
      </c>
      <c r="AJK11">
        <v>0</v>
      </c>
      <c r="AJL11">
        <v>0</v>
      </c>
      <c r="AJM11">
        <v>0</v>
      </c>
      <c r="AJN11">
        <v>0</v>
      </c>
      <c r="AJO11">
        <v>0</v>
      </c>
      <c r="AJP11">
        <v>3920</v>
      </c>
      <c r="AJQ11">
        <v>0</v>
      </c>
      <c r="AJR11">
        <v>0</v>
      </c>
      <c r="AJS11">
        <v>0</v>
      </c>
      <c r="AJT11">
        <v>0</v>
      </c>
      <c r="AJU11">
        <v>0</v>
      </c>
      <c r="AJV11">
        <v>0</v>
      </c>
      <c r="AJW11">
        <v>0</v>
      </c>
      <c r="AJX11">
        <v>0</v>
      </c>
      <c r="AJY11">
        <v>0</v>
      </c>
      <c r="AJZ11">
        <v>0</v>
      </c>
      <c r="AKA11">
        <v>0</v>
      </c>
      <c r="AKB11">
        <v>0</v>
      </c>
      <c r="AKC11">
        <v>0</v>
      </c>
      <c r="AKD11">
        <v>2</v>
      </c>
      <c r="AKE11">
        <v>0</v>
      </c>
      <c r="AKF11">
        <v>2069</v>
      </c>
      <c r="AKG11">
        <v>60</v>
      </c>
      <c r="AKH11">
        <v>0</v>
      </c>
      <c r="AKI11">
        <v>0</v>
      </c>
      <c r="AKJ11">
        <v>0</v>
      </c>
      <c r="AKK11">
        <v>0</v>
      </c>
      <c r="AKL11">
        <v>0</v>
      </c>
      <c r="AKM11">
        <v>0</v>
      </c>
      <c r="AKN11">
        <v>0</v>
      </c>
      <c r="AKO11">
        <v>0</v>
      </c>
      <c r="AKP11">
        <v>0</v>
      </c>
      <c r="AKQ11">
        <v>0</v>
      </c>
      <c r="AKR11">
        <v>0</v>
      </c>
      <c r="AKS11">
        <v>0</v>
      </c>
      <c r="AKT11">
        <v>0</v>
      </c>
      <c r="AKU11">
        <v>0</v>
      </c>
      <c r="AKV11">
        <v>0</v>
      </c>
      <c r="AKW11">
        <v>0</v>
      </c>
      <c r="AKX11">
        <v>0</v>
      </c>
      <c r="AKY11">
        <v>0</v>
      </c>
      <c r="AKZ11">
        <v>0</v>
      </c>
      <c r="ALA11">
        <v>0</v>
      </c>
      <c r="ALB11">
        <v>0</v>
      </c>
      <c r="ALC11">
        <v>0</v>
      </c>
      <c r="ALD11">
        <v>0</v>
      </c>
      <c r="ALE11">
        <v>0</v>
      </c>
      <c r="ALF11">
        <v>0</v>
      </c>
      <c r="ALG11">
        <v>0</v>
      </c>
      <c r="ALH11">
        <v>0</v>
      </c>
      <c r="ALK11" s="178" t="s">
        <v>328</v>
      </c>
    </row>
    <row r="12" spans="1:1000" hidden="1">
      <c r="A12" s="178" t="s">
        <v>142</v>
      </c>
      <c r="B12">
        <v>733</v>
      </c>
      <c r="C12">
        <v>55</v>
      </c>
      <c r="D12">
        <v>39</v>
      </c>
      <c r="E12">
        <v>47</v>
      </c>
      <c r="F12">
        <v>0</v>
      </c>
      <c r="G12">
        <v>0</v>
      </c>
      <c r="H12">
        <v>0</v>
      </c>
      <c r="I12">
        <v>760</v>
      </c>
      <c r="J12">
        <v>1</v>
      </c>
      <c r="K12">
        <v>0</v>
      </c>
      <c r="L12">
        <v>0</v>
      </c>
      <c r="M12">
        <v>0</v>
      </c>
      <c r="N12">
        <v>0</v>
      </c>
      <c r="O12">
        <v>47</v>
      </c>
      <c r="P12">
        <v>0</v>
      </c>
      <c r="Q12">
        <v>0</v>
      </c>
      <c r="R12">
        <v>0</v>
      </c>
      <c r="S12">
        <v>5</v>
      </c>
      <c r="T12">
        <v>0</v>
      </c>
      <c r="U12">
        <v>0</v>
      </c>
      <c r="V12">
        <v>165</v>
      </c>
      <c r="W12">
        <v>1852</v>
      </c>
      <c r="X12">
        <v>0</v>
      </c>
      <c r="Y12">
        <v>298</v>
      </c>
      <c r="Z12">
        <v>0</v>
      </c>
      <c r="AA12">
        <v>176</v>
      </c>
      <c r="AB12">
        <v>56</v>
      </c>
      <c r="AC12">
        <v>4</v>
      </c>
      <c r="AD12">
        <v>1</v>
      </c>
      <c r="AE12">
        <v>0</v>
      </c>
      <c r="AF12">
        <v>0</v>
      </c>
      <c r="AG12">
        <v>0</v>
      </c>
      <c r="AH12">
        <v>10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30</v>
      </c>
      <c r="AO12">
        <v>0</v>
      </c>
      <c r="AP12">
        <v>0</v>
      </c>
      <c r="AQ12">
        <v>0</v>
      </c>
      <c r="AR12">
        <v>14</v>
      </c>
      <c r="AS12">
        <v>0</v>
      </c>
      <c r="AT12">
        <v>1</v>
      </c>
      <c r="AU12">
        <v>32</v>
      </c>
      <c r="AV12">
        <v>324</v>
      </c>
      <c r="AW12">
        <v>0</v>
      </c>
      <c r="AX12">
        <v>99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1</v>
      </c>
      <c r="BZ12">
        <v>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1</v>
      </c>
      <c r="CS12">
        <v>0</v>
      </c>
      <c r="CT12">
        <v>3</v>
      </c>
      <c r="CU12">
        <v>0</v>
      </c>
      <c r="CV12">
        <v>3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2</v>
      </c>
      <c r="EU12">
        <v>0</v>
      </c>
      <c r="EV12">
        <v>1</v>
      </c>
      <c r="EW12">
        <v>4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2</v>
      </c>
      <c r="FP12">
        <v>1</v>
      </c>
      <c r="FQ12">
        <v>8</v>
      </c>
      <c r="FR12">
        <v>0</v>
      </c>
      <c r="FS12">
        <v>2</v>
      </c>
      <c r="FT12">
        <v>0</v>
      </c>
      <c r="FU12">
        <v>2948</v>
      </c>
      <c r="FV12">
        <v>3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61</v>
      </c>
      <c r="GP12">
        <v>3012</v>
      </c>
      <c r="GQ12">
        <v>3</v>
      </c>
      <c r="GR12">
        <v>175</v>
      </c>
      <c r="GS12">
        <v>0</v>
      </c>
      <c r="GT12">
        <v>24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24</v>
      </c>
      <c r="HP12">
        <v>0</v>
      </c>
      <c r="HQ12">
        <v>3</v>
      </c>
      <c r="HR12">
        <v>0</v>
      </c>
      <c r="HS12">
        <v>56</v>
      </c>
      <c r="HT12">
        <v>4</v>
      </c>
      <c r="HU12">
        <v>5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3</v>
      </c>
      <c r="IG12">
        <v>1</v>
      </c>
      <c r="IH12">
        <v>0</v>
      </c>
      <c r="II12">
        <v>0</v>
      </c>
      <c r="IJ12">
        <v>0</v>
      </c>
      <c r="IK12">
        <v>1</v>
      </c>
      <c r="IL12">
        <v>0</v>
      </c>
      <c r="IM12">
        <v>7</v>
      </c>
      <c r="IN12">
        <v>76</v>
      </c>
      <c r="IO12">
        <v>0</v>
      </c>
      <c r="IP12">
        <v>23</v>
      </c>
      <c r="IQ12">
        <v>0</v>
      </c>
      <c r="IR12">
        <v>21</v>
      </c>
      <c r="IS12">
        <v>4</v>
      </c>
      <c r="IT12">
        <v>1</v>
      </c>
      <c r="IU12">
        <v>1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1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6</v>
      </c>
      <c r="JM12">
        <v>34</v>
      </c>
      <c r="JN12">
        <v>0</v>
      </c>
      <c r="JO12">
        <v>16</v>
      </c>
      <c r="JP12">
        <v>0</v>
      </c>
      <c r="JQ12">
        <v>82</v>
      </c>
      <c r="JR12">
        <v>17</v>
      </c>
      <c r="JS12">
        <v>0</v>
      </c>
      <c r="JT12">
        <v>1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3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4</v>
      </c>
      <c r="KL12">
        <v>107</v>
      </c>
      <c r="KM12">
        <v>0</v>
      </c>
      <c r="KN12">
        <v>44</v>
      </c>
      <c r="KO12">
        <v>0</v>
      </c>
      <c r="KP12">
        <v>2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2</v>
      </c>
      <c r="LL12">
        <v>0</v>
      </c>
      <c r="LM12">
        <v>4</v>
      </c>
      <c r="LN12">
        <v>0</v>
      </c>
      <c r="LO12">
        <v>20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21</v>
      </c>
      <c r="MJ12">
        <v>41</v>
      </c>
      <c r="MK12">
        <v>0</v>
      </c>
      <c r="ML12">
        <v>4</v>
      </c>
      <c r="MM12">
        <v>0</v>
      </c>
      <c r="MN12">
        <v>1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</v>
      </c>
      <c r="NH12">
        <v>0</v>
      </c>
      <c r="NI12">
        <v>1</v>
      </c>
      <c r="NJ12">
        <v>0</v>
      </c>
      <c r="NK12">
        <v>1</v>
      </c>
      <c r="NL12">
        <v>0</v>
      </c>
      <c r="NM12">
        <v>7</v>
      </c>
      <c r="NN12">
        <v>14</v>
      </c>
      <c r="NO12">
        <v>0</v>
      </c>
      <c r="NP12">
        <v>6</v>
      </c>
      <c r="NQ12">
        <v>0</v>
      </c>
      <c r="NR12">
        <v>2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3</v>
      </c>
      <c r="OA12">
        <v>0</v>
      </c>
      <c r="OB12">
        <v>0</v>
      </c>
      <c r="OC12">
        <v>0</v>
      </c>
      <c r="OD12">
        <v>2</v>
      </c>
      <c r="OE12">
        <v>0</v>
      </c>
      <c r="OF12">
        <v>0</v>
      </c>
      <c r="OG12">
        <v>1217</v>
      </c>
      <c r="OH12">
        <v>1251</v>
      </c>
      <c r="OI12">
        <v>0</v>
      </c>
      <c r="OJ12">
        <v>234</v>
      </c>
      <c r="OK12">
        <v>0</v>
      </c>
      <c r="OL12">
        <v>4072</v>
      </c>
      <c r="OM12">
        <v>158</v>
      </c>
      <c r="ON12">
        <v>49</v>
      </c>
      <c r="OO12">
        <v>56</v>
      </c>
      <c r="OP12">
        <v>0</v>
      </c>
      <c r="OQ12">
        <v>2</v>
      </c>
      <c r="OR12">
        <v>0</v>
      </c>
      <c r="OS12">
        <v>770</v>
      </c>
      <c r="OT12">
        <v>1</v>
      </c>
      <c r="OU12">
        <v>0</v>
      </c>
      <c r="OV12">
        <v>0</v>
      </c>
      <c r="OW12">
        <v>0</v>
      </c>
      <c r="OX12">
        <v>0</v>
      </c>
      <c r="OY12">
        <v>87</v>
      </c>
      <c r="OZ12">
        <v>1</v>
      </c>
      <c r="PA12">
        <v>0</v>
      </c>
      <c r="PB12">
        <v>0</v>
      </c>
      <c r="PC12">
        <v>21</v>
      </c>
      <c r="PD12">
        <v>1</v>
      </c>
      <c r="PE12">
        <v>4</v>
      </c>
      <c r="PF12">
        <v>1514</v>
      </c>
      <c r="PG12">
        <v>6735</v>
      </c>
      <c r="PH12">
        <v>3</v>
      </c>
      <c r="PI12">
        <v>908</v>
      </c>
      <c r="PJ12">
        <v>0</v>
      </c>
      <c r="PK12">
        <v>841</v>
      </c>
      <c r="PL12">
        <v>1305</v>
      </c>
      <c r="PM12">
        <v>19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0</v>
      </c>
      <c r="PT12">
        <v>60</v>
      </c>
      <c r="PU12">
        <v>0</v>
      </c>
      <c r="PV12">
        <v>0</v>
      </c>
      <c r="PW12">
        <v>0</v>
      </c>
      <c r="PX12">
        <v>0</v>
      </c>
      <c r="PY12">
        <v>0</v>
      </c>
      <c r="PZ12">
        <v>0</v>
      </c>
      <c r="QA12">
        <v>0</v>
      </c>
      <c r="QB12">
        <v>0</v>
      </c>
      <c r="QC12">
        <v>0</v>
      </c>
      <c r="QD12">
        <v>0</v>
      </c>
      <c r="QE12">
        <v>81</v>
      </c>
      <c r="QF12">
        <v>2306</v>
      </c>
      <c r="QG12">
        <v>0</v>
      </c>
      <c r="QH12">
        <v>0</v>
      </c>
      <c r="QI12">
        <v>0</v>
      </c>
      <c r="QJ12">
        <v>332</v>
      </c>
      <c r="QK12">
        <v>638</v>
      </c>
      <c r="QL12">
        <v>18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14</v>
      </c>
      <c r="QT12">
        <v>0</v>
      </c>
      <c r="QU12">
        <v>0</v>
      </c>
      <c r="QV12">
        <v>0</v>
      </c>
      <c r="QW12">
        <v>0</v>
      </c>
      <c r="QX12">
        <v>0</v>
      </c>
      <c r="QY12">
        <v>0</v>
      </c>
      <c r="QZ12">
        <v>0</v>
      </c>
      <c r="RA12">
        <v>0</v>
      </c>
      <c r="RB12">
        <v>0</v>
      </c>
      <c r="RC12">
        <v>0</v>
      </c>
      <c r="RD12">
        <v>367</v>
      </c>
      <c r="RE12">
        <v>1369</v>
      </c>
      <c r="RF12">
        <v>0</v>
      </c>
      <c r="RG12">
        <v>0</v>
      </c>
      <c r="RH12">
        <v>0</v>
      </c>
      <c r="RI12">
        <v>7</v>
      </c>
      <c r="RJ12">
        <v>1</v>
      </c>
      <c r="RK12">
        <v>0</v>
      </c>
      <c r="RL12">
        <v>0</v>
      </c>
      <c r="RM12">
        <v>0</v>
      </c>
      <c r="RN12">
        <v>0</v>
      </c>
      <c r="RO12">
        <v>0</v>
      </c>
      <c r="RP12">
        <v>0</v>
      </c>
      <c r="RQ12">
        <v>0</v>
      </c>
      <c r="RR12">
        <v>0</v>
      </c>
      <c r="RS12">
        <v>0</v>
      </c>
      <c r="RT12">
        <v>0</v>
      </c>
      <c r="RU12">
        <v>0</v>
      </c>
      <c r="RV12">
        <v>0</v>
      </c>
      <c r="RW12">
        <v>0</v>
      </c>
      <c r="RX12">
        <v>0</v>
      </c>
      <c r="RY12">
        <v>0</v>
      </c>
      <c r="RZ12">
        <v>0</v>
      </c>
      <c r="SA12">
        <v>0</v>
      </c>
      <c r="SB12">
        <v>0</v>
      </c>
      <c r="SC12">
        <v>0</v>
      </c>
      <c r="SD12">
        <v>8</v>
      </c>
      <c r="SE12">
        <v>0</v>
      </c>
      <c r="SF12">
        <v>0</v>
      </c>
      <c r="SG12">
        <v>0</v>
      </c>
      <c r="SH12">
        <v>0</v>
      </c>
      <c r="SI12">
        <v>0</v>
      </c>
      <c r="SJ12">
        <v>0</v>
      </c>
      <c r="SK12">
        <v>0</v>
      </c>
      <c r="SL12">
        <v>0</v>
      </c>
      <c r="SM12">
        <v>0</v>
      </c>
      <c r="SN12">
        <v>0</v>
      </c>
      <c r="SO12">
        <v>0</v>
      </c>
      <c r="SP12">
        <v>0</v>
      </c>
      <c r="SQ12">
        <v>0</v>
      </c>
      <c r="SR12">
        <v>0</v>
      </c>
      <c r="SS12">
        <v>0</v>
      </c>
      <c r="ST12">
        <v>0</v>
      </c>
      <c r="SU12">
        <v>0</v>
      </c>
      <c r="SV12">
        <v>0</v>
      </c>
      <c r="SW12">
        <v>0</v>
      </c>
      <c r="SX12">
        <v>0</v>
      </c>
      <c r="SY12">
        <v>0</v>
      </c>
      <c r="SZ12">
        <v>0</v>
      </c>
      <c r="TA12">
        <v>0</v>
      </c>
      <c r="TB12">
        <v>0</v>
      </c>
      <c r="TC12">
        <v>0</v>
      </c>
      <c r="TD12">
        <v>0</v>
      </c>
      <c r="TE12">
        <v>0</v>
      </c>
      <c r="TF12">
        <v>0</v>
      </c>
      <c r="TG12">
        <v>2</v>
      </c>
      <c r="TH12">
        <v>0</v>
      </c>
      <c r="TI12">
        <v>0</v>
      </c>
      <c r="TJ12">
        <v>0</v>
      </c>
      <c r="TK12">
        <v>0</v>
      </c>
      <c r="TL12">
        <v>0</v>
      </c>
      <c r="TM12">
        <v>0</v>
      </c>
      <c r="TN12">
        <v>0</v>
      </c>
      <c r="TO12">
        <v>0</v>
      </c>
      <c r="TP12">
        <v>0</v>
      </c>
      <c r="TQ12">
        <v>0</v>
      </c>
      <c r="TR12">
        <v>0</v>
      </c>
      <c r="TS12">
        <v>0</v>
      </c>
      <c r="TT12">
        <v>0</v>
      </c>
      <c r="TU12">
        <v>0</v>
      </c>
      <c r="TV12">
        <v>0</v>
      </c>
      <c r="TW12">
        <v>0</v>
      </c>
      <c r="TX12">
        <v>0</v>
      </c>
      <c r="TY12">
        <v>0</v>
      </c>
      <c r="TZ12">
        <v>0</v>
      </c>
      <c r="UA12">
        <v>0</v>
      </c>
      <c r="UB12">
        <v>2</v>
      </c>
      <c r="UC12">
        <v>0</v>
      </c>
      <c r="UD12">
        <v>0</v>
      </c>
      <c r="UE12">
        <v>0</v>
      </c>
      <c r="UF12">
        <v>3</v>
      </c>
      <c r="UG12">
        <v>14</v>
      </c>
      <c r="UH12">
        <v>4</v>
      </c>
      <c r="UI12">
        <v>0</v>
      </c>
      <c r="UJ12">
        <v>0</v>
      </c>
      <c r="UK12">
        <v>0</v>
      </c>
      <c r="UL12">
        <v>0</v>
      </c>
      <c r="UM12">
        <v>0</v>
      </c>
      <c r="UN12">
        <v>0</v>
      </c>
      <c r="UO12">
        <v>0</v>
      </c>
      <c r="UP12">
        <v>0</v>
      </c>
      <c r="UQ12">
        <v>0</v>
      </c>
      <c r="UR12">
        <v>0</v>
      </c>
      <c r="US12">
        <v>0</v>
      </c>
      <c r="UT12">
        <v>0</v>
      </c>
      <c r="UU12">
        <v>0</v>
      </c>
      <c r="UV12">
        <v>0</v>
      </c>
      <c r="UW12">
        <v>0</v>
      </c>
      <c r="UX12">
        <v>0</v>
      </c>
      <c r="UY12">
        <v>0</v>
      </c>
      <c r="UZ12">
        <v>1</v>
      </c>
      <c r="VA12">
        <v>22</v>
      </c>
      <c r="VB12">
        <v>0</v>
      </c>
      <c r="VC12">
        <v>0</v>
      </c>
      <c r="VD12">
        <v>0</v>
      </c>
      <c r="VE12">
        <v>1</v>
      </c>
      <c r="VF12">
        <v>0</v>
      </c>
      <c r="VG12">
        <v>0</v>
      </c>
      <c r="VH12">
        <v>0</v>
      </c>
      <c r="VI12">
        <v>0</v>
      </c>
      <c r="VJ12">
        <v>0</v>
      </c>
      <c r="VK12">
        <v>0</v>
      </c>
      <c r="VL12">
        <v>0</v>
      </c>
      <c r="VM12">
        <v>0</v>
      </c>
      <c r="VN12">
        <v>0</v>
      </c>
      <c r="VO12">
        <v>0</v>
      </c>
      <c r="VP12">
        <v>0</v>
      </c>
      <c r="VQ12">
        <v>0</v>
      </c>
      <c r="VR12">
        <v>0</v>
      </c>
      <c r="VS12">
        <v>0</v>
      </c>
      <c r="VT12">
        <v>0</v>
      </c>
      <c r="VU12">
        <v>0</v>
      </c>
      <c r="VV12">
        <v>0</v>
      </c>
      <c r="VW12">
        <v>0</v>
      </c>
      <c r="VX12">
        <v>0</v>
      </c>
      <c r="VY12">
        <v>0</v>
      </c>
      <c r="VZ12">
        <v>1</v>
      </c>
      <c r="WA12">
        <v>0</v>
      </c>
      <c r="WB12">
        <v>0</v>
      </c>
      <c r="WC12">
        <v>0</v>
      </c>
      <c r="WD12">
        <v>6</v>
      </c>
      <c r="WE12">
        <v>0</v>
      </c>
      <c r="WF12">
        <v>0</v>
      </c>
      <c r="WG12">
        <v>0</v>
      </c>
      <c r="WH12">
        <v>0</v>
      </c>
      <c r="WI12">
        <v>0</v>
      </c>
      <c r="WJ12">
        <v>0</v>
      </c>
      <c r="WK12">
        <v>0</v>
      </c>
      <c r="WL12">
        <v>0</v>
      </c>
      <c r="WM12">
        <v>0</v>
      </c>
      <c r="WN12">
        <v>0</v>
      </c>
      <c r="WO12">
        <v>0</v>
      </c>
      <c r="WP12">
        <v>0</v>
      </c>
      <c r="WQ12">
        <v>0</v>
      </c>
      <c r="WR12">
        <v>0</v>
      </c>
      <c r="WS12">
        <v>0</v>
      </c>
      <c r="WT12">
        <v>0</v>
      </c>
      <c r="WU12">
        <v>0</v>
      </c>
      <c r="WV12">
        <v>0</v>
      </c>
      <c r="WW12">
        <v>0</v>
      </c>
      <c r="WX12">
        <v>0</v>
      </c>
      <c r="WY12">
        <v>6</v>
      </c>
      <c r="WZ12">
        <v>0</v>
      </c>
      <c r="XA12">
        <v>0</v>
      </c>
      <c r="XB12">
        <v>0</v>
      </c>
      <c r="XC12">
        <v>45</v>
      </c>
      <c r="XD12">
        <v>72</v>
      </c>
      <c r="XE12">
        <v>22</v>
      </c>
      <c r="XF12">
        <v>0</v>
      </c>
      <c r="XG12">
        <v>0</v>
      </c>
      <c r="XH12">
        <v>0</v>
      </c>
      <c r="XI12">
        <v>0</v>
      </c>
      <c r="XJ12">
        <v>0</v>
      </c>
      <c r="XK12">
        <v>0</v>
      </c>
      <c r="XL12">
        <v>0</v>
      </c>
      <c r="XM12">
        <v>0</v>
      </c>
      <c r="XN12">
        <v>0</v>
      </c>
      <c r="XO12">
        <v>0</v>
      </c>
      <c r="XP12">
        <v>0</v>
      </c>
      <c r="XQ12">
        <v>0</v>
      </c>
      <c r="XR12">
        <v>0</v>
      </c>
      <c r="XS12">
        <v>0</v>
      </c>
      <c r="XT12">
        <v>0</v>
      </c>
      <c r="XU12">
        <v>0</v>
      </c>
      <c r="XV12">
        <v>0</v>
      </c>
      <c r="XW12">
        <v>3</v>
      </c>
      <c r="XX12">
        <v>142</v>
      </c>
      <c r="XY12">
        <v>0</v>
      </c>
      <c r="XZ12">
        <v>0</v>
      </c>
      <c r="YA12">
        <v>0</v>
      </c>
      <c r="YB12">
        <v>8</v>
      </c>
      <c r="YC12">
        <v>0</v>
      </c>
      <c r="YD12">
        <v>1</v>
      </c>
      <c r="YE12">
        <v>0</v>
      </c>
      <c r="YF12">
        <v>0</v>
      </c>
      <c r="YG12">
        <v>0</v>
      </c>
      <c r="YH12">
        <v>0</v>
      </c>
      <c r="YI12">
        <v>0</v>
      </c>
      <c r="YJ12">
        <v>0</v>
      </c>
      <c r="YK12">
        <v>0</v>
      </c>
      <c r="YL12">
        <v>0</v>
      </c>
      <c r="YM12">
        <v>0</v>
      </c>
      <c r="YN12">
        <v>0</v>
      </c>
      <c r="YO12">
        <v>0</v>
      </c>
      <c r="YP12">
        <v>0</v>
      </c>
      <c r="YQ12">
        <v>0</v>
      </c>
      <c r="YR12">
        <v>0</v>
      </c>
      <c r="YS12">
        <v>0</v>
      </c>
      <c r="YT12">
        <v>0</v>
      </c>
      <c r="YU12">
        <v>0</v>
      </c>
      <c r="YV12">
        <v>6</v>
      </c>
      <c r="YW12">
        <v>15</v>
      </c>
      <c r="YX12">
        <v>0</v>
      </c>
      <c r="YY12">
        <v>0</v>
      </c>
      <c r="YZ12">
        <v>0</v>
      </c>
      <c r="ZA12">
        <v>0</v>
      </c>
      <c r="ZB12">
        <v>0</v>
      </c>
      <c r="ZC12">
        <v>0</v>
      </c>
      <c r="ZD12">
        <v>0</v>
      </c>
      <c r="ZE12">
        <v>0</v>
      </c>
      <c r="ZF12">
        <v>0</v>
      </c>
      <c r="ZG12">
        <v>0</v>
      </c>
      <c r="ZH12">
        <v>0</v>
      </c>
      <c r="ZI12">
        <v>0</v>
      </c>
      <c r="ZJ12">
        <v>0</v>
      </c>
      <c r="ZK12">
        <v>0</v>
      </c>
      <c r="ZL12">
        <v>0</v>
      </c>
      <c r="ZM12">
        <v>0</v>
      </c>
      <c r="ZN12">
        <v>0</v>
      </c>
      <c r="ZO12">
        <v>0</v>
      </c>
      <c r="ZP12">
        <v>0</v>
      </c>
      <c r="ZQ12">
        <v>0</v>
      </c>
      <c r="ZR12">
        <v>0</v>
      </c>
      <c r="ZS12">
        <v>0</v>
      </c>
      <c r="ZT12">
        <v>0</v>
      </c>
      <c r="ZU12">
        <v>0</v>
      </c>
      <c r="ZV12">
        <v>0</v>
      </c>
      <c r="ZW12">
        <v>0</v>
      </c>
      <c r="ZX12">
        <v>0</v>
      </c>
      <c r="ZY12">
        <v>0</v>
      </c>
      <c r="ZZ12">
        <v>22</v>
      </c>
      <c r="AAA12">
        <v>16</v>
      </c>
      <c r="AAB12">
        <v>4</v>
      </c>
      <c r="AAC12">
        <v>0</v>
      </c>
      <c r="AAD12">
        <v>0</v>
      </c>
      <c r="AAE12">
        <v>0</v>
      </c>
      <c r="AAF12">
        <v>0</v>
      </c>
      <c r="AAG12">
        <v>0</v>
      </c>
      <c r="AAH12">
        <v>0</v>
      </c>
      <c r="AAI12">
        <v>0</v>
      </c>
      <c r="AAJ12">
        <v>0</v>
      </c>
      <c r="AAK12">
        <v>0</v>
      </c>
      <c r="AAL12">
        <v>0</v>
      </c>
      <c r="AAM12">
        <v>0</v>
      </c>
      <c r="AAN12">
        <v>0</v>
      </c>
      <c r="AAO12">
        <v>0</v>
      </c>
      <c r="AAP12">
        <v>0</v>
      </c>
      <c r="AAQ12">
        <v>0</v>
      </c>
      <c r="AAR12">
        <v>0</v>
      </c>
      <c r="AAS12">
        <v>0</v>
      </c>
      <c r="AAT12">
        <v>12</v>
      </c>
      <c r="AAU12">
        <v>54</v>
      </c>
      <c r="AAV12">
        <v>0</v>
      </c>
      <c r="AAW12">
        <v>0</v>
      </c>
      <c r="AAX12">
        <v>0</v>
      </c>
      <c r="AAY12">
        <v>22</v>
      </c>
      <c r="AAZ12">
        <v>22</v>
      </c>
      <c r="ABA12">
        <v>1</v>
      </c>
      <c r="ABB12">
        <v>0</v>
      </c>
      <c r="ABC12">
        <v>0</v>
      </c>
      <c r="ABD12">
        <v>0</v>
      </c>
      <c r="ABE12">
        <v>0</v>
      </c>
      <c r="ABF12">
        <v>0</v>
      </c>
      <c r="ABG12">
        <v>0</v>
      </c>
      <c r="ABH12">
        <v>0</v>
      </c>
      <c r="ABI12">
        <v>0</v>
      </c>
      <c r="ABJ12">
        <v>0</v>
      </c>
      <c r="ABK12">
        <v>0</v>
      </c>
      <c r="ABL12">
        <v>0</v>
      </c>
      <c r="ABM12">
        <v>0</v>
      </c>
      <c r="ABN12">
        <v>0</v>
      </c>
      <c r="ABO12">
        <v>0</v>
      </c>
      <c r="ABP12">
        <v>0</v>
      </c>
      <c r="ABQ12">
        <v>0</v>
      </c>
      <c r="ABR12">
        <v>0</v>
      </c>
      <c r="ABS12">
        <v>7</v>
      </c>
      <c r="ABT12">
        <v>52</v>
      </c>
      <c r="ABU12">
        <v>0</v>
      </c>
      <c r="ABV12">
        <v>0</v>
      </c>
      <c r="ABW12">
        <v>0</v>
      </c>
      <c r="ABX12">
        <v>25</v>
      </c>
      <c r="ABY12">
        <v>6</v>
      </c>
      <c r="ABZ12">
        <v>0</v>
      </c>
      <c r="ACA12">
        <v>0</v>
      </c>
      <c r="ACB12">
        <v>0</v>
      </c>
      <c r="ACC12">
        <v>0</v>
      </c>
      <c r="ACD12">
        <v>0</v>
      </c>
      <c r="ACE12">
        <v>0</v>
      </c>
      <c r="ACF12">
        <v>0</v>
      </c>
      <c r="ACG12">
        <v>0</v>
      </c>
      <c r="ACH12">
        <v>0</v>
      </c>
      <c r="ACI12">
        <v>0</v>
      </c>
      <c r="ACJ12">
        <v>0</v>
      </c>
      <c r="ACK12">
        <v>0</v>
      </c>
      <c r="ACL12">
        <v>0</v>
      </c>
      <c r="ACM12">
        <v>0</v>
      </c>
      <c r="ACN12">
        <v>0</v>
      </c>
      <c r="ACO12">
        <v>0</v>
      </c>
      <c r="ACP12">
        <v>0</v>
      </c>
      <c r="ACQ12">
        <v>0</v>
      </c>
      <c r="ACR12">
        <v>0</v>
      </c>
      <c r="ACS12">
        <v>31</v>
      </c>
      <c r="ACT12">
        <v>0</v>
      </c>
      <c r="ACU12">
        <v>0</v>
      </c>
      <c r="ACV12">
        <v>0</v>
      </c>
      <c r="ACW12">
        <v>40</v>
      </c>
      <c r="ACX12">
        <v>30</v>
      </c>
      <c r="ACY12">
        <v>3</v>
      </c>
      <c r="ACZ12">
        <v>0</v>
      </c>
      <c r="ADA12">
        <v>0</v>
      </c>
      <c r="ADB12">
        <v>0</v>
      </c>
      <c r="ADC12">
        <v>0</v>
      </c>
      <c r="ADD12">
        <v>0</v>
      </c>
      <c r="ADE12">
        <v>0</v>
      </c>
      <c r="ADF12">
        <v>0</v>
      </c>
      <c r="ADG12">
        <v>0</v>
      </c>
      <c r="ADH12">
        <v>0</v>
      </c>
      <c r="ADI12">
        <v>0</v>
      </c>
      <c r="ADJ12">
        <v>0</v>
      </c>
      <c r="ADK12">
        <v>0</v>
      </c>
      <c r="ADL12">
        <v>0</v>
      </c>
      <c r="ADM12">
        <v>0</v>
      </c>
      <c r="ADN12">
        <v>0</v>
      </c>
      <c r="ADO12">
        <v>0</v>
      </c>
      <c r="ADP12">
        <v>0</v>
      </c>
      <c r="ADQ12">
        <v>26</v>
      </c>
      <c r="ADR12">
        <v>99</v>
      </c>
      <c r="ADS12">
        <v>0</v>
      </c>
      <c r="ADT12">
        <v>0</v>
      </c>
      <c r="ADU12">
        <v>0</v>
      </c>
      <c r="ADV12">
        <v>160</v>
      </c>
      <c r="ADW12">
        <v>74</v>
      </c>
      <c r="ADX12">
        <v>23</v>
      </c>
      <c r="ADY12">
        <v>0</v>
      </c>
      <c r="ADZ12">
        <v>0</v>
      </c>
      <c r="AEA12">
        <v>0</v>
      </c>
      <c r="AEB12">
        <v>0</v>
      </c>
      <c r="AEC12">
        <v>0</v>
      </c>
      <c r="AED12">
        <v>0</v>
      </c>
      <c r="AEE12">
        <v>0</v>
      </c>
      <c r="AEF12">
        <v>0</v>
      </c>
      <c r="AEG12">
        <v>0</v>
      </c>
      <c r="AEH12">
        <v>0</v>
      </c>
      <c r="AEI12">
        <v>0</v>
      </c>
      <c r="AEJ12">
        <v>0</v>
      </c>
      <c r="AEK12">
        <v>0</v>
      </c>
      <c r="AEL12">
        <v>0</v>
      </c>
      <c r="AEM12">
        <v>0</v>
      </c>
      <c r="AEN12">
        <v>0</v>
      </c>
      <c r="AEO12">
        <v>0</v>
      </c>
      <c r="AEP12">
        <v>280</v>
      </c>
      <c r="AEQ12">
        <v>537</v>
      </c>
      <c r="AER12">
        <v>0</v>
      </c>
      <c r="AES12">
        <v>0</v>
      </c>
      <c r="AET12">
        <v>0</v>
      </c>
      <c r="AEU12">
        <v>1514</v>
      </c>
      <c r="AEV12">
        <v>2178</v>
      </c>
      <c r="AEW12">
        <v>95</v>
      </c>
      <c r="AEX12">
        <v>0</v>
      </c>
      <c r="AEY12">
        <v>0</v>
      </c>
      <c r="AEZ12">
        <v>0</v>
      </c>
      <c r="AFA12">
        <v>0</v>
      </c>
      <c r="AFB12">
        <v>0</v>
      </c>
      <c r="AFC12">
        <v>0</v>
      </c>
      <c r="AFD12">
        <v>74</v>
      </c>
      <c r="AFE12">
        <v>0</v>
      </c>
      <c r="AFF12">
        <v>0</v>
      </c>
      <c r="AFG12">
        <v>0</v>
      </c>
      <c r="AFH12">
        <v>0</v>
      </c>
      <c r="AFI12">
        <v>0</v>
      </c>
      <c r="AFJ12">
        <v>0</v>
      </c>
      <c r="AFK12">
        <v>0</v>
      </c>
      <c r="AFL12">
        <v>0</v>
      </c>
      <c r="AFM12">
        <v>0</v>
      </c>
      <c r="AFN12">
        <v>0</v>
      </c>
      <c r="AFO12">
        <v>783</v>
      </c>
      <c r="AFP12">
        <v>4644</v>
      </c>
      <c r="AFQ12">
        <v>0</v>
      </c>
      <c r="AFR12">
        <v>0</v>
      </c>
      <c r="AFS12">
        <v>0</v>
      </c>
      <c r="AFT12">
        <v>0</v>
      </c>
      <c r="AFU12">
        <v>0</v>
      </c>
      <c r="AFV12">
        <v>0</v>
      </c>
      <c r="AFW12">
        <v>0</v>
      </c>
      <c r="AFX12">
        <v>0</v>
      </c>
      <c r="AFY12">
        <v>0</v>
      </c>
      <c r="AFZ12">
        <v>0</v>
      </c>
      <c r="AGA12">
        <v>0</v>
      </c>
      <c r="AGB12">
        <v>0</v>
      </c>
      <c r="AGC12">
        <v>0</v>
      </c>
      <c r="AGD12">
        <v>0</v>
      </c>
      <c r="AGE12">
        <v>0</v>
      </c>
      <c r="AGF12">
        <v>0</v>
      </c>
      <c r="AGG12">
        <v>0</v>
      </c>
      <c r="AGH12">
        <v>0</v>
      </c>
      <c r="AGI12">
        <v>0</v>
      </c>
      <c r="AGJ12">
        <v>0</v>
      </c>
      <c r="AGK12">
        <v>0</v>
      </c>
      <c r="AGL12">
        <v>0</v>
      </c>
      <c r="AGM12">
        <v>0</v>
      </c>
      <c r="AGN12">
        <v>0</v>
      </c>
      <c r="AGO12">
        <v>0</v>
      </c>
      <c r="AGP12">
        <v>0</v>
      </c>
      <c r="AGQ12">
        <v>0</v>
      </c>
      <c r="AGR12">
        <v>0</v>
      </c>
      <c r="AGS12">
        <v>0</v>
      </c>
      <c r="AGT12">
        <v>0</v>
      </c>
      <c r="AGU12">
        <v>0</v>
      </c>
      <c r="AGV12">
        <v>0</v>
      </c>
      <c r="AGW12">
        <v>0</v>
      </c>
      <c r="AGX12">
        <v>0</v>
      </c>
      <c r="AGY12">
        <v>0</v>
      </c>
      <c r="AGZ12">
        <v>0</v>
      </c>
      <c r="AHA12">
        <v>0</v>
      </c>
      <c r="AHB12">
        <v>0</v>
      </c>
      <c r="AHC12">
        <v>0</v>
      </c>
      <c r="AHD12">
        <v>0</v>
      </c>
      <c r="AHE12">
        <v>0</v>
      </c>
      <c r="AHF12">
        <v>0</v>
      </c>
      <c r="AHG12">
        <v>0</v>
      </c>
      <c r="AHH12">
        <v>0</v>
      </c>
      <c r="AHI12">
        <v>0</v>
      </c>
      <c r="AHJ12">
        <v>0</v>
      </c>
      <c r="AHK12">
        <v>0</v>
      </c>
      <c r="AHL12">
        <v>0</v>
      </c>
      <c r="AHM12">
        <v>0</v>
      </c>
      <c r="AHN12">
        <v>0</v>
      </c>
      <c r="AHO12">
        <v>0</v>
      </c>
      <c r="AHP12">
        <v>0</v>
      </c>
      <c r="AHQ12">
        <v>0</v>
      </c>
      <c r="AHR12">
        <v>1</v>
      </c>
      <c r="AHS12">
        <v>0</v>
      </c>
      <c r="AHT12">
        <v>0</v>
      </c>
      <c r="AHU12">
        <v>0</v>
      </c>
      <c r="AHV12">
        <v>0</v>
      </c>
      <c r="AHW12">
        <v>0</v>
      </c>
      <c r="AHX12">
        <v>0</v>
      </c>
      <c r="AHY12">
        <v>0</v>
      </c>
      <c r="AHZ12">
        <v>0</v>
      </c>
      <c r="AIA12">
        <v>0</v>
      </c>
      <c r="AIB12">
        <v>0</v>
      </c>
      <c r="AIC12">
        <v>0</v>
      </c>
      <c r="AID12">
        <v>0</v>
      </c>
      <c r="AIE12">
        <v>0</v>
      </c>
      <c r="AIF12">
        <v>0</v>
      </c>
      <c r="AIG12">
        <v>0</v>
      </c>
      <c r="AIH12">
        <v>0</v>
      </c>
      <c r="AII12">
        <v>0</v>
      </c>
      <c r="AIJ12">
        <v>0</v>
      </c>
      <c r="AIK12">
        <v>0</v>
      </c>
      <c r="AIL12">
        <v>0</v>
      </c>
      <c r="AIM12">
        <v>1</v>
      </c>
      <c r="AIN12">
        <v>0</v>
      </c>
      <c r="AIO12">
        <v>0</v>
      </c>
      <c r="AIP12">
        <v>0</v>
      </c>
      <c r="AIQ12">
        <v>0</v>
      </c>
      <c r="AIR12">
        <v>0</v>
      </c>
      <c r="AIS12">
        <v>0</v>
      </c>
      <c r="AIT12">
        <v>0</v>
      </c>
      <c r="AIU12">
        <v>0</v>
      </c>
      <c r="AIV12">
        <v>0</v>
      </c>
      <c r="AIW12">
        <v>0</v>
      </c>
      <c r="AIX12">
        <v>0</v>
      </c>
      <c r="AIY12">
        <v>0</v>
      </c>
      <c r="AIZ12">
        <v>1</v>
      </c>
      <c r="AJA12">
        <v>0</v>
      </c>
      <c r="AJB12">
        <v>0</v>
      </c>
      <c r="AJC12">
        <v>0</v>
      </c>
      <c r="AJD12">
        <v>0</v>
      </c>
      <c r="AJE12">
        <v>0</v>
      </c>
      <c r="AJF12">
        <v>0</v>
      </c>
      <c r="AJG12">
        <v>0</v>
      </c>
      <c r="AJH12">
        <v>0</v>
      </c>
      <c r="AJI12">
        <v>0</v>
      </c>
      <c r="AJJ12">
        <v>0</v>
      </c>
      <c r="AJK12">
        <v>15</v>
      </c>
      <c r="AJL12">
        <v>16</v>
      </c>
      <c r="AJM12">
        <v>0</v>
      </c>
      <c r="AJN12">
        <v>0</v>
      </c>
      <c r="AJO12">
        <v>0</v>
      </c>
      <c r="AJP12">
        <v>1852</v>
      </c>
      <c r="AJQ12">
        <v>0</v>
      </c>
      <c r="AJR12">
        <v>0</v>
      </c>
      <c r="AJS12">
        <v>0</v>
      </c>
      <c r="AJT12">
        <v>0</v>
      </c>
      <c r="AJU12">
        <v>0</v>
      </c>
      <c r="AJV12">
        <v>1</v>
      </c>
      <c r="AJW12">
        <v>0</v>
      </c>
      <c r="AJX12">
        <v>0</v>
      </c>
      <c r="AJY12">
        <v>0</v>
      </c>
      <c r="AJZ12">
        <v>0</v>
      </c>
      <c r="AKA12">
        <v>0</v>
      </c>
      <c r="AKB12">
        <v>0</v>
      </c>
      <c r="AKC12">
        <v>0</v>
      </c>
      <c r="AKD12">
        <v>1</v>
      </c>
      <c r="AKE12">
        <v>0</v>
      </c>
      <c r="AKF12">
        <v>2011</v>
      </c>
      <c r="AKG12">
        <v>58</v>
      </c>
      <c r="AKH12">
        <v>0</v>
      </c>
      <c r="AKI12">
        <v>0</v>
      </c>
      <c r="AKJ12">
        <v>0</v>
      </c>
      <c r="AKK12">
        <v>0</v>
      </c>
      <c r="AKL12">
        <v>0</v>
      </c>
      <c r="AKM12">
        <v>0</v>
      </c>
      <c r="AKN12">
        <v>0</v>
      </c>
      <c r="AKO12">
        <v>0</v>
      </c>
      <c r="AKP12">
        <v>0</v>
      </c>
      <c r="AKQ12">
        <v>0</v>
      </c>
      <c r="AKR12">
        <v>0</v>
      </c>
      <c r="AKS12">
        <v>0</v>
      </c>
      <c r="AKT12">
        <v>0</v>
      </c>
      <c r="AKU12">
        <v>0</v>
      </c>
      <c r="AKV12">
        <v>0</v>
      </c>
      <c r="AKW12">
        <v>0</v>
      </c>
      <c r="AKX12">
        <v>0</v>
      </c>
      <c r="AKY12">
        <v>0</v>
      </c>
      <c r="AKZ12">
        <v>0</v>
      </c>
      <c r="ALA12">
        <v>0</v>
      </c>
      <c r="ALB12">
        <v>0</v>
      </c>
      <c r="ALC12">
        <v>0</v>
      </c>
      <c r="ALD12">
        <v>0</v>
      </c>
      <c r="ALE12">
        <v>0</v>
      </c>
      <c r="ALF12">
        <v>0</v>
      </c>
      <c r="ALG12">
        <v>0</v>
      </c>
      <c r="ALH12">
        <v>0</v>
      </c>
      <c r="ALK12" s="178" t="s">
        <v>329</v>
      </c>
    </row>
    <row r="13" spans="1:1000" hidden="1">
      <c r="A13" s="178" t="s">
        <v>143</v>
      </c>
      <c r="B13">
        <v>866</v>
      </c>
      <c r="C13">
        <v>216</v>
      </c>
      <c r="D13">
        <v>44</v>
      </c>
      <c r="E13">
        <v>37</v>
      </c>
      <c r="F13">
        <v>0</v>
      </c>
      <c r="G13">
        <v>0</v>
      </c>
      <c r="H13">
        <v>3</v>
      </c>
      <c r="I13">
        <v>423</v>
      </c>
      <c r="J13">
        <v>0</v>
      </c>
      <c r="K13">
        <v>0</v>
      </c>
      <c r="L13">
        <v>0</v>
      </c>
      <c r="M13">
        <v>0</v>
      </c>
      <c r="N13">
        <v>0</v>
      </c>
      <c r="O13">
        <v>27</v>
      </c>
      <c r="P13">
        <v>0</v>
      </c>
      <c r="Q13">
        <v>0</v>
      </c>
      <c r="R13">
        <v>0</v>
      </c>
      <c r="S13">
        <v>14</v>
      </c>
      <c r="T13">
        <v>0</v>
      </c>
      <c r="U13">
        <v>0</v>
      </c>
      <c r="V13">
        <v>118</v>
      </c>
      <c r="W13">
        <v>1748</v>
      </c>
      <c r="X13">
        <v>0</v>
      </c>
      <c r="Y13">
        <v>222</v>
      </c>
      <c r="Z13">
        <v>0</v>
      </c>
      <c r="AA13">
        <v>1162</v>
      </c>
      <c r="AB13">
        <v>74</v>
      </c>
      <c r="AC13">
        <v>5</v>
      </c>
      <c r="AD13">
        <v>12</v>
      </c>
      <c r="AE13">
        <v>0</v>
      </c>
      <c r="AF13">
        <v>1</v>
      </c>
      <c r="AG13">
        <v>0</v>
      </c>
      <c r="AH13">
        <v>12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52</v>
      </c>
      <c r="AO13">
        <v>0</v>
      </c>
      <c r="AP13">
        <v>0</v>
      </c>
      <c r="AQ13">
        <v>0</v>
      </c>
      <c r="AR13">
        <v>24</v>
      </c>
      <c r="AS13">
        <v>0</v>
      </c>
      <c r="AT13">
        <v>0</v>
      </c>
      <c r="AU13">
        <v>126</v>
      </c>
      <c r="AV13">
        <v>1468</v>
      </c>
      <c r="AW13">
        <v>0</v>
      </c>
      <c r="AX13">
        <v>224</v>
      </c>
      <c r="AY13">
        <v>0</v>
      </c>
      <c r="AZ13">
        <v>149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149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10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10</v>
      </c>
      <c r="ES13">
        <v>0</v>
      </c>
      <c r="ET13">
        <v>2</v>
      </c>
      <c r="EU13">
        <v>0</v>
      </c>
      <c r="EV13">
        <v>114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2</v>
      </c>
      <c r="FP13">
        <v>1</v>
      </c>
      <c r="FQ13">
        <v>117</v>
      </c>
      <c r="FR13">
        <v>0</v>
      </c>
      <c r="FS13">
        <v>6</v>
      </c>
      <c r="FT13">
        <v>0</v>
      </c>
      <c r="FU13">
        <v>3365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5</v>
      </c>
      <c r="GO13">
        <v>1</v>
      </c>
      <c r="GP13">
        <v>3371</v>
      </c>
      <c r="GQ13">
        <v>0</v>
      </c>
      <c r="GR13">
        <v>152</v>
      </c>
      <c r="GS13">
        <v>0</v>
      </c>
      <c r="GT13">
        <v>337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1</v>
      </c>
      <c r="HO13">
        <v>338</v>
      </c>
      <c r="HP13">
        <v>0</v>
      </c>
      <c r="HQ13">
        <v>33</v>
      </c>
      <c r="HR13">
        <v>0</v>
      </c>
      <c r="HS13">
        <v>173</v>
      </c>
      <c r="HT13">
        <v>21</v>
      </c>
      <c r="HU13">
        <v>5</v>
      </c>
      <c r="HV13">
        <v>3</v>
      </c>
      <c r="HW13">
        <v>0</v>
      </c>
      <c r="HX13">
        <v>0</v>
      </c>
      <c r="HY13">
        <v>0</v>
      </c>
      <c r="HZ13">
        <v>1</v>
      </c>
      <c r="IA13">
        <v>0</v>
      </c>
      <c r="IB13">
        <v>0</v>
      </c>
      <c r="IC13">
        <v>0</v>
      </c>
      <c r="ID13">
        <v>0</v>
      </c>
      <c r="IE13">
        <v>4</v>
      </c>
      <c r="IF13">
        <v>7</v>
      </c>
      <c r="IG13">
        <v>1</v>
      </c>
      <c r="IH13">
        <v>0</v>
      </c>
      <c r="II13">
        <v>0</v>
      </c>
      <c r="IJ13">
        <v>0</v>
      </c>
      <c r="IK13">
        <v>2</v>
      </c>
      <c r="IL13">
        <v>0</v>
      </c>
      <c r="IM13">
        <v>8</v>
      </c>
      <c r="IN13">
        <v>224</v>
      </c>
      <c r="IO13">
        <v>1</v>
      </c>
      <c r="IP13">
        <v>40</v>
      </c>
      <c r="IQ13">
        <v>0</v>
      </c>
      <c r="IR13">
        <v>38</v>
      </c>
      <c r="IS13">
        <v>0</v>
      </c>
      <c r="IT13">
        <v>2</v>
      </c>
      <c r="IU13">
        <v>3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29</v>
      </c>
      <c r="JE13">
        <v>3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8</v>
      </c>
      <c r="JM13">
        <v>83</v>
      </c>
      <c r="JN13">
        <v>0</v>
      </c>
      <c r="JO13">
        <v>41</v>
      </c>
      <c r="JP13">
        <v>0</v>
      </c>
      <c r="JQ13">
        <v>274</v>
      </c>
      <c r="JR13">
        <v>24</v>
      </c>
      <c r="JS13">
        <v>1</v>
      </c>
      <c r="JT13">
        <v>0</v>
      </c>
      <c r="JU13">
        <v>0</v>
      </c>
      <c r="JV13">
        <v>0</v>
      </c>
      <c r="JW13">
        <v>0</v>
      </c>
      <c r="JX13">
        <v>2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6</v>
      </c>
      <c r="KE13">
        <v>0</v>
      </c>
      <c r="KF13">
        <v>0</v>
      </c>
      <c r="KG13">
        <v>0</v>
      </c>
      <c r="KH13">
        <v>1</v>
      </c>
      <c r="KI13">
        <v>0</v>
      </c>
      <c r="KJ13">
        <v>1</v>
      </c>
      <c r="KK13">
        <v>6</v>
      </c>
      <c r="KL13">
        <v>315</v>
      </c>
      <c r="KM13">
        <v>0</v>
      </c>
      <c r="KN13">
        <v>58</v>
      </c>
      <c r="KO13">
        <v>0</v>
      </c>
      <c r="KP13">
        <v>80</v>
      </c>
      <c r="KQ13">
        <v>1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81</v>
      </c>
      <c r="LL13">
        <v>0</v>
      </c>
      <c r="LM13">
        <v>27</v>
      </c>
      <c r="LN13">
        <v>0</v>
      </c>
      <c r="LO13">
        <v>160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160</v>
      </c>
      <c r="MK13">
        <v>0</v>
      </c>
      <c r="ML13">
        <v>18</v>
      </c>
      <c r="MM13">
        <v>0</v>
      </c>
      <c r="MN13">
        <v>1925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1925</v>
      </c>
      <c r="NJ13">
        <v>0</v>
      </c>
      <c r="NK13">
        <v>13</v>
      </c>
      <c r="NL13">
        <v>0</v>
      </c>
      <c r="NM13">
        <v>318</v>
      </c>
      <c r="NN13">
        <v>4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19</v>
      </c>
      <c r="OH13">
        <v>341</v>
      </c>
      <c r="OI13">
        <v>0</v>
      </c>
      <c r="OJ13">
        <v>18</v>
      </c>
      <c r="OK13">
        <v>0</v>
      </c>
      <c r="OL13">
        <v>8971</v>
      </c>
      <c r="OM13">
        <v>340</v>
      </c>
      <c r="ON13">
        <v>57</v>
      </c>
      <c r="OO13">
        <v>55</v>
      </c>
      <c r="OP13">
        <v>0</v>
      </c>
      <c r="OQ13">
        <v>1</v>
      </c>
      <c r="OR13">
        <v>3</v>
      </c>
      <c r="OS13">
        <v>438</v>
      </c>
      <c r="OT13">
        <v>0</v>
      </c>
      <c r="OU13">
        <v>0</v>
      </c>
      <c r="OV13">
        <v>0</v>
      </c>
      <c r="OW13">
        <v>0</v>
      </c>
      <c r="OX13">
        <v>33</v>
      </c>
      <c r="OY13">
        <v>95</v>
      </c>
      <c r="OZ13">
        <v>1</v>
      </c>
      <c r="PA13">
        <v>0</v>
      </c>
      <c r="PB13">
        <v>0</v>
      </c>
      <c r="PC13">
        <v>39</v>
      </c>
      <c r="PD13">
        <v>2</v>
      </c>
      <c r="PE13">
        <v>8</v>
      </c>
      <c r="PF13">
        <v>288</v>
      </c>
      <c r="PG13">
        <v>10330</v>
      </c>
      <c r="PH13">
        <v>1</v>
      </c>
      <c r="PI13">
        <v>854</v>
      </c>
      <c r="PJ13">
        <v>0</v>
      </c>
      <c r="PK13">
        <v>812</v>
      </c>
      <c r="PL13">
        <v>240</v>
      </c>
      <c r="PM13">
        <v>16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40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370</v>
      </c>
      <c r="QF13">
        <v>1478</v>
      </c>
      <c r="QG13">
        <v>0</v>
      </c>
      <c r="QH13">
        <v>0</v>
      </c>
      <c r="QI13">
        <v>0</v>
      </c>
      <c r="QJ13">
        <v>839</v>
      </c>
      <c r="QK13">
        <v>248</v>
      </c>
      <c r="QL13">
        <v>16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2</v>
      </c>
      <c r="QT13">
        <v>0</v>
      </c>
      <c r="QU13">
        <v>0</v>
      </c>
      <c r="QV13">
        <v>0</v>
      </c>
      <c r="QW13">
        <v>0</v>
      </c>
      <c r="QX13">
        <v>0</v>
      </c>
      <c r="QY13">
        <v>0</v>
      </c>
      <c r="QZ13">
        <v>0</v>
      </c>
      <c r="RA13">
        <v>0</v>
      </c>
      <c r="RB13">
        <v>0</v>
      </c>
      <c r="RC13">
        <v>0</v>
      </c>
      <c r="RD13">
        <v>407</v>
      </c>
      <c r="RE13">
        <v>1512</v>
      </c>
      <c r="RF13">
        <v>0</v>
      </c>
      <c r="RG13">
        <v>8</v>
      </c>
      <c r="RH13">
        <v>0</v>
      </c>
      <c r="RI13">
        <v>69</v>
      </c>
      <c r="RJ13">
        <v>0</v>
      </c>
      <c r="RK13">
        <v>1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0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0</v>
      </c>
      <c r="SC13">
        <v>7</v>
      </c>
      <c r="SD13">
        <v>77</v>
      </c>
      <c r="SE13">
        <v>0</v>
      </c>
      <c r="SF13">
        <v>0</v>
      </c>
      <c r="SG13">
        <v>0</v>
      </c>
      <c r="SH13">
        <v>7</v>
      </c>
      <c r="SI13">
        <v>4</v>
      </c>
      <c r="SJ13">
        <v>1</v>
      </c>
      <c r="SK13">
        <v>0</v>
      </c>
      <c r="SL13">
        <v>0</v>
      </c>
      <c r="SM13">
        <v>0</v>
      </c>
      <c r="SN13">
        <v>0</v>
      </c>
      <c r="SO13">
        <v>0</v>
      </c>
      <c r="SP13">
        <v>0</v>
      </c>
      <c r="SQ13">
        <v>0</v>
      </c>
      <c r="SR13">
        <v>0</v>
      </c>
      <c r="SS13">
        <v>0</v>
      </c>
      <c r="ST13">
        <v>0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0</v>
      </c>
      <c r="TB13">
        <v>0</v>
      </c>
      <c r="TC13">
        <v>12</v>
      </c>
      <c r="TD13">
        <v>0</v>
      </c>
      <c r="TE13">
        <v>0</v>
      </c>
      <c r="TF13">
        <v>0</v>
      </c>
      <c r="TG13">
        <v>0</v>
      </c>
      <c r="TH13">
        <v>1</v>
      </c>
      <c r="TI13">
        <v>0</v>
      </c>
      <c r="TJ13">
        <v>0</v>
      </c>
      <c r="TK13">
        <v>0</v>
      </c>
      <c r="TL13">
        <v>0</v>
      </c>
      <c r="TM13">
        <v>0</v>
      </c>
      <c r="TN13">
        <v>0</v>
      </c>
      <c r="TO13">
        <v>0</v>
      </c>
      <c r="TP13">
        <v>0</v>
      </c>
      <c r="TQ13">
        <v>0</v>
      </c>
      <c r="TR13">
        <v>0</v>
      </c>
      <c r="TS13">
        <v>0</v>
      </c>
      <c r="TT13">
        <v>0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0</v>
      </c>
      <c r="UB13">
        <v>1</v>
      </c>
      <c r="UC13">
        <v>0</v>
      </c>
      <c r="UD13">
        <v>0</v>
      </c>
      <c r="UE13">
        <v>0</v>
      </c>
      <c r="UF13">
        <v>16</v>
      </c>
      <c r="UG13">
        <v>2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0</v>
      </c>
      <c r="UO13">
        <v>0</v>
      </c>
      <c r="UP13">
        <v>0</v>
      </c>
      <c r="UQ13">
        <v>0</v>
      </c>
      <c r="UR13">
        <v>0</v>
      </c>
      <c r="US13">
        <v>0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18</v>
      </c>
      <c r="VB13">
        <v>0</v>
      </c>
      <c r="VC13">
        <v>0</v>
      </c>
      <c r="VD13">
        <v>0</v>
      </c>
      <c r="VE13">
        <v>0</v>
      </c>
      <c r="VF13">
        <v>0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0</v>
      </c>
      <c r="VO13">
        <v>0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0</v>
      </c>
      <c r="WA13">
        <v>0</v>
      </c>
      <c r="WB13">
        <v>0</v>
      </c>
      <c r="WC13">
        <v>0</v>
      </c>
      <c r="WD13">
        <v>34</v>
      </c>
      <c r="WE13">
        <v>6</v>
      </c>
      <c r="WF13">
        <v>21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0</v>
      </c>
      <c r="WM13">
        <v>0</v>
      </c>
      <c r="WN13">
        <v>0</v>
      </c>
      <c r="WO13">
        <v>0</v>
      </c>
      <c r="WP13">
        <v>0</v>
      </c>
      <c r="WQ13">
        <v>0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5</v>
      </c>
      <c r="WY13">
        <v>66</v>
      </c>
      <c r="WZ13">
        <v>0</v>
      </c>
      <c r="XA13">
        <v>0</v>
      </c>
      <c r="XB13">
        <v>0</v>
      </c>
      <c r="XC13">
        <v>116</v>
      </c>
      <c r="XD13">
        <v>30</v>
      </c>
      <c r="XE13">
        <v>27</v>
      </c>
      <c r="XF13">
        <v>0</v>
      </c>
      <c r="XG13">
        <v>0</v>
      </c>
      <c r="XH13">
        <v>0</v>
      </c>
      <c r="XI13">
        <v>0</v>
      </c>
      <c r="XJ13">
        <v>0</v>
      </c>
      <c r="XK13">
        <v>0</v>
      </c>
      <c r="XL13">
        <v>0</v>
      </c>
      <c r="XM13">
        <v>0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0</v>
      </c>
      <c r="XW13">
        <v>42</v>
      </c>
      <c r="XX13">
        <v>215</v>
      </c>
      <c r="XY13">
        <v>0</v>
      </c>
      <c r="XZ13">
        <v>0</v>
      </c>
      <c r="YA13">
        <v>0</v>
      </c>
      <c r="YB13">
        <v>34</v>
      </c>
      <c r="YC13">
        <v>4</v>
      </c>
      <c r="YD13">
        <v>0</v>
      </c>
      <c r="YE13">
        <v>0</v>
      </c>
      <c r="YF13">
        <v>0</v>
      </c>
      <c r="YG13">
        <v>0</v>
      </c>
      <c r="YH13">
        <v>0</v>
      </c>
      <c r="YI13">
        <v>0</v>
      </c>
      <c r="YJ13">
        <v>0</v>
      </c>
      <c r="YK13">
        <v>0</v>
      </c>
      <c r="YL13">
        <v>0</v>
      </c>
      <c r="YM13">
        <v>0</v>
      </c>
      <c r="YN13">
        <v>0</v>
      </c>
      <c r="YO13">
        <v>0</v>
      </c>
      <c r="YP13">
        <v>0</v>
      </c>
      <c r="YQ13">
        <v>0</v>
      </c>
      <c r="YR13">
        <v>0</v>
      </c>
      <c r="YS13">
        <v>0</v>
      </c>
      <c r="YT13">
        <v>0</v>
      </c>
      <c r="YU13">
        <v>0</v>
      </c>
      <c r="YV13">
        <v>11</v>
      </c>
      <c r="YW13">
        <v>49</v>
      </c>
      <c r="YX13">
        <v>0</v>
      </c>
      <c r="YY13">
        <v>0</v>
      </c>
      <c r="YZ13">
        <v>0</v>
      </c>
      <c r="ZA13">
        <v>1</v>
      </c>
      <c r="ZB13">
        <v>0</v>
      </c>
      <c r="ZC13">
        <v>0</v>
      </c>
      <c r="ZD13">
        <v>0</v>
      </c>
      <c r="ZE13">
        <v>0</v>
      </c>
      <c r="ZF13">
        <v>0</v>
      </c>
      <c r="ZG13">
        <v>0</v>
      </c>
      <c r="ZH13">
        <v>0</v>
      </c>
      <c r="ZI13">
        <v>0</v>
      </c>
      <c r="ZJ13">
        <v>0</v>
      </c>
      <c r="ZK13">
        <v>0</v>
      </c>
      <c r="ZL13">
        <v>0</v>
      </c>
      <c r="ZM13">
        <v>0</v>
      </c>
      <c r="ZN13">
        <v>0</v>
      </c>
      <c r="ZO13">
        <v>0</v>
      </c>
      <c r="ZP13">
        <v>0</v>
      </c>
      <c r="ZQ13">
        <v>0</v>
      </c>
      <c r="ZR13">
        <v>0</v>
      </c>
      <c r="ZS13">
        <v>0</v>
      </c>
      <c r="ZT13">
        <v>0</v>
      </c>
      <c r="ZU13">
        <v>2</v>
      </c>
      <c r="ZV13">
        <v>3</v>
      </c>
      <c r="ZW13">
        <v>0</v>
      </c>
      <c r="ZX13">
        <v>0</v>
      </c>
      <c r="ZY13">
        <v>0</v>
      </c>
      <c r="ZZ13">
        <v>95</v>
      </c>
      <c r="AAA13">
        <v>20</v>
      </c>
      <c r="AAB13">
        <v>0</v>
      </c>
      <c r="AAC13">
        <v>0</v>
      </c>
      <c r="AAD13">
        <v>0</v>
      </c>
      <c r="AAE13">
        <v>0</v>
      </c>
      <c r="AAF13">
        <v>0</v>
      </c>
      <c r="AAG13">
        <v>0</v>
      </c>
      <c r="AAH13">
        <v>0</v>
      </c>
      <c r="AAI13">
        <v>0</v>
      </c>
      <c r="AAJ13">
        <v>0</v>
      </c>
      <c r="AAK13">
        <v>0</v>
      </c>
      <c r="AAL13">
        <v>0</v>
      </c>
      <c r="AAM13">
        <v>0</v>
      </c>
      <c r="AAN13">
        <v>0</v>
      </c>
      <c r="AAO13">
        <v>0</v>
      </c>
      <c r="AAP13">
        <v>0</v>
      </c>
      <c r="AAQ13">
        <v>0</v>
      </c>
      <c r="AAR13">
        <v>0</v>
      </c>
      <c r="AAS13">
        <v>0</v>
      </c>
      <c r="AAT13">
        <v>17</v>
      </c>
      <c r="AAU13">
        <v>132</v>
      </c>
      <c r="AAV13">
        <v>0</v>
      </c>
      <c r="AAW13">
        <v>0</v>
      </c>
      <c r="AAX13">
        <v>0</v>
      </c>
      <c r="AAY13">
        <v>195</v>
      </c>
      <c r="AAZ13">
        <v>23</v>
      </c>
      <c r="ABA13">
        <v>1</v>
      </c>
      <c r="ABB13">
        <v>0</v>
      </c>
      <c r="ABC13">
        <v>0</v>
      </c>
      <c r="ABD13">
        <v>0</v>
      </c>
      <c r="ABE13">
        <v>0</v>
      </c>
      <c r="ABF13">
        <v>0</v>
      </c>
      <c r="ABG13">
        <v>0</v>
      </c>
      <c r="ABH13">
        <v>0</v>
      </c>
      <c r="ABI13">
        <v>0</v>
      </c>
      <c r="ABJ13">
        <v>0</v>
      </c>
      <c r="ABK13">
        <v>0</v>
      </c>
      <c r="ABL13">
        <v>0</v>
      </c>
      <c r="ABM13">
        <v>0</v>
      </c>
      <c r="ABN13">
        <v>0</v>
      </c>
      <c r="ABO13">
        <v>0</v>
      </c>
      <c r="ABP13">
        <v>0</v>
      </c>
      <c r="ABQ13">
        <v>0</v>
      </c>
      <c r="ABR13">
        <v>0</v>
      </c>
      <c r="ABS13">
        <v>33</v>
      </c>
      <c r="ABT13">
        <v>252</v>
      </c>
      <c r="ABU13">
        <v>0</v>
      </c>
      <c r="ABV13">
        <v>0</v>
      </c>
      <c r="ABW13">
        <v>0</v>
      </c>
      <c r="ABX13">
        <v>6</v>
      </c>
      <c r="ABY13">
        <v>0</v>
      </c>
      <c r="ABZ13">
        <v>0</v>
      </c>
      <c r="ACA13">
        <v>0</v>
      </c>
      <c r="ACB13">
        <v>0</v>
      </c>
      <c r="ACC13">
        <v>0</v>
      </c>
      <c r="ACD13">
        <v>0</v>
      </c>
      <c r="ACE13">
        <v>0</v>
      </c>
      <c r="ACF13">
        <v>0</v>
      </c>
      <c r="ACG13">
        <v>0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0</v>
      </c>
      <c r="ACN13">
        <v>0</v>
      </c>
      <c r="ACO13">
        <v>0</v>
      </c>
      <c r="ACP13">
        <v>0</v>
      </c>
      <c r="ACQ13">
        <v>0</v>
      </c>
      <c r="ACR13">
        <v>0</v>
      </c>
      <c r="ACS13">
        <v>6</v>
      </c>
      <c r="ACT13">
        <v>0</v>
      </c>
      <c r="ACU13">
        <v>0</v>
      </c>
      <c r="ACV13">
        <v>0</v>
      </c>
      <c r="ACW13">
        <v>204</v>
      </c>
      <c r="ACX13">
        <v>25</v>
      </c>
      <c r="ACY13">
        <v>1</v>
      </c>
      <c r="ACZ13">
        <v>0</v>
      </c>
      <c r="ADA13">
        <v>0</v>
      </c>
      <c r="ADB13">
        <v>0</v>
      </c>
      <c r="ADC13">
        <v>0</v>
      </c>
      <c r="ADD13">
        <v>0</v>
      </c>
      <c r="ADE13">
        <v>0</v>
      </c>
      <c r="ADF13">
        <v>0</v>
      </c>
      <c r="ADG13">
        <v>0</v>
      </c>
      <c r="ADH13">
        <v>0</v>
      </c>
      <c r="ADI13">
        <v>0</v>
      </c>
      <c r="ADJ13">
        <v>0</v>
      </c>
      <c r="ADK13">
        <v>0</v>
      </c>
      <c r="ADL13">
        <v>0</v>
      </c>
      <c r="ADM13">
        <v>0</v>
      </c>
      <c r="ADN13">
        <v>0</v>
      </c>
      <c r="ADO13">
        <v>0</v>
      </c>
      <c r="ADP13">
        <v>0</v>
      </c>
      <c r="ADQ13">
        <v>8</v>
      </c>
      <c r="ADR13">
        <v>238</v>
      </c>
      <c r="ADS13">
        <v>0</v>
      </c>
      <c r="ADT13">
        <v>0</v>
      </c>
      <c r="ADU13">
        <v>0</v>
      </c>
      <c r="ADV13">
        <v>329</v>
      </c>
      <c r="ADW13">
        <v>55</v>
      </c>
      <c r="ADX13">
        <v>2</v>
      </c>
      <c r="ADY13">
        <v>0</v>
      </c>
      <c r="ADZ13">
        <v>0</v>
      </c>
      <c r="AEA13">
        <v>0</v>
      </c>
      <c r="AEB13">
        <v>0</v>
      </c>
      <c r="AEC13">
        <v>0</v>
      </c>
      <c r="AED13">
        <v>0</v>
      </c>
      <c r="AEE13">
        <v>3</v>
      </c>
      <c r="AEF13">
        <v>0</v>
      </c>
      <c r="AEG13">
        <v>0</v>
      </c>
      <c r="AEH13">
        <v>0</v>
      </c>
      <c r="AEI13">
        <v>0</v>
      </c>
      <c r="AEJ13">
        <v>0</v>
      </c>
      <c r="AEK13">
        <v>0</v>
      </c>
      <c r="AEL13">
        <v>0</v>
      </c>
      <c r="AEM13">
        <v>0</v>
      </c>
      <c r="AEN13">
        <v>0</v>
      </c>
      <c r="AEO13">
        <v>0</v>
      </c>
      <c r="AEP13">
        <v>381</v>
      </c>
      <c r="AEQ13">
        <v>770</v>
      </c>
      <c r="AER13">
        <v>0</v>
      </c>
      <c r="AES13">
        <v>6</v>
      </c>
      <c r="AET13">
        <v>0</v>
      </c>
      <c r="AEU13">
        <v>2757</v>
      </c>
      <c r="AEV13">
        <v>658</v>
      </c>
      <c r="AEW13">
        <v>86</v>
      </c>
      <c r="AEX13">
        <v>0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45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0</v>
      </c>
      <c r="AFL13">
        <v>0</v>
      </c>
      <c r="AFM13">
        <v>0</v>
      </c>
      <c r="AFN13">
        <v>0</v>
      </c>
      <c r="AFO13">
        <v>1283</v>
      </c>
      <c r="AFP13">
        <v>4829</v>
      </c>
      <c r="AFQ13">
        <v>0</v>
      </c>
      <c r="AFR13">
        <v>14</v>
      </c>
      <c r="AFS13">
        <v>0</v>
      </c>
      <c r="AFT13">
        <v>52</v>
      </c>
      <c r="AFU13">
        <v>0</v>
      </c>
      <c r="AFV13">
        <v>0</v>
      </c>
      <c r="AFW13">
        <v>0</v>
      </c>
      <c r="AFX13">
        <v>0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0</v>
      </c>
      <c r="AGM13">
        <v>0</v>
      </c>
      <c r="AGN13">
        <v>0</v>
      </c>
      <c r="AGO13">
        <v>52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0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0</v>
      </c>
      <c r="AHL13">
        <v>0</v>
      </c>
      <c r="AHM13">
        <v>0</v>
      </c>
      <c r="AHN13">
        <v>0</v>
      </c>
      <c r="AHO13">
        <v>0</v>
      </c>
      <c r="AHP13">
        <v>0</v>
      </c>
      <c r="AHQ13">
        <v>0</v>
      </c>
      <c r="AHR13">
        <v>10</v>
      </c>
      <c r="AHS13">
        <v>0</v>
      </c>
      <c r="AHT13">
        <v>0</v>
      </c>
      <c r="AHU13">
        <v>0</v>
      </c>
      <c r="AHV13">
        <v>0</v>
      </c>
      <c r="AHW13">
        <v>0</v>
      </c>
      <c r="AHX13">
        <v>0</v>
      </c>
      <c r="AHY13">
        <v>0</v>
      </c>
      <c r="AHZ13">
        <v>0</v>
      </c>
      <c r="AIA13">
        <v>0</v>
      </c>
      <c r="AIB13">
        <v>0</v>
      </c>
      <c r="AIC13">
        <v>0</v>
      </c>
      <c r="AID13">
        <v>0</v>
      </c>
      <c r="AIE13">
        <v>0</v>
      </c>
      <c r="AIF13">
        <v>0</v>
      </c>
      <c r="AIG13">
        <v>0</v>
      </c>
      <c r="AIH13">
        <v>0</v>
      </c>
      <c r="AII13">
        <v>0</v>
      </c>
      <c r="AIJ13">
        <v>0</v>
      </c>
      <c r="AIK13">
        <v>0</v>
      </c>
      <c r="AIL13">
        <v>0</v>
      </c>
      <c r="AIM13">
        <v>10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0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0</v>
      </c>
      <c r="AJL13">
        <v>0</v>
      </c>
      <c r="AJM13">
        <v>0</v>
      </c>
      <c r="AJN13">
        <v>0</v>
      </c>
      <c r="AJO13">
        <v>0</v>
      </c>
      <c r="AJP13">
        <v>1738</v>
      </c>
      <c r="AJQ13">
        <v>0</v>
      </c>
      <c r="AJR13">
        <v>0</v>
      </c>
      <c r="AJS13">
        <v>0</v>
      </c>
      <c r="AJT13">
        <v>0</v>
      </c>
      <c r="AJU13">
        <v>0</v>
      </c>
      <c r="AJV13">
        <v>1</v>
      </c>
      <c r="AJW13">
        <v>0</v>
      </c>
      <c r="AJX13">
        <v>0</v>
      </c>
      <c r="AJY13">
        <v>0</v>
      </c>
      <c r="AJZ13">
        <v>0</v>
      </c>
      <c r="AKA13">
        <v>0</v>
      </c>
      <c r="AKB13">
        <v>0</v>
      </c>
      <c r="AKC13">
        <v>0</v>
      </c>
      <c r="AKD13">
        <v>0</v>
      </c>
      <c r="AKE13">
        <v>0</v>
      </c>
      <c r="AKF13">
        <v>1407</v>
      </c>
      <c r="AKG13">
        <v>37</v>
      </c>
      <c r="AKH13">
        <v>0</v>
      </c>
      <c r="AKI13">
        <v>0</v>
      </c>
      <c r="AKJ13">
        <v>0</v>
      </c>
      <c r="AKK13">
        <v>0</v>
      </c>
      <c r="AKL13">
        <v>0</v>
      </c>
      <c r="AKM13">
        <v>0</v>
      </c>
      <c r="AKN13">
        <v>0</v>
      </c>
      <c r="AKO13">
        <v>0</v>
      </c>
      <c r="AKP13">
        <v>0</v>
      </c>
      <c r="AKQ13">
        <v>0</v>
      </c>
      <c r="AKR13">
        <v>0</v>
      </c>
      <c r="AKS13">
        <v>0</v>
      </c>
      <c r="AKT13">
        <v>0</v>
      </c>
      <c r="AKU13">
        <v>0</v>
      </c>
      <c r="AKV13">
        <v>0</v>
      </c>
      <c r="AKW13">
        <v>0</v>
      </c>
      <c r="AKX13">
        <v>0</v>
      </c>
      <c r="AKY13">
        <v>0</v>
      </c>
      <c r="AKZ13">
        <v>0</v>
      </c>
      <c r="ALA13">
        <v>0</v>
      </c>
      <c r="ALB13">
        <v>0</v>
      </c>
      <c r="ALC13">
        <v>0</v>
      </c>
      <c r="ALD13">
        <v>0</v>
      </c>
      <c r="ALE13">
        <v>0</v>
      </c>
      <c r="ALF13">
        <v>0</v>
      </c>
      <c r="ALG13">
        <v>0</v>
      </c>
      <c r="ALH13">
        <v>0</v>
      </c>
      <c r="ALK13" s="178" t="s">
        <v>330</v>
      </c>
    </row>
    <row r="14" spans="1:1000" hidden="1">
      <c r="A14" s="178" t="s">
        <v>144</v>
      </c>
      <c r="B14">
        <v>11296</v>
      </c>
      <c r="C14">
        <v>79</v>
      </c>
      <c r="D14">
        <v>286</v>
      </c>
      <c r="E14">
        <v>285</v>
      </c>
      <c r="F14">
        <v>0</v>
      </c>
      <c r="G14">
        <v>1</v>
      </c>
      <c r="H14">
        <v>4</v>
      </c>
      <c r="I14">
        <v>810</v>
      </c>
      <c r="J14">
        <v>0</v>
      </c>
      <c r="K14">
        <v>0</v>
      </c>
      <c r="L14">
        <v>0</v>
      </c>
      <c r="M14">
        <v>0</v>
      </c>
      <c r="N14">
        <v>0</v>
      </c>
      <c r="O14">
        <v>115</v>
      </c>
      <c r="P14">
        <v>2</v>
      </c>
      <c r="Q14">
        <v>0</v>
      </c>
      <c r="R14">
        <v>0</v>
      </c>
      <c r="S14">
        <v>29</v>
      </c>
      <c r="T14">
        <v>0</v>
      </c>
      <c r="U14">
        <v>0</v>
      </c>
      <c r="V14">
        <v>144</v>
      </c>
      <c r="W14">
        <v>13049</v>
      </c>
      <c r="X14">
        <v>9</v>
      </c>
      <c r="Y14">
        <v>1083</v>
      </c>
      <c r="Z14">
        <v>27</v>
      </c>
      <c r="AA14">
        <v>3622</v>
      </c>
      <c r="AB14">
        <v>55</v>
      </c>
      <c r="AC14">
        <v>88</v>
      </c>
      <c r="AD14">
        <v>43</v>
      </c>
      <c r="AE14">
        <v>0</v>
      </c>
      <c r="AF14">
        <v>0</v>
      </c>
      <c r="AG14">
        <v>0</v>
      </c>
      <c r="AH14">
        <v>9</v>
      </c>
      <c r="AI14">
        <v>23</v>
      </c>
      <c r="AJ14">
        <v>0</v>
      </c>
      <c r="AK14">
        <v>0</v>
      </c>
      <c r="AL14">
        <v>0</v>
      </c>
      <c r="AM14">
        <v>0</v>
      </c>
      <c r="AN14">
        <v>75</v>
      </c>
      <c r="AO14">
        <v>0</v>
      </c>
      <c r="AP14">
        <v>0</v>
      </c>
      <c r="AQ14">
        <v>0</v>
      </c>
      <c r="AR14">
        <v>21</v>
      </c>
      <c r="AS14">
        <v>0</v>
      </c>
      <c r="AT14">
        <v>2</v>
      </c>
      <c r="AU14">
        <v>375</v>
      </c>
      <c r="AV14">
        <v>4313</v>
      </c>
      <c r="AW14">
        <v>3</v>
      </c>
      <c r="AX14">
        <v>194</v>
      </c>
      <c r="AY14">
        <v>8</v>
      </c>
      <c r="AZ14">
        <v>46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5</v>
      </c>
      <c r="BU14">
        <v>51</v>
      </c>
      <c r="BV14">
        <v>0</v>
      </c>
      <c r="BW14">
        <v>2</v>
      </c>
      <c r="BX14">
        <v>0</v>
      </c>
      <c r="BY14">
        <v>5</v>
      </c>
      <c r="BZ14">
        <v>8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1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8</v>
      </c>
      <c r="CS14">
        <v>0</v>
      </c>
      <c r="CT14">
        <v>22</v>
      </c>
      <c r="CU14">
        <v>0</v>
      </c>
      <c r="CV14">
        <v>2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3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3</v>
      </c>
      <c r="ES14">
        <v>0</v>
      </c>
      <c r="ET14">
        <v>0</v>
      </c>
      <c r="EU14">
        <v>0</v>
      </c>
      <c r="EV14">
        <v>29</v>
      </c>
      <c r="EW14">
        <v>30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4</v>
      </c>
      <c r="FE14">
        <v>0</v>
      </c>
      <c r="FF14">
        <v>0</v>
      </c>
      <c r="FG14">
        <v>0</v>
      </c>
      <c r="FH14">
        <v>0</v>
      </c>
      <c r="FI14">
        <v>1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28</v>
      </c>
      <c r="FP14">
        <v>2</v>
      </c>
      <c r="FQ14">
        <v>94</v>
      </c>
      <c r="FR14">
        <v>1</v>
      </c>
      <c r="FS14">
        <v>3</v>
      </c>
      <c r="FT14">
        <v>0</v>
      </c>
      <c r="FU14">
        <v>6650</v>
      </c>
      <c r="FV14">
        <v>12</v>
      </c>
      <c r="FW14">
        <v>4</v>
      </c>
      <c r="FX14">
        <v>0</v>
      </c>
      <c r="FY14">
        <v>0</v>
      </c>
      <c r="FZ14">
        <v>0</v>
      </c>
      <c r="GA14">
        <v>0</v>
      </c>
      <c r="GB14">
        <v>3</v>
      </c>
      <c r="GC14">
        <v>113</v>
      </c>
      <c r="GD14">
        <v>0</v>
      </c>
      <c r="GE14">
        <v>0</v>
      </c>
      <c r="GF14">
        <v>0</v>
      </c>
      <c r="GG14">
        <v>0</v>
      </c>
      <c r="GH14">
        <v>3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11</v>
      </c>
      <c r="GO14">
        <v>1129</v>
      </c>
      <c r="GP14">
        <v>7925</v>
      </c>
      <c r="GQ14">
        <v>2</v>
      </c>
      <c r="GR14">
        <v>434</v>
      </c>
      <c r="GS14">
        <v>2</v>
      </c>
      <c r="GT14">
        <v>138</v>
      </c>
      <c r="GU14">
        <v>0</v>
      </c>
      <c r="GV14">
        <v>2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8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18</v>
      </c>
      <c r="HO14">
        <v>166</v>
      </c>
      <c r="HP14">
        <v>0</v>
      </c>
      <c r="HQ14">
        <v>3</v>
      </c>
      <c r="HR14">
        <v>0</v>
      </c>
      <c r="HS14">
        <v>409</v>
      </c>
      <c r="HT14">
        <v>12</v>
      </c>
      <c r="HU14">
        <v>27</v>
      </c>
      <c r="HV14">
        <v>7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7</v>
      </c>
      <c r="IG14">
        <v>1</v>
      </c>
      <c r="IH14">
        <v>0</v>
      </c>
      <c r="II14">
        <v>0</v>
      </c>
      <c r="IJ14">
        <v>0</v>
      </c>
      <c r="IK14">
        <v>2</v>
      </c>
      <c r="IL14">
        <v>0</v>
      </c>
      <c r="IM14">
        <v>17</v>
      </c>
      <c r="IN14">
        <v>481</v>
      </c>
      <c r="IO14">
        <v>0</v>
      </c>
      <c r="IP14">
        <v>29</v>
      </c>
      <c r="IQ14">
        <v>1</v>
      </c>
      <c r="IR14">
        <v>163</v>
      </c>
      <c r="IS14">
        <v>7</v>
      </c>
      <c r="IT14">
        <v>12</v>
      </c>
      <c r="IU14">
        <v>5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7</v>
      </c>
      <c r="JF14">
        <v>0</v>
      </c>
      <c r="JG14">
        <v>0</v>
      </c>
      <c r="JH14">
        <v>0</v>
      </c>
      <c r="JI14">
        <v>0</v>
      </c>
      <c r="JJ14">
        <v>5</v>
      </c>
      <c r="JK14">
        <v>0</v>
      </c>
      <c r="JL14">
        <v>11</v>
      </c>
      <c r="JM14">
        <v>210</v>
      </c>
      <c r="JN14">
        <v>0</v>
      </c>
      <c r="JO14">
        <v>31</v>
      </c>
      <c r="JP14">
        <v>0</v>
      </c>
      <c r="JQ14">
        <v>1265</v>
      </c>
      <c r="JR14">
        <v>27</v>
      </c>
      <c r="JS14">
        <v>22</v>
      </c>
      <c r="JT14">
        <v>4</v>
      </c>
      <c r="JU14">
        <v>0</v>
      </c>
      <c r="JV14">
        <v>1</v>
      </c>
      <c r="JW14">
        <v>0</v>
      </c>
      <c r="JX14">
        <v>1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2</v>
      </c>
      <c r="KE14">
        <v>0</v>
      </c>
      <c r="KF14">
        <v>0</v>
      </c>
      <c r="KG14">
        <v>0</v>
      </c>
      <c r="KH14">
        <v>1</v>
      </c>
      <c r="KI14">
        <v>0</v>
      </c>
      <c r="KJ14">
        <v>0</v>
      </c>
      <c r="KK14">
        <v>52</v>
      </c>
      <c r="KL14">
        <v>1375</v>
      </c>
      <c r="KM14">
        <v>1</v>
      </c>
      <c r="KN14">
        <v>79</v>
      </c>
      <c r="KO14">
        <v>0</v>
      </c>
      <c r="KP14">
        <v>196</v>
      </c>
      <c r="KQ14">
        <v>3</v>
      </c>
      <c r="KR14">
        <v>2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20</v>
      </c>
      <c r="LK14">
        <v>221</v>
      </c>
      <c r="LL14">
        <v>0</v>
      </c>
      <c r="LM14">
        <v>2</v>
      </c>
      <c r="LN14">
        <v>0</v>
      </c>
      <c r="LO14">
        <v>6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1</v>
      </c>
      <c r="MJ14">
        <v>7</v>
      </c>
      <c r="MK14">
        <v>0</v>
      </c>
      <c r="ML14">
        <v>0</v>
      </c>
      <c r="MM14">
        <v>0</v>
      </c>
      <c r="MN14">
        <v>355</v>
      </c>
      <c r="MO14">
        <v>1</v>
      </c>
      <c r="MP14">
        <v>3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64</v>
      </c>
      <c r="NI14">
        <v>423</v>
      </c>
      <c r="NJ14">
        <v>0</v>
      </c>
      <c r="NK14">
        <v>3</v>
      </c>
      <c r="NL14">
        <v>0</v>
      </c>
      <c r="NM14">
        <v>1125</v>
      </c>
      <c r="NN14">
        <v>1</v>
      </c>
      <c r="NO14">
        <v>72</v>
      </c>
      <c r="NP14">
        <v>3</v>
      </c>
      <c r="NQ14">
        <v>0</v>
      </c>
      <c r="NR14">
        <v>0</v>
      </c>
      <c r="NS14">
        <v>0</v>
      </c>
      <c r="NT14">
        <v>0</v>
      </c>
      <c r="NU14">
        <v>6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1287</v>
      </c>
      <c r="OH14">
        <v>2494</v>
      </c>
      <c r="OI14">
        <v>0</v>
      </c>
      <c r="OJ14">
        <v>14</v>
      </c>
      <c r="OK14">
        <v>0</v>
      </c>
      <c r="OL14">
        <v>25308</v>
      </c>
      <c r="OM14">
        <v>235</v>
      </c>
      <c r="ON14">
        <v>518</v>
      </c>
      <c r="OO14">
        <v>347</v>
      </c>
      <c r="OP14">
        <v>0</v>
      </c>
      <c r="OQ14">
        <v>2</v>
      </c>
      <c r="OR14">
        <v>4</v>
      </c>
      <c r="OS14">
        <v>823</v>
      </c>
      <c r="OT14">
        <v>155</v>
      </c>
      <c r="OU14">
        <v>0</v>
      </c>
      <c r="OV14">
        <v>0</v>
      </c>
      <c r="OW14">
        <v>0</v>
      </c>
      <c r="OX14">
        <v>0</v>
      </c>
      <c r="OY14">
        <v>210</v>
      </c>
      <c r="OZ14">
        <v>3</v>
      </c>
      <c r="PA14">
        <v>0</v>
      </c>
      <c r="PB14">
        <v>0</v>
      </c>
      <c r="PC14">
        <v>51</v>
      </c>
      <c r="PD14">
        <v>7</v>
      </c>
      <c r="PE14">
        <v>49</v>
      </c>
      <c r="PF14">
        <v>3125</v>
      </c>
      <c r="PG14">
        <v>30834</v>
      </c>
      <c r="PH14">
        <v>16</v>
      </c>
      <c r="PI14">
        <v>1879</v>
      </c>
      <c r="PJ14">
        <v>38</v>
      </c>
      <c r="PK14">
        <v>3220</v>
      </c>
      <c r="PL14">
        <v>2190</v>
      </c>
      <c r="PM14">
        <v>90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123</v>
      </c>
      <c r="PU14">
        <v>32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2544</v>
      </c>
      <c r="QF14">
        <v>8199</v>
      </c>
      <c r="QG14">
        <v>0</v>
      </c>
      <c r="QH14">
        <v>60</v>
      </c>
      <c r="QI14">
        <v>0</v>
      </c>
      <c r="QJ14">
        <v>2650</v>
      </c>
      <c r="QK14">
        <v>1708</v>
      </c>
      <c r="QL14">
        <v>127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9</v>
      </c>
      <c r="QT14">
        <v>17</v>
      </c>
      <c r="QU14">
        <v>1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1561</v>
      </c>
      <c r="RE14">
        <v>6073</v>
      </c>
      <c r="RF14">
        <v>0</v>
      </c>
      <c r="RG14">
        <v>282</v>
      </c>
      <c r="RH14">
        <v>0</v>
      </c>
      <c r="RI14">
        <v>108</v>
      </c>
      <c r="RJ14">
        <v>38</v>
      </c>
      <c r="RK14">
        <v>80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0</v>
      </c>
      <c r="SC14">
        <v>70</v>
      </c>
      <c r="SD14">
        <v>296</v>
      </c>
      <c r="SE14">
        <v>0</v>
      </c>
      <c r="SF14">
        <v>7</v>
      </c>
      <c r="SG14">
        <v>0</v>
      </c>
      <c r="SH14">
        <v>20</v>
      </c>
      <c r="SI14">
        <v>18</v>
      </c>
      <c r="SJ14">
        <v>1</v>
      </c>
      <c r="SK14">
        <v>0</v>
      </c>
      <c r="SL14">
        <v>0</v>
      </c>
      <c r="SM14">
        <v>0</v>
      </c>
      <c r="SN14">
        <v>0</v>
      </c>
      <c r="SO14">
        <v>0</v>
      </c>
      <c r="SP14">
        <v>0</v>
      </c>
      <c r="SQ14">
        <v>0</v>
      </c>
      <c r="SR14">
        <v>0</v>
      </c>
      <c r="SS14">
        <v>0</v>
      </c>
      <c r="ST14">
        <v>0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0</v>
      </c>
      <c r="TB14">
        <v>0</v>
      </c>
      <c r="TC14">
        <v>39</v>
      </c>
      <c r="TD14">
        <v>0</v>
      </c>
      <c r="TE14">
        <v>0</v>
      </c>
      <c r="TF14">
        <v>0</v>
      </c>
      <c r="TG14">
        <v>6</v>
      </c>
      <c r="TH14">
        <v>2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0</v>
      </c>
      <c r="TO14">
        <v>0</v>
      </c>
      <c r="TP14">
        <v>0</v>
      </c>
      <c r="TQ14">
        <v>0</v>
      </c>
      <c r="TR14">
        <v>0</v>
      </c>
      <c r="TS14">
        <v>0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0</v>
      </c>
      <c r="UB14">
        <v>8</v>
      </c>
      <c r="UC14">
        <v>0</v>
      </c>
      <c r="UD14">
        <v>0</v>
      </c>
      <c r="UE14">
        <v>0</v>
      </c>
      <c r="UF14">
        <v>94</v>
      </c>
      <c r="UG14">
        <v>151</v>
      </c>
      <c r="UH14">
        <v>10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0</v>
      </c>
      <c r="UO14">
        <v>0</v>
      </c>
      <c r="UP14">
        <v>0</v>
      </c>
      <c r="UQ14">
        <v>0</v>
      </c>
      <c r="UR14">
        <v>0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3</v>
      </c>
      <c r="VA14">
        <v>258</v>
      </c>
      <c r="VB14">
        <v>0</v>
      </c>
      <c r="VC14">
        <v>0</v>
      </c>
      <c r="VD14">
        <v>0</v>
      </c>
      <c r="VE14">
        <v>5</v>
      </c>
      <c r="VF14">
        <v>1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0</v>
      </c>
      <c r="VO14">
        <v>0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1</v>
      </c>
      <c r="VZ14">
        <v>7</v>
      </c>
      <c r="WA14">
        <v>0</v>
      </c>
      <c r="WB14">
        <v>0</v>
      </c>
      <c r="WC14">
        <v>0</v>
      </c>
      <c r="WD14">
        <v>36</v>
      </c>
      <c r="WE14">
        <v>16</v>
      </c>
      <c r="WF14">
        <v>4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0</v>
      </c>
      <c r="WM14">
        <v>0</v>
      </c>
      <c r="WN14">
        <v>0</v>
      </c>
      <c r="WO14">
        <v>0</v>
      </c>
      <c r="WP14">
        <v>0</v>
      </c>
      <c r="WQ14">
        <v>0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3</v>
      </c>
      <c r="WY14">
        <v>59</v>
      </c>
      <c r="WZ14">
        <v>0</v>
      </c>
      <c r="XA14">
        <v>1</v>
      </c>
      <c r="XB14">
        <v>0</v>
      </c>
      <c r="XC14">
        <v>373</v>
      </c>
      <c r="XD14">
        <v>164</v>
      </c>
      <c r="XE14">
        <v>63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1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48</v>
      </c>
      <c r="XX14">
        <v>649</v>
      </c>
      <c r="XY14">
        <v>0</v>
      </c>
      <c r="XZ14">
        <v>1</v>
      </c>
      <c r="YA14">
        <v>0</v>
      </c>
      <c r="YB14">
        <v>19</v>
      </c>
      <c r="YC14">
        <v>10</v>
      </c>
      <c r="YD14">
        <v>3</v>
      </c>
      <c r="YE14">
        <v>0</v>
      </c>
      <c r="YF14">
        <v>0</v>
      </c>
      <c r="YG14">
        <v>0</v>
      </c>
      <c r="YH14">
        <v>0</v>
      </c>
      <c r="YI14">
        <v>0</v>
      </c>
      <c r="YJ14">
        <v>0</v>
      </c>
      <c r="YK14">
        <v>0</v>
      </c>
      <c r="YL14">
        <v>0</v>
      </c>
      <c r="YM14">
        <v>0</v>
      </c>
      <c r="YN14">
        <v>0</v>
      </c>
      <c r="YO14">
        <v>0</v>
      </c>
      <c r="YP14">
        <v>0</v>
      </c>
      <c r="YQ14">
        <v>0</v>
      </c>
      <c r="YR14">
        <v>0</v>
      </c>
      <c r="YS14">
        <v>0</v>
      </c>
      <c r="YT14">
        <v>0</v>
      </c>
      <c r="YU14">
        <v>0</v>
      </c>
      <c r="YV14">
        <v>30</v>
      </c>
      <c r="YW14">
        <v>62</v>
      </c>
      <c r="YX14">
        <v>0</v>
      </c>
      <c r="YY14">
        <v>1</v>
      </c>
      <c r="YZ14">
        <v>0</v>
      </c>
      <c r="ZA14">
        <v>15</v>
      </c>
      <c r="ZB14">
        <v>2</v>
      </c>
      <c r="ZC14">
        <v>2</v>
      </c>
      <c r="ZD14">
        <v>0</v>
      </c>
      <c r="ZE14">
        <v>0</v>
      </c>
      <c r="ZF14">
        <v>0</v>
      </c>
      <c r="ZG14">
        <v>0</v>
      </c>
      <c r="ZH14">
        <v>0</v>
      </c>
      <c r="ZI14">
        <v>0</v>
      </c>
      <c r="ZJ14">
        <v>0</v>
      </c>
      <c r="ZK14">
        <v>0</v>
      </c>
      <c r="ZL14">
        <v>0</v>
      </c>
      <c r="ZM14">
        <v>0</v>
      </c>
      <c r="ZN14">
        <v>0</v>
      </c>
      <c r="ZO14">
        <v>0</v>
      </c>
      <c r="ZP14">
        <v>0</v>
      </c>
      <c r="ZQ14">
        <v>0</v>
      </c>
      <c r="ZR14">
        <v>0</v>
      </c>
      <c r="ZS14">
        <v>0</v>
      </c>
      <c r="ZT14">
        <v>0</v>
      </c>
      <c r="ZU14">
        <v>6</v>
      </c>
      <c r="ZV14">
        <v>25</v>
      </c>
      <c r="ZW14">
        <v>0</v>
      </c>
      <c r="ZX14">
        <v>0</v>
      </c>
      <c r="ZY14">
        <v>0</v>
      </c>
      <c r="ZZ14">
        <v>329</v>
      </c>
      <c r="AAA14">
        <v>277</v>
      </c>
      <c r="AAB14">
        <v>40</v>
      </c>
      <c r="AAC14">
        <v>0</v>
      </c>
      <c r="AAD14">
        <v>0</v>
      </c>
      <c r="AAE14">
        <v>0</v>
      </c>
      <c r="AAF14">
        <v>0</v>
      </c>
      <c r="AAG14">
        <v>0</v>
      </c>
      <c r="AAH14">
        <v>0</v>
      </c>
      <c r="AAI14">
        <v>0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0</v>
      </c>
      <c r="AAR14">
        <v>0</v>
      </c>
      <c r="AAS14">
        <v>0</v>
      </c>
      <c r="AAT14">
        <v>70</v>
      </c>
      <c r="AAU14">
        <v>716</v>
      </c>
      <c r="AAV14">
        <v>0</v>
      </c>
      <c r="AAW14">
        <v>0</v>
      </c>
      <c r="AAX14">
        <v>0</v>
      </c>
      <c r="AAY14">
        <v>235</v>
      </c>
      <c r="AAZ14">
        <v>98</v>
      </c>
      <c r="ABA14">
        <v>16</v>
      </c>
      <c r="ABB14">
        <v>0</v>
      </c>
      <c r="ABC14">
        <v>0</v>
      </c>
      <c r="ABD14">
        <v>0</v>
      </c>
      <c r="ABE14">
        <v>0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0</v>
      </c>
      <c r="ABL14">
        <v>0</v>
      </c>
      <c r="ABM14">
        <v>0</v>
      </c>
      <c r="ABN14">
        <v>0</v>
      </c>
      <c r="ABO14">
        <v>0</v>
      </c>
      <c r="ABP14">
        <v>0</v>
      </c>
      <c r="ABQ14">
        <v>0</v>
      </c>
      <c r="ABR14">
        <v>0</v>
      </c>
      <c r="ABS14">
        <v>46</v>
      </c>
      <c r="ABT14">
        <v>395</v>
      </c>
      <c r="ABU14">
        <v>0</v>
      </c>
      <c r="ABV14">
        <v>3</v>
      </c>
      <c r="ABW14">
        <v>0</v>
      </c>
      <c r="ABX14">
        <v>16</v>
      </c>
      <c r="ABY14">
        <v>12</v>
      </c>
      <c r="ABZ14">
        <v>3</v>
      </c>
      <c r="ACA14">
        <v>0</v>
      </c>
      <c r="ACB14">
        <v>0</v>
      </c>
      <c r="ACC14">
        <v>0</v>
      </c>
      <c r="ACD14">
        <v>0</v>
      </c>
      <c r="ACE14">
        <v>0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0</v>
      </c>
      <c r="ACP14">
        <v>0</v>
      </c>
      <c r="ACQ14">
        <v>0</v>
      </c>
      <c r="ACR14">
        <v>7</v>
      </c>
      <c r="ACS14">
        <v>38</v>
      </c>
      <c r="ACT14">
        <v>0</v>
      </c>
      <c r="ACU14">
        <v>0</v>
      </c>
      <c r="ACV14">
        <v>0</v>
      </c>
      <c r="ACW14">
        <v>798</v>
      </c>
      <c r="ACX14">
        <v>498</v>
      </c>
      <c r="ACY14">
        <v>41</v>
      </c>
      <c r="ACZ14">
        <v>0</v>
      </c>
      <c r="ADA14">
        <v>0</v>
      </c>
      <c r="ADB14">
        <v>0</v>
      </c>
      <c r="ADC14">
        <v>0</v>
      </c>
      <c r="ADD14">
        <v>0</v>
      </c>
      <c r="ADE14">
        <v>0</v>
      </c>
      <c r="ADF14">
        <v>3</v>
      </c>
      <c r="ADG14">
        <v>0</v>
      </c>
      <c r="ADH14">
        <v>0</v>
      </c>
      <c r="ADI14">
        <v>0</v>
      </c>
      <c r="ADJ14">
        <v>0</v>
      </c>
      <c r="ADK14">
        <v>0</v>
      </c>
      <c r="ADL14">
        <v>0</v>
      </c>
      <c r="ADM14">
        <v>0</v>
      </c>
      <c r="ADN14">
        <v>0</v>
      </c>
      <c r="ADO14">
        <v>0</v>
      </c>
      <c r="ADP14">
        <v>0</v>
      </c>
      <c r="ADQ14">
        <v>197</v>
      </c>
      <c r="ADR14">
        <v>1537</v>
      </c>
      <c r="ADS14">
        <v>0</v>
      </c>
      <c r="ADT14">
        <v>0</v>
      </c>
      <c r="ADU14">
        <v>0</v>
      </c>
      <c r="ADV14">
        <v>934</v>
      </c>
      <c r="ADW14">
        <v>226</v>
      </c>
      <c r="ADX14">
        <v>55</v>
      </c>
      <c r="ADY14">
        <v>0</v>
      </c>
      <c r="ADZ14">
        <v>0</v>
      </c>
      <c r="AEA14">
        <v>0</v>
      </c>
      <c r="AEB14">
        <v>0</v>
      </c>
      <c r="AEC14">
        <v>0</v>
      </c>
      <c r="AED14">
        <v>0</v>
      </c>
      <c r="AEE14">
        <v>0</v>
      </c>
      <c r="AEF14">
        <v>5</v>
      </c>
      <c r="AEG14">
        <v>5</v>
      </c>
      <c r="AEH14">
        <v>0</v>
      </c>
      <c r="AEI14">
        <v>0</v>
      </c>
      <c r="AEJ14">
        <v>0</v>
      </c>
      <c r="AEK14">
        <v>0</v>
      </c>
      <c r="AEL14">
        <v>0</v>
      </c>
      <c r="AEM14">
        <v>0</v>
      </c>
      <c r="AEN14">
        <v>0</v>
      </c>
      <c r="AEO14">
        <v>0</v>
      </c>
      <c r="AEP14">
        <v>1865</v>
      </c>
      <c r="AEQ14">
        <v>3090</v>
      </c>
      <c r="AER14">
        <v>0</v>
      </c>
      <c r="AES14">
        <v>8</v>
      </c>
      <c r="AET14">
        <v>0</v>
      </c>
      <c r="AEU14">
        <v>8858</v>
      </c>
      <c r="AEV14">
        <v>5411</v>
      </c>
      <c r="AEW14">
        <v>535</v>
      </c>
      <c r="AEX14">
        <v>0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136</v>
      </c>
      <c r="AFE14">
        <v>54</v>
      </c>
      <c r="AFF14">
        <v>6</v>
      </c>
      <c r="AFG14">
        <v>0</v>
      </c>
      <c r="AFH14">
        <v>0</v>
      </c>
      <c r="AFI14">
        <v>0</v>
      </c>
      <c r="AFJ14">
        <v>0</v>
      </c>
      <c r="AFK14">
        <v>0</v>
      </c>
      <c r="AFL14">
        <v>0</v>
      </c>
      <c r="AFM14">
        <v>0</v>
      </c>
      <c r="AFN14">
        <v>0</v>
      </c>
      <c r="AFO14">
        <v>6451</v>
      </c>
      <c r="AFP14">
        <v>21451</v>
      </c>
      <c r="AFQ14">
        <v>0</v>
      </c>
      <c r="AFR14">
        <v>363</v>
      </c>
      <c r="AFS14">
        <v>0</v>
      </c>
      <c r="AFT14">
        <v>7</v>
      </c>
      <c r="AFU14">
        <v>0</v>
      </c>
      <c r="AFV14">
        <v>0</v>
      </c>
      <c r="AFW14">
        <v>0</v>
      </c>
      <c r="AFX14">
        <v>0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0</v>
      </c>
      <c r="AGM14">
        <v>0</v>
      </c>
      <c r="AGN14">
        <v>2</v>
      </c>
      <c r="AGO14">
        <v>9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0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0</v>
      </c>
      <c r="AHL14">
        <v>0</v>
      </c>
      <c r="AHM14">
        <v>0</v>
      </c>
      <c r="AHN14">
        <v>0</v>
      </c>
      <c r="AHO14">
        <v>0</v>
      </c>
      <c r="AHP14">
        <v>0</v>
      </c>
      <c r="AHQ14">
        <v>0</v>
      </c>
      <c r="AHR14">
        <v>3</v>
      </c>
      <c r="AHS14">
        <v>5</v>
      </c>
      <c r="AHT14">
        <v>0</v>
      </c>
      <c r="AHU14">
        <v>0</v>
      </c>
      <c r="AHV14">
        <v>0</v>
      </c>
      <c r="AHW14">
        <v>0</v>
      </c>
      <c r="AHX14">
        <v>0</v>
      </c>
      <c r="AHY14">
        <v>0</v>
      </c>
      <c r="AHZ14">
        <v>0</v>
      </c>
      <c r="AIA14">
        <v>0</v>
      </c>
      <c r="AIB14">
        <v>0</v>
      </c>
      <c r="AIC14">
        <v>0</v>
      </c>
      <c r="AID14">
        <v>0</v>
      </c>
      <c r="AIE14">
        <v>0</v>
      </c>
      <c r="AIF14">
        <v>0</v>
      </c>
      <c r="AIG14">
        <v>0</v>
      </c>
      <c r="AIH14">
        <v>0</v>
      </c>
      <c r="AII14">
        <v>0</v>
      </c>
      <c r="AIJ14">
        <v>0</v>
      </c>
      <c r="AIK14">
        <v>0</v>
      </c>
      <c r="AIL14">
        <v>1</v>
      </c>
      <c r="AIM14">
        <v>9</v>
      </c>
      <c r="AIN14">
        <v>0</v>
      </c>
      <c r="AIO14">
        <v>1</v>
      </c>
      <c r="AIP14">
        <v>0</v>
      </c>
      <c r="AIQ14">
        <v>0</v>
      </c>
      <c r="AIR14">
        <v>1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0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0</v>
      </c>
      <c r="AJL14">
        <v>1</v>
      </c>
      <c r="AJM14">
        <v>0</v>
      </c>
      <c r="AJN14">
        <v>1</v>
      </c>
      <c r="AJO14">
        <v>0</v>
      </c>
      <c r="AJP14">
        <v>12935</v>
      </c>
      <c r="AJQ14">
        <v>0</v>
      </c>
      <c r="AJR14">
        <v>0</v>
      </c>
      <c r="AJS14">
        <v>0</v>
      </c>
      <c r="AJT14">
        <v>0</v>
      </c>
      <c r="AJU14">
        <v>7</v>
      </c>
      <c r="AJV14">
        <v>2</v>
      </c>
      <c r="AJW14">
        <v>0</v>
      </c>
      <c r="AJX14">
        <v>0</v>
      </c>
      <c r="AJY14">
        <v>1</v>
      </c>
      <c r="AJZ14">
        <v>0</v>
      </c>
      <c r="AKA14">
        <v>0</v>
      </c>
      <c r="AKB14">
        <v>0</v>
      </c>
      <c r="AKC14">
        <v>0</v>
      </c>
      <c r="AKD14">
        <v>0</v>
      </c>
      <c r="AKE14">
        <v>0</v>
      </c>
      <c r="AKF14">
        <v>4387</v>
      </c>
      <c r="AKG14">
        <v>52</v>
      </c>
      <c r="AKH14">
        <v>0</v>
      </c>
      <c r="AKI14">
        <v>0</v>
      </c>
      <c r="AKJ14">
        <v>0</v>
      </c>
      <c r="AKK14">
        <v>0</v>
      </c>
      <c r="AKL14">
        <v>0</v>
      </c>
      <c r="AKM14">
        <v>3</v>
      </c>
      <c r="AKN14">
        <v>0</v>
      </c>
      <c r="AKO14">
        <v>0</v>
      </c>
      <c r="AKP14">
        <v>0</v>
      </c>
      <c r="AKQ14">
        <v>0</v>
      </c>
      <c r="AKR14">
        <v>0</v>
      </c>
      <c r="AKS14">
        <v>2</v>
      </c>
      <c r="AKT14">
        <v>0</v>
      </c>
      <c r="AKU14">
        <v>0</v>
      </c>
      <c r="AKV14">
        <v>0</v>
      </c>
      <c r="AKW14">
        <v>0</v>
      </c>
      <c r="AKX14">
        <v>0</v>
      </c>
      <c r="AKY14">
        <v>0</v>
      </c>
      <c r="AKZ14">
        <v>0</v>
      </c>
      <c r="ALA14">
        <v>0</v>
      </c>
      <c r="ALB14">
        <v>0</v>
      </c>
      <c r="ALC14">
        <v>0</v>
      </c>
      <c r="ALD14">
        <v>0</v>
      </c>
      <c r="ALE14">
        <v>0</v>
      </c>
      <c r="ALF14">
        <v>0</v>
      </c>
      <c r="ALG14">
        <v>1</v>
      </c>
      <c r="ALH14">
        <v>0</v>
      </c>
      <c r="ALK14" s="178" t="s">
        <v>331</v>
      </c>
    </row>
    <row r="15" spans="1:1000" hidden="1">
      <c r="A15" s="178" t="s">
        <v>145</v>
      </c>
      <c r="B15">
        <v>1885</v>
      </c>
      <c r="C15">
        <v>21</v>
      </c>
      <c r="D15">
        <v>107</v>
      </c>
      <c r="E15">
        <v>129</v>
      </c>
      <c r="F15">
        <v>0</v>
      </c>
      <c r="G15">
        <v>0</v>
      </c>
      <c r="H15">
        <v>0</v>
      </c>
      <c r="I15">
        <v>525</v>
      </c>
      <c r="J15">
        <v>2</v>
      </c>
      <c r="K15">
        <v>0</v>
      </c>
      <c r="L15">
        <v>0</v>
      </c>
      <c r="M15">
        <v>0</v>
      </c>
      <c r="N15">
        <v>0</v>
      </c>
      <c r="O15">
        <v>24</v>
      </c>
      <c r="P15">
        <v>0</v>
      </c>
      <c r="Q15">
        <v>2</v>
      </c>
      <c r="R15">
        <v>0</v>
      </c>
      <c r="S15">
        <v>29</v>
      </c>
      <c r="T15">
        <v>0</v>
      </c>
      <c r="U15">
        <v>0</v>
      </c>
      <c r="V15">
        <v>8</v>
      </c>
      <c r="W15">
        <v>2732</v>
      </c>
      <c r="X15">
        <v>0</v>
      </c>
      <c r="Y15">
        <v>86</v>
      </c>
      <c r="Z15">
        <v>0</v>
      </c>
      <c r="AA15">
        <v>370</v>
      </c>
      <c r="AB15">
        <v>24</v>
      </c>
      <c r="AC15">
        <v>14</v>
      </c>
      <c r="AD15">
        <v>11</v>
      </c>
      <c r="AE15">
        <v>0</v>
      </c>
      <c r="AF15">
        <v>0</v>
      </c>
      <c r="AG15">
        <v>0</v>
      </c>
      <c r="AH15">
        <v>0</v>
      </c>
      <c r="AI15">
        <v>1</v>
      </c>
      <c r="AJ15">
        <v>0</v>
      </c>
      <c r="AK15">
        <v>0</v>
      </c>
      <c r="AL15">
        <v>0</v>
      </c>
      <c r="AM15">
        <v>0</v>
      </c>
      <c r="AN15">
        <v>13</v>
      </c>
      <c r="AO15">
        <v>0</v>
      </c>
      <c r="AP15">
        <v>0</v>
      </c>
      <c r="AQ15">
        <v>0</v>
      </c>
      <c r="AR15">
        <v>18</v>
      </c>
      <c r="AS15">
        <v>0</v>
      </c>
      <c r="AT15">
        <v>0</v>
      </c>
      <c r="AU15">
        <v>6</v>
      </c>
      <c r="AV15">
        <v>457</v>
      </c>
      <c r="AW15">
        <v>0</v>
      </c>
      <c r="AX15">
        <v>14</v>
      </c>
      <c r="AY15">
        <v>0</v>
      </c>
      <c r="AZ15">
        <v>2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2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3</v>
      </c>
      <c r="CS15">
        <v>0</v>
      </c>
      <c r="CT15">
        <v>3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2</v>
      </c>
      <c r="DX15">
        <v>0</v>
      </c>
      <c r="DY15">
        <v>1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1</v>
      </c>
      <c r="ER15">
        <v>4</v>
      </c>
      <c r="ES15">
        <v>0</v>
      </c>
      <c r="ET15">
        <v>0</v>
      </c>
      <c r="EU15">
        <v>0</v>
      </c>
      <c r="EV15">
        <v>0</v>
      </c>
      <c r="EW15">
        <v>6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21</v>
      </c>
      <c r="FP15">
        <v>0</v>
      </c>
      <c r="FQ15">
        <v>27</v>
      </c>
      <c r="FR15">
        <v>0</v>
      </c>
      <c r="FS15">
        <v>3</v>
      </c>
      <c r="FT15">
        <v>0</v>
      </c>
      <c r="FU15">
        <v>1163</v>
      </c>
      <c r="FV15">
        <v>1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3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8</v>
      </c>
      <c r="GO15">
        <v>205</v>
      </c>
      <c r="GP15">
        <v>1380</v>
      </c>
      <c r="GQ15">
        <v>0</v>
      </c>
      <c r="GR15">
        <v>118</v>
      </c>
      <c r="GS15">
        <v>0</v>
      </c>
      <c r="GT15">
        <v>26</v>
      </c>
      <c r="GU15">
        <v>1</v>
      </c>
      <c r="GV15">
        <v>2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29</v>
      </c>
      <c r="HP15">
        <v>0</v>
      </c>
      <c r="HQ15">
        <v>0</v>
      </c>
      <c r="HR15">
        <v>0</v>
      </c>
      <c r="HS15">
        <v>82</v>
      </c>
      <c r="HT15">
        <v>16</v>
      </c>
      <c r="HU15">
        <v>14</v>
      </c>
      <c r="HV15">
        <v>3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1</v>
      </c>
      <c r="IL15">
        <v>0</v>
      </c>
      <c r="IM15">
        <v>2</v>
      </c>
      <c r="IN15">
        <v>118</v>
      </c>
      <c r="IO15">
        <v>0</v>
      </c>
      <c r="IP15">
        <v>2</v>
      </c>
      <c r="IQ15">
        <v>0</v>
      </c>
      <c r="IR15">
        <v>36</v>
      </c>
      <c r="IS15">
        <v>10</v>
      </c>
      <c r="IT15">
        <v>7</v>
      </c>
      <c r="IU15">
        <v>4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57</v>
      </c>
      <c r="JN15">
        <v>0</v>
      </c>
      <c r="JO15">
        <v>8</v>
      </c>
      <c r="JP15">
        <v>0</v>
      </c>
      <c r="JQ15">
        <v>596</v>
      </c>
      <c r="JR15">
        <v>79</v>
      </c>
      <c r="JS15">
        <v>29</v>
      </c>
      <c r="JT15">
        <v>5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0</v>
      </c>
      <c r="KC15">
        <v>0</v>
      </c>
      <c r="KD15">
        <v>2</v>
      </c>
      <c r="KE15">
        <v>0</v>
      </c>
      <c r="KF15">
        <v>0</v>
      </c>
      <c r="KG15">
        <v>0</v>
      </c>
      <c r="KH15">
        <v>4</v>
      </c>
      <c r="KI15">
        <v>0</v>
      </c>
      <c r="KJ15">
        <v>0</v>
      </c>
      <c r="KK15">
        <v>8</v>
      </c>
      <c r="KL15">
        <v>723</v>
      </c>
      <c r="KM15">
        <v>0</v>
      </c>
      <c r="KN15">
        <v>15</v>
      </c>
      <c r="KO15">
        <v>0</v>
      </c>
      <c r="KP15">
        <v>40</v>
      </c>
      <c r="KQ15">
        <v>1</v>
      </c>
      <c r="KR15">
        <v>4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45</v>
      </c>
      <c r="LL15">
        <v>0</v>
      </c>
      <c r="LM15">
        <v>4</v>
      </c>
      <c r="LN15">
        <v>0</v>
      </c>
      <c r="LO15">
        <v>2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2</v>
      </c>
      <c r="MK15">
        <v>0</v>
      </c>
      <c r="ML15">
        <v>0</v>
      </c>
      <c r="MM15">
        <v>0</v>
      </c>
      <c r="MN15">
        <v>59</v>
      </c>
      <c r="MO15">
        <v>2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61</v>
      </c>
      <c r="NJ15">
        <v>0</v>
      </c>
      <c r="NK15">
        <v>0</v>
      </c>
      <c r="NL15">
        <v>0</v>
      </c>
      <c r="NM15">
        <v>1029</v>
      </c>
      <c r="NN15">
        <v>3</v>
      </c>
      <c r="NO15">
        <v>27</v>
      </c>
      <c r="NP15">
        <v>5</v>
      </c>
      <c r="NQ15">
        <v>0</v>
      </c>
      <c r="NR15">
        <v>0</v>
      </c>
      <c r="NS15">
        <v>0</v>
      </c>
      <c r="NT15">
        <v>0</v>
      </c>
      <c r="NU15">
        <v>2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1</v>
      </c>
      <c r="OE15">
        <v>0</v>
      </c>
      <c r="OF15">
        <v>0</v>
      </c>
      <c r="OG15">
        <v>208</v>
      </c>
      <c r="OH15">
        <v>1275</v>
      </c>
      <c r="OI15">
        <v>0</v>
      </c>
      <c r="OJ15">
        <v>22</v>
      </c>
      <c r="OK15">
        <v>0</v>
      </c>
      <c r="OL15">
        <v>5292</v>
      </c>
      <c r="OM15">
        <v>164</v>
      </c>
      <c r="ON15">
        <v>205</v>
      </c>
      <c r="OO15">
        <v>157</v>
      </c>
      <c r="OP15">
        <v>0</v>
      </c>
      <c r="OQ15">
        <v>0</v>
      </c>
      <c r="OR15">
        <v>0</v>
      </c>
      <c r="OS15">
        <v>525</v>
      </c>
      <c r="OT15">
        <v>8</v>
      </c>
      <c r="OU15">
        <v>0</v>
      </c>
      <c r="OV15">
        <v>0</v>
      </c>
      <c r="OW15">
        <v>0</v>
      </c>
      <c r="OX15">
        <v>0</v>
      </c>
      <c r="OY15">
        <v>39</v>
      </c>
      <c r="OZ15">
        <v>0</v>
      </c>
      <c r="PA15">
        <v>2</v>
      </c>
      <c r="PB15">
        <v>0</v>
      </c>
      <c r="PC15">
        <v>52</v>
      </c>
      <c r="PD15">
        <v>1</v>
      </c>
      <c r="PE15">
        <v>32</v>
      </c>
      <c r="PF15">
        <v>438</v>
      </c>
      <c r="PG15">
        <v>6915</v>
      </c>
      <c r="PH15">
        <v>0</v>
      </c>
      <c r="PI15">
        <v>272</v>
      </c>
      <c r="PJ15">
        <v>0</v>
      </c>
      <c r="PK15">
        <v>901</v>
      </c>
      <c r="PL15">
        <v>101</v>
      </c>
      <c r="PM15">
        <v>26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1</v>
      </c>
      <c r="PU15">
        <v>0</v>
      </c>
      <c r="PV15">
        <v>0</v>
      </c>
      <c r="PW15">
        <v>0</v>
      </c>
      <c r="PX15">
        <v>0</v>
      </c>
      <c r="PY15">
        <v>0</v>
      </c>
      <c r="PZ15">
        <v>0</v>
      </c>
      <c r="QA15">
        <v>0</v>
      </c>
      <c r="QB15">
        <v>0</v>
      </c>
      <c r="QC15">
        <v>0</v>
      </c>
      <c r="QD15">
        <v>0</v>
      </c>
      <c r="QE15">
        <v>423</v>
      </c>
      <c r="QF15">
        <v>1452</v>
      </c>
      <c r="QG15">
        <v>0</v>
      </c>
      <c r="QH15">
        <v>34</v>
      </c>
      <c r="QI15">
        <v>0</v>
      </c>
      <c r="QJ15">
        <v>1040</v>
      </c>
      <c r="QK15">
        <v>113</v>
      </c>
      <c r="QL15">
        <v>28</v>
      </c>
      <c r="QM15">
        <v>0</v>
      </c>
      <c r="QN15">
        <v>0</v>
      </c>
      <c r="QO15">
        <v>0</v>
      </c>
      <c r="QP15">
        <v>0</v>
      </c>
      <c r="QQ15">
        <v>0</v>
      </c>
      <c r="QR15">
        <v>0</v>
      </c>
      <c r="QS15">
        <v>0</v>
      </c>
      <c r="QT15">
        <v>0</v>
      </c>
      <c r="QU15">
        <v>1</v>
      </c>
      <c r="QV15">
        <v>0</v>
      </c>
      <c r="QW15">
        <v>0</v>
      </c>
      <c r="QX15">
        <v>0</v>
      </c>
      <c r="QY15">
        <v>0</v>
      </c>
      <c r="QZ15">
        <v>0</v>
      </c>
      <c r="RA15">
        <v>0</v>
      </c>
      <c r="RB15">
        <v>0</v>
      </c>
      <c r="RC15">
        <v>0</v>
      </c>
      <c r="RD15">
        <v>207</v>
      </c>
      <c r="RE15">
        <v>1389</v>
      </c>
      <c r="RF15">
        <v>0</v>
      </c>
      <c r="RG15">
        <v>38</v>
      </c>
      <c r="RH15">
        <v>0</v>
      </c>
      <c r="RI15">
        <v>9</v>
      </c>
      <c r="RJ15">
        <v>1</v>
      </c>
      <c r="RK15">
        <v>0</v>
      </c>
      <c r="RL15">
        <v>0</v>
      </c>
      <c r="RM15">
        <v>0</v>
      </c>
      <c r="RN15">
        <v>0</v>
      </c>
      <c r="RO15">
        <v>0</v>
      </c>
      <c r="RP15">
        <v>0</v>
      </c>
      <c r="RQ15">
        <v>0</v>
      </c>
      <c r="RR15">
        <v>0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  <c r="RY15">
        <v>0</v>
      </c>
      <c r="RZ15">
        <v>0</v>
      </c>
      <c r="SA15">
        <v>0</v>
      </c>
      <c r="SB15">
        <v>0</v>
      </c>
      <c r="SC15">
        <v>2</v>
      </c>
      <c r="SD15">
        <v>12</v>
      </c>
      <c r="SE15">
        <v>0</v>
      </c>
      <c r="SF15">
        <v>1</v>
      </c>
      <c r="SG15">
        <v>0</v>
      </c>
      <c r="SH15">
        <v>1</v>
      </c>
      <c r="SI15">
        <v>0</v>
      </c>
      <c r="SJ15">
        <v>0</v>
      </c>
      <c r="SK15">
        <v>0</v>
      </c>
      <c r="SL15">
        <v>0</v>
      </c>
      <c r="SM15">
        <v>0</v>
      </c>
      <c r="SN15">
        <v>0</v>
      </c>
      <c r="SO15">
        <v>0</v>
      </c>
      <c r="SP15">
        <v>0</v>
      </c>
      <c r="SQ15">
        <v>0</v>
      </c>
      <c r="SR15">
        <v>0</v>
      </c>
      <c r="SS15">
        <v>0</v>
      </c>
      <c r="ST15">
        <v>0</v>
      </c>
      <c r="SU15">
        <v>0</v>
      </c>
      <c r="SV15">
        <v>0</v>
      </c>
      <c r="SW15">
        <v>0</v>
      </c>
      <c r="SX15">
        <v>0</v>
      </c>
      <c r="SY15">
        <v>0</v>
      </c>
      <c r="SZ15">
        <v>0</v>
      </c>
      <c r="TA15">
        <v>0</v>
      </c>
      <c r="TB15">
        <v>1</v>
      </c>
      <c r="TC15">
        <v>2</v>
      </c>
      <c r="TD15">
        <v>0</v>
      </c>
      <c r="TE15">
        <v>0</v>
      </c>
      <c r="TF15">
        <v>0</v>
      </c>
      <c r="TG15">
        <v>0</v>
      </c>
      <c r="TH15">
        <v>0</v>
      </c>
      <c r="TI15">
        <v>0</v>
      </c>
      <c r="TJ15">
        <v>0</v>
      </c>
      <c r="TK15">
        <v>0</v>
      </c>
      <c r="TL15">
        <v>0</v>
      </c>
      <c r="TM15">
        <v>0</v>
      </c>
      <c r="TN15">
        <v>0</v>
      </c>
      <c r="TO15">
        <v>0</v>
      </c>
      <c r="TP15">
        <v>0</v>
      </c>
      <c r="TQ15">
        <v>0</v>
      </c>
      <c r="TR15">
        <v>0</v>
      </c>
      <c r="TS15">
        <v>0</v>
      </c>
      <c r="TT15">
        <v>0</v>
      </c>
      <c r="TU15">
        <v>0</v>
      </c>
      <c r="TV15">
        <v>0</v>
      </c>
      <c r="TW15">
        <v>0</v>
      </c>
      <c r="TX15">
        <v>0</v>
      </c>
      <c r="TY15">
        <v>0</v>
      </c>
      <c r="TZ15">
        <v>0</v>
      </c>
      <c r="UA15">
        <v>0</v>
      </c>
      <c r="UB15">
        <v>0</v>
      </c>
      <c r="UC15">
        <v>0</v>
      </c>
      <c r="UD15">
        <v>0</v>
      </c>
      <c r="UE15">
        <v>0</v>
      </c>
      <c r="UF15">
        <v>6</v>
      </c>
      <c r="UG15">
        <v>0</v>
      </c>
      <c r="UH15">
        <v>1</v>
      </c>
      <c r="UI15">
        <v>0</v>
      </c>
      <c r="UJ15">
        <v>0</v>
      </c>
      <c r="UK15">
        <v>0</v>
      </c>
      <c r="UL15">
        <v>0</v>
      </c>
      <c r="UM15">
        <v>0</v>
      </c>
      <c r="UN15">
        <v>0</v>
      </c>
      <c r="UO15">
        <v>0</v>
      </c>
      <c r="UP15">
        <v>0</v>
      </c>
      <c r="UQ15">
        <v>0</v>
      </c>
      <c r="UR15">
        <v>0</v>
      </c>
      <c r="US15">
        <v>0</v>
      </c>
      <c r="UT15">
        <v>0</v>
      </c>
      <c r="UU15">
        <v>0</v>
      </c>
      <c r="UV15">
        <v>0</v>
      </c>
      <c r="UW15">
        <v>0</v>
      </c>
      <c r="UX15">
        <v>0</v>
      </c>
      <c r="UY15">
        <v>0</v>
      </c>
      <c r="UZ15">
        <v>0</v>
      </c>
      <c r="VA15">
        <v>7</v>
      </c>
      <c r="VB15">
        <v>0</v>
      </c>
      <c r="VC15">
        <v>0</v>
      </c>
      <c r="VD15">
        <v>0</v>
      </c>
      <c r="VE15">
        <v>1</v>
      </c>
      <c r="VF15">
        <v>0</v>
      </c>
      <c r="VG15">
        <v>0</v>
      </c>
      <c r="VH15">
        <v>0</v>
      </c>
      <c r="VI15">
        <v>0</v>
      </c>
      <c r="VJ15">
        <v>0</v>
      </c>
      <c r="VK15">
        <v>0</v>
      </c>
      <c r="VL15">
        <v>0</v>
      </c>
      <c r="VM15">
        <v>0</v>
      </c>
      <c r="VN15">
        <v>0</v>
      </c>
      <c r="VO15">
        <v>0</v>
      </c>
      <c r="VP15">
        <v>0</v>
      </c>
      <c r="VQ15">
        <v>0</v>
      </c>
      <c r="VR15">
        <v>0</v>
      </c>
      <c r="VS15">
        <v>0</v>
      </c>
      <c r="VT15">
        <v>0</v>
      </c>
      <c r="VU15">
        <v>0</v>
      </c>
      <c r="VV15">
        <v>0</v>
      </c>
      <c r="VW15">
        <v>0</v>
      </c>
      <c r="VX15">
        <v>0</v>
      </c>
      <c r="VY15">
        <v>0</v>
      </c>
      <c r="VZ15">
        <v>1</v>
      </c>
      <c r="WA15">
        <v>0</v>
      </c>
      <c r="WB15">
        <v>0</v>
      </c>
      <c r="WC15">
        <v>0</v>
      </c>
      <c r="WD15">
        <v>4</v>
      </c>
      <c r="WE15">
        <v>0</v>
      </c>
      <c r="WF15">
        <v>0</v>
      </c>
      <c r="WG15">
        <v>0</v>
      </c>
      <c r="WH15">
        <v>0</v>
      </c>
      <c r="WI15">
        <v>0</v>
      </c>
      <c r="WJ15">
        <v>0</v>
      </c>
      <c r="WK15">
        <v>0</v>
      </c>
      <c r="WL15">
        <v>0</v>
      </c>
      <c r="WM15">
        <v>0</v>
      </c>
      <c r="WN15">
        <v>0</v>
      </c>
      <c r="WO15">
        <v>0</v>
      </c>
      <c r="WP15">
        <v>0</v>
      </c>
      <c r="WQ15">
        <v>0</v>
      </c>
      <c r="WR15">
        <v>0</v>
      </c>
      <c r="WS15">
        <v>0</v>
      </c>
      <c r="WT15">
        <v>0</v>
      </c>
      <c r="WU15">
        <v>0</v>
      </c>
      <c r="WV15">
        <v>0</v>
      </c>
      <c r="WW15">
        <v>0</v>
      </c>
      <c r="WX15">
        <v>0</v>
      </c>
      <c r="WY15">
        <v>4</v>
      </c>
      <c r="WZ15">
        <v>0</v>
      </c>
      <c r="XA15">
        <v>0</v>
      </c>
      <c r="XB15">
        <v>0</v>
      </c>
      <c r="XC15">
        <v>31</v>
      </c>
      <c r="XD15">
        <v>0</v>
      </c>
      <c r="XE15">
        <v>1</v>
      </c>
      <c r="XF15">
        <v>0</v>
      </c>
      <c r="XG15">
        <v>0</v>
      </c>
      <c r="XH15">
        <v>0</v>
      </c>
      <c r="XI15">
        <v>0</v>
      </c>
      <c r="XJ15">
        <v>0</v>
      </c>
      <c r="XK15">
        <v>0</v>
      </c>
      <c r="XL15">
        <v>0</v>
      </c>
      <c r="XM15">
        <v>0</v>
      </c>
      <c r="XN15">
        <v>0</v>
      </c>
      <c r="XO15">
        <v>0</v>
      </c>
      <c r="XP15">
        <v>0</v>
      </c>
      <c r="XQ15">
        <v>0</v>
      </c>
      <c r="XR15">
        <v>0</v>
      </c>
      <c r="XS15">
        <v>0</v>
      </c>
      <c r="XT15">
        <v>0</v>
      </c>
      <c r="XU15">
        <v>0</v>
      </c>
      <c r="XV15">
        <v>0</v>
      </c>
      <c r="XW15">
        <v>5</v>
      </c>
      <c r="XX15">
        <v>37</v>
      </c>
      <c r="XY15">
        <v>0</v>
      </c>
      <c r="XZ15">
        <v>0</v>
      </c>
      <c r="YA15">
        <v>0</v>
      </c>
      <c r="YB15">
        <v>18</v>
      </c>
      <c r="YC15">
        <v>0</v>
      </c>
      <c r="YD15">
        <v>0</v>
      </c>
      <c r="YE15">
        <v>0</v>
      </c>
      <c r="YF15">
        <v>0</v>
      </c>
      <c r="YG15">
        <v>0</v>
      </c>
      <c r="YH15">
        <v>0</v>
      </c>
      <c r="YI15">
        <v>0</v>
      </c>
      <c r="YJ15">
        <v>0</v>
      </c>
      <c r="YK15">
        <v>0</v>
      </c>
      <c r="YL15">
        <v>0</v>
      </c>
      <c r="YM15">
        <v>0</v>
      </c>
      <c r="YN15">
        <v>0</v>
      </c>
      <c r="YO15">
        <v>0</v>
      </c>
      <c r="YP15">
        <v>0</v>
      </c>
      <c r="YQ15">
        <v>0</v>
      </c>
      <c r="YR15">
        <v>0</v>
      </c>
      <c r="YS15">
        <v>0</v>
      </c>
      <c r="YT15">
        <v>0</v>
      </c>
      <c r="YU15">
        <v>0</v>
      </c>
      <c r="YV15">
        <v>2</v>
      </c>
      <c r="YW15">
        <v>20</v>
      </c>
      <c r="YX15">
        <v>0</v>
      </c>
      <c r="YY15">
        <v>0</v>
      </c>
      <c r="YZ15">
        <v>0</v>
      </c>
      <c r="ZA15">
        <v>4</v>
      </c>
      <c r="ZB15">
        <v>0</v>
      </c>
      <c r="ZC15">
        <v>0</v>
      </c>
      <c r="ZD15">
        <v>0</v>
      </c>
      <c r="ZE15">
        <v>0</v>
      </c>
      <c r="ZF15">
        <v>0</v>
      </c>
      <c r="ZG15">
        <v>0</v>
      </c>
      <c r="ZH15">
        <v>0</v>
      </c>
      <c r="ZI15">
        <v>0</v>
      </c>
      <c r="ZJ15">
        <v>0</v>
      </c>
      <c r="ZK15">
        <v>0</v>
      </c>
      <c r="ZL15">
        <v>0</v>
      </c>
      <c r="ZM15">
        <v>0</v>
      </c>
      <c r="ZN15">
        <v>0</v>
      </c>
      <c r="ZO15">
        <v>0</v>
      </c>
      <c r="ZP15">
        <v>0</v>
      </c>
      <c r="ZQ15">
        <v>0</v>
      </c>
      <c r="ZR15">
        <v>0</v>
      </c>
      <c r="ZS15">
        <v>0</v>
      </c>
      <c r="ZT15">
        <v>0</v>
      </c>
      <c r="ZU15">
        <v>0</v>
      </c>
      <c r="ZV15">
        <v>4</v>
      </c>
      <c r="ZW15">
        <v>0</v>
      </c>
      <c r="ZX15">
        <v>0</v>
      </c>
      <c r="ZY15">
        <v>0</v>
      </c>
      <c r="ZZ15">
        <v>216</v>
      </c>
      <c r="AAA15">
        <v>21</v>
      </c>
      <c r="AAB15">
        <v>2</v>
      </c>
      <c r="AAC15">
        <v>0</v>
      </c>
      <c r="AAD15">
        <v>0</v>
      </c>
      <c r="AAE15">
        <v>0</v>
      </c>
      <c r="AAF15">
        <v>0</v>
      </c>
      <c r="AAG15">
        <v>0</v>
      </c>
      <c r="AAH15">
        <v>0</v>
      </c>
      <c r="AAI15">
        <v>0</v>
      </c>
      <c r="AAJ15">
        <v>0</v>
      </c>
      <c r="AAK15">
        <v>0</v>
      </c>
      <c r="AAL15">
        <v>0</v>
      </c>
      <c r="AAM15">
        <v>0</v>
      </c>
      <c r="AAN15">
        <v>0</v>
      </c>
      <c r="AAO15">
        <v>0</v>
      </c>
      <c r="AAP15">
        <v>0</v>
      </c>
      <c r="AAQ15">
        <v>0</v>
      </c>
      <c r="AAR15">
        <v>0</v>
      </c>
      <c r="AAS15">
        <v>0</v>
      </c>
      <c r="AAT15">
        <v>42</v>
      </c>
      <c r="AAU15">
        <v>281</v>
      </c>
      <c r="AAV15">
        <v>0</v>
      </c>
      <c r="AAW15">
        <v>10</v>
      </c>
      <c r="AAX15">
        <v>0</v>
      </c>
      <c r="AAY15">
        <v>212</v>
      </c>
      <c r="AAZ15">
        <v>0</v>
      </c>
      <c r="ABA15">
        <v>1</v>
      </c>
      <c r="ABB15">
        <v>0</v>
      </c>
      <c r="ABC15">
        <v>0</v>
      </c>
      <c r="ABD15">
        <v>0</v>
      </c>
      <c r="ABE15">
        <v>0</v>
      </c>
      <c r="ABF15">
        <v>0</v>
      </c>
      <c r="ABG15">
        <v>0</v>
      </c>
      <c r="ABH15">
        <v>0</v>
      </c>
      <c r="ABI15">
        <v>0</v>
      </c>
      <c r="ABJ15">
        <v>0</v>
      </c>
      <c r="ABK15">
        <v>0</v>
      </c>
      <c r="ABL15">
        <v>0</v>
      </c>
      <c r="ABM15">
        <v>0</v>
      </c>
      <c r="ABN15">
        <v>0</v>
      </c>
      <c r="ABO15">
        <v>0</v>
      </c>
      <c r="ABP15">
        <v>0</v>
      </c>
      <c r="ABQ15">
        <v>0</v>
      </c>
      <c r="ABR15">
        <v>0</v>
      </c>
      <c r="ABS15">
        <v>36</v>
      </c>
      <c r="ABT15">
        <v>249</v>
      </c>
      <c r="ABU15">
        <v>0</v>
      </c>
      <c r="ABV15">
        <v>9</v>
      </c>
      <c r="ABW15">
        <v>0</v>
      </c>
      <c r="ABX15">
        <v>10</v>
      </c>
      <c r="ABY15">
        <v>0</v>
      </c>
      <c r="ABZ15">
        <v>0</v>
      </c>
      <c r="ACA15">
        <v>0</v>
      </c>
      <c r="ACB15">
        <v>0</v>
      </c>
      <c r="ACC15">
        <v>0</v>
      </c>
      <c r="ACD15">
        <v>0</v>
      </c>
      <c r="ACE15">
        <v>0</v>
      </c>
      <c r="ACF15">
        <v>0</v>
      </c>
      <c r="ACG15">
        <v>0</v>
      </c>
      <c r="ACH15">
        <v>0</v>
      </c>
      <c r="ACI15">
        <v>0</v>
      </c>
      <c r="ACJ15">
        <v>0</v>
      </c>
      <c r="ACK15">
        <v>0</v>
      </c>
      <c r="ACL15">
        <v>0</v>
      </c>
      <c r="ACM15">
        <v>0</v>
      </c>
      <c r="ACN15">
        <v>0</v>
      </c>
      <c r="ACO15">
        <v>0</v>
      </c>
      <c r="ACP15">
        <v>0</v>
      </c>
      <c r="ACQ15">
        <v>0</v>
      </c>
      <c r="ACR15">
        <v>0</v>
      </c>
      <c r="ACS15">
        <v>10</v>
      </c>
      <c r="ACT15">
        <v>0</v>
      </c>
      <c r="ACU15">
        <v>1</v>
      </c>
      <c r="ACV15">
        <v>0</v>
      </c>
      <c r="ACW15">
        <v>130</v>
      </c>
      <c r="ACX15">
        <v>5</v>
      </c>
      <c r="ACY15">
        <v>8</v>
      </c>
      <c r="ACZ15">
        <v>0</v>
      </c>
      <c r="ADA15">
        <v>0</v>
      </c>
      <c r="ADB15">
        <v>0</v>
      </c>
      <c r="ADC15">
        <v>0</v>
      </c>
      <c r="ADD15">
        <v>0</v>
      </c>
      <c r="ADE15">
        <v>0</v>
      </c>
      <c r="ADF15">
        <v>0</v>
      </c>
      <c r="ADG15">
        <v>0</v>
      </c>
      <c r="ADH15">
        <v>0</v>
      </c>
      <c r="ADI15">
        <v>0</v>
      </c>
      <c r="ADJ15">
        <v>0</v>
      </c>
      <c r="ADK15">
        <v>0</v>
      </c>
      <c r="ADL15">
        <v>0</v>
      </c>
      <c r="ADM15">
        <v>0</v>
      </c>
      <c r="ADN15">
        <v>0</v>
      </c>
      <c r="ADO15">
        <v>0</v>
      </c>
      <c r="ADP15">
        <v>0</v>
      </c>
      <c r="ADQ15">
        <v>52</v>
      </c>
      <c r="ADR15">
        <v>195</v>
      </c>
      <c r="ADS15">
        <v>0</v>
      </c>
      <c r="ADT15">
        <v>1</v>
      </c>
      <c r="ADU15">
        <v>0</v>
      </c>
      <c r="ADV15">
        <v>185</v>
      </c>
      <c r="ADW15">
        <v>4</v>
      </c>
      <c r="ADX15">
        <v>11</v>
      </c>
      <c r="ADY15">
        <v>0</v>
      </c>
      <c r="ADZ15">
        <v>0</v>
      </c>
      <c r="AEA15">
        <v>0</v>
      </c>
      <c r="AEB15">
        <v>0</v>
      </c>
      <c r="AEC15">
        <v>0</v>
      </c>
      <c r="AED15">
        <v>0</v>
      </c>
      <c r="AEE15">
        <v>0</v>
      </c>
      <c r="AEF15">
        <v>0</v>
      </c>
      <c r="AEG15">
        <v>0</v>
      </c>
      <c r="AEH15">
        <v>0</v>
      </c>
      <c r="AEI15">
        <v>0</v>
      </c>
      <c r="AEJ15">
        <v>0</v>
      </c>
      <c r="AEK15">
        <v>0</v>
      </c>
      <c r="AEL15">
        <v>0</v>
      </c>
      <c r="AEM15">
        <v>0</v>
      </c>
      <c r="AEN15">
        <v>0</v>
      </c>
      <c r="AEO15">
        <v>0</v>
      </c>
      <c r="AEP15">
        <v>149</v>
      </c>
      <c r="AEQ15">
        <v>349</v>
      </c>
      <c r="AER15">
        <v>0</v>
      </c>
      <c r="AES15">
        <v>3</v>
      </c>
      <c r="AET15">
        <v>0</v>
      </c>
      <c r="AEU15">
        <v>2768</v>
      </c>
      <c r="AEV15">
        <v>245</v>
      </c>
      <c r="AEW15">
        <v>78</v>
      </c>
      <c r="AEX15">
        <v>0</v>
      </c>
      <c r="AEY15">
        <v>0</v>
      </c>
      <c r="AEZ15">
        <v>0</v>
      </c>
      <c r="AFA15">
        <v>0</v>
      </c>
      <c r="AFB15">
        <v>0</v>
      </c>
      <c r="AFC15">
        <v>0</v>
      </c>
      <c r="AFD15">
        <v>1</v>
      </c>
      <c r="AFE15">
        <v>0</v>
      </c>
      <c r="AFF15">
        <v>1</v>
      </c>
      <c r="AFG15">
        <v>0</v>
      </c>
      <c r="AFH15">
        <v>0</v>
      </c>
      <c r="AFI15">
        <v>0</v>
      </c>
      <c r="AFJ15">
        <v>0</v>
      </c>
      <c r="AFK15">
        <v>0</v>
      </c>
      <c r="AFL15">
        <v>0</v>
      </c>
      <c r="AFM15">
        <v>0</v>
      </c>
      <c r="AFN15">
        <v>0</v>
      </c>
      <c r="AFO15">
        <v>919</v>
      </c>
      <c r="AFP15">
        <v>4012</v>
      </c>
      <c r="AFQ15">
        <v>0</v>
      </c>
      <c r="AFR15">
        <v>97</v>
      </c>
      <c r="AFS15">
        <v>0</v>
      </c>
      <c r="AFT15">
        <v>0</v>
      </c>
      <c r="AFU15">
        <v>0</v>
      </c>
      <c r="AFV15">
        <v>0</v>
      </c>
      <c r="AFW15">
        <v>0</v>
      </c>
      <c r="AFX15">
        <v>0</v>
      </c>
      <c r="AFY15">
        <v>0</v>
      </c>
      <c r="AFZ15">
        <v>0</v>
      </c>
      <c r="AGA15">
        <v>0</v>
      </c>
      <c r="AGB15">
        <v>0</v>
      </c>
      <c r="AGC15">
        <v>0</v>
      </c>
      <c r="AGD15">
        <v>0</v>
      </c>
      <c r="AGE15">
        <v>0</v>
      </c>
      <c r="AGF15">
        <v>0</v>
      </c>
      <c r="AGG15">
        <v>0</v>
      </c>
      <c r="AGH15">
        <v>0</v>
      </c>
      <c r="AGI15">
        <v>0</v>
      </c>
      <c r="AGJ15">
        <v>0</v>
      </c>
      <c r="AGK15">
        <v>0</v>
      </c>
      <c r="AGL15">
        <v>0</v>
      </c>
      <c r="AGM15">
        <v>0</v>
      </c>
      <c r="AGN15">
        <v>21</v>
      </c>
      <c r="AGO15">
        <v>21</v>
      </c>
      <c r="AGP15">
        <v>0</v>
      </c>
      <c r="AGQ15">
        <v>0</v>
      </c>
      <c r="AGR15">
        <v>0</v>
      </c>
      <c r="AGS15">
        <v>0</v>
      </c>
      <c r="AGT15">
        <v>0</v>
      </c>
      <c r="AGU15">
        <v>0</v>
      </c>
      <c r="AGV15">
        <v>0</v>
      </c>
      <c r="AGW15">
        <v>0</v>
      </c>
      <c r="AGX15">
        <v>0</v>
      </c>
      <c r="AGY15">
        <v>0</v>
      </c>
      <c r="AGZ15">
        <v>0</v>
      </c>
      <c r="AHA15">
        <v>0</v>
      </c>
      <c r="AHB15">
        <v>0</v>
      </c>
      <c r="AHC15">
        <v>0</v>
      </c>
      <c r="AHD15">
        <v>0</v>
      </c>
      <c r="AHE15">
        <v>0</v>
      </c>
      <c r="AHF15">
        <v>0</v>
      </c>
      <c r="AHG15">
        <v>0</v>
      </c>
      <c r="AHH15">
        <v>0</v>
      </c>
      <c r="AHI15">
        <v>0</v>
      </c>
      <c r="AHJ15">
        <v>0</v>
      </c>
      <c r="AHK15">
        <v>0</v>
      </c>
      <c r="AHL15">
        <v>0</v>
      </c>
      <c r="AHM15">
        <v>0</v>
      </c>
      <c r="AHN15">
        <v>0</v>
      </c>
      <c r="AHO15">
        <v>0</v>
      </c>
      <c r="AHP15">
        <v>0</v>
      </c>
      <c r="AHQ15">
        <v>0</v>
      </c>
      <c r="AHR15">
        <v>4</v>
      </c>
      <c r="AHS15">
        <v>0</v>
      </c>
      <c r="AHT15">
        <v>1</v>
      </c>
      <c r="AHU15">
        <v>0</v>
      </c>
      <c r="AHV15">
        <v>0</v>
      </c>
      <c r="AHW15">
        <v>0</v>
      </c>
      <c r="AHX15">
        <v>0</v>
      </c>
      <c r="AHY15">
        <v>0</v>
      </c>
      <c r="AHZ15">
        <v>0</v>
      </c>
      <c r="AIA15">
        <v>0</v>
      </c>
      <c r="AIB15">
        <v>0</v>
      </c>
      <c r="AIC15">
        <v>0</v>
      </c>
      <c r="AID15">
        <v>0</v>
      </c>
      <c r="AIE15">
        <v>0</v>
      </c>
      <c r="AIF15">
        <v>0</v>
      </c>
      <c r="AIG15">
        <v>0</v>
      </c>
      <c r="AIH15">
        <v>0</v>
      </c>
      <c r="AII15">
        <v>0</v>
      </c>
      <c r="AIJ15">
        <v>0</v>
      </c>
      <c r="AIK15">
        <v>0</v>
      </c>
      <c r="AIL15">
        <v>1</v>
      </c>
      <c r="AIM15">
        <v>6</v>
      </c>
      <c r="AIN15">
        <v>0</v>
      </c>
      <c r="AIO15">
        <v>0</v>
      </c>
      <c r="AIP15">
        <v>0</v>
      </c>
      <c r="AIQ15">
        <v>0</v>
      </c>
      <c r="AIR15">
        <v>0</v>
      </c>
      <c r="AIS15">
        <v>0</v>
      </c>
      <c r="AIT15">
        <v>0</v>
      </c>
      <c r="AIU15">
        <v>0</v>
      </c>
      <c r="AIV15">
        <v>0</v>
      </c>
      <c r="AIW15">
        <v>0</v>
      </c>
      <c r="AIX15">
        <v>0</v>
      </c>
      <c r="AIY15">
        <v>0</v>
      </c>
      <c r="AIZ15">
        <v>0</v>
      </c>
      <c r="AJA15">
        <v>0</v>
      </c>
      <c r="AJB15">
        <v>0</v>
      </c>
      <c r="AJC15">
        <v>0</v>
      </c>
      <c r="AJD15">
        <v>0</v>
      </c>
      <c r="AJE15">
        <v>0</v>
      </c>
      <c r="AJF15">
        <v>0</v>
      </c>
      <c r="AJG15">
        <v>0</v>
      </c>
      <c r="AJH15">
        <v>0</v>
      </c>
      <c r="AJI15">
        <v>0</v>
      </c>
      <c r="AJJ15">
        <v>0</v>
      </c>
      <c r="AJK15">
        <v>0</v>
      </c>
      <c r="AJL15">
        <v>0</v>
      </c>
      <c r="AJM15">
        <v>0</v>
      </c>
      <c r="AJN15">
        <v>0</v>
      </c>
      <c r="AJO15">
        <v>0</v>
      </c>
      <c r="AJP15">
        <v>2721</v>
      </c>
      <c r="AJQ15">
        <v>0</v>
      </c>
      <c r="AJR15">
        <v>0</v>
      </c>
      <c r="AJS15">
        <v>0</v>
      </c>
      <c r="AJT15">
        <v>0</v>
      </c>
      <c r="AJU15">
        <v>0</v>
      </c>
      <c r="AJV15">
        <v>0</v>
      </c>
      <c r="AJW15">
        <v>0</v>
      </c>
      <c r="AJX15">
        <v>0</v>
      </c>
      <c r="AJY15">
        <v>0</v>
      </c>
      <c r="AJZ15">
        <v>0</v>
      </c>
      <c r="AKA15">
        <v>0</v>
      </c>
      <c r="AKB15">
        <v>0</v>
      </c>
      <c r="AKC15">
        <v>0</v>
      </c>
      <c r="AKD15">
        <v>0</v>
      </c>
      <c r="AKE15">
        <v>0</v>
      </c>
      <c r="AKF15">
        <v>941</v>
      </c>
      <c r="AKG15">
        <v>0</v>
      </c>
      <c r="AKH15">
        <v>0</v>
      </c>
      <c r="AKI15">
        <v>0</v>
      </c>
      <c r="AKJ15">
        <v>0</v>
      </c>
      <c r="AKK15">
        <v>0</v>
      </c>
      <c r="AKL15">
        <v>0</v>
      </c>
      <c r="AKM15">
        <v>3</v>
      </c>
      <c r="AKN15">
        <v>0</v>
      </c>
      <c r="AKO15">
        <v>0</v>
      </c>
      <c r="AKP15">
        <v>0</v>
      </c>
      <c r="AKQ15">
        <v>0</v>
      </c>
      <c r="AKR15">
        <v>0</v>
      </c>
      <c r="AKS15">
        <v>3</v>
      </c>
      <c r="AKT15">
        <v>0</v>
      </c>
      <c r="AKU15">
        <v>0</v>
      </c>
      <c r="AKV15">
        <v>0</v>
      </c>
      <c r="AKW15">
        <v>0</v>
      </c>
      <c r="AKX15">
        <v>0</v>
      </c>
      <c r="AKY15">
        <v>0</v>
      </c>
      <c r="AKZ15">
        <v>0</v>
      </c>
      <c r="ALA15">
        <v>0</v>
      </c>
      <c r="ALB15">
        <v>0</v>
      </c>
      <c r="ALC15">
        <v>0</v>
      </c>
      <c r="ALD15">
        <v>0</v>
      </c>
      <c r="ALE15">
        <v>0</v>
      </c>
      <c r="ALF15">
        <v>0</v>
      </c>
      <c r="ALG15">
        <v>0</v>
      </c>
      <c r="ALH15">
        <v>0</v>
      </c>
      <c r="ALK15" s="178" t="s">
        <v>332</v>
      </c>
    </row>
    <row r="16" spans="1:1000" hidden="1">
      <c r="A16" s="178" t="s">
        <v>146</v>
      </c>
      <c r="B16">
        <v>6984</v>
      </c>
      <c r="C16">
        <v>1007</v>
      </c>
      <c r="D16">
        <v>300</v>
      </c>
      <c r="E16">
        <v>328</v>
      </c>
      <c r="F16">
        <v>0</v>
      </c>
      <c r="G16">
        <v>25</v>
      </c>
      <c r="H16">
        <v>0</v>
      </c>
      <c r="I16">
        <v>481</v>
      </c>
      <c r="J16">
        <v>5</v>
      </c>
      <c r="K16">
        <v>0</v>
      </c>
      <c r="L16">
        <v>0</v>
      </c>
      <c r="M16">
        <v>0</v>
      </c>
      <c r="N16">
        <v>0</v>
      </c>
      <c r="O16">
        <v>141</v>
      </c>
      <c r="P16">
        <v>0</v>
      </c>
      <c r="Q16">
        <v>0</v>
      </c>
      <c r="R16">
        <v>1</v>
      </c>
      <c r="S16">
        <v>71</v>
      </c>
      <c r="T16">
        <v>0</v>
      </c>
      <c r="U16">
        <v>0</v>
      </c>
      <c r="V16">
        <v>80</v>
      </c>
      <c r="W16">
        <v>9423</v>
      </c>
      <c r="X16">
        <v>29</v>
      </c>
      <c r="Y16">
        <v>2576</v>
      </c>
      <c r="Z16">
        <v>44</v>
      </c>
      <c r="AA16">
        <v>368</v>
      </c>
      <c r="AB16">
        <v>94</v>
      </c>
      <c r="AC16">
        <v>6</v>
      </c>
      <c r="AD16">
        <v>0</v>
      </c>
      <c r="AE16">
        <v>0</v>
      </c>
      <c r="AF16">
        <v>0</v>
      </c>
      <c r="AG16">
        <v>0</v>
      </c>
      <c r="AH16">
        <v>7</v>
      </c>
      <c r="AI16">
        <v>1</v>
      </c>
      <c r="AJ16">
        <v>0</v>
      </c>
      <c r="AK16">
        <v>0</v>
      </c>
      <c r="AL16">
        <v>0</v>
      </c>
      <c r="AM16">
        <v>0</v>
      </c>
      <c r="AN16">
        <v>8</v>
      </c>
      <c r="AO16">
        <v>0</v>
      </c>
      <c r="AP16">
        <v>0</v>
      </c>
      <c r="AQ16">
        <v>0</v>
      </c>
      <c r="AR16">
        <v>19</v>
      </c>
      <c r="AS16">
        <v>0</v>
      </c>
      <c r="AT16">
        <v>0</v>
      </c>
      <c r="AU16">
        <v>0</v>
      </c>
      <c r="AV16">
        <v>503</v>
      </c>
      <c r="AW16">
        <v>0</v>
      </c>
      <c r="AX16">
        <v>59</v>
      </c>
      <c r="AY16">
        <v>1</v>
      </c>
      <c r="AZ16">
        <v>7</v>
      </c>
      <c r="BA16">
        <v>1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8</v>
      </c>
      <c r="BV16">
        <v>0</v>
      </c>
      <c r="BW16">
        <v>1</v>
      </c>
      <c r="BX16">
        <v>0</v>
      </c>
      <c r="BY16">
        <v>35</v>
      </c>
      <c r="BZ16">
        <v>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1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37</v>
      </c>
      <c r="CS16">
        <v>0</v>
      </c>
      <c r="CT16">
        <v>74</v>
      </c>
      <c r="CU16">
        <v>1</v>
      </c>
      <c r="CV16">
        <v>24</v>
      </c>
      <c r="CW16">
        <v>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1</v>
      </c>
      <c r="DR16">
        <v>0</v>
      </c>
      <c r="DS16">
        <v>1</v>
      </c>
      <c r="DT16">
        <v>0</v>
      </c>
      <c r="DU16">
        <v>1</v>
      </c>
      <c r="DV16">
        <v>0</v>
      </c>
      <c r="DW16">
        <v>1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1</v>
      </c>
      <c r="ES16">
        <v>0</v>
      </c>
      <c r="ET16">
        <v>2</v>
      </c>
      <c r="EU16">
        <v>0</v>
      </c>
      <c r="EV16">
        <v>57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20</v>
      </c>
      <c r="FP16">
        <v>0</v>
      </c>
      <c r="FQ16">
        <v>77</v>
      </c>
      <c r="FR16">
        <v>13</v>
      </c>
      <c r="FS16">
        <v>102</v>
      </c>
      <c r="FT16">
        <v>26</v>
      </c>
      <c r="FU16">
        <v>7957</v>
      </c>
      <c r="FV16">
        <v>1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12</v>
      </c>
      <c r="GD16">
        <v>0</v>
      </c>
      <c r="GE16">
        <v>0</v>
      </c>
      <c r="GF16">
        <v>0</v>
      </c>
      <c r="GG16">
        <v>0</v>
      </c>
      <c r="GH16">
        <v>1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4</v>
      </c>
      <c r="GO16">
        <v>4</v>
      </c>
      <c r="GP16">
        <v>7979</v>
      </c>
      <c r="GQ16">
        <v>6</v>
      </c>
      <c r="GR16">
        <v>1065</v>
      </c>
      <c r="GS16">
        <v>9</v>
      </c>
      <c r="GT16">
        <v>12</v>
      </c>
      <c r="GU16">
        <v>1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2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15</v>
      </c>
      <c r="HP16">
        <v>0</v>
      </c>
      <c r="HQ16">
        <v>8</v>
      </c>
      <c r="HR16">
        <v>0</v>
      </c>
      <c r="HS16">
        <v>66</v>
      </c>
      <c r="HT16">
        <v>73</v>
      </c>
      <c r="HU16">
        <v>8</v>
      </c>
      <c r="HV16">
        <v>2</v>
      </c>
      <c r="HW16">
        <v>0</v>
      </c>
      <c r="HX16">
        <v>0</v>
      </c>
      <c r="HY16">
        <v>0</v>
      </c>
      <c r="HZ16">
        <v>0</v>
      </c>
      <c r="IA16">
        <v>1</v>
      </c>
      <c r="IB16">
        <v>0</v>
      </c>
      <c r="IC16">
        <v>0</v>
      </c>
      <c r="ID16">
        <v>0</v>
      </c>
      <c r="IE16">
        <v>0</v>
      </c>
      <c r="IF16">
        <v>13</v>
      </c>
      <c r="IG16">
        <v>1</v>
      </c>
      <c r="IH16">
        <v>0</v>
      </c>
      <c r="II16">
        <v>0</v>
      </c>
      <c r="IJ16">
        <v>0</v>
      </c>
      <c r="IK16">
        <v>4</v>
      </c>
      <c r="IL16">
        <v>0</v>
      </c>
      <c r="IM16">
        <v>5</v>
      </c>
      <c r="IN16">
        <v>172</v>
      </c>
      <c r="IO16">
        <v>0</v>
      </c>
      <c r="IP16">
        <v>43</v>
      </c>
      <c r="IQ16">
        <v>0</v>
      </c>
      <c r="IR16">
        <v>54</v>
      </c>
      <c r="IS16">
        <v>21</v>
      </c>
      <c r="IT16">
        <v>7</v>
      </c>
      <c r="IU16">
        <v>2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5</v>
      </c>
      <c r="JF16">
        <v>1</v>
      </c>
      <c r="JG16">
        <v>0</v>
      </c>
      <c r="JH16">
        <v>0</v>
      </c>
      <c r="JI16">
        <v>0</v>
      </c>
      <c r="JJ16">
        <v>11</v>
      </c>
      <c r="JK16">
        <v>0</v>
      </c>
      <c r="JL16">
        <v>0</v>
      </c>
      <c r="JM16">
        <v>100</v>
      </c>
      <c r="JN16">
        <v>0</v>
      </c>
      <c r="JO16">
        <v>35</v>
      </c>
      <c r="JP16">
        <v>0</v>
      </c>
      <c r="JQ16">
        <v>143</v>
      </c>
      <c r="JR16">
        <v>57</v>
      </c>
      <c r="JS16">
        <v>1</v>
      </c>
      <c r="JT16">
        <v>2</v>
      </c>
      <c r="JU16">
        <v>0</v>
      </c>
      <c r="JV16">
        <v>1</v>
      </c>
      <c r="JW16">
        <v>0</v>
      </c>
      <c r="JX16">
        <v>1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3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2</v>
      </c>
      <c r="KL16">
        <v>210</v>
      </c>
      <c r="KM16">
        <v>0</v>
      </c>
      <c r="KN16">
        <v>91</v>
      </c>
      <c r="KO16">
        <v>0</v>
      </c>
      <c r="KP16">
        <v>3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3</v>
      </c>
      <c r="LL16">
        <v>0</v>
      </c>
      <c r="LM16">
        <v>0</v>
      </c>
      <c r="LN16">
        <v>0</v>
      </c>
      <c r="LO16">
        <v>1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1</v>
      </c>
      <c r="MK16">
        <v>0</v>
      </c>
      <c r="ML16">
        <v>0</v>
      </c>
      <c r="MM16">
        <v>0</v>
      </c>
      <c r="MN16">
        <v>7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7</v>
      </c>
      <c r="NJ16">
        <v>0</v>
      </c>
      <c r="NK16">
        <v>5</v>
      </c>
      <c r="NL16">
        <v>0</v>
      </c>
      <c r="NM16">
        <v>2142</v>
      </c>
      <c r="NN16">
        <v>41</v>
      </c>
      <c r="NO16">
        <v>2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25</v>
      </c>
      <c r="OH16">
        <v>2210</v>
      </c>
      <c r="OI16">
        <v>0</v>
      </c>
      <c r="OJ16">
        <v>280</v>
      </c>
      <c r="OK16">
        <v>0</v>
      </c>
      <c r="OL16">
        <v>17837</v>
      </c>
      <c r="OM16">
        <v>1297</v>
      </c>
      <c r="ON16">
        <v>324</v>
      </c>
      <c r="OO16">
        <v>334</v>
      </c>
      <c r="OP16">
        <v>0</v>
      </c>
      <c r="OQ16">
        <v>26</v>
      </c>
      <c r="OR16">
        <v>0</v>
      </c>
      <c r="OS16">
        <v>489</v>
      </c>
      <c r="OT16">
        <v>22</v>
      </c>
      <c r="OU16">
        <v>0</v>
      </c>
      <c r="OV16">
        <v>0</v>
      </c>
      <c r="OW16">
        <v>0</v>
      </c>
      <c r="OX16">
        <v>0</v>
      </c>
      <c r="OY16">
        <v>171</v>
      </c>
      <c r="OZ16">
        <v>2</v>
      </c>
      <c r="PA16">
        <v>0</v>
      </c>
      <c r="PB16">
        <v>1</v>
      </c>
      <c r="PC16">
        <v>90</v>
      </c>
      <c r="PD16">
        <v>15</v>
      </c>
      <c r="PE16">
        <v>62</v>
      </c>
      <c r="PF16">
        <v>116</v>
      </c>
      <c r="PG16">
        <v>20784</v>
      </c>
      <c r="PH16">
        <v>49</v>
      </c>
      <c r="PI16">
        <v>4292</v>
      </c>
      <c r="PJ16">
        <v>82</v>
      </c>
      <c r="PK16">
        <v>1195</v>
      </c>
      <c r="PL16">
        <v>6664</v>
      </c>
      <c r="PM16">
        <v>2120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186</v>
      </c>
      <c r="PU16">
        <v>5</v>
      </c>
      <c r="PV16">
        <v>0</v>
      </c>
      <c r="PW16">
        <v>0</v>
      </c>
      <c r="PX16">
        <v>0</v>
      </c>
      <c r="PY16">
        <v>0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2839</v>
      </c>
      <c r="QF16">
        <v>13009</v>
      </c>
      <c r="QG16">
        <v>0</v>
      </c>
      <c r="QH16">
        <v>7</v>
      </c>
      <c r="QI16">
        <v>0</v>
      </c>
      <c r="QJ16">
        <v>2004</v>
      </c>
      <c r="QK16">
        <v>3123</v>
      </c>
      <c r="QL16">
        <v>107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14</v>
      </c>
      <c r="QT16">
        <v>0</v>
      </c>
      <c r="QU16">
        <v>1</v>
      </c>
      <c r="QV16">
        <v>0</v>
      </c>
      <c r="QW16">
        <v>0</v>
      </c>
      <c r="QX16">
        <v>0</v>
      </c>
      <c r="QY16">
        <v>0</v>
      </c>
      <c r="QZ16">
        <v>0</v>
      </c>
      <c r="RA16">
        <v>0</v>
      </c>
      <c r="RB16">
        <v>0</v>
      </c>
      <c r="RC16">
        <v>0</v>
      </c>
      <c r="RD16">
        <v>246</v>
      </c>
      <c r="RE16">
        <v>5495</v>
      </c>
      <c r="RF16">
        <v>0</v>
      </c>
      <c r="RG16">
        <v>71</v>
      </c>
      <c r="RH16">
        <v>0</v>
      </c>
      <c r="RI16">
        <v>25</v>
      </c>
      <c r="RJ16">
        <v>15</v>
      </c>
      <c r="RK16">
        <v>3</v>
      </c>
      <c r="RL16">
        <v>0</v>
      </c>
      <c r="RM16">
        <v>0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0</v>
      </c>
      <c r="SC16">
        <v>1</v>
      </c>
      <c r="SD16">
        <v>44</v>
      </c>
      <c r="SE16">
        <v>0</v>
      </c>
      <c r="SF16">
        <v>1</v>
      </c>
      <c r="SG16">
        <v>0</v>
      </c>
      <c r="SH16">
        <v>4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0</v>
      </c>
      <c r="SP16">
        <v>0</v>
      </c>
      <c r="SQ16">
        <v>0</v>
      </c>
      <c r="SR16">
        <v>0</v>
      </c>
      <c r="SS16">
        <v>0</v>
      </c>
      <c r="ST16">
        <v>0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0</v>
      </c>
      <c r="TB16">
        <v>0</v>
      </c>
      <c r="TC16">
        <v>4</v>
      </c>
      <c r="TD16">
        <v>0</v>
      </c>
      <c r="TE16">
        <v>0</v>
      </c>
      <c r="TF16">
        <v>0</v>
      </c>
      <c r="TG16">
        <v>0</v>
      </c>
      <c r="TH16">
        <v>0</v>
      </c>
      <c r="TI16">
        <v>0</v>
      </c>
      <c r="TJ16">
        <v>0</v>
      </c>
      <c r="TK16">
        <v>0</v>
      </c>
      <c r="TL16">
        <v>0</v>
      </c>
      <c r="TM16">
        <v>0</v>
      </c>
      <c r="TN16">
        <v>0</v>
      </c>
      <c r="TO16">
        <v>0</v>
      </c>
      <c r="TP16">
        <v>0</v>
      </c>
      <c r="TQ16">
        <v>0</v>
      </c>
      <c r="TR16">
        <v>0</v>
      </c>
      <c r="TS16">
        <v>0</v>
      </c>
      <c r="TT16">
        <v>0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0</v>
      </c>
      <c r="UA16">
        <v>0</v>
      </c>
      <c r="UB16">
        <v>0</v>
      </c>
      <c r="UC16">
        <v>0</v>
      </c>
      <c r="UD16">
        <v>0</v>
      </c>
      <c r="UE16">
        <v>0</v>
      </c>
      <c r="UF16">
        <v>4</v>
      </c>
      <c r="UG16">
        <v>3</v>
      </c>
      <c r="UH16">
        <v>1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0</v>
      </c>
      <c r="UO16">
        <v>0</v>
      </c>
      <c r="UP16">
        <v>0</v>
      </c>
      <c r="UQ16">
        <v>0</v>
      </c>
      <c r="UR16">
        <v>0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8</v>
      </c>
      <c r="VB16">
        <v>0</v>
      </c>
      <c r="VC16">
        <v>0</v>
      </c>
      <c r="VD16">
        <v>0</v>
      </c>
      <c r="VE16">
        <v>3</v>
      </c>
      <c r="VF16">
        <v>4</v>
      </c>
      <c r="VG16">
        <v>1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0</v>
      </c>
      <c r="VO16">
        <v>0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8</v>
      </c>
      <c r="WA16">
        <v>0</v>
      </c>
      <c r="WB16">
        <v>0</v>
      </c>
      <c r="WC16">
        <v>0</v>
      </c>
      <c r="WD16">
        <v>11</v>
      </c>
      <c r="WE16">
        <v>8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0</v>
      </c>
      <c r="WM16">
        <v>0</v>
      </c>
      <c r="WN16">
        <v>0</v>
      </c>
      <c r="WO16">
        <v>0</v>
      </c>
      <c r="WP16">
        <v>0</v>
      </c>
      <c r="WQ16">
        <v>0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2</v>
      </c>
      <c r="WY16">
        <v>21</v>
      </c>
      <c r="WZ16">
        <v>0</v>
      </c>
      <c r="XA16">
        <v>0</v>
      </c>
      <c r="XB16">
        <v>0</v>
      </c>
      <c r="XC16">
        <v>92</v>
      </c>
      <c r="XD16">
        <v>79</v>
      </c>
      <c r="XE16">
        <v>7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5</v>
      </c>
      <c r="XX16">
        <v>183</v>
      </c>
      <c r="XY16">
        <v>0</v>
      </c>
      <c r="XZ16">
        <v>6</v>
      </c>
      <c r="YA16">
        <v>0</v>
      </c>
      <c r="YB16">
        <v>17</v>
      </c>
      <c r="YC16">
        <v>21</v>
      </c>
      <c r="YD16">
        <v>9</v>
      </c>
      <c r="YE16">
        <v>0</v>
      </c>
      <c r="YF16">
        <v>0</v>
      </c>
      <c r="YG16">
        <v>0</v>
      </c>
      <c r="YH16">
        <v>0</v>
      </c>
      <c r="YI16">
        <v>0</v>
      </c>
      <c r="YJ16">
        <v>0</v>
      </c>
      <c r="YK16">
        <v>0</v>
      </c>
      <c r="YL16">
        <v>0</v>
      </c>
      <c r="YM16">
        <v>0</v>
      </c>
      <c r="YN16">
        <v>0</v>
      </c>
      <c r="YO16">
        <v>0</v>
      </c>
      <c r="YP16">
        <v>0</v>
      </c>
      <c r="YQ16">
        <v>0</v>
      </c>
      <c r="YR16">
        <v>0</v>
      </c>
      <c r="YS16">
        <v>0</v>
      </c>
      <c r="YT16">
        <v>0</v>
      </c>
      <c r="YU16">
        <v>0</v>
      </c>
      <c r="YV16">
        <v>10</v>
      </c>
      <c r="YW16">
        <v>57</v>
      </c>
      <c r="YX16">
        <v>0</v>
      </c>
      <c r="YY16">
        <v>0</v>
      </c>
      <c r="YZ16">
        <v>0</v>
      </c>
      <c r="ZA16">
        <v>2</v>
      </c>
      <c r="ZB16">
        <v>1</v>
      </c>
      <c r="ZC16">
        <v>9</v>
      </c>
      <c r="ZD16">
        <v>0</v>
      </c>
      <c r="ZE16">
        <v>0</v>
      </c>
      <c r="ZF16">
        <v>0</v>
      </c>
      <c r="ZG16">
        <v>0</v>
      </c>
      <c r="ZH16">
        <v>0</v>
      </c>
      <c r="ZI16">
        <v>0</v>
      </c>
      <c r="ZJ16">
        <v>0</v>
      </c>
      <c r="ZK16">
        <v>0</v>
      </c>
      <c r="ZL16">
        <v>0</v>
      </c>
      <c r="ZM16">
        <v>0</v>
      </c>
      <c r="ZN16">
        <v>0</v>
      </c>
      <c r="ZO16">
        <v>0</v>
      </c>
      <c r="ZP16">
        <v>0</v>
      </c>
      <c r="ZQ16">
        <v>0</v>
      </c>
      <c r="ZR16">
        <v>0</v>
      </c>
      <c r="ZS16">
        <v>0</v>
      </c>
      <c r="ZT16">
        <v>0</v>
      </c>
      <c r="ZU16">
        <v>13</v>
      </c>
      <c r="ZV16">
        <v>25</v>
      </c>
      <c r="ZW16">
        <v>0</v>
      </c>
      <c r="ZX16">
        <v>0</v>
      </c>
      <c r="ZY16">
        <v>0</v>
      </c>
      <c r="ZZ16">
        <v>150</v>
      </c>
      <c r="AAA16">
        <v>138</v>
      </c>
      <c r="AAB16">
        <v>10</v>
      </c>
      <c r="AAC16">
        <v>0</v>
      </c>
      <c r="AAD16">
        <v>0</v>
      </c>
      <c r="AAE16">
        <v>0</v>
      </c>
      <c r="AAF16">
        <v>0</v>
      </c>
      <c r="AAG16">
        <v>0</v>
      </c>
      <c r="AAH16">
        <v>0</v>
      </c>
      <c r="AAI16">
        <v>0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0</v>
      </c>
      <c r="AAR16">
        <v>0</v>
      </c>
      <c r="AAS16">
        <v>0</v>
      </c>
      <c r="AAT16">
        <v>15</v>
      </c>
      <c r="AAU16">
        <v>313</v>
      </c>
      <c r="AAV16">
        <v>0</v>
      </c>
      <c r="AAW16">
        <v>4</v>
      </c>
      <c r="AAX16">
        <v>0</v>
      </c>
      <c r="AAY16">
        <v>136</v>
      </c>
      <c r="AAZ16">
        <v>116</v>
      </c>
      <c r="ABA16">
        <v>3</v>
      </c>
      <c r="ABB16">
        <v>0</v>
      </c>
      <c r="ABC16">
        <v>0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0</v>
      </c>
      <c r="ABL16">
        <v>0</v>
      </c>
      <c r="ABM16">
        <v>0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9</v>
      </c>
      <c r="ABT16">
        <v>264</v>
      </c>
      <c r="ABU16">
        <v>0</v>
      </c>
      <c r="ABV16">
        <v>4</v>
      </c>
      <c r="ABW16">
        <v>0</v>
      </c>
      <c r="ABX16">
        <v>4</v>
      </c>
      <c r="ABY16">
        <v>2</v>
      </c>
      <c r="ABZ16">
        <v>0</v>
      </c>
      <c r="ACA16">
        <v>0</v>
      </c>
      <c r="ACB16">
        <v>0</v>
      </c>
      <c r="ACC16">
        <v>0</v>
      </c>
      <c r="ACD16">
        <v>0</v>
      </c>
      <c r="ACE16">
        <v>0</v>
      </c>
      <c r="ACF16">
        <v>0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0</v>
      </c>
      <c r="ACO16">
        <v>0</v>
      </c>
      <c r="ACP16">
        <v>0</v>
      </c>
      <c r="ACQ16">
        <v>0</v>
      </c>
      <c r="ACR16">
        <v>0</v>
      </c>
      <c r="ACS16">
        <v>6</v>
      </c>
      <c r="ACT16">
        <v>0</v>
      </c>
      <c r="ACU16">
        <v>0</v>
      </c>
      <c r="ACV16">
        <v>0</v>
      </c>
      <c r="ACW16">
        <v>346</v>
      </c>
      <c r="ACX16">
        <v>230</v>
      </c>
      <c r="ACY16">
        <v>5</v>
      </c>
      <c r="ACZ16">
        <v>0</v>
      </c>
      <c r="ADA16">
        <v>0</v>
      </c>
      <c r="ADB16">
        <v>0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0</v>
      </c>
      <c r="ADK16">
        <v>0</v>
      </c>
      <c r="ADL16">
        <v>0</v>
      </c>
      <c r="ADM16">
        <v>0</v>
      </c>
      <c r="ADN16">
        <v>0</v>
      </c>
      <c r="ADO16">
        <v>0</v>
      </c>
      <c r="ADP16">
        <v>0</v>
      </c>
      <c r="ADQ16">
        <v>12</v>
      </c>
      <c r="ADR16">
        <v>593</v>
      </c>
      <c r="ADS16">
        <v>0</v>
      </c>
      <c r="ADT16">
        <v>7</v>
      </c>
      <c r="ADU16">
        <v>0</v>
      </c>
      <c r="ADV16">
        <v>806</v>
      </c>
      <c r="ADW16">
        <v>211</v>
      </c>
      <c r="ADX16">
        <v>29</v>
      </c>
      <c r="ADY16">
        <v>0</v>
      </c>
      <c r="ADZ16">
        <v>0</v>
      </c>
      <c r="AEA16">
        <v>0</v>
      </c>
      <c r="AEB16">
        <v>0</v>
      </c>
      <c r="AEC16">
        <v>0</v>
      </c>
      <c r="AED16">
        <v>0</v>
      </c>
      <c r="AEE16">
        <v>0</v>
      </c>
      <c r="AEF16">
        <v>0</v>
      </c>
      <c r="AEG16">
        <v>0</v>
      </c>
      <c r="AEH16">
        <v>0</v>
      </c>
      <c r="AEI16">
        <v>0</v>
      </c>
      <c r="AEJ16">
        <v>0</v>
      </c>
      <c r="AEK16">
        <v>0</v>
      </c>
      <c r="AEL16">
        <v>0</v>
      </c>
      <c r="AEM16">
        <v>0</v>
      </c>
      <c r="AEN16">
        <v>0</v>
      </c>
      <c r="AEO16">
        <v>0</v>
      </c>
      <c r="AEP16">
        <v>226</v>
      </c>
      <c r="AEQ16">
        <v>1272</v>
      </c>
      <c r="AER16">
        <v>0</v>
      </c>
      <c r="AES16">
        <v>3</v>
      </c>
      <c r="AET16">
        <v>0</v>
      </c>
      <c r="AEU16">
        <v>4799</v>
      </c>
      <c r="AEV16">
        <v>10615</v>
      </c>
      <c r="AEW16">
        <v>2304</v>
      </c>
      <c r="AEX16">
        <v>0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200</v>
      </c>
      <c r="AFE16">
        <v>5</v>
      </c>
      <c r="AFF16">
        <v>1</v>
      </c>
      <c r="AFG16">
        <v>0</v>
      </c>
      <c r="AFH16">
        <v>0</v>
      </c>
      <c r="AFI16">
        <v>0</v>
      </c>
      <c r="AFJ16">
        <v>0</v>
      </c>
      <c r="AFK16">
        <v>0</v>
      </c>
      <c r="AFL16">
        <v>0</v>
      </c>
      <c r="AFM16">
        <v>0</v>
      </c>
      <c r="AFN16">
        <v>0</v>
      </c>
      <c r="AFO16">
        <v>3378</v>
      </c>
      <c r="AFP16">
        <v>21302</v>
      </c>
      <c r="AFQ16">
        <v>0</v>
      </c>
      <c r="AFR16">
        <v>103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0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0</v>
      </c>
      <c r="AGM16">
        <v>0</v>
      </c>
      <c r="AGN16">
        <v>0</v>
      </c>
      <c r="AGO16">
        <v>0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0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0</v>
      </c>
      <c r="AHL16">
        <v>0</v>
      </c>
      <c r="AHM16">
        <v>0</v>
      </c>
      <c r="AHN16">
        <v>0</v>
      </c>
      <c r="AHO16">
        <v>0</v>
      </c>
      <c r="AHP16">
        <v>0</v>
      </c>
      <c r="AHQ16">
        <v>0</v>
      </c>
      <c r="AHR16">
        <v>4</v>
      </c>
      <c r="AHS16">
        <v>3</v>
      </c>
      <c r="AHT16">
        <v>1</v>
      </c>
      <c r="AHU16">
        <v>0</v>
      </c>
      <c r="AHV16">
        <v>0</v>
      </c>
      <c r="AHW16">
        <v>0</v>
      </c>
      <c r="AHX16">
        <v>0</v>
      </c>
      <c r="AHY16">
        <v>0</v>
      </c>
      <c r="AHZ16">
        <v>0</v>
      </c>
      <c r="AIA16">
        <v>0</v>
      </c>
      <c r="AIB16">
        <v>0</v>
      </c>
      <c r="AIC16">
        <v>0</v>
      </c>
      <c r="AID16">
        <v>0</v>
      </c>
      <c r="AIE16">
        <v>0</v>
      </c>
      <c r="AIF16">
        <v>0</v>
      </c>
      <c r="AIG16">
        <v>0</v>
      </c>
      <c r="AIH16">
        <v>0</v>
      </c>
      <c r="AII16">
        <v>0</v>
      </c>
      <c r="AIJ16">
        <v>0</v>
      </c>
      <c r="AIK16">
        <v>0</v>
      </c>
      <c r="AIL16">
        <v>2</v>
      </c>
      <c r="AIM16">
        <v>10</v>
      </c>
      <c r="AIN16">
        <v>0</v>
      </c>
      <c r="AIO16">
        <v>0</v>
      </c>
      <c r="AIP16">
        <v>0</v>
      </c>
      <c r="AIQ16">
        <v>1</v>
      </c>
      <c r="AIR16">
        <v>3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0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0</v>
      </c>
      <c r="AJL16">
        <v>4</v>
      </c>
      <c r="AJM16">
        <v>0</v>
      </c>
      <c r="AJN16">
        <v>0</v>
      </c>
      <c r="AJO16">
        <v>0</v>
      </c>
      <c r="AJP16">
        <v>8918</v>
      </c>
      <c r="AJQ16">
        <v>3</v>
      </c>
      <c r="AJR16">
        <v>6</v>
      </c>
      <c r="AJS16">
        <v>0</v>
      </c>
      <c r="AJT16">
        <v>1</v>
      </c>
      <c r="AJU16">
        <v>10</v>
      </c>
      <c r="AJV16">
        <v>4</v>
      </c>
      <c r="AJW16">
        <v>0</v>
      </c>
      <c r="AJX16">
        <v>0</v>
      </c>
      <c r="AJY16">
        <v>0</v>
      </c>
      <c r="AJZ16">
        <v>0</v>
      </c>
      <c r="AKA16">
        <v>3</v>
      </c>
      <c r="AKB16">
        <v>1</v>
      </c>
      <c r="AKC16">
        <v>0</v>
      </c>
      <c r="AKD16">
        <v>2</v>
      </c>
      <c r="AKE16">
        <v>0</v>
      </c>
      <c r="AKF16">
        <v>6698</v>
      </c>
      <c r="AKG16">
        <v>178</v>
      </c>
      <c r="AKH16">
        <v>0</v>
      </c>
      <c r="AKI16">
        <v>0</v>
      </c>
      <c r="AKJ16">
        <v>0</v>
      </c>
      <c r="AKK16">
        <v>1</v>
      </c>
      <c r="AKL16">
        <v>0</v>
      </c>
      <c r="AKM16">
        <v>1</v>
      </c>
      <c r="AKN16">
        <v>0</v>
      </c>
      <c r="AKO16">
        <v>0</v>
      </c>
      <c r="AKP16">
        <v>0</v>
      </c>
      <c r="AKQ16">
        <v>1</v>
      </c>
      <c r="AKR16">
        <v>0</v>
      </c>
      <c r="AKS16">
        <v>3</v>
      </c>
      <c r="AKT16">
        <v>0</v>
      </c>
      <c r="AKU16">
        <v>0</v>
      </c>
      <c r="AKV16">
        <v>0</v>
      </c>
      <c r="AKW16">
        <v>0</v>
      </c>
      <c r="AKX16">
        <v>0</v>
      </c>
      <c r="AKY16">
        <v>0</v>
      </c>
      <c r="AKZ16">
        <v>0</v>
      </c>
      <c r="ALA16">
        <v>0</v>
      </c>
      <c r="ALB16">
        <v>0</v>
      </c>
      <c r="ALC16">
        <v>0</v>
      </c>
      <c r="ALD16">
        <v>0</v>
      </c>
      <c r="ALE16">
        <v>0</v>
      </c>
      <c r="ALF16">
        <v>0</v>
      </c>
      <c r="ALG16">
        <v>0</v>
      </c>
      <c r="ALH16">
        <v>1</v>
      </c>
      <c r="ALK16" s="178" t="s">
        <v>333</v>
      </c>
    </row>
    <row r="17" spans="1:999" hidden="1">
      <c r="A17" s="178" t="s">
        <v>147</v>
      </c>
      <c r="B17">
        <v>1871</v>
      </c>
      <c r="C17">
        <v>265</v>
      </c>
      <c r="D17">
        <v>33</v>
      </c>
      <c r="E17">
        <v>22</v>
      </c>
      <c r="F17">
        <v>0</v>
      </c>
      <c r="G17">
        <v>5</v>
      </c>
      <c r="H17">
        <v>0</v>
      </c>
      <c r="I17">
        <v>534</v>
      </c>
      <c r="J17">
        <v>1</v>
      </c>
      <c r="K17">
        <v>0</v>
      </c>
      <c r="L17">
        <v>0</v>
      </c>
      <c r="M17">
        <v>0</v>
      </c>
      <c r="N17">
        <v>0</v>
      </c>
      <c r="O17">
        <v>24</v>
      </c>
      <c r="P17">
        <v>0</v>
      </c>
      <c r="Q17">
        <v>0</v>
      </c>
      <c r="R17">
        <v>0</v>
      </c>
      <c r="S17">
        <v>9</v>
      </c>
      <c r="T17">
        <v>0</v>
      </c>
      <c r="U17">
        <v>0</v>
      </c>
      <c r="V17">
        <v>9</v>
      </c>
      <c r="W17">
        <v>2773</v>
      </c>
      <c r="X17">
        <v>15</v>
      </c>
      <c r="Y17">
        <v>2</v>
      </c>
      <c r="Z17">
        <v>0</v>
      </c>
      <c r="AA17">
        <v>565</v>
      </c>
      <c r="AB17">
        <v>23</v>
      </c>
      <c r="AC17">
        <v>2</v>
      </c>
      <c r="AD17">
        <v>0</v>
      </c>
      <c r="AE17">
        <v>0</v>
      </c>
      <c r="AF17">
        <v>1</v>
      </c>
      <c r="AG17">
        <v>0</v>
      </c>
      <c r="AH17">
        <v>4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10</v>
      </c>
      <c r="AO17">
        <v>0</v>
      </c>
      <c r="AP17">
        <v>0</v>
      </c>
      <c r="AQ17">
        <v>1</v>
      </c>
      <c r="AR17">
        <v>5</v>
      </c>
      <c r="AS17">
        <v>0</v>
      </c>
      <c r="AT17">
        <v>0</v>
      </c>
      <c r="AU17">
        <v>6</v>
      </c>
      <c r="AV17">
        <v>617</v>
      </c>
      <c r="AW17">
        <v>0</v>
      </c>
      <c r="AX17">
        <v>0</v>
      </c>
      <c r="AY17">
        <v>0</v>
      </c>
      <c r="AZ17">
        <v>1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1</v>
      </c>
      <c r="BV17">
        <v>0</v>
      </c>
      <c r="BW17">
        <v>0</v>
      </c>
      <c r="BX17">
        <v>0</v>
      </c>
      <c r="BY17">
        <v>1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7</v>
      </c>
      <c r="CS17">
        <v>0</v>
      </c>
      <c r="CT17">
        <v>8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82</v>
      </c>
      <c r="DX17">
        <v>14</v>
      </c>
      <c r="DY17">
        <v>6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1</v>
      </c>
      <c r="ER17">
        <v>103</v>
      </c>
      <c r="ES17">
        <v>0</v>
      </c>
      <c r="ET17">
        <v>0</v>
      </c>
      <c r="EU17">
        <v>0</v>
      </c>
      <c r="EV17">
        <v>13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17</v>
      </c>
      <c r="FP17">
        <v>0</v>
      </c>
      <c r="FQ17">
        <v>30</v>
      </c>
      <c r="FR17">
        <v>4</v>
      </c>
      <c r="FS17">
        <v>0</v>
      </c>
      <c r="FT17">
        <v>0</v>
      </c>
      <c r="FU17">
        <v>2053</v>
      </c>
      <c r="FV17">
        <v>2</v>
      </c>
      <c r="FW17">
        <v>27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2082</v>
      </c>
      <c r="GQ17">
        <v>4</v>
      </c>
      <c r="GR17">
        <v>0</v>
      </c>
      <c r="GS17">
        <v>0</v>
      </c>
      <c r="GT17">
        <v>80</v>
      </c>
      <c r="GU17">
        <v>6</v>
      </c>
      <c r="GV17">
        <v>11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2</v>
      </c>
      <c r="HO17">
        <v>99</v>
      </c>
      <c r="HP17">
        <v>0</v>
      </c>
      <c r="HQ17">
        <v>0</v>
      </c>
      <c r="HR17">
        <v>0</v>
      </c>
      <c r="HS17">
        <v>1</v>
      </c>
      <c r="HT17">
        <v>11</v>
      </c>
      <c r="HU17">
        <v>2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3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2</v>
      </c>
      <c r="IN17">
        <v>19</v>
      </c>
      <c r="IO17">
        <v>0</v>
      </c>
      <c r="IP17">
        <v>0</v>
      </c>
      <c r="IQ17">
        <v>0</v>
      </c>
      <c r="IR17">
        <v>4</v>
      </c>
      <c r="IS17">
        <v>12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1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4</v>
      </c>
      <c r="JM17">
        <v>21</v>
      </c>
      <c r="JN17">
        <v>0</v>
      </c>
      <c r="JO17">
        <v>0</v>
      </c>
      <c r="JP17">
        <v>0</v>
      </c>
      <c r="JQ17">
        <v>107</v>
      </c>
      <c r="JR17">
        <v>17</v>
      </c>
      <c r="JS17">
        <v>11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135</v>
      </c>
      <c r="KM17">
        <v>4</v>
      </c>
      <c r="KN17">
        <v>3</v>
      </c>
      <c r="KO17">
        <v>0</v>
      </c>
      <c r="KP17">
        <v>6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6</v>
      </c>
      <c r="LL17">
        <v>0</v>
      </c>
      <c r="LM17">
        <v>0</v>
      </c>
      <c r="LN17">
        <v>0</v>
      </c>
      <c r="LO17">
        <v>2</v>
      </c>
      <c r="LP17">
        <v>0</v>
      </c>
      <c r="LQ17">
        <v>1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1</v>
      </c>
      <c r="MJ17">
        <v>4</v>
      </c>
      <c r="MK17">
        <v>0</v>
      </c>
      <c r="ML17">
        <v>0</v>
      </c>
      <c r="MM17">
        <v>0</v>
      </c>
      <c r="MN17">
        <v>18</v>
      </c>
      <c r="MO17">
        <v>0</v>
      </c>
      <c r="MP17">
        <v>7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25</v>
      </c>
      <c r="NJ17">
        <v>0</v>
      </c>
      <c r="NK17">
        <v>0</v>
      </c>
      <c r="NL17">
        <v>0</v>
      </c>
      <c r="NM17">
        <v>456</v>
      </c>
      <c r="NN17">
        <v>4</v>
      </c>
      <c r="NO17">
        <v>1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2</v>
      </c>
      <c r="OH17">
        <v>463</v>
      </c>
      <c r="OI17">
        <v>0</v>
      </c>
      <c r="OJ17">
        <v>3</v>
      </c>
      <c r="OK17">
        <v>0</v>
      </c>
      <c r="OL17">
        <v>5260</v>
      </c>
      <c r="OM17">
        <v>354</v>
      </c>
      <c r="ON17">
        <v>101</v>
      </c>
      <c r="OO17">
        <v>22</v>
      </c>
      <c r="OP17">
        <v>0</v>
      </c>
      <c r="OQ17">
        <v>6</v>
      </c>
      <c r="OR17">
        <v>0</v>
      </c>
      <c r="OS17">
        <v>538</v>
      </c>
      <c r="OT17">
        <v>1</v>
      </c>
      <c r="OU17">
        <v>0</v>
      </c>
      <c r="OV17">
        <v>0</v>
      </c>
      <c r="OW17">
        <v>0</v>
      </c>
      <c r="OX17">
        <v>0</v>
      </c>
      <c r="OY17">
        <v>38</v>
      </c>
      <c r="OZ17">
        <v>0</v>
      </c>
      <c r="PA17">
        <v>0</v>
      </c>
      <c r="PB17">
        <v>1</v>
      </c>
      <c r="PC17">
        <v>14</v>
      </c>
      <c r="PD17">
        <v>0</v>
      </c>
      <c r="PE17">
        <v>24</v>
      </c>
      <c r="PF17">
        <v>27</v>
      </c>
      <c r="PG17">
        <v>6386</v>
      </c>
      <c r="PH17">
        <v>27</v>
      </c>
      <c r="PI17">
        <v>8</v>
      </c>
      <c r="PJ17">
        <v>0</v>
      </c>
      <c r="PK17">
        <v>937</v>
      </c>
      <c r="PL17">
        <v>400</v>
      </c>
      <c r="PM17">
        <v>4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95</v>
      </c>
      <c r="PU17">
        <v>0</v>
      </c>
      <c r="PV17">
        <v>0</v>
      </c>
      <c r="PW17">
        <v>0</v>
      </c>
      <c r="PX17">
        <v>0</v>
      </c>
      <c r="PY17">
        <v>0</v>
      </c>
      <c r="PZ17">
        <v>0</v>
      </c>
      <c r="QA17">
        <v>0</v>
      </c>
      <c r="QB17">
        <v>0</v>
      </c>
      <c r="QC17">
        <v>0</v>
      </c>
      <c r="QD17">
        <v>0</v>
      </c>
      <c r="QE17">
        <v>23</v>
      </c>
      <c r="QF17">
        <v>1459</v>
      </c>
      <c r="QG17">
        <v>0</v>
      </c>
      <c r="QH17">
        <v>1</v>
      </c>
      <c r="QI17">
        <v>0</v>
      </c>
      <c r="QJ17">
        <v>330</v>
      </c>
      <c r="QK17">
        <v>228</v>
      </c>
      <c r="QL17">
        <v>12</v>
      </c>
      <c r="QM17">
        <v>0</v>
      </c>
      <c r="QN17">
        <v>0</v>
      </c>
      <c r="QO17">
        <v>0</v>
      </c>
      <c r="QP17">
        <v>0</v>
      </c>
      <c r="QQ17">
        <v>0</v>
      </c>
      <c r="QR17">
        <v>0</v>
      </c>
      <c r="QS17">
        <v>2</v>
      </c>
      <c r="QT17">
        <v>0</v>
      </c>
      <c r="QU17">
        <v>0</v>
      </c>
      <c r="QV17">
        <v>0</v>
      </c>
      <c r="QW17">
        <v>0</v>
      </c>
      <c r="QX17">
        <v>0</v>
      </c>
      <c r="QY17">
        <v>0</v>
      </c>
      <c r="QZ17">
        <v>0</v>
      </c>
      <c r="RA17">
        <v>0</v>
      </c>
      <c r="RB17">
        <v>0</v>
      </c>
      <c r="RC17">
        <v>0</v>
      </c>
      <c r="RD17">
        <v>46</v>
      </c>
      <c r="RE17">
        <v>618</v>
      </c>
      <c r="RF17">
        <v>0</v>
      </c>
      <c r="RG17">
        <v>0</v>
      </c>
      <c r="RH17">
        <v>0</v>
      </c>
      <c r="RI17">
        <v>0</v>
      </c>
      <c r="RJ17">
        <v>0</v>
      </c>
      <c r="RK17">
        <v>3</v>
      </c>
      <c r="RL17">
        <v>0</v>
      </c>
      <c r="RM17">
        <v>0</v>
      </c>
      <c r="RN17">
        <v>0</v>
      </c>
      <c r="RO17">
        <v>0</v>
      </c>
      <c r="RP17">
        <v>0</v>
      </c>
      <c r="RQ17">
        <v>0</v>
      </c>
      <c r="RR17">
        <v>0</v>
      </c>
      <c r="RS17">
        <v>0</v>
      </c>
      <c r="RT17">
        <v>0</v>
      </c>
      <c r="RU17">
        <v>0</v>
      </c>
      <c r="RV17">
        <v>0</v>
      </c>
      <c r="RW17">
        <v>0</v>
      </c>
      <c r="RX17">
        <v>0</v>
      </c>
      <c r="RY17">
        <v>0</v>
      </c>
      <c r="RZ17">
        <v>0</v>
      </c>
      <c r="SA17">
        <v>0</v>
      </c>
      <c r="SB17">
        <v>0</v>
      </c>
      <c r="SC17">
        <v>0</v>
      </c>
      <c r="SD17">
        <v>3</v>
      </c>
      <c r="SE17">
        <v>0</v>
      </c>
      <c r="SF17">
        <v>0</v>
      </c>
      <c r="SG17">
        <v>0</v>
      </c>
      <c r="SH17">
        <v>0</v>
      </c>
      <c r="SI17">
        <v>0</v>
      </c>
      <c r="SJ17">
        <v>0</v>
      </c>
      <c r="SK17">
        <v>0</v>
      </c>
      <c r="SL17">
        <v>0</v>
      </c>
      <c r="SM17">
        <v>0</v>
      </c>
      <c r="SN17">
        <v>0</v>
      </c>
      <c r="SO17">
        <v>0</v>
      </c>
      <c r="SP17">
        <v>0</v>
      </c>
      <c r="SQ17">
        <v>0</v>
      </c>
      <c r="SR17">
        <v>0</v>
      </c>
      <c r="SS17">
        <v>0</v>
      </c>
      <c r="ST17">
        <v>0</v>
      </c>
      <c r="SU17">
        <v>0</v>
      </c>
      <c r="SV17">
        <v>0</v>
      </c>
      <c r="SW17">
        <v>0</v>
      </c>
      <c r="SX17">
        <v>0</v>
      </c>
      <c r="SY17">
        <v>0</v>
      </c>
      <c r="SZ17">
        <v>0</v>
      </c>
      <c r="TA17">
        <v>0</v>
      </c>
      <c r="TB17">
        <v>0</v>
      </c>
      <c r="TC17">
        <v>0</v>
      </c>
      <c r="TD17">
        <v>0</v>
      </c>
      <c r="TE17">
        <v>0</v>
      </c>
      <c r="TF17">
        <v>0</v>
      </c>
      <c r="TG17">
        <v>0</v>
      </c>
      <c r="TH17">
        <v>0</v>
      </c>
      <c r="TI17">
        <v>0</v>
      </c>
      <c r="TJ17">
        <v>0</v>
      </c>
      <c r="TK17">
        <v>0</v>
      </c>
      <c r="TL17">
        <v>0</v>
      </c>
      <c r="TM17">
        <v>0</v>
      </c>
      <c r="TN17">
        <v>0</v>
      </c>
      <c r="TO17">
        <v>0</v>
      </c>
      <c r="TP17">
        <v>0</v>
      </c>
      <c r="TQ17">
        <v>0</v>
      </c>
      <c r="TR17">
        <v>0</v>
      </c>
      <c r="TS17">
        <v>0</v>
      </c>
      <c r="TT17">
        <v>0</v>
      </c>
      <c r="TU17">
        <v>0</v>
      </c>
      <c r="TV17">
        <v>0</v>
      </c>
      <c r="TW17">
        <v>0</v>
      </c>
      <c r="TX17">
        <v>0</v>
      </c>
      <c r="TY17">
        <v>0</v>
      </c>
      <c r="TZ17">
        <v>0</v>
      </c>
      <c r="UA17">
        <v>0</v>
      </c>
      <c r="UB17">
        <v>0</v>
      </c>
      <c r="UC17">
        <v>0</v>
      </c>
      <c r="UD17">
        <v>0</v>
      </c>
      <c r="UE17">
        <v>0</v>
      </c>
      <c r="UF17">
        <v>3</v>
      </c>
      <c r="UG17">
        <v>0</v>
      </c>
      <c r="UH17">
        <v>0</v>
      </c>
      <c r="UI17">
        <v>0</v>
      </c>
      <c r="UJ17">
        <v>0</v>
      </c>
      <c r="UK17">
        <v>0</v>
      </c>
      <c r="UL17">
        <v>0</v>
      </c>
      <c r="UM17">
        <v>0</v>
      </c>
      <c r="UN17">
        <v>0</v>
      </c>
      <c r="UO17">
        <v>0</v>
      </c>
      <c r="UP17">
        <v>0</v>
      </c>
      <c r="UQ17">
        <v>0</v>
      </c>
      <c r="UR17">
        <v>0</v>
      </c>
      <c r="US17">
        <v>0</v>
      </c>
      <c r="UT17">
        <v>0</v>
      </c>
      <c r="UU17">
        <v>0</v>
      </c>
      <c r="UV17">
        <v>0</v>
      </c>
      <c r="UW17">
        <v>0</v>
      </c>
      <c r="UX17">
        <v>0</v>
      </c>
      <c r="UY17">
        <v>0</v>
      </c>
      <c r="UZ17">
        <v>0</v>
      </c>
      <c r="VA17">
        <v>3</v>
      </c>
      <c r="VB17">
        <v>0</v>
      </c>
      <c r="VC17">
        <v>0</v>
      </c>
      <c r="VD17">
        <v>0</v>
      </c>
      <c r="VE17">
        <v>0</v>
      </c>
      <c r="VF17">
        <v>0</v>
      </c>
      <c r="VG17">
        <v>0</v>
      </c>
      <c r="VH17">
        <v>0</v>
      </c>
      <c r="VI17">
        <v>0</v>
      </c>
      <c r="VJ17">
        <v>0</v>
      </c>
      <c r="VK17">
        <v>0</v>
      </c>
      <c r="VL17">
        <v>0</v>
      </c>
      <c r="VM17">
        <v>0</v>
      </c>
      <c r="VN17">
        <v>0</v>
      </c>
      <c r="VO17">
        <v>0</v>
      </c>
      <c r="VP17">
        <v>0</v>
      </c>
      <c r="VQ17">
        <v>0</v>
      </c>
      <c r="VR17">
        <v>0</v>
      </c>
      <c r="VS17">
        <v>0</v>
      </c>
      <c r="VT17">
        <v>0</v>
      </c>
      <c r="VU17">
        <v>0</v>
      </c>
      <c r="VV17">
        <v>0</v>
      </c>
      <c r="VW17">
        <v>0</v>
      </c>
      <c r="VX17">
        <v>0</v>
      </c>
      <c r="VY17">
        <v>0</v>
      </c>
      <c r="VZ17">
        <v>0</v>
      </c>
      <c r="WA17">
        <v>0</v>
      </c>
      <c r="WB17">
        <v>0</v>
      </c>
      <c r="WC17">
        <v>0</v>
      </c>
      <c r="WD17">
        <v>6</v>
      </c>
      <c r="WE17">
        <v>0</v>
      </c>
      <c r="WF17">
        <v>0</v>
      </c>
      <c r="WG17">
        <v>0</v>
      </c>
      <c r="WH17">
        <v>0</v>
      </c>
      <c r="WI17">
        <v>0</v>
      </c>
      <c r="WJ17">
        <v>0</v>
      </c>
      <c r="WK17">
        <v>0</v>
      </c>
      <c r="WL17">
        <v>0</v>
      </c>
      <c r="WM17">
        <v>0</v>
      </c>
      <c r="WN17">
        <v>0</v>
      </c>
      <c r="WO17">
        <v>0</v>
      </c>
      <c r="WP17">
        <v>0</v>
      </c>
      <c r="WQ17">
        <v>0</v>
      </c>
      <c r="WR17">
        <v>0</v>
      </c>
      <c r="WS17">
        <v>0</v>
      </c>
      <c r="WT17">
        <v>0</v>
      </c>
      <c r="WU17">
        <v>0</v>
      </c>
      <c r="WV17">
        <v>0</v>
      </c>
      <c r="WW17">
        <v>0</v>
      </c>
      <c r="WX17">
        <v>1</v>
      </c>
      <c r="WY17">
        <v>7</v>
      </c>
      <c r="WZ17">
        <v>0</v>
      </c>
      <c r="XA17">
        <v>0</v>
      </c>
      <c r="XB17">
        <v>0</v>
      </c>
      <c r="XC17">
        <v>17</v>
      </c>
      <c r="XD17">
        <v>10</v>
      </c>
      <c r="XE17">
        <v>3</v>
      </c>
      <c r="XF17">
        <v>0</v>
      </c>
      <c r="XG17">
        <v>0</v>
      </c>
      <c r="XH17">
        <v>0</v>
      </c>
      <c r="XI17">
        <v>0</v>
      </c>
      <c r="XJ17">
        <v>0</v>
      </c>
      <c r="XK17">
        <v>0</v>
      </c>
      <c r="XL17">
        <v>0</v>
      </c>
      <c r="XM17">
        <v>0</v>
      </c>
      <c r="XN17">
        <v>0</v>
      </c>
      <c r="XO17">
        <v>0</v>
      </c>
      <c r="XP17">
        <v>0</v>
      </c>
      <c r="XQ17">
        <v>0</v>
      </c>
      <c r="XR17">
        <v>0</v>
      </c>
      <c r="XS17">
        <v>0</v>
      </c>
      <c r="XT17">
        <v>0</v>
      </c>
      <c r="XU17">
        <v>0</v>
      </c>
      <c r="XV17">
        <v>0</v>
      </c>
      <c r="XW17">
        <v>0</v>
      </c>
      <c r="XX17">
        <v>30</v>
      </c>
      <c r="XY17">
        <v>0</v>
      </c>
      <c r="XZ17">
        <v>0</v>
      </c>
      <c r="YA17">
        <v>0</v>
      </c>
      <c r="YB17">
        <v>0</v>
      </c>
      <c r="YC17">
        <v>2</v>
      </c>
      <c r="YD17">
        <v>0</v>
      </c>
      <c r="YE17">
        <v>0</v>
      </c>
      <c r="YF17">
        <v>0</v>
      </c>
      <c r="YG17">
        <v>0</v>
      </c>
      <c r="YH17">
        <v>0</v>
      </c>
      <c r="YI17">
        <v>0</v>
      </c>
      <c r="YJ17">
        <v>0</v>
      </c>
      <c r="YK17">
        <v>0</v>
      </c>
      <c r="YL17">
        <v>0</v>
      </c>
      <c r="YM17">
        <v>0</v>
      </c>
      <c r="YN17">
        <v>0</v>
      </c>
      <c r="YO17">
        <v>0</v>
      </c>
      <c r="YP17">
        <v>0</v>
      </c>
      <c r="YQ17">
        <v>0</v>
      </c>
      <c r="YR17">
        <v>0</v>
      </c>
      <c r="YS17">
        <v>0</v>
      </c>
      <c r="YT17">
        <v>0</v>
      </c>
      <c r="YU17">
        <v>0</v>
      </c>
      <c r="YV17">
        <v>2</v>
      </c>
      <c r="YW17">
        <v>4</v>
      </c>
      <c r="YX17">
        <v>0</v>
      </c>
      <c r="YY17">
        <v>0</v>
      </c>
      <c r="YZ17">
        <v>0</v>
      </c>
      <c r="ZA17">
        <v>0</v>
      </c>
      <c r="ZB17">
        <v>0</v>
      </c>
      <c r="ZC17">
        <v>0</v>
      </c>
      <c r="ZD17">
        <v>0</v>
      </c>
      <c r="ZE17">
        <v>0</v>
      </c>
      <c r="ZF17">
        <v>0</v>
      </c>
      <c r="ZG17">
        <v>0</v>
      </c>
      <c r="ZH17">
        <v>0</v>
      </c>
      <c r="ZI17">
        <v>0</v>
      </c>
      <c r="ZJ17">
        <v>0</v>
      </c>
      <c r="ZK17">
        <v>0</v>
      </c>
      <c r="ZL17">
        <v>0</v>
      </c>
      <c r="ZM17">
        <v>0</v>
      </c>
      <c r="ZN17">
        <v>0</v>
      </c>
      <c r="ZO17">
        <v>0</v>
      </c>
      <c r="ZP17">
        <v>0</v>
      </c>
      <c r="ZQ17">
        <v>0</v>
      </c>
      <c r="ZR17">
        <v>0</v>
      </c>
      <c r="ZS17">
        <v>0</v>
      </c>
      <c r="ZT17">
        <v>0</v>
      </c>
      <c r="ZU17">
        <v>0</v>
      </c>
      <c r="ZV17">
        <v>0</v>
      </c>
      <c r="ZW17">
        <v>0</v>
      </c>
      <c r="ZX17">
        <v>0</v>
      </c>
      <c r="ZY17">
        <v>0</v>
      </c>
      <c r="ZZ17">
        <v>43</v>
      </c>
      <c r="AAA17">
        <v>12</v>
      </c>
      <c r="AAB17">
        <v>3</v>
      </c>
      <c r="AAC17">
        <v>0</v>
      </c>
      <c r="AAD17">
        <v>0</v>
      </c>
      <c r="AAE17">
        <v>0</v>
      </c>
      <c r="AAF17">
        <v>0</v>
      </c>
      <c r="AAG17">
        <v>0</v>
      </c>
      <c r="AAH17">
        <v>0</v>
      </c>
      <c r="AAI17">
        <v>0</v>
      </c>
      <c r="AAJ17">
        <v>0</v>
      </c>
      <c r="AAK17">
        <v>0</v>
      </c>
      <c r="AAL17">
        <v>0</v>
      </c>
      <c r="AAM17">
        <v>0</v>
      </c>
      <c r="AAN17">
        <v>0</v>
      </c>
      <c r="AAO17">
        <v>0</v>
      </c>
      <c r="AAP17">
        <v>0</v>
      </c>
      <c r="AAQ17">
        <v>0</v>
      </c>
      <c r="AAR17">
        <v>0</v>
      </c>
      <c r="AAS17">
        <v>0</v>
      </c>
      <c r="AAT17">
        <v>0</v>
      </c>
      <c r="AAU17">
        <v>58</v>
      </c>
      <c r="AAV17">
        <v>0</v>
      </c>
      <c r="AAW17">
        <v>0</v>
      </c>
      <c r="AAX17">
        <v>0</v>
      </c>
      <c r="AAY17">
        <v>59</v>
      </c>
      <c r="AAZ17">
        <v>15</v>
      </c>
      <c r="ABA17">
        <v>0</v>
      </c>
      <c r="ABB17">
        <v>0</v>
      </c>
      <c r="ABC17">
        <v>0</v>
      </c>
      <c r="ABD17">
        <v>0</v>
      </c>
      <c r="ABE17">
        <v>0</v>
      </c>
      <c r="ABF17">
        <v>0</v>
      </c>
      <c r="ABG17">
        <v>0</v>
      </c>
      <c r="ABH17">
        <v>0</v>
      </c>
      <c r="ABI17">
        <v>0</v>
      </c>
      <c r="ABJ17">
        <v>0</v>
      </c>
      <c r="ABK17">
        <v>0</v>
      </c>
      <c r="ABL17">
        <v>0</v>
      </c>
      <c r="ABM17">
        <v>0</v>
      </c>
      <c r="ABN17">
        <v>0</v>
      </c>
      <c r="ABO17">
        <v>0</v>
      </c>
      <c r="ABP17">
        <v>0</v>
      </c>
      <c r="ABQ17">
        <v>0</v>
      </c>
      <c r="ABR17">
        <v>0</v>
      </c>
      <c r="ABS17">
        <v>1</v>
      </c>
      <c r="ABT17">
        <v>75</v>
      </c>
      <c r="ABU17">
        <v>0</v>
      </c>
      <c r="ABV17">
        <v>0</v>
      </c>
      <c r="ABW17">
        <v>0</v>
      </c>
      <c r="ABX17">
        <v>5</v>
      </c>
      <c r="ABY17">
        <v>9</v>
      </c>
      <c r="ABZ17">
        <v>1</v>
      </c>
      <c r="ACA17">
        <v>0</v>
      </c>
      <c r="ACB17">
        <v>0</v>
      </c>
      <c r="ACC17">
        <v>0</v>
      </c>
      <c r="ACD17">
        <v>0</v>
      </c>
      <c r="ACE17">
        <v>0</v>
      </c>
      <c r="ACF17">
        <v>0</v>
      </c>
      <c r="ACG17">
        <v>0</v>
      </c>
      <c r="ACH17">
        <v>0</v>
      </c>
      <c r="ACI17">
        <v>0</v>
      </c>
      <c r="ACJ17">
        <v>0</v>
      </c>
      <c r="ACK17">
        <v>0</v>
      </c>
      <c r="ACL17">
        <v>0</v>
      </c>
      <c r="ACM17">
        <v>0</v>
      </c>
      <c r="ACN17">
        <v>0</v>
      </c>
      <c r="ACO17">
        <v>0</v>
      </c>
      <c r="ACP17">
        <v>0</v>
      </c>
      <c r="ACQ17">
        <v>0</v>
      </c>
      <c r="ACR17">
        <v>0</v>
      </c>
      <c r="ACS17">
        <v>15</v>
      </c>
      <c r="ACT17">
        <v>0</v>
      </c>
      <c r="ACU17">
        <v>0</v>
      </c>
      <c r="ACV17">
        <v>0</v>
      </c>
      <c r="ACW17">
        <v>39</v>
      </c>
      <c r="ACX17">
        <v>6</v>
      </c>
      <c r="ACY17">
        <v>1</v>
      </c>
      <c r="ACZ17">
        <v>0</v>
      </c>
      <c r="ADA17">
        <v>0</v>
      </c>
      <c r="ADB17">
        <v>0</v>
      </c>
      <c r="ADC17">
        <v>0</v>
      </c>
      <c r="ADD17">
        <v>0</v>
      </c>
      <c r="ADE17">
        <v>0</v>
      </c>
      <c r="ADF17">
        <v>0</v>
      </c>
      <c r="ADG17">
        <v>0</v>
      </c>
      <c r="ADH17">
        <v>0</v>
      </c>
      <c r="ADI17">
        <v>0</v>
      </c>
      <c r="ADJ17">
        <v>0</v>
      </c>
      <c r="ADK17">
        <v>0</v>
      </c>
      <c r="ADL17">
        <v>0</v>
      </c>
      <c r="ADM17">
        <v>0</v>
      </c>
      <c r="ADN17">
        <v>0</v>
      </c>
      <c r="ADO17">
        <v>0</v>
      </c>
      <c r="ADP17">
        <v>0</v>
      </c>
      <c r="ADQ17">
        <v>1</v>
      </c>
      <c r="ADR17">
        <v>47</v>
      </c>
      <c r="ADS17">
        <v>0</v>
      </c>
      <c r="ADT17">
        <v>0</v>
      </c>
      <c r="ADU17">
        <v>0</v>
      </c>
      <c r="ADV17">
        <v>167</v>
      </c>
      <c r="ADW17">
        <v>21</v>
      </c>
      <c r="ADX17">
        <v>4</v>
      </c>
      <c r="ADY17">
        <v>0</v>
      </c>
      <c r="ADZ17">
        <v>0</v>
      </c>
      <c r="AEA17">
        <v>0</v>
      </c>
      <c r="AEB17">
        <v>0</v>
      </c>
      <c r="AEC17">
        <v>0</v>
      </c>
      <c r="AED17">
        <v>0</v>
      </c>
      <c r="AEE17">
        <v>0</v>
      </c>
      <c r="AEF17">
        <v>0</v>
      </c>
      <c r="AEG17">
        <v>0</v>
      </c>
      <c r="AEH17">
        <v>0</v>
      </c>
      <c r="AEI17">
        <v>0</v>
      </c>
      <c r="AEJ17">
        <v>0</v>
      </c>
      <c r="AEK17">
        <v>0</v>
      </c>
      <c r="AEL17">
        <v>0</v>
      </c>
      <c r="AEM17">
        <v>0</v>
      </c>
      <c r="AEN17">
        <v>0</v>
      </c>
      <c r="AEO17">
        <v>0</v>
      </c>
      <c r="AEP17">
        <v>78</v>
      </c>
      <c r="AEQ17">
        <v>270</v>
      </c>
      <c r="AER17">
        <v>0</v>
      </c>
      <c r="AES17">
        <v>0</v>
      </c>
      <c r="AET17">
        <v>0</v>
      </c>
      <c r="AEU17">
        <v>1606</v>
      </c>
      <c r="AEV17">
        <v>703</v>
      </c>
      <c r="AEW17">
        <v>31</v>
      </c>
      <c r="AEX17">
        <v>0</v>
      </c>
      <c r="AEY17">
        <v>0</v>
      </c>
      <c r="AEZ17">
        <v>0</v>
      </c>
      <c r="AFA17">
        <v>0</v>
      </c>
      <c r="AFB17">
        <v>0</v>
      </c>
      <c r="AFC17">
        <v>0</v>
      </c>
      <c r="AFD17">
        <v>97</v>
      </c>
      <c r="AFE17">
        <v>0</v>
      </c>
      <c r="AFF17">
        <v>0</v>
      </c>
      <c r="AFG17">
        <v>0</v>
      </c>
      <c r="AFH17">
        <v>0</v>
      </c>
      <c r="AFI17">
        <v>0</v>
      </c>
      <c r="AFJ17">
        <v>0</v>
      </c>
      <c r="AFK17">
        <v>0</v>
      </c>
      <c r="AFL17">
        <v>0</v>
      </c>
      <c r="AFM17">
        <v>0</v>
      </c>
      <c r="AFN17">
        <v>0</v>
      </c>
      <c r="AFO17">
        <v>152</v>
      </c>
      <c r="AFP17">
        <v>2589</v>
      </c>
      <c r="AFQ17">
        <v>0</v>
      </c>
      <c r="AFR17">
        <v>1</v>
      </c>
      <c r="AFS17">
        <v>0</v>
      </c>
      <c r="AFT17">
        <v>0</v>
      </c>
      <c r="AFU17">
        <v>0</v>
      </c>
      <c r="AFV17">
        <v>0</v>
      </c>
      <c r="AFW17">
        <v>0</v>
      </c>
      <c r="AFX17">
        <v>0</v>
      </c>
      <c r="AFY17">
        <v>0</v>
      </c>
      <c r="AFZ17">
        <v>0</v>
      </c>
      <c r="AGA17">
        <v>0</v>
      </c>
      <c r="AGB17">
        <v>0</v>
      </c>
      <c r="AGC17">
        <v>0</v>
      </c>
      <c r="AGD17">
        <v>0</v>
      </c>
      <c r="AGE17">
        <v>0</v>
      </c>
      <c r="AGF17">
        <v>0</v>
      </c>
      <c r="AGG17">
        <v>0</v>
      </c>
      <c r="AGH17">
        <v>0</v>
      </c>
      <c r="AGI17">
        <v>0</v>
      </c>
      <c r="AGJ17">
        <v>0</v>
      </c>
      <c r="AGK17">
        <v>0</v>
      </c>
      <c r="AGL17">
        <v>0</v>
      </c>
      <c r="AGM17">
        <v>0</v>
      </c>
      <c r="AGN17">
        <v>0</v>
      </c>
      <c r="AGO17">
        <v>0</v>
      </c>
      <c r="AGP17">
        <v>0</v>
      </c>
      <c r="AGQ17">
        <v>0</v>
      </c>
      <c r="AGR17">
        <v>0</v>
      </c>
      <c r="AGS17">
        <v>0</v>
      </c>
      <c r="AGT17">
        <v>0</v>
      </c>
      <c r="AGU17">
        <v>0</v>
      </c>
      <c r="AGV17">
        <v>0</v>
      </c>
      <c r="AGW17">
        <v>0</v>
      </c>
      <c r="AGX17">
        <v>0</v>
      </c>
      <c r="AGY17">
        <v>0</v>
      </c>
      <c r="AGZ17">
        <v>0</v>
      </c>
      <c r="AHA17">
        <v>0</v>
      </c>
      <c r="AHB17">
        <v>0</v>
      </c>
      <c r="AHC17">
        <v>0</v>
      </c>
      <c r="AHD17">
        <v>0</v>
      </c>
      <c r="AHE17">
        <v>0</v>
      </c>
      <c r="AHF17">
        <v>0</v>
      </c>
      <c r="AHG17">
        <v>0</v>
      </c>
      <c r="AHH17">
        <v>0</v>
      </c>
      <c r="AHI17">
        <v>0</v>
      </c>
      <c r="AHJ17">
        <v>0</v>
      </c>
      <c r="AHK17">
        <v>0</v>
      </c>
      <c r="AHL17">
        <v>0</v>
      </c>
      <c r="AHM17">
        <v>0</v>
      </c>
      <c r="AHN17">
        <v>0</v>
      </c>
      <c r="AHO17">
        <v>0</v>
      </c>
      <c r="AHP17">
        <v>0</v>
      </c>
      <c r="AHQ17">
        <v>0</v>
      </c>
      <c r="AHR17">
        <v>6</v>
      </c>
      <c r="AHS17">
        <v>0</v>
      </c>
      <c r="AHT17">
        <v>0</v>
      </c>
      <c r="AHU17">
        <v>0</v>
      </c>
      <c r="AHV17">
        <v>0</v>
      </c>
      <c r="AHW17">
        <v>0</v>
      </c>
      <c r="AHX17">
        <v>0</v>
      </c>
      <c r="AHY17">
        <v>0</v>
      </c>
      <c r="AHZ17">
        <v>0</v>
      </c>
      <c r="AIA17">
        <v>0</v>
      </c>
      <c r="AIB17">
        <v>0</v>
      </c>
      <c r="AIC17">
        <v>0</v>
      </c>
      <c r="AID17">
        <v>0</v>
      </c>
      <c r="AIE17">
        <v>0</v>
      </c>
      <c r="AIF17">
        <v>0</v>
      </c>
      <c r="AIG17">
        <v>0</v>
      </c>
      <c r="AIH17">
        <v>0</v>
      </c>
      <c r="AII17">
        <v>0</v>
      </c>
      <c r="AIJ17">
        <v>0</v>
      </c>
      <c r="AIK17">
        <v>0</v>
      </c>
      <c r="AIL17">
        <v>0</v>
      </c>
      <c r="AIM17">
        <v>6</v>
      </c>
      <c r="AIN17">
        <v>0</v>
      </c>
      <c r="AIO17">
        <v>0</v>
      </c>
      <c r="AIP17">
        <v>0</v>
      </c>
      <c r="AIQ17">
        <v>0</v>
      </c>
      <c r="AIR17">
        <v>0</v>
      </c>
      <c r="AIS17">
        <v>0</v>
      </c>
      <c r="AIT17">
        <v>0</v>
      </c>
      <c r="AIU17">
        <v>0</v>
      </c>
      <c r="AIV17">
        <v>0</v>
      </c>
      <c r="AIW17">
        <v>0</v>
      </c>
      <c r="AIX17">
        <v>0</v>
      </c>
      <c r="AIY17">
        <v>0</v>
      </c>
      <c r="AIZ17">
        <v>0</v>
      </c>
      <c r="AJA17">
        <v>0</v>
      </c>
      <c r="AJB17">
        <v>0</v>
      </c>
      <c r="AJC17">
        <v>0</v>
      </c>
      <c r="AJD17">
        <v>0</v>
      </c>
      <c r="AJE17">
        <v>0</v>
      </c>
      <c r="AJF17">
        <v>0</v>
      </c>
      <c r="AJG17">
        <v>0</v>
      </c>
      <c r="AJH17">
        <v>0</v>
      </c>
      <c r="AJI17">
        <v>0</v>
      </c>
      <c r="AJJ17">
        <v>0</v>
      </c>
      <c r="AJK17">
        <v>0</v>
      </c>
      <c r="AJL17">
        <v>0</v>
      </c>
      <c r="AJM17">
        <v>0</v>
      </c>
      <c r="AJN17">
        <v>0</v>
      </c>
      <c r="AJO17">
        <v>0</v>
      </c>
      <c r="AJP17">
        <v>2652</v>
      </c>
      <c r="AJQ17">
        <v>3</v>
      </c>
      <c r="AJR17">
        <v>4</v>
      </c>
      <c r="AJS17">
        <v>1</v>
      </c>
      <c r="AJT17">
        <v>0</v>
      </c>
      <c r="AJU17">
        <v>28</v>
      </c>
      <c r="AJV17">
        <v>0</v>
      </c>
      <c r="AJW17">
        <v>0</v>
      </c>
      <c r="AJX17">
        <v>0</v>
      </c>
      <c r="AJY17">
        <v>0</v>
      </c>
      <c r="AJZ17">
        <v>0</v>
      </c>
      <c r="AKA17">
        <v>0</v>
      </c>
      <c r="AKB17">
        <v>0</v>
      </c>
      <c r="AKC17">
        <v>0</v>
      </c>
      <c r="AKD17">
        <v>0</v>
      </c>
      <c r="AKE17">
        <v>0</v>
      </c>
      <c r="AKF17">
        <v>943</v>
      </c>
      <c r="AKG17">
        <v>95</v>
      </c>
      <c r="AKH17">
        <v>0</v>
      </c>
      <c r="AKI17">
        <v>0</v>
      </c>
      <c r="AKJ17">
        <v>0</v>
      </c>
      <c r="AKK17">
        <v>0</v>
      </c>
      <c r="AKL17">
        <v>0</v>
      </c>
      <c r="AKM17">
        <v>3</v>
      </c>
      <c r="AKN17">
        <v>0</v>
      </c>
      <c r="AKO17">
        <v>0</v>
      </c>
      <c r="AKP17">
        <v>0</v>
      </c>
      <c r="AKQ17">
        <v>0</v>
      </c>
      <c r="AKR17">
        <v>0</v>
      </c>
      <c r="AKS17">
        <v>3</v>
      </c>
      <c r="AKT17">
        <v>0</v>
      </c>
      <c r="AKU17">
        <v>0</v>
      </c>
      <c r="AKV17">
        <v>0</v>
      </c>
      <c r="AKW17">
        <v>0</v>
      </c>
      <c r="AKX17">
        <v>0</v>
      </c>
      <c r="AKY17">
        <v>0</v>
      </c>
      <c r="AKZ17">
        <v>0</v>
      </c>
      <c r="ALA17">
        <v>0</v>
      </c>
      <c r="ALB17">
        <v>0</v>
      </c>
      <c r="ALC17">
        <v>0</v>
      </c>
      <c r="ALD17">
        <v>0</v>
      </c>
      <c r="ALE17">
        <v>0</v>
      </c>
      <c r="ALF17">
        <v>0</v>
      </c>
      <c r="ALG17">
        <v>0</v>
      </c>
      <c r="ALH17">
        <v>0</v>
      </c>
      <c r="ALK17" s="178" t="s">
        <v>334</v>
      </c>
    </row>
    <row r="18" spans="1:999" hidden="1">
      <c r="A18" s="178" t="s">
        <v>148</v>
      </c>
      <c r="B18">
        <v>9364</v>
      </c>
      <c r="C18">
        <v>254</v>
      </c>
      <c r="D18">
        <v>861</v>
      </c>
      <c r="E18">
        <v>1234</v>
      </c>
      <c r="F18">
        <v>0</v>
      </c>
      <c r="G18">
        <v>0</v>
      </c>
      <c r="H18">
        <v>2</v>
      </c>
      <c r="I18">
        <v>5880</v>
      </c>
      <c r="J18">
        <v>0</v>
      </c>
      <c r="K18">
        <v>0</v>
      </c>
      <c r="L18">
        <v>0</v>
      </c>
      <c r="M18">
        <v>0</v>
      </c>
      <c r="N18">
        <v>1</v>
      </c>
      <c r="O18">
        <v>276</v>
      </c>
      <c r="P18">
        <v>0</v>
      </c>
      <c r="Q18">
        <v>0</v>
      </c>
      <c r="R18">
        <v>0</v>
      </c>
      <c r="S18">
        <v>28</v>
      </c>
      <c r="T18">
        <v>0</v>
      </c>
      <c r="U18">
        <v>0</v>
      </c>
      <c r="V18">
        <v>13</v>
      </c>
      <c r="W18">
        <v>17913</v>
      </c>
      <c r="X18">
        <v>0</v>
      </c>
      <c r="Y18">
        <v>3081</v>
      </c>
      <c r="Z18">
        <v>46</v>
      </c>
      <c r="AA18">
        <v>7486</v>
      </c>
      <c r="AB18">
        <v>354</v>
      </c>
      <c r="AC18">
        <v>156</v>
      </c>
      <c r="AD18">
        <v>1613</v>
      </c>
      <c r="AE18">
        <v>0</v>
      </c>
      <c r="AF18">
        <v>0</v>
      </c>
      <c r="AG18">
        <v>22</v>
      </c>
      <c r="AH18">
        <v>19</v>
      </c>
      <c r="AI18">
        <v>1</v>
      </c>
      <c r="AJ18">
        <v>0</v>
      </c>
      <c r="AK18">
        <v>0</v>
      </c>
      <c r="AL18">
        <v>0</v>
      </c>
      <c r="AM18">
        <v>5</v>
      </c>
      <c r="AN18">
        <v>98</v>
      </c>
      <c r="AO18">
        <v>0</v>
      </c>
      <c r="AP18">
        <v>0</v>
      </c>
      <c r="AQ18">
        <v>0</v>
      </c>
      <c r="AR18">
        <v>12</v>
      </c>
      <c r="AS18">
        <v>0</v>
      </c>
      <c r="AT18">
        <v>3</v>
      </c>
      <c r="AU18">
        <v>221</v>
      </c>
      <c r="AV18">
        <v>9990</v>
      </c>
      <c r="AW18">
        <v>1</v>
      </c>
      <c r="AX18">
        <v>473</v>
      </c>
      <c r="AY18">
        <v>9</v>
      </c>
      <c r="AZ18">
        <v>310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310</v>
      </c>
      <c r="BV18">
        <v>0</v>
      </c>
      <c r="BW18">
        <v>0</v>
      </c>
      <c r="BX18">
        <v>0</v>
      </c>
      <c r="BY18">
        <v>6</v>
      </c>
      <c r="BZ18">
        <v>0</v>
      </c>
      <c r="CA18">
        <v>1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1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69</v>
      </c>
      <c r="CS18">
        <v>0</v>
      </c>
      <c r="CT18">
        <v>77</v>
      </c>
      <c r="CU18">
        <v>0</v>
      </c>
      <c r="CV18">
        <v>14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2</v>
      </c>
      <c r="DR18">
        <v>0</v>
      </c>
      <c r="DS18">
        <v>2</v>
      </c>
      <c r="DT18">
        <v>0</v>
      </c>
      <c r="DU18">
        <v>0</v>
      </c>
      <c r="DV18">
        <v>0</v>
      </c>
      <c r="DW18">
        <v>6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6</v>
      </c>
      <c r="ES18">
        <v>0</v>
      </c>
      <c r="ET18">
        <v>0</v>
      </c>
      <c r="EU18">
        <v>0</v>
      </c>
      <c r="EV18">
        <v>3</v>
      </c>
      <c r="EW18">
        <v>10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1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7</v>
      </c>
      <c r="FP18">
        <v>0</v>
      </c>
      <c r="FQ18">
        <v>21</v>
      </c>
      <c r="FR18">
        <v>10</v>
      </c>
      <c r="FS18">
        <v>12</v>
      </c>
      <c r="FT18">
        <v>0</v>
      </c>
      <c r="FU18">
        <v>4881</v>
      </c>
      <c r="FV18">
        <v>4</v>
      </c>
      <c r="FW18">
        <v>55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1</v>
      </c>
      <c r="GD18">
        <v>0</v>
      </c>
      <c r="GE18">
        <v>0</v>
      </c>
      <c r="GF18">
        <v>0</v>
      </c>
      <c r="GG18">
        <v>0</v>
      </c>
      <c r="GH18">
        <v>3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18</v>
      </c>
      <c r="GO18">
        <v>2</v>
      </c>
      <c r="GP18">
        <v>4964</v>
      </c>
      <c r="GQ18">
        <v>0</v>
      </c>
      <c r="GR18">
        <v>960</v>
      </c>
      <c r="GS18">
        <v>0</v>
      </c>
      <c r="GT18">
        <v>167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167</v>
      </c>
      <c r="HP18">
        <v>0</v>
      </c>
      <c r="HQ18">
        <v>0</v>
      </c>
      <c r="HR18">
        <v>0</v>
      </c>
      <c r="HS18">
        <v>654</v>
      </c>
      <c r="HT18">
        <v>32</v>
      </c>
      <c r="HU18">
        <v>184</v>
      </c>
      <c r="HV18">
        <v>153</v>
      </c>
      <c r="HW18">
        <v>0</v>
      </c>
      <c r="HX18">
        <v>0</v>
      </c>
      <c r="HY18">
        <v>1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26</v>
      </c>
      <c r="IG18">
        <v>0</v>
      </c>
      <c r="IH18">
        <v>0</v>
      </c>
      <c r="II18">
        <v>0</v>
      </c>
      <c r="IJ18">
        <v>0</v>
      </c>
      <c r="IK18">
        <v>3</v>
      </c>
      <c r="IL18">
        <v>0</v>
      </c>
      <c r="IM18">
        <v>3</v>
      </c>
      <c r="IN18">
        <v>1056</v>
      </c>
      <c r="IO18">
        <v>0</v>
      </c>
      <c r="IP18">
        <v>207</v>
      </c>
      <c r="IQ18">
        <v>3</v>
      </c>
      <c r="IR18">
        <v>561</v>
      </c>
      <c r="IS18">
        <v>15</v>
      </c>
      <c r="IT18">
        <v>71</v>
      </c>
      <c r="IU18">
        <v>70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13</v>
      </c>
      <c r="JF18">
        <v>0</v>
      </c>
      <c r="JG18">
        <v>0</v>
      </c>
      <c r="JH18">
        <v>0</v>
      </c>
      <c r="JI18">
        <v>0</v>
      </c>
      <c r="JJ18">
        <v>8</v>
      </c>
      <c r="JK18">
        <v>0</v>
      </c>
      <c r="JL18">
        <v>0</v>
      </c>
      <c r="JM18">
        <v>738</v>
      </c>
      <c r="JN18">
        <v>0</v>
      </c>
      <c r="JO18">
        <v>211</v>
      </c>
      <c r="JP18">
        <v>1</v>
      </c>
      <c r="JQ18">
        <v>2776</v>
      </c>
      <c r="JR18">
        <v>136</v>
      </c>
      <c r="JS18">
        <v>48</v>
      </c>
      <c r="JT18">
        <v>90</v>
      </c>
      <c r="JU18">
        <v>0</v>
      </c>
      <c r="JV18">
        <v>0</v>
      </c>
      <c r="JW18">
        <v>0</v>
      </c>
      <c r="JX18">
        <v>7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7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4</v>
      </c>
      <c r="KL18">
        <v>3068</v>
      </c>
      <c r="KM18">
        <v>0</v>
      </c>
      <c r="KN18">
        <v>434</v>
      </c>
      <c r="KO18">
        <v>1</v>
      </c>
      <c r="KP18">
        <v>520</v>
      </c>
      <c r="KQ18">
        <v>8</v>
      </c>
      <c r="KR18">
        <v>5</v>
      </c>
      <c r="KS18">
        <v>2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535</v>
      </c>
      <c r="LL18">
        <v>0</v>
      </c>
      <c r="LM18">
        <v>30</v>
      </c>
      <c r="LN18">
        <v>0</v>
      </c>
      <c r="LO18">
        <v>1175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1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1176</v>
      </c>
      <c r="MK18">
        <v>0</v>
      </c>
      <c r="ML18">
        <v>4</v>
      </c>
      <c r="MM18">
        <v>0</v>
      </c>
      <c r="MN18">
        <v>430</v>
      </c>
      <c r="MO18">
        <v>1</v>
      </c>
      <c r="MP18">
        <v>0</v>
      </c>
      <c r="MQ18">
        <v>1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432</v>
      </c>
      <c r="NJ18">
        <v>0</v>
      </c>
      <c r="NK18">
        <v>8</v>
      </c>
      <c r="NL18">
        <v>0</v>
      </c>
      <c r="NM18">
        <v>1016</v>
      </c>
      <c r="NN18">
        <v>2</v>
      </c>
      <c r="NO18">
        <v>50</v>
      </c>
      <c r="NP18">
        <v>235</v>
      </c>
      <c r="NQ18">
        <v>0</v>
      </c>
      <c r="NR18">
        <v>0</v>
      </c>
      <c r="NS18">
        <v>4</v>
      </c>
      <c r="NT18">
        <v>0</v>
      </c>
      <c r="NU18">
        <v>197</v>
      </c>
      <c r="NV18">
        <v>0</v>
      </c>
      <c r="NW18">
        <v>0</v>
      </c>
      <c r="NX18">
        <v>0</v>
      </c>
      <c r="NY18">
        <v>0</v>
      </c>
      <c r="NZ18">
        <v>168</v>
      </c>
      <c r="OA18">
        <v>0</v>
      </c>
      <c r="OB18">
        <v>0</v>
      </c>
      <c r="OC18">
        <v>1</v>
      </c>
      <c r="OD18">
        <v>79</v>
      </c>
      <c r="OE18">
        <v>0</v>
      </c>
      <c r="OF18">
        <v>0</v>
      </c>
      <c r="OG18">
        <v>686</v>
      </c>
      <c r="OH18">
        <v>2438</v>
      </c>
      <c r="OI18">
        <v>0</v>
      </c>
      <c r="OJ18">
        <v>196</v>
      </c>
      <c r="OK18">
        <v>61</v>
      </c>
      <c r="OL18">
        <v>29355</v>
      </c>
      <c r="OM18">
        <v>816</v>
      </c>
      <c r="ON18">
        <v>1431</v>
      </c>
      <c r="OO18">
        <v>3398</v>
      </c>
      <c r="OP18">
        <v>0</v>
      </c>
      <c r="OQ18">
        <v>0</v>
      </c>
      <c r="OR18">
        <v>29</v>
      </c>
      <c r="OS18">
        <v>5907</v>
      </c>
      <c r="OT18">
        <v>199</v>
      </c>
      <c r="OU18">
        <v>0</v>
      </c>
      <c r="OV18">
        <v>0</v>
      </c>
      <c r="OW18">
        <v>0</v>
      </c>
      <c r="OX18">
        <v>6</v>
      </c>
      <c r="OY18">
        <v>593</v>
      </c>
      <c r="OZ18">
        <v>0</v>
      </c>
      <c r="PA18">
        <v>0</v>
      </c>
      <c r="PB18">
        <v>1</v>
      </c>
      <c r="PC18">
        <v>119</v>
      </c>
      <c r="PD18">
        <v>11</v>
      </c>
      <c r="PE18">
        <v>99</v>
      </c>
      <c r="PF18">
        <v>929</v>
      </c>
      <c r="PG18">
        <v>42893</v>
      </c>
      <c r="PH18">
        <v>11</v>
      </c>
      <c r="PI18">
        <v>5630</v>
      </c>
      <c r="PJ18">
        <v>121</v>
      </c>
      <c r="PK18">
        <v>3201</v>
      </c>
      <c r="PL18">
        <v>16114</v>
      </c>
      <c r="PM18">
        <v>18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146</v>
      </c>
      <c r="PU18">
        <v>0</v>
      </c>
      <c r="PV18">
        <v>1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1183</v>
      </c>
      <c r="QF18">
        <v>20663</v>
      </c>
      <c r="QG18">
        <v>0</v>
      </c>
      <c r="QH18">
        <v>683</v>
      </c>
      <c r="QI18">
        <v>0</v>
      </c>
      <c r="QJ18">
        <v>9037</v>
      </c>
      <c r="QK18">
        <v>9149</v>
      </c>
      <c r="QL18">
        <v>96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12</v>
      </c>
      <c r="QT18">
        <v>1</v>
      </c>
      <c r="QU18">
        <v>0</v>
      </c>
      <c r="QV18">
        <v>0</v>
      </c>
      <c r="QW18">
        <v>0</v>
      </c>
      <c r="QX18">
        <v>0</v>
      </c>
      <c r="QY18">
        <v>0</v>
      </c>
      <c r="QZ18">
        <v>0</v>
      </c>
      <c r="RA18">
        <v>0</v>
      </c>
      <c r="RB18">
        <v>0</v>
      </c>
      <c r="RC18">
        <v>0</v>
      </c>
      <c r="RD18">
        <v>712</v>
      </c>
      <c r="RE18">
        <v>19007</v>
      </c>
      <c r="RF18">
        <v>0</v>
      </c>
      <c r="RG18">
        <v>462</v>
      </c>
      <c r="RH18">
        <v>0</v>
      </c>
      <c r="RI18">
        <v>306</v>
      </c>
      <c r="RJ18">
        <v>17</v>
      </c>
      <c r="RK18">
        <v>7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0</v>
      </c>
      <c r="SC18">
        <v>6</v>
      </c>
      <c r="SD18">
        <v>336</v>
      </c>
      <c r="SE18">
        <v>0</v>
      </c>
      <c r="SF18">
        <v>1</v>
      </c>
      <c r="SG18">
        <v>0</v>
      </c>
      <c r="SH18">
        <v>5</v>
      </c>
      <c r="SI18">
        <v>3</v>
      </c>
      <c r="SJ18">
        <v>3</v>
      </c>
      <c r="SK18">
        <v>0</v>
      </c>
      <c r="SL18">
        <v>0</v>
      </c>
      <c r="SM18">
        <v>0</v>
      </c>
      <c r="SN18">
        <v>0</v>
      </c>
      <c r="SO18">
        <v>0</v>
      </c>
      <c r="SP18">
        <v>0</v>
      </c>
      <c r="SQ18">
        <v>0</v>
      </c>
      <c r="SR18">
        <v>0</v>
      </c>
      <c r="SS18">
        <v>0</v>
      </c>
      <c r="ST18">
        <v>0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0</v>
      </c>
      <c r="TB18">
        <v>0</v>
      </c>
      <c r="TC18">
        <v>11</v>
      </c>
      <c r="TD18">
        <v>0</v>
      </c>
      <c r="TE18">
        <v>0</v>
      </c>
      <c r="TF18">
        <v>0</v>
      </c>
      <c r="TG18">
        <v>1</v>
      </c>
      <c r="TH18">
        <v>1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0</v>
      </c>
      <c r="TO18">
        <v>0</v>
      </c>
      <c r="TP18">
        <v>0</v>
      </c>
      <c r="TQ18">
        <v>0</v>
      </c>
      <c r="TR18">
        <v>0</v>
      </c>
      <c r="TS18">
        <v>0</v>
      </c>
      <c r="TT18">
        <v>0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0</v>
      </c>
      <c r="UB18">
        <v>2</v>
      </c>
      <c r="UC18">
        <v>0</v>
      </c>
      <c r="UD18">
        <v>0</v>
      </c>
      <c r="UE18">
        <v>0</v>
      </c>
      <c r="UF18">
        <v>18</v>
      </c>
      <c r="UG18">
        <v>4</v>
      </c>
      <c r="UH18">
        <v>2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0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24</v>
      </c>
      <c r="VB18">
        <v>0</v>
      </c>
      <c r="VC18">
        <v>0</v>
      </c>
      <c r="VD18">
        <v>0</v>
      </c>
      <c r="VE18">
        <v>4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0</v>
      </c>
      <c r="VO18">
        <v>0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4</v>
      </c>
      <c r="WA18">
        <v>0</v>
      </c>
      <c r="WB18">
        <v>0</v>
      </c>
      <c r="WC18">
        <v>0</v>
      </c>
      <c r="WD18">
        <v>12</v>
      </c>
      <c r="WE18">
        <v>19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31</v>
      </c>
      <c r="WZ18">
        <v>0</v>
      </c>
      <c r="XA18">
        <v>1</v>
      </c>
      <c r="XB18">
        <v>0</v>
      </c>
      <c r="XC18">
        <v>159</v>
      </c>
      <c r="XD18">
        <v>87</v>
      </c>
      <c r="XE18">
        <v>9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4</v>
      </c>
      <c r="XX18">
        <v>259</v>
      </c>
      <c r="XY18">
        <v>0</v>
      </c>
      <c r="XZ18">
        <v>2</v>
      </c>
      <c r="YA18">
        <v>0</v>
      </c>
      <c r="YB18">
        <v>71</v>
      </c>
      <c r="YC18">
        <v>70</v>
      </c>
      <c r="YD18">
        <v>3</v>
      </c>
      <c r="YE18">
        <v>0</v>
      </c>
      <c r="YF18">
        <v>0</v>
      </c>
      <c r="YG18">
        <v>0</v>
      </c>
      <c r="YH18">
        <v>0</v>
      </c>
      <c r="YI18">
        <v>0</v>
      </c>
      <c r="YJ18">
        <v>0</v>
      </c>
      <c r="YK18">
        <v>2</v>
      </c>
      <c r="YL18">
        <v>0</v>
      </c>
      <c r="YM18">
        <v>0</v>
      </c>
      <c r="YN18">
        <v>0</v>
      </c>
      <c r="YO18">
        <v>0</v>
      </c>
      <c r="YP18">
        <v>0</v>
      </c>
      <c r="YQ18">
        <v>0</v>
      </c>
      <c r="YR18">
        <v>0</v>
      </c>
      <c r="YS18">
        <v>0</v>
      </c>
      <c r="YT18">
        <v>0</v>
      </c>
      <c r="YU18">
        <v>0</v>
      </c>
      <c r="YV18">
        <v>3</v>
      </c>
      <c r="YW18">
        <v>149</v>
      </c>
      <c r="YX18">
        <v>0</v>
      </c>
      <c r="YY18">
        <v>1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2098</v>
      </c>
      <c r="AAA18">
        <v>491</v>
      </c>
      <c r="AAB18">
        <v>30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16</v>
      </c>
      <c r="AAU18">
        <v>2635</v>
      </c>
      <c r="AAV18">
        <v>0</v>
      </c>
      <c r="AAW18">
        <v>41</v>
      </c>
      <c r="AAX18">
        <v>0</v>
      </c>
      <c r="AAY18">
        <v>362</v>
      </c>
      <c r="AAZ18">
        <v>145</v>
      </c>
      <c r="ABA18">
        <v>6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23</v>
      </c>
      <c r="ABT18">
        <v>536</v>
      </c>
      <c r="ABU18">
        <v>0</v>
      </c>
      <c r="ABV18">
        <v>3</v>
      </c>
      <c r="ABW18">
        <v>0</v>
      </c>
      <c r="ABX18">
        <v>51</v>
      </c>
      <c r="ABY18">
        <v>22</v>
      </c>
      <c r="ABZ18">
        <v>3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2</v>
      </c>
      <c r="ACS18">
        <v>78</v>
      </c>
      <c r="ACT18">
        <v>0</v>
      </c>
      <c r="ACU18">
        <v>0</v>
      </c>
      <c r="ACV18">
        <v>0</v>
      </c>
      <c r="ACW18">
        <v>2607</v>
      </c>
      <c r="ACX18">
        <v>297</v>
      </c>
      <c r="ACY18">
        <v>1524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0</v>
      </c>
      <c r="ADL18">
        <v>0</v>
      </c>
      <c r="ADM18">
        <v>0</v>
      </c>
      <c r="ADN18">
        <v>0</v>
      </c>
      <c r="ADO18">
        <v>0</v>
      </c>
      <c r="ADP18">
        <v>0</v>
      </c>
      <c r="ADQ18">
        <v>37</v>
      </c>
      <c r="ADR18">
        <v>4465</v>
      </c>
      <c r="ADS18">
        <v>0</v>
      </c>
      <c r="ADT18">
        <v>38</v>
      </c>
      <c r="ADU18">
        <v>0</v>
      </c>
      <c r="ADV18">
        <v>4834</v>
      </c>
      <c r="ADW18">
        <v>322</v>
      </c>
      <c r="ADX18">
        <v>103</v>
      </c>
      <c r="ADY18">
        <v>0</v>
      </c>
      <c r="ADZ18">
        <v>0</v>
      </c>
      <c r="AEA18">
        <v>0</v>
      </c>
      <c r="AEB18">
        <v>0</v>
      </c>
      <c r="AEC18">
        <v>0</v>
      </c>
      <c r="AED18">
        <v>0</v>
      </c>
      <c r="AEE18">
        <v>0</v>
      </c>
      <c r="AEF18">
        <v>0</v>
      </c>
      <c r="AEG18">
        <v>0</v>
      </c>
      <c r="AEH18">
        <v>0</v>
      </c>
      <c r="AEI18">
        <v>0</v>
      </c>
      <c r="AEJ18">
        <v>0</v>
      </c>
      <c r="AEK18">
        <v>0</v>
      </c>
      <c r="AEL18">
        <v>0</v>
      </c>
      <c r="AEM18">
        <v>0</v>
      </c>
      <c r="AEN18">
        <v>0</v>
      </c>
      <c r="AEO18">
        <v>0</v>
      </c>
      <c r="AEP18">
        <v>4672</v>
      </c>
      <c r="AEQ18">
        <v>9931</v>
      </c>
      <c r="AER18">
        <v>0</v>
      </c>
      <c r="AES18">
        <v>69</v>
      </c>
      <c r="AET18">
        <v>0</v>
      </c>
      <c r="AEU18">
        <v>22766</v>
      </c>
      <c r="AEV18">
        <v>26741</v>
      </c>
      <c r="AEW18">
        <v>1804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160</v>
      </c>
      <c r="AFE18">
        <v>1</v>
      </c>
      <c r="AFF18">
        <v>1</v>
      </c>
      <c r="AFG18">
        <v>0</v>
      </c>
      <c r="AFH18">
        <v>0</v>
      </c>
      <c r="AFI18">
        <v>0</v>
      </c>
      <c r="AFJ18">
        <v>0</v>
      </c>
      <c r="AFK18">
        <v>0</v>
      </c>
      <c r="AFL18">
        <v>0</v>
      </c>
      <c r="AFM18">
        <v>0</v>
      </c>
      <c r="AFN18">
        <v>0</v>
      </c>
      <c r="AFO18">
        <v>6658</v>
      </c>
      <c r="AFP18">
        <v>58131</v>
      </c>
      <c r="AFQ18">
        <v>0</v>
      </c>
      <c r="AFR18">
        <v>1301</v>
      </c>
      <c r="AFS18">
        <v>0</v>
      </c>
      <c r="AFT18">
        <v>18</v>
      </c>
      <c r="AFU18">
        <v>0</v>
      </c>
      <c r="AFV18">
        <v>0</v>
      </c>
      <c r="AFW18">
        <v>0</v>
      </c>
      <c r="AFX18">
        <v>0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18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0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18</v>
      </c>
      <c r="AHS18">
        <v>6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24</v>
      </c>
      <c r="AIN18">
        <v>0</v>
      </c>
      <c r="AIO18">
        <v>0</v>
      </c>
      <c r="AIP18">
        <v>0</v>
      </c>
      <c r="AIQ18">
        <v>3</v>
      </c>
      <c r="AIR18">
        <v>1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0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4</v>
      </c>
      <c r="AJM18">
        <v>0</v>
      </c>
      <c r="AJN18">
        <v>0</v>
      </c>
      <c r="AJO18">
        <v>0</v>
      </c>
      <c r="AJP18">
        <v>16870</v>
      </c>
      <c r="AJQ18">
        <v>3</v>
      </c>
      <c r="AJR18">
        <v>1</v>
      </c>
      <c r="AJS18">
        <v>0</v>
      </c>
      <c r="AJT18">
        <v>0</v>
      </c>
      <c r="AJU18">
        <v>27</v>
      </c>
      <c r="AJV18">
        <v>0</v>
      </c>
      <c r="AJW18">
        <v>0</v>
      </c>
      <c r="AJX18">
        <v>0</v>
      </c>
      <c r="AJY18">
        <v>0</v>
      </c>
      <c r="AJZ18">
        <v>0</v>
      </c>
      <c r="AKA18">
        <v>1</v>
      </c>
      <c r="AKB18">
        <v>0</v>
      </c>
      <c r="AKC18">
        <v>0</v>
      </c>
      <c r="AKD18">
        <v>0</v>
      </c>
      <c r="AKE18">
        <v>0</v>
      </c>
      <c r="AKF18">
        <v>20663</v>
      </c>
      <c r="AKG18">
        <v>146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19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17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0</v>
      </c>
      <c r="AKZ18">
        <v>0</v>
      </c>
      <c r="ALA18">
        <v>0</v>
      </c>
      <c r="ALB18">
        <v>0</v>
      </c>
      <c r="ALC18">
        <v>0</v>
      </c>
      <c r="ALD18">
        <v>0</v>
      </c>
      <c r="ALE18">
        <v>0</v>
      </c>
      <c r="ALF18">
        <v>0</v>
      </c>
      <c r="ALG18">
        <v>0</v>
      </c>
      <c r="ALH18">
        <v>5</v>
      </c>
      <c r="ALK18" s="178" t="s">
        <v>335</v>
      </c>
    </row>
    <row r="19" spans="1:999" hidden="1">
      <c r="A19" s="178" t="s">
        <v>294</v>
      </c>
      <c r="B19">
        <v>978</v>
      </c>
      <c r="C19">
        <v>45</v>
      </c>
      <c r="D19">
        <v>36</v>
      </c>
      <c r="E19">
        <v>50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18</v>
      </c>
      <c r="P19">
        <v>0</v>
      </c>
      <c r="Q19">
        <v>0</v>
      </c>
      <c r="R19">
        <v>0</v>
      </c>
      <c r="S19">
        <v>3</v>
      </c>
      <c r="T19">
        <v>0</v>
      </c>
      <c r="U19">
        <v>0</v>
      </c>
      <c r="V19">
        <v>1</v>
      </c>
      <c r="W19">
        <v>1131</v>
      </c>
      <c r="X19">
        <v>0</v>
      </c>
      <c r="Y19">
        <v>184</v>
      </c>
      <c r="Z19">
        <v>0</v>
      </c>
      <c r="AA19">
        <v>371</v>
      </c>
      <c r="AB19">
        <v>34</v>
      </c>
      <c r="AC19">
        <v>3</v>
      </c>
      <c r="AD19">
        <v>10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6</v>
      </c>
      <c r="AO19">
        <v>0</v>
      </c>
      <c r="AP19">
        <v>0</v>
      </c>
      <c r="AQ19">
        <v>0</v>
      </c>
      <c r="AR19">
        <v>1</v>
      </c>
      <c r="AS19">
        <v>0</v>
      </c>
      <c r="AT19">
        <v>2</v>
      </c>
      <c r="AU19">
        <v>6</v>
      </c>
      <c r="AV19">
        <v>433</v>
      </c>
      <c r="AW19">
        <v>0</v>
      </c>
      <c r="AX19">
        <v>73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8</v>
      </c>
      <c r="CS19">
        <v>0</v>
      </c>
      <c r="CT19">
        <v>8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1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6</v>
      </c>
      <c r="FP19">
        <v>0</v>
      </c>
      <c r="FQ19">
        <v>7</v>
      </c>
      <c r="FR19">
        <v>0</v>
      </c>
      <c r="FS19">
        <v>0</v>
      </c>
      <c r="FT19">
        <v>0</v>
      </c>
      <c r="FU19">
        <v>251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2</v>
      </c>
      <c r="GO19">
        <v>0</v>
      </c>
      <c r="GP19">
        <v>253</v>
      </c>
      <c r="GQ19">
        <v>0</v>
      </c>
      <c r="GR19">
        <v>49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40</v>
      </c>
      <c r="HT19">
        <v>6</v>
      </c>
      <c r="HU19">
        <v>3</v>
      </c>
      <c r="HV19">
        <v>8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1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1</v>
      </c>
      <c r="IN19">
        <v>59</v>
      </c>
      <c r="IO19">
        <v>0</v>
      </c>
      <c r="IP19">
        <v>27</v>
      </c>
      <c r="IQ19">
        <v>0</v>
      </c>
      <c r="IR19">
        <v>36</v>
      </c>
      <c r="IS19">
        <v>2</v>
      </c>
      <c r="IT19">
        <v>7</v>
      </c>
      <c r="IU19">
        <v>2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47</v>
      </c>
      <c r="JN19">
        <v>0</v>
      </c>
      <c r="JO19">
        <v>51</v>
      </c>
      <c r="JP19">
        <v>0</v>
      </c>
      <c r="JQ19">
        <v>25</v>
      </c>
      <c r="JR19">
        <v>7</v>
      </c>
      <c r="JS19">
        <v>0</v>
      </c>
      <c r="JT19">
        <v>1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33</v>
      </c>
      <c r="KM19">
        <v>0</v>
      </c>
      <c r="KN19">
        <v>22</v>
      </c>
      <c r="KO19">
        <v>0</v>
      </c>
      <c r="KP19">
        <v>3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3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5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5</v>
      </c>
      <c r="NJ19">
        <v>0</v>
      </c>
      <c r="NK19">
        <v>0</v>
      </c>
      <c r="NL19">
        <v>0</v>
      </c>
      <c r="NM19">
        <v>6</v>
      </c>
      <c r="NN19">
        <v>2</v>
      </c>
      <c r="NO19">
        <v>0</v>
      </c>
      <c r="NP19">
        <v>11</v>
      </c>
      <c r="NQ19">
        <v>0</v>
      </c>
      <c r="NR19">
        <v>0</v>
      </c>
      <c r="NS19">
        <v>0</v>
      </c>
      <c r="NT19">
        <v>0</v>
      </c>
      <c r="NU19">
        <v>32</v>
      </c>
      <c r="NV19">
        <v>0</v>
      </c>
      <c r="NW19">
        <v>0</v>
      </c>
      <c r="NX19">
        <v>0</v>
      </c>
      <c r="NY19">
        <v>0</v>
      </c>
      <c r="NZ19">
        <v>5</v>
      </c>
      <c r="OA19">
        <v>0</v>
      </c>
      <c r="OB19">
        <v>0</v>
      </c>
      <c r="OC19">
        <v>0</v>
      </c>
      <c r="OD19">
        <v>3</v>
      </c>
      <c r="OE19">
        <v>0</v>
      </c>
      <c r="OF19">
        <v>4</v>
      </c>
      <c r="OG19">
        <v>30</v>
      </c>
      <c r="OH19">
        <v>93</v>
      </c>
      <c r="OI19">
        <v>0</v>
      </c>
      <c r="OJ19">
        <v>6</v>
      </c>
      <c r="OK19">
        <v>0</v>
      </c>
      <c r="OL19">
        <v>1715</v>
      </c>
      <c r="OM19">
        <v>97</v>
      </c>
      <c r="ON19">
        <v>49</v>
      </c>
      <c r="OO19">
        <v>82</v>
      </c>
      <c r="OP19">
        <v>0</v>
      </c>
      <c r="OQ19">
        <v>0</v>
      </c>
      <c r="OR19">
        <v>0</v>
      </c>
      <c r="OS19">
        <v>0</v>
      </c>
      <c r="OT19">
        <v>32</v>
      </c>
      <c r="OU19">
        <v>0</v>
      </c>
      <c r="OV19">
        <v>0</v>
      </c>
      <c r="OW19">
        <v>0</v>
      </c>
      <c r="OX19">
        <v>0</v>
      </c>
      <c r="OY19">
        <v>30</v>
      </c>
      <c r="OZ19">
        <v>0</v>
      </c>
      <c r="PA19">
        <v>0</v>
      </c>
      <c r="PB19">
        <v>0</v>
      </c>
      <c r="PC19">
        <v>7</v>
      </c>
      <c r="PD19">
        <v>0</v>
      </c>
      <c r="PE19">
        <v>22</v>
      </c>
      <c r="PF19">
        <v>38</v>
      </c>
      <c r="PG19">
        <v>2072</v>
      </c>
      <c r="PH19">
        <v>0</v>
      </c>
      <c r="PI19">
        <v>412</v>
      </c>
      <c r="PJ19">
        <v>0</v>
      </c>
      <c r="PK19">
        <v>0</v>
      </c>
      <c r="PL19">
        <v>67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0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67</v>
      </c>
      <c r="QG19">
        <v>0</v>
      </c>
      <c r="QH19">
        <v>1</v>
      </c>
      <c r="QI19">
        <v>0</v>
      </c>
      <c r="QJ19">
        <v>404</v>
      </c>
      <c r="QK19">
        <v>332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1</v>
      </c>
      <c r="QV19">
        <v>0</v>
      </c>
      <c r="QW19">
        <v>0</v>
      </c>
      <c r="QX19">
        <v>0</v>
      </c>
      <c r="QY19">
        <v>0</v>
      </c>
      <c r="QZ19">
        <v>0</v>
      </c>
      <c r="RA19">
        <v>0</v>
      </c>
      <c r="RB19">
        <v>0</v>
      </c>
      <c r="RC19">
        <v>0</v>
      </c>
      <c r="RD19">
        <v>220</v>
      </c>
      <c r="RE19">
        <v>957</v>
      </c>
      <c r="RF19">
        <v>0</v>
      </c>
      <c r="RG19">
        <v>6</v>
      </c>
      <c r="RH19">
        <v>0</v>
      </c>
      <c r="RI19">
        <v>1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0</v>
      </c>
      <c r="SD19">
        <v>1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0</v>
      </c>
      <c r="SP19">
        <v>0</v>
      </c>
      <c r="SQ19">
        <v>0</v>
      </c>
      <c r="SR19">
        <v>0</v>
      </c>
      <c r="SS19">
        <v>0</v>
      </c>
      <c r="ST19">
        <v>0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0</v>
      </c>
      <c r="TB19">
        <v>0</v>
      </c>
      <c r="TC19">
        <v>0</v>
      </c>
      <c r="TD19">
        <v>0</v>
      </c>
      <c r="TE19">
        <v>0</v>
      </c>
      <c r="TF19">
        <v>0</v>
      </c>
      <c r="TG19">
        <v>0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0</v>
      </c>
      <c r="TO19">
        <v>0</v>
      </c>
      <c r="TP19">
        <v>0</v>
      </c>
      <c r="TQ19">
        <v>0</v>
      </c>
      <c r="TR19">
        <v>0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0</v>
      </c>
      <c r="UB19">
        <v>0</v>
      </c>
      <c r="UC19">
        <v>0</v>
      </c>
      <c r="UD19">
        <v>0</v>
      </c>
      <c r="UE19">
        <v>0</v>
      </c>
      <c r="UF19">
        <v>0</v>
      </c>
      <c r="UG19">
        <v>1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0</v>
      </c>
      <c r="UO19">
        <v>0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1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0</v>
      </c>
      <c r="VO19">
        <v>0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1</v>
      </c>
      <c r="VZ19">
        <v>1</v>
      </c>
      <c r="WA19">
        <v>0</v>
      </c>
      <c r="WB19">
        <v>0</v>
      </c>
      <c r="WC19">
        <v>0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1</v>
      </c>
      <c r="WY19">
        <v>1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5</v>
      </c>
      <c r="XX19">
        <v>5</v>
      </c>
      <c r="XY19">
        <v>0</v>
      </c>
      <c r="XZ19">
        <v>0</v>
      </c>
      <c r="YA19">
        <v>0</v>
      </c>
      <c r="YB19">
        <v>2</v>
      </c>
      <c r="YC19">
        <v>4</v>
      </c>
      <c r="YD19">
        <v>0</v>
      </c>
      <c r="YE19">
        <v>0</v>
      </c>
      <c r="YF19">
        <v>0</v>
      </c>
      <c r="YG19">
        <v>0</v>
      </c>
      <c r="YH19">
        <v>0</v>
      </c>
      <c r="YI19">
        <v>0</v>
      </c>
      <c r="YJ19">
        <v>0</v>
      </c>
      <c r="YK19">
        <v>0</v>
      </c>
      <c r="YL19">
        <v>0</v>
      </c>
      <c r="YM19">
        <v>0</v>
      </c>
      <c r="YN19">
        <v>0</v>
      </c>
      <c r="YO19">
        <v>0</v>
      </c>
      <c r="YP19">
        <v>0</v>
      </c>
      <c r="YQ19">
        <v>0</v>
      </c>
      <c r="YR19">
        <v>0</v>
      </c>
      <c r="YS19">
        <v>0</v>
      </c>
      <c r="YT19">
        <v>0</v>
      </c>
      <c r="YU19">
        <v>0</v>
      </c>
      <c r="YV19">
        <v>5</v>
      </c>
      <c r="YW19">
        <v>11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2</v>
      </c>
      <c r="AAA19">
        <v>124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126</v>
      </c>
      <c r="AAU19">
        <v>252</v>
      </c>
      <c r="AAV19">
        <v>0</v>
      </c>
      <c r="AAW19">
        <v>3</v>
      </c>
      <c r="AAX19">
        <v>0</v>
      </c>
      <c r="AAY19">
        <v>3</v>
      </c>
      <c r="AAZ19">
        <v>7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15</v>
      </c>
      <c r="ABT19">
        <v>25</v>
      </c>
      <c r="ABU19">
        <v>0</v>
      </c>
      <c r="ABV19">
        <v>0</v>
      </c>
      <c r="ABW19">
        <v>0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30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0</v>
      </c>
      <c r="ADL19">
        <v>0</v>
      </c>
      <c r="ADM19">
        <v>0</v>
      </c>
      <c r="ADN19">
        <v>0</v>
      </c>
      <c r="ADO19">
        <v>0</v>
      </c>
      <c r="ADP19">
        <v>0</v>
      </c>
      <c r="ADQ19">
        <v>49</v>
      </c>
      <c r="ADR19">
        <v>79</v>
      </c>
      <c r="ADS19">
        <v>0</v>
      </c>
      <c r="ADT19">
        <v>1</v>
      </c>
      <c r="ADU19">
        <v>0</v>
      </c>
      <c r="ADV19">
        <v>4</v>
      </c>
      <c r="ADW19">
        <v>0</v>
      </c>
      <c r="ADX19">
        <v>0</v>
      </c>
      <c r="ADY19">
        <v>0</v>
      </c>
      <c r="ADZ19">
        <v>0</v>
      </c>
      <c r="AEA19">
        <v>0</v>
      </c>
      <c r="AEB19">
        <v>0</v>
      </c>
      <c r="AEC19">
        <v>0</v>
      </c>
      <c r="AED19">
        <v>0</v>
      </c>
      <c r="AEE19">
        <v>0</v>
      </c>
      <c r="AEF19">
        <v>0</v>
      </c>
      <c r="AEG19">
        <v>0</v>
      </c>
      <c r="AEH19">
        <v>0</v>
      </c>
      <c r="AEI19">
        <v>0</v>
      </c>
      <c r="AEJ19">
        <v>0</v>
      </c>
      <c r="AEK19">
        <v>0</v>
      </c>
      <c r="AEL19">
        <v>0</v>
      </c>
      <c r="AEM19">
        <v>0</v>
      </c>
      <c r="AEN19">
        <v>0</v>
      </c>
      <c r="AEO19">
        <v>0</v>
      </c>
      <c r="AEP19">
        <v>208</v>
      </c>
      <c r="AEQ19">
        <v>212</v>
      </c>
      <c r="AER19">
        <v>0</v>
      </c>
      <c r="AES19">
        <v>3</v>
      </c>
      <c r="AET19">
        <v>0</v>
      </c>
      <c r="AEU19">
        <v>416</v>
      </c>
      <c r="AEV19">
        <v>565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1</v>
      </c>
      <c r="AFG19">
        <v>0</v>
      </c>
      <c r="AFH19">
        <v>0</v>
      </c>
      <c r="AFI19">
        <v>0</v>
      </c>
      <c r="AFJ19">
        <v>0</v>
      </c>
      <c r="AFK19">
        <v>0</v>
      </c>
      <c r="AFL19">
        <v>0</v>
      </c>
      <c r="AFM19">
        <v>0</v>
      </c>
      <c r="AFN19">
        <v>0</v>
      </c>
      <c r="AFO19">
        <v>630</v>
      </c>
      <c r="AFP19">
        <v>1612</v>
      </c>
      <c r="AFQ19">
        <v>0</v>
      </c>
      <c r="AFR19">
        <v>14</v>
      </c>
      <c r="AFS19">
        <v>0</v>
      </c>
      <c r="AFT19">
        <v>1</v>
      </c>
      <c r="AFU19">
        <v>0</v>
      </c>
      <c r="AFV19">
        <v>0</v>
      </c>
      <c r="AFW19">
        <v>0</v>
      </c>
      <c r="AFX19">
        <v>0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0</v>
      </c>
      <c r="AGM19">
        <v>0</v>
      </c>
      <c r="AGN19">
        <v>0</v>
      </c>
      <c r="AGO19">
        <v>1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1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0</v>
      </c>
      <c r="AHM19">
        <v>0</v>
      </c>
      <c r="AHN19">
        <v>1</v>
      </c>
      <c r="AHO19">
        <v>0</v>
      </c>
      <c r="AHP19">
        <v>0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0</v>
      </c>
      <c r="AHY19">
        <v>0</v>
      </c>
      <c r="AHZ19">
        <v>0</v>
      </c>
      <c r="AIA19">
        <v>0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</v>
      </c>
      <c r="AII19">
        <v>0</v>
      </c>
      <c r="AIJ19">
        <v>0</v>
      </c>
      <c r="AIK19">
        <v>0</v>
      </c>
      <c r="AIL19">
        <v>1</v>
      </c>
      <c r="AIM19">
        <v>1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0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1131</v>
      </c>
      <c r="AJQ19">
        <v>0</v>
      </c>
      <c r="AJR19">
        <v>6</v>
      </c>
      <c r="AJS19">
        <v>0</v>
      </c>
      <c r="AJT19">
        <v>0</v>
      </c>
      <c r="AJU19">
        <v>8</v>
      </c>
      <c r="AJV19">
        <v>0</v>
      </c>
      <c r="AJW19">
        <v>0</v>
      </c>
      <c r="AJX19">
        <v>0</v>
      </c>
      <c r="AJY19">
        <v>0</v>
      </c>
      <c r="AJZ19">
        <v>0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67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0</v>
      </c>
      <c r="AKM19">
        <v>1</v>
      </c>
      <c r="AKN19">
        <v>0</v>
      </c>
      <c r="AKO19">
        <v>0</v>
      </c>
      <c r="AKP19">
        <v>0</v>
      </c>
      <c r="AKQ19">
        <v>0</v>
      </c>
      <c r="AKR19">
        <v>0</v>
      </c>
      <c r="AKS19">
        <v>1</v>
      </c>
      <c r="AKT19">
        <v>0</v>
      </c>
      <c r="AKU19">
        <v>0</v>
      </c>
      <c r="AKV19">
        <v>0</v>
      </c>
      <c r="AKW19">
        <v>0</v>
      </c>
      <c r="AKX19">
        <v>0</v>
      </c>
      <c r="AKY19">
        <v>0</v>
      </c>
      <c r="AKZ19">
        <v>0</v>
      </c>
      <c r="ALA19">
        <v>0</v>
      </c>
      <c r="ALB19">
        <v>0</v>
      </c>
      <c r="ALC19">
        <v>0</v>
      </c>
      <c r="ALD19">
        <v>0</v>
      </c>
      <c r="ALE19">
        <v>0</v>
      </c>
      <c r="ALF19">
        <v>0</v>
      </c>
      <c r="ALG19">
        <v>0</v>
      </c>
      <c r="ALH19">
        <v>3</v>
      </c>
      <c r="ALK19" s="178" t="s">
        <v>336</v>
      </c>
    </row>
    <row r="20" spans="1:999" hidden="1">
      <c r="A20" s="178" t="s">
        <v>284</v>
      </c>
      <c r="B20">
        <v>685</v>
      </c>
      <c r="C20">
        <v>54</v>
      </c>
      <c r="D20">
        <v>327</v>
      </c>
      <c r="E20">
        <v>11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11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1088</v>
      </c>
      <c r="X20">
        <v>1</v>
      </c>
      <c r="Y20">
        <v>314</v>
      </c>
      <c r="Z20">
        <v>1</v>
      </c>
      <c r="AA20">
        <v>150</v>
      </c>
      <c r="AB20">
        <v>13</v>
      </c>
      <c r="AC20">
        <v>8</v>
      </c>
      <c r="AD20">
        <v>6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2</v>
      </c>
      <c r="AV20">
        <v>181</v>
      </c>
      <c r="AW20">
        <v>0</v>
      </c>
      <c r="AX20">
        <v>19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1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2</v>
      </c>
      <c r="FP20">
        <v>0</v>
      </c>
      <c r="FQ20">
        <v>3</v>
      </c>
      <c r="FR20">
        <v>0</v>
      </c>
      <c r="FS20">
        <v>0</v>
      </c>
      <c r="FT20">
        <v>0</v>
      </c>
      <c r="FU20">
        <v>92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92</v>
      </c>
      <c r="GQ20">
        <v>0</v>
      </c>
      <c r="GR20">
        <v>23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15</v>
      </c>
      <c r="HT20">
        <v>3</v>
      </c>
      <c r="HU20">
        <v>1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19</v>
      </c>
      <c r="IO20">
        <v>0</v>
      </c>
      <c r="IP20">
        <v>11</v>
      </c>
      <c r="IQ20">
        <v>0</v>
      </c>
      <c r="IR20">
        <v>26</v>
      </c>
      <c r="IS20">
        <v>2</v>
      </c>
      <c r="IT20">
        <v>2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1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31</v>
      </c>
      <c r="JN20">
        <v>0</v>
      </c>
      <c r="JO20">
        <v>7</v>
      </c>
      <c r="JP20">
        <v>0</v>
      </c>
      <c r="JQ20">
        <v>59</v>
      </c>
      <c r="JR20">
        <v>7</v>
      </c>
      <c r="JS20">
        <v>2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68</v>
      </c>
      <c r="KM20">
        <v>0</v>
      </c>
      <c r="KN20">
        <v>33</v>
      </c>
      <c r="KO20">
        <v>0</v>
      </c>
      <c r="KP20">
        <v>3</v>
      </c>
      <c r="KQ20">
        <v>1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4</v>
      </c>
      <c r="LL20">
        <v>0</v>
      </c>
      <c r="LM20">
        <v>5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2</v>
      </c>
      <c r="MM20">
        <v>0</v>
      </c>
      <c r="MN20">
        <v>6</v>
      </c>
      <c r="MO20">
        <v>2</v>
      </c>
      <c r="MP20">
        <v>1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9</v>
      </c>
      <c r="NJ20">
        <v>0</v>
      </c>
      <c r="NK20">
        <v>2</v>
      </c>
      <c r="NL20">
        <v>0</v>
      </c>
      <c r="NM20">
        <v>8</v>
      </c>
      <c r="NN20">
        <v>4</v>
      </c>
      <c r="NO20">
        <v>3</v>
      </c>
      <c r="NP20">
        <v>1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6</v>
      </c>
      <c r="OA20">
        <v>0</v>
      </c>
      <c r="OB20">
        <v>0</v>
      </c>
      <c r="OC20">
        <v>0</v>
      </c>
      <c r="OD20">
        <v>1</v>
      </c>
      <c r="OE20">
        <v>0</v>
      </c>
      <c r="OF20">
        <v>0</v>
      </c>
      <c r="OG20">
        <v>36</v>
      </c>
      <c r="OH20">
        <v>59</v>
      </c>
      <c r="OI20">
        <v>0</v>
      </c>
      <c r="OJ20">
        <v>9</v>
      </c>
      <c r="OK20">
        <v>0</v>
      </c>
      <c r="OL20">
        <v>1044</v>
      </c>
      <c r="OM20">
        <v>87</v>
      </c>
      <c r="ON20">
        <v>344</v>
      </c>
      <c r="OO20">
        <v>18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0</v>
      </c>
      <c r="OV20">
        <v>0</v>
      </c>
      <c r="OW20">
        <v>0</v>
      </c>
      <c r="OX20">
        <v>0</v>
      </c>
      <c r="OY20">
        <v>20</v>
      </c>
      <c r="OZ20">
        <v>0</v>
      </c>
      <c r="PA20">
        <v>0</v>
      </c>
      <c r="PB20">
        <v>0</v>
      </c>
      <c r="PC20">
        <v>1</v>
      </c>
      <c r="PD20">
        <v>0</v>
      </c>
      <c r="PE20">
        <v>2</v>
      </c>
      <c r="PF20">
        <v>38</v>
      </c>
      <c r="PG20">
        <v>1554</v>
      </c>
      <c r="PH20">
        <v>1</v>
      </c>
      <c r="PI20">
        <v>425</v>
      </c>
      <c r="PJ20">
        <v>1</v>
      </c>
      <c r="PK20">
        <v>297</v>
      </c>
      <c r="PL20">
        <v>254</v>
      </c>
      <c r="PM20">
        <v>86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0</v>
      </c>
      <c r="PV20">
        <v>0</v>
      </c>
      <c r="PW20">
        <v>0</v>
      </c>
      <c r="PX20">
        <v>0</v>
      </c>
      <c r="PY20">
        <v>0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637</v>
      </c>
      <c r="QG20">
        <v>0</v>
      </c>
      <c r="QH20">
        <v>118</v>
      </c>
      <c r="QI20">
        <v>0</v>
      </c>
      <c r="QJ20">
        <v>343</v>
      </c>
      <c r="QK20">
        <v>181</v>
      </c>
      <c r="QL20">
        <v>13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0</v>
      </c>
      <c r="RB20">
        <v>0</v>
      </c>
      <c r="RC20">
        <v>0</v>
      </c>
      <c r="RD20">
        <v>0</v>
      </c>
      <c r="RE20">
        <v>537</v>
      </c>
      <c r="RF20">
        <v>0</v>
      </c>
      <c r="RG20">
        <v>73</v>
      </c>
      <c r="RH20">
        <v>0</v>
      </c>
      <c r="RI20">
        <v>0</v>
      </c>
      <c r="RJ20">
        <v>0</v>
      </c>
      <c r="RK20">
        <v>0</v>
      </c>
      <c r="RL20">
        <v>0</v>
      </c>
      <c r="RM20">
        <v>0</v>
      </c>
      <c r="RN20">
        <v>0</v>
      </c>
      <c r="RO20">
        <v>0</v>
      </c>
      <c r="RP20">
        <v>0</v>
      </c>
      <c r="RQ20">
        <v>0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  <c r="RY20">
        <v>0</v>
      </c>
      <c r="RZ20">
        <v>0</v>
      </c>
      <c r="SA20">
        <v>0</v>
      </c>
      <c r="SB20">
        <v>0</v>
      </c>
      <c r="SC20">
        <v>0</v>
      </c>
      <c r="SD20">
        <v>0</v>
      </c>
      <c r="SE20">
        <v>0</v>
      </c>
      <c r="SF20">
        <v>0</v>
      </c>
      <c r="SG20">
        <v>0</v>
      </c>
      <c r="SH20">
        <v>0</v>
      </c>
      <c r="SI20">
        <v>0</v>
      </c>
      <c r="SJ20">
        <v>0</v>
      </c>
      <c r="SK20">
        <v>0</v>
      </c>
      <c r="SL20">
        <v>0</v>
      </c>
      <c r="SM20">
        <v>0</v>
      </c>
      <c r="SN20">
        <v>0</v>
      </c>
      <c r="SO20">
        <v>0</v>
      </c>
      <c r="SP20">
        <v>0</v>
      </c>
      <c r="SQ20">
        <v>0</v>
      </c>
      <c r="SR20">
        <v>0</v>
      </c>
      <c r="SS20">
        <v>0</v>
      </c>
      <c r="ST20">
        <v>0</v>
      </c>
      <c r="SU20">
        <v>0</v>
      </c>
      <c r="SV20">
        <v>0</v>
      </c>
      <c r="SW20">
        <v>0</v>
      </c>
      <c r="SX20">
        <v>0</v>
      </c>
      <c r="SY20">
        <v>0</v>
      </c>
      <c r="SZ20">
        <v>0</v>
      </c>
      <c r="TA20">
        <v>0</v>
      </c>
      <c r="TB20">
        <v>0</v>
      </c>
      <c r="TC20">
        <v>0</v>
      </c>
      <c r="TD20">
        <v>0</v>
      </c>
      <c r="TE20">
        <v>0</v>
      </c>
      <c r="TF20">
        <v>0</v>
      </c>
      <c r="TG20">
        <v>1</v>
      </c>
      <c r="TH20">
        <v>0</v>
      </c>
      <c r="TI20">
        <v>0</v>
      </c>
      <c r="TJ20">
        <v>0</v>
      </c>
      <c r="TK20">
        <v>0</v>
      </c>
      <c r="TL20">
        <v>0</v>
      </c>
      <c r="TM20">
        <v>0</v>
      </c>
      <c r="TN20">
        <v>0</v>
      </c>
      <c r="TO20">
        <v>0</v>
      </c>
      <c r="TP20">
        <v>0</v>
      </c>
      <c r="TQ20">
        <v>0</v>
      </c>
      <c r="TR20">
        <v>0</v>
      </c>
      <c r="TS20">
        <v>0</v>
      </c>
      <c r="TT20">
        <v>0</v>
      </c>
      <c r="TU20">
        <v>0</v>
      </c>
      <c r="TV20">
        <v>0</v>
      </c>
      <c r="TW20">
        <v>0</v>
      </c>
      <c r="TX20">
        <v>0</v>
      </c>
      <c r="TY20">
        <v>0</v>
      </c>
      <c r="TZ20">
        <v>0</v>
      </c>
      <c r="UA20">
        <v>0</v>
      </c>
      <c r="UB20">
        <v>1</v>
      </c>
      <c r="UC20">
        <v>0</v>
      </c>
      <c r="UD20">
        <v>0</v>
      </c>
      <c r="UE20">
        <v>0</v>
      </c>
      <c r="UF20">
        <v>2</v>
      </c>
      <c r="UG20">
        <v>0</v>
      </c>
      <c r="UH20">
        <v>0</v>
      </c>
      <c r="UI20">
        <v>0</v>
      </c>
      <c r="UJ20">
        <v>0</v>
      </c>
      <c r="UK20">
        <v>0</v>
      </c>
      <c r="UL20">
        <v>0</v>
      </c>
      <c r="UM20">
        <v>0</v>
      </c>
      <c r="UN20">
        <v>0</v>
      </c>
      <c r="UO20">
        <v>0</v>
      </c>
      <c r="UP20">
        <v>0</v>
      </c>
      <c r="UQ20">
        <v>0</v>
      </c>
      <c r="UR20">
        <v>0</v>
      </c>
      <c r="US20">
        <v>0</v>
      </c>
      <c r="UT20">
        <v>0</v>
      </c>
      <c r="UU20">
        <v>0</v>
      </c>
      <c r="UV20">
        <v>0</v>
      </c>
      <c r="UW20">
        <v>0</v>
      </c>
      <c r="UX20">
        <v>0</v>
      </c>
      <c r="UY20">
        <v>0</v>
      </c>
      <c r="UZ20">
        <v>0</v>
      </c>
      <c r="VA20">
        <v>2</v>
      </c>
      <c r="VB20">
        <v>0</v>
      </c>
      <c r="VC20">
        <v>0</v>
      </c>
      <c r="VD20">
        <v>0</v>
      </c>
      <c r="VE20">
        <v>0</v>
      </c>
      <c r="VF20">
        <v>0</v>
      </c>
      <c r="VG20">
        <v>0</v>
      </c>
      <c r="VH20">
        <v>0</v>
      </c>
      <c r="VI20">
        <v>0</v>
      </c>
      <c r="VJ20">
        <v>0</v>
      </c>
      <c r="VK20">
        <v>0</v>
      </c>
      <c r="VL20">
        <v>0</v>
      </c>
      <c r="VM20">
        <v>0</v>
      </c>
      <c r="VN20">
        <v>0</v>
      </c>
      <c r="VO20">
        <v>0</v>
      </c>
      <c r="VP20">
        <v>0</v>
      </c>
      <c r="VQ20">
        <v>0</v>
      </c>
      <c r="VR20">
        <v>0</v>
      </c>
      <c r="VS20">
        <v>0</v>
      </c>
      <c r="VT20">
        <v>0</v>
      </c>
      <c r="VU20">
        <v>0</v>
      </c>
      <c r="VV20">
        <v>0</v>
      </c>
      <c r="VW20">
        <v>0</v>
      </c>
      <c r="VX20">
        <v>0</v>
      </c>
      <c r="VY20">
        <v>0</v>
      </c>
      <c r="VZ20">
        <v>0</v>
      </c>
      <c r="WA20">
        <v>0</v>
      </c>
      <c r="WB20">
        <v>0</v>
      </c>
      <c r="WC20">
        <v>0</v>
      </c>
      <c r="WD20">
        <v>1</v>
      </c>
      <c r="WE20">
        <v>3</v>
      </c>
      <c r="WF20">
        <v>0</v>
      </c>
      <c r="WG20">
        <v>0</v>
      </c>
      <c r="WH20">
        <v>0</v>
      </c>
      <c r="WI20">
        <v>0</v>
      </c>
      <c r="WJ20">
        <v>0</v>
      </c>
      <c r="WK20">
        <v>0</v>
      </c>
      <c r="WL20">
        <v>0</v>
      </c>
      <c r="WM20">
        <v>0</v>
      </c>
      <c r="WN20">
        <v>0</v>
      </c>
      <c r="WO20">
        <v>0</v>
      </c>
      <c r="WP20">
        <v>0</v>
      </c>
      <c r="WQ20">
        <v>0</v>
      </c>
      <c r="WR20">
        <v>0</v>
      </c>
      <c r="WS20">
        <v>0</v>
      </c>
      <c r="WT20">
        <v>0</v>
      </c>
      <c r="WU20">
        <v>0</v>
      </c>
      <c r="WV20">
        <v>0</v>
      </c>
      <c r="WW20">
        <v>0</v>
      </c>
      <c r="WX20">
        <v>0</v>
      </c>
      <c r="WY20">
        <v>4</v>
      </c>
      <c r="WZ20">
        <v>0</v>
      </c>
      <c r="XA20">
        <v>0</v>
      </c>
      <c r="XB20">
        <v>0</v>
      </c>
      <c r="XC20">
        <v>1</v>
      </c>
      <c r="XD20">
        <v>1</v>
      </c>
      <c r="XE20">
        <v>0</v>
      </c>
      <c r="XF20">
        <v>0</v>
      </c>
      <c r="XG20">
        <v>0</v>
      </c>
      <c r="XH20">
        <v>0</v>
      </c>
      <c r="XI20">
        <v>0</v>
      </c>
      <c r="XJ20">
        <v>0</v>
      </c>
      <c r="XK20">
        <v>0</v>
      </c>
      <c r="XL20">
        <v>0</v>
      </c>
      <c r="XM20">
        <v>0</v>
      </c>
      <c r="XN20">
        <v>0</v>
      </c>
      <c r="XO20">
        <v>0</v>
      </c>
      <c r="XP20">
        <v>0</v>
      </c>
      <c r="XQ20">
        <v>0</v>
      </c>
      <c r="XR20">
        <v>0</v>
      </c>
      <c r="XS20">
        <v>0</v>
      </c>
      <c r="XT20">
        <v>0</v>
      </c>
      <c r="XU20">
        <v>0</v>
      </c>
      <c r="XV20">
        <v>0</v>
      </c>
      <c r="XW20">
        <v>0</v>
      </c>
      <c r="XX20">
        <v>2</v>
      </c>
      <c r="XY20">
        <v>0</v>
      </c>
      <c r="XZ20">
        <v>0</v>
      </c>
      <c r="YA20">
        <v>0</v>
      </c>
      <c r="YB20">
        <v>2</v>
      </c>
      <c r="YC20">
        <v>0</v>
      </c>
      <c r="YD20">
        <v>0</v>
      </c>
      <c r="YE20">
        <v>0</v>
      </c>
      <c r="YF20">
        <v>0</v>
      </c>
      <c r="YG20">
        <v>0</v>
      </c>
      <c r="YH20">
        <v>0</v>
      </c>
      <c r="YI20">
        <v>0</v>
      </c>
      <c r="YJ20">
        <v>0</v>
      </c>
      <c r="YK20">
        <v>0</v>
      </c>
      <c r="YL20">
        <v>0</v>
      </c>
      <c r="YM20">
        <v>0</v>
      </c>
      <c r="YN20">
        <v>0</v>
      </c>
      <c r="YO20">
        <v>0</v>
      </c>
      <c r="YP20">
        <v>0</v>
      </c>
      <c r="YQ20">
        <v>0</v>
      </c>
      <c r="YR20">
        <v>0</v>
      </c>
      <c r="YS20">
        <v>0</v>
      </c>
      <c r="YT20">
        <v>0</v>
      </c>
      <c r="YU20">
        <v>0</v>
      </c>
      <c r="YV20">
        <v>0</v>
      </c>
      <c r="YW20">
        <v>2</v>
      </c>
      <c r="YX20">
        <v>0</v>
      </c>
      <c r="YY20">
        <v>0</v>
      </c>
      <c r="YZ20">
        <v>0</v>
      </c>
      <c r="ZA20">
        <v>0</v>
      </c>
      <c r="ZB20">
        <v>0</v>
      </c>
      <c r="ZC20">
        <v>0</v>
      </c>
      <c r="ZD20">
        <v>0</v>
      </c>
      <c r="ZE20">
        <v>0</v>
      </c>
      <c r="ZF20">
        <v>0</v>
      </c>
      <c r="ZG20">
        <v>0</v>
      </c>
      <c r="ZH20">
        <v>0</v>
      </c>
      <c r="ZI20">
        <v>0</v>
      </c>
      <c r="ZJ20">
        <v>0</v>
      </c>
      <c r="ZK20">
        <v>0</v>
      </c>
      <c r="ZL20">
        <v>0</v>
      </c>
      <c r="ZM20">
        <v>0</v>
      </c>
      <c r="ZN20">
        <v>0</v>
      </c>
      <c r="ZO20">
        <v>0</v>
      </c>
      <c r="ZP20">
        <v>0</v>
      </c>
      <c r="ZQ20">
        <v>0</v>
      </c>
      <c r="ZR20">
        <v>0</v>
      </c>
      <c r="ZS20">
        <v>0</v>
      </c>
      <c r="ZT20">
        <v>0</v>
      </c>
      <c r="ZU20">
        <v>0</v>
      </c>
      <c r="ZV20">
        <v>0</v>
      </c>
      <c r="ZW20">
        <v>0</v>
      </c>
      <c r="ZX20">
        <v>0</v>
      </c>
      <c r="ZY20">
        <v>0</v>
      </c>
      <c r="ZZ20">
        <v>152</v>
      </c>
      <c r="AAA20">
        <v>26</v>
      </c>
      <c r="AAB20">
        <v>1</v>
      </c>
      <c r="AAC20">
        <v>0</v>
      </c>
      <c r="AAD20">
        <v>0</v>
      </c>
      <c r="AAE20">
        <v>0</v>
      </c>
      <c r="AAF20">
        <v>0</v>
      </c>
      <c r="AAG20">
        <v>0</v>
      </c>
      <c r="AAH20">
        <v>0</v>
      </c>
      <c r="AAI20">
        <v>0</v>
      </c>
      <c r="AAJ20">
        <v>0</v>
      </c>
      <c r="AAK20">
        <v>0</v>
      </c>
      <c r="AAL20">
        <v>0</v>
      </c>
      <c r="AAM20">
        <v>0</v>
      </c>
      <c r="AAN20">
        <v>0</v>
      </c>
      <c r="AAO20">
        <v>0</v>
      </c>
      <c r="AAP20">
        <v>0</v>
      </c>
      <c r="AAQ20">
        <v>0</v>
      </c>
      <c r="AAR20">
        <v>0</v>
      </c>
      <c r="AAS20">
        <v>0</v>
      </c>
      <c r="AAT20">
        <v>0</v>
      </c>
      <c r="AAU20">
        <v>179</v>
      </c>
      <c r="AAV20">
        <v>0</v>
      </c>
      <c r="AAW20">
        <v>16</v>
      </c>
      <c r="AAX20">
        <v>0</v>
      </c>
      <c r="AAY20">
        <v>10</v>
      </c>
      <c r="AAZ20">
        <v>3</v>
      </c>
      <c r="ABA20">
        <v>0</v>
      </c>
      <c r="ABB20">
        <v>0</v>
      </c>
      <c r="ABC20">
        <v>0</v>
      </c>
      <c r="ABD20">
        <v>0</v>
      </c>
      <c r="ABE20">
        <v>0</v>
      </c>
      <c r="ABF20">
        <v>0</v>
      </c>
      <c r="ABG20">
        <v>0</v>
      </c>
      <c r="ABH20">
        <v>0</v>
      </c>
      <c r="ABI20">
        <v>0</v>
      </c>
      <c r="ABJ20">
        <v>0</v>
      </c>
      <c r="ABK20">
        <v>0</v>
      </c>
      <c r="ABL20">
        <v>0</v>
      </c>
      <c r="ABM20">
        <v>0</v>
      </c>
      <c r="ABN20">
        <v>0</v>
      </c>
      <c r="ABO20">
        <v>0</v>
      </c>
      <c r="ABP20">
        <v>0</v>
      </c>
      <c r="ABQ20">
        <v>0</v>
      </c>
      <c r="ABR20">
        <v>0</v>
      </c>
      <c r="ABS20">
        <v>0</v>
      </c>
      <c r="ABT20">
        <v>13</v>
      </c>
      <c r="ABU20">
        <v>0</v>
      </c>
      <c r="ABV20">
        <v>1</v>
      </c>
      <c r="ABW20">
        <v>0</v>
      </c>
      <c r="ABX20">
        <v>1</v>
      </c>
      <c r="ABY20">
        <v>0</v>
      </c>
      <c r="ABZ20">
        <v>0</v>
      </c>
      <c r="ACA20">
        <v>0</v>
      </c>
      <c r="ACB20">
        <v>0</v>
      </c>
      <c r="ACC20">
        <v>0</v>
      </c>
      <c r="ACD20">
        <v>0</v>
      </c>
      <c r="ACE20">
        <v>0</v>
      </c>
      <c r="ACF20">
        <v>0</v>
      </c>
      <c r="ACG20">
        <v>0</v>
      </c>
      <c r="ACH20">
        <v>0</v>
      </c>
      <c r="ACI20">
        <v>0</v>
      </c>
      <c r="ACJ20">
        <v>0</v>
      </c>
      <c r="ACK20">
        <v>0</v>
      </c>
      <c r="ACL20">
        <v>0</v>
      </c>
      <c r="ACM20">
        <v>0</v>
      </c>
      <c r="ACN20">
        <v>0</v>
      </c>
      <c r="ACO20">
        <v>0</v>
      </c>
      <c r="ACP20">
        <v>0</v>
      </c>
      <c r="ACQ20">
        <v>0</v>
      </c>
      <c r="ACR20">
        <v>0</v>
      </c>
      <c r="ACS20">
        <v>1</v>
      </c>
      <c r="ACT20">
        <v>0</v>
      </c>
      <c r="ACU20">
        <v>0</v>
      </c>
      <c r="ACV20">
        <v>0</v>
      </c>
      <c r="ACW20">
        <v>198</v>
      </c>
      <c r="ACX20">
        <v>22</v>
      </c>
      <c r="ACY20">
        <v>1</v>
      </c>
      <c r="ACZ20">
        <v>0</v>
      </c>
      <c r="ADA20">
        <v>0</v>
      </c>
      <c r="ADB20">
        <v>0</v>
      </c>
      <c r="ADC20">
        <v>0</v>
      </c>
      <c r="ADD20">
        <v>0</v>
      </c>
      <c r="ADE20">
        <v>0</v>
      </c>
      <c r="ADF20">
        <v>0</v>
      </c>
      <c r="ADG20">
        <v>0</v>
      </c>
      <c r="ADH20">
        <v>0</v>
      </c>
      <c r="ADI20">
        <v>0</v>
      </c>
      <c r="ADJ20">
        <v>0</v>
      </c>
      <c r="ADK20">
        <v>0</v>
      </c>
      <c r="ADL20">
        <v>0</v>
      </c>
      <c r="ADM20">
        <v>0</v>
      </c>
      <c r="ADN20">
        <v>0</v>
      </c>
      <c r="ADO20">
        <v>0</v>
      </c>
      <c r="ADP20">
        <v>0</v>
      </c>
      <c r="ADQ20">
        <v>0</v>
      </c>
      <c r="ADR20">
        <v>221</v>
      </c>
      <c r="ADS20">
        <v>0</v>
      </c>
      <c r="ADT20">
        <v>20</v>
      </c>
      <c r="ADU20">
        <v>0</v>
      </c>
      <c r="ADV20">
        <v>38</v>
      </c>
      <c r="ADW20">
        <v>4</v>
      </c>
      <c r="ADX20">
        <v>1</v>
      </c>
      <c r="ADY20">
        <v>0</v>
      </c>
      <c r="ADZ20">
        <v>0</v>
      </c>
      <c r="AEA20">
        <v>0</v>
      </c>
      <c r="AEB20">
        <v>0</v>
      </c>
      <c r="AEC20">
        <v>0</v>
      </c>
      <c r="AED20">
        <v>0</v>
      </c>
      <c r="AEE20">
        <v>0</v>
      </c>
      <c r="AEF20">
        <v>0</v>
      </c>
      <c r="AEG20">
        <v>0</v>
      </c>
      <c r="AEH20">
        <v>0</v>
      </c>
      <c r="AEI20">
        <v>0</v>
      </c>
      <c r="AEJ20">
        <v>0</v>
      </c>
      <c r="AEK20">
        <v>0</v>
      </c>
      <c r="AEL20">
        <v>0</v>
      </c>
      <c r="AEM20">
        <v>0</v>
      </c>
      <c r="AEN20">
        <v>0</v>
      </c>
      <c r="AEO20">
        <v>0</v>
      </c>
      <c r="AEP20">
        <v>0</v>
      </c>
      <c r="AEQ20">
        <v>43</v>
      </c>
      <c r="AER20">
        <v>0</v>
      </c>
      <c r="AES20">
        <v>2</v>
      </c>
      <c r="AET20">
        <v>0</v>
      </c>
      <c r="AEU20">
        <v>1046</v>
      </c>
      <c r="AEV20">
        <v>494</v>
      </c>
      <c r="AEW20">
        <v>102</v>
      </c>
      <c r="AEX20">
        <v>0</v>
      </c>
      <c r="AEY20">
        <v>0</v>
      </c>
      <c r="AEZ20">
        <v>0</v>
      </c>
      <c r="AFA20">
        <v>0</v>
      </c>
      <c r="AFB20">
        <v>0</v>
      </c>
      <c r="AFC20">
        <v>0</v>
      </c>
      <c r="AFD20">
        <v>0</v>
      </c>
      <c r="AFE20">
        <v>0</v>
      </c>
      <c r="AFF20">
        <v>0</v>
      </c>
      <c r="AFG20">
        <v>0</v>
      </c>
      <c r="AFH20">
        <v>0</v>
      </c>
      <c r="AFI20">
        <v>0</v>
      </c>
      <c r="AFJ20">
        <v>0</v>
      </c>
      <c r="AFK20">
        <v>0</v>
      </c>
      <c r="AFL20">
        <v>0</v>
      </c>
      <c r="AFM20">
        <v>0</v>
      </c>
      <c r="AFN20">
        <v>0</v>
      </c>
      <c r="AFO20">
        <v>0</v>
      </c>
      <c r="AFP20">
        <v>1642</v>
      </c>
      <c r="AFQ20">
        <v>0</v>
      </c>
      <c r="AFR20">
        <v>230</v>
      </c>
      <c r="AFS20">
        <v>0</v>
      </c>
      <c r="AFT20">
        <v>0</v>
      </c>
      <c r="AFU20">
        <v>0</v>
      </c>
      <c r="AFV20">
        <v>0</v>
      </c>
      <c r="AFW20">
        <v>0</v>
      </c>
      <c r="AFX20">
        <v>0</v>
      </c>
      <c r="AFY20">
        <v>0</v>
      </c>
      <c r="AFZ20">
        <v>0</v>
      </c>
      <c r="AGA20">
        <v>0</v>
      </c>
      <c r="AGB20">
        <v>0</v>
      </c>
      <c r="AGC20">
        <v>0</v>
      </c>
      <c r="AGD20">
        <v>0</v>
      </c>
      <c r="AGE20">
        <v>0</v>
      </c>
      <c r="AGF20">
        <v>0</v>
      </c>
      <c r="AGG20">
        <v>0</v>
      </c>
      <c r="AGH20">
        <v>0</v>
      </c>
      <c r="AGI20">
        <v>0</v>
      </c>
      <c r="AGJ20">
        <v>0</v>
      </c>
      <c r="AGK20">
        <v>0</v>
      </c>
      <c r="AGL20">
        <v>0</v>
      </c>
      <c r="AGM20">
        <v>0</v>
      </c>
      <c r="AGN20">
        <v>0</v>
      </c>
      <c r="AGO20">
        <v>0</v>
      </c>
      <c r="AGP20">
        <v>0</v>
      </c>
      <c r="AGQ20">
        <v>0</v>
      </c>
      <c r="AGR20">
        <v>0</v>
      </c>
      <c r="AGS20">
        <v>0</v>
      </c>
      <c r="AGT20">
        <v>0</v>
      </c>
      <c r="AGU20">
        <v>0</v>
      </c>
      <c r="AGV20">
        <v>0</v>
      </c>
      <c r="AGW20">
        <v>0</v>
      </c>
      <c r="AGX20">
        <v>0</v>
      </c>
      <c r="AGY20">
        <v>0</v>
      </c>
      <c r="AGZ20">
        <v>0</v>
      </c>
      <c r="AHA20">
        <v>0</v>
      </c>
      <c r="AHB20">
        <v>0</v>
      </c>
      <c r="AHC20">
        <v>0</v>
      </c>
      <c r="AHD20">
        <v>0</v>
      </c>
      <c r="AHE20">
        <v>0</v>
      </c>
      <c r="AHF20">
        <v>0</v>
      </c>
      <c r="AHG20">
        <v>0</v>
      </c>
      <c r="AHH20">
        <v>0</v>
      </c>
      <c r="AHI20">
        <v>0</v>
      </c>
      <c r="AHJ20">
        <v>0</v>
      </c>
      <c r="AHK20">
        <v>0</v>
      </c>
      <c r="AHL20">
        <v>0</v>
      </c>
      <c r="AHM20">
        <v>0</v>
      </c>
      <c r="AHN20">
        <v>0</v>
      </c>
      <c r="AHO20">
        <v>0</v>
      </c>
      <c r="AHP20">
        <v>0</v>
      </c>
      <c r="AHQ20">
        <v>0</v>
      </c>
      <c r="AHR20">
        <v>17</v>
      </c>
      <c r="AHS20">
        <v>2</v>
      </c>
      <c r="AHT20">
        <v>0</v>
      </c>
      <c r="AHU20">
        <v>0</v>
      </c>
      <c r="AHV20">
        <v>0</v>
      </c>
      <c r="AHW20">
        <v>0</v>
      </c>
      <c r="AHX20">
        <v>0</v>
      </c>
      <c r="AHY20">
        <v>0</v>
      </c>
      <c r="AHZ20">
        <v>0</v>
      </c>
      <c r="AIA20">
        <v>0</v>
      </c>
      <c r="AIB20">
        <v>0</v>
      </c>
      <c r="AIC20">
        <v>0</v>
      </c>
      <c r="AID20">
        <v>0</v>
      </c>
      <c r="AIE20">
        <v>0</v>
      </c>
      <c r="AIF20">
        <v>0</v>
      </c>
      <c r="AIG20">
        <v>0</v>
      </c>
      <c r="AIH20">
        <v>0</v>
      </c>
      <c r="AII20">
        <v>0</v>
      </c>
      <c r="AIJ20">
        <v>0</v>
      </c>
      <c r="AIK20">
        <v>0</v>
      </c>
      <c r="AIL20">
        <v>0</v>
      </c>
      <c r="AIM20">
        <v>19</v>
      </c>
      <c r="AIN20">
        <v>0</v>
      </c>
      <c r="AIO20">
        <v>1</v>
      </c>
      <c r="AIP20">
        <v>0</v>
      </c>
      <c r="AIQ20">
        <v>0</v>
      </c>
      <c r="AIR20">
        <v>0</v>
      </c>
      <c r="AIS20">
        <v>0</v>
      </c>
      <c r="AIT20">
        <v>0</v>
      </c>
      <c r="AIU20">
        <v>0</v>
      </c>
      <c r="AIV20">
        <v>0</v>
      </c>
      <c r="AIW20">
        <v>0</v>
      </c>
      <c r="AIX20">
        <v>0</v>
      </c>
      <c r="AIY20">
        <v>0</v>
      </c>
      <c r="AIZ20">
        <v>0</v>
      </c>
      <c r="AJA20">
        <v>0</v>
      </c>
      <c r="AJB20">
        <v>0</v>
      </c>
      <c r="AJC20">
        <v>0</v>
      </c>
      <c r="AJD20">
        <v>0</v>
      </c>
      <c r="AJE20">
        <v>0</v>
      </c>
      <c r="AJF20">
        <v>0</v>
      </c>
      <c r="AJG20">
        <v>0</v>
      </c>
      <c r="AJH20">
        <v>0</v>
      </c>
      <c r="AJI20">
        <v>0</v>
      </c>
      <c r="AJJ20">
        <v>0</v>
      </c>
      <c r="AJK20">
        <v>0</v>
      </c>
      <c r="AJL20">
        <v>0</v>
      </c>
      <c r="AJM20">
        <v>0</v>
      </c>
      <c r="AJN20">
        <v>0</v>
      </c>
      <c r="AJO20">
        <v>0</v>
      </c>
      <c r="AJP20">
        <v>1071</v>
      </c>
      <c r="AJQ20">
        <v>0</v>
      </c>
      <c r="AJR20">
        <v>0</v>
      </c>
      <c r="AJS20">
        <v>0</v>
      </c>
      <c r="AJT20">
        <v>0</v>
      </c>
      <c r="AJU20">
        <v>0</v>
      </c>
      <c r="AJV20">
        <v>0</v>
      </c>
      <c r="AJW20">
        <v>0</v>
      </c>
      <c r="AJX20">
        <v>0</v>
      </c>
      <c r="AJY20">
        <v>0</v>
      </c>
      <c r="AJZ20">
        <v>0</v>
      </c>
      <c r="AKA20">
        <v>0</v>
      </c>
      <c r="AKB20">
        <v>0</v>
      </c>
      <c r="AKC20">
        <v>0</v>
      </c>
      <c r="AKD20">
        <v>0</v>
      </c>
      <c r="AKE20">
        <v>0</v>
      </c>
      <c r="AKF20">
        <v>637</v>
      </c>
      <c r="AKG20">
        <v>0</v>
      </c>
      <c r="AKH20">
        <v>0</v>
      </c>
      <c r="AKI20">
        <v>0</v>
      </c>
      <c r="AKJ20">
        <v>0</v>
      </c>
      <c r="AKK20">
        <v>0</v>
      </c>
      <c r="AKL20">
        <v>0</v>
      </c>
      <c r="AKM20">
        <v>0</v>
      </c>
      <c r="AKN20">
        <v>0</v>
      </c>
      <c r="AKO20">
        <v>0</v>
      </c>
      <c r="AKP20">
        <v>0</v>
      </c>
      <c r="AKQ20">
        <v>0</v>
      </c>
      <c r="AKR20">
        <v>0</v>
      </c>
      <c r="AKS20">
        <v>0</v>
      </c>
      <c r="AKT20">
        <v>0</v>
      </c>
      <c r="AKU20">
        <v>0</v>
      </c>
      <c r="AKV20">
        <v>0</v>
      </c>
      <c r="AKW20">
        <v>0</v>
      </c>
      <c r="AKX20">
        <v>0</v>
      </c>
      <c r="AKY20">
        <v>0</v>
      </c>
      <c r="AKZ20">
        <v>0</v>
      </c>
      <c r="ALA20">
        <v>0</v>
      </c>
      <c r="ALB20">
        <v>0</v>
      </c>
      <c r="ALC20">
        <v>0</v>
      </c>
      <c r="ALD20">
        <v>0</v>
      </c>
      <c r="ALE20">
        <v>0</v>
      </c>
      <c r="ALF20">
        <v>0</v>
      </c>
      <c r="ALG20">
        <v>0</v>
      </c>
      <c r="ALH20">
        <v>0</v>
      </c>
      <c r="ALK20" s="178" t="s">
        <v>337</v>
      </c>
    </row>
    <row r="21" spans="1:999" hidden="1">
      <c r="A21" s="178" t="s">
        <v>286</v>
      </c>
      <c r="B21">
        <v>1509</v>
      </c>
      <c r="C21">
        <v>80</v>
      </c>
      <c r="D21">
        <v>36</v>
      </c>
      <c r="E21">
        <v>54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13</v>
      </c>
      <c r="P21">
        <v>0</v>
      </c>
      <c r="Q21">
        <v>0</v>
      </c>
      <c r="R21">
        <v>0</v>
      </c>
      <c r="S21">
        <v>3</v>
      </c>
      <c r="T21">
        <v>0</v>
      </c>
      <c r="U21">
        <v>0</v>
      </c>
      <c r="V21">
        <v>41</v>
      </c>
      <c r="W21">
        <v>1736</v>
      </c>
      <c r="X21">
        <v>0</v>
      </c>
      <c r="Y21">
        <v>345</v>
      </c>
      <c r="Z21">
        <v>4</v>
      </c>
      <c r="AA21">
        <v>223</v>
      </c>
      <c r="AB21">
        <v>31</v>
      </c>
      <c r="AC21">
        <v>9</v>
      </c>
      <c r="AD21">
        <v>19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4</v>
      </c>
      <c r="AO21">
        <v>0</v>
      </c>
      <c r="AP21">
        <v>0</v>
      </c>
      <c r="AQ21">
        <v>0</v>
      </c>
      <c r="AR21">
        <v>5</v>
      </c>
      <c r="AS21">
        <v>0</v>
      </c>
      <c r="AT21">
        <v>0</v>
      </c>
      <c r="AU21">
        <v>4</v>
      </c>
      <c r="AV21">
        <v>295</v>
      </c>
      <c r="AW21">
        <v>0</v>
      </c>
      <c r="AX21">
        <v>50</v>
      </c>
      <c r="AY21">
        <v>1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2</v>
      </c>
      <c r="CS21">
        <v>0</v>
      </c>
      <c r="CT21">
        <v>2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3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6</v>
      </c>
      <c r="FP21">
        <v>0</v>
      </c>
      <c r="FQ21">
        <v>9</v>
      </c>
      <c r="FR21">
        <v>0</v>
      </c>
      <c r="FS21">
        <v>0</v>
      </c>
      <c r="FT21">
        <v>0</v>
      </c>
      <c r="FU21">
        <v>266</v>
      </c>
      <c r="FV21">
        <v>1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3</v>
      </c>
      <c r="GO21">
        <v>1</v>
      </c>
      <c r="GP21">
        <v>271</v>
      </c>
      <c r="GQ21">
        <v>0</v>
      </c>
      <c r="GR21">
        <v>78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12</v>
      </c>
      <c r="HT21">
        <v>1</v>
      </c>
      <c r="HU21">
        <v>4</v>
      </c>
      <c r="HV21">
        <v>1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18</v>
      </c>
      <c r="IO21">
        <v>0</v>
      </c>
      <c r="IP21">
        <v>2</v>
      </c>
      <c r="IQ21">
        <v>0</v>
      </c>
      <c r="IR21">
        <v>28</v>
      </c>
      <c r="IS21">
        <v>15</v>
      </c>
      <c r="IT21">
        <v>3</v>
      </c>
      <c r="IU21">
        <v>4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2</v>
      </c>
      <c r="JM21">
        <v>52</v>
      </c>
      <c r="JN21">
        <v>0</v>
      </c>
      <c r="JO21">
        <v>33</v>
      </c>
      <c r="JP21">
        <v>0</v>
      </c>
      <c r="JQ21">
        <v>27</v>
      </c>
      <c r="JR21">
        <v>10</v>
      </c>
      <c r="JS21">
        <v>1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38</v>
      </c>
      <c r="KM21">
        <v>0</v>
      </c>
      <c r="KN21">
        <v>4</v>
      </c>
      <c r="KO21">
        <v>0</v>
      </c>
      <c r="KP21">
        <v>4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4</v>
      </c>
      <c r="LL21">
        <v>0</v>
      </c>
      <c r="LM21">
        <v>3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1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1</v>
      </c>
      <c r="NJ21">
        <v>0</v>
      </c>
      <c r="NK21">
        <v>0</v>
      </c>
      <c r="NL21">
        <v>0</v>
      </c>
      <c r="NM21">
        <v>166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33</v>
      </c>
      <c r="OH21">
        <v>199</v>
      </c>
      <c r="OI21">
        <v>0</v>
      </c>
      <c r="OJ21">
        <v>17</v>
      </c>
      <c r="OK21">
        <v>0</v>
      </c>
      <c r="OL21">
        <v>2239</v>
      </c>
      <c r="OM21">
        <v>138</v>
      </c>
      <c r="ON21">
        <v>53</v>
      </c>
      <c r="OO21">
        <v>78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17</v>
      </c>
      <c r="OZ21">
        <v>0</v>
      </c>
      <c r="PA21">
        <v>0</v>
      </c>
      <c r="PB21">
        <v>0</v>
      </c>
      <c r="PC21">
        <v>8</v>
      </c>
      <c r="PD21">
        <v>0</v>
      </c>
      <c r="PE21">
        <v>11</v>
      </c>
      <c r="PF21">
        <v>81</v>
      </c>
      <c r="PG21">
        <v>2625</v>
      </c>
      <c r="PH21">
        <v>0</v>
      </c>
      <c r="PI21">
        <v>532</v>
      </c>
      <c r="PJ21">
        <v>5</v>
      </c>
      <c r="PK21">
        <v>161</v>
      </c>
      <c r="PL21">
        <v>1642</v>
      </c>
      <c r="PM21">
        <v>8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0</v>
      </c>
      <c r="PV21">
        <v>0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1811</v>
      </c>
      <c r="QG21">
        <v>0</v>
      </c>
      <c r="QH21">
        <v>48</v>
      </c>
      <c r="QI21">
        <v>0</v>
      </c>
      <c r="QJ21">
        <v>61</v>
      </c>
      <c r="QK21">
        <v>708</v>
      </c>
      <c r="QL21">
        <v>18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0</v>
      </c>
      <c r="QV21">
        <v>0</v>
      </c>
      <c r="QW21">
        <v>0</v>
      </c>
      <c r="QX21">
        <v>0</v>
      </c>
      <c r="QY21">
        <v>0</v>
      </c>
      <c r="QZ21">
        <v>0</v>
      </c>
      <c r="RA21">
        <v>0</v>
      </c>
      <c r="RB21">
        <v>0</v>
      </c>
      <c r="RC21">
        <v>0</v>
      </c>
      <c r="RD21">
        <v>0</v>
      </c>
      <c r="RE21">
        <v>787</v>
      </c>
      <c r="RF21">
        <v>0</v>
      </c>
      <c r="RG21">
        <v>33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0</v>
      </c>
      <c r="SC21">
        <v>0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0</v>
      </c>
      <c r="SO21">
        <v>0</v>
      </c>
      <c r="SP21">
        <v>0</v>
      </c>
      <c r="SQ21">
        <v>0</v>
      </c>
      <c r="SR21">
        <v>0</v>
      </c>
      <c r="SS21">
        <v>0</v>
      </c>
      <c r="ST21">
        <v>0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0</v>
      </c>
      <c r="TB21">
        <v>0</v>
      </c>
      <c r="TC21">
        <v>0</v>
      </c>
      <c r="TD21">
        <v>0</v>
      </c>
      <c r="TE21">
        <v>0</v>
      </c>
      <c r="TF21">
        <v>0</v>
      </c>
      <c r="TG21">
        <v>0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0</v>
      </c>
      <c r="TO21">
        <v>0</v>
      </c>
      <c r="TP21">
        <v>0</v>
      </c>
      <c r="TQ21">
        <v>0</v>
      </c>
      <c r="TR21">
        <v>0</v>
      </c>
      <c r="TS21">
        <v>0</v>
      </c>
      <c r="TT21">
        <v>0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0</v>
      </c>
      <c r="UB21">
        <v>0</v>
      </c>
      <c r="UC21">
        <v>0</v>
      </c>
      <c r="UD21">
        <v>0</v>
      </c>
      <c r="UE21">
        <v>0</v>
      </c>
      <c r="UF21">
        <v>0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0</v>
      </c>
      <c r="UO21">
        <v>0</v>
      </c>
      <c r="UP21">
        <v>0</v>
      </c>
      <c r="UQ21">
        <v>0</v>
      </c>
      <c r="UR21">
        <v>0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0</v>
      </c>
      <c r="VC21">
        <v>0</v>
      </c>
      <c r="VD21">
        <v>0</v>
      </c>
      <c r="VE21">
        <v>0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0</v>
      </c>
      <c r="VO21">
        <v>0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0</v>
      </c>
      <c r="WA21">
        <v>0</v>
      </c>
      <c r="WB21">
        <v>0</v>
      </c>
      <c r="WC21">
        <v>0</v>
      </c>
      <c r="WD21">
        <v>0</v>
      </c>
      <c r="WE21">
        <v>0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0</v>
      </c>
      <c r="WM21">
        <v>0</v>
      </c>
      <c r="WN21">
        <v>0</v>
      </c>
      <c r="WO21">
        <v>0</v>
      </c>
      <c r="WP21">
        <v>0</v>
      </c>
      <c r="WQ21">
        <v>0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0</v>
      </c>
      <c r="WY21">
        <v>0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0</v>
      </c>
      <c r="YI21">
        <v>0</v>
      </c>
      <c r="YJ21">
        <v>0</v>
      </c>
      <c r="YK21">
        <v>0</v>
      </c>
      <c r="YL21">
        <v>0</v>
      </c>
      <c r="YM21">
        <v>0</v>
      </c>
      <c r="YN21">
        <v>0</v>
      </c>
      <c r="YO21">
        <v>0</v>
      </c>
      <c r="YP21">
        <v>0</v>
      </c>
      <c r="YQ21">
        <v>0</v>
      </c>
      <c r="YR21">
        <v>0</v>
      </c>
      <c r="YS21">
        <v>0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0</v>
      </c>
      <c r="ZA21">
        <v>0</v>
      </c>
      <c r="ZB21">
        <v>1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1</v>
      </c>
      <c r="ZW21">
        <v>0</v>
      </c>
      <c r="ZX21">
        <v>0</v>
      </c>
      <c r="ZY21">
        <v>0</v>
      </c>
      <c r="ZZ21">
        <v>4</v>
      </c>
      <c r="AAA21">
        <v>16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0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20</v>
      </c>
      <c r="AAV21">
        <v>0</v>
      </c>
      <c r="AAW21">
        <v>0</v>
      </c>
      <c r="AAX21">
        <v>0</v>
      </c>
      <c r="AAY21">
        <v>1</v>
      </c>
      <c r="AAZ21">
        <v>1</v>
      </c>
      <c r="ABA21">
        <v>0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2</v>
      </c>
      <c r="ABU21">
        <v>0</v>
      </c>
      <c r="ABV21">
        <v>0</v>
      </c>
      <c r="ABW21">
        <v>0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</v>
      </c>
      <c r="ACT21">
        <v>0</v>
      </c>
      <c r="ACU21">
        <v>0</v>
      </c>
      <c r="ACV21">
        <v>0</v>
      </c>
      <c r="ACW21">
        <v>1</v>
      </c>
      <c r="ACX21">
        <v>2</v>
      </c>
      <c r="ACY21">
        <v>0</v>
      </c>
      <c r="ACZ21">
        <v>0</v>
      </c>
      <c r="ADA21">
        <v>0</v>
      </c>
      <c r="ADB21">
        <v>0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0</v>
      </c>
      <c r="ADL21">
        <v>0</v>
      </c>
      <c r="ADM21">
        <v>0</v>
      </c>
      <c r="ADN21">
        <v>0</v>
      </c>
      <c r="ADO21">
        <v>0</v>
      </c>
      <c r="ADP21">
        <v>0</v>
      </c>
      <c r="ADQ21">
        <v>0</v>
      </c>
      <c r="ADR21">
        <v>3</v>
      </c>
      <c r="ADS21">
        <v>0</v>
      </c>
      <c r="ADT21">
        <v>0</v>
      </c>
      <c r="ADU21">
        <v>0</v>
      </c>
      <c r="ADV21">
        <v>150</v>
      </c>
      <c r="ADW21">
        <v>5</v>
      </c>
      <c r="ADX21">
        <v>0</v>
      </c>
      <c r="ADY21">
        <v>0</v>
      </c>
      <c r="ADZ21">
        <v>0</v>
      </c>
      <c r="AEA21">
        <v>0</v>
      </c>
      <c r="AEB21">
        <v>0</v>
      </c>
      <c r="AEC21">
        <v>0</v>
      </c>
      <c r="AED21">
        <v>0</v>
      </c>
      <c r="AEE21">
        <v>0</v>
      </c>
      <c r="AEF21">
        <v>0</v>
      </c>
      <c r="AEG21">
        <v>0</v>
      </c>
      <c r="AEH21">
        <v>0</v>
      </c>
      <c r="AEI21">
        <v>0</v>
      </c>
      <c r="AEJ21">
        <v>0</v>
      </c>
      <c r="AEK21">
        <v>0</v>
      </c>
      <c r="AEL21">
        <v>0</v>
      </c>
      <c r="AEM21">
        <v>0</v>
      </c>
      <c r="AEN21">
        <v>0</v>
      </c>
      <c r="AEO21">
        <v>0</v>
      </c>
      <c r="AEP21">
        <v>0</v>
      </c>
      <c r="AEQ21">
        <v>155</v>
      </c>
      <c r="AER21">
        <v>0</v>
      </c>
      <c r="AES21">
        <v>0</v>
      </c>
      <c r="AET21">
        <v>0</v>
      </c>
      <c r="AEU21">
        <v>378</v>
      </c>
      <c r="AEV21">
        <v>2375</v>
      </c>
      <c r="AEW21">
        <v>26</v>
      </c>
      <c r="AEX21">
        <v>0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0</v>
      </c>
      <c r="AFL21">
        <v>0</v>
      </c>
      <c r="AFM21">
        <v>0</v>
      </c>
      <c r="AFN21">
        <v>0</v>
      </c>
      <c r="AFO21">
        <v>0</v>
      </c>
      <c r="AFP21">
        <v>2779</v>
      </c>
      <c r="AFQ21">
        <v>0</v>
      </c>
      <c r="AFR21">
        <v>81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0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0</v>
      </c>
      <c r="AGM21">
        <v>0</v>
      </c>
      <c r="AGN21">
        <v>0</v>
      </c>
      <c r="AGO21">
        <v>0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0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0</v>
      </c>
      <c r="AHL21">
        <v>0</v>
      </c>
      <c r="AHM21">
        <v>0</v>
      </c>
      <c r="AHN21">
        <v>0</v>
      </c>
      <c r="AHO21">
        <v>0</v>
      </c>
      <c r="AHP21">
        <v>0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0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0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1687</v>
      </c>
      <c r="AJQ21">
        <v>3</v>
      </c>
      <c r="AJR21">
        <v>0</v>
      </c>
      <c r="AJS21">
        <v>0</v>
      </c>
      <c r="AJT21">
        <v>0</v>
      </c>
      <c r="AJU21">
        <v>1</v>
      </c>
      <c r="AJV21">
        <v>0</v>
      </c>
      <c r="AJW21">
        <v>0</v>
      </c>
      <c r="AJX21">
        <v>0</v>
      </c>
      <c r="AJY21">
        <v>0</v>
      </c>
      <c r="AJZ21">
        <v>0</v>
      </c>
      <c r="AKA21">
        <v>0</v>
      </c>
      <c r="AKB21">
        <v>0</v>
      </c>
      <c r="AKC21">
        <v>0</v>
      </c>
      <c r="AKD21">
        <v>0</v>
      </c>
      <c r="AKE21">
        <v>0</v>
      </c>
      <c r="AKF21">
        <v>1811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0</v>
      </c>
      <c r="AKO21">
        <v>0</v>
      </c>
      <c r="AKP21">
        <v>0</v>
      </c>
      <c r="AKQ21">
        <v>0</v>
      </c>
      <c r="AKR21">
        <v>0</v>
      </c>
      <c r="AKS21">
        <v>0</v>
      </c>
      <c r="AKT21">
        <v>0</v>
      </c>
      <c r="AKU21">
        <v>0</v>
      </c>
      <c r="AKV21">
        <v>0</v>
      </c>
      <c r="AKW21">
        <v>0</v>
      </c>
      <c r="AKX21">
        <v>0</v>
      </c>
      <c r="AKY21">
        <v>0</v>
      </c>
      <c r="AKZ21">
        <v>0</v>
      </c>
      <c r="ALA21">
        <v>0</v>
      </c>
      <c r="ALB21">
        <v>0</v>
      </c>
      <c r="ALC21">
        <v>0</v>
      </c>
      <c r="ALD21">
        <v>0</v>
      </c>
      <c r="ALE21">
        <v>0</v>
      </c>
      <c r="ALF21">
        <v>0</v>
      </c>
      <c r="ALG21">
        <v>0</v>
      </c>
      <c r="ALH21">
        <v>0</v>
      </c>
      <c r="ALK21" s="178" t="s">
        <v>338</v>
      </c>
    </row>
    <row r="22" spans="1:999" hidden="1">
      <c r="A22" s="564" t="s">
        <v>509</v>
      </c>
      <c r="B22">
        <v>903</v>
      </c>
      <c r="C22">
        <v>77</v>
      </c>
      <c r="D22">
        <v>42</v>
      </c>
      <c r="E22">
        <v>44</v>
      </c>
      <c r="F22">
        <v>0</v>
      </c>
      <c r="G22">
        <v>0</v>
      </c>
      <c r="H22">
        <v>0</v>
      </c>
      <c r="I22">
        <v>207</v>
      </c>
      <c r="J22">
        <v>0</v>
      </c>
      <c r="K22">
        <v>0</v>
      </c>
      <c r="L22">
        <v>0</v>
      </c>
      <c r="M22">
        <v>0</v>
      </c>
      <c r="N22">
        <v>0</v>
      </c>
      <c r="O22">
        <v>19</v>
      </c>
      <c r="P22">
        <v>0</v>
      </c>
      <c r="Q22">
        <v>0</v>
      </c>
      <c r="R22">
        <v>0</v>
      </c>
      <c r="S22">
        <v>1</v>
      </c>
      <c r="T22">
        <v>0</v>
      </c>
      <c r="U22">
        <v>0</v>
      </c>
      <c r="V22">
        <v>8</v>
      </c>
      <c r="W22">
        <v>1301</v>
      </c>
      <c r="X22">
        <v>0</v>
      </c>
      <c r="Y22">
        <v>223</v>
      </c>
      <c r="Z22">
        <v>0</v>
      </c>
      <c r="AA22">
        <v>284</v>
      </c>
      <c r="AB22">
        <v>19</v>
      </c>
      <c r="AC22">
        <v>5</v>
      </c>
      <c r="AD22">
        <v>39</v>
      </c>
      <c r="AE22">
        <v>0</v>
      </c>
      <c r="AF22">
        <v>0</v>
      </c>
      <c r="AG22">
        <v>0</v>
      </c>
      <c r="AH22">
        <v>1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1</v>
      </c>
      <c r="AO22">
        <v>0</v>
      </c>
      <c r="AP22">
        <v>0</v>
      </c>
      <c r="AQ22">
        <v>0</v>
      </c>
      <c r="AR22">
        <v>1</v>
      </c>
      <c r="AS22">
        <v>0</v>
      </c>
      <c r="AT22">
        <v>1</v>
      </c>
      <c r="AU22">
        <v>10</v>
      </c>
      <c r="AV22">
        <v>361</v>
      </c>
      <c r="AW22">
        <v>0</v>
      </c>
      <c r="AX22">
        <v>72</v>
      </c>
      <c r="AY22">
        <v>0</v>
      </c>
      <c r="AZ22">
        <v>2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2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2</v>
      </c>
      <c r="CS22">
        <v>0</v>
      </c>
      <c r="CT22">
        <v>2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1</v>
      </c>
      <c r="DR22">
        <v>0</v>
      </c>
      <c r="DS22">
        <v>1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1</v>
      </c>
      <c r="FP22">
        <v>0</v>
      </c>
      <c r="FQ22">
        <v>1</v>
      </c>
      <c r="FR22">
        <v>0</v>
      </c>
      <c r="FS22">
        <v>0</v>
      </c>
      <c r="FT22">
        <v>0</v>
      </c>
      <c r="FU22">
        <v>383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1</v>
      </c>
      <c r="GO22">
        <v>0</v>
      </c>
      <c r="GP22">
        <v>384</v>
      </c>
      <c r="GQ22">
        <v>0</v>
      </c>
      <c r="GR22">
        <v>57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2</v>
      </c>
      <c r="HR22">
        <v>0</v>
      </c>
      <c r="HS22">
        <v>13</v>
      </c>
      <c r="HT22">
        <v>1</v>
      </c>
      <c r="HU22">
        <v>0</v>
      </c>
      <c r="HV22">
        <v>2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1</v>
      </c>
      <c r="IN22">
        <v>17</v>
      </c>
      <c r="IO22">
        <v>0</v>
      </c>
      <c r="IP22">
        <v>7</v>
      </c>
      <c r="IQ22">
        <v>0</v>
      </c>
      <c r="IR22">
        <v>51</v>
      </c>
      <c r="IS22">
        <v>2</v>
      </c>
      <c r="IT22">
        <v>7</v>
      </c>
      <c r="IU22">
        <v>3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1</v>
      </c>
      <c r="JK22">
        <v>0</v>
      </c>
      <c r="JL22">
        <v>0</v>
      </c>
      <c r="JM22">
        <v>64</v>
      </c>
      <c r="JN22">
        <v>0</v>
      </c>
      <c r="JO22">
        <v>58</v>
      </c>
      <c r="JP22">
        <v>0</v>
      </c>
      <c r="JQ22">
        <v>48</v>
      </c>
      <c r="JR22">
        <v>5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1</v>
      </c>
      <c r="KL22">
        <v>54</v>
      </c>
      <c r="KM22">
        <v>0</v>
      </c>
      <c r="KN22">
        <v>25</v>
      </c>
      <c r="KO22">
        <v>0</v>
      </c>
      <c r="KP22">
        <v>12</v>
      </c>
      <c r="KQ22">
        <v>1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13</v>
      </c>
      <c r="LL22">
        <v>0</v>
      </c>
      <c r="LM22">
        <v>10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23</v>
      </c>
      <c r="MO22">
        <v>2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25</v>
      </c>
      <c r="NJ22">
        <v>0</v>
      </c>
      <c r="NK22">
        <v>7</v>
      </c>
      <c r="NL22">
        <v>0</v>
      </c>
      <c r="NM22">
        <v>12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21</v>
      </c>
      <c r="OA22">
        <v>0</v>
      </c>
      <c r="OB22">
        <v>0</v>
      </c>
      <c r="OC22">
        <v>0</v>
      </c>
      <c r="OD22">
        <v>5</v>
      </c>
      <c r="OE22">
        <v>0</v>
      </c>
      <c r="OF22">
        <v>0</v>
      </c>
      <c r="OG22">
        <v>23</v>
      </c>
      <c r="OH22">
        <v>61</v>
      </c>
      <c r="OI22">
        <v>0</v>
      </c>
      <c r="OJ22">
        <v>1</v>
      </c>
      <c r="OK22">
        <v>0</v>
      </c>
      <c r="OL22">
        <v>1731</v>
      </c>
      <c r="OM22">
        <v>107</v>
      </c>
      <c r="ON22">
        <v>54</v>
      </c>
      <c r="OO22">
        <v>88</v>
      </c>
      <c r="OP22">
        <v>0</v>
      </c>
      <c r="OQ22">
        <v>0</v>
      </c>
      <c r="OR22">
        <v>0</v>
      </c>
      <c r="OS22">
        <v>208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41</v>
      </c>
      <c r="OZ22">
        <v>0</v>
      </c>
      <c r="PA22">
        <v>0</v>
      </c>
      <c r="PB22">
        <v>0</v>
      </c>
      <c r="PC22">
        <v>7</v>
      </c>
      <c r="PD22">
        <v>1</v>
      </c>
      <c r="PE22">
        <v>6</v>
      </c>
      <c r="PF22">
        <v>43</v>
      </c>
      <c r="PG22">
        <v>2286</v>
      </c>
      <c r="PH22">
        <v>0</v>
      </c>
      <c r="PI22">
        <v>462</v>
      </c>
      <c r="PJ22">
        <v>0</v>
      </c>
      <c r="PK22">
        <v>10</v>
      </c>
      <c r="PL22">
        <v>726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8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744</v>
      </c>
      <c r="QG22">
        <v>0</v>
      </c>
      <c r="QH22">
        <v>0</v>
      </c>
      <c r="QI22">
        <v>0</v>
      </c>
      <c r="QJ22">
        <v>335</v>
      </c>
      <c r="QK22">
        <v>651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5</v>
      </c>
      <c r="RE22">
        <v>991</v>
      </c>
      <c r="RF22">
        <v>0</v>
      </c>
      <c r="RG22">
        <v>0</v>
      </c>
      <c r="RH22">
        <v>0</v>
      </c>
      <c r="RI22">
        <v>5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5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0</v>
      </c>
      <c r="SR22">
        <v>0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0</v>
      </c>
      <c r="TC22">
        <v>0</v>
      </c>
      <c r="TD22">
        <v>0</v>
      </c>
      <c r="TE22">
        <v>0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0</v>
      </c>
      <c r="TP22">
        <v>0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0</v>
      </c>
      <c r="UC22">
        <v>0</v>
      </c>
      <c r="UD22">
        <v>0</v>
      </c>
      <c r="UE22">
        <v>0</v>
      </c>
      <c r="UF22">
        <v>0</v>
      </c>
      <c r="UG22">
        <v>1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0</v>
      </c>
      <c r="UP22">
        <v>0</v>
      </c>
      <c r="UQ22">
        <v>0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1</v>
      </c>
      <c r="VB22">
        <v>0</v>
      </c>
      <c r="VC22">
        <v>0</v>
      </c>
      <c r="VD22">
        <v>0</v>
      </c>
      <c r="VE22">
        <v>1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0</v>
      </c>
      <c r="VO22">
        <v>0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1</v>
      </c>
      <c r="WA22">
        <v>0</v>
      </c>
      <c r="WB22">
        <v>0</v>
      </c>
      <c r="WC22">
        <v>0</v>
      </c>
      <c r="WD22">
        <v>2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0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2</v>
      </c>
      <c r="WZ22">
        <v>0</v>
      </c>
      <c r="XA22">
        <v>0</v>
      </c>
      <c r="XB22">
        <v>0</v>
      </c>
      <c r="XC22">
        <v>11</v>
      </c>
      <c r="XD22">
        <v>5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16</v>
      </c>
      <c r="XY22">
        <v>0</v>
      </c>
      <c r="XZ22">
        <v>0</v>
      </c>
      <c r="YA22">
        <v>0</v>
      </c>
      <c r="YB22">
        <v>5</v>
      </c>
      <c r="YC22">
        <v>8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</v>
      </c>
      <c r="YP22">
        <v>0</v>
      </c>
      <c r="YQ22">
        <v>0</v>
      </c>
      <c r="YR22">
        <v>0</v>
      </c>
      <c r="YS22">
        <v>0</v>
      </c>
      <c r="YT22">
        <v>0</v>
      </c>
      <c r="YU22">
        <v>0</v>
      </c>
      <c r="YV22">
        <v>0</v>
      </c>
      <c r="YW22">
        <v>13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30</v>
      </c>
      <c r="AAA22">
        <v>24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54</v>
      </c>
      <c r="AAV22">
        <v>0</v>
      </c>
      <c r="AAW22">
        <v>0</v>
      </c>
      <c r="AAX22">
        <v>0</v>
      </c>
      <c r="AAY22">
        <v>9</v>
      </c>
      <c r="AAZ22">
        <v>9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18</v>
      </c>
      <c r="ABU22">
        <v>0</v>
      </c>
      <c r="ABV22">
        <v>0</v>
      </c>
      <c r="ABW22">
        <v>0</v>
      </c>
      <c r="ABX22">
        <v>1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1</v>
      </c>
      <c r="ACT22">
        <v>0</v>
      </c>
      <c r="ACU22">
        <v>0</v>
      </c>
      <c r="ACV22">
        <v>0</v>
      </c>
      <c r="ACW22">
        <v>47</v>
      </c>
      <c r="ACX22">
        <v>18</v>
      </c>
      <c r="ACY22">
        <v>2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0</v>
      </c>
      <c r="ADM22">
        <v>0</v>
      </c>
      <c r="ADN22">
        <v>0</v>
      </c>
      <c r="ADO22">
        <v>0</v>
      </c>
      <c r="ADP22">
        <v>0</v>
      </c>
      <c r="ADQ22">
        <v>0</v>
      </c>
      <c r="ADR22">
        <v>67</v>
      </c>
      <c r="ADS22">
        <v>0</v>
      </c>
      <c r="ADT22">
        <v>0</v>
      </c>
      <c r="ADU22">
        <v>0</v>
      </c>
      <c r="ADV22">
        <v>13</v>
      </c>
      <c r="ADW22">
        <v>28</v>
      </c>
      <c r="ADX22">
        <v>0</v>
      </c>
      <c r="ADY22">
        <v>0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0</v>
      </c>
      <c r="AEL22">
        <v>0</v>
      </c>
      <c r="AEM22">
        <v>0</v>
      </c>
      <c r="AEN22">
        <v>0</v>
      </c>
      <c r="AEO22">
        <v>0</v>
      </c>
      <c r="AEP22">
        <v>0</v>
      </c>
      <c r="AEQ22">
        <v>41</v>
      </c>
      <c r="AER22">
        <v>0</v>
      </c>
      <c r="AES22">
        <v>0</v>
      </c>
      <c r="AET22">
        <v>0</v>
      </c>
      <c r="AEU22">
        <v>469</v>
      </c>
      <c r="AEV22">
        <v>1470</v>
      </c>
      <c r="AEW22">
        <v>2</v>
      </c>
      <c r="AEX22">
        <v>0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8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0</v>
      </c>
      <c r="AFL22">
        <v>0</v>
      </c>
      <c r="AFM22">
        <v>0</v>
      </c>
      <c r="AFN22">
        <v>0</v>
      </c>
      <c r="AFO22">
        <v>5</v>
      </c>
      <c r="AFP22">
        <v>1954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0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0</v>
      </c>
      <c r="AGM22">
        <v>0</v>
      </c>
      <c r="AGN22">
        <v>0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0</v>
      </c>
      <c r="AHM22">
        <v>0</v>
      </c>
      <c r="AHN22">
        <v>0</v>
      </c>
      <c r="AHO22">
        <v>0</v>
      </c>
      <c r="AHP22">
        <v>0</v>
      </c>
      <c r="AHQ22">
        <v>0</v>
      </c>
      <c r="AHR22">
        <v>1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0</v>
      </c>
      <c r="AHY22">
        <v>0</v>
      </c>
      <c r="AHZ22">
        <v>0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1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0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1301</v>
      </c>
      <c r="AJQ22">
        <v>3</v>
      </c>
      <c r="AJR22">
        <v>1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744</v>
      </c>
      <c r="AKG22">
        <v>8</v>
      </c>
      <c r="AKH22">
        <v>0</v>
      </c>
      <c r="AKI22">
        <v>0</v>
      </c>
      <c r="AKJ22">
        <v>0</v>
      </c>
      <c r="AKK22">
        <v>0</v>
      </c>
      <c r="AKL22">
        <v>0</v>
      </c>
      <c r="AKM22">
        <v>1</v>
      </c>
      <c r="AKN22">
        <v>0</v>
      </c>
      <c r="AKO22">
        <v>0</v>
      </c>
      <c r="AKP22">
        <v>0</v>
      </c>
      <c r="AKQ22">
        <v>0</v>
      </c>
      <c r="AKR22">
        <v>0</v>
      </c>
      <c r="AKS22">
        <v>1</v>
      </c>
      <c r="AKT22">
        <v>0</v>
      </c>
      <c r="AKU22">
        <v>0</v>
      </c>
      <c r="AKV22">
        <v>0</v>
      </c>
      <c r="AKW22">
        <v>0</v>
      </c>
      <c r="AKX22">
        <v>0</v>
      </c>
      <c r="AKY22">
        <v>0</v>
      </c>
      <c r="AKZ22">
        <v>0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0</v>
      </c>
      <c r="ALK22" s="178" t="s">
        <v>339</v>
      </c>
    </row>
    <row r="23" spans="1:999" hidden="1">
      <c r="A23" s="178" t="s">
        <v>288</v>
      </c>
      <c r="B23">
        <v>718</v>
      </c>
      <c r="C23">
        <v>49</v>
      </c>
      <c r="D23">
        <v>36</v>
      </c>
      <c r="E23">
        <v>27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7</v>
      </c>
      <c r="P23">
        <v>0</v>
      </c>
      <c r="Q23">
        <v>0</v>
      </c>
      <c r="R23">
        <v>0</v>
      </c>
      <c r="S23">
        <v>2</v>
      </c>
      <c r="T23">
        <v>0</v>
      </c>
      <c r="U23">
        <v>0</v>
      </c>
      <c r="V23">
        <v>5</v>
      </c>
      <c r="W23">
        <v>844</v>
      </c>
      <c r="X23">
        <v>1</v>
      </c>
      <c r="Y23">
        <v>156</v>
      </c>
      <c r="Z23">
        <v>0</v>
      </c>
      <c r="AA23">
        <v>372</v>
      </c>
      <c r="AB23">
        <v>42</v>
      </c>
      <c r="AC23">
        <v>0</v>
      </c>
      <c r="AD23">
        <v>9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9</v>
      </c>
      <c r="AO23">
        <v>0</v>
      </c>
      <c r="AP23">
        <v>0</v>
      </c>
      <c r="AQ23">
        <v>0</v>
      </c>
      <c r="AR23">
        <v>1</v>
      </c>
      <c r="AS23">
        <v>0</v>
      </c>
      <c r="AT23">
        <v>0</v>
      </c>
      <c r="AU23">
        <v>4</v>
      </c>
      <c r="AV23">
        <v>437</v>
      </c>
      <c r="AW23">
        <v>0</v>
      </c>
      <c r="AX23">
        <v>66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3</v>
      </c>
      <c r="CS23">
        <v>0</v>
      </c>
      <c r="CT23">
        <v>4</v>
      </c>
      <c r="CU23">
        <v>0</v>
      </c>
      <c r="CV23">
        <v>1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105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1</v>
      </c>
      <c r="GO23">
        <v>0</v>
      </c>
      <c r="GP23">
        <v>106</v>
      </c>
      <c r="GQ23">
        <v>0</v>
      </c>
      <c r="GR23">
        <v>28</v>
      </c>
      <c r="GS23">
        <v>0</v>
      </c>
      <c r="GT23">
        <v>2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2</v>
      </c>
      <c r="HP23">
        <v>0</v>
      </c>
      <c r="HQ23">
        <v>0</v>
      </c>
      <c r="HR23">
        <v>0</v>
      </c>
      <c r="HS23">
        <v>13</v>
      </c>
      <c r="HT23">
        <v>5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2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20</v>
      </c>
      <c r="IO23">
        <v>0</v>
      </c>
      <c r="IP23">
        <v>3</v>
      </c>
      <c r="IQ23">
        <v>0</v>
      </c>
      <c r="IR23">
        <v>20</v>
      </c>
      <c r="IS23">
        <v>6</v>
      </c>
      <c r="IT23">
        <v>1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27</v>
      </c>
      <c r="JN23">
        <v>0</v>
      </c>
      <c r="JO23">
        <v>10</v>
      </c>
      <c r="JP23">
        <v>0</v>
      </c>
      <c r="JQ23">
        <v>53</v>
      </c>
      <c r="JR23">
        <v>13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66</v>
      </c>
      <c r="KM23">
        <v>0</v>
      </c>
      <c r="KN23">
        <v>6</v>
      </c>
      <c r="KO23">
        <v>0</v>
      </c>
      <c r="KP23">
        <v>9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9</v>
      </c>
      <c r="LL23">
        <v>0</v>
      </c>
      <c r="LM23">
        <v>0</v>
      </c>
      <c r="LN23">
        <v>0</v>
      </c>
      <c r="LO23">
        <v>3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3</v>
      </c>
      <c r="MK23">
        <v>0</v>
      </c>
      <c r="ML23">
        <v>0</v>
      </c>
      <c r="MM23">
        <v>0</v>
      </c>
      <c r="MN23">
        <v>13</v>
      </c>
      <c r="MO23">
        <v>1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14</v>
      </c>
      <c r="NJ23">
        <v>0</v>
      </c>
      <c r="NK23">
        <v>1</v>
      </c>
      <c r="NL23">
        <v>0</v>
      </c>
      <c r="NM23">
        <v>23</v>
      </c>
      <c r="NN23">
        <v>1</v>
      </c>
      <c r="NO23">
        <v>0</v>
      </c>
      <c r="NP23">
        <v>9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2</v>
      </c>
      <c r="OA23">
        <v>0</v>
      </c>
      <c r="OB23">
        <v>0</v>
      </c>
      <c r="OC23">
        <v>0</v>
      </c>
      <c r="OD23">
        <v>3</v>
      </c>
      <c r="OE23">
        <v>0</v>
      </c>
      <c r="OF23">
        <v>0</v>
      </c>
      <c r="OG23">
        <v>23</v>
      </c>
      <c r="OH23">
        <v>61</v>
      </c>
      <c r="OI23">
        <v>0</v>
      </c>
      <c r="OJ23">
        <v>11</v>
      </c>
      <c r="OK23">
        <v>0</v>
      </c>
      <c r="OL23">
        <v>1331</v>
      </c>
      <c r="OM23">
        <v>118</v>
      </c>
      <c r="ON23">
        <v>37</v>
      </c>
      <c r="OO23">
        <v>45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20</v>
      </c>
      <c r="OZ23">
        <v>0</v>
      </c>
      <c r="PA23">
        <v>0</v>
      </c>
      <c r="PB23">
        <v>0</v>
      </c>
      <c r="PC23">
        <v>6</v>
      </c>
      <c r="PD23">
        <v>0</v>
      </c>
      <c r="PE23">
        <v>4</v>
      </c>
      <c r="PF23">
        <v>32</v>
      </c>
      <c r="PG23">
        <v>1593</v>
      </c>
      <c r="PH23">
        <v>1</v>
      </c>
      <c r="PI23">
        <v>282</v>
      </c>
      <c r="PJ23">
        <v>0</v>
      </c>
      <c r="PK23">
        <v>0</v>
      </c>
      <c r="PL23">
        <v>0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654</v>
      </c>
      <c r="QK23">
        <v>576</v>
      </c>
      <c r="QL23">
        <v>3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0</v>
      </c>
      <c r="RB23">
        <v>0</v>
      </c>
      <c r="RC23">
        <v>0</v>
      </c>
      <c r="RD23">
        <v>138</v>
      </c>
      <c r="RE23">
        <v>1371</v>
      </c>
      <c r="RF23">
        <v>0</v>
      </c>
      <c r="RG23">
        <v>248</v>
      </c>
      <c r="RH23">
        <v>0</v>
      </c>
      <c r="RI23">
        <v>46</v>
      </c>
      <c r="RJ23">
        <v>140</v>
      </c>
      <c r="RK23">
        <v>1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  <c r="RY23">
        <v>0</v>
      </c>
      <c r="RZ23">
        <v>0</v>
      </c>
      <c r="SA23">
        <v>0</v>
      </c>
      <c r="SB23">
        <v>0</v>
      </c>
      <c r="SC23">
        <v>30</v>
      </c>
      <c r="SD23">
        <v>217</v>
      </c>
      <c r="SE23">
        <v>0</v>
      </c>
      <c r="SF23">
        <v>404</v>
      </c>
      <c r="SG23">
        <v>0</v>
      </c>
      <c r="SH23">
        <v>0</v>
      </c>
      <c r="SI23">
        <v>0</v>
      </c>
      <c r="SJ23">
        <v>0</v>
      </c>
      <c r="SK23">
        <v>0</v>
      </c>
      <c r="SL23">
        <v>0</v>
      </c>
      <c r="SM23">
        <v>0</v>
      </c>
      <c r="SN23">
        <v>0</v>
      </c>
      <c r="SO23">
        <v>0</v>
      </c>
      <c r="SP23">
        <v>0</v>
      </c>
      <c r="SQ23">
        <v>0</v>
      </c>
      <c r="SR23">
        <v>0</v>
      </c>
      <c r="SS23">
        <v>0</v>
      </c>
      <c r="ST23">
        <v>0</v>
      </c>
      <c r="SU23">
        <v>0</v>
      </c>
      <c r="SV23">
        <v>0</v>
      </c>
      <c r="SW23">
        <v>0</v>
      </c>
      <c r="SX23">
        <v>0</v>
      </c>
      <c r="SY23">
        <v>0</v>
      </c>
      <c r="SZ23">
        <v>0</v>
      </c>
      <c r="TA23">
        <v>0</v>
      </c>
      <c r="TB23">
        <v>0</v>
      </c>
      <c r="TC23">
        <v>0</v>
      </c>
      <c r="TD23">
        <v>0</v>
      </c>
      <c r="TE23">
        <v>2</v>
      </c>
      <c r="TF23">
        <v>0</v>
      </c>
      <c r="TG23">
        <v>1</v>
      </c>
      <c r="TH23">
        <v>0</v>
      </c>
      <c r="TI23">
        <v>0</v>
      </c>
      <c r="TJ23">
        <v>0</v>
      </c>
      <c r="TK23">
        <v>0</v>
      </c>
      <c r="TL23">
        <v>0</v>
      </c>
      <c r="TM23">
        <v>0</v>
      </c>
      <c r="TN23">
        <v>0</v>
      </c>
      <c r="TO23">
        <v>0</v>
      </c>
      <c r="TP23">
        <v>0</v>
      </c>
      <c r="TQ23">
        <v>0</v>
      </c>
      <c r="TR23">
        <v>0</v>
      </c>
      <c r="TS23">
        <v>0</v>
      </c>
      <c r="TT23">
        <v>0</v>
      </c>
      <c r="TU23">
        <v>0</v>
      </c>
      <c r="TV23">
        <v>0</v>
      </c>
      <c r="TW23">
        <v>0</v>
      </c>
      <c r="TX23">
        <v>0</v>
      </c>
      <c r="TY23">
        <v>0</v>
      </c>
      <c r="TZ23">
        <v>0</v>
      </c>
      <c r="UA23">
        <v>1</v>
      </c>
      <c r="UB23">
        <v>2</v>
      </c>
      <c r="UC23">
        <v>0</v>
      </c>
      <c r="UD23">
        <v>2</v>
      </c>
      <c r="UE23">
        <v>0</v>
      </c>
      <c r="UF23">
        <v>2</v>
      </c>
      <c r="UG23">
        <v>57</v>
      </c>
      <c r="UH23">
        <v>2</v>
      </c>
      <c r="UI23">
        <v>0</v>
      </c>
      <c r="UJ23">
        <v>0</v>
      </c>
      <c r="UK23">
        <v>0</v>
      </c>
      <c r="UL23">
        <v>0</v>
      </c>
      <c r="UM23">
        <v>0</v>
      </c>
      <c r="UN23">
        <v>0</v>
      </c>
      <c r="UO23">
        <v>0</v>
      </c>
      <c r="UP23">
        <v>0</v>
      </c>
      <c r="UQ23">
        <v>0</v>
      </c>
      <c r="UR23">
        <v>0</v>
      </c>
      <c r="US23">
        <v>0</v>
      </c>
      <c r="UT23">
        <v>0</v>
      </c>
      <c r="UU23">
        <v>0</v>
      </c>
      <c r="UV23">
        <v>0</v>
      </c>
      <c r="UW23">
        <v>0</v>
      </c>
      <c r="UX23">
        <v>0</v>
      </c>
      <c r="UY23">
        <v>0</v>
      </c>
      <c r="UZ23">
        <v>6</v>
      </c>
      <c r="VA23">
        <v>67</v>
      </c>
      <c r="VB23">
        <v>0</v>
      </c>
      <c r="VC23">
        <v>177</v>
      </c>
      <c r="VD23">
        <v>0</v>
      </c>
      <c r="VE23">
        <v>0</v>
      </c>
      <c r="VF23">
        <v>0</v>
      </c>
      <c r="VG23">
        <v>0</v>
      </c>
      <c r="VH23">
        <v>0</v>
      </c>
      <c r="VI23">
        <v>0</v>
      </c>
      <c r="VJ23">
        <v>0</v>
      </c>
      <c r="VK23">
        <v>0</v>
      </c>
      <c r="VL23">
        <v>0</v>
      </c>
      <c r="VM23">
        <v>0</v>
      </c>
      <c r="VN23">
        <v>0</v>
      </c>
      <c r="VO23">
        <v>0</v>
      </c>
      <c r="VP23">
        <v>0</v>
      </c>
      <c r="VQ23">
        <v>0</v>
      </c>
      <c r="VR23">
        <v>0</v>
      </c>
      <c r="VS23">
        <v>0</v>
      </c>
      <c r="VT23">
        <v>0</v>
      </c>
      <c r="VU23">
        <v>0</v>
      </c>
      <c r="VV23">
        <v>0</v>
      </c>
      <c r="VW23">
        <v>0</v>
      </c>
      <c r="VX23">
        <v>0</v>
      </c>
      <c r="VY23">
        <v>0</v>
      </c>
      <c r="VZ23">
        <v>0</v>
      </c>
      <c r="WA23">
        <v>0</v>
      </c>
      <c r="WB23">
        <v>6</v>
      </c>
      <c r="WC23">
        <v>0</v>
      </c>
      <c r="WD23">
        <v>0</v>
      </c>
      <c r="WE23">
        <v>1</v>
      </c>
      <c r="WF23">
        <v>0</v>
      </c>
      <c r="WG23">
        <v>0</v>
      </c>
      <c r="WH23">
        <v>0</v>
      </c>
      <c r="WI23">
        <v>0</v>
      </c>
      <c r="WJ23">
        <v>0</v>
      </c>
      <c r="WK23">
        <v>0</v>
      </c>
      <c r="WL23">
        <v>0</v>
      </c>
      <c r="WM23">
        <v>0</v>
      </c>
      <c r="WN23">
        <v>0</v>
      </c>
      <c r="WO23">
        <v>0</v>
      </c>
      <c r="WP23">
        <v>0</v>
      </c>
      <c r="WQ23">
        <v>0</v>
      </c>
      <c r="WR23">
        <v>0</v>
      </c>
      <c r="WS23">
        <v>0</v>
      </c>
      <c r="WT23">
        <v>0</v>
      </c>
      <c r="WU23">
        <v>0</v>
      </c>
      <c r="WV23">
        <v>0</v>
      </c>
      <c r="WW23">
        <v>0</v>
      </c>
      <c r="WX23">
        <v>0</v>
      </c>
      <c r="WY23">
        <v>1</v>
      </c>
      <c r="WZ23">
        <v>0</v>
      </c>
      <c r="XA23">
        <v>3</v>
      </c>
      <c r="XB23">
        <v>0</v>
      </c>
      <c r="XC23">
        <v>34</v>
      </c>
      <c r="XD23">
        <v>72</v>
      </c>
      <c r="XE23">
        <v>2</v>
      </c>
      <c r="XF23">
        <v>0</v>
      </c>
      <c r="XG23">
        <v>0</v>
      </c>
      <c r="XH23">
        <v>0</v>
      </c>
      <c r="XI23">
        <v>0</v>
      </c>
      <c r="XJ23">
        <v>0</v>
      </c>
      <c r="XK23">
        <v>0</v>
      </c>
      <c r="XL23">
        <v>0</v>
      </c>
      <c r="XM23">
        <v>0</v>
      </c>
      <c r="XN23">
        <v>0</v>
      </c>
      <c r="XO23">
        <v>0</v>
      </c>
      <c r="XP23">
        <v>0</v>
      </c>
      <c r="XQ23">
        <v>0</v>
      </c>
      <c r="XR23">
        <v>0</v>
      </c>
      <c r="XS23">
        <v>0</v>
      </c>
      <c r="XT23">
        <v>0</v>
      </c>
      <c r="XU23">
        <v>0</v>
      </c>
      <c r="XV23">
        <v>0</v>
      </c>
      <c r="XW23">
        <v>85</v>
      </c>
      <c r="XX23">
        <v>193</v>
      </c>
      <c r="XY23">
        <v>0</v>
      </c>
      <c r="XZ23">
        <v>107</v>
      </c>
      <c r="YA23">
        <v>0</v>
      </c>
      <c r="YB23">
        <v>1</v>
      </c>
      <c r="YC23">
        <v>0</v>
      </c>
      <c r="YD23">
        <v>0</v>
      </c>
      <c r="YE23">
        <v>0</v>
      </c>
      <c r="YF23">
        <v>0</v>
      </c>
      <c r="YG23">
        <v>0</v>
      </c>
      <c r="YH23">
        <v>0</v>
      </c>
      <c r="YI23">
        <v>0</v>
      </c>
      <c r="YJ23">
        <v>0</v>
      </c>
      <c r="YK23">
        <v>0</v>
      </c>
      <c r="YL23">
        <v>0</v>
      </c>
      <c r="YM23">
        <v>0</v>
      </c>
      <c r="YN23">
        <v>0</v>
      </c>
      <c r="YO23">
        <v>0</v>
      </c>
      <c r="YP23">
        <v>0</v>
      </c>
      <c r="YQ23">
        <v>0</v>
      </c>
      <c r="YR23">
        <v>0</v>
      </c>
      <c r="YS23">
        <v>0</v>
      </c>
      <c r="YT23">
        <v>0</v>
      </c>
      <c r="YU23">
        <v>0</v>
      </c>
      <c r="YV23">
        <v>0</v>
      </c>
      <c r="YW23">
        <v>1</v>
      </c>
      <c r="YX23">
        <v>0</v>
      </c>
      <c r="YY23">
        <v>3</v>
      </c>
      <c r="YZ23">
        <v>0</v>
      </c>
      <c r="ZA23">
        <v>0</v>
      </c>
      <c r="ZB23">
        <v>0</v>
      </c>
      <c r="ZC23">
        <v>0</v>
      </c>
      <c r="ZD23">
        <v>0</v>
      </c>
      <c r="ZE23">
        <v>0</v>
      </c>
      <c r="ZF23">
        <v>0</v>
      </c>
      <c r="ZG23">
        <v>0</v>
      </c>
      <c r="ZH23">
        <v>0</v>
      </c>
      <c r="ZI23">
        <v>0</v>
      </c>
      <c r="ZJ23">
        <v>0</v>
      </c>
      <c r="ZK23">
        <v>0</v>
      </c>
      <c r="ZL23">
        <v>0</v>
      </c>
      <c r="ZM23">
        <v>0</v>
      </c>
      <c r="ZN23">
        <v>0</v>
      </c>
      <c r="ZO23">
        <v>0</v>
      </c>
      <c r="ZP23">
        <v>0</v>
      </c>
      <c r="ZQ23">
        <v>0</v>
      </c>
      <c r="ZR23">
        <v>0</v>
      </c>
      <c r="ZS23">
        <v>0</v>
      </c>
      <c r="ZT23">
        <v>0</v>
      </c>
      <c r="ZU23">
        <v>0</v>
      </c>
      <c r="ZV23">
        <v>0</v>
      </c>
      <c r="ZW23">
        <v>0</v>
      </c>
      <c r="ZX23">
        <v>0</v>
      </c>
      <c r="ZY23">
        <v>0</v>
      </c>
      <c r="ZZ23">
        <v>7</v>
      </c>
      <c r="AAA23">
        <v>5</v>
      </c>
      <c r="AAB23">
        <v>0</v>
      </c>
      <c r="AAC23">
        <v>0</v>
      </c>
      <c r="AAD23">
        <v>0</v>
      </c>
      <c r="AAE23">
        <v>0</v>
      </c>
      <c r="AAF23">
        <v>0</v>
      </c>
      <c r="AAG23">
        <v>0</v>
      </c>
      <c r="AAH23">
        <v>0</v>
      </c>
      <c r="AAI23">
        <v>0</v>
      </c>
      <c r="AAJ23">
        <v>0</v>
      </c>
      <c r="AAK23">
        <v>0</v>
      </c>
      <c r="AAL23">
        <v>0</v>
      </c>
      <c r="AAM23">
        <v>0</v>
      </c>
      <c r="AAN23">
        <v>0</v>
      </c>
      <c r="AAO23">
        <v>0</v>
      </c>
      <c r="AAP23">
        <v>0</v>
      </c>
      <c r="AAQ23">
        <v>0</v>
      </c>
      <c r="AAR23">
        <v>0</v>
      </c>
      <c r="AAS23">
        <v>0</v>
      </c>
      <c r="AAT23">
        <v>0</v>
      </c>
      <c r="AAU23">
        <v>12</v>
      </c>
      <c r="AAV23">
        <v>0</v>
      </c>
      <c r="AAW23">
        <v>16</v>
      </c>
      <c r="AAX23">
        <v>0</v>
      </c>
      <c r="AAY23">
        <v>14</v>
      </c>
      <c r="AAZ23">
        <v>1</v>
      </c>
      <c r="ABA23">
        <v>0</v>
      </c>
      <c r="ABB23">
        <v>0</v>
      </c>
      <c r="ABC23">
        <v>0</v>
      </c>
      <c r="ABD23">
        <v>0</v>
      </c>
      <c r="ABE23">
        <v>0</v>
      </c>
      <c r="ABF23">
        <v>0</v>
      </c>
      <c r="ABG23">
        <v>0</v>
      </c>
      <c r="ABH23">
        <v>0</v>
      </c>
      <c r="ABI23">
        <v>0</v>
      </c>
      <c r="ABJ23">
        <v>0</v>
      </c>
      <c r="ABK23">
        <v>0</v>
      </c>
      <c r="ABL23">
        <v>0</v>
      </c>
      <c r="ABM23">
        <v>0</v>
      </c>
      <c r="ABN23">
        <v>0</v>
      </c>
      <c r="ABO23">
        <v>0</v>
      </c>
      <c r="ABP23">
        <v>0</v>
      </c>
      <c r="ABQ23">
        <v>0</v>
      </c>
      <c r="ABR23">
        <v>0</v>
      </c>
      <c r="ABS23">
        <v>0</v>
      </c>
      <c r="ABT23">
        <v>15</v>
      </c>
      <c r="ABU23">
        <v>0</v>
      </c>
      <c r="ABV23">
        <v>22</v>
      </c>
      <c r="ABW23">
        <v>0</v>
      </c>
      <c r="ABX23">
        <v>1</v>
      </c>
      <c r="ABY23">
        <v>0</v>
      </c>
      <c r="ABZ23">
        <v>0</v>
      </c>
      <c r="ACA23">
        <v>0</v>
      </c>
      <c r="ACB23">
        <v>0</v>
      </c>
      <c r="ACC23">
        <v>0</v>
      </c>
      <c r="ACD23">
        <v>0</v>
      </c>
      <c r="ACE23">
        <v>0</v>
      </c>
      <c r="ACF23">
        <v>0</v>
      </c>
      <c r="ACG23">
        <v>0</v>
      </c>
      <c r="ACH23">
        <v>0</v>
      </c>
      <c r="ACI23">
        <v>0</v>
      </c>
      <c r="ACJ23">
        <v>0</v>
      </c>
      <c r="ACK23">
        <v>0</v>
      </c>
      <c r="ACL23">
        <v>0</v>
      </c>
      <c r="ACM23">
        <v>0</v>
      </c>
      <c r="ACN23">
        <v>0</v>
      </c>
      <c r="ACO23">
        <v>0</v>
      </c>
      <c r="ACP23">
        <v>0</v>
      </c>
      <c r="ACQ23">
        <v>0</v>
      </c>
      <c r="ACR23">
        <v>0</v>
      </c>
      <c r="ACS23">
        <v>1</v>
      </c>
      <c r="ACT23">
        <v>0</v>
      </c>
      <c r="ACU23">
        <v>6</v>
      </c>
      <c r="ACV23">
        <v>0</v>
      </c>
      <c r="ACW23">
        <v>22</v>
      </c>
      <c r="ACX23">
        <v>74</v>
      </c>
      <c r="ACY23">
        <v>0</v>
      </c>
      <c r="ACZ23">
        <v>0</v>
      </c>
      <c r="ADA23">
        <v>0</v>
      </c>
      <c r="ADB23">
        <v>0</v>
      </c>
      <c r="ADC23">
        <v>0</v>
      </c>
      <c r="ADD23">
        <v>0</v>
      </c>
      <c r="ADE23">
        <v>0</v>
      </c>
      <c r="ADF23">
        <v>0</v>
      </c>
      <c r="ADG23">
        <v>0</v>
      </c>
      <c r="ADH23">
        <v>0</v>
      </c>
      <c r="ADI23">
        <v>0</v>
      </c>
      <c r="ADJ23">
        <v>0</v>
      </c>
      <c r="ADK23">
        <v>0</v>
      </c>
      <c r="ADL23">
        <v>0</v>
      </c>
      <c r="ADM23">
        <v>0</v>
      </c>
      <c r="ADN23">
        <v>0</v>
      </c>
      <c r="ADO23">
        <v>0</v>
      </c>
      <c r="ADP23">
        <v>0</v>
      </c>
      <c r="ADQ23">
        <v>11</v>
      </c>
      <c r="ADR23">
        <v>107</v>
      </c>
      <c r="ADS23">
        <v>0</v>
      </c>
      <c r="ADT23">
        <v>12</v>
      </c>
      <c r="ADU23">
        <v>0</v>
      </c>
      <c r="ADV23">
        <v>381</v>
      </c>
      <c r="ADW23">
        <v>27</v>
      </c>
      <c r="ADX23">
        <v>1</v>
      </c>
      <c r="ADY23">
        <v>0</v>
      </c>
      <c r="ADZ23">
        <v>0</v>
      </c>
      <c r="AEA23">
        <v>0</v>
      </c>
      <c r="AEB23">
        <v>0</v>
      </c>
      <c r="AEC23">
        <v>0</v>
      </c>
      <c r="AED23">
        <v>0</v>
      </c>
      <c r="AEE23">
        <v>0</v>
      </c>
      <c r="AEF23">
        <v>0</v>
      </c>
      <c r="AEG23">
        <v>0</v>
      </c>
      <c r="AEH23">
        <v>0</v>
      </c>
      <c r="AEI23">
        <v>0</v>
      </c>
      <c r="AEJ23">
        <v>0</v>
      </c>
      <c r="AEK23">
        <v>0</v>
      </c>
      <c r="AEL23">
        <v>0</v>
      </c>
      <c r="AEM23">
        <v>0</v>
      </c>
      <c r="AEN23">
        <v>0</v>
      </c>
      <c r="AEO23">
        <v>0</v>
      </c>
      <c r="AEP23">
        <v>72</v>
      </c>
      <c r="AEQ23">
        <v>481</v>
      </c>
      <c r="AER23">
        <v>0</v>
      </c>
      <c r="AES23">
        <v>308</v>
      </c>
      <c r="AET23">
        <v>0</v>
      </c>
      <c r="AEU23">
        <v>1163</v>
      </c>
      <c r="AEV23">
        <v>953</v>
      </c>
      <c r="AEW23">
        <v>9</v>
      </c>
      <c r="AEX23">
        <v>0</v>
      </c>
      <c r="AEY23">
        <v>0</v>
      </c>
      <c r="AEZ23">
        <v>0</v>
      </c>
      <c r="AFA23">
        <v>0</v>
      </c>
      <c r="AFB23">
        <v>0</v>
      </c>
      <c r="AFC23">
        <v>0</v>
      </c>
      <c r="AFD23">
        <v>0</v>
      </c>
      <c r="AFE23">
        <v>0</v>
      </c>
      <c r="AFF23">
        <v>0</v>
      </c>
      <c r="AFG23">
        <v>0</v>
      </c>
      <c r="AFH23">
        <v>0</v>
      </c>
      <c r="AFI23">
        <v>0</v>
      </c>
      <c r="AFJ23">
        <v>0</v>
      </c>
      <c r="AFK23">
        <v>0</v>
      </c>
      <c r="AFL23">
        <v>0</v>
      </c>
      <c r="AFM23">
        <v>0</v>
      </c>
      <c r="AFN23">
        <v>0</v>
      </c>
      <c r="AFO23">
        <v>343</v>
      </c>
      <c r="AFP23">
        <v>2468</v>
      </c>
      <c r="AFQ23">
        <v>0</v>
      </c>
      <c r="AFR23">
        <v>1316</v>
      </c>
      <c r="AFS23">
        <v>0</v>
      </c>
      <c r="AFT23">
        <v>1</v>
      </c>
      <c r="AFU23">
        <v>0</v>
      </c>
      <c r="AFV23">
        <v>0</v>
      </c>
      <c r="AFW23">
        <v>0</v>
      </c>
      <c r="AFX23">
        <v>0</v>
      </c>
      <c r="AFY23">
        <v>0</v>
      </c>
      <c r="AFZ23">
        <v>0</v>
      </c>
      <c r="AGA23">
        <v>0</v>
      </c>
      <c r="AGB23">
        <v>0</v>
      </c>
      <c r="AGC23">
        <v>0</v>
      </c>
      <c r="AGD23">
        <v>0</v>
      </c>
      <c r="AGE23">
        <v>0</v>
      </c>
      <c r="AGF23">
        <v>0</v>
      </c>
      <c r="AGG23">
        <v>0</v>
      </c>
      <c r="AGH23">
        <v>0</v>
      </c>
      <c r="AGI23">
        <v>0</v>
      </c>
      <c r="AGJ23">
        <v>0</v>
      </c>
      <c r="AGK23">
        <v>0</v>
      </c>
      <c r="AGL23">
        <v>0</v>
      </c>
      <c r="AGM23">
        <v>0</v>
      </c>
      <c r="AGN23">
        <v>0</v>
      </c>
      <c r="AGO23">
        <v>1</v>
      </c>
      <c r="AGP23">
        <v>0</v>
      </c>
      <c r="AGQ23">
        <v>0</v>
      </c>
      <c r="AGR23">
        <v>0</v>
      </c>
      <c r="AGS23">
        <v>0</v>
      </c>
      <c r="AGT23">
        <v>0</v>
      </c>
      <c r="AGU23">
        <v>0</v>
      </c>
      <c r="AGV23">
        <v>0</v>
      </c>
      <c r="AGW23">
        <v>0</v>
      </c>
      <c r="AGX23">
        <v>0</v>
      </c>
      <c r="AGY23">
        <v>0</v>
      </c>
      <c r="AGZ23">
        <v>0</v>
      </c>
      <c r="AHA23">
        <v>0</v>
      </c>
      <c r="AHB23">
        <v>0</v>
      </c>
      <c r="AHC23">
        <v>0</v>
      </c>
      <c r="AHD23">
        <v>0</v>
      </c>
      <c r="AHE23">
        <v>0</v>
      </c>
      <c r="AHF23">
        <v>0</v>
      </c>
      <c r="AHG23">
        <v>0</v>
      </c>
      <c r="AHH23">
        <v>0</v>
      </c>
      <c r="AHI23">
        <v>0</v>
      </c>
      <c r="AHJ23">
        <v>0</v>
      </c>
      <c r="AHK23">
        <v>0</v>
      </c>
      <c r="AHL23">
        <v>0</v>
      </c>
      <c r="AHM23">
        <v>0</v>
      </c>
      <c r="AHN23">
        <v>0</v>
      </c>
      <c r="AHO23">
        <v>0</v>
      </c>
      <c r="AHP23">
        <v>0</v>
      </c>
      <c r="AHQ23">
        <v>0</v>
      </c>
      <c r="AHR23">
        <v>0</v>
      </c>
      <c r="AHS23">
        <v>0</v>
      </c>
      <c r="AHT23">
        <v>0</v>
      </c>
      <c r="AHU23">
        <v>0</v>
      </c>
      <c r="AHV23">
        <v>0</v>
      </c>
      <c r="AHW23">
        <v>0</v>
      </c>
      <c r="AHX23">
        <v>0</v>
      </c>
      <c r="AHY23">
        <v>0</v>
      </c>
      <c r="AHZ23">
        <v>0</v>
      </c>
      <c r="AIA23">
        <v>0</v>
      </c>
      <c r="AIB23">
        <v>0</v>
      </c>
      <c r="AIC23">
        <v>0</v>
      </c>
      <c r="AID23">
        <v>0</v>
      </c>
      <c r="AIE23">
        <v>0</v>
      </c>
      <c r="AIF23">
        <v>0</v>
      </c>
      <c r="AIG23">
        <v>0</v>
      </c>
      <c r="AIH23">
        <v>0</v>
      </c>
      <c r="AII23">
        <v>0</v>
      </c>
      <c r="AIJ23">
        <v>0</v>
      </c>
      <c r="AIK23">
        <v>0</v>
      </c>
      <c r="AIL23">
        <v>0</v>
      </c>
      <c r="AIM23">
        <v>0</v>
      </c>
      <c r="AIN23">
        <v>0</v>
      </c>
      <c r="AIO23">
        <v>1</v>
      </c>
      <c r="AIP23">
        <v>0</v>
      </c>
      <c r="AIQ23">
        <v>0</v>
      </c>
      <c r="AIR23">
        <v>0</v>
      </c>
      <c r="AIS23">
        <v>0</v>
      </c>
      <c r="AIT23">
        <v>0</v>
      </c>
      <c r="AIU23">
        <v>0</v>
      </c>
      <c r="AIV23">
        <v>0</v>
      </c>
      <c r="AIW23">
        <v>0</v>
      </c>
      <c r="AIX23">
        <v>0</v>
      </c>
      <c r="AIY23">
        <v>0</v>
      </c>
      <c r="AIZ23">
        <v>0</v>
      </c>
      <c r="AJA23">
        <v>0</v>
      </c>
      <c r="AJB23">
        <v>0</v>
      </c>
      <c r="AJC23">
        <v>0</v>
      </c>
      <c r="AJD23">
        <v>0</v>
      </c>
      <c r="AJE23">
        <v>0</v>
      </c>
      <c r="AJF23">
        <v>0</v>
      </c>
      <c r="AJG23">
        <v>0</v>
      </c>
      <c r="AJH23">
        <v>0</v>
      </c>
      <c r="AJI23">
        <v>0</v>
      </c>
      <c r="AJJ23">
        <v>0</v>
      </c>
      <c r="AJK23">
        <v>0</v>
      </c>
      <c r="AJL23">
        <v>0</v>
      </c>
      <c r="AJM23">
        <v>0</v>
      </c>
      <c r="AJN23">
        <v>0</v>
      </c>
      <c r="AJO23">
        <v>0</v>
      </c>
      <c r="AJP23">
        <v>844</v>
      </c>
      <c r="AJQ23">
        <v>0</v>
      </c>
      <c r="AJR23">
        <v>0</v>
      </c>
      <c r="AJS23">
        <v>0</v>
      </c>
      <c r="AJT23">
        <v>0</v>
      </c>
      <c r="AJU23">
        <v>0</v>
      </c>
      <c r="AJV23">
        <v>0</v>
      </c>
      <c r="AJW23">
        <v>0</v>
      </c>
      <c r="AJX23">
        <v>0</v>
      </c>
      <c r="AJY23">
        <v>0</v>
      </c>
      <c r="AJZ23">
        <v>0</v>
      </c>
      <c r="AKA23">
        <v>0</v>
      </c>
      <c r="AKB23">
        <v>0</v>
      </c>
      <c r="AKC23">
        <v>0</v>
      </c>
      <c r="AKD23">
        <v>0</v>
      </c>
      <c r="AKE23">
        <v>0</v>
      </c>
      <c r="AKF23">
        <v>0</v>
      </c>
      <c r="AKG23">
        <v>0</v>
      </c>
      <c r="AKH23">
        <v>0</v>
      </c>
      <c r="AKI23">
        <v>0</v>
      </c>
      <c r="AKJ23">
        <v>0</v>
      </c>
      <c r="AKK23">
        <v>0</v>
      </c>
      <c r="AKL23">
        <v>0</v>
      </c>
      <c r="AKM23">
        <v>0</v>
      </c>
      <c r="AKN23">
        <v>0</v>
      </c>
      <c r="AKO23">
        <v>0</v>
      </c>
      <c r="AKP23">
        <v>0</v>
      </c>
      <c r="AKQ23">
        <v>0</v>
      </c>
      <c r="AKR23">
        <v>0</v>
      </c>
      <c r="AKS23">
        <v>0</v>
      </c>
      <c r="AKT23">
        <v>0</v>
      </c>
      <c r="AKU23">
        <v>0</v>
      </c>
      <c r="AKV23">
        <v>0</v>
      </c>
      <c r="AKW23">
        <v>0</v>
      </c>
      <c r="AKX23">
        <v>0</v>
      </c>
      <c r="AKY23">
        <v>0</v>
      </c>
      <c r="AKZ23">
        <v>0</v>
      </c>
      <c r="ALA23">
        <v>0</v>
      </c>
      <c r="ALB23">
        <v>0</v>
      </c>
      <c r="ALC23">
        <v>0</v>
      </c>
      <c r="ALD23">
        <v>0</v>
      </c>
      <c r="ALE23">
        <v>0</v>
      </c>
      <c r="ALF23">
        <v>0</v>
      </c>
      <c r="ALG23">
        <v>0</v>
      </c>
      <c r="ALH23">
        <v>0</v>
      </c>
      <c r="ALK23" s="178" t="s">
        <v>340</v>
      </c>
    </row>
    <row r="24" spans="1:999" hidden="1">
      <c r="A24" s="178" t="s">
        <v>296</v>
      </c>
      <c r="B24">
        <v>1882</v>
      </c>
      <c r="C24">
        <v>16</v>
      </c>
      <c r="D24">
        <v>35</v>
      </c>
      <c r="E24">
        <v>218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26</v>
      </c>
      <c r="P24">
        <v>0</v>
      </c>
      <c r="Q24">
        <v>0</v>
      </c>
      <c r="R24">
        <v>0</v>
      </c>
      <c r="S24">
        <v>5</v>
      </c>
      <c r="T24">
        <v>0</v>
      </c>
      <c r="U24">
        <v>0</v>
      </c>
      <c r="V24">
        <v>4</v>
      </c>
      <c r="W24">
        <v>2186</v>
      </c>
      <c r="X24">
        <v>0</v>
      </c>
      <c r="Y24">
        <v>426</v>
      </c>
      <c r="Z24">
        <v>0</v>
      </c>
      <c r="AA24">
        <v>417</v>
      </c>
      <c r="AB24">
        <v>42</v>
      </c>
      <c r="AC24">
        <v>6</v>
      </c>
      <c r="AD24">
        <v>22</v>
      </c>
      <c r="AE24">
        <v>0</v>
      </c>
      <c r="AF24">
        <v>0</v>
      </c>
      <c r="AG24">
        <v>0</v>
      </c>
      <c r="AH24">
        <v>0</v>
      </c>
      <c r="AI24">
        <v>1</v>
      </c>
      <c r="AJ24">
        <v>0</v>
      </c>
      <c r="AK24">
        <v>0</v>
      </c>
      <c r="AL24">
        <v>0</v>
      </c>
      <c r="AM24">
        <v>0</v>
      </c>
      <c r="AN24">
        <v>6</v>
      </c>
      <c r="AO24">
        <v>0</v>
      </c>
      <c r="AP24">
        <v>0</v>
      </c>
      <c r="AQ24">
        <v>0</v>
      </c>
      <c r="AR24">
        <v>1</v>
      </c>
      <c r="AS24">
        <v>0</v>
      </c>
      <c r="AT24">
        <v>0</v>
      </c>
      <c r="AU24">
        <v>0</v>
      </c>
      <c r="AV24">
        <v>495</v>
      </c>
      <c r="AW24">
        <v>0</v>
      </c>
      <c r="AX24">
        <v>287</v>
      </c>
      <c r="AY24">
        <v>0</v>
      </c>
      <c r="AZ24">
        <v>3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3</v>
      </c>
      <c r="BV24">
        <v>0</v>
      </c>
      <c r="BW24">
        <v>0</v>
      </c>
      <c r="BX24">
        <v>0</v>
      </c>
      <c r="BY24">
        <v>1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7</v>
      </c>
      <c r="CS24">
        <v>0</v>
      </c>
      <c r="CT24">
        <v>8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9</v>
      </c>
      <c r="FP24">
        <v>0</v>
      </c>
      <c r="FQ24">
        <v>9</v>
      </c>
      <c r="FR24">
        <v>0</v>
      </c>
      <c r="FS24">
        <v>1</v>
      </c>
      <c r="FT24">
        <v>0</v>
      </c>
      <c r="FU24">
        <v>596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16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1</v>
      </c>
      <c r="GO24">
        <v>0</v>
      </c>
      <c r="GP24">
        <v>613</v>
      </c>
      <c r="GQ24">
        <v>0</v>
      </c>
      <c r="GR24">
        <v>70</v>
      </c>
      <c r="GS24">
        <v>0</v>
      </c>
      <c r="GT24">
        <v>4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4</v>
      </c>
      <c r="HP24">
        <v>0</v>
      </c>
      <c r="HQ24">
        <v>0</v>
      </c>
      <c r="HR24">
        <v>0</v>
      </c>
      <c r="HS24">
        <v>47</v>
      </c>
      <c r="HT24">
        <v>4</v>
      </c>
      <c r="HU24">
        <v>1</v>
      </c>
      <c r="HV24">
        <v>6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3</v>
      </c>
      <c r="IG24">
        <v>0</v>
      </c>
      <c r="IH24">
        <v>0</v>
      </c>
      <c r="II24">
        <v>0</v>
      </c>
      <c r="IJ24">
        <v>0</v>
      </c>
      <c r="IK24">
        <v>2</v>
      </c>
      <c r="IL24">
        <v>0</v>
      </c>
      <c r="IM24">
        <v>1</v>
      </c>
      <c r="IN24">
        <v>64</v>
      </c>
      <c r="IO24">
        <v>0</v>
      </c>
      <c r="IP24">
        <v>14</v>
      </c>
      <c r="IQ24">
        <v>0</v>
      </c>
      <c r="IR24">
        <v>88</v>
      </c>
      <c r="IS24">
        <v>2</v>
      </c>
      <c r="IT24">
        <v>4</v>
      </c>
      <c r="IU24">
        <v>7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1</v>
      </c>
      <c r="JF24">
        <v>0</v>
      </c>
      <c r="JG24">
        <v>0</v>
      </c>
      <c r="JH24">
        <v>0</v>
      </c>
      <c r="JI24">
        <v>0</v>
      </c>
      <c r="JJ24">
        <v>3</v>
      </c>
      <c r="JK24">
        <v>0</v>
      </c>
      <c r="JL24">
        <v>0</v>
      </c>
      <c r="JM24">
        <v>105</v>
      </c>
      <c r="JN24">
        <v>0</v>
      </c>
      <c r="JO24">
        <v>35</v>
      </c>
      <c r="JP24">
        <v>0</v>
      </c>
      <c r="JQ24">
        <v>229</v>
      </c>
      <c r="JR24">
        <v>3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232</v>
      </c>
      <c r="KM24">
        <v>0</v>
      </c>
      <c r="KN24">
        <v>75</v>
      </c>
      <c r="KO24">
        <v>0</v>
      </c>
      <c r="KP24">
        <v>53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53</v>
      </c>
      <c r="LL24">
        <v>0</v>
      </c>
      <c r="LM24">
        <v>23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122</v>
      </c>
      <c r="MO24">
        <v>1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123</v>
      </c>
      <c r="NJ24">
        <v>0</v>
      </c>
      <c r="NK24">
        <v>25</v>
      </c>
      <c r="NL24">
        <v>0</v>
      </c>
      <c r="NM24">
        <v>299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3</v>
      </c>
      <c r="OH24">
        <v>302</v>
      </c>
      <c r="OI24">
        <v>0</v>
      </c>
      <c r="OJ24">
        <v>10</v>
      </c>
      <c r="OK24">
        <v>0</v>
      </c>
      <c r="OL24">
        <v>3741</v>
      </c>
      <c r="OM24">
        <v>68</v>
      </c>
      <c r="ON24">
        <v>46</v>
      </c>
      <c r="OO24">
        <v>253</v>
      </c>
      <c r="OP24">
        <v>0</v>
      </c>
      <c r="OQ24">
        <v>0</v>
      </c>
      <c r="OR24">
        <v>0</v>
      </c>
      <c r="OS24">
        <v>0</v>
      </c>
      <c r="OT24">
        <v>17</v>
      </c>
      <c r="OU24">
        <v>0</v>
      </c>
      <c r="OV24">
        <v>0</v>
      </c>
      <c r="OW24">
        <v>0</v>
      </c>
      <c r="OX24">
        <v>0</v>
      </c>
      <c r="OY24">
        <v>36</v>
      </c>
      <c r="OZ24">
        <v>0</v>
      </c>
      <c r="PA24">
        <v>0</v>
      </c>
      <c r="PB24">
        <v>0</v>
      </c>
      <c r="PC24">
        <v>6</v>
      </c>
      <c r="PD24">
        <v>5</v>
      </c>
      <c r="PE24">
        <v>17</v>
      </c>
      <c r="PF24">
        <v>8</v>
      </c>
      <c r="PG24">
        <v>4197</v>
      </c>
      <c r="PH24">
        <v>0</v>
      </c>
      <c r="PI24">
        <v>966</v>
      </c>
      <c r="PJ24">
        <v>0</v>
      </c>
      <c r="PK24">
        <v>0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  <c r="RY24">
        <v>0</v>
      </c>
      <c r="RZ24">
        <v>0</v>
      </c>
      <c r="SA24">
        <v>0</v>
      </c>
      <c r="SB24">
        <v>0</v>
      </c>
      <c r="SC24">
        <v>0</v>
      </c>
      <c r="SD24">
        <v>0</v>
      </c>
      <c r="SE24">
        <v>0</v>
      </c>
      <c r="SF24">
        <v>0</v>
      </c>
      <c r="SG24">
        <v>0</v>
      </c>
      <c r="SH24">
        <v>0</v>
      </c>
      <c r="SI24">
        <v>0</v>
      </c>
      <c r="SJ24">
        <v>0</v>
      </c>
      <c r="SK24">
        <v>0</v>
      </c>
      <c r="SL24">
        <v>0</v>
      </c>
      <c r="SM24">
        <v>0</v>
      </c>
      <c r="SN24">
        <v>0</v>
      </c>
      <c r="SO24">
        <v>0</v>
      </c>
      <c r="SP24">
        <v>0</v>
      </c>
      <c r="SQ24">
        <v>0</v>
      </c>
      <c r="SR24">
        <v>0</v>
      </c>
      <c r="SS24">
        <v>0</v>
      </c>
      <c r="ST24">
        <v>0</v>
      </c>
      <c r="SU24">
        <v>0</v>
      </c>
      <c r="SV24">
        <v>0</v>
      </c>
      <c r="SW24">
        <v>0</v>
      </c>
      <c r="SX24">
        <v>0</v>
      </c>
      <c r="SY24">
        <v>0</v>
      </c>
      <c r="SZ24">
        <v>0</v>
      </c>
      <c r="TA24">
        <v>0</v>
      </c>
      <c r="TB24">
        <v>0</v>
      </c>
      <c r="TC24">
        <v>0</v>
      </c>
      <c r="TD24">
        <v>0</v>
      </c>
      <c r="TE24">
        <v>0</v>
      </c>
      <c r="TF24">
        <v>0</v>
      </c>
      <c r="TG24">
        <v>0</v>
      </c>
      <c r="TH24">
        <v>0</v>
      </c>
      <c r="TI24">
        <v>0</v>
      </c>
      <c r="TJ24">
        <v>0</v>
      </c>
      <c r="TK24">
        <v>0</v>
      </c>
      <c r="TL24">
        <v>0</v>
      </c>
      <c r="TM24">
        <v>0</v>
      </c>
      <c r="TN24">
        <v>0</v>
      </c>
      <c r="TO24">
        <v>0</v>
      </c>
      <c r="TP24">
        <v>0</v>
      </c>
      <c r="TQ24">
        <v>0</v>
      </c>
      <c r="TR24">
        <v>0</v>
      </c>
      <c r="TS24">
        <v>0</v>
      </c>
      <c r="TT24">
        <v>0</v>
      </c>
      <c r="TU24">
        <v>0</v>
      </c>
      <c r="TV24">
        <v>0</v>
      </c>
      <c r="TW24">
        <v>0</v>
      </c>
      <c r="TX24">
        <v>0</v>
      </c>
      <c r="TY24">
        <v>0</v>
      </c>
      <c r="TZ24">
        <v>0</v>
      </c>
      <c r="UA24">
        <v>0</v>
      </c>
      <c r="UB24">
        <v>0</v>
      </c>
      <c r="UC24">
        <v>0</v>
      </c>
      <c r="UD24">
        <v>0</v>
      </c>
      <c r="UE24">
        <v>0</v>
      </c>
      <c r="UF24">
        <v>0</v>
      </c>
      <c r="UG24">
        <v>0</v>
      </c>
      <c r="UH24">
        <v>0</v>
      </c>
      <c r="UI24">
        <v>0</v>
      </c>
      <c r="UJ24">
        <v>0</v>
      </c>
      <c r="UK24">
        <v>0</v>
      </c>
      <c r="UL24">
        <v>0</v>
      </c>
      <c r="UM24">
        <v>0</v>
      </c>
      <c r="UN24">
        <v>0</v>
      </c>
      <c r="UO24">
        <v>0</v>
      </c>
      <c r="UP24">
        <v>0</v>
      </c>
      <c r="UQ24">
        <v>0</v>
      </c>
      <c r="UR24">
        <v>0</v>
      </c>
      <c r="US24">
        <v>0</v>
      </c>
      <c r="UT24">
        <v>0</v>
      </c>
      <c r="UU24">
        <v>0</v>
      </c>
      <c r="UV24">
        <v>0</v>
      </c>
      <c r="UW24">
        <v>0</v>
      </c>
      <c r="UX24">
        <v>0</v>
      </c>
      <c r="UY24">
        <v>0</v>
      </c>
      <c r="UZ24">
        <v>0</v>
      </c>
      <c r="VA24">
        <v>0</v>
      </c>
      <c r="VB24">
        <v>0</v>
      </c>
      <c r="VC24">
        <v>0</v>
      </c>
      <c r="VD24">
        <v>0</v>
      </c>
      <c r="VE24">
        <v>0</v>
      </c>
      <c r="VF24">
        <v>0</v>
      </c>
      <c r="VG24">
        <v>0</v>
      </c>
      <c r="VH24">
        <v>0</v>
      </c>
      <c r="VI24">
        <v>0</v>
      </c>
      <c r="VJ24">
        <v>0</v>
      </c>
      <c r="VK24">
        <v>0</v>
      </c>
      <c r="VL24">
        <v>0</v>
      </c>
      <c r="VM24">
        <v>0</v>
      </c>
      <c r="VN24">
        <v>0</v>
      </c>
      <c r="VO24">
        <v>0</v>
      </c>
      <c r="VP24">
        <v>0</v>
      </c>
      <c r="VQ24">
        <v>0</v>
      </c>
      <c r="VR24">
        <v>0</v>
      </c>
      <c r="VS24">
        <v>0</v>
      </c>
      <c r="VT24">
        <v>0</v>
      </c>
      <c r="VU24">
        <v>0</v>
      </c>
      <c r="VV24">
        <v>0</v>
      </c>
      <c r="VW24">
        <v>0</v>
      </c>
      <c r="VX24">
        <v>0</v>
      </c>
      <c r="VY24">
        <v>0</v>
      </c>
      <c r="VZ24">
        <v>0</v>
      </c>
      <c r="WA24">
        <v>0</v>
      </c>
      <c r="WB24">
        <v>0</v>
      </c>
      <c r="WC24">
        <v>0</v>
      </c>
      <c r="WD24">
        <v>0</v>
      </c>
      <c r="WE24">
        <v>0</v>
      </c>
      <c r="WF24">
        <v>0</v>
      </c>
      <c r="WG24">
        <v>0</v>
      </c>
      <c r="WH24">
        <v>0</v>
      </c>
      <c r="WI24">
        <v>0</v>
      </c>
      <c r="WJ24">
        <v>0</v>
      </c>
      <c r="WK24">
        <v>0</v>
      </c>
      <c r="WL24">
        <v>0</v>
      </c>
      <c r="WM24">
        <v>0</v>
      </c>
      <c r="WN24">
        <v>0</v>
      </c>
      <c r="WO24">
        <v>0</v>
      </c>
      <c r="WP24">
        <v>0</v>
      </c>
      <c r="WQ24">
        <v>0</v>
      </c>
      <c r="WR24">
        <v>0</v>
      </c>
      <c r="WS24">
        <v>0</v>
      </c>
      <c r="WT24">
        <v>0</v>
      </c>
      <c r="WU24">
        <v>0</v>
      </c>
      <c r="WV24">
        <v>0</v>
      </c>
      <c r="WW24">
        <v>0</v>
      </c>
      <c r="WX24">
        <v>0</v>
      </c>
      <c r="WY24">
        <v>0</v>
      </c>
      <c r="WZ24">
        <v>0</v>
      </c>
      <c r="XA24">
        <v>0</v>
      </c>
      <c r="XB24">
        <v>0</v>
      </c>
      <c r="XC24">
        <v>0</v>
      </c>
      <c r="XD24">
        <v>0</v>
      </c>
      <c r="XE24">
        <v>0</v>
      </c>
      <c r="XF24">
        <v>0</v>
      </c>
      <c r="XG24">
        <v>0</v>
      </c>
      <c r="XH24">
        <v>0</v>
      </c>
      <c r="XI24">
        <v>0</v>
      </c>
      <c r="XJ24">
        <v>0</v>
      </c>
      <c r="XK24">
        <v>0</v>
      </c>
      <c r="XL24">
        <v>0</v>
      </c>
      <c r="XM24">
        <v>0</v>
      </c>
      <c r="XN24">
        <v>0</v>
      </c>
      <c r="XO24">
        <v>0</v>
      </c>
      <c r="XP24">
        <v>0</v>
      </c>
      <c r="XQ24">
        <v>0</v>
      </c>
      <c r="XR24">
        <v>0</v>
      </c>
      <c r="XS24">
        <v>0</v>
      </c>
      <c r="XT24">
        <v>0</v>
      </c>
      <c r="XU24">
        <v>0</v>
      </c>
      <c r="XV24">
        <v>0</v>
      </c>
      <c r="XW24">
        <v>0</v>
      </c>
      <c r="XX24">
        <v>0</v>
      </c>
      <c r="XY24">
        <v>0</v>
      </c>
      <c r="XZ24">
        <v>0</v>
      </c>
      <c r="YA24">
        <v>0</v>
      </c>
      <c r="YB24">
        <v>0</v>
      </c>
      <c r="YC24">
        <v>0</v>
      </c>
      <c r="YD24">
        <v>0</v>
      </c>
      <c r="YE24">
        <v>0</v>
      </c>
      <c r="YF24">
        <v>0</v>
      </c>
      <c r="YG24">
        <v>0</v>
      </c>
      <c r="YH24">
        <v>0</v>
      </c>
      <c r="YI24">
        <v>0</v>
      </c>
      <c r="YJ24">
        <v>0</v>
      </c>
      <c r="YK24">
        <v>0</v>
      </c>
      <c r="YL24">
        <v>0</v>
      </c>
      <c r="YM24">
        <v>0</v>
      </c>
      <c r="YN24">
        <v>0</v>
      </c>
      <c r="YO24">
        <v>0</v>
      </c>
      <c r="YP24">
        <v>0</v>
      </c>
      <c r="YQ24">
        <v>0</v>
      </c>
      <c r="YR24">
        <v>0</v>
      </c>
      <c r="YS24">
        <v>0</v>
      </c>
      <c r="YT24">
        <v>0</v>
      </c>
      <c r="YU24">
        <v>0</v>
      </c>
      <c r="YV24">
        <v>0</v>
      </c>
      <c r="YW24">
        <v>0</v>
      </c>
      <c r="YX24">
        <v>0</v>
      </c>
      <c r="YY24">
        <v>0</v>
      </c>
      <c r="YZ24">
        <v>0</v>
      </c>
      <c r="ZA24">
        <v>0</v>
      </c>
      <c r="ZB24">
        <v>0</v>
      </c>
      <c r="ZC24">
        <v>0</v>
      </c>
      <c r="ZD24">
        <v>0</v>
      </c>
      <c r="ZE24">
        <v>0</v>
      </c>
      <c r="ZF24">
        <v>0</v>
      </c>
      <c r="ZG24">
        <v>0</v>
      </c>
      <c r="ZH24">
        <v>0</v>
      </c>
      <c r="ZI24">
        <v>0</v>
      </c>
      <c r="ZJ24">
        <v>0</v>
      </c>
      <c r="ZK24">
        <v>0</v>
      </c>
      <c r="ZL24">
        <v>0</v>
      </c>
      <c r="ZM24">
        <v>0</v>
      </c>
      <c r="ZN24">
        <v>0</v>
      </c>
      <c r="ZO24">
        <v>0</v>
      </c>
      <c r="ZP24">
        <v>0</v>
      </c>
      <c r="ZQ24">
        <v>0</v>
      </c>
      <c r="ZR24">
        <v>0</v>
      </c>
      <c r="ZS24">
        <v>0</v>
      </c>
      <c r="ZT24">
        <v>0</v>
      </c>
      <c r="ZU24">
        <v>0</v>
      </c>
      <c r="ZV24">
        <v>0</v>
      </c>
      <c r="ZW24">
        <v>0</v>
      </c>
      <c r="ZX24">
        <v>0</v>
      </c>
      <c r="ZY24">
        <v>0</v>
      </c>
      <c r="ZZ24">
        <v>0</v>
      </c>
      <c r="AAA24">
        <v>0</v>
      </c>
      <c r="AAB24">
        <v>0</v>
      </c>
      <c r="AAC24">
        <v>0</v>
      </c>
      <c r="AAD24">
        <v>0</v>
      </c>
      <c r="AAE24">
        <v>0</v>
      </c>
      <c r="AAF24">
        <v>0</v>
      </c>
      <c r="AAG24">
        <v>0</v>
      </c>
      <c r="AAH24">
        <v>0</v>
      </c>
      <c r="AAI24">
        <v>0</v>
      </c>
      <c r="AAJ24">
        <v>0</v>
      </c>
      <c r="AAK24">
        <v>0</v>
      </c>
      <c r="AAL24">
        <v>0</v>
      </c>
      <c r="AAM24">
        <v>0</v>
      </c>
      <c r="AAN24">
        <v>0</v>
      </c>
      <c r="AAO24">
        <v>0</v>
      </c>
      <c r="AAP24">
        <v>0</v>
      </c>
      <c r="AAQ24">
        <v>0</v>
      </c>
      <c r="AAR24">
        <v>0</v>
      </c>
      <c r="AAS24">
        <v>0</v>
      </c>
      <c r="AAT24">
        <v>0</v>
      </c>
      <c r="AAU24">
        <v>0</v>
      </c>
      <c r="AAV24">
        <v>0</v>
      </c>
      <c r="AAW24">
        <v>0</v>
      </c>
      <c r="AAX24">
        <v>0</v>
      </c>
      <c r="AAY24">
        <v>0</v>
      </c>
      <c r="AAZ24">
        <v>0</v>
      </c>
      <c r="ABA24">
        <v>0</v>
      </c>
      <c r="ABB24">
        <v>0</v>
      </c>
      <c r="ABC24">
        <v>0</v>
      </c>
      <c r="ABD24">
        <v>0</v>
      </c>
      <c r="ABE24">
        <v>0</v>
      </c>
      <c r="ABF24">
        <v>0</v>
      </c>
      <c r="ABG24">
        <v>0</v>
      </c>
      <c r="ABH24">
        <v>0</v>
      </c>
      <c r="ABI24">
        <v>0</v>
      </c>
      <c r="ABJ24">
        <v>0</v>
      </c>
      <c r="ABK24">
        <v>0</v>
      </c>
      <c r="ABL24">
        <v>0</v>
      </c>
      <c r="ABM24">
        <v>0</v>
      </c>
      <c r="ABN24">
        <v>0</v>
      </c>
      <c r="ABO24">
        <v>0</v>
      </c>
      <c r="ABP24">
        <v>0</v>
      </c>
      <c r="ABQ24">
        <v>0</v>
      </c>
      <c r="ABR24">
        <v>0</v>
      </c>
      <c r="ABS24">
        <v>0</v>
      </c>
      <c r="ABT24">
        <v>0</v>
      </c>
      <c r="ABU24">
        <v>0</v>
      </c>
      <c r="ABV24">
        <v>0</v>
      </c>
      <c r="ABW24">
        <v>0</v>
      </c>
      <c r="ABX24">
        <v>0</v>
      </c>
      <c r="ABY24">
        <v>0</v>
      </c>
      <c r="ABZ24">
        <v>0</v>
      </c>
      <c r="ACA24">
        <v>0</v>
      </c>
      <c r="ACB24">
        <v>0</v>
      </c>
      <c r="ACC24">
        <v>0</v>
      </c>
      <c r="ACD24">
        <v>0</v>
      </c>
      <c r="ACE24">
        <v>0</v>
      </c>
      <c r="ACF24">
        <v>0</v>
      </c>
      <c r="ACG24">
        <v>0</v>
      </c>
      <c r="ACH24">
        <v>0</v>
      </c>
      <c r="ACI24">
        <v>0</v>
      </c>
      <c r="ACJ24">
        <v>0</v>
      </c>
      <c r="ACK24">
        <v>0</v>
      </c>
      <c r="ACL24">
        <v>0</v>
      </c>
      <c r="ACM24">
        <v>0</v>
      </c>
      <c r="ACN24">
        <v>0</v>
      </c>
      <c r="ACO24">
        <v>0</v>
      </c>
      <c r="ACP24">
        <v>0</v>
      </c>
      <c r="ACQ24">
        <v>0</v>
      </c>
      <c r="ACR24">
        <v>0</v>
      </c>
      <c r="ACS24">
        <v>0</v>
      </c>
      <c r="ACT24">
        <v>0</v>
      </c>
      <c r="ACU24">
        <v>0</v>
      </c>
      <c r="ACV24">
        <v>0</v>
      </c>
      <c r="ACW24">
        <v>0</v>
      </c>
      <c r="ACX24">
        <v>0</v>
      </c>
      <c r="ACY24">
        <v>0</v>
      </c>
      <c r="ACZ24">
        <v>0</v>
      </c>
      <c r="ADA24">
        <v>0</v>
      </c>
      <c r="ADB24">
        <v>0</v>
      </c>
      <c r="ADC24">
        <v>0</v>
      </c>
      <c r="ADD24">
        <v>0</v>
      </c>
      <c r="ADE24">
        <v>0</v>
      </c>
      <c r="ADF24">
        <v>0</v>
      </c>
      <c r="ADG24">
        <v>0</v>
      </c>
      <c r="ADH24">
        <v>0</v>
      </c>
      <c r="ADI24">
        <v>0</v>
      </c>
      <c r="ADJ24">
        <v>0</v>
      </c>
      <c r="ADK24">
        <v>0</v>
      </c>
      <c r="ADL24">
        <v>0</v>
      </c>
      <c r="ADM24">
        <v>0</v>
      </c>
      <c r="ADN24">
        <v>0</v>
      </c>
      <c r="ADO24">
        <v>0</v>
      </c>
      <c r="ADP24">
        <v>0</v>
      </c>
      <c r="ADQ24">
        <v>0</v>
      </c>
      <c r="ADR24">
        <v>0</v>
      </c>
      <c r="ADS24">
        <v>0</v>
      </c>
      <c r="ADT24">
        <v>0</v>
      </c>
      <c r="ADU24">
        <v>0</v>
      </c>
      <c r="ADV24">
        <v>0</v>
      </c>
      <c r="ADW24">
        <v>0</v>
      </c>
      <c r="ADX24">
        <v>0</v>
      </c>
      <c r="ADY24">
        <v>0</v>
      </c>
      <c r="ADZ24">
        <v>0</v>
      </c>
      <c r="AEA24">
        <v>0</v>
      </c>
      <c r="AEB24">
        <v>0</v>
      </c>
      <c r="AEC24">
        <v>0</v>
      </c>
      <c r="AED24">
        <v>0</v>
      </c>
      <c r="AEE24">
        <v>0</v>
      </c>
      <c r="AEF24">
        <v>0</v>
      </c>
      <c r="AEG24">
        <v>0</v>
      </c>
      <c r="AEH24">
        <v>0</v>
      </c>
      <c r="AEI24">
        <v>0</v>
      </c>
      <c r="AEJ24">
        <v>0</v>
      </c>
      <c r="AEK24">
        <v>0</v>
      </c>
      <c r="AEL24">
        <v>0</v>
      </c>
      <c r="AEM24">
        <v>0</v>
      </c>
      <c r="AEN24">
        <v>0</v>
      </c>
      <c r="AEO24">
        <v>0</v>
      </c>
      <c r="AEP24">
        <v>0</v>
      </c>
      <c r="AEQ24">
        <v>0</v>
      </c>
      <c r="AER24">
        <v>0</v>
      </c>
      <c r="AES24">
        <v>0</v>
      </c>
      <c r="AET24">
        <v>0</v>
      </c>
      <c r="AEU24">
        <v>0</v>
      </c>
      <c r="AEV24">
        <v>0</v>
      </c>
      <c r="AEW24">
        <v>0</v>
      </c>
      <c r="AEX24">
        <v>0</v>
      </c>
      <c r="AEY24">
        <v>0</v>
      </c>
      <c r="AEZ24">
        <v>0</v>
      </c>
      <c r="AFA24">
        <v>0</v>
      </c>
      <c r="AFB24">
        <v>0</v>
      </c>
      <c r="AFC24">
        <v>0</v>
      </c>
      <c r="AFD24">
        <v>0</v>
      </c>
      <c r="AFE24">
        <v>0</v>
      </c>
      <c r="AFF24">
        <v>0</v>
      </c>
      <c r="AFG24">
        <v>0</v>
      </c>
      <c r="AFH24">
        <v>0</v>
      </c>
      <c r="AFI24">
        <v>0</v>
      </c>
      <c r="AFJ24">
        <v>0</v>
      </c>
      <c r="AFK24">
        <v>0</v>
      </c>
      <c r="AFL24">
        <v>0</v>
      </c>
      <c r="AFM24">
        <v>0</v>
      </c>
      <c r="AFN24">
        <v>0</v>
      </c>
      <c r="AFO24">
        <v>0</v>
      </c>
      <c r="AFP24">
        <v>0</v>
      </c>
      <c r="AFQ24">
        <v>0</v>
      </c>
      <c r="AFR24">
        <v>0</v>
      </c>
      <c r="AFS24">
        <v>0</v>
      </c>
      <c r="AFT24">
        <v>1</v>
      </c>
      <c r="AFU24">
        <v>0</v>
      </c>
      <c r="AFV24">
        <v>0</v>
      </c>
      <c r="AFW24">
        <v>0</v>
      </c>
      <c r="AFX24">
        <v>0</v>
      </c>
      <c r="AFY24">
        <v>0</v>
      </c>
      <c r="AFZ24">
        <v>0</v>
      </c>
      <c r="AGA24">
        <v>0</v>
      </c>
      <c r="AGB24">
        <v>0</v>
      </c>
      <c r="AGC24">
        <v>0</v>
      </c>
      <c r="AGD24">
        <v>0</v>
      </c>
      <c r="AGE24">
        <v>0</v>
      </c>
      <c r="AGF24">
        <v>0</v>
      </c>
      <c r="AGG24">
        <v>0</v>
      </c>
      <c r="AGH24">
        <v>0</v>
      </c>
      <c r="AGI24">
        <v>0</v>
      </c>
      <c r="AGJ24">
        <v>0</v>
      </c>
      <c r="AGK24">
        <v>0</v>
      </c>
      <c r="AGL24">
        <v>0</v>
      </c>
      <c r="AGM24">
        <v>0</v>
      </c>
      <c r="AGN24">
        <v>0</v>
      </c>
      <c r="AGO24">
        <v>1</v>
      </c>
      <c r="AGP24">
        <v>0</v>
      </c>
      <c r="AGQ24">
        <v>0</v>
      </c>
      <c r="AGR24">
        <v>0</v>
      </c>
      <c r="AGS24">
        <v>0</v>
      </c>
      <c r="AGT24">
        <v>0</v>
      </c>
      <c r="AGU24">
        <v>0</v>
      </c>
      <c r="AGV24">
        <v>0</v>
      </c>
      <c r="AGW24">
        <v>0</v>
      </c>
      <c r="AGX24">
        <v>0</v>
      </c>
      <c r="AGY24">
        <v>0</v>
      </c>
      <c r="AGZ24">
        <v>0</v>
      </c>
      <c r="AHA24">
        <v>0</v>
      </c>
      <c r="AHB24">
        <v>0</v>
      </c>
      <c r="AHC24">
        <v>0</v>
      </c>
      <c r="AHD24">
        <v>0</v>
      </c>
      <c r="AHE24">
        <v>0</v>
      </c>
      <c r="AHF24">
        <v>0</v>
      </c>
      <c r="AHG24">
        <v>0</v>
      </c>
      <c r="AHH24">
        <v>0</v>
      </c>
      <c r="AHI24">
        <v>0</v>
      </c>
      <c r="AHJ24">
        <v>0</v>
      </c>
      <c r="AHK24">
        <v>0</v>
      </c>
      <c r="AHL24">
        <v>0</v>
      </c>
      <c r="AHM24">
        <v>0</v>
      </c>
      <c r="AHN24">
        <v>0</v>
      </c>
      <c r="AHO24">
        <v>0</v>
      </c>
      <c r="AHP24">
        <v>0</v>
      </c>
      <c r="AHQ24">
        <v>0</v>
      </c>
      <c r="AHR24">
        <v>0</v>
      </c>
      <c r="AHS24">
        <v>0</v>
      </c>
      <c r="AHT24">
        <v>0</v>
      </c>
      <c r="AHU24">
        <v>0</v>
      </c>
      <c r="AHV24">
        <v>0</v>
      </c>
      <c r="AHW24">
        <v>0</v>
      </c>
      <c r="AHX24">
        <v>0</v>
      </c>
      <c r="AHY24">
        <v>0</v>
      </c>
      <c r="AHZ24">
        <v>0</v>
      </c>
      <c r="AIA24">
        <v>0</v>
      </c>
      <c r="AIB24">
        <v>0</v>
      </c>
      <c r="AIC24">
        <v>0</v>
      </c>
      <c r="AID24">
        <v>0</v>
      </c>
      <c r="AIE24">
        <v>0</v>
      </c>
      <c r="AIF24">
        <v>0</v>
      </c>
      <c r="AIG24">
        <v>0</v>
      </c>
      <c r="AIH24">
        <v>0</v>
      </c>
      <c r="AII24">
        <v>0</v>
      </c>
      <c r="AIJ24">
        <v>0</v>
      </c>
      <c r="AIK24">
        <v>0</v>
      </c>
      <c r="AIL24">
        <v>0</v>
      </c>
      <c r="AIM24">
        <v>0</v>
      </c>
      <c r="AIN24">
        <v>0</v>
      </c>
      <c r="AIO24">
        <v>0</v>
      </c>
      <c r="AIP24">
        <v>0</v>
      </c>
      <c r="AIQ24">
        <v>0</v>
      </c>
      <c r="AIR24">
        <v>0</v>
      </c>
      <c r="AIS24">
        <v>0</v>
      </c>
      <c r="AIT24">
        <v>0</v>
      </c>
      <c r="AIU24">
        <v>0</v>
      </c>
      <c r="AIV24">
        <v>0</v>
      </c>
      <c r="AIW24">
        <v>0</v>
      </c>
      <c r="AIX24">
        <v>0</v>
      </c>
      <c r="AIY24">
        <v>0</v>
      </c>
      <c r="AIZ24">
        <v>0</v>
      </c>
      <c r="AJA24">
        <v>0</v>
      </c>
      <c r="AJB24">
        <v>0</v>
      </c>
      <c r="AJC24">
        <v>0</v>
      </c>
      <c r="AJD24">
        <v>0</v>
      </c>
      <c r="AJE24">
        <v>0</v>
      </c>
      <c r="AJF24">
        <v>0</v>
      </c>
      <c r="AJG24">
        <v>0</v>
      </c>
      <c r="AJH24">
        <v>0</v>
      </c>
      <c r="AJI24">
        <v>0</v>
      </c>
      <c r="AJJ24">
        <v>0</v>
      </c>
      <c r="AJK24">
        <v>0</v>
      </c>
      <c r="AJL24">
        <v>0</v>
      </c>
      <c r="AJM24">
        <v>0</v>
      </c>
      <c r="AJN24">
        <v>0</v>
      </c>
      <c r="AJO24">
        <v>0</v>
      </c>
      <c r="AJP24">
        <v>2160</v>
      </c>
      <c r="AJQ24">
        <v>1</v>
      </c>
      <c r="AJR24">
        <v>0</v>
      </c>
      <c r="AJS24">
        <v>0</v>
      </c>
      <c r="AJT24">
        <v>0</v>
      </c>
      <c r="AJU24">
        <v>0</v>
      </c>
      <c r="AJV24">
        <v>0</v>
      </c>
      <c r="AJW24">
        <v>0</v>
      </c>
      <c r="AJX24">
        <v>0</v>
      </c>
      <c r="AJY24">
        <v>0</v>
      </c>
      <c r="AJZ24">
        <v>0</v>
      </c>
      <c r="AKA24">
        <v>0</v>
      </c>
      <c r="AKB24">
        <v>0</v>
      </c>
      <c r="AKC24">
        <v>0</v>
      </c>
      <c r="AKD24">
        <v>0</v>
      </c>
      <c r="AKE24">
        <v>0</v>
      </c>
      <c r="AKF24">
        <v>0</v>
      </c>
      <c r="AKG24">
        <v>0</v>
      </c>
      <c r="AKH24">
        <v>0</v>
      </c>
      <c r="AKI24">
        <v>0</v>
      </c>
      <c r="AKJ24">
        <v>0</v>
      </c>
      <c r="AKK24">
        <v>0</v>
      </c>
      <c r="AKL24">
        <v>0</v>
      </c>
      <c r="AKM24">
        <v>0</v>
      </c>
      <c r="AKN24">
        <v>0</v>
      </c>
      <c r="AKO24">
        <v>0</v>
      </c>
      <c r="AKP24">
        <v>0</v>
      </c>
      <c r="AKQ24">
        <v>0</v>
      </c>
      <c r="AKR24">
        <v>0</v>
      </c>
      <c r="AKS24">
        <v>0</v>
      </c>
      <c r="AKT24">
        <v>0</v>
      </c>
      <c r="AKU24">
        <v>0</v>
      </c>
      <c r="AKV24">
        <v>0</v>
      </c>
      <c r="AKW24">
        <v>0</v>
      </c>
      <c r="AKX24">
        <v>0</v>
      </c>
      <c r="AKY24">
        <v>0</v>
      </c>
      <c r="AKZ24">
        <v>0</v>
      </c>
      <c r="ALA24">
        <v>0</v>
      </c>
      <c r="ALB24">
        <v>0</v>
      </c>
      <c r="ALC24">
        <v>0</v>
      </c>
      <c r="ALD24">
        <v>0</v>
      </c>
      <c r="ALE24">
        <v>0</v>
      </c>
      <c r="ALF24">
        <v>0</v>
      </c>
      <c r="ALG24">
        <v>0</v>
      </c>
      <c r="ALH24">
        <v>0</v>
      </c>
      <c r="ALK24" s="178" t="s">
        <v>341</v>
      </c>
    </row>
    <row r="25" spans="1:999" hidden="1">
      <c r="A25" s="178" t="s">
        <v>290</v>
      </c>
      <c r="B25">
        <v>458</v>
      </c>
      <c r="C25">
        <v>22</v>
      </c>
      <c r="D25">
        <v>41</v>
      </c>
      <c r="E25">
        <v>51</v>
      </c>
      <c r="F25">
        <v>0</v>
      </c>
      <c r="G25">
        <v>0</v>
      </c>
      <c r="H25">
        <v>0</v>
      </c>
      <c r="I25">
        <v>38</v>
      </c>
      <c r="J25">
        <v>0</v>
      </c>
      <c r="K25">
        <v>0</v>
      </c>
      <c r="L25">
        <v>0</v>
      </c>
      <c r="M25">
        <v>0</v>
      </c>
      <c r="N25">
        <v>0</v>
      </c>
      <c r="O25">
        <v>7</v>
      </c>
      <c r="P25">
        <v>0</v>
      </c>
      <c r="Q25">
        <v>0</v>
      </c>
      <c r="R25">
        <v>0</v>
      </c>
      <c r="S25">
        <v>2</v>
      </c>
      <c r="T25">
        <v>0</v>
      </c>
      <c r="U25">
        <v>0</v>
      </c>
      <c r="V25">
        <v>60</v>
      </c>
      <c r="W25">
        <v>679</v>
      </c>
      <c r="X25">
        <v>1</v>
      </c>
      <c r="Y25">
        <v>157</v>
      </c>
      <c r="Z25">
        <v>0</v>
      </c>
      <c r="AA25">
        <v>91</v>
      </c>
      <c r="AB25">
        <v>7</v>
      </c>
      <c r="AC25">
        <v>4</v>
      </c>
      <c r="AD25">
        <v>60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3</v>
      </c>
      <c r="AN25">
        <v>13</v>
      </c>
      <c r="AO25">
        <v>0</v>
      </c>
      <c r="AP25">
        <v>0</v>
      </c>
      <c r="AQ25">
        <v>0</v>
      </c>
      <c r="AR25">
        <v>3</v>
      </c>
      <c r="AS25">
        <v>0</v>
      </c>
      <c r="AT25">
        <v>0</v>
      </c>
      <c r="AU25">
        <v>35</v>
      </c>
      <c r="AV25">
        <v>216</v>
      </c>
      <c r="AW25">
        <v>0</v>
      </c>
      <c r="AX25">
        <v>24</v>
      </c>
      <c r="AY25">
        <v>0</v>
      </c>
      <c r="AZ25">
        <v>1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1</v>
      </c>
      <c r="BV25">
        <v>0</v>
      </c>
      <c r="BW25">
        <v>0</v>
      </c>
      <c r="BX25">
        <v>0</v>
      </c>
      <c r="BY25">
        <v>1</v>
      </c>
      <c r="BZ25">
        <v>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2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1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1</v>
      </c>
      <c r="FR25">
        <v>0</v>
      </c>
      <c r="FS25">
        <v>1</v>
      </c>
      <c r="FT25">
        <v>0</v>
      </c>
      <c r="FU25">
        <v>108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5</v>
      </c>
      <c r="GP25">
        <v>113</v>
      </c>
      <c r="GQ25">
        <v>0</v>
      </c>
      <c r="GR25">
        <v>15</v>
      </c>
      <c r="GS25">
        <v>0</v>
      </c>
      <c r="GT25">
        <v>1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1</v>
      </c>
      <c r="HP25">
        <v>0</v>
      </c>
      <c r="HQ25">
        <v>0</v>
      </c>
      <c r="HR25">
        <v>0</v>
      </c>
      <c r="HS25">
        <v>3</v>
      </c>
      <c r="HT25">
        <v>0</v>
      </c>
      <c r="HU25">
        <v>6</v>
      </c>
      <c r="HV25">
        <v>3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1</v>
      </c>
      <c r="IN25">
        <v>13</v>
      </c>
      <c r="IO25">
        <v>0</v>
      </c>
      <c r="IP25">
        <v>11</v>
      </c>
      <c r="IQ25">
        <v>0</v>
      </c>
      <c r="IR25">
        <v>6</v>
      </c>
      <c r="IS25">
        <v>0</v>
      </c>
      <c r="IT25">
        <v>4</v>
      </c>
      <c r="IU25">
        <v>1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11</v>
      </c>
      <c r="JN25">
        <v>0</v>
      </c>
      <c r="JO25">
        <v>2</v>
      </c>
      <c r="JP25">
        <v>0</v>
      </c>
      <c r="JQ25">
        <v>35</v>
      </c>
      <c r="JR25">
        <v>8</v>
      </c>
      <c r="JS25">
        <v>3</v>
      </c>
      <c r="JT25">
        <v>1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1</v>
      </c>
      <c r="KE25">
        <v>0</v>
      </c>
      <c r="KF25">
        <v>0</v>
      </c>
      <c r="KG25">
        <v>0</v>
      </c>
      <c r="KH25">
        <v>1</v>
      </c>
      <c r="KI25">
        <v>0</v>
      </c>
      <c r="KJ25">
        <v>0</v>
      </c>
      <c r="KK25">
        <v>8</v>
      </c>
      <c r="KL25">
        <v>57</v>
      </c>
      <c r="KM25">
        <v>0</v>
      </c>
      <c r="KN25">
        <v>19</v>
      </c>
      <c r="KO25">
        <v>0</v>
      </c>
      <c r="KP25">
        <v>1</v>
      </c>
      <c r="KQ25">
        <v>2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</v>
      </c>
      <c r="LI25">
        <v>0</v>
      </c>
      <c r="LJ25">
        <v>0</v>
      </c>
      <c r="LK25">
        <v>3</v>
      </c>
      <c r="LL25">
        <v>0</v>
      </c>
      <c r="LM25">
        <v>1</v>
      </c>
      <c r="LN25">
        <v>0</v>
      </c>
      <c r="LO25">
        <v>0</v>
      </c>
      <c r="LP25">
        <v>0</v>
      </c>
      <c r="LQ25">
        <v>0</v>
      </c>
      <c r="LR25">
        <v>0</v>
      </c>
      <c r="LS25">
        <v>0</v>
      </c>
      <c r="LT25">
        <v>0</v>
      </c>
      <c r="LU25">
        <v>0</v>
      </c>
      <c r="LV25">
        <v>0</v>
      </c>
      <c r="LW25">
        <v>0</v>
      </c>
      <c r="LX25">
        <v>0</v>
      </c>
      <c r="LY25">
        <v>0</v>
      </c>
      <c r="LZ25">
        <v>0</v>
      </c>
      <c r="MA25">
        <v>0</v>
      </c>
      <c r="MB25">
        <v>0</v>
      </c>
      <c r="MC25">
        <v>0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0</v>
      </c>
      <c r="MK25">
        <v>0</v>
      </c>
      <c r="ML25">
        <v>0</v>
      </c>
      <c r="MM25">
        <v>0</v>
      </c>
      <c r="MN25">
        <v>6</v>
      </c>
      <c r="MO25">
        <v>2</v>
      </c>
      <c r="MP25">
        <v>0</v>
      </c>
      <c r="MQ25">
        <v>0</v>
      </c>
      <c r="MR25">
        <v>0</v>
      </c>
      <c r="MS25">
        <v>0</v>
      </c>
      <c r="MT25">
        <v>0</v>
      </c>
      <c r="MU25">
        <v>0</v>
      </c>
      <c r="MV25">
        <v>0</v>
      </c>
      <c r="MW25">
        <v>0</v>
      </c>
      <c r="MX25">
        <v>0</v>
      </c>
      <c r="MY25">
        <v>0</v>
      </c>
      <c r="MZ25">
        <v>0</v>
      </c>
      <c r="NA25">
        <v>0</v>
      </c>
      <c r="NB25">
        <v>0</v>
      </c>
      <c r="NC25">
        <v>0</v>
      </c>
      <c r="ND25">
        <v>0</v>
      </c>
      <c r="NE25">
        <v>0</v>
      </c>
      <c r="NF25">
        <v>0</v>
      </c>
      <c r="NG25">
        <v>0</v>
      </c>
      <c r="NH25">
        <v>0</v>
      </c>
      <c r="NI25">
        <v>8</v>
      </c>
      <c r="NJ25">
        <v>0</v>
      </c>
      <c r="NK25">
        <v>2</v>
      </c>
      <c r="NL25">
        <v>0</v>
      </c>
      <c r="NM25">
        <v>4</v>
      </c>
      <c r="NN25">
        <v>1</v>
      </c>
      <c r="NO25">
        <v>0</v>
      </c>
      <c r="NP25">
        <v>3</v>
      </c>
      <c r="NQ25">
        <v>0</v>
      </c>
      <c r="NR25">
        <v>0</v>
      </c>
      <c r="NS25">
        <v>0</v>
      </c>
      <c r="NT25">
        <v>0</v>
      </c>
      <c r="NU25">
        <v>1</v>
      </c>
      <c r="NV25">
        <v>0</v>
      </c>
      <c r="NW25">
        <v>0</v>
      </c>
      <c r="NX25">
        <v>0</v>
      </c>
      <c r="NY25">
        <v>2</v>
      </c>
      <c r="NZ25">
        <v>0</v>
      </c>
      <c r="OA25">
        <v>0</v>
      </c>
      <c r="OB25">
        <v>0</v>
      </c>
      <c r="OC25">
        <v>0</v>
      </c>
      <c r="OD25">
        <v>2</v>
      </c>
      <c r="OE25">
        <v>0</v>
      </c>
      <c r="OF25">
        <v>0</v>
      </c>
      <c r="OG25">
        <v>35</v>
      </c>
      <c r="OH25">
        <v>48</v>
      </c>
      <c r="OI25">
        <v>0</v>
      </c>
      <c r="OJ25">
        <v>3</v>
      </c>
      <c r="OK25">
        <v>0</v>
      </c>
      <c r="OL25">
        <v>715</v>
      </c>
      <c r="OM25">
        <v>44</v>
      </c>
      <c r="ON25">
        <v>58</v>
      </c>
      <c r="OO25">
        <v>119</v>
      </c>
      <c r="OP25">
        <v>0</v>
      </c>
      <c r="OQ25">
        <v>0</v>
      </c>
      <c r="OR25">
        <v>0</v>
      </c>
      <c r="OS25">
        <v>38</v>
      </c>
      <c r="OT25">
        <v>1</v>
      </c>
      <c r="OU25">
        <v>0</v>
      </c>
      <c r="OV25">
        <v>0</v>
      </c>
      <c r="OW25">
        <v>0</v>
      </c>
      <c r="OX25">
        <v>5</v>
      </c>
      <c r="OY25">
        <v>21</v>
      </c>
      <c r="OZ25">
        <v>0</v>
      </c>
      <c r="PA25">
        <v>0</v>
      </c>
      <c r="PB25">
        <v>0</v>
      </c>
      <c r="PC25">
        <v>8</v>
      </c>
      <c r="PD25">
        <v>0</v>
      </c>
      <c r="PE25">
        <v>0</v>
      </c>
      <c r="PF25">
        <v>144</v>
      </c>
      <c r="PG25">
        <v>1153</v>
      </c>
      <c r="PH25">
        <v>1</v>
      </c>
      <c r="PI25">
        <v>235</v>
      </c>
      <c r="PJ25">
        <v>0</v>
      </c>
      <c r="PK25">
        <v>6</v>
      </c>
      <c r="PL25">
        <v>278</v>
      </c>
      <c r="PM25">
        <v>0</v>
      </c>
      <c r="PN25">
        <v>0</v>
      </c>
      <c r="PO25">
        <v>0</v>
      </c>
      <c r="PP25">
        <v>0</v>
      </c>
      <c r="PQ25">
        <v>0</v>
      </c>
      <c r="PR25">
        <v>0</v>
      </c>
      <c r="PS25">
        <v>0</v>
      </c>
      <c r="PT25">
        <v>6</v>
      </c>
      <c r="PU25">
        <v>0</v>
      </c>
      <c r="PV25">
        <v>0</v>
      </c>
      <c r="PW25">
        <v>0</v>
      </c>
      <c r="PX25">
        <v>0</v>
      </c>
      <c r="PY25">
        <v>0</v>
      </c>
      <c r="PZ25">
        <v>0</v>
      </c>
      <c r="QA25">
        <v>0</v>
      </c>
      <c r="QB25">
        <v>0</v>
      </c>
      <c r="QC25">
        <v>0</v>
      </c>
      <c r="QD25">
        <v>0</v>
      </c>
      <c r="QE25">
        <v>0</v>
      </c>
      <c r="QF25">
        <v>290</v>
      </c>
      <c r="QG25">
        <v>0</v>
      </c>
      <c r="QH25">
        <v>0</v>
      </c>
      <c r="QI25">
        <v>0</v>
      </c>
      <c r="QJ25">
        <v>0</v>
      </c>
      <c r="QK25">
        <v>171</v>
      </c>
      <c r="QL25">
        <v>0</v>
      </c>
      <c r="QM25">
        <v>0</v>
      </c>
      <c r="QN25">
        <v>0</v>
      </c>
      <c r="QO25">
        <v>0</v>
      </c>
      <c r="QP25">
        <v>0</v>
      </c>
      <c r="QQ25">
        <v>0</v>
      </c>
      <c r="QR25">
        <v>0</v>
      </c>
      <c r="QS25">
        <v>0</v>
      </c>
      <c r="QT25">
        <v>0</v>
      </c>
      <c r="QU25">
        <v>0</v>
      </c>
      <c r="QV25">
        <v>0</v>
      </c>
      <c r="QW25">
        <v>0</v>
      </c>
      <c r="QX25">
        <v>0</v>
      </c>
      <c r="QY25">
        <v>0</v>
      </c>
      <c r="QZ25">
        <v>0</v>
      </c>
      <c r="RA25">
        <v>0</v>
      </c>
      <c r="RB25">
        <v>0</v>
      </c>
      <c r="RC25">
        <v>0</v>
      </c>
      <c r="RD25">
        <v>0</v>
      </c>
      <c r="RE25">
        <v>171</v>
      </c>
      <c r="RF25">
        <v>0</v>
      </c>
      <c r="RG25">
        <v>0</v>
      </c>
      <c r="RH25">
        <v>0</v>
      </c>
      <c r="RI25">
        <v>0</v>
      </c>
      <c r="RJ25">
        <v>0</v>
      </c>
      <c r="RK25">
        <v>0</v>
      </c>
      <c r="RL25">
        <v>0</v>
      </c>
      <c r="RM25">
        <v>0</v>
      </c>
      <c r="RN25">
        <v>0</v>
      </c>
      <c r="RO25">
        <v>0</v>
      </c>
      <c r="RP25">
        <v>0</v>
      </c>
      <c r="RQ25">
        <v>0</v>
      </c>
      <c r="RR25">
        <v>0</v>
      </c>
      <c r="RS25">
        <v>0</v>
      </c>
      <c r="RT25">
        <v>0</v>
      </c>
      <c r="RU25">
        <v>0</v>
      </c>
      <c r="RV25">
        <v>0</v>
      </c>
      <c r="RW25">
        <v>0</v>
      </c>
      <c r="RX25">
        <v>0</v>
      </c>
      <c r="RY25">
        <v>0</v>
      </c>
      <c r="RZ25">
        <v>0</v>
      </c>
      <c r="SA25">
        <v>0</v>
      </c>
      <c r="SB25">
        <v>0</v>
      </c>
      <c r="SC25">
        <v>0</v>
      </c>
      <c r="SD25">
        <v>0</v>
      </c>
      <c r="SE25">
        <v>0</v>
      </c>
      <c r="SF25">
        <v>0</v>
      </c>
      <c r="SG25">
        <v>0</v>
      </c>
      <c r="SH25">
        <v>0</v>
      </c>
      <c r="SI25">
        <v>0</v>
      </c>
      <c r="SJ25">
        <v>0</v>
      </c>
      <c r="SK25">
        <v>0</v>
      </c>
      <c r="SL25">
        <v>0</v>
      </c>
      <c r="SM25">
        <v>0</v>
      </c>
      <c r="SN25">
        <v>0</v>
      </c>
      <c r="SO25">
        <v>0</v>
      </c>
      <c r="SP25">
        <v>0</v>
      </c>
      <c r="SQ25">
        <v>0</v>
      </c>
      <c r="SR25">
        <v>0</v>
      </c>
      <c r="SS25">
        <v>0</v>
      </c>
      <c r="ST25">
        <v>0</v>
      </c>
      <c r="SU25">
        <v>0</v>
      </c>
      <c r="SV25">
        <v>0</v>
      </c>
      <c r="SW25">
        <v>0</v>
      </c>
      <c r="SX25">
        <v>0</v>
      </c>
      <c r="SY25">
        <v>0</v>
      </c>
      <c r="SZ25">
        <v>0</v>
      </c>
      <c r="TA25">
        <v>0</v>
      </c>
      <c r="TB25">
        <v>0</v>
      </c>
      <c r="TC25">
        <v>0</v>
      </c>
      <c r="TD25">
        <v>0</v>
      </c>
      <c r="TE25">
        <v>0</v>
      </c>
      <c r="TF25">
        <v>0</v>
      </c>
      <c r="TG25">
        <v>0</v>
      </c>
      <c r="TH25">
        <v>0</v>
      </c>
      <c r="TI25">
        <v>0</v>
      </c>
      <c r="TJ25">
        <v>0</v>
      </c>
      <c r="TK25">
        <v>0</v>
      </c>
      <c r="TL25">
        <v>0</v>
      </c>
      <c r="TM25">
        <v>0</v>
      </c>
      <c r="TN25">
        <v>0</v>
      </c>
      <c r="TO25">
        <v>0</v>
      </c>
      <c r="TP25">
        <v>0</v>
      </c>
      <c r="TQ25">
        <v>0</v>
      </c>
      <c r="TR25">
        <v>0</v>
      </c>
      <c r="TS25">
        <v>0</v>
      </c>
      <c r="TT25">
        <v>0</v>
      </c>
      <c r="TU25">
        <v>0</v>
      </c>
      <c r="TV25">
        <v>0</v>
      </c>
      <c r="TW25">
        <v>0</v>
      </c>
      <c r="TX25">
        <v>0</v>
      </c>
      <c r="TY25">
        <v>0</v>
      </c>
      <c r="TZ25">
        <v>0</v>
      </c>
      <c r="UA25">
        <v>0</v>
      </c>
      <c r="UB25">
        <v>0</v>
      </c>
      <c r="UC25">
        <v>0</v>
      </c>
      <c r="UD25">
        <v>0</v>
      </c>
      <c r="UE25">
        <v>0</v>
      </c>
      <c r="UF25">
        <v>0</v>
      </c>
      <c r="UG25">
        <v>0</v>
      </c>
      <c r="UH25">
        <v>0</v>
      </c>
      <c r="UI25">
        <v>0</v>
      </c>
      <c r="UJ25">
        <v>0</v>
      </c>
      <c r="UK25">
        <v>0</v>
      </c>
      <c r="UL25">
        <v>0</v>
      </c>
      <c r="UM25">
        <v>0</v>
      </c>
      <c r="UN25">
        <v>0</v>
      </c>
      <c r="UO25">
        <v>0</v>
      </c>
      <c r="UP25">
        <v>0</v>
      </c>
      <c r="UQ25">
        <v>0</v>
      </c>
      <c r="UR25">
        <v>0</v>
      </c>
      <c r="US25">
        <v>0</v>
      </c>
      <c r="UT25">
        <v>0</v>
      </c>
      <c r="UU25">
        <v>0</v>
      </c>
      <c r="UV25">
        <v>0</v>
      </c>
      <c r="UW25">
        <v>0</v>
      </c>
      <c r="UX25">
        <v>0</v>
      </c>
      <c r="UY25">
        <v>0</v>
      </c>
      <c r="UZ25">
        <v>0</v>
      </c>
      <c r="VA25">
        <v>0</v>
      </c>
      <c r="VB25">
        <v>0</v>
      </c>
      <c r="VC25">
        <v>0</v>
      </c>
      <c r="VD25">
        <v>0</v>
      </c>
      <c r="VE25">
        <v>0</v>
      </c>
      <c r="VF25">
        <v>0</v>
      </c>
      <c r="VG25">
        <v>0</v>
      </c>
      <c r="VH25">
        <v>0</v>
      </c>
      <c r="VI25">
        <v>0</v>
      </c>
      <c r="VJ25">
        <v>0</v>
      </c>
      <c r="VK25">
        <v>0</v>
      </c>
      <c r="VL25">
        <v>0</v>
      </c>
      <c r="VM25">
        <v>0</v>
      </c>
      <c r="VN25">
        <v>0</v>
      </c>
      <c r="VO25">
        <v>0</v>
      </c>
      <c r="VP25">
        <v>0</v>
      </c>
      <c r="VQ25">
        <v>0</v>
      </c>
      <c r="VR25">
        <v>0</v>
      </c>
      <c r="VS25">
        <v>0</v>
      </c>
      <c r="VT25">
        <v>0</v>
      </c>
      <c r="VU25">
        <v>0</v>
      </c>
      <c r="VV25">
        <v>0</v>
      </c>
      <c r="VW25">
        <v>0</v>
      </c>
      <c r="VX25">
        <v>0</v>
      </c>
      <c r="VY25">
        <v>0</v>
      </c>
      <c r="VZ25">
        <v>0</v>
      </c>
      <c r="WA25">
        <v>0</v>
      </c>
      <c r="WB25">
        <v>0</v>
      </c>
      <c r="WC25">
        <v>0</v>
      </c>
      <c r="WD25">
        <v>0</v>
      </c>
      <c r="WE25">
        <v>0</v>
      </c>
      <c r="WF25">
        <v>0</v>
      </c>
      <c r="WG25">
        <v>0</v>
      </c>
      <c r="WH25">
        <v>0</v>
      </c>
      <c r="WI25">
        <v>0</v>
      </c>
      <c r="WJ25">
        <v>0</v>
      </c>
      <c r="WK25">
        <v>0</v>
      </c>
      <c r="WL25">
        <v>0</v>
      </c>
      <c r="WM25">
        <v>0</v>
      </c>
      <c r="WN25">
        <v>0</v>
      </c>
      <c r="WO25">
        <v>0</v>
      </c>
      <c r="WP25">
        <v>0</v>
      </c>
      <c r="WQ25">
        <v>0</v>
      </c>
      <c r="WR25">
        <v>0</v>
      </c>
      <c r="WS25">
        <v>0</v>
      </c>
      <c r="WT25">
        <v>0</v>
      </c>
      <c r="WU25">
        <v>0</v>
      </c>
      <c r="WV25">
        <v>0</v>
      </c>
      <c r="WW25">
        <v>0</v>
      </c>
      <c r="WX25">
        <v>0</v>
      </c>
      <c r="WY25">
        <v>0</v>
      </c>
      <c r="WZ25">
        <v>0</v>
      </c>
      <c r="XA25">
        <v>0</v>
      </c>
      <c r="XB25">
        <v>0</v>
      </c>
      <c r="XC25">
        <v>0</v>
      </c>
      <c r="XD25">
        <v>0</v>
      </c>
      <c r="XE25">
        <v>0</v>
      </c>
      <c r="XF25">
        <v>0</v>
      </c>
      <c r="XG25">
        <v>0</v>
      </c>
      <c r="XH25">
        <v>0</v>
      </c>
      <c r="XI25">
        <v>0</v>
      </c>
      <c r="XJ25">
        <v>0</v>
      </c>
      <c r="XK25">
        <v>0</v>
      </c>
      <c r="XL25">
        <v>0</v>
      </c>
      <c r="XM25">
        <v>0</v>
      </c>
      <c r="XN25">
        <v>0</v>
      </c>
      <c r="XO25">
        <v>0</v>
      </c>
      <c r="XP25">
        <v>0</v>
      </c>
      <c r="XQ25">
        <v>0</v>
      </c>
      <c r="XR25">
        <v>0</v>
      </c>
      <c r="XS25">
        <v>0</v>
      </c>
      <c r="XT25">
        <v>0</v>
      </c>
      <c r="XU25">
        <v>0</v>
      </c>
      <c r="XV25">
        <v>0</v>
      </c>
      <c r="XW25">
        <v>0</v>
      </c>
      <c r="XX25">
        <v>0</v>
      </c>
      <c r="XY25">
        <v>0</v>
      </c>
      <c r="XZ25">
        <v>0</v>
      </c>
      <c r="YA25">
        <v>0</v>
      </c>
      <c r="YB25">
        <v>0</v>
      </c>
      <c r="YC25">
        <v>0</v>
      </c>
      <c r="YD25">
        <v>0</v>
      </c>
      <c r="YE25">
        <v>0</v>
      </c>
      <c r="YF25">
        <v>0</v>
      </c>
      <c r="YG25">
        <v>0</v>
      </c>
      <c r="YH25">
        <v>0</v>
      </c>
      <c r="YI25">
        <v>0</v>
      </c>
      <c r="YJ25">
        <v>0</v>
      </c>
      <c r="YK25">
        <v>0</v>
      </c>
      <c r="YL25">
        <v>0</v>
      </c>
      <c r="YM25">
        <v>0</v>
      </c>
      <c r="YN25">
        <v>0</v>
      </c>
      <c r="YO25">
        <v>0</v>
      </c>
      <c r="YP25">
        <v>0</v>
      </c>
      <c r="YQ25">
        <v>0</v>
      </c>
      <c r="YR25">
        <v>0</v>
      </c>
      <c r="YS25">
        <v>0</v>
      </c>
      <c r="YT25">
        <v>0</v>
      </c>
      <c r="YU25">
        <v>0</v>
      </c>
      <c r="YV25">
        <v>0</v>
      </c>
      <c r="YW25">
        <v>0</v>
      </c>
      <c r="YX25">
        <v>0</v>
      </c>
      <c r="YY25">
        <v>0</v>
      </c>
      <c r="YZ25">
        <v>0</v>
      </c>
      <c r="ZA25">
        <v>0</v>
      </c>
      <c r="ZB25">
        <v>0</v>
      </c>
      <c r="ZC25">
        <v>0</v>
      </c>
      <c r="ZD25">
        <v>0</v>
      </c>
      <c r="ZE25">
        <v>0</v>
      </c>
      <c r="ZF25">
        <v>0</v>
      </c>
      <c r="ZG25">
        <v>0</v>
      </c>
      <c r="ZH25">
        <v>0</v>
      </c>
      <c r="ZI25">
        <v>0</v>
      </c>
      <c r="ZJ25">
        <v>0</v>
      </c>
      <c r="ZK25">
        <v>0</v>
      </c>
      <c r="ZL25">
        <v>0</v>
      </c>
      <c r="ZM25">
        <v>0</v>
      </c>
      <c r="ZN25">
        <v>0</v>
      </c>
      <c r="ZO25">
        <v>0</v>
      </c>
      <c r="ZP25">
        <v>0</v>
      </c>
      <c r="ZQ25">
        <v>0</v>
      </c>
      <c r="ZR25">
        <v>0</v>
      </c>
      <c r="ZS25">
        <v>0</v>
      </c>
      <c r="ZT25">
        <v>0</v>
      </c>
      <c r="ZU25">
        <v>0</v>
      </c>
      <c r="ZV25">
        <v>0</v>
      </c>
      <c r="ZW25">
        <v>0</v>
      </c>
      <c r="ZX25">
        <v>0</v>
      </c>
      <c r="ZY25">
        <v>0</v>
      </c>
      <c r="ZZ25">
        <v>26</v>
      </c>
      <c r="AAA25">
        <v>12</v>
      </c>
      <c r="AAB25">
        <v>0</v>
      </c>
      <c r="AAC25">
        <v>0</v>
      </c>
      <c r="AAD25">
        <v>0</v>
      </c>
      <c r="AAE25">
        <v>0</v>
      </c>
      <c r="AAF25">
        <v>0</v>
      </c>
      <c r="AAG25">
        <v>0</v>
      </c>
      <c r="AAH25">
        <v>0</v>
      </c>
      <c r="AAI25">
        <v>0</v>
      </c>
      <c r="AAJ25">
        <v>0</v>
      </c>
      <c r="AAK25">
        <v>0</v>
      </c>
      <c r="AAL25">
        <v>0</v>
      </c>
      <c r="AAM25">
        <v>0</v>
      </c>
      <c r="AAN25">
        <v>0</v>
      </c>
      <c r="AAO25">
        <v>0</v>
      </c>
      <c r="AAP25">
        <v>0</v>
      </c>
      <c r="AAQ25">
        <v>0</v>
      </c>
      <c r="AAR25">
        <v>0</v>
      </c>
      <c r="AAS25">
        <v>0</v>
      </c>
      <c r="AAT25">
        <v>0</v>
      </c>
      <c r="AAU25">
        <v>38</v>
      </c>
      <c r="AAV25">
        <v>0</v>
      </c>
      <c r="AAW25">
        <v>0</v>
      </c>
      <c r="AAX25">
        <v>0</v>
      </c>
      <c r="AAY25">
        <v>0</v>
      </c>
      <c r="AAZ25">
        <v>2</v>
      </c>
      <c r="ABA25">
        <v>0</v>
      </c>
      <c r="ABB25">
        <v>0</v>
      </c>
      <c r="ABC25">
        <v>0</v>
      </c>
      <c r="ABD25">
        <v>0</v>
      </c>
      <c r="ABE25">
        <v>0</v>
      </c>
      <c r="ABF25">
        <v>0</v>
      </c>
      <c r="ABG25">
        <v>0</v>
      </c>
      <c r="ABH25">
        <v>0</v>
      </c>
      <c r="ABI25">
        <v>0</v>
      </c>
      <c r="ABJ25">
        <v>0</v>
      </c>
      <c r="ABK25">
        <v>0</v>
      </c>
      <c r="ABL25">
        <v>0</v>
      </c>
      <c r="ABM25">
        <v>0</v>
      </c>
      <c r="ABN25">
        <v>0</v>
      </c>
      <c r="ABO25">
        <v>0</v>
      </c>
      <c r="ABP25">
        <v>0</v>
      </c>
      <c r="ABQ25">
        <v>0</v>
      </c>
      <c r="ABR25">
        <v>0</v>
      </c>
      <c r="ABS25">
        <v>0</v>
      </c>
      <c r="ABT25">
        <v>2</v>
      </c>
      <c r="ABU25">
        <v>0</v>
      </c>
      <c r="ABV25">
        <v>0</v>
      </c>
      <c r="ABW25">
        <v>0</v>
      </c>
      <c r="ABX25">
        <v>0</v>
      </c>
      <c r="ABY25">
        <v>0</v>
      </c>
      <c r="ABZ25">
        <v>0</v>
      </c>
      <c r="ACA25">
        <v>0</v>
      </c>
      <c r="ACB25">
        <v>0</v>
      </c>
      <c r="ACC25">
        <v>0</v>
      </c>
      <c r="ACD25">
        <v>0</v>
      </c>
      <c r="ACE25">
        <v>0</v>
      </c>
      <c r="ACF25">
        <v>0</v>
      </c>
      <c r="ACG25">
        <v>0</v>
      </c>
      <c r="ACH25">
        <v>0</v>
      </c>
      <c r="ACI25">
        <v>0</v>
      </c>
      <c r="ACJ25">
        <v>0</v>
      </c>
      <c r="ACK25">
        <v>0</v>
      </c>
      <c r="ACL25">
        <v>0</v>
      </c>
      <c r="ACM25">
        <v>0</v>
      </c>
      <c r="ACN25">
        <v>0</v>
      </c>
      <c r="ACO25">
        <v>0</v>
      </c>
      <c r="ACP25">
        <v>0</v>
      </c>
      <c r="ACQ25">
        <v>0</v>
      </c>
      <c r="ACR25">
        <v>0</v>
      </c>
      <c r="ACS25">
        <v>0</v>
      </c>
      <c r="ACT25">
        <v>0</v>
      </c>
      <c r="ACU25">
        <v>0</v>
      </c>
      <c r="ACV25">
        <v>0</v>
      </c>
      <c r="ACW25">
        <v>2012</v>
      </c>
      <c r="ACX25">
        <v>348</v>
      </c>
      <c r="ACY25">
        <v>0</v>
      </c>
      <c r="ACZ25">
        <v>0</v>
      </c>
      <c r="ADA25">
        <v>0</v>
      </c>
      <c r="ADB25">
        <v>0</v>
      </c>
      <c r="ADC25">
        <v>0</v>
      </c>
      <c r="ADD25">
        <v>0</v>
      </c>
      <c r="ADE25">
        <v>0</v>
      </c>
      <c r="ADF25">
        <v>0</v>
      </c>
      <c r="ADG25">
        <v>0</v>
      </c>
      <c r="ADH25">
        <v>0</v>
      </c>
      <c r="ADI25">
        <v>0</v>
      </c>
      <c r="ADJ25">
        <v>0</v>
      </c>
      <c r="ADK25">
        <v>0</v>
      </c>
      <c r="ADL25">
        <v>0</v>
      </c>
      <c r="ADM25">
        <v>0</v>
      </c>
      <c r="ADN25">
        <v>0</v>
      </c>
      <c r="ADO25">
        <v>0</v>
      </c>
      <c r="ADP25">
        <v>0</v>
      </c>
      <c r="ADQ25">
        <v>0</v>
      </c>
      <c r="ADR25">
        <v>2360</v>
      </c>
      <c r="ADS25">
        <v>0</v>
      </c>
      <c r="ADT25">
        <v>0</v>
      </c>
      <c r="ADU25">
        <v>0</v>
      </c>
      <c r="ADV25">
        <v>0</v>
      </c>
      <c r="ADW25">
        <v>42</v>
      </c>
      <c r="ADX25">
        <v>0</v>
      </c>
      <c r="ADY25">
        <v>0</v>
      </c>
      <c r="ADZ25">
        <v>0</v>
      </c>
      <c r="AEA25">
        <v>0</v>
      </c>
      <c r="AEB25">
        <v>0</v>
      </c>
      <c r="AEC25">
        <v>0</v>
      </c>
      <c r="AED25">
        <v>0</v>
      </c>
      <c r="AEE25">
        <v>0</v>
      </c>
      <c r="AEF25">
        <v>0</v>
      </c>
      <c r="AEG25">
        <v>0</v>
      </c>
      <c r="AEH25">
        <v>0</v>
      </c>
      <c r="AEI25">
        <v>0</v>
      </c>
      <c r="AEJ25">
        <v>0</v>
      </c>
      <c r="AEK25">
        <v>0</v>
      </c>
      <c r="AEL25">
        <v>0</v>
      </c>
      <c r="AEM25">
        <v>0</v>
      </c>
      <c r="AEN25">
        <v>0</v>
      </c>
      <c r="AEO25">
        <v>0</v>
      </c>
      <c r="AEP25">
        <v>0</v>
      </c>
      <c r="AEQ25">
        <v>42</v>
      </c>
      <c r="AER25">
        <v>0</v>
      </c>
      <c r="AES25">
        <v>0</v>
      </c>
      <c r="AET25">
        <v>0</v>
      </c>
      <c r="AEU25">
        <v>2044</v>
      </c>
      <c r="AEV25">
        <v>853</v>
      </c>
      <c r="AEW25">
        <v>0</v>
      </c>
      <c r="AEX25">
        <v>0</v>
      </c>
      <c r="AEY25">
        <v>0</v>
      </c>
      <c r="AEZ25">
        <v>0</v>
      </c>
      <c r="AFA25">
        <v>0</v>
      </c>
      <c r="AFB25">
        <v>0</v>
      </c>
      <c r="AFC25">
        <v>0</v>
      </c>
      <c r="AFD25">
        <v>6</v>
      </c>
      <c r="AFE25">
        <v>0</v>
      </c>
      <c r="AFF25">
        <v>0</v>
      </c>
      <c r="AFG25">
        <v>0</v>
      </c>
      <c r="AFH25">
        <v>0</v>
      </c>
      <c r="AFI25">
        <v>0</v>
      </c>
      <c r="AFJ25">
        <v>0</v>
      </c>
      <c r="AFK25">
        <v>0</v>
      </c>
      <c r="AFL25">
        <v>0</v>
      </c>
      <c r="AFM25">
        <v>0</v>
      </c>
      <c r="AFN25">
        <v>0</v>
      </c>
      <c r="AFO25">
        <v>0</v>
      </c>
      <c r="AFP25">
        <v>2903</v>
      </c>
      <c r="AFQ25">
        <v>0</v>
      </c>
      <c r="AFR25">
        <v>0</v>
      </c>
      <c r="AFS25">
        <v>0</v>
      </c>
      <c r="AFT25">
        <v>0</v>
      </c>
      <c r="AFU25">
        <v>0</v>
      </c>
      <c r="AFV25">
        <v>0</v>
      </c>
      <c r="AFW25">
        <v>0</v>
      </c>
      <c r="AFX25">
        <v>0</v>
      </c>
      <c r="AFY25">
        <v>0</v>
      </c>
      <c r="AFZ25">
        <v>0</v>
      </c>
      <c r="AGA25">
        <v>0</v>
      </c>
      <c r="AGB25">
        <v>0</v>
      </c>
      <c r="AGC25">
        <v>0</v>
      </c>
      <c r="AGD25">
        <v>0</v>
      </c>
      <c r="AGE25">
        <v>0</v>
      </c>
      <c r="AGF25">
        <v>0</v>
      </c>
      <c r="AGG25">
        <v>0</v>
      </c>
      <c r="AGH25">
        <v>0</v>
      </c>
      <c r="AGI25">
        <v>0</v>
      </c>
      <c r="AGJ25">
        <v>0</v>
      </c>
      <c r="AGK25">
        <v>0</v>
      </c>
      <c r="AGL25">
        <v>0</v>
      </c>
      <c r="AGM25">
        <v>0</v>
      </c>
      <c r="AGN25">
        <v>0</v>
      </c>
      <c r="AGO25">
        <v>0</v>
      </c>
      <c r="AGP25">
        <v>0</v>
      </c>
      <c r="AGQ25">
        <v>0</v>
      </c>
      <c r="AGR25">
        <v>0</v>
      </c>
      <c r="AGS25">
        <v>1</v>
      </c>
      <c r="AGT25">
        <v>0</v>
      </c>
      <c r="AGU25">
        <v>1</v>
      </c>
      <c r="AGV25">
        <v>0</v>
      </c>
      <c r="AGW25">
        <v>0</v>
      </c>
      <c r="AGX25">
        <v>0</v>
      </c>
      <c r="AGY25">
        <v>0</v>
      </c>
      <c r="AGZ25">
        <v>0</v>
      </c>
      <c r="AHA25">
        <v>0</v>
      </c>
      <c r="AHB25">
        <v>0</v>
      </c>
      <c r="AHC25">
        <v>0</v>
      </c>
      <c r="AHD25">
        <v>0</v>
      </c>
      <c r="AHE25">
        <v>0</v>
      </c>
      <c r="AHF25">
        <v>0</v>
      </c>
      <c r="AHG25">
        <v>0</v>
      </c>
      <c r="AHH25">
        <v>0</v>
      </c>
      <c r="AHI25">
        <v>0</v>
      </c>
      <c r="AHJ25">
        <v>0</v>
      </c>
      <c r="AHK25">
        <v>0</v>
      </c>
      <c r="AHL25">
        <v>0</v>
      </c>
      <c r="AHM25">
        <v>1</v>
      </c>
      <c r="AHN25">
        <v>3</v>
      </c>
      <c r="AHO25">
        <v>0</v>
      </c>
      <c r="AHP25">
        <v>0</v>
      </c>
      <c r="AHQ25">
        <v>0</v>
      </c>
      <c r="AHR25">
        <v>0</v>
      </c>
      <c r="AHS25">
        <v>0</v>
      </c>
      <c r="AHT25">
        <v>0</v>
      </c>
      <c r="AHU25">
        <v>0</v>
      </c>
      <c r="AHV25">
        <v>0</v>
      </c>
      <c r="AHW25">
        <v>0</v>
      </c>
      <c r="AHX25">
        <v>0</v>
      </c>
      <c r="AHY25">
        <v>0</v>
      </c>
      <c r="AHZ25">
        <v>0</v>
      </c>
      <c r="AIA25">
        <v>0</v>
      </c>
      <c r="AIB25">
        <v>0</v>
      </c>
      <c r="AIC25">
        <v>0</v>
      </c>
      <c r="AID25">
        <v>0</v>
      </c>
      <c r="AIE25">
        <v>0</v>
      </c>
      <c r="AIF25">
        <v>0</v>
      </c>
      <c r="AIG25">
        <v>0</v>
      </c>
      <c r="AIH25">
        <v>0</v>
      </c>
      <c r="AII25">
        <v>0</v>
      </c>
      <c r="AIJ25">
        <v>0</v>
      </c>
      <c r="AIK25">
        <v>0</v>
      </c>
      <c r="AIL25">
        <v>0</v>
      </c>
      <c r="AIM25">
        <v>0</v>
      </c>
      <c r="AIN25">
        <v>0</v>
      </c>
      <c r="AIO25">
        <v>0</v>
      </c>
      <c r="AIP25">
        <v>0</v>
      </c>
      <c r="AIQ25">
        <v>0</v>
      </c>
      <c r="AIR25">
        <v>0</v>
      </c>
      <c r="AIS25">
        <v>0</v>
      </c>
      <c r="AIT25">
        <v>0</v>
      </c>
      <c r="AIU25">
        <v>0</v>
      </c>
      <c r="AIV25">
        <v>0</v>
      </c>
      <c r="AIW25">
        <v>0</v>
      </c>
      <c r="AIX25">
        <v>0</v>
      </c>
      <c r="AIY25">
        <v>0</v>
      </c>
      <c r="AIZ25">
        <v>0</v>
      </c>
      <c r="AJA25">
        <v>0</v>
      </c>
      <c r="AJB25">
        <v>0</v>
      </c>
      <c r="AJC25">
        <v>0</v>
      </c>
      <c r="AJD25">
        <v>0</v>
      </c>
      <c r="AJE25">
        <v>0</v>
      </c>
      <c r="AJF25">
        <v>0</v>
      </c>
      <c r="AJG25">
        <v>0</v>
      </c>
      <c r="AJH25">
        <v>0</v>
      </c>
      <c r="AJI25">
        <v>0</v>
      </c>
      <c r="AJJ25">
        <v>0</v>
      </c>
      <c r="AJK25">
        <v>0</v>
      </c>
      <c r="AJL25">
        <v>0</v>
      </c>
      <c r="AJM25">
        <v>0</v>
      </c>
      <c r="AJN25">
        <v>0</v>
      </c>
      <c r="AJO25">
        <v>0</v>
      </c>
      <c r="AJP25">
        <v>511</v>
      </c>
      <c r="AJQ25">
        <v>0</v>
      </c>
      <c r="AJR25">
        <v>0</v>
      </c>
      <c r="AJS25">
        <v>0</v>
      </c>
      <c r="AJT25">
        <v>0</v>
      </c>
      <c r="AJU25">
        <v>0</v>
      </c>
      <c r="AJV25">
        <v>0</v>
      </c>
      <c r="AJW25">
        <v>0</v>
      </c>
      <c r="AJX25">
        <v>0</v>
      </c>
      <c r="AJY25">
        <v>0</v>
      </c>
      <c r="AJZ25">
        <v>0</v>
      </c>
      <c r="AKA25">
        <v>0</v>
      </c>
      <c r="AKB25">
        <v>0</v>
      </c>
      <c r="AKC25">
        <v>0</v>
      </c>
      <c r="AKD25">
        <v>0</v>
      </c>
      <c r="AKE25">
        <v>0</v>
      </c>
      <c r="AKF25">
        <v>284</v>
      </c>
      <c r="AKG25">
        <v>6</v>
      </c>
      <c r="AKH25">
        <v>0</v>
      </c>
      <c r="AKI25">
        <v>0</v>
      </c>
      <c r="AKJ25">
        <v>0</v>
      </c>
      <c r="AKK25">
        <v>0</v>
      </c>
      <c r="AKL25">
        <v>0</v>
      </c>
      <c r="AKM25">
        <v>0</v>
      </c>
      <c r="AKN25">
        <v>0</v>
      </c>
      <c r="AKO25">
        <v>0</v>
      </c>
      <c r="AKP25">
        <v>0</v>
      </c>
      <c r="AKQ25">
        <v>0</v>
      </c>
      <c r="AKR25">
        <v>0</v>
      </c>
      <c r="AKS25">
        <v>0</v>
      </c>
      <c r="AKT25">
        <v>0</v>
      </c>
      <c r="AKU25">
        <v>0</v>
      </c>
      <c r="AKV25">
        <v>0</v>
      </c>
      <c r="AKW25">
        <v>0</v>
      </c>
      <c r="AKX25">
        <v>0</v>
      </c>
      <c r="AKY25">
        <v>0</v>
      </c>
      <c r="AKZ25">
        <v>0</v>
      </c>
      <c r="ALA25">
        <v>0</v>
      </c>
      <c r="ALB25">
        <v>0</v>
      </c>
      <c r="ALC25">
        <v>0</v>
      </c>
      <c r="ALD25">
        <v>0</v>
      </c>
      <c r="ALE25">
        <v>0</v>
      </c>
      <c r="ALF25">
        <v>0</v>
      </c>
      <c r="ALG25">
        <v>0</v>
      </c>
      <c r="ALH25">
        <v>0</v>
      </c>
      <c r="ALK25" s="178" t="s">
        <v>342</v>
      </c>
    </row>
    <row r="26" spans="1:999" hidden="1">
      <c r="A26" s="564" t="s">
        <v>575</v>
      </c>
      <c r="B26">
        <v>214</v>
      </c>
      <c r="C26">
        <v>60</v>
      </c>
      <c r="D26">
        <v>124</v>
      </c>
      <c r="E26">
        <v>36</v>
      </c>
      <c r="F26">
        <v>0</v>
      </c>
      <c r="G26">
        <v>0</v>
      </c>
      <c r="H26">
        <v>0</v>
      </c>
      <c r="I26">
        <v>0</v>
      </c>
      <c r="J26">
        <v>1</v>
      </c>
      <c r="K26">
        <v>0</v>
      </c>
      <c r="L26">
        <v>0</v>
      </c>
      <c r="M26">
        <v>0</v>
      </c>
      <c r="N26">
        <v>0</v>
      </c>
      <c r="O26">
        <v>1</v>
      </c>
      <c r="P26">
        <v>0</v>
      </c>
      <c r="Q26">
        <v>0</v>
      </c>
      <c r="R26">
        <v>0</v>
      </c>
      <c r="S26">
        <v>2</v>
      </c>
      <c r="T26">
        <v>0</v>
      </c>
      <c r="U26">
        <v>0</v>
      </c>
      <c r="V26">
        <v>23</v>
      </c>
      <c r="W26">
        <v>461</v>
      </c>
      <c r="X26">
        <v>0</v>
      </c>
      <c r="Y26">
        <v>142</v>
      </c>
      <c r="Z26">
        <v>0</v>
      </c>
      <c r="AA26">
        <v>25</v>
      </c>
      <c r="AB26">
        <v>13</v>
      </c>
      <c r="AC26">
        <v>4</v>
      </c>
      <c r="AD26">
        <v>5</v>
      </c>
      <c r="AE26">
        <v>0</v>
      </c>
      <c r="AF26">
        <v>0</v>
      </c>
      <c r="AG26">
        <v>0</v>
      </c>
      <c r="AH26">
        <v>0</v>
      </c>
      <c r="AI26">
        <v>1</v>
      </c>
      <c r="AJ26">
        <v>0</v>
      </c>
      <c r="AK26">
        <v>0</v>
      </c>
      <c r="AL26">
        <v>0</v>
      </c>
      <c r="AM26">
        <v>0</v>
      </c>
      <c r="AN26">
        <v>2</v>
      </c>
      <c r="AO26">
        <v>0</v>
      </c>
      <c r="AP26">
        <v>0</v>
      </c>
      <c r="AQ26">
        <v>0</v>
      </c>
      <c r="AR26">
        <v>2</v>
      </c>
      <c r="AS26">
        <v>0</v>
      </c>
      <c r="AT26">
        <v>0</v>
      </c>
      <c r="AU26">
        <v>10</v>
      </c>
      <c r="AV26">
        <v>62</v>
      </c>
      <c r="AW26">
        <v>0</v>
      </c>
      <c r="AX26">
        <v>10</v>
      </c>
      <c r="AY26">
        <v>0</v>
      </c>
      <c r="AZ26">
        <v>3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3</v>
      </c>
      <c r="BV26">
        <v>0</v>
      </c>
      <c r="BW26">
        <v>0</v>
      </c>
      <c r="BX26">
        <v>0</v>
      </c>
      <c r="BY26">
        <v>0</v>
      </c>
      <c r="BZ26">
        <v>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1</v>
      </c>
      <c r="CS26">
        <v>0</v>
      </c>
      <c r="CT26">
        <v>2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60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7</v>
      </c>
      <c r="GP26">
        <v>67</v>
      </c>
      <c r="GQ26">
        <v>0</v>
      </c>
      <c r="GR26">
        <v>38</v>
      </c>
      <c r="GS26">
        <v>0</v>
      </c>
      <c r="GT26">
        <v>1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1</v>
      </c>
      <c r="HP26">
        <v>0</v>
      </c>
      <c r="HQ26">
        <v>0</v>
      </c>
      <c r="HR26">
        <v>0</v>
      </c>
      <c r="HS26">
        <v>2</v>
      </c>
      <c r="HT26">
        <v>2</v>
      </c>
      <c r="HU26">
        <v>1</v>
      </c>
      <c r="HV26">
        <v>3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1</v>
      </c>
      <c r="IN26">
        <v>9</v>
      </c>
      <c r="IO26">
        <v>0</v>
      </c>
      <c r="IP26">
        <v>4</v>
      </c>
      <c r="IQ26">
        <v>0</v>
      </c>
      <c r="IR26">
        <v>8</v>
      </c>
      <c r="IS26">
        <v>2</v>
      </c>
      <c r="IT26">
        <v>1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11</v>
      </c>
      <c r="JN26">
        <v>0</v>
      </c>
      <c r="JO26">
        <v>0</v>
      </c>
      <c r="JP26">
        <v>0</v>
      </c>
      <c r="JQ26">
        <v>21</v>
      </c>
      <c r="JR26">
        <v>8</v>
      </c>
      <c r="JS26">
        <v>0</v>
      </c>
      <c r="JT26">
        <v>1</v>
      </c>
      <c r="JU26">
        <v>0</v>
      </c>
      <c r="JV26">
        <v>0</v>
      </c>
      <c r="JW26">
        <v>0</v>
      </c>
      <c r="JX26">
        <v>0</v>
      </c>
      <c r="JY26">
        <v>1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3</v>
      </c>
      <c r="KL26">
        <v>34</v>
      </c>
      <c r="KM26">
        <v>0</v>
      </c>
      <c r="KN26">
        <v>11</v>
      </c>
      <c r="KO26">
        <v>0</v>
      </c>
      <c r="KP26">
        <v>3</v>
      </c>
      <c r="KQ26">
        <v>1</v>
      </c>
      <c r="KR26">
        <v>0</v>
      </c>
      <c r="KS26">
        <v>1</v>
      </c>
      <c r="KT26">
        <v>0</v>
      </c>
      <c r="KU26">
        <v>0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0</v>
      </c>
      <c r="LK26">
        <v>5</v>
      </c>
      <c r="LL26">
        <v>0</v>
      </c>
      <c r="LM26">
        <v>1</v>
      </c>
      <c r="LN26">
        <v>0</v>
      </c>
      <c r="LO26">
        <v>0</v>
      </c>
      <c r="LP26">
        <v>0</v>
      </c>
      <c r="LQ26">
        <v>0</v>
      </c>
      <c r="LR26">
        <v>0</v>
      </c>
      <c r="LS26">
        <v>0</v>
      </c>
      <c r="LT26">
        <v>0</v>
      </c>
      <c r="LU26">
        <v>0</v>
      </c>
      <c r="LV26">
        <v>0</v>
      </c>
      <c r="LW26">
        <v>0</v>
      </c>
      <c r="LX26">
        <v>0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</v>
      </c>
      <c r="MF26">
        <v>0</v>
      </c>
      <c r="MG26">
        <v>0</v>
      </c>
      <c r="MH26">
        <v>0</v>
      </c>
      <c r="MI26">
        <v>0</v>
      </c>
      <c r="MJ26">
        <v>0</v>
      </c>
      <c r="MK26">
        <v>0</v>
      </c>
      <c r="ML26">
        <v>0</v>
      </c>
      <c r="MM26">
        <v>0</v>
      </c>
      <c r="MN26">
        <v>8</v>
      </c>
      <c r="MO26">
        <v>1</v>
      </c>
      <c r="MP26">
        <v>1</v>
      </c>
      <c r="MQ26">
        <v>0</v>
      </c>
      <c r="MR26">
        <v>0</v>
      </c>
      <c r="MS26">
        <v>0</v>
      </c>
      <c r="MT26">
        <v>0</v>
      </c>
      <c r="MU26">
        <v>0</v>
      </c>
      <c r="MV26">
        <v>0</v>
      </c>
      <c r="MW26">
        <v>0</v>
      </c>
      <c r="MX26">
        <v>0</v>
      </c>
      <c r="MY26">
        <v>0</v>
      </c>
      <c r="MZ26">
        <v>0</v>
      </c>
      <c r="NA26">
        <v>0</v>
      </c>
      <c r="NB26">
        <v>0</v>
      </c>
      <c r="NC26">
        <v>0</v>
      </c>
      <c r="ND26">
        <v>0</v>
      </c>
      <c r="NE26">
        <v>0</v>
      </c>
      <c r="NF26">
        <v>0</v>
      </c>
      <c r="NG26">
        <v>0</v>
      </c>
      <c r="NH26">
        <v>3</v>
      </c>
      <c r="NI26">
        <v>13</v>
      </c>
      <c r="NJ26">
        <v>0</v>
      </c>
      <c r="NK26">
        <v>6</v>
      </c>
      <c r="NL26">
        <v>0</v>
      </c>
      <c r="NM26">
        <v>16</v>
      </c>
      <c r="NN26">
        <v>2</v>
      </c>
      <c r="NO26">
        <v>2</v>
      </c>
      <c r="NP26">
        <v>1</v>
      </c>
      <c r="NQ26">
        <v>0</v>
      </c>
      <c r="NR26">
        <v>0</v>
      </c>
      <c r="NS26">
        <v>0</v>
      </c>
      <c r="NT26">
        <v>0</v>
      </c>
      <c r="NU26">
        <v>2</v>
      </c>
      <c r="NV26">
        <v>0</v>
      </c>
      <c r="NW26">
        <v>0</v>
      </c>
      <c r="NX26">
        <v>0</v>
      </c>
      <c r="NY26">
        <v>0</v>
      </c>
      <c r="NZ26">
        <v>1</v>
      </c>
      <c r="OA26">
        <v>0</v>
      </c>
      <c r="OB26">
        <v>0</v>
      </c>
      <c r="OC26">
        <v>0</v>
      </c>
      <c r="OD26">
        <v>0</v>
      </c>
      <c r="OE26">
        <v>0</v>
      </c>
      <c r="OF26">
        <v>0</v>
      </c>
      <c r="OG26">
        <v>87</v>
      </c>
      <c r="OH26">
        <v>111</v>
      </c>
      <c r="OI26">
        <v>0</v>
      </c>
      <c r="OJ26">
        <v>80</v>
      </c>
      <c r="OK26">
        <v>0</v>
      </c>
      <c r="OL26">
        <v>361</v>
      </c>
      <c r="OM26">
        <v>90</v>
      </c>
      <c r="ON26">
        <v>133</v>
      </c>
      <c r="OO26">
        <v>47</v>
      </c>
      <c r="OP26">
        <v>0</v>
      </c>
      <c r="OQ26">
        <v>0</v>
      </c>
      <c r="OR26">
        <v>0</v>
      </c>
      <c r="OS26">
        <v>0</v>
      </c>
      <c r="OT26">
        <v>5</v>
      </c>
      <c r="OU26">
        <v>0</v>
      </c>
      <c r="OV26">
        <v>0</v>
      </c>
      <c r="OW26">
        <v>0</v>
      </c>
      <c r="OX26">
        <v>0</v>
      </c>
      <c r="OY26">
        <v>4</v>
      </c>
      <c r="OZ26">
        <v>0</v>
      </c>
      <c r="PA26">
        <v>0</v>
      </c>
      <c r="PB26">
        <v>0</v>
      </c>
      <c r="PC26">
        <v>4</v>
      </c>
      <c r="PD26">
        <v>0</v>
      </c>
      <c r="PE26">
        <v>1</v>
      </c>
      <c r="PF26">
        <v>134</v>
      </c>
      <c r="PG26">
        <v>779</v>
      </c>
      <c r="PH26">
        <v>0</v>
      </c>
      <c r="PI26">
        <v>292</v>
      </c>
      <c r="PJ26">
        <v>0</v>
      </c>
      <c r="PK26">
        <v>729</v>
      </c>
      <c r="PL26">
        <v>212</v>
      </c>
      <c r="PM26">
        <v>30</v>
      </c>
      <c r="PN26">
        <v>0</v>
      </c>
      <c r="PO26">
        <v>0</v>
      </c>
      <c r="PP26">
        <v>0</v>
      </c>
      <c r="PQ26">
        <v>0</v>
      </c>
      <c r="PR26">
        <v>0</v>
      </c>
      <c r="PS26">
        <v>0</v>
      </c>
      <c r="PT26">
        <v>8</v>
      </c>
      <c r="PU26">
        <v>0</v>
      </c>
      <c r="PV26">
        <v>0</v>
      </c>
      <c r="PW26">
        <v>0</v>
      </c>
      <c r="PX26">
        <v>0</v>
      </c>
      <c r="PY26">
        <v>0</v>
      </c>
      <c r="PZ26">
        <v>0</v>
      </c>
      <c r="QA26">
        <v>0</v>
      </c>
      <c r="QB26">
        <v>0</v>
      </c>
      <c r="QC26">
        <v>0</v>
      </c>
      <c r="QD26">
        <v>0</v>
      </c>
      <c r="QE26">
        <v>40</v>
      </c>
      <c r="QF26">
        <v>1019</v>
      </c>
      <c r="QG26">
        <v>0</v>
      </c>
      <c r="QH26">
        <v>104</v>
      </c>
      <c r="QI26">
        <v>0</v>
      </c>
      <c r="QJ26">
        <v>97</v>
      </c>
      <c r="QK26">
        <v>133</v>
      </c>
      <c r="QL26">
        <v>10</v>
      </c>
      <c r="QM26">
        <v>0</v>
      </c>
      <c r="QN26">
        <v>0</v>
      </c>
      <c r="QO26">
        <v>0</v>
      </c>
      <c r="QP26">
        <v>0</v>
      </c>
      <c r="QQ26">
        <v>0</v>
      </c>
      <c r="QR26">
        <v>0</v>
      </c>
      <c r="QS26">
        <v>0</v>
      </c>
      <c r="QT26">
        <v>0</v>
      </c>
      <c r="QU26">
        <v>0</v>
      </c>
      <c r="QV26">
        <v>0</v>
      </c>
      <c r="QW26">
        <v>0</v>
      </c>
      <c r="QX26">
        <v>0</v>
      </c>
      <c r="QY26">
        <v>0</v>
      </c>
      <c r="QZ26">
        <v>0</v>
      </c>
      <c r="RA26">
        <v>0</v>
      </c>
      <c r="RB26">
        <v>0</v>
      </c>
      <c r="RC26">
        <v>0</v>
      </c>
      <c r="RD26">
        <v>17</v>
      </c>
      <c r="RE26">
        <v>257</v>
      </c>
      <c r="RF26">
        <v>0</v>
      </c>
      <c r="RG26">
        <v>33</v>
      </c>
      <c r="RH26">
        <v>0</v>
      </c>
      <c r="RI26">
        <v>1</v>
      </c>
      <c r="RJ26">
        <v>0</v>
      </c>
      <c r="RK26">
        <v>0</v>
      </c>
      <c r="RL26">
        <v>0</v>
      </c>
      <c r="RM26">
        <v>0</v>
      </c>
      <c r="RN26">
        <v>0</v>
      </c>
      <c r="RO26">
        <v>0</v>
      </c>
      <c r="RP26">
        <v>0</v>
      </c>
      <c r="RQ26">
        <v>0</v>
      </c>
      <c r="RR26">
        <v>0</v>
      </c>
      <c r="RS26">
        <v>0</v>
      </c>
      <c r="RT26">
        <v>0</v>
      </c>
      <c r="RU26">
        <v>0</v>
      </c>
      <c r="RV26">
        <v>0</v>
      </c>
      <c r="RW26">
        <v>0</v>
      </c>
      <c r="RX26">
        <v>0</v>
      </c>
      <c r="RY26">
        <v>0</v>
      </c>
      <c r="RZ26">
        <v>0</v>
      </c>
      <c r="SA26">
        <v>0</v>
      </c>
      <c r="SB26">
        <v>0</v>
      </c>
      <c r="SC26">
        <v>0</v>
      </c>
      <c r="SD26">
        <v>1</v>
      </c>
      <c r="SE26">
        <v>0</v>
      </c>
      <c r="SF26">
        <v>0</v>
      </c>
      <c r="SG26">
        <v>0</v>
      </c>
      <c r="SH26">
        <v>0</v>
      </c>
      <c r="SI26">
        <v>0</v>
      </c>
      <c r="SJ26">
        <v>0</v>
      </c>
      <c r="SK26">
        <v>0</v>
      </c>
      <c r="SL26">
        <v>0</v>
      </c>
      <c r="SM26">
        <v>0</v>
      </c>
      <c r="SN26">
        <v>0</v>
      </c>
      <c r="SO26">
        <v>0</v>
      </c>
      <c r="SP26">
        <v>0</v>
      </c>
      <c r="SQ26">
        <v>0</v>
      </c>
      <c r="SR26">
        <v>0</v>
      </c>
      <c r="SS26">
        <v>0</v>
      </c>
      <c r="ST26">
        <v>0</v>
      </c>
      <c r="SU26">
        <v>0</v>
      </c>
      <c r="SV26">
        <v>0</v>
      </c>
      <c r="SW26">
        <v>0</v>
      </c>
      <c r="SX26">
        <v>0</v>
      </c>
      <c r="SY26">
        <v>0</v>
      </c>
      <c r="SZ26">
        <v>0</v>
      </c>
      <c r="TA26">
        <v>0</v>
      </c>
      <c r="TB26">
        <v>0</v>
      </c>
      <c r="TC26">
        <v>0</v>
      </c>
      <c r="TD26">
        <v>0</v>
      </c>
      <c r="TE26">
        <v>0</v>
      </c>
      <c r="TF26">
        <v>0</v>
      </c>
      <c r="TG26">
        <v>0</v>
      </c>
      <c r="TH26">
        <v>0</v>
      </c>
      <c r="TI26">
        <v>0</v>
      </c>
      <c r="TJ26">
        <v>0</v>
      </c>
      <c r="TK26">
        <v>0</v>
      </c>
      <c r="TL26">
        <v>0</v>
      </c>
      <c r="TM26">
        <v>0</v>
      </c>
      <c r="TN26">
        <v>0</v>
      </c>
      <c r="TO26">
        <v>0</v>
      </c>
      <c r="TP26">
        <v>0</v>
      </c>
      <c r="TQ26">
        <v>0</v>
      </c>
      <c r="TR26">
        <v>0</v>
      </c>
      <c r="TS26">
        <v>0</v>
      </c>
      <c r="TT26">
        <v>0</v>
      </c>
      <c r="TU26">
        <v>0</v>
      </c>
      <c r="TV26">
        <v>0</v>
      </c>
      <c r="TW26">
        <v>0</v>
      </c>
      <c r="TX26">
        <v>0</v>
      </c>
      <c r="TY26">
        <v>0</v>
      </c>
      <c r="TZ26">
        <v>0</v>
      </c>
      <c r="UA26">
        <v>0</v>
      </c>
      <c r="UB26">
        <v>0</v>
      </c>
      <c r="UC26">
        <v>0</v>
      </c>
      <c r="UD26">
        <v>0</v>
      </c>
      <c r="UE26">
        <v>0</v>
      </c>
      <c r="UF26">
        <v>1</v>
      </c>
      <c r="UG26">
        <v>0</v>
      </c>
      <c r="UH26">
        <v>0</v>
      </c>
      <c r="UI26">
        <v>0</v>
      </c>
      <c r="UJ26">
        <v>0</v>
      </c>
      <c r="UK26">
        <v>0</v>
      </c>
      <c r="UL26">
        <v>0</v>
      </c>
      <c r="UM26">
        <v>0</v>
      </c>
      <c r="UN26">
        <v>0</v>
      </c>
      <c r="UO26">
        <v>0</v>
      </c>
      <c r="UP26">
        <v>0</v>
      </c>
      <c r="UQ26">
        <v>0</v>
      </c>
      <c r="UR26">
        <v>0</v>
      </c>
      <c r="US26">
        <v>0</v>
      </c>
      <c r="UT26">
        <v>0</v>
      </c>
      <c r="UU26">
        <v>0</v>
      </c>
      <c r="UV26">
        <v>0</v>
      </c>
      <c r="UW26">
        <v>0</v>
      </c>
      <c r="UX26">
        <v>0</v>
      </c>
      <c r="UY26">
        <v>0</v>
      </c>
      <c r="UZ26">
        <v>0</v>
      </c>
      <c r="VA26">
        <v>1</v>
      </c>
      <c r="VB26">
        <v>0</v>
      </c>
      <c r="VC26">
        <v>0</v>
      </c>
      <c r="VD26">
        <v>0</v>
      </c>
      <c r="VE26">
        <v>0</v>
      </c>
      <c r="VF26">
        <v>0</v>
      </c>
      <c r="VG26">
        <v>0</v>
      </c>
      <c r="VH26">
        <v>0</v>
      </c>
      <c r="VI26">
        <v>0</v>
      </c>
      <c r="VJ26">
        <v>0</v>
      </c>
      <c r="VK26">
        <v>0</v>
      </c>
      <c r="VL26">
        <v>0</v>
      </c>
      <c r="VM26">
        <v>0</v>
      </c>
      <c r="VN26">
        <v>0</v>
      </c>
      <c r="VO26">
        <v>0</v>
      </c>
      <c r="VP26">
        <v>0</v>
      </c>
      <c r="VQ26">
        <v>0</v>
      </c>
      <c r="VR26">
        <v>0</v>
      </c>
      <c r="VS26">
        <v>0</v>
      </c>
      <c r="VT26">
        <v>0</v>
      </c>
      <c r="VU26">
        <v>0</v>
      </c>
      <c r="VV26">
        <v>0</v>
      </c>
      <c r="VW26">
        <v>0</v>
      </c>
      <c r="VX26">
        <v>0</v>
      </c>
      <c r="VY26">
        <v>0</v>
      </c>
      <c r="VZ26">
        <v>0</v>
      </c>
      <c r="WA26">
        <v>0</v>
      </c>
      <c r="WB26">
        <v>0</v>
      </c>
      <c r="WC26">
        <v>0</v>
      </c>
      <c r="WD26">
        <v>3</v>
      </c>
      <c r="WE26">
        <v>0</v>
      </c>
      <c r="WF26">
        <v>0</v>
      </c>
      <c r="WG26">
        <v>0</v>
      </c>
      <c r="WH26">
        <v>0</v>
      </c>
      <c r="WI26">
        <v>0</v>
      </c>
      <c r="WJ26">
        <v>0</v>
      </c>
      <c r="WK26">
        <v>0</v>
      </c>
      <c r="WL26">
        <v>0</v>
      </c>
      <c r="WM26">
        <v>0</v>
      </c>
      <c r="WN26">
        <v>0</v>
      </c>
      <c r="WO26">
        <v>0</v>
      </c>
      <c r="WP26">
        <v>0</v>
      </c>
      <c r="WQ26">
        <v>0</v>
      </c>
      <c r="WR26">
        <v>0</v>
      </c>
      <c r="WS26">
        <v>0</v>
      </c>
      <c r="WT26">
        <v>0</v>
      </c>
      <c r="WU26">
        <v>0</v>
      </c>
      <c r="WV26">
        <v>0</v>
      </c>
      <c r="WW26">
        <v>0</v>
      </c>
      <c r="WX26">
        <v>0</v>
      </c>
      <c r="WY26">
        <v>3</v>
      </c>
      <c r="WZ26">
        <v>0</v>
      </c>
      <c r="XA26">
        <v>0</v>
      </c>
      <c r="XB26">
        <v>0</v>
      </c>
      <c r="XC26">
        <v>0</v>
      </c>
      <c r="XD26">
        <v>0</v>
      </c>
      <c r="XE26">
        <v>0</v>
      </c>
      <c r="XF26">
        <v>0</v>
      </c>
      <c r="XG26">
        <v>0</v>
      </c>
      <c r="XH26">
        <v>0</v>
      </c>
      <c r="XI26">
        <v>0</v>
      </c>
      <c r="XJ26">
        <v>0</v>
      </c>
      <c r="XK26">
        <v>0</v>
      </c>
      <c r="XL26">
        <v>0</v>
      </c>
      <c r="XM26">
        <v>0</v>
      </c>
      <c r="XN26">
        <v>0</v>
      </c>
      <c r="XO26">
        <v>0</v>
      </c>
      <c r="XP26">
        <v>0</v>
      </c>
      <c r="XQ26">
        <v>0</v>
      </c>
      <c r="XR26">
        <v>0</v>
      </c>
      <c r="XS26">
        <v>0</v>
      </c>
      <c r="XT26">
        <v>0</v>
      </c>
      <c r="XU26">
        <v>0</v>
      </c>
      <c r="XV26">
        <v>0</v>
      </c>
      <c r="XW26">
        <v>0</v>
      </c>
      <c r="XX26">
        <v>0</v>
      </c>
      <c r="XY26">
        <v>0</v>
      </c>
      <c r="XZ26">
        <v>0</v>
      </c>
      <c r="YA26">
        <v>0</v>
      </c>
      <c r="YB26">
        <v>7</v>
      </c>
      <c r="YC26">
        <v>0</v>
      </c>
      <c r="YD26">
        <v>0</v>
      </c>
      <c r="YE26">
        <v>0</v>
      </c>
      <c r="YF26">
        <v>0</v>
      </c>
      <c r="YG26">
        <v>0</v>
      </c>
      <c r="YH26">
        <v>0</v>
      </c>
      <c r="YI26">
        <v>0</v>
      </c>
      <c r="YJ26">
        <v>0</v>
      </c>
      <c r="YK26">
        <v>0</v>
      </c>
      <c r="YL26">
        <v>0</v>
      </c>
      <c r="YM26">
        <v>0</v>
      </c>
      <c r="YN26">
        <v>0</v>
      </c>
      <c r="YO26">
        <v>0</v>
      </c>
      <c r="YP26">
        <v>0</v>
      </c>
      <c r="YQ26">
        <v>0</v>
      </c>
      <c r="YR26">
        <v>0</v>
      </c>
      <c r="YS26">
        <v>0</v>
      </c>
      <c r="YT26">
        <v>0</v>
      </c>
      <c r="YU26">
        <v>0</v>
      </c>
      <c r="YV26">
        <v>1</v>
      </c>
      <c r="YW26">
        <v>8</v>
      </c>
      <c r="YX26">
        <v>0</v>
      </c>
      <c r="YY26">
        <v>0</v>
      </c>
      <c r="YZ26">
        <v>0</v>
      </c>
      <c r="ZA26">
        <v>0</v>
      </c>
      <c r="ZB26">
        <v>0</v>
      </c>
      <c r="ZC26">
        <v>0</v>
      </c>
      <c r="ZD26">
        <v>0</v>
      </c>
      <c r="ZE26">
        <v>0</v>
      </c>
      <c r="ZF26">
        <v>0</v>
      </c>
      <c r="ZG26">
        <v>0</v>
      </c>
      <c r="ZH26">
        <v>0</v>
      </c>
      <c r="ZI26">
        <v>0</v>
      </c>
      <c r="ZJ26">
        <v>0</v>
      </c>
      <c r="ZK26">
        <v>0</v>
      </c>
      <c r="ZL26">
        <v>0</v>
      </c>
      <c r="ZM26">
        <v>0</v>
      </c>
      <c r="ZN26">
        <v>0</v>
      </c>
      <c r="ZO26">
        <v>0</v>
      </c>
      <c r="ZP26">
        <v>0</v>
      </c>
      <c r="ZQ26">
        <v>0</v>
      </c>
      <c r="ZR26">
        <v>0</v>
      </c>
      <c r="ZS26">
        <v>0</v>
      </c>
      <c r="ZT26">
        <v>0</v>
      </c>
      <c r="ZU26">
        <v>0</v>
      </c>
      <c r="ZV26">
        <v>0</v>
      </c>
      <c r="ZW26">
        <v>0</v>
      </c>
      <c r="ZX26">
        <v>0</v>
      </c>
      <c r="ZY26">
        <v>0</v>
      </c>
      <c r="ZZ26">
        <v>138</v>
      </c>
      <c r="AAA26">
        <v>26</v>
      </c>
      <c r="AAB26">
        <v>1</v>
      </c>
      <c r="AAC26">
        <v>0</v>
      </c>
      <c r="AAD26">
        <v>0</v>
      </c>
      <c r="AAE26">
        <v>0</v>
      </c>
      <c r="AAF26">
        <v>0</v>
      </c>
      <c r="AAG26">
        <v>0</v>
      </c>
      <c r="AAH26">
        <v>0</v>
      </c>
      <c r="AAI26">
        <v>0</v>
      </c>
      <c r="AAJ26">
        <v>0</v>
      </c>
      <c r="AAK26">
        <v>0</v>
      </c>
      <c r="AAL26">
        <v>0</v>
      </c>
      <c r="AAM26">
        <v>0</v>
      </c>
      <c r="AAN26">
        <v>0</v>
      </c>
      <c r="AAO26">
        <v>0</v>
      </c>
      <c r="AAP26">
        <v>0</v>
      </c>
      <c r="AAQ26">
        <v>0</v>
      </c>
      <c r="AAR26">
        <v>0</v>
      </c>
      <c r="AAS26">
        <v>0</v>
      </c>
      <c r="AAT26">
        <v>2</v>
      </c>
      <c r="AAU26">
        <v>167</v>
      </c>
      <c r="AAV26">
        <v>0</v>
      </c>
      <c r="AAW26">
        <v>8</v>
      </c>
      <c r="AAX26">
        <v>0</v>
      </c>
      <c r="AAY26">
        <v>2</v>
      </c>
      <c r="AAZ26">
        <v>2</v>
      </c>
      <c r="ABA26">
        <v>0</v>
      </c>
      <c r="ABB26">
        <v>0</v>
      </c>
      <c r="ABC26">
        <v>0</v>
      </c>
      <c r="ABD26">
        <v>0</v>
      </c>
      <c r="ABE26">
        <v>0</v>
      </c>
      <c r="ABF26">
        <v>0</v>
      </c>
      <c r="ABG26">
        <v>0</v>
      </c>
      <c r="ABH26">
        <v>0</v>
      </c>
      <c r="ABI26">
        <v>0</v>
      </c>
      <c r="ABJ26">
        <v>0</v>
      </c>
      <c r="ABK26">
        <v>0</v>
      </c>
      <c r="ABL26">
        <v>0</v>
      </c>
      <c r="ABM26">
        <v>0</v>
      </c>
      <c r="ABN26">
        <v>0</v>
      </c>
      <c r="ABO26">
        <v>0</v>
      </c>
      <c r="ABP26">
        <v>0</v>
      </c>
      <c r="ABQ26">
        <v>0</v>
      </c>
      <c r="ABR26">
        <v>0</v>
      </c>
      <c r="ABS26">
        <v>0</v>
      </c>
      <c r="ABT26">
        <v>4</v>
      </c>
      <c r="ABU26">
        <v>0</v>
      </c>
      <c r="ABV26">
        <v>0</v>
      </c>
      <c r="ABW26">
        <v>0</v>
      </c>
      <c r="ABX26">
        <v>0</v>
      </c>
      <c r="ABY26">
        <v>0</v>
      </c>
      <c r="ABZ26">
        <v>0</v>
      </c>
      <c r="ACA26">
        <v>0</v>
      </c>
      <c r="ACB26">
        <v>0</v>
      </c>
      <c r="ACC26">
        <v>0</v>
      </c>
      <c r="ACD26">
        <v>0</v>
      </c>
      <c r="ACE26">
        <v>0</v>
      </c>
      <c r="ACF26">
        <v>0</v>
      </c>
      <c r="ACG26">
        <v>0</v>
      </c>
      <c r="ACH26">
        <v>0</v>
      </c>
      <c r="ACI26">
        <v>0</v>
      </c>
      <c r="ACJ26">
        <v>0</v>
      </c>
      <c r="ACK26">
        <v>0</v>
      </c>
      <c r="ACL26">
        <v>0</v>
      </c>
      <c r="ACM26">
        <v>0</v>
      </c>
      <c r="ACN26">
        <v>0</v>
      </c>
      <c r="ACO26">
        <v>0</v>
      </c>
      <c r="ACP26">
        <v>0</v>
      </c>
      <c r="ACQ26">
        <v>0</v>
      </c>
      <c r="ACR26">
        <v>0</v>
      </c>
      <c r="ACS26">
        <v>0</v>
      </c>
      <c r="ACT26">
        <v>0</v>
      </c>
      <c r="ACU26">
        <v>0</v>
      </c>
      <c r="ACV26">
        <v>0</v>
      </c>
      <c r="ACW26">
        <v>172</v>
      </c>
      <c r="ACX26">
        <v>7</v>
      </c>
      <c r="ACY26">
        <v>0</v>
      </c>
      <c r="ACZ26">
        <v>0</v>
      </c>
      <c r="ADA26">
        <v>0</v>
      </c>
      <c r="ADB26">
        <v>0</v>
      </c>
      <c r="ADC26">
        <v>0</v>
      </c>
      <c r="ADD26">
        <v>0</v>
      </c>
      <c r="ADE26">
        <v>0</v>
      </c>
      <c r="ADF26">
        <v>0</v>
      </c>
      <c r="ADG26">
        <v>0</v>
      </c>
      <c r="ADH26">
        <v>0</v>
      </c>
      <c r="ADI26">
        <v>0</v>
      </c>
      <c r="ADJ26">
        <v>0</v>
      </c>
      <c r="ADK26">
        <v>0</v>
      </c>
      <c r="ADL26">
        <v>0</v>
      </c>
      <c r="ADM26">
        <v>0</v>
      </c>
      <c r="ADN26">
        <v>0</v>
      </c>
      <c r="ADO26">
        <v>0</v>
      </c>
      <c r="ADP26">
        <v>0</v>
      </c>
      <c r="ADQ26">
        <v>1</v>
      </c>
      <c r="ADR26">
        <v>180</v>
      </c>
      <c r="ADS26">
        <v>0</v>
      </c>
      <c r="ADT26">
        <v>7</v>
      </c>
      <c r="ADU26">
        <v>0</v>
      </c>
      <c r="ADV26">
        <v>5</v>
      </c>
      <c r="ADW26">
        <v>0</v>
      </c>
      <c r="ADX26">
        <v>0</v>
      </c>
      <c r="ADY26">
        <v>0</v>
      </c>
      <c r="ADZ26">
        <v>0</v>
      </c>
      <c r="AEA26">
        <v>0</v>
      </c>
      <c r="AEB26">
        <v>0</v>
      </c>
      <c r="AEC26">
        <v>0</v>
      </c>
      <c r="AED26">
        <v>0</v>
      </c>
      <c r="AEE26">
        <v>0</v>
      </c>
      <c r="AEF26">
        <v>0</v>
      </c>
      <c r="AEG26">
        <v>0</v>
      </c>
      <c r="AEH26">
        <v>0</v>
      </c>
      <c r="AEI26">
        <v>0</v>
      </c>
      <c r="AEJ26">
        <v>0</v>
      </c>
      <c r="AEK26">
        <v>0</v>
      </c>
      <c r="AEL26">
        <v>0</v>
      </c>
      <c r="AEM26">
        <v>0</v>
      </c>
      <c r="AEN26">
        <v>0</v>
      </c>
      <c r="AEO26">
        <v>0</v>
      </c>
      <c r="AEP26">
        <v>0</v>
      </c>
      <c r="AEQ26">
        <v>5</v>
      </c>
      <c r="AER26">
        <v>0</v>
      </c>
      <c r="AES26">
        <v>1</v>
      </c>
      <c r="AET26">
        <v>0</v>
      </c>
      <c r="AEU26">
        <v>1155</v>
      </c>
      <c r="AEV26">
        <v>380</v>
      </c>
      <c r="AEW26">
        <v>41</v>
      </c>
      <c r="AEX26">
        <v>0</v>
      </c>
      <c r="AEY26">
        <v>0</v>
      </c>
      <c r="AEZ26">
        <v>0</v>
      </c>
      <c r="AFA26">
        <v>0</v>
      </c>
      <c r="AFB26">
        <v>0</v>
      </c>
      <c r="AFC26">
        <v>0</v>
      </c>
      <c r="AFD26">
        <v>8</v>
      </c>
      <c r="AFE26">
        <v>0</v>
      </c>
      <c r="AFF26">
        <v>0</v>
      </c>
      <c r="AFG26">
        <v>0</v>
      </c>
      <c r="AFH26">
        <v>0</v>
      </c>
      <c r="AFI26">
        <v>0</v>
      </c>
      <c r="AFJ26">
        <v>0</v>
      </c>
      <c r="AFK26">
        <v>0</v>
      </c>
      <c r="AFL26">
        <v>0</v>
      </c>
      <c r="AFM26">
        <v>0</v>
      </c>
      <c r="AFN26">
        <v>0</v>
      </c>
      <c r="AFO26">
        <v>61</v>
      </c>
      <c r="AFP26">
        <v>1645</v>
      </c>
      <c r="AFQ26">
        <v>0</v>
      </c>
      <c r="AFR26">
        <v>153</v>
      </c>
      <c r="AFS26">
        <v>0</v>
      </c>
      <c r="AFT26">
        <v>2</v>
      </c>
      <c r="AFU26">
        <v>0</v>
      </c>
      <c r="AFV26">
        <v>0</v>
      </c>
      <c r="AFW26">
        <v>0</v>
      </c>
      <c r="AFX26">
        <v>0</v>
      </c>
      <c r="AFY26">
        <v>0</v>
      </c>
      <c r="AFZ26">
        <v>0</v>
      </c>
      <c r="AGA26">
        <v>0</v>
      </c>
      <c r="AGB26">
        <v>0</v>
      </c>
      <c r="AGC26">
        <v>0</v>
      </c>
      <c r="AGD26">
        <v>0</v>
      </c>
      <c r="AGE26">
        <v>0</v>
      </c>
      <c r="AGF26">
        <v>0</v>
      </c>
      <c r="AGG26">
        <v>0</v>
      </c>
      <c r="AGH26">
        <v>0</v>
      </c>
      <c r="AGI26">
        <v>0</v>
      </c>
      <c r="AGJ26">
        <v>0</v>
      </c>
      <c r="AGK26">
        <v>0</v>
      </c>
      <c r="AGL26">
        <v>0</v>
      </c>
      <c r="AGM26">
        <v>0</v>
      </c>
      <c r="AGN26">
        <v>1</v>
      </c>
      <c r="AGO26">
        <v>3</v>
      </c>
      <c r="AGP26">
        <v>0</v>
      </c>
      <c r="AGQ26">
        <v>0</v>
      </c>
      <c r="AGR26">
        <v>0</v>
      </c>
      <c r="AGS26">
        <v>0</v>
      </c>
      <c r="AGT26">
        <v>0</v>
      </c>
      <c r="AGU26">
        <v>0</v>
      </c>
      <c r="AGV26">
        <v>0</v>
      </c>
      <c r="AGW26">
        <v>0</v>
      </c>
      <c r="AGX26">
        <v>0</v>
      </c>
      <c r="AGY26">
        <v>0</v>
      </c>
      <c r="AGZ26">
        <v>0</v>
      </c>
      <c r="AHA26">
        <v>0</v>
      </c>
      <c r="AHB26">
        <v>0</v>
      </c>
      <c r="AHC26">
        <v>0</v>
      </c>
      <c r="AHD26">
        <v>0</v>
      </c>
      <c r="AHE26">
        <v>0</v>
      </c>
      <c r="AHF26">
        <v>0</v>
      </c>
      <c r="AHG26">
        <v>0</v>
      </c>
      <c r="AHH26">
        <v>0</v>
      </c>
      <c r="AHI26">
        <v>0</v>
      </c>
      <c r="AHJ26">
        <v>0</v>
      </c>
      <c r="AHK26">
        <v>0</v>
      </c>
      <c r="AHL26">
        <v>0</v>
      </c>
      <c r="AHM26">
        <v>0</v>
      </c>
      <c r="AHN26">
        <v>0</v>
      </c>
      <c r="AHO26">
        <v>0</v>
      </c>
      <c r="AHP26">
        <v>0</v>
      </c>
      <c r="AHQ26">
        <v>0</v>
      </c>
      <c r="AHR26">
        <v>0</v>
      </c>
      <c r="AHS26">
        <v>0</v>
      </c>
      <c r="AHT26">
        <v>0</v>
      </c>
      <c r="AHU26">
        <v>0</v>
      </c>
      <c r="AHV26">
        <v>0</v>
      </c>
      <c r="AHW26">
        <v>0</v>
      </c>
      <c r="AHX26">
        <v>0</v>
      </c>
      <c r="AHY26">
        <v>0</v>
      </c>
      <c r="AHZ26">
        <v>0</v>
      </c>
      <c r="AIA26">
        <v>0</v>
      </c>
      <c r="AIB26">
        <v>0</v>
      </c>
      <c r="AIC26">
        <v>0</v>
      </c>
      <c r="AID26">
        <v>0</v>
      </c>
      <c r="AIE26">
        <v>0</v>
      </c>
      <c r="AIF26">
        <v>0</v>
      </c>
      <c r="AIG26">
        <v>0</v>
      </c>
      <c r="AIH26">
        <v>0</v>
      </c>
      <c r="AII26">
        <v>0</v>
      </c>
      <c r="AIJ26">
        <v>0</v>
      </c>
      <c r="AIK26">
        <v>0</v>
      </c>
      <c r="AIL26">
        <v>0</v>
      </c>
      <c r="AIM26">
        <v>0</v>
      </c>
      <c r="AIN26">
        <v>0</v>
      </c>
      <c r="AIO26">
        <v>0</v>
      </c>
      <c r="AIP26">
        <v>0</v>
      </c>
      <c r="AIQ26">
        <v>0</v>
      </c>
      <c r="AIR26">
        <v>0</v>
      </c>
      <c r="AIS26">
        <v>0</v>
      </c>
      <c r="AIT26">
        <v>0</v>
      </c>
      <c r="AIU26">
        <v>0</v>
      </c>
      <c r="AIV26">
        <v>0</v>
      </c>
      <c r="AIW26">
        <v>0</v>
      </c>
      <c r="AIX26">
        <v>0</v>
      </c>
      <c r="AIY26">
        <v>0</v>
      </c>
      <c r="AIZ26">
        <v>0</v>
      </c>
      <c r="AJA26">
        <v>0</v>
      </c>
      <c r="AJB26">
        <v>0</v>
      </c>
      <c r="AJC26">
        <v>0</v>
      </c>
      <c r="AJD26">
        <v>0</v>
      </c>
      <c r="AJE26">
        <v>0</v>
      </c>
      <c r="AJF26">
        <v>0</v>
      </c>
      <c r="AJG26">
        <v>0</v>
      </c>
      <c r="AJH26">
        <v>0</v>
      </c>
      <c r="AJI26">
        <v>0</v>
      </c>
      <c r="AJJ26">
        <v>0</v>
      </c>
      <c r="AJK26">
        <v>0</v>
      </c>
      <c r="AJL26">
        <v>0</v>
      </c>
      <c r="AJM26">
        <v>0</v>
      </c>
      <c r="AJN26">
        <v>0</v>
      </c>
      <c r="AJO26">
        <v>0</v>
      </c>
      <c r="AJP26">
        <v>439</v>
      </c>
      <c r="AJQ26">
        <v>0</v>
      </c>
      <c r="AJR26">
        <v>0</v>
      </c>
      <c r="AJS26">
        <v>0</v>
      </c>
      <c r="AJT26">
        <v>0</v>
      </c>
      <c r="AJU26">
        <v>0</v>
      </c>
      <c r="AJV26">
        <v>0</v>
      </c>
      <c r="AJW26">
        <v>0</v>
      </c>
      <c r="AJX26">
        <v>0</v>
      </c>
      <c r="AJY26">
        <v>0</v>
      </c>
      <c r="AJZ26">
        <v>0</v>
      </c>
      <c r="AKA26">
        <v>0</v>
      </c>
      <c r="AKB26">
        <v>0</v>
      </c>
      <c r="AKC26">
        <v>0</v>
      </c>
      <c r="AKD26">
        <v>0</v>
      </c>
      <c r="AKE26">
        <v>0</v>
      </c>
      <c r="AKF26">
        <v>1019</v>
      </c>
      <c r="AKG26">
        <v>5</v>
      </c>
      <c r="AKH26">
        <v>0</v>
      </c>
      <c r="AKI26">
        <v>0</v>
      </c>
      <c r="AKJ26">
        <v>0</v>
      </c>
      <c r="AKK26">
        <v>0</v>
      </c>
      <c r="AKL26">
        <v>0</v>
      </c>
      <c r="AKM26">
        <v>0</v>
      </c>
      <c r="AKN26">
        <v>0</v>
      </c>
      <c r="AKO26">
        <v>0</v>
      </c>
      <c r="AKP26">
        <v>0</v>
      </c>
      <c r="AKQ26">
        <v>0</v>
      </c>
      <c r="AKR26">
        <v>0</v>
      </c>
      <c r="AKS26">
        <v>0</v>
      </c>
      <c r="AKT26">
        <v>0</v>
      </c>
      <c r="AKU26">
        <v>0</v>
      </c>
      <c r="AKV26">
        <v>0</v>
      </c>
      <c r="AKW26">
        <v>0</v>
      </c>
      <c r="AKX26">
        <v>0</v>
      </c>
      <c r="AKY26">
        <v>0</v>
      </c>
      <c r="AKZ26">
        <v>0</v>
      </c>
      <c r="ALA26">
        <v>0</v>
      </c>
      <c r="ALB26">
        <v>0</v>
      </c>
      <c r="ALC26">
        <v>0</v>
      </c>
      <c r="ALD26">
        <v>0</v>
      </c>
      <c r="ALE26">
        <v>0</v>
      </c>
      <c r="ALF26">
        <v>0</v>
      </c>
      <c r="ALG26">
        <v>0</v>
      </c>
      <c r="ALH26">
        <v>0</v>
      </c>
      <c r="ALK26" s="178" t="s">
        <v>343</v>
      </c>
    </row>
    <row r="27" spans="1:999" hidden="1">
      <c r="A27" s="178" t="s">
        <v>292</v>
      </c>
      <c r="B27">
        <v>585</v>
      </c>
      <c r="C27">
        <v>21</v>
      </c>
      <c r="D27">
        <v>13</v>
      </c>
      <c r="E27">
        <v>19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2</v>
      </c>
      <c r="O27">
        <v>10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2</v>
      </c>
      <c r="W27">
        <v>652</v>
      </c>
      <c r="X27">
        <v>0</v>
      </c>
      <c r="Y27">
        <v>108</v>
      </c>
      <c r="Z27">
        <v>0</v>
      </c>
      <c r="AA27">
        <v>116</v>
      </c>
      <c r="AB27">
        <v>28</v>
      </c>
      <c r="AC27">
        <v>1</v>
      </c>
      <c r="AD27">
        <v>31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1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7</v>
      </c>
      <c r="AV27">
        <v>184</v>
      </c>
      <c r="AW27">
        <v>0</v>
      </c>
      <c r="AX27">
        <v>115</v>
      </c>
      <c r="AY27">
        <v>0</v>
      </c>
      <c r="AZ27">
        <v>1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1</v>
      </c>
      <c r="BV27">
        <v>0</v>
      </c>
      <c r="BW27">
        <v>0</v>
      </c>
      <c r="BX27">
        <v>0</v>
      </c>
      <c r="BY27">
        <v>1</v>
      </c>
      <c r="BZ27">
        <v>2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3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99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1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100</v>
      </c>
      <c r="GQ27">
        <v>0</v>
      </c>
      <c r="GR27">
        <v>20</v>
      </c>
      <c r="GS27">
        <v>0</v>
      </c>
      <c r="GT27">
        <v>1</v>
      </c>
      <c r="GU27">
        <v>1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2</v>
      </c>
      <c r="HP27">
        <v>0</v>
      </c>
      <c r="HQ27">
        <v>0</v>
      </c>
      <c r="HR27">
        <v>0</v>
      </c>
      <c r="HS27">
        <v>16</v>
      </c>
      <c r="HT27">
        <v>1</v>
      </c>
      <c r="HU27">
        <v>0</v>
      </c>
      <c r="HV27">
        <v>5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22</v>
      </c>
      <c r="IO27">
        <v>0</v>
      </c>
      <c r="IP27">
        <v>1</v>
      </c>
      <c r="IQ27">
        <v>0</v>
      </c>
      <c r="IR27">
        <v>2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2</v>
      </c>
      <c r="JN27">
        <v>0</v>
      </c>
      <c r="JO27">
        <v>4</v>
      </c>
      <c r="JP27">
        <v>0</v>
      </c>
      <c r="JQ27">
        <v>77</v>
      </c>
      <c r="JR27">
        <v>9</v>
      </c>
      <c r="JS27">
        <v>1</v>
      </c>
      <c r="JT27">
        <v>2</v>
      </c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1</v>
      </c>
      <c r="KL27">
        <v>90</v>
      </c>
      <c r="KM27">
        <v>0</v>
      </c>
      <c r="KN27">
        <v>49</v>
      </c>
      <c r="KO27">
        <v>0</v>
      </c>
      <c r="KP27">
        <v>8</v>
      </c>
      <c r="KQ27">
        <v>2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10</v>
      </c>
      <c r="LL27">
        <v>0</v>
      </c>
      <c r="LM27">
        <v>10</v>
      </c>
      <c r="LN27">
        <v>0</v>
      </c>
      <c r="LO27">
        <v>1</v>
      </c>
      <c r="LP27">
        <v>0</v>
      </c>
      <c r="LQ27">
        <v>0</v>
      </c>
      <c r="LR27">
        <v>0</v>
      </c>
      <c r="LS27">
        <v>0</v>
      </c>
      <c r="LT27">
        <v>0</v>
      </c>
      <c r="LU27">
        <v>0</v>
      </c>
      <c r="LV27">
        <v>0</v>
      </c>
      <c r="LW27">
        <v>0</v>
      </c>
      <c r="LX27">
        <v>0</v>
      </c>
      <c r="LY27">
        <v>0</v>
      </c>
      <c r="LZ27">
        <v>0</v>
      </c>
      <c r="MA27">
        <v>0</v>
      </c>
      <c r="MB27">
        <v>0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1</v>
      </c>
      <c r="MK27">
        <v>0</v>
      </c>
      <c r="ML27">
        <v>0</v>
      </c>
      <c r="MM27">
        <v>0</v>
      </c>
      <c r="MN27">
        <v>23</v>
      </c>
      <c r="MO27">
        <v>4</v>
      </c>
      <c r="MP27">
        <v>0</v>
      </c>
      <c r="MQ27">
        <v>0</v>
      </c>
      <c r="MR27">
        <v>0</v>
      </c>
      <c r="MS27">
        <v>0</v>
      </c>
      <c r="MT27">
        <v>0</v>
      </c>
      <c r="MU27">
        <v>0</v>
      </c>
      <c r="MV27">
        <v>0</v>
      </c>
      <c r="MW27">
        <v>0</v>
      </c>
      <c r="MX27">
        <v>0</v>
      </c>
      <c r="MY27">
        <v>0</v>
      </c>
      <c r="MZ27">
        <v>0</v>
      </c>
      <c r="NA27">
        <v>0</v>
      </c>
      <c r="NB27">
        <v>0</v>
      </c>
      <c r="NC27">
        <v>0</v>
      </c>
      <c r="ND27">
        <v>0</v>
      </c>
      <c r="NE27">
        <v>0</v>
      </c>
      <c r="NF27">
        <v>0</v>
      </c>
      <c r="NG27">
        <v>0</v>
      </c>
      <c r="NH27">
        <v>0</v>
      </c>
      <c r="NI27">
        <v>27</v>
      </c>
      <c r="NJ27">
        <v>0</v>
      </c>
      <c r="NK27">
        <v>16</v>
      </c>
      <c r="NL27">
        <v>0</v>
      </c>
      <c r="NM27">
        <v>24</v>
      </c>
      <c r="NN27">
        <v>0</v>
      </c>
      <c r="NO27">
        <v>0</v>
      </c>
      <c r="NP27">
        <v>1</v>
      </c>
      <c r="NQ27">
        <v>0</v>
      </c>
      <c r="NR27">
        <v>0</v>
      </c>
      <c r="NS27">
        <v>0</v>
      </c>
      <c r="NT27">
        <v>0</v>
      </c>
      <c r="NU27">
        <v>8</v>
      </c>
      <c r="NV27">
        <v>0</v>
      </c>
      <c r="NW27">
        <v>0</v>
      </c>
      <c r="NX27">
        <v>0</v>
      </c>
      <c r="NY27">
        <v>0</v>
      </c>
      <c r="NZ27">
        <v>4</v>
      </c>
      <c r="OA27">
        <v>0</v>
      </c>
      <c r="OB27">
        <v>0</v>
      </c>
      <c r="OC27">
        <v>0</v>
      </c>
      <c r="OD27">
        <v>0</v>
      </c>
      <c r="OE27">
        <v>0</v>
      </c>
      <c r="OF27">
        <v>0</v>
      </c>
      <c r="OG27">
        <v>96</v>
      </c>
      <c r="OH27">
        <v>133</v>
      </c>
      <c r="OI27">
        <v>0</v>
      </c>
      <c r="OJ27">
        <v>12</v>
      </c>
      <c r="OK27">
        <v>0</v>
      </c>
      <c r="OL27">
        <v>954</v>
      </c>
      <c r="OM27">
        <v>68</v>
      </c>
      <c r="ON27">
        <v>15</v>
      </c>
      <c r="OO27">
        <v>58</v>
      </c>
      <c r="OP27">
        <v>0</v>
      </c>
      <c r="OQ27">
        <v>0</v>
      </c>
      <c r="OR27">
        <v>0</v>
      </c>
      <c r="OS27">
        <v>0</v>
      </c>
      <c r="OT27">
        <v>8</v>
      </c>
      <c r="OU27">
        <v>0</v>
      </c>
      <c r="OV27">
        <v>0</v>
      </c>
      <c r="OW27">
        <v>0</v>
      </c>
      <c r="OX27">
        <v>2</v>
      </c>
      <c r="OY27">
        <v>16</v>
      </c>
      <c r="OZ27">
        <v>0</v>
      </c>
      <c r="PA27">
        <v>0</v>
      </c>
      <c r="PB27">
        <v>0</v>
      </c>
      <c r="PC27">
        <v>0</v>
      </c>
      <c r="PD27">
        <v>0</v>
      </c>
      <c r="PE27">
        <v>0</v>
      </c>
      <c r="PF27">
        <v>106</v>
      </c>
      <c r="PG27">
        <v>1227</v>
      </c>
      <c r="PH27">
        <v>0</v>
      </c>
      <c r="PI27">
        <v>335</v>
      </c>
      <c r="PJ27">
        <v>0</v>
      </c>
      <c r="PK27">
        <v>0</v>
      </c>
      <c r="PL27">
        <v>0</v>
      </c>
      <c r="PM27">
        <v>0</v>
      </c>
      <c r="PN27">
        <v>0</v>
      </c>
      <c r="PO27">
        <v>0</v>
      </c>
      <c r="PP27">
        <v>0</v>
      </c>
      <c r="PQ27">
        <v>0</v>
      </c>
      <c r="PR27">
        <v>0</v>
      </c>
      <c r="PS27">
        <v>0</v>
      </c>
      <c r="PT27">
        <v>0</v>
      </c>
      <c r="PU27">
        <v>0</v>
      </c>
      <c r="PV27">
        <v>0</v>
      </c>
      <c r="PW27">
        <v>0</v>
      </c>
      <c r="PX27">
        <v>0</v>
      </c>
      <c r="PY27">
        <v>0</v>
      </c>
      <c r="PZ27">
        <v>0</v>
      </c>
      <c r="QA27">
        <v>0</v>
      </c>
      <c r="QB27">
        <v>0</v>
      </c>
      <c r="QC27">
        <v>0</v>
      </c>
      <c r="QD27">
        <v>0</v>
      </c>
      <c r="QE27">
        <v>0</v>
      </c>
      <c r="QF27">
        <v>0</v>
      </c>
      <c r="QG27">
        <v>0</v>
      </c>
      <c r="QH27">
        <v>0</v>
      </c>
      <c r="QI27">
        <v>0</v>
      </c>
      <c r="QJ27">
        <v>0</v>
      </c>
      <c r="QK27">
        <v>0</v>
      </c>
      <c r="QL27">
        <v>0</v>
      </c>
      <c r="QM27">
        <v>0</v>
      </c>
      <c r="QN27">
        <v>0</v>
      </c>
      <c r="QO27">
        <v>0</v>
      </c>
      <c r="QP27">
        <v>0</v>
      </c>
      <c r="QQ27">
        <v>0</v>
      </c>
      <c r="QR27">
        <v>0</v>
      </c>
      <c r="QS27">
        <v>0</v>
      </c>
      <c r="QT27">
        <v>0</v>
      </c>
      <c r="QU27">
        <v>0</v>
      </c>
      <c r="QV27">
        <v>0</v>
      </c>
      <c r="QW27">
        <v>0</v>
      </c>
      <c r="QX27">
        <v>0</v>
      </c>
      <c r="QY27">
        <v>0</v>
      </c>
      <c r="QZ27">
        <v>0</v>
      </c>
      <c r="RA27">
        <v>0</v>
      </c>
      <c r="RB27">
        <v>0</v>
      </c>
      <c r="RC27">
        <v>0</v>
      </c>
      <c r="RD27">
        <v>0</v>
      </c>
      <c r="RE27">
        <v>0</v>
      </c>
      <c r="RF27">
        <v>0</v>
      </c>
      <c r="RG27">
        <v>0</v>
      </c>
      <c r="RH27">
        <v>0</v>
      </c>
      <c r="RI27">
        <v>0</v>
      </c>
      <c r="RJ27">
        <v>0</v>
      </c>
      <c r="RK27">
        <v>0</v>
      </c>
      <c r="RL27">
        <v>0</v>
      </c>
      <c r="RM27">
        <v>0</v>
      </c>
      <c r="RN27">
        <v>0</v>
      </c>
      <c r="RO27">
        <v>0</v>
      </c>
      <c r="RP27">
        <v>0</v>
      </c>
      <c r="RQ27">
        <v>0</v>
      </c>
      <c r="RR27">
        <v>0</v>
      </c>
      <c r="RS27">
        <v>0</v>
      </c>
      <c r="RT27">
        <v>0</v>
      </c>
      <c r="RU27">
        <v>0</v>
      </c>
      <c r="RV27">
        <v>0</v>
      </c>
      <c r="RW27">
        <v>0</v>
      </c>
      <c r="RX27">
        <v>0</v>
      </c>
      <c r="RY27">
        <v>0</v>
      </c>
      <c r="RZ27">
        <v>0</v>
      </c>
      <c r="SA27">
        <v>0</v>
      </c>
      <c r="SB27">
        <v>0</v>
      </c>
      <c r="SC27">
        <v>0</v>
      </c>
      <c r="SD27">
        <v>0</v>
      </c>
      <c r="SE27">
        <v>0</v>
      </c>
      <c r="SF27">
        <v>0</v>
      </c>
      <c r="SG27">
        <v>0</v>
      </c>
      <c r="SH27">
        <v>0</v>
      </c>
      <c r="SI27">
        <v>0</v>
      </c>
      <c r="SJ27">
        <v>0</v>
      </c>
      <c r="SK27">
        <v>0</v>
      </c>
      <c r="SL27">
        <v>0</v>
      </c>
      <c r="SM27">
        <v>0</v>
      </c>
      <c r="SN27">
        <v>0</v>
      </c>
      <c r="SO27">
        <v>0</v>
      </c>
      <c r="SP27">
        <v>0</v>
      </c>
      <c r="SQ27">
        <v>0</v>
      </c>
      <c r="SR27">
        <v>0</v>
      </c>
      <c r="SS27">
        <v>0</v>
      </c>
      <c r="ST27">
        <v>0</v>
      </c>
      <c r="SU27">
        <v>0</v>
      </c>
      <c r="SV27">
        <v>0</v>
      </c>
      <c r="SW27">
        <v>0</v>
      </c>
      <c r="SX27">
        <v>0</v>
      </c>
      <c r="SY27">
        <v>0</v>
      </c>
      <c r="SZ27">
        <v>0</v>
      </c>
      <c r="TA27">
        <v>0</v>
      </c>
      <c r="TB27">
        <v>0</v>
      </c>
      <c r="TC27">
        <v>0</v>
      </c>
      <c r="TD27">
        <v>0</v>
      </c>
      <c r="TE27">
        <v>0</v>
      </c>
      <c r="TF27">
        <v>0</v>
      </c>
      <c r="TG27">
        <v>0</v>
      </c>
      <c r="TH27">
        <v>0</v>
      </c>
      <c r="TI27">
        <v>0</v>
      </c>
      <c r="TJ27">
        <v>0</v>
      </c>
      <c r="TK27">
        <v>0</v>
      </c>
      <c r="TL27">
        <v>0</v>
      </c>
      <c r="TM27">
        <v>0</v>
      </c>
      <c r="TN27">
        <v>0</v>
      </c>
      <c r="TO27">
        <v>0</v>
      </c>
      <c r="TP27">
        <v>0</v>
      </c>
      <c r="TQ27">
        <v>0</v>
      </c>
      <c r="TR27">
        <v>0</v>
      </c>
      <c r="TS27">
        <v>0</v>
      </c>
      <c r="TT27">
        <v>0</v>
      </c>
      <c r="TU27">
        <v>0</v>
      </c>
      <c r="TV27">
        <v>0</v>
      </c>
      <c r="TW27">
        <v>0</v>
      </c>
      <c r="TX27">
        <v>0</v>
      </c>
      <c r="TY27">
        <v>0</v>
      </c>
      <c r="TZ27">
        <v>0</v>
      </c>
      <c r="UA27">
        <v>0</v>
      </c>
      <c r="UB27">
        <v>0</v>
      </c>
      <c r="UC27">
        <v>0</v>
      </c>
      <c r="UD27">
        <v>0</v>
      </c>
      <c r="UE27">
        <v>0</v>
      </c>
      <c r="UF27">
        <v>0</v>
      </c>
      <c r="UG27">
        <v>0</v>
      </c>
      <c r="UH27">
        <v>0</v>
      </c>
      <c r="UI27">
        <v>0</v>
      </c>
      <c r="UJ27">
        <v>0</v>
      </c>
      <c r="UK27">
        <v>0</v>
      </c>
      <c r="UL27">
        <v>0</v>
      </c>
      <c r="UM27">
        <v>0</v>
      </c>
      <c r="UN27">
        <v>0</v>
      </c>
      <c r="UO27">
        <v>0</v>
      </c>
      <c r="UP27">
        <v>0</v>
      </c>
      <c r="UQ27">
        <v>0</v>
      </c>
      <c r="UR27">
        <v>0</v>
      </c>
      <c r="US27">
        <v>0</v>
      </c>
      <c r="UT27">
        <v>0</v>
      </c>
      <c r="UU27">
        <v>0</v>
      </c>
      <c r="UV27">
        <v>0</v>
      </c>
      <c r="UW27">
        <v>0</v>
      </c>
      <c r="UX27">
        <v>0</v>
      </c>
      <c r="UY27">
        <v>0</v>
      </c>
      <c r="UZ27">
        <v>0</v>
      </c>
      <c r="VA27">
        <v>0</v>
      </c>
      <c r="VB27">
        <v>0</v>
      </c>
      <c r="VC27">
        <v>0</v>
      </c>
      <c r="VD27">
        <v>0</v>
      </c>
      <c r="VE27">
        <v>0</v>
      </c>
      <c r="VF27">
        <v>0</v>
      </c>
      <c r="VG27">
        <v>0</v>
      </c>
      <c r="VH27">
        <v>0</v>
      </c>
      <c r="VI27">
        <v>0</v>
      </c>
      <c r="VJ27">
        <v>0</v>
      </c>
      <c r="VK27">
        <v>0</v>
      </c>
      <c r="VL27">
        <v>0</v>
      </c>
      <c r="VM27">
        <v>0</v>
      </c>
      <c r="VN27">
        <v>0</v>
      </c>
      <c r="VO27">
        <v>0</v>
      </c>
      <c r="VP27">
        <v>0</v>
      </c>
      <c r="VQ27">
        <v>0</v>
      </c>
      <c r="VR27">
        <v>0</v>
      </c>
      <c r="VS27">
        <v>0</v>
      </c>
      <c r="VT27">
        <v>0</v>
      </c>
      <c r="VU27">
        <v>0</v>
      </c>
      <c r="VV27">
        <v>0</v>
      </c>
      <c r="VW27">
        <v>0</v>
      </c>
      <c r="VX27">
        <v>0</v>
      </c>
      <c r="VY27">
        <v>0</v>
      </c>
      <c r="VZ27">
        <v>0</v>
      </c>
      <c r="WA27">
        <v>0</v>
      </c>
      <c r="WB27">
        <v>0</v>
      </c>
      <c r="WC27">
        <v>0</v>
      </c>
      <c r="WD27">
        <v>0</v>
      </c>
      <c r="WE27">
        <v>0</v>
      </c>
      <c r="WF27">
        <v>0</v>
      </c>
      <c r="WG27">
        <v>0</v>
      </c>
      <c r="WH27">
        <v>0</v>
      </c>
      <c r="WI27">
        <v>0</v>
      </c>
      <c r="WJ27">
        <v>0</v>
      </c>
      <c r="WK27">
        <v>0</v>
      </c>
      <c r="WL27">
        <v>0</v>
      </c>
      <c r="WM27">
        <v>0</v>
      </c>
      <c r="WN27">
        <v>0</v>
      </c>
      <c r="WO27">
        <v>0</v>
      </c>
      <c r="WP27">
        <v>0</v>
      </c>
      <c r="WQ27">
        <v>0</v>
      </c>
      <c r="WR27">
        <v>0</v>
      </c>
      <c r="WS27">
        <v>0</v>
      </c>
      <c r="WT27">
        <v>0</v>
      </c>
      <c r="WU27">
        <v>0</v>
      </c>
      <c r="WV27">
        <v>0</v>
      </c>
      <c r="WW27">
        <v>0</v>
      </c>
      <c r="WX27">
        <v>0</v>
      </c>
      <c r="WY27">
        <v>0</v>
      </c>
      <c r="WZ27">
        <v>0</v>
      </c>
      <c r="XA27">
        <v>0</v>
      </c>
      <c r="XB27">
        <v>0</v>
      </c>
      <c r="XC27">
        <v>0</v>
      </c>
      <c r="XD27">
        <v>0</v>
      </c>
      <c r="XE27">
        <v>0</v>
      </c>
      <c r="XF27">
        <v>0</v>
      </c>
      <c r="XG27">
        <v>0</v>
      </c>
      <c r="XH27">
        <v>0</v>
      </c>
      <c r="XI27">
        <v>0</v>
      </c>
      <c r="XJ27">
        <v>0</v>
      </c>
      <c r="XK27">
        <v>0</v>
      </c>
      <c r="XL27">
        <v>0</v>
      </c>
      <c r="XM27">
        <v>0</v>
      </c>
      <c r="XN27">
        <v>0</v>
      </c>
      <c r="XO27">
        <v>0</v>
      </c>
      <c r="XP27">
        <v>0</v>
      </c>
      <c r="XQ27">
        <v>0</v>
      </c>
      <c r="XR27">
        <v>0</v>
      </c>
      <c r="XS27">
        <v>0</v>
      </c>
      <c r="XT27">
        <v>0</v>
      </c>
      <c r="XU27">
        <v>0</v>
      </c>
      <c r="XV27">
        <v>0</v>
      </c>
      <c r="XW27">
        <v>0</v>
      </c>
      <c r="XX27">
        <v>0</v>
      </c>
      <c r="XY27">
        <v>0</v>
      </c>
      <c r="XZ27">
        <v>0</v>
      </c>
      <c r="YA27">
        <v>0</v>
      </c>
      <c r="YB27">
        <v>0</v>
      </c>
      <c r="YC27">
        <v>0</v>
      </c>
      <c r="YD27">
        <v>0</v>
      </c>
      <c r="YE27">
        <v>0</v>
      </c>
      <c r="YF27">
        <v>0</v>
      </c>
      <c r="YG27">
        <v>0</v>
      </c>
      <c r="YH27">
        <v>0</v>
      </c>
      <c r="YI27">
        <v>0</v>
      </c>
      <c r="YJ27">
        <v>0</v>
      </c>
      <c r="YK27">
        <v>0</v>
      </c>
      <c r="YL27">
        <v>0</v>
      </c>
      <c r="YM27">
        <v>0</v>
      </c>
      <c r="YN27">
        <v>0</v>
      </c>
      <c r="YO27">
        <v>0</v>
      </c>
      <c r="YP27">
        <v>0</v>
      </c>
      <c r="YQ27">
        <v>0</v>
      </c>
      <c r="YR27">
        <v>0</v>
      </c>
      <c r="YS27">
        <v>0</v>
      </c>
      <c r="YT27">
        <v>0</v>
      </c>
      <c r="YU27">
        <v>0</v>
      </c>
      <c r="YV27">
        <v>0</v>
      </c>
      <c r="YW27">
        <v>0</v>
      </c>
      <c r="YX27">
        <v>0</v>
      </c>
      <c r="YY27">
        <v>0</v>
      </c>
      <c r="YZ27">
        <v>0</v>
      </c>
      <c r="ZA27">
        <v>0</v>
      </c>
      <c r="ZB27">
        <v>0</v>
      </c>
      <c r="ZC27">
        <v>0</v>
      </c>
      <c r="ZD27">
        <v>0</v>
      </c>
      <c r="ZE27">
        <v>0</v>
      </c>
      <c r="ZF27">
        <v>0</v>
      </c>
      <c r="ZG27">
        <v>0</v>
      </c>
      <c r="ZH27">
        <v>0</v>
      </c>
      <c r="ZI27">
        <v>0</v>
      </c>
      <c r="ZJ27">
        <v>0</v>
      </c>
      <c r="ZK27">
        <v>0</v>
      </c>
      <c r="ZL27">
        <v>0</v>
      </c>
      <c r="ZM27">
        <v>0</v>
      </c>
      <c r="ZN27">
        <v>0</v>
      </c>
      <c r="ZO27">
        <v>0</v>
      </c>
      <c r="ZP27">
        <v>0</v>
      </c>
      <c r="ZQ27">
        <v>0</v>
      </c>
      <c r="ZR27">
        <v>0</v>
      </c>
      <c r="ZS27">
        <v>0</v>
      </c>
      <c r="ZT27">
        <v>0</v>
      </c>
      <c r="ZU27">
        <v>0</v>
      </c>
      <c r="ZV27">
        <v>0</v>
      </c>
      <c r="ZW27">
        <v>0</v>
      </c>
      <c r="ZX27">
        <v>0</v>
      </c>
      <c r="ZY27">
        <v>0</v>
      </c>
      <c r="ZZ27">
        <v>0</v>
      </c>
      <c r="AAA27">
        <v>0</v>
      </c>
      <c r="AAB27">
        <v>0</v>
      </c>
      <c r="AAC27">
        <v>0</v>
      </c>
      <c r="AAD27">
        <v>0</v>
      </c>
      <c r="AAE27">
        <v>0</v>
      </c>
      <c r="AAF27">
        <v>0</v>
      </c>
      <c r="AAG27">
        <v>0</v>
      </c>
      <c r="AAH27">
        <v>0</v>
      </c>
      <c r="AAI27">
        <v>0</v>
      </c>
      <c r="AAJ27">
        <v>0</v>
      </c>
      <c r="AAK27">
        <v>0</v>
      </c>
      <c r="AAL27">
        <v>0</v>
      </c>
      <c r="AAM27">
        <v>0</v>
      </c>
      <c r="AAN27">
        <v>0</v>
      </c>
      <c r="AAO27">
        <v>0</v>
      </c>
      <c r="AAP27">
        <v>0</v>
      </c>
      <c r="AAQ27">
        <v>0</v>
      </c>
      <c r="AAR27">
        <v>0</v>
      </c>
      <c r="AAS27">
        <v>0</v>
      </c>
      <c r="AAT27">
        <v>0</v>
      </c>
      <c r="AAU27">
        <v>0</v>
      </c>
      <c r="AAV27">
        <v>0</v>
      </c>
      <c r="AAW27">
        <v>0</v>
      </c>
      <c r="AAX27">
        <v>0</v>
      </c>
      <c r="AAY27">
        <v>0</v>
      </c>
      <c r="AAZ27">
        <v>0</v>
      </c>
      <c r="ABA27">
        <v>0</v>
      </c>
      <c r="ABB27">
        <v>0</v>
      </c>
      <c r="ABC27">
        <v>0</v>
      </c>
      <c r="ABD27">
        <v>0</v>
      </c>
      <c r="ABE27">
        <v>0</v>
      </c>
      <c r="ABF27">
        <v>0</v>
      </c>
      <c r="ABG27">
        <v>0</v>
      </c>
      <c r="ABH27">
        <v>0</v>
      </c>
      <c r="ABI27">
        <v>0</v>
      </c>
      <c r="ABJ27">
        <v>0</v>
      </c>
      <c r="ABK27">
        <v>0</v>
      </c>
      <c r="ABL27">
        <v>0</v>
      </c>
      <c r="ABM27">
        <v>0</v>
      </c>
      <c r="ABN27">
        <v>0</v>
      </c>
      <c r="ABO27">
        <v>0</v>
      </c>
      <c r="ABP27">
        <v>0</v>
      </c>
      <c r="ABQ27">
        <v>0</v>
      </c>
      <c r="ABR27">
        <v>0</v>
      </c>
      <c r="ABS27">
        <v>0</v>
      </c>
      <c r="ABT27">
        <v>0</v>
      </c>
      <c r="ABU27">
        <v>0</v>
      </c>
      <c r="ABV27">
        <v>0</v>
      </c>
      <c r="ABW27">
        <v>0</v>
      </c>
      <c r="ABX27">
        <v>0</v>
      </c>
      <c r="ABY27">
        <v>0</v>
      </c>
      <c r="ABZ27">
        <v>0</v>
      </c>
      <c r="ACA27">
        <v>0</v>
      </c>
      <c r="ACB27">
        <v>0</v>
      </c>
      <c r="ACC27">
        <v>0</v>
      </c>
      <c r="ACD27">
        <v>0</v>
      </c>
      <c r="ACE27">
        <v>0</v>
      </c>
      <c r="ACF27">
        <v>0</v>
      </c>
      <c r="ACG27">
        <v>0</v>
      </c>
      <c r="ACH27">
        <v>0</v>
      </c>
      <c r="ACI27">
        <v>0</v>
      </c>
      <c r="ACJ27">
        <v>0</v>
      </c>
      <c r="ACK27">
        <v>0</v>
      </c>
      <c r="ACL27">
        <v>0</v>
      </c>
      <c r="ACM27">
        <v>0</v>
      </c>
      <c r="ACN27">
        <v>0</v>
      </c>
      <c r="ACO27">
        <v>0</v>
      </c>
      <c r="ACP27">
        <v>0</v>
      </c>
      <c r="ACQ27">
        <v>0</v>
      </c>
      <c r="ACR27">
        <v>0</v>
      </c>
      <c r="ACS27">
        <v>0</v>
      </c>
      <c r="ACT27">
        <v>0</v>
      </c>
      <c r="ACU27">
        <v>0</v>
      </c>
      <c r="ACV27">
        <v>0</v>
      </c>
      <c r="ACW27">
        <v>0</v>
      </c>
      <c r="ACX27">
        <v>0</v>
      </c>
      <c r="ACY27">
        <v>0</v>
      </c>
      <c r="ACZ27">
        <v>0</v>
      </c>
      <c r="ADA27">
        <v>0</v>
      </c>
      <c r="ADB27">
        <v>0</v>
      </c>
      <c r="ADC27">
        <v>0</v>
      </c>
      <c r="ADD27">
        <v>0</v>
      </c>
      <c r="ADE27">
        <v>0</v>
      </c>
      <c r="ADF27">
        <v>0</v>
      </c>
      <c r="ADG27">
        <v>0</v>
      </c>
      <c r="ADH27">
        <v>0</v>
      </c>
      <c r="ADI27">
        <v>0</v>
      </c>
      <c r="ADJ27">
        <v>0</v>
      </c>
      <c r="ADK27">
        <v>0</v>
      </c>
      <c r="ADL27">
        <v>0</v>
      </c>
      <c r="ADM27">
        <v>0</v>
      </c>
      <c r="ADN27">
        <v>0</v>
      </c>
      <c r="ADO27">
        <v>0</v>
      </c>
      <c r="ADP27">
        <v>0</v>
      </c>
      <c r="ADQ27">
        <v>0</v>
      </c>
      <c r="ADR27">
        <v>0</v>
      </c>
      <c r="ADS27">
        <v>0</v>
      </c>
      <c r="ADT27">
        <v>0</v>
      </c>
      <c r="ADU27">
        <v>0</v>
      </c>
      <c r="ADV27">
        <v>0</v>
      </c>
      <c r="ADW27">
        <v>0</v>
      </c>
      <c r="ADX27">
        <v>0</v>
      </c>
      <c r="ADY27">
        <v>0</v>
      </c>
      <c r="ADZ27">
        <v>0</v>
      </c>
      <c r="AEA27">
        <v>0</v>
      </c>
      <c r="AEB27">
        <v>0</v>
      </c>
      <c r="AEC27">
        <v>0</v>
      </c>
      <c r="AED27">
        <v>0</v>
      </c>
      <c r="AEE27">
        <v>0</v>
      </c>
      <c r="AEF27">
        <v>0</v>
      </c>
      <c r="AEG27">
        <v>0</v>
      </c>
      <c r="AEH27">
        <v>0</v>
      </c>
      <c r="AEI27">
        <v>0</v>
      </c>
      <c r="AEJ27">
        <v>0</v>
      </c>
      <c r="AEK27">
        <v>0</v>
      </c>
      <c r="AEL27">
        <v>0</v>
      </c>
      <c r="AEM27">
        <v>0</v>
      </c>
      <c r="AEN27">
        <v>0</v>
      </c>
      <c r="AEO27">
        <v>0</v>
      </c>
      <c r="AEP27">
        <v>0</v>
      </c>
      <c r="AEQ27">
        <v>0</v>
      </c>
      <c r="AER27">
        <v>0</v>
      </c>
      <c r="AES27">
        <v>0</v>
      </c>
      <c r="AET27">
        <v>0</v>
      </c>
      <c r="AEU27">
        <v>0</v>
      </c>
      <c r="AEV27">
        <v>0</v>
      </c>
      <c r="AEW27">
        <v>0</v>
      </c>
      <c r="AEX27">
        <v>0</v>
      </c>
      <c r="AEY27">
        <v>0</v>
      </c>
      <c r="AEZ27">
        <v>0</v>
      </c>
      <c r="AFA27">
        <v>0</v>
      </c>
      <c r="AFB27">
        <v>0</v>
      </c>
      <c r="AFC27">
        <v>0</v>
      </c>
      <c r="AFD27">
        <v>0</v>
      </c>
      <c r="AFE27">
        <v>0</v>
      </c>
      <c r="AFF27">
        <v>0</v>
      </c>
      <c r="AFG27">
        <v>0</v>
      </c>
      <c r="AFH27">
        <v>0</v>
      </c>
      <c r="AFI27">
        <v>0</v>
      </c>
      <c r="AFJ27">
        <v>0</v>
      </c>
      <c r="AFK27">
        <v>0</v>
      </c>
      <c r="AFL27">
        <v>0</v>
      </c>
      <c r="AFM27">
        <v>0</v>
      </c>
      <c r="AFN27">
        <v>0</v>
      </c>
      <c r="AFO27">
        <v>0</v>
      </c>
      <c r="AFP27">
        <v>0</v>
      </c>
      <c r="AFQ27">
        <v>0</v>
      </c>
      <c r="AFR27">
        <v>0</v>
      </c>
      <c r="AFS27">
        <v>0</v>
      </c>
      <c r="AFT27">
        <v>0</v>
      </c>
      <c r="AFU27">
        <v>0</v>
      </c>
      <c r="AFV27">
        <v>0</v>
      </c>
      <c r="AFW27">
        <v>0</v>
      </c>
      <c r="AFX27">
        <v>0</v>
      </c>
      <c r="AFY27">
        <v>0</v>
      </c>
      <c r="AFZ27">
        <v>0</v>
      </c>
      <c r="AGA27">
        <v>0</v>
      </c>
      <c r="AGB27">
        <v>0</v>
      </c>
      <c r="AGC27">
        <v>0</v>
      </c>
      <c r="AGD27">
        <v>0</v>
      </c>
      <c r="AGE27">
        <v>0</v>
      </c>
      <c r="AGF27">
        <v>0</v>
      </c>
      <c r="AGG27">
        <v>0</v>
      </c>
      <c r="AGH27">
        <v>0</v>
      </c>
      <c r="AGI27">
        <v>0</v>
      </c>
      <c r="AGJ27">
        <v>0</v>
      </c>
      <c r="AGK27">
        <v>0</v>
      </c>
      <c r="AGL27">
        <v>0</v>
      </c>
      <c r="AGM27">
        <v>0</v>
      </c>
      <c r="AGN27">
        <v>0</v>
      </c>
      <c r="AGO27">
        <v>0</v>
      </c>
      <c r="AGP27">
        <v>0</v>
      </c>
      <c r="AGQ27">
        <v>0</v>
      </c>
      <c r="AGR27">
        <v>0</v>
      </c>
      <c r="AGS27">
        <v>5</v>
      </c>
      <c r="AGT27">
        <v>0</v>
      </c>
      <c r="AGU27">
        <v>0</v>
      </c>
      <c r="AGV27">
        <v>0</v>
      </c>
      <c r="AGW27">
        <v>0</v>
      </c>
      <c r="AGX27">
        <v>0</v>
      </c>
      <c r="AGY27">
        <v>0</v>
      </c>
      <c r="AGZ27">
        <v>0</v>
      </c>
      <c r="AHA27">
        <v>0</v>
      </c>
      <c r="AHB27">
        <v>0</v>
      </c>
      <c r="AHC27">
        <v>0</v>
      </c>
      <c r="AHD27">
        <v>0</v>
      </c>
      <c r="AHE27">
        <v>0</v>
      </c>
      <c r="AHF27">
        <v>0</v>
      </c>
      <c r="AHG27">
        <v>0</v>
      </c>
      <c r="AHH27">
        <v>0</v>
      </c>
      <c r="AHI27">
        <v>0</v>
      </c>
      <c r="AHJ27">
        <v>0</v>
      </c>
      <c r="AHK27">
        <v>0</v>
      </c>
      <c r="AHL27">
        <v>0</v>
      </c>
      <c r="AHM27">
        <v>0</v>
      </c>
      <c r="AHN27">
        <v>5</v>
      </c>
      <c r="AHO27">
        <v>0</v>
      </c>
      <c r="AHP27">
        <v>1</v>
      </c>
      <c r="AHQ27">
        <v>0</v>
      </c>
      <c r="AHR27">
        <v>0</v>
      </c>
      <c r="AHS27">
        <v>0</v>
      </c>
      <c r="AHT27">
        <v>0</v>
      </c>
      <c r="AHU27">
        <v>0</v>
      </c>
      <c r="AHV27">
        <v>0</v>
      </c>
      <c r="AHW27">
        <v>0</v>
      </c>
      <c r="AHX27">
        <v>0</v>
      </c>
      <c r="AHY27">
        <v>0</v>
      </c>
      <c r="AHZ27">
        <v>0</v>
      </c>
      <c r="AIA27">
        <v>0</v>
      </c>
      <c r="AIB27">
        <v>0</v>
      </c>
      <c r="AIC27">
        <v>0</v>
      </c>
      <c r="AID27">
        <v>0</v>
      </c>
      <c r="AIE27">
        <v>0</v>
      </c>
      <c r="AIF27">
        <v>0</v>
      </c>
      <c r="AIG27">
        <v>0</v>
      </c>
      <c r="AIH27">
        <v>0</v>
      </c>
      <c r="AII27">
        <v>0</v>
      </c>
      <c r="AIJ27">
        <v>0</v>
      </c>
      <c r="AIK27">
        <v>0</v>
      </c>
      <c r="AIL27">
        <v>0</v>
      </c>
      <c r="AIM27">
        <v>0</v>
      </c>
      <c r="AIN27">
        <v>0</v>
      </c>
      <c r="AIO27">
        <v>0</v>
      </c>
      <c r="AIP27">
        <v>0</v>
      </c>
      <c r="AIQ27">
        <v>0</v>
      </c>
      <c r="AIR27">
        <v>0</v>
      </c>
      <c r="AIS27">
        <v>0</v>
      </c>
      <c r="AIT27">
        <v>0</v>
      </c>
      <c r="AIU27">
        <v>0</v>
      </c>
      <c r="AIV27">
        <v>0</v>
      </c>
      <c r="AIW27">
        <v>0</v>
      </c>
      <c r="AIX27">
        <v>0</v>
      </c>
      <c r="AIY27">
        <v>0</v>
      </c>
      <c r="AIZ27">
        <v>0</v>
      </c>
      <c r="AJA27">
        <v>0</v>
      </c>
      <c r="AJB27">
        <v>0</v>
      </c>
      <c r="AJC27">
        <v>0</v>
      </c>
      <c r="AJD27">
        <v>0</v>
      </c>
      <c r="AJE27">
        <v>0</v>
      </c>
      <c r="AJF27">
        <v>0</v>
      </c>
      <c r="AJG27">
        <v>0</v>
      </c>
      <c r="AJH27">
        <v>0</v>
      </c>
      <c r="AJI27">
        <v>0</v>
      </c>
      <c r="AJJ27">
        <v>0</v>
      </c>
      <c r="AJK27">
        <v>0</v>
      </c>
      <c r="AJL27">
        <v>0</v>
      </c>
      <c r="AJM27">
        <v>0</v>
      </c>
      <c r="AJN27">
        <v>0</v>
      </c>
      <c r="AJO27">
        <v>0</v>
      </c>
      <c r="AJP27">
        <v>652</v>
      </c>
      <c r="AJQ27">
        <v>0</v>
      </c>
      <c r="AJR27">
        <v>0</v>
      </c>
      <c r="AJS27">
        <v>0</v>
      </c>
      <c r="AJT27">
        <v>0</v>
      </c>
      <c r="AJU27">
        <v>0</v>
      </c>
      <c r="AJV27">
        <v>0</v>
      </c>
      <c r="AJW27">
        <v>0</v>
      </c>
      <c r="AJX27">
        <v>0</v>
      </c>
      <c r="AJY27">
        <v>0</v>
      </c>
      <c r="AJZ27">
        <v>0</v>
      </c>
      <c r="AKA27">
        <v>0</v>
      </c>
      <c r="AKB27">
        <v>0</v>
      </c>
      <c r="AKC27">
        <v>0</v>
      </c>
      <c r="AKD27">
        <v>0</v>
      </c>
      <c r="AKE27">
        <v>0</v>
      </c>
      <c r="AKF27">
        <v>0</v>
      </c>
      <c r="AKG27">
        <v>0</v>
      </c>
      <c r="AKH27">
        <v>0</v>
      </c>
      <c r="AKI27">
        <v>0</v>
      </c>
      <c r="AKJ27">
        <v>0</v>
      </c>
      <c r="AKK27">
        <v>0</v>
      </c>
      <c r="AKL27">
        <v>0</v>
      </c>
      <c r="AKM27">
        <v>0</v>
      </c>
      <c r="AKN27">
        <v>0</v>
      </c>
      <c r="AKO27">
        <v>0</v>
      </c>
      <c r="AKP27">
        <v>0</v>
      </c>
      <c r="AKQ27">
        <v>0</v>
      </c>
      <c r="AKR27">
        <v>0</v>
      </c>
      <c r="AKS27">
        <v>0</v>
      </c>
      <c r="AKT27">
        <v>0</v>
      </c>
      <c r="AKU27">
        <v>0</v>
      </c>
      <c r="AKV27">
        <v>0</v>
      </c>
      <c r="AKW27">
        <v>0</v>
      </c>
      <c r="AKX27">
        <v>0</v>
      </c>
      <c r="AKY27">
        <v>0</v>
      </c>
      <c r="AKZ27">
        <v>0</v>
      </c>
      <c r="ALA27">
        <v>0</v>
      </c>
      <c r="ALB27">
        <v>0</v>
      </c>
      <c r="ALC27">
        <v>0</v>
      </c>
      <c r="ALD27">
        <v>0</v>
      </c>
      <c r="ALE27">
        <v>0</v>
      </c>
      <c r="ALF27">
        <v>0</v>
      </c>
      <c r="ALG27">
        <v>0</v>
      </c>
      <c r="ALH27">
        <v>0</v>
      </c>
      <c r="ALK27" s="178" t="s">
        <v>344</v>
      </c>
    </row>
    <row r="28" spans="1:999" hidden="1">
      <c r="A28" s="178" t="s">
        <v>149</v>
      </c>
      <c r="B28">
        <v>869</v>
      </c>
      <c r="C28">
        <v>6617</v>
      </c>
      <c r="D28">
        <v>339</v>
      </c>
      <c r="E28">
        <v>146</v>
      </c>
      <c r="F28">
        <v>0</v>
      </c>
      <c r="G28">
        <v>0</v>
      </c>
      <c r="H28">
        <v>0</v>
      </c>
      <c r="I28">
        <v>68</v>
      </c>
      <c r="J28">
        <v>126</v>
      </c>
      <c r="K28">
        <v>0</v>
      </c>
      <c r="L28">
        <v>0</v>
      </c>
      <c r="M28">
        <v>0</v>
      </c>
      <c r="N28">
        <v>0</v>
      </c>
      <c r="O28">
        <v>168</v>
      </c>
      <c r="P28">
        <v>0</v>
      </c>
      <c r="Q28">
        <v>0</v>
      </c>
      <c r="R28">
        <v>0</v>
      </c>
      <c r="S28">
        <v>27</v>
      </c>
      <c r="T28">
        <v>0</v>
      </c>
      <c r="U28">
        <v>17</v>
      </c>
      <c r="V28">
        <v>115</v>
      </c>
      <c r="W28">
        <v>8492</v>
      </c>
      <c r="X28">
        <v>0</v>
      </c>
      <c r="Y28">
        <v>1053</v>
      </c>
      <c r="Z28">
        <v>0</v>
      </c>
      <c r="AA28">
        <v>185</v>
      </c>
      <c r="AB28">
        <v>110</v>
      </c>
      <c r="AC28">
        <v>9</v>
      </c>
      <c r="AD28">
        <v>20</v>
      </c>
      <c r="AE28">
        <v>0</v>
      </c>
      <c r="AF28">
        <v>0</v>
      </c>
      <c r="AG28">
        <v>0</v>
      </c>
      <c r="AH28">
        <v>0</v>
      </c>
      <c r="AI28">
        <v>6</v>
      </c>
      <c r="AJ28">
        <v>0</v>
      </c>
      <c r="AK28">
        <v>0</v>
      </c>
      <c r="AL28">
        <v>0</v>
      </c>
      <c r="AM28">
        <v>0</v>
      </c>
      <c r="AN28">
        <v>7</v>
      </c>
      <c r="AO28">
        <v>0</v>
      </c>
      <c r="AP28">
        <v>0</v>
      </c>
      <c r="AQ28">
        <v>0</v>
      </c>
      <c r="AR28">
        <v>5</v>
      </c>
      <c r="AS28">
        <v>0</v>
      </c>
      <c r="AT28">
        <v>0</v>
      </c>
      <c r="AU28">
        <v>4</v>
      </c>
      <c r="AV28">
        <v>346</v>
      </c>
      <c r="AW28">
        <v>0</v>
      </c>
      <c r="AX28">
        <v>9</v>
      </c>
      <c r="AY28">
        <v>0</v>
      </c>
      <c r="AZ28">
        <v>30</v>
      </c>
      <c r="BA28">
        <v>2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2</v>
      </c>
      <c r="BU28">
        <v>34</v>
      </c>
      <c r="BV28">
        <v>0</v>
      </c>
      <c r="BW28">
        <v>0</v>
      </c>
      <c r="BX28">
        <v>0</v>
      </c>
      <c r="BY28">
        <v>1</v>
      </c>
      <c r="BZ28">
        <v>15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1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26</v>
      </c>
      <c r="CS28">
        <v>0</v>
      </c>
      <c r="CT28">
        <v>43</v>
      </c>
      <c r="CU28">
        <v>0</v>
      </c>
      <c r="CV28">
        <v>1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2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2</v>
      </c>
      <c r="ES28">
        <v>0</v>
      </c>
      <c r="ET28">
        <v>0</v>
      </c>
      <c r="EU28">
        <v>0</v>
      </c>
      <c r="EV28">
        <v>133</v>
      </c>
      <c r="EW28">
        <v>18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3</v>
      </c>
      <c r="FE28">
        <v>0</v>
      </c>
      <c r="FF28">
        <v>0</v>
      </c>
      <c r="FG28">
        <v>0</v>
      </c>
      <c r="FH28">
        <v>0</v>
      </c>
      <c r="FI28">
        <v>1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25</v>
      </c>
      <c r="FP28">
        <v>6</v>
      </c>
      <c r="FQ28">
        <v>186</v>
      </c>
      <c r="FR28">
        <v>0</v>
      </c>
      <c r="FS28">
        <v>6</v>
      </c>
      <c r="FT28">
        <v>0</v>
      </c>
      <c r="FU28">
        <v>3466</v>
      </c>
      <c r="FV28">
        <v>80</v>
      </c>
      <c r="FW28">
        <v>19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13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57</v>
      </c>
      <c r="GO28">
        <v>819</v>
      </c>
      <c r="GP28">
        <v>4454</v>
      </c>
      <c r="GQ28">
        <v>0</v>
      </c>
      <c r="GR28">
        <v>167</v>
      </c>
      <c r="GS28">
        <v>0</v>
      </c>
      <c r="GT28">
        <v>119</v>
      </c>
      <c r="GU28">
        <v>5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1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1</v>
      </c>
      <c r="HO28">
        <v>126</v>
      </c>
      <c r="HP28">
        <v>0</v>
      </c>
      <c r="HQ28">
        <v>5</v>
      </c>
      <c r="HR28">
        <v>0</v>
      </c>
      <c r="HS28">
        <v>36</v>
      </c>
      <c r="HT28">
        <v>38</v>
      </c>
      <c r="HU28">
        <v>2</v>
      </c>
      <c r="HV28">
        <v>5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3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2</v>
      </c>
      <c r="IN28">
        <v>86</v>
      </c>
      <c r="IO28">
        <v>0</v>
      </c>
      <c r="IP28">
        <v>6</v>
      </c>
      <c r="IQ28">
        <v>0</v>
      </c>
      <c r="IR28">
        <v>7</v>
      </c>
      <c r="IS28">
        <v>71</v>
      </c>
      <c r="IT28">
        <v>17</v>
      </c>
      <c r="IU28">
        <v>7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2</v>
      </c>
      <c r="JF28">
        <v>0</v>
      </c>
      <c r="JG28">
        <v>0</v>
      </c>
      <c r="JH28">
        <v>0</v>
      </c>
      <c r="JI28">
        <v>0</v>
      </c>
      <c r="JJ28">
        <v>1</v>
      </c>
      <c r="JK28">
        <v>0</v>
      </c>
      <c r="JL28">
        <v>6</v>
      </c>
      <c r="JM28">
        <v>111</v>
      </c>
      <c r="JN28">
        <v>0</v>
      </c>
      <c r="JO28">
        <v>23</v>
      </c>
      <c r="JP28">
        <v>0</v>
      </c>
      <c r="JQ28">
        <v>341</v>
      </c>
      <c r="JR28">
        <v>187</v>
      </c>
      <c r="JS28">
        <v>2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1</v>
      </c>
      <c r="JZ28">
        <v>0</v>
      </c>
      <c r="KA28">
        <v>0</v>
      </c>
      <c r="KB28">
        <v>0</v>
      </c>
      <c r="KC28">
        <v>0</v>
      </c>
      <c r="KD28">
        <v>1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3</v>
      </c>
      <c r="KL28">
        <v>535</v>
      </c>
      <c r="KM28">
        <v>0</v>
      </c>
      <c r="KN28">
        <v>51</v>
      </c>
      <c r="KO28">
        <v>0</v>
      </c>
      <c r="KP28">
        <v>95</v>
      </c>
      <c r="KQ28">
        <v>30</v>
      </c>
      <c r="KR28">
        <v>0</v>
      </c>
      <c r="KS28">
        <v>0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1</v>
      </c>
      <c r="LK28">
        <v>126</v>
      </c>
      <c r="LL28">
        <v>0</v>
      </c>
      <c r="LM28">
        <v>6</v>
      </c>
      <c r="LN28">
        <v>0</v>
      </c>
      <c r="LO28">
        <v>426</v>
      </c>
      <c r="LP28">
        <v>8</v>
      </c>
      <c r="LQ28">
        <v>0</v>
      </c>
      <c r="LR28">
        <v>0</v>
      </c>
      <c r="LS28">
        <v>0</v>
      </c>
      <c r="LT28">
        <v>0</v>
      </c>
      <c r="LU28">
        <v>0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0</v>
      </c>
      <c r="MB28">
        <v>0</v>
      </c>
      <c r="MC28">
        <v>0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12</v>
      </c>
      <c r="MJ28">
        <v>446</v>
      </c>
      <c r="MK28">
        <v>0</v>
      </c>
      <c r="ML28">
        <v>19</v>
      </c>
      <c r="MM28">
        <v>0</v>
      </c>
      <c r="MN28">
        <v>436</v>
      </c>
      <c r="MO28">
        <v>7</v>
      </c>
      <c r="MP28">
        <v>0</v>
      </c>
      <c r="MQ28">
        <v>0</v>
      </c>
      <c r="MR28">
        <v>0</v>
      </c>
      <c r="MS28">
        <v>0</v>
      </c>
      <c r="MT28">
        <v>0</v>
      </c>
      <c r="MU28">
        <v>0</v>
      </c>
      <c r="MV28">
        <v>0</v>
      </c>
      <c r="MW28">
        <v>0</v>
      </c>
      <c r="MX28">
        <v>0</v>
      </c>
      <c r="MY28">
        <v>0</v>
      </c>
      <c r="MZ28">
        <v>0</v>
      </c>
      <c r="NA28">
        <v>0</v>
      </c>
      <c r="NB28">
        <v>0</v>
      </c>
      <c r="NC28">
        <v>0</v>
      </c>
      <c r="ND28">
        <v>0</v>
      </c>
      <c r="NE28">
        <v>0</v>
      </c>
      <c r="NF28">
        <v>0</v>
      </c>
      <c r="NG28">
        <v>0</v>
      </c>
      <c r="NH28">
        <v>0</v>
      </c>
      <c r="NI28">
        <v>443</v>
      </c>
      <c r="NJ28">
        <v>0</v>
      </c>
      <c r="NK28">
        <v>3</v>
      </c>
      <c r="NL28">
        <v>0</v>
      </c>
      <c r="NM28">
        <v>1625</v>
      </c>
      <c r="NN28">
        <v>6</v>
      </c>
      <c r="NO28">
        <v>15</v>
      </c>
      <c r="NP28">
        <v>0</v>
      </c>
      <c r="NQ28">
        <v>0</v>
      </c>
      <c r="NR28">
        <v>0</v>
      </c>
      <c r="NS28">
        <v>0</v>
      </c>
      <c r="NT28">
        <v>0</v>
      </c>
      <c r="NU28">
        <v>5</v>
      </c>
      <c r="NV28">
        <v>0</v>
      </c>
      <c r="NW28">
        <v>0</v>
      </c>
      <c r="NX28">
        <v>0</v>
      </c>
      <c r="NY28">
        <v>0</v>
      </c>
      <c r="NZ28">
        <v>0</v>
      </c>
      <c r="OA28">
        <v>0</v>
      </c>
      <c r="OB28">
        <v>0</v>
      </c>
      <c r="OC28">
        <v>0</v>
      </c>
      <c r="OD28">
        <v>0</v>
      </c>
      <c r="OE28">
        <v>0</v>
      </c>
      <c r="OF28">
        <v>0</v>
      </c>
      <c r="OG28">
        <v>200</v>
      </c>
      <c r="OH28">
        <v>1851</v>
      </c>
      <c r="OI28">
        <v>0</v>
      </c>
      <c r="OJ28">
        <v>29</v>
      </c>
      <c r="OK28">
        <v>0</v>
      </c>
      <c r="OL28">
        <v>7771</v>
      </c>
      <c r="OM28">
        <v>7194</v>
      </c>
      <c r="ON28">
        <v>403</v>
      </c>
      <c r="OO28">
        <v>178</v>
      </c>
      <c r="OP28">
        <v>0</v>
      </c>
      <c r="OQ28">
        <v>0</v>
      </c>
      <c r="OR28">
        <v>0</v>
      </c>
      <c r="OS28">
        <v>68</v>
      </c>
      <c r="OT28">
        <v>156</v>
      </c>
      <c r="OU28">
        <v>0</v>
      </c>
      <c r="OV28">
        <v>0</v>
      </c>
      <c r="OW28">
        <v>0</v>
      </c>
      <c r="OX28">
        <v>0</v>
      </c>
      <c r="OY28">
        <v>182</v>
      </c>
      <c r="OZ28">
        <v>0</v>
      </c>
      <c r="PA28">
        <v>0</v>
      </c>
      <c r="PB28">
        <v>0</v>
      </c>
      <c r="PC28">
        <v>32</v>
      </c>
      <c r="PD28">
        <v>1</v>
      </c>
      <c r="PE28">
        <v>125</v>
      </c>
      <c r="PF28">
        <v>1171</v>
      </c>
      <c r="PG28">
        <v>17281</v>
      </c>
      <c r="PH28">
        <v>0</v>
      </c>
      <c r="PI28">
        <v>1378</v>
      </c>
      <c r="PJ28">
        <v>0</v>
      </c>
      <c r="PK28">
        <v>443</v>
      </c>
      <c r="PL28">
        <v>2574</v>
      </c>
      <c r="PM28">
        <v>23</v>
      </c>
      <c r="PN28">
        <v>0</v>
      </c>
      <c r="PO28">
        <v>0</v>
      </c>
      <c r="PP28">
        <v>0</v>
      </c>
      <c r="PQ28">
        <v>0</v>
      </c>
      <c r="PR28">
        <v>0</v>
      </c>
      <c r="PS28">
        <v>0</v>
      </c>
      <c r="PT28">
        <v>64</v>
      </c>
      <c r="PU28">
        <v>0</v>
      </c>
      <c r="PV28">
        <v>0</v>
      </c>
      <c r="PW28">
        <v>0</v>
      </c>
      <c r="PX28">
        <v>0</v>
      </c>
      <c r="PY28">
        <v>0</v>
      </c>
      <c r="PZ28">
        <v>0</v>
      </c>
      <c r="QA28">
        <v>0</v>
      </c>
      <c r="QB28">
        <v>0</v>
      </c>
      <c r="QC28">
        <v>0</v>
      </c>
      <c r="QD28">
        <v>0</v>
      </c>
      <c r="QE28">
        <v>266</v>
      </c>
      <c r="QF28">
        <v>3370</v>
      </c>
      <c r="QG28">
        <v>0</v>
      </c>
      <c r="QH28">
        <v>0</v>
      </c>
      <c r="QI28">
        <v>0</v>
      </c>
      <c r="QJ28">
        <v>823</v>
      </c>
      <c r="QK28">
        <v>1002</v>
      </c>
      <c r="QL28">
        <v>24</v>
      </c>
      <c r="QM28">
        <v>0</v>
      </c>
      <c r="QN28">
        <v>0</v>
      </c>
      <c r="QO28">
        <v>0</v>
      </c>
      <c r="QP28">
        <v>0</v>
      </c>
      <c r="QQ28">
        <v>0</v>
      </c>
      <c r="QR28">
        <v>0</v>
      </c>
      <c r="QS28">
        <v>2</v>
      </c>
      <c r="QT28">
        <v>0</v>
      </c>
      <c r="QU28">
        <v>0</v>
      </c>
      <c r="QV28">
        <v>0</v>
      </c>
      <c r="QW28">
        <v>0</v>
      </c>
      <c r="QX28">
        <v>0</v>
      </c>
      <c r="QY28">
        <v>0</v>
      </c>
      <c r="QZ28">
        <v>0</v>
      </c>
      <c r="RA28">
        <v>0</v>
      </c>
      <c r="RB28">
        <v>0</v>
      </c>
      <c r="RC28">
        <v>0</v>
      </c>
      <c r="RD28">
        <v>74</v>
      </c>
      <c r="RE28">
        <v>1925</v>
      </c>
      <c r="RF28">
        <v>0</v>
      </c>
      <c r="RG28">
        <v>0</v>
      </c>
      <c r="RH28">
        <v>0</v>
      </c>
      <c r="RI28">
        <v>12</v>
      </c>
      <c r="RJ28">
        <v>19</v>
      </c>
      <c r="RK28">
        <v>1</v>
      </c>
      <c r="RL28">
        <v>0</v>
      </c>
      <c r="RM28">
        <v>0</v>
      </c>
      <c r="RN28">
        <v>0</v>
      </c>
      <c r="RO28">
        <v>0</v>
      </c>
      <c r="RP28">
        <v>0</v>
      </c>
      <c r="RQ28">
        <v>0</v>
      </c>
      <c r="RR28">
        <v>0</v>
      </c>
      <c r="RS28">
        <v>0</v>
      </c>
      <c r="RT28">
        <v>0</v>
      </c>
      <c r="RU28">
        <v>0</v>
      </c>
      <c r="RV28">
        <v>0</v>
      </c>
      <c r="RW28">
        <v>0</v>
      </c>
      <c r="RX28">
        <v>0</v>
      </c>
      <c r="RY28">
        <v>0</v>
      </c>
      <c r="RZ28">
        <v>0</v>
      </c>
      <c r="SA28">
        <v>0</v>
      </c>
      <c r="SB28">
        <v>0</v>
      </c>
      <c r="SC28">
        <v>0</v>
      </c>
      <c r="SD28">
        <v>32</v>
      </c>
      <c r="SE28">
        <v>0</v>
      </c>
      <c r="SF28">
        <v>0</v>
      </c>
      <c r="SG28">
        <v>0</v>
      </c>
      <c r="SH28">
        <v>0</v>
      </c>
      <c r="SI28">
        <v>1</v>
      </c>
      <c r="SJ28">
        <v>0</v>
      </c>
      <c r="SK28">
        <v>0</v>
      </c>
      <c r="SL28">
        <v>0</v>
      </c>
      <c r="SM28">
        <v>0</v>
      </c>
      <c r="SN28">
        <v>0</v>
      </c>
      <c r="SO28">
        <v>0</v>
      </c>
      <c r="SP28">
        <v>0</v>
      </c>
      <c r="SQ28">
        <v>0</v>
      </c>
      <c r="SR28">
        <v>0</v>
      </c>
      <c r="SS28">
        <v>0</v>
      </c>
      <c r="ST28">
        <v>0</v>
      </c>
      <c r="SU28">
        <v>0</v>
      </c>
      <c r="SV28">
        <v>0</v>
      </c>
      <c r="SW28">
        <v>0</v>
      </c>
      <c r="SX28">
        <v>0</v>
      </c>
      <c r="SY28">
        <v>0</v>
      </c>
      <c r="SZ28">
        <v>0</v>
      </c>
      <c r="TA28">
        <v>0</v>
      </c>
      <c r="TB28">
        <v>0</v>
      </c>
      <c r="TC28">
        <v>1</v>
      </c>
      <c r="TD28">
        <v>0</v>
      </c>
      <c r="TE28">
        <v>0</v>
      </c>
      <c r="TF28">
        <v>0</v>
      </c>
      <c r="TG28">
        <v>0</v>
      </c>
      <c r="TH28">
        <v>0</v>
      </c>
      <c r="TI28">
        <v>0</v>
      </c>
      <c r="TJ28">
        <v>0</v>
      </c>
      <c r="TK28">
        <v>0</v>
      </c>
      <c r="TL28">
        <v>0</v>
      </c>
      <c r="TM28">
        <v>0</v>
      </c>
      <c r="TN28">
        <v>0</v>
      </c>
      <c r="TO28">
        <v>0</v>
      </c>
      <c r="TP28">
        <v>0</v>
      </c>
      <c r="TQ28">
        <v>0</v>
      </c>
      <c r="TR28">
        <v>0</v>
      </c>
      <c r="TS28">
        <v>0</v>
      </c>
      <c r="TT28">
        <v>0</v>
      </c>
      <c r="TU28">
        <v>0</v>
      </c>
      <c r="TV28">
        <v>0</v>
      </c>
      <c r="TW28">
        <v>0</v>
      </c>
      <c r="TX28">
        <v>0</v>
      </c>
      <c r="TY28">
        <v>0</v>
      </c>
      <c r="TZ28">
        <v>0</v>
      </c>
      <c r="UA28">
        <v>0</v>
      </c>
      <c r="UB28">
        <v>0</v>
      </c>
      <c r="UC28">
        <v>0</v>
      </c>
      <c r="UD28">
        <v>0</v>
      </c>
      <c r="UE28">
        <v>0</v>
      </c>
      <c r="UF28">
        <v>8</v>
      </c>
      <c r="UG28">
        <v>0</v>
      </c>
      <c r="UH28">
        <v>4</v>
      </c>
      <c r="UI28">
        <v>0</v>
      </c>
      <c r="UJ28">
        <v>0</v>
      </c>
      <c r="UK28">
        <v>0</v>
      </c>
      <c r="UL28">
        <v>0</v>
      </c>
      <c r="UM28">
        <v>0</v>
      </c>
      <c r="UN28">
        <v>0</v>
      </c>
      <c r="UO28">
        <v>0</v>
      </c>
      <c r="UP28">
        <v>0</v>
      </c>
      <c r="UQ28">
        <v>0</v>
      </c>
      <c r="UR28">
        <v>0</v>
      </c>
      <c r="US28">
        <v>0</v>
      </c>
      <c r="UT28">
        <v>0</v>
      </c>
      <c r="UU28">
        <v>0</v>
      </c>
      <c r="UV28">
        <v>0</v>
      </c>
      <c r="UW28">
        <v>0</v>
      </c>
      <c r="UX28">
        <v>0</v>
      </c>
      <c r="UY28">
        <v>0</v>
      </c>
      <c r="UZ28">
        <v>0</v>
      </c>
      <c r="VA28">
        <v>12</v>
      </c>
      <c r="VB28">
        <v>0</v>
      </c>
      <c r="VC28">
        <v>1</v>
      </c>
      <c r="VD28">
        <v>0</v>
      </c>
      <c r="VE28">
        <v>0</v>
      </c>
      <c r="VF28">
        <v>0</v>
      </c>
      <c r="VG28">
        <v>0</v>
      </c>
      <c r="VH28">
        <v>0</v>
      </c>
      <c r="VI28">
        <v>0</v>
      </c>
      <c r="VJ28">
        <v>0</v>
      </c>
      <c r="VK28">
        <v>0</v>
      </c>
      <c r="VL28">
        <v>0</v>
      </c>
      <c r="VM28">
        <v>0</v>
      </c>
      <c r="VN28">
        <v>0</v>
      </c>
      <c r="VO28">
        <v>0</v>
      </c>
      <c r="VP28">
        <v>0</v>
      </c>
      <c r="VQ28">
        <v>0</v>
      </c>
      <c r="VR28">
        <v>0</v>
      </c>
      <c r="VS28">
        <v>0</v>
      </c>
      <c r="VT28">
        <v>0</v>
      </c>
      <c r="VU28">
        <v>0</v>
      </c>
      <c r="VV28">
        <v>0</v>
      </c>
      <c r="VW28">
        <v>0</v>
      </c>
      <c r="VX28">
        <v>0</v>
      </c>
      <c r="VY28">
        <v>0</v>
      </c>
      <c r="VZ28">
        <v>0</v>
      </c>
      <c r="WA28">
        <v>0</v>
      </c>
      <c r="WB28">
        <v>0</v>
      </c>
      <c r="WC28">
        <v>0</v>
      </c>
      <c r="WD28">
        <v>12</v>
      </c>
      <c r="WE28">
        <v>7</v>
      </c>
      <c r="WF28">
        <v>42</v>
      </c>
      <c r="WG28">
        <v>0</v>
      </c>
      <c r="WH28">
        <v>0</v>
      </c>
      <c r="WI28">
        <v>0</v>
      </c>
      <c r="WJ28">
        <v>0</v>
      </c>
      <c r="WK28">
        <v>0</v>
      </c>
      <c r="WL28">
        <v>0</v>
      </c>
      <c r="WM28">
        <v>0</v>
      </c>
      <c r="WN28">
        <v>0</v>
      </c>
      <c r="WO28">
        <v>0</v>
      </c>
      <c r="WP28">
        <v>0</v>
      </c>
      <c r="WQ28">
        <v>0</v>
      </c>
      <c r="WR28">
        <v>0</v>
      </c>
      <c r="WS28">
        <v>0</v>
      </c>
      <c r="WT28">
        <v>0</v>
      </c>
      <c r="WU28">
        <v>0</v>
      </c>
      <c r="WV28">
        <v>0</v>
      </c>
      <c r="WW28">
        <v>0</v>
      </c>
      <c r="WX28">
        <v>0</v>
      </c>
      <c r="WY28">
        <v>61</v>
      </c>
      <c r="WZ28">
        <v>0</v>
      </c>
      <c r="XA28">
        <v>3</v>
      </c>
      <c r="XB28">
        <v>0</v>
      </c>
      <c r="XC28">
        <v>152</v>
      </c>
      <c r="XD28">
        <v>95</v>
      </c>
      <c r="XE28">
        <v>94</v>
      </c>
      <c r="XF28">
        <v>0</v>
      </c>
      <c r="XG28">
        <v>0</v>
      </c>
      <c r="XH28">
        <v>0</v>
      </c>
      <c r="XI28">
        <v>0</v>
      </c>
      <c r="XJ28">
        <v>0</v>
      </c>
      <c r="XK28">
        <v>0</v>
      </c>
      <c r="XL28">
        <v>0</v>
      </c>
      <c r="XM28">
        <v>0</v>
      </c>
      <c r="XN28">
        <v>0</v>
      </c>
      <c r="XO28">
        <v>0</v>
      </c>
      <c r="XP28">
        <v>0</v>
      </c>
      <c r="XQ28">
        <v>0</v>
      </c>
      <c r="XR28">
        <v>0</v>
      </c>
      <c r="XS28">
        <v>0</v>
      </c>
      <c r="XT28">
        <v>0</v>
      </c>
      <c r="XU28">
        <v>0</v>
      </c>
      <c r="XV28">
        <v>0</v>
      </c>
      <c r="XW28">
        <v>2</v>
      </c>
      <c r="XX28">
        <v>343</v>
      </c>
      <c r="XY28">
        <v>0</v>
      </c>
      <c r="XZ28">
        <v>11</v>
      </c>
      <c r="YA28">
        <v>0</v>
      </c>
      <c r="YB28">
        <v>9</v>
      </c>
      <c r="YC28">
        <v>1</v>
      </c>
      <c r="YD28">
        <v>1</v>
      </c>
      <c r="YE28">
        <v>0</v>
      </c>
      <c r="YF28">
        <v>0</v>
      </c>
      <c r="YG28">
        <v>0</v>
      </c>
      <c r="YH28">
        <v>0</v>
      </c>
      <c r="YI28">
        <v>0</v>
      </c>
      <c r="YJ28">
        <v>0</v>
      </c>
      <c r="YK28">
        <v>0</v>
      </c>
      <c r="YL28">
        <v>0</v>
      </c>
      <c r="YM28">
        <v>0</v>
      </c>
      <c r="YN28">
        <v>0</v>
      </c>
      <c r="YO28">
        <v>0</v>
      </c>
      <c r="YP28">
        <v>0</v>
      </c>
      <c r="YQ28">
        <v>0</v>
      </c>
      <c r="YR28">
        <v>0</v>
      </c>
      <c r="YS28">
        <v>0</v>
      </c>
      <c r="YT28">
        <v>0</v>
      </c>
      <c r="YU28">
        <v>0</v>
      </c>
      <c r="YV28">
        <v>1</v>
      </c>
      <c r="YW28">
        <v>12</v>
      </c>
      <c r="YX28">
        <v>0</v>
      </c>
      <c r="YY28">
        <v>0</v>
      </c>
      <c r="YZ28">
        <v>0</v>
      </c>
      <c r="ZA28">
        <v>0</v>
      </c>
      <c r="ZB28">
        <v>0</v>
      </c>
      <c r="ZC28">
        <v>0</v>
      </c>
      <c r="ZD28">
        <v>0</v>
      </c>
      <c r="ZE28">
        <v>0</v>
      </c>
      <c r="ZF28">
        <v>0</v>
      </c>
      <c r="ZG28">
        <v>0</v>
      </c>
      <c r="ZH28">
        <v>0</v>
      </c>
      <c r="ZI28">
        <v>0</v>
      </c>
      <c r="ZJ28">
        <v>0</v>
      </c>
      <c r="ZK28">
        <v>0</v>
      </c>
      <c r="ZL28">
        <v>0</v>
      </c>
      <c r="ZM28">
        <v>0</v>
      </c>
      <c r="ZN28">
        <v>0</v>
      </c>
      <c r="ZO28">
        <v>0</v>
      </c>
      <c r="ZP28">
        <v>0</v>
      </c>
      <c r="ZQ28">
        <v>0</v>
      </c>
      <c r="ZR28">
        <v>0</v>
      </c>
      <c r="ZS28">
        <v>0</v>
      </c>
      <c r="ZT28">
        <v>0</v>
      </c>
      <c r="ZU28">
        <v>1</v>
      </c>
      <c r="ZV28">
        <v>1</v>
      </c>
      <c r="ZW28">
        <v>0</v>
      </c>
      <c r="ZX28">
        <v>0</v>
      </c>
      <c r="ZY28">
        <v>0</v>
      </c>
      <c r="ZZ28">
        <v>157</v>
      </c>
      <c r="AAA28">
        <v>289</v>
      </c>
      <c r="AAB28">
        <v>25</v>
      </c>
      <c r="AAC28">
        <v>0</v>
      </c>
      <c r="AAD28">
        <v>0</v>
      </c>
      <c r="AAE28">
        <v>0</v>
      </c>
      <c r="AAF28">
        <v>0</v>
      </c>
      <c r="AAG28">
        <v>0</v>
      </c>
      <c r="AAH28">
        <v>0</v>
      </c>
      <c r="AAI28">
        <v>0</v>
      </c>
      <c r="AAJ28">
        <v>0</v>
      </c>
      <c r="AAK28">
        <v>0</v>
      </c>
      <c r="AAL28">
        <v>0</v>
      </c>
      <c r="AAM28">
        <v>0</v>
      </c>
      <c r="AAN28">
        <v>0</v>
      </c>
      <c r="AAO28">
        <v>0</v>
      </c>
      <c r="AAP28">
        <v>0</v>
      </c>
      <c r="AAQ28">
        <v>0</v>
      </c>
      <c r="AAR28">
        <v>0</v>
      </c>
      <c r="AAS28">
        <v>0</v>
      </c>
      <c r="AAT28">
        <v>55</v>
      </c>
      <c r="AAU28">
        <v>526</v>
      </c>
      <c r="AAV28">
        <v>0</v>
      </c>
      <c r="AAW28">
        <v>0</v>
      </c>
      <c r="AAX28">
        <v>0</v>
      </c>
      <c r="AAY28">
        <v>123</v>
      </c>
      <c r="AAZ28">
        <v>53</v>
      </c>
      <c r="ABA28">
        <v>19</v>
      </c>
      <c r="ABB28">
        <v>0</v>
      </c>
      <c r="ABC28">
        <v>0</v>
      </c>
      <c r="ABD28">
        <v>0</v>
      </c>
      <c r="ABE28">
        <v>0</v>
      </c>
      <c r="ABF28">
        <v>0</v>
      </c>
      <c r="ABG28">
        <v>0</v>
      </c>
      <c r="ABH28">
        <v>0</v>
      </c>
      <c r="ABI28">
        <v>0</v>
      </c>
      <c r="ABJ28">
        <v>0</v>
      </c>
      <c r="ABK28">
        <v>0</v>
      </c>
      <c r="ABL28">
        <v>0</v>
      </c>
      <c r="ABM28">
        <v>0</v>
      </c>
      <c r="ABN28">
        <v>0</v>
      </c>
      <c r="ABO28">
        <v>0</v>
      </c>
      <c r="ABP28">
        <v>0</v>
      </c>
      <c r="ABQ28">
        <v>0</v>
      </c>
      <c r="ABR28">
        <v>0</v>
      </c>
      <c r="ABS28">
        <v>6</v>
      </c>
      <c r="ABT28">
        <v>201</v>
      </c>
      <c r="ABU28">
        <v>0</v>
      </c>
      <c r="ABV28">
        <v>0</v>
      </c>
      <c r="ABW28">
        <v>0</v>
      </c>
      <c r="ABX28">
        <v>25</v>
      </c>
      <c r="ABY28">
        <v>15</v>
      </c>
      <c r="ABZ28">
        <v>3</v>
      </c>
      <c r="ACA28">
        <v>0</v>
      </c>
      <c r="ACB28">
        <v>0</v>
      </c>
      <c r="ACC28">
        <v>0</v>
      </c>
      <c r="ACD28">
        <v>0</v>
      </c>
      <c r="ACE28">
        <v>0</v>
      </c>
      <c r="ACF28">
        <v>0</v>
      </c>
      <c r="ACG28">
        <v>0</v>
      </c>
      <c r="ACH28">
        <v>0</v>
      </c>
      <c r="ACI28">
        <v>0</v>
      </c>
      <c r="ACJ28">
        <v>0</v>
      </c>
      <c r="ACK28">
        <v>0</v>
      </c>
      <c r="ACL28">
        <v>0</v>
      </c>
      <c r="ACM28">
        <v>0</v>
      </c>
      <c r="ACN28">
        <v>0</v>
      </c>
      <c r="ACO28">
        <v>0</v>
      </c>
      <c r="ACP28">
        <v>0</v>
      </c>
      <c r="ACQ28">
        <v>0</v>
      </c>
      <c r="ACR28">
        <v>6</v>
      </c>
      <c r="ACS28">
        <v>49</v>
      </c>
      <c r="ACT28">
        <v>0</v>
      </c>
      <c r="ACU28">
        <v>0</v>
      </c>
      <c r="ACV28">
        <v>0</v>
      </c>
      <c r="ACW28">
        <v>330</v>
      </c>
      <c r="ACX28">
        <v>111</v>
      </c>
      <c r="ACY28">
        <v>6</v>
      </c>
      <c r="ACZ28">
        <v>0</v>
      </c>
      <c r="ADA28">
        <v>0</v>
      </c>
      <c r="ADB28">
        <v>0</v>
      </c>
      <c r="ADC28">
        <v>0</v>
      </c>
      <c r="ADD28">
        <v>0</v>
      </c>
      <c r="ADE28">
        <v>0</v>
      </c>
      <c r="ADF28">
        <v>0</v>
      </c>
      <c r="ADG28">
        <v>0</v>
      </c>
      <c r="ADH28">
        <v>0</v>
      </c>
      <c r="ADI28">
        <v>0</v>
      </c>
      <c r="ADJ28">
        <v>0</v>
      </c>
      <c r="ADK28">
        <v>0</v>
      </c>
      <c r="ADL28">
        <v>0</v>
      </c>
      <c r="ADM28">
        <v>0</v>
      </c>
      <c r="ADN28">
        <v>0</v>
      </c>
      <c r="ADO28">
        <v>0</v>
      </c>
      <c r="ADP28">
        <v>0</v>
      </c>
      <c r="ADQ28">
        <v>23</v>
      </c>
      <c r="ADR28">
        <v>470</v>
      </c>
      <c r="ADS28">
        <v>0</v>
      </c>
      <c r="ADT28">
        <v>0</v>
      </c>
      <c r="ADU28">
        <v>0</v>
      </c>
      <c r="ADV28">
        <v>494</v>
      </c>
      <c r="ADW28">
        <v>488</v>
      </c>
      <c r="ADX28">
        <v>17</v>
      </c>
      <c r="ADY28">
        <v>0</v>
      </c>
      <c r="ADZ28">
        <v>0</v>
      </c>
      <c r="AEA28">
        <v>0</v>
      </c>
      <c r="AEB28">
        <v>0</v>
      </c>
      <c r="AEC28">
        <v>0</v>
      </c>
      <c r="AED28">
        <v>0</v>
      </c>
      <c r="AEE28">
        <v>0</v>
      </c>
      <c r="AEF28">
        <v>0</v>
      </c>
      <c r="AEG28">
        <v>1</v>
      </c>
      <c r="AEH28">
        <v>0</v>
      </c>
      <c r="AEI28">
        <v>0</v>
      </c>
      <c r="AEJ28">
        <v>0</v>
      </c>
      <c r="AEK28">
        <v>0</v>
      </c>
      <c r="AEL28">
        <v>0</v>
      </c>
      <c r="AEM28">
        <v>0</v>
      </c>
      <c r="AEN28">
        <v>0</v>
      </c>
      <c r="AEO28">
        <v>0</v>
      </c>
      <c r="AEP28">
        <v>113</v>
      </c>
      <c r="AEQ28">
        <v>1113</v>
      </c>
      <c r="AER28">
        <v>0</v>
      </c>
      <c r="AES28">
        <v>0</v>
      </c>
      <c r="AET28">
        <v>0</v>
      </c>
      <c r="AEU28">
        <v>2588</v>
      </c>
      <c r="AEV28">
        <v>4655</v>
      </c>
      <c r="AEW28">
        <v>259</v>
      </c>
      <c r="AEX28">
        <v>0</v>
      </c>
      <c r="AEY28">
        <v>0</v>
      </c>
      <c r="AEZ28">
        <v>0</v>
      </c>
      <c r="AFA28">
        <v>0</v>
      </c>
      <c r="AFB28">
        <v>0</v>
      </c>
      <c r="AFC28">
        <v>0</v>
      </c>
      <c r="AFD28">
        <v>66</v>
      </c>
      <c r="AFE28">
        <v>0</v>
      </c>
      <c r="AFF28">
        <v>1</v>
      </c>
      <c r="AFG28">
        <v>0</v>
      </c>
      <c r="AFH28">
        <v>0</v>
      </c>
      <c r="AFI28">
        <v>0</v>
      </c>
      <c r="AFJ28">
        <v>0</v>
      </c>
      <c r="AFK28">
        <v>0</v>
      </c>
      <c r="AFL28">
        <v>0</v>
      </c>
      <c r="AFM28">
        <v>0</v>
      </c>
      <c r="AFN28">
        <v>0</v>
      </c>
      <c r="AFO28">
        <v>547</v>
      </c>
      <c r="AFP28">
        <v>8116</v>
      </c>
      <c r="AFQ28">
        <v>0</v>
      </c>
      <c r="AFR28">
        <v>15</v>
      </c>
      <c r="AFS28">
        <v>0</v>
      </c>
      <c r="AFT28">
        <v>42</v>
      </c>
      <c r="AFU28">
        <v>0</v>
      </c>
      <c r="AFV28">
        <v>0</v>
      </c>
      <c r="AFW28">
        <v>0</v>
      </c>
      <c r="AFX28">
        <v>0</v>
      </c>
      <c r="AFY28">
        <v>0</v>
      </c>
      <c r="AFZ28">
        <v>0</v>
      </c>
      <c r="AGA28">
        <v>0</v>
      </c>
      <c r="AGB28">
        <v>0</v>
      </c>
      <c r="AGC28">
        <v>0</v>
      </c>
      <c r="AGD28">
        <v>0</v>
      </c>
      <c r="AGE28">
        <v>0</v>
      </c>
      <c r="AGF28">
        <v>0</v>
      </c>
      <c r="AGG28">
        <v>0</v>
      </c>
      <c r="AGH28">
        <v>0</v>
      </c>
      <c r="AGI28">
        <v>0</v>
      </c>
      <c r="AGJ28">
        <v>0</v>
      </c>
      <c r="AGK28">
        <v>0</v>
      </c>
      <c r="AGL28">
        <v>0</v>
      </c>
      <c r="AGM28">
        <v>0</v>
      </c>
      <c r="AGN28">
        <v>0</v>
      </c>
      <c r="AGO28">
        <v>42</v>
      </c>
      <c r="AGP28">
        <v>0</v>
      </c>
      <c r="AGQ28">
        <v>0</v>
      </c>
      <c r="AGR28">
        <v>0</v>
      </c>
      <c r="AGS28">
        <v>4</v>
      </c>
      <c r="AGT28">
        <v>0</v>
      </c>
      <c r="AGU28">
        <v>0</v>
      </c>
      <c r="AGV28">
        <v>0</v>
      </c>
      <c r="AGW28">
        <v>0</v>
      </c>
      <c r="AGX28">
        <v>0</v>
      </c>
      <c r="AGY28">
        <v>0</v>
      </c>
      <c r="AGZ28">
        <v>0</v>
      </c>
      <c r="AHA28">
        <v>0</v>
      </c>
      <c r="AHB28">
        <v>0</v>
      </c>
      <c r="AHC28">
        <v>0</v>
      </c>
      <c r="AHD28">
        <v>0</v>
      </c>
      <c r="AHE28">
        <v>0</v>
      </c>
      <c r="AHF28">
        <v>0</v>
      </c>
      <c r="AHG28">
        <v>0</v>
      </c>
      <c r="AHH28">
        <v>0</v>
      </c>
      <c r="AHI28">
        <v>0</v>
      </c>
      <c r="AHJ28">
        <v>0</v>
      </c>
      <c r="AHK28">
        <v>0</v>
      </c>
      <c r="AHL28">
        <v>0</v>
      </c>
      <c r="AHM28">
        <v>0</v>
      </c>
      <c r="AHN28">
        <v>4</v>
      </c>
      <c r="AHO28">
        <v>0</v>
      </c>
      <c r="AHP28">
        <v>0</v>
      </c>
      <c r="AHQ28">
        <v>0</v>
      </c>
      <c r="AHR28">
        <v>10</v>
      </c>
      <c r="AHS28">
        <v>0</v>
      </c>
      <c r="AHT28">
        <v>0</v>
      </c>
      <c r="AHU28">
        <v>0</v>
      </c>
      <c r="AHV28">
        <v>0</v>
      </c>
      <c r="AHW28">
        <v>0</v>
      </c>
      <c r="AHX28">
        <v>0</v>
      </c>
      <c r="AHY28">
        <v>0</v>
      </c>
      <c r="AHZ28">
        <v>0</v>
      </c>
      <c r="AIA28">
        <v>0</v>
      </c>
      <c r="AIB28">
        <v>0</v>
      </c>
      <c r="AIC28">
        <v>0</v>
      </c>
      <c r="AID28">
        <v>0</v>
      </c>
      <c r="AIE28">
        <v>0</v>
      </c>
      <c r="AIF28">
        <v>0</v>
      </c>
      <c r="AIG28">
        <v>0</v>
      </c>
      <c r="AIH28">
        <v>0</v>
      </c>
      <c r="AII28">
        <v>0</v>
      </c>
      <c r="AIJ28">
        <v>0</v>
      </c>
      <c r="AIK28">
        <v>0</v>
      </c>
      <c r="AIL28">
        <v>0</v>
      </c>
      <c r="AIM28">
        <v>10</v>
      </c>
      <c r="AIN28">
        <v>0</v>
      </c>
      <c r="AIO28">
        <v>0</v>
      </c>
      <c r="AIP28">
        <v>0</v>
      </c>
      <c r="AIQ28">
        <v>0</v>
      </c>
      <c r="AIR28">
        <v>0</v>
      </c>
      <c r="AIS28">
        <v>0</v>
      </c>
      <c r="AIT28">
        <v>0</v>
      </c>
      <c r="AIU28">
        <v>0</v>
      </c>
      <c r="AIV28">
        <v>0</v>
      </c>
      <c r="AIW28">
        <v>0</v>
      </c>
      <c r="AIX28">
        <v>0</v>
      </c>
      <c r="AIY28">
        <v>0</v>
      </c>
      <c r="AIZ28">
        <v>0</v>
      </c>
      <c r="AJA28">
        <v>0</v>
      </c>
      <c r="AJB28">
        <v>0</v>
      </c>
      <c r="AJC28">
        <v>0</v>
      </c>
      <c r="AJD28">
        <v>0</v>
      </c>
      <c r="AJE28">
        <v>0</v>
      </c>
      <c r="AJF28">
        <v>0</v>
      </c>
      <c r="AJG28">
        <v>0</v>
      </c>
      <c r="AJH28">
        <v>0</v>
      </c>
      <c r="AJI28">
        <v>0</v>
      </c>
      <c r="AJJ28">
        <v>0</v>
      </c>
      <c r="AJK28">
        <v>0</v>
      </c>
      <c r="AJL28">
        <v>0</v>
      </c>
      <c r="AJM28">
        <v>0</v>
      </c>
      <c r="AJN28">
        <v>0</v>
      </c>
      <c r="AJO28">
        <v>0</v>
      </c>
      <c r="AJP28">
        <v>8443</v>
      </c>
      <c r="AJQ28">
        <v>3</v>
      </c>
      <c r="AJR28">
        <v>1</v>
      </c>
      <c r="AJS28">
        <v>0</v>
      </c>
      <c r="AJT28">
        <v>0</v>
      </c>
      <c r="AJU28">
        <v>11</v>
      </c>
      <c r="AJV28">
        <v>0</v>
      </c>
      <c r="AJW28">
        <v>0</v>
      </c>
      <c r="AJX28">
        <v>0</v>
      </c>
      <c r="AJY28">
        <v>0</v>
      </c>
      <c r="AJZ28">
        <v>0</v>
      </c>
      <c r="AKA28">
        <v>0</v>
      </c>
      <c r="AKB28">
        <v>1</v>
      </c>
      <c r="AKC28">
        <v>2</v>
      </c>
      <c r="AKD28">
        <v>0</v>
      </c>
      <c r="AKE28">
        <v>0</v>
      </c>
      <c r="AKF28">
        <v>2832</v>
      </c>
      <c r="AKG28">
        <v>64</v>
      </c>
      <c r="AKH28">
        <v>0</v>
      </c>
      <c r="AKI28">
        <v>3</v>
      </c>
      <c r="AKJ28">
        <v>1</v>
      </c>
      <c r="AKK28">
        <v>0</v>
      </c>
      <c r="AKL28">
        <v>0</v>
      </c>
      <c r="AKM28">
        <v>1</v>
      </c>
      <c r="AKN28">
        <v>0</v>
      </c>
      <c r="AKO28">
        <v>2</v>
      </c>
      <c r="AKP28">
        <v>1</v>
      </c>
      <c r="AKQ28">
        <v>0</v>
      </c>
      <c r="AKR28">
        <v>0</v>
      </c>
      <c r="AKS28">
        <v>1</v>
      </c>
      <c r="AKT28">
        <v>0</v>
      </c>
      <c r="AKU28">
        <v>0</v>
      </c>
      <c r="AKV28">
        <v>0</v>
      </c>
      <c r="AKW28">
        <v>0</v>
      </c>
      <c r="AKX28">
        <v>0</v>
      </c>
      <c r="AKY28">
        <v>0</v>
      </c>
      <c r="AKZ28">
        <v>0</v>
      </c>
      <c r="ALA28">
        <v>1</v>
      </c>
      <c r="ALB28">
        <v>0</v>
      </c>
      <c r="ALC28">
        <v>0</v>
      </c>
      <c r="ALD28">
        <v>0</v>
      </c>
      <c r="ALE28">
        <v>0</v>
      </c>
      <c r="ALF28">
        <v>0</v>
      </c>
      <c r="ALG28">
        <v>0</v>
      </c>
      <c r="ALH28">
        <v>0</v>
      </c>
      <c r="ALK28" s="178" t="s">
        <v>345</v>
      </c>
    </row>
    <row r="29" spans="1:999" hidden="1">
      <c r="A29" s="178" t="s">
        <v>150</v>
      </c>
      <c r="B29">
        <v>6914</v>
      </c>
      <c r="C29">
        <v>1289</v>
      </c>
      <c r="D29">
        <v>0</v>
      </c>
      <c r="E29">
        <v>129</v>
      </c>
      <c r="F29">
        <v>0</v>
      </c>
      <c r="G29">
        <v>0</v>
      </c>
      <c r="H29">
        <v>0</v>
      </c>
      <c r="I29">
        <v>0</v>
      </c>
      <c r="J29">
        <v>1</v>
      </c>
      <c r="K29">
        <v>0</v>
      </c>
      <c r="L29">
        <v>0</v>
      </c>
      <c r="M29">
        <v>0</v>
      </c>
      <c r="N29">
        <v>0</v>
      </c>
      <c r="O29">
        <v>89</v>
      </c>
      <c r="P29">
        <v>0</v>
      </c>
      <c r="Q29">
        <v>1</v>
      </c>
      <c r="R29">
        <v>0</v>
      </c>
      <c r="S29">
        <v>22</v>
      </c>
      <c r="T29">
        <v>0</v>
      </c>
      <c r="U29">
        <v>0</v>
      </c>
      <c r="V29">
        <v>920</v>
      </c>
      <c r="W29">
        <v>9365</v>
      </c>
      <c r="X29">
        <v>41</v>
      </c>
      <c r="Y29">
        <v>882</v>
      </c>
      <c r="Z29">
        <v>0</v>
      </c>
      <c r="AA29">
        <v>737</v>
      </c>
      <c r="AB29">
        <v>174</v>
      </c>
      <c r="AC29">
        <v>0</v>
      </c>
      <c r="AD29">
        <v>14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36</v>
      </c>
      <c r="AO29">
        <v>0</v>
      </c>
      <c r="AP29">
        <v>2</v>
      </c>
      <c r="AQ29">
        <v>0</v>
      </c>
      <c r="AR29">
        <v>31</v>
      </c>
      <c r="AS29">
        <v>0</v>
      </c>
      <c r="AT29">
        <v>5</v>
      </c>
      <c r="AU29">
        <v>257</v>
      </c>
      <c r="AV29">
        <v>1256</v>
      </c>
      <c r="AW29">
        <v>7</v>
      </c>
      <c r="AX29">
        <v>110</v>
      </c>
      <c r="AY29">
        <v>0</v>
      </c>
      <c r="AZ29">
        <v>17</v>
      </c>
      <c r="BA29">
        <v>2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19</v>
      </c>
      <c r="BV29">
        <v>0</v>
      </c>
      <c r="BW29">
        <v>1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25</v>
      </c>
      <c r="CS29">
        <v>1</v>
      </c>
      <c r="CT29">
        <v>26</v>
      </c>
      <c r="CU29">
        <v>0</v>
      </c>
      <c r="CV29">
        <v>1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1</v>
      </c>
      <c r="DS29">
        <v>1</v>
      </c>
      <c r="DT29">
        <v>0</v>
      </c>
      <c r="DU29">
        <v>0</v>
      </c>
      <c r="DV29">
        <v>0</v>
      </c>
      <c r="DW29">
        <v>4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4</v>
      </c>
      <c r="ES29">
        <v>0</v>
      </c>
      <c r="ET29">
        <v>0</v>
      </c>
      <c r="EU29">
        <v>0</v>
      </c>
      <c r="EV29">
        <v>3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25</v>
      </c>
      <c r="FP29">
        <v>22</v>
      </c>
      <c r="FQ29">
        <v>50</v>
      </c>
      <c r="FR29">
        <v>4</v>
      </c>
      <c r="FS29">
        <v>2</v>
      </c>
      <c r="FT29">
        <v>0</v>
      </c>
      <c r="FU29">
        <v>8619</v>
      </c>
      <c r="FV29">
        <v>4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47</v>
      </c>
      <c r="GD29">
        <v>0</v>
      </c>
      <c r="GE29">
        <v>0</v>
      </c>
      <c r="GF29">
        <v>0</v>
      </c>
      <c r="GG29">
        <v>0</v>
      </c>
      <c r="GH29">
        <v>3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6</v>
      </c>
      <c r="GO29">
        <v>102</v>
      </c>
      <c r="GP29">
        <v>8781</v>
      </c>
      <c r="GQ29">
        <v>1</v>
      </c>
      <c r="GR29">
        <v>957</v>
      </c>
      <c r="GS29">
        <v>0</v>
      </c>
      <c r="GT29">
        <v>9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9</v>
      </c>
      <c r="HP29">
        <v>0</v>
      </c>
      <c r="HQ29">
        <v>3</v>
      </c>
      <c r="HR29">
        <v>0</v>
      </c>
      <c r="HS29">
        <v>136</v>
      </c>
      <c r="HT29">
        <v>29</v>
      </c>
      <c r="HU29">
        <v>0</v>
      </c>
      <c r="HV29">
        <v>1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3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30</v>
      </c>
      <c r="IN29">
        <v>199</v>
      </c>
      <c r="IO29">
        <v>2</v>
      </c>
      <c r="IP29">
        <v>54</v>
      </c>
      <c r="IQ29">
        <v>0</v>
      </c>
      <c r="IR29">
        <v>67</v>
      </c>
      <c r="IS29">
        <v>23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3</v>
      </c>
      <c r="JF29">
        <v>2</v>
      </c>
      <c r="JG29">
        <v>0</v>
      </c>
      <c r="JH29">
        <v>0</v>
      </c>
      <c r="JI29">
        <v>1</v>
      </c>
      <c r="JJ29">
        <v>0</v>
      </c>
      <c r="JK29">
        <v>0</v>
      </c>
      <c r="JL29">
        <v>35</v>
      </c>
      <c r="JM29">
        <v>129</v>
      </c>
      <c r="JN29">
        <v>1</v>
      </c>
      <c r="JO29">
        <v>44</v>
      </c>
      <c r="JP29">
        <v>0</v>
      </c>
      <c r="JQ29">
        <v>480</v>
      </c>
      <c r="JR29">
        <v>24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4</v>
      </c>
      <c r="KE29">
        <v>0</v>
      </c>
      <c r="KF29">
        <v>1</v>
      </c>
      <c r="KG29">
        <v>0</v>
      </c>
      <c r="KH29">
        <v>0</v>
      </c>
      <c r="KI29">
        <v>0</v>
      </c>
      <c r="KJ29">
        <v>1</v>
      </c>
      <c r="KK29">
        <v>75</v>
      </c>
      <c r="KL29">
        <v>585</v>
      </c>
      <c r="KM29">
        <v>3</v>
      </c>
      <c r="KN29">
        <v>40</v>
      </c>
      <c r="KO29">
        <v>0</v>
      </c>
      <c r="KP29">
        <v>65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1</v>
      </c>
      <c r="LK29">
        <v>66</v>
      </c>
      <c r="LL29">
        <v>0</v>
      </c>
      <c r="LM29">
        <v>6</v>
      </c>
      <c r="LN29">
        <v>0</v>
      </c>
      <c r="LO29">
        <v>5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5</v>
      </c>
      <c r="MK29">
        <v>0</v>
      </c>
      <c r="ML29">
        <v>0</v>
      </c>
      <c r="MM29">
        <v>0</v>
      </c>
      <c r="MN29">
        <v>134</v>
      </c>
      <c r="MO29">
        <v>0</v>
      </c>
      <c r="MP29">
        <v>0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0</v>
      </c>
      <c r="MX29">
        <v>0</v>
      </c>
      <c r="MY29">
        <v>0</v>
      </c>
      <c r="MZ29">
        <v>0</v>
      </c>
      <c r="NA29">
        <v>0</v>
      </c>
      <c r="NB29">
        <v>0</v>
      </c>
      <c r="NC29">
        <v>0</v>
      </c>
      <c r="ND29">
        <v>0</v>
      </c>
      <c r="NE29">
        <v>0</v>
      </c>
      <c r="NF29">
        <v>0</v>
      </c>
      <c r="NG29">
        <v>0</v>
      </c>
      <c r="NH29">
        <v>6</v>
      </c>
      <c r="NI29">
        <v>140</v>
      </c>
      <c r="NJ29">
        <v>0</v>
      </c>
      <c r="NK29">
        <v>2</v>
      </c>
      <c r="NL29">
        <v>0</v>
      </c>
      <c r="NM29">
        <v>432</v>
      </c>
      <c r="NN29">
        <v>2</v>
      </c>
      <c r="NO29">
        <v>0</v>
      </c>
      <c r="NP29">
        <v>0</v>
      </c>
      <c r="NQ29">
        <v>0</v>
      </c>
      <c r="NR29">
        <v>0</v>
      </c>
      <c r="NS29">
        <v>0</v>
      </c>
      <c r="NT29">
        <v>0</v>
      </c>
      <c r="NU29">
        <v>0</v>
      </c>
      <c r="NV29">
        <v>0</v>
      </c>
      <c r="NW29">
        <v>0</v>
      </c>
      <c r="NX29">
        <v>0</v>
      </c>
      <c r="NY29">
        <v>0</v>
      </c>
      <c r="NZ29">
        <v>0</v>
      </c>
      <c r="OA29">
        <v>0</v>
      </c>
      <c r="OB29">
        <v>0</v>
      </c>
      <c r="OC29">
        <v>0</v>
      </c>
      <c r="OD29">
        <v>0</v>
      </c>
      <c r="OE29">
        <v>0</v>
      </c>
      <c r="OF29">
        <v>0</v>
      </c>
      <c r="OG29">
        <v>36</v>
      </c>
      <c r="OH29">
        <v>470</v>
      </c>
      <c r="OI29">
        <v>0</v>
      </c>
      <c r="OJ29">
        <v>8</v>
      </c>
      <c r="OK29">
        <v>0</v>
      </c>
      <c r="OL29">
        <v>17622</v>
      </c>
      <c r="OM29">
        <v>1547</v>
      </c>
      <c r="ON29">
        <v>0</v>
      </c>
      <c r="OO29">
        <v>144</v>
      </c>
      <c r="OP29">
        <v>0</v>
      </c>
      <c r="OQ29">
        <v>0</v>
      </c>
      <c r="OR29">
        <v>0</v>
      </c>
      <c r="OS29">
        <v>0</v>
      </c>
      <c r="OT29">
        <v>48</v>
      </c>
      <c r="OU29">
        <v>0</v>
      </c>
      <c r="OV29">
        <v>0</v>
      </c>
      <c r="OW29">
        <v>0</v>
      </c>
      <c r="OX29">
        <v>0</v>
      </c>
      <c r="OY29">
        <v>138</v>
      </c>
      <c r="OZ29">
        <v>2</v>
      </c>
      <c r="PA29">
        <v>4</v>
      </c>
      <c r="PB29">
        <v>0</v>
      </c>
      <c r="PC29">
        <v>54</v>
      </c>
      <c r="PD29">
        <v>0</v>
      </c>
      <c r="PE29">
        <v>62</v>
      </c>
      <c r="PF29">
        <v>1486</v>
      </c>
      <c r="PG29">
        <v>21105</v>
      </c>
      <c r="PH29">
        <v>59</v>
      </c>
      <c r="PI29">
        <v>2110</v>
      </c>
      <c r="PJ29">
        <v>0</v>
      </c>
      <c r="PK29">
        <v>2194</v>
      </c>
      <c r="PL29">
        <v>1698</v>
      </c>
      <c r="PM29">
        <v>1</v>
      </c>
      <c r="PN29">
        <v>0</v>
      </c>
      <c r="PO29">
        <v>0</v>
      </c>
      <c r="PP29">
        <v>0</v>
      </c>
      <c r="PQ29">
        <v>0</v>
      </c>
      <c r="PR29">
        <v>0</v>
      </c>
      <c r="PS29">
        <v>0</v>
      </c>
      <c r="PT29">
        <v>25</v>
      </c>
      <c r="PU29">
        <v>0</v>
      </c>
      <c r="PV29">
        <v>0</v>
      </c>
      <c r="PW29">
        <v>0</v>
      </c>
      <c r="PX29">
        <v>0</v>
      </c>
      <c r="PY29">
        <v>0</v>
      </c>
      <c r="PZ29">
        <v>0</v>
      </c>
      <c r="QA29">
        <v>0</v>
      </c>
      <c r="QB29">
        <v>0</v>
      </c>
      <c r="QC29">
        <v>0</v>
      </c>
      <c r="QD29">
        <v>0</v>
      </c>
      <c r="QE29">
        <v>138</v>
      </c>
      <c r="QF29">
        <v>4056</v>
      </c>
      <c r="QG29">
        <v>0</v>
      </c>
      <c r="QH29">
        <v>239</v>
      </c>
      <c r="QI29">
        <v>0</v>
      </c>
      <c r="QJ29">
        <v>559</v>
      </c>
      <c r="QK29">
        <v>404</v>
      </c>
      <c r="QL29">
        <v>0</v>
      </c>
      <c r="QM29">
        <v>0</v>
      </c>
      <c r="QN29">
        <v>0</v>
      </c>
      <c r="QO29">
        <v>0</v>
      </c>
      <c r="QP29">
        <v>0</v>
      </c>
      <c r="QQ29">
        <v>0</v>
      </c>
      <c r="QR29">
        <v>0</v>
      </c>
      <c r="QS29">
        <v>5</v>
      </c>
      <c r="QT29">
        <v>0</v>
      </c>
      <c r="QU29">
        <v>0</v>
      </c>
      <c r="QV29">
        <v>0</v>
      </c>
      <c r="QW29">
        <v>0</v>
      </c>
      <c r="QX29">
        <v>0</v>
      </c>
      <c r="QY29">
        <v>0</v>
      </c>
      <c r="QZ29">
        <v>0</v>
      </c>
      <c r="RA29">
        <v>0</v>
      </c>
      <c r="RB29">
        <v>0</v>
      </c>
      <c r="RC29">
        <v>0</v>
      </c>
      <c r="RD29">
        <v>225</v>
      </c>
      <c r="RE29">
        <v>1193</v>
      </c>
      <c r="RF29">
        <v>0</v>
      </c>
      <c r="RG29">
        <v>0</v>
      </c>
      <c r="RH29">
        <v>0</v>
      </c>
      <c r="RI29">
        <v>474</v>
      </c>
      <c r="RJ29">
        <v>584</v>
      </c>
      <c r="RK29">
        <v>9</v>
      </c>
      <c r="RL29">
        <v>0</v>
      </c>
      <c r="RM29">
        <v>0</v>
      </c>
      <c r="RN29">
        <v>0</v>
      </c>
      <c r="RO29">
        <v>0</v>
      </c>
      <c r="RP29">
        <v>0</v>
      </c>
      <c r="RQ29">
        <v>0</v>
      </c>
      <c r="RR29">
        <v>0</v>
      </c>
      <c r="RS29">
        <v>0</v>
      </c>
      <c r="RT29">
        <v>0</v>
      </c>
      <c r="RU29">
        <v>0</v>
      </c>
      <c r="RV29">
        <v>0</v>
      </c>
      <c r="RW29">
        <v>0</v>
      </c>
      <c r="RX29">
        <v>0</v>
      </c>
      <c r="RY29">
        <v>0</v>
      </c>
      <c r="RZ29">
        <v>0</v>
      </c>
      <c r="SA29">
        <v>0</v>
      </c>
      <c r="SB29">
        <v>0</v>
      </c>
      <c r="SC29">
        <v>44</v>
      </c>
      <c r="SD29">
        <v>1111</v>
      </c>
      <c r="SE29">
        <v>0</v>
      </c>
      <c r="SF29">
        <v>0</v>
      </c>
      <c r="SG29">
        <v>0</v>
      </c>
      <c r="SH29">
        <v>31</v>
      </c>
      <c r="SI29">
        <v>13</v>
      </c>
      <c r="SJ29">
        <v>0</v>
      </c>
      <c r="SK29">
        <v>0</v>
      </c>
      <c r="SL29">
        <v>0</v>
      </c>
      <c r="SM29">
        <v>0</v>
      </c>
      <c r="SN29">
        <v>0</v>
      </c>
      <c r="SO29">
        <v>0</v>
      </c>
      <c r="SP29">
        <v>0</v>
      </c>
      <c r="SQ29">
        <v>0</v>
      </c>
      <c r="SR29">
        <v>0</v>
      </c>
      <c r="SS29">
        <v>0</v>
      </c>
      <c r="ST29">
        <v>0</v>
      </c>
      <c r="SU29">
        <v>0</v>
      </c>
      <c r="SV29">
        <v>0</v>
      </c>
      <c r="SW29">
        <v>0</v>
      </c>
      <c r="SX29">
        <v>0</v>
      </c>
      <c r="SY29">
        <v>0</v>
      </c>
      <c r="SZ29">
        <v>0</v>
      </c>
      <c r="TA29">
        <v>0</v>
      </c>
      <c r="TB29">
        <v>30</v>
      </c>
      <c r="TC29">
        <v>74</v>
      </c>
      <c r="TD29">
        <v>0</v>
      </c>
      <c r="TE29">
        <v>0</v>
      </c>
      <c r="TF29">
        <v>0</v>
      </c>
      <c r="TG29">
        <v>14</v>
      </c>
      <c r="TH29">
        <v>10</v>
      </c>
      <c r="TI29">
        <v>0</v>
      </c>
      <c r="TJ29">
        <v>0</v>
      </c>
      <c r="TK29">
        <v>0</v>
      </c>
      <c r="TL29">
        <v>0</v>
      </c>
      <c r="TM29">
        <v>0</v>
      </c>
      <c r="TN29">
        <v>0</v>
      </c>
      <c r="TO29">
        <v>0</v>
      </c>
      <c r="TP29">
        <v>0</v>
      </c>
      <c r="TQ29">
        <v>0</v>
      </c>
      <c r="TR29">
        <v>0</v>
      </c>
      <c r="TS29">
        <v>0</v>
      </c>
      <c r="TT29">
        <v>0</v>
      </c>
      <c r="TU29">
        <v>0</v>
      </c>
      <c r="TV29">
        <v>0</v>
      </c>
      <c r="TW29">
        <v>0</v>
      </c>
      <c r="TX29">
        <v>0</v>
      </c>
      <c r="TY29">
        <v>0</v>
      </c>
      <c r="TZ29">
        <v>0</v>
      </c>
      <c r="UA29">
        <v>14</v>
      </c>
      <c r="UB29">
        <v>38</v>
      </c>
      <c r="UC29">
        <v>0</v>
      </c>
      <c r="UD29">
        <v>0</v>
      </c>
      <c r="UE29">
        <v>0</v>
      </c>
      <c r="UF29">
        <v>2</v>
      </c>
      <c r="UG29">
        <v>1</v>
      </c>
      <c r="UH29">
        <v>2</v>
      </c>
      <c r="UI29">
        <v>0</v>
      </c>
      <c r="UJ29">
        <v>0</v>
      </c>
      <c r="UK29">
        <v>0</v>
      </c>
      <c r="UL29">
        <v>0</v>
      </c>
      <c r="UM29">
        <v>0</v>
      </c>
      <c r="UN29">
        <v>0</v>
      </c>
      <c r="UO29">
        <v>0</v>
      </c>
      <c r="UP29">
        <v>0</v>
      </c>
      <c r="UQ29">
        <v>0</v>
      </c>
      <c r="UR29">
        <v>0</v>
      </c>
      <c r="US29">
        <v>0</v>
      </c>
      <c r="UT29">
        <v>0</v>
      </c>
      <c r="UU29">
        <v>0</v>
      </c>
      <c r="UV29">
        <v>0</v>
      </c>
      <c r="UW29">
        <v>0</v>
      </c>
      <c r="UX29">
        <v>0</v>
      </c>
      <c r="UY29">
        <v>0</v>
      </c>
      <c r="UZ29">
        <v>2</v>
      </c>
      <c r="VA29">
        <v>7</v>
      </c>
      <c r="VB29">
        <v>0</v>
      </c>
      <c r="VC29">
        <v>0</v>
      </c>
      <c r="VD29">
        <v>0</v>
      </c>
      <c r="VE29">
        <v>37</v>
      </c>
      <c r="VF29">
        <v>20</v>
      </c>
      <c r="VG29">
        <v>0</v>
      </c>
      <c r="VH29">
        <v>0</v>
      </c>
      <c r="VI29">
        <v>0</v>
      </c>
      <c r="VJ29">
        <v>0</v>
      </c>
      <c r="VK29">
        <v>0</v>
      </c>
      <c r="VL29">
        <v>0</v>
      </c>
      <c r="VM29">
        <v>0</v>
      </c>
      <c r="VN29">
        <v>0</v>
      </c>
      <c r="VO29">
        <v>0</v>
      </c>
      <c r="VP29">
        <v>0</v>
      </c>
      <c r="VQ29">
        <v>0</v>
      </c>
      <c r="VR29">
        <v>0</v>
      </c>
      <c r="VS29">
        <v>0</v>
      </c>
      <c r="VT29">
        <v>0</v>
      </c>
      <c r="VU29">
        <v>0</v>
      </c>
      <c r="VV29">
        <v>0</v>
      </c>
      <c r="VW29">
        <v>0</v>
      </c>
      <c r="VX29">
        <v>0</v>
      </c>
      <c r="VY29">
        <v>20</v>
      </c>
      <c r="VZ29">
        <v>77</v>
      </c>
      <c r="WA29">
        <v>0</v>
      </c>
      <c r="WB29">
        <v>0</v>
      </c>
      <c r="WC29">
        <v>0</v>
      </c>
      <c r="WD29">
        <v>221</v>
      </c>
      <c r="WE29">
        <v>140</v>
      </c>
      <c r="WF29">
        <v>3</v>
      </c>
      <c r="WG29">
        <v>0</v>
      </c>
      <c r="WH29">
        <v>0</v>
      </c>
      <c r="WI29">
        <v>0</v>
      </c>
      <c r="WJ29">
        <v>0</v>
      </c>
      <c r="WK29">
        <v>0</v>
      </c>
      <c r="WL29">
        <v>0</v>
      </c>
      <c r="WM29">
        <v>0</v>
      </c>
      <c r="WN29">
        <v>0</v>
      </c>
      <c r="WO29">
        <v>0</v>
      </c>
      <c r="WP29">
        <v>0</v>
      </c>
      <c r="WQ29">
        <v>0</v>
      </c>
      <c r="WR29">
        <v>0</v>
      </c>
      <c r="WS29">
        <v>0</v>
      </c>
      <c r="WT29">
        <v>0</v>
      </c>
      <c r="WU29">
        <v>0</v>
      </c>
      <c r="WV29">
        <v>0</v>
      </c>
      <c r="WW29">
        <v>0</v>
      </c>
      <c r="WX29">
        <v>393</v>
      </c>
      <c r="WY29">
        <v>757</v>
      </c>
      <c r="WZ29">
        <v>0</v>
      </c>
      <c r="XA29">
        <v>0</v>
      </c>
      <c r="XB29">
        <v>0</v>
      </c>
      <c r="XC29">
        <v>453</v>
      </c>
      <c r="XD29">
        <v>236</v>
      </c>
      <c r="XE29">
        <v>4</v>
      </c>
      <c r="XF29">
        <v>0</v>
      </c>
      <c r="XG29">
        <v>0</v>
      </c>
      <c r="XH29">
        <v>0</v>
      </c>
      <c r="XI29">
        <v>0</v>
      </c>
      <c r="XJ29">
        <v>0</v>
      </c>
      <c r="XK29">
        <v>0</v>
      </c>
      <c r="XL29">
        <v>0</v>
      </c>
      <c r="XM29">
        <v>0</v>
      </c>
      <c r="XN29">
        <v>0</v>
      </c>
      <c r="XO29">
        <v>0</v>
      </c>
      <c r="XP29">
        <v>0</v>
      </c>
      <c r="XQ29">
        <v>0</v>
      </c>
      <c r="XR29">
        <v>0</v>
      </c>
      <c r="XS29">
        <v>0</v>
      </c>
      <c r="XT29">
        <v>0</v>
      </c>
      <c r="XU29">
        <v>0</v>
      </c>
      <c r="XV29">
        <v>0</v>
      </c>
      <c r="XW29">
        <v>164</v>
      </c>
      <c r="XX29">
        <v>857</v>
      </c>
      <c r="XY29">
        <v>0</v>
      </c>
      <c r="XZ29">
        <v>0</v>
      </c>
      <c r="YA29">
        <v>0</v>
      </c>
      <c r="YB29">
        <v>20</v>
      </c>
      <c r="YC29">
        <v>13</v>
      </c>
      <c r="YD29">
        <v>3</v>
      </c>
      <c r="YE29">
        <v>0</v>
      </c>
      <c r="YF29">
        <v>0</v>
      </c>
      <c r="YG29">
        <v>0</v>
      </c>
      <c r="YH29">
        <v>0</v>
      </c>
      <c r="YI29">
        <v>0</v>
      </c>
      <c r="YJ29">
        <v>0</v>
      </c>
      <c r="YK29">
        <v>0</v>
      </c>
      <c r="YL29">
        <v>0</v>
      </c>
      <c r="YM29">
        <v>0</v>
      </c>
      <c r="YN29">
        <v>0</v>
      </c>
      <c r="YO29">
        <v>0</v>
      </c>
      <c r="YP29">
        <v>0</v>
      </c>
      <c r="YQ29">
        <v>0</v>
      </c>
      <c r="YR29">
        <v>0</v>
      </c>
      <c r="YS29">
        <v>0</v>
      </c>
      <c r="YT29">
        <v>0</v>
      </c>
      <c r="YU29">
        <v>0</v>
      </c>
      <c r="YV29">
        <v>0</v>
      </c>
      <c r="YW29">
        <v>36</v>
      </c>
      <c r="YX29">
        <v>0</v>
      </c>
      <c r="YY29">
        <v>0</v>
      </c>
      <c r="YZ29">
        <v>0</v>
      </c>
      <c r="ZA29">
        <v>0</v>
      </c>
      <c r="ZB29">
        <v>0</v>
      </c>
      <c r="ZC29">
        <v>0</v>
      </c>
      <c r="ZD29">
        <v>0</v>
      </c>
      <c r="ZE29">
        <v>0</v>
      </c>
      <c r="ZF29">
        <v>0</v>
      </c>
      <c r="ZG29">
        <v>0</v>
      </c>
      <c r="ZH29">
        <v>0</v>
      </c>
      <c r="ZI29">
        <v>0</v>
      </c>
      <c r="ZJ29">
        <v>0</v>
      </c>
      <c r="ZK29">
        <v>0</v>
      </c>
      <c r="ZL29">
        <v>0</v>
      </c>
      <c r="ZM29">
        <v>0</v>
      </c>
      <c r="ZN29">
        <v>0</v>
      </c>
      <c r="ZO29">
        <v>0</v>
      </c>
      <c r="ZP29">
        <v>0</v>
      </c>
      <c r="ZQ29">
        <v>0</v>
      </c>
      <c r="ZR29">
        <v>0</v>
      </c>
      <c r="ZS29">
        <v>0</v>
      </c>
      <c r="ZT29">
        <v>0</v>
      </c>
      <c r="ZU29">
        <v>0</v>
      </c>
      <c r="ZV29">
        <v>0</v>
      </c>
      <c r="ZW29">
        <v>0</v>
      </c>
      <c r="ZX29">
        <v>0</v>
      </c>
      <c r="ZY29">
        <v>0</v>
      </c>
      <c r="ZZ29">
        <v>107</v>
      </c>
      <c r="AAA29">
        <v>52</v>
      </c>
      <c r="AAB29">
        <v>8</v>
      </c>
      <c r="AAC29">
        <v>0</v>
      </c>
      <c r="AAD29">
        <v>0</v>
      </c>
      <c r="AAE29">
        <v>0</v>
      </c>
      <c r="AAF29">
        <v>0</v>
      </c>
      <c r="AAG29">
        <v>0</v>
      </c>
      <c r="AAH29">
        <v>0</v>
      </c>
      <c r="AAI29">
        <v>0</v>
      </c>
      <c r="AAJ29">
        <v>0</v>
      </c>
      <c r="AAK29">
        <v>0</v>
      </c>
      <c r="AAL29">
        <v>0</v>
      </c>
      <c r="AAM29">
        <v>0</v>
      </c>
      <c r="AAN29">
        <v>0</v>
      </c>
      <c r="AAO29">
        <v>0</v>
      </c>
      <c r="AAP29">
        <v>0</v>
      </c>
      <c r="AAQ29">
        <v>0</v>
      </c>
      <c r="AAR29">
        <v>0</v>
      </c>
      <c r="AAS29">
        <v>0</v>
      </c>
      <c r="AAT29">
        <v>5</v>
      </c>
      <c r="AAU29">
        <v>172</v>
      </c>
      <c r="AAV29">
        <v>0</v>
      </c>
      <c r="AAW29">
        <v>0</v>
      </c>
      <c r="AAX29">
        <v>0</v>
      </c>
      <c r="AAY29">
        <v>224</v>
      </c>
      <c r="AAZ29">
        <v>46</v>
      </c>
      <c r="ABA29">
        <v>24</v>
      </c>
      <c r="ABB29">
        <v>0</v>
      </c>
      <c r="ABC29">
        <v>0</v>
      </c>
      <c r="ABD29">
        <v>0</v>
      </c>
      <c r="ABE29">
        <v>0</v>
      </c>
      <c r="ABF29">
        <v>0</v>
      </c>
      <c r="ABG29">
        <v>0</v>
      </c>
      <c r="ABH29">
        <v>0</v>
      </c>
      <c r="ABI29">
        <v>0</v>
      </c>
      <c r="ABJ29">
        <v>0</v>
      </c>
      <c r="ABK29">
        <v>0</v>
      </c>
      <c r="ABL29">
        <v>0</v>
      </c>
      <c r="ABM29">
        <v>0</v>
      </c>
      <c r="ABN29">
        <v>0</v>
      </c>
      <c r="ABO29">
        <v>0</v>
      </c>
      <c r="ABP29">
        <v>0</v>
      </c>
      <c r="ABQ29">
        <v>0</v>
      </c>
      <c r="ABR29">
        <v>0</v>
      </c>
      <c r="ABS29">
        <v>3</v>
      </c>
      <c r="ABT29">
        <v>297</v>
      </c>
      <c r="ABU29">
        <v>0</v>
      </c>
      <c r="ABV29">
        <v>0</v>
      </c>
      <c r="ABW29">
        <v>0</v>
      </c>
      <c r="ABX29">
        <v>6</v>
      </c>
      <c r="ABY29">
        <v>4</v>
      </c>
      <c r="ABZ29">
        <v>0</v>
      </c>
      <c r="ACA29">
        <v>0</v>
      </c>
      <c r="ACB29">
        <v>0</v>
      </c>
      <c r="ACC29">
        <v>0</v>
      </c>
      <c r="ACD29">
        <v>0</v>
      </c>
      <c r="ACE29">
        <v>0</v>
      </c>
      <c r="ACF29">
        <v>0</v>
      </c>
      <c r="ACG29">
        <v>0</v>
      </c>
      <c r="ACH29">
        <v>0</v>
      </c>
      <c r="ACI29">
        <v>0</v>
      </c>
      <c r="ACJ29">
        <v>0</v>
      </c>
      <c r="ACK29">
        <v>0</v>
      </c>
      <c r="ACL29">
        <v>0</v>
      </c>
      <c r="ACM29">
        <v>0</v>
      </c>
      <c r="ACN29">
        <v>0</v>
      </c>
      <c r="ACO29">
        <v>0</v>
      </c>
      <c r="ACP29">
        <v>0</v>
      </c>
      <c r="ACQ29">
        <v>0</v>
      </c>
      <c r="ACR29">
        <v>2</v>
      </c>
      <c r="ACS29">
        <v>12</v>
      </c>
      <c r="ACT29">
        <v>0</v>
      </c>
      <c r="ACU29">
        <v>0</v>
      </c>
      <c r="ACV29">
        <v>0</v>
      </c>
      <c r="ACW29">
        <v>1114</v>
      </c>
      <c r="ACX29">
        <v>2075</v>
      </c>
      <c r="ACY29">
        <v>119</v>
      </c>
      <c r="ACZ29">
        <v>0</v>
      </c>
      <c r="ADA29">
        <v>0</v>
      </c>
      <c r="ADB29">
        <v>0</v>
      </c>
      <c r="ADC29">
        <v>0</v>
      </c>
      <c r="ADD29">
        <v>0</v>
      </c>
      <c r="ADE29">
        <v>0</v>
      </c>
      <c r="ADF29">
        <v>0</v>
      </c>
      <c r="ADG29">
        <v>0</v>
      </c>
      <c r="ADH29">
        <v>0</v>
      </c>
      <c r="ADI29">
        <v>0</v>
      </c>
      <c r="ADJ29">
        <v>0</v>
      </c>
      <c r="ADK29">
        <v>0</v>
      </c>
      <c r="ADL29">
        <v>0</v>
      </c>
      <c r="ADM29">
        <v>0</v>
      </c>
      <c r="ADN29">
        <v>0</v>
      </c>
      <c r="ADO29">
        <v>0</v>
      </c>
      <c r="ADP29">
        <v>0</v>
      </c>
      <c r="ADQ29">
        <v>64</v>
      </c>
      <c r="ADR29">
        <v>3372</v>
      </c>
      <c r="ADS29">
        <v>0</v>
      </c>
      <c r="ADT29">
        <v>0</v>
      </c>
      <c r="ADU29">
        <v>0</v>
      </c>
      <c r="ADV29">
        <v>4839</v>
      </c>
      <c r="ADW29">
        <v>3313</v>
      </c>
      <c r="ADX29">
        <v>109</v>
      </c>
      <c r="ADY29">
        <v>0</v>
      </c>
      <c r="ADZ29">
        <v>0</v>
      </c>
      <c r="AEA29">
        <v>0</v>
      </c>
      <c r="AEB29">
        <v>0</v>
      </c>
      <c r="AEC29">
        <v>0</v>
      </c>
      <c r="AED29">
        <v>0</v>
      </c>
      <c r="AEE29">
        <v>0</v>
      </c>
      <c r="AEF29">
        <v>0</v>
      </c>
      <c r="AEG29">
        <v>0</v>
      </c>
      <c r="AEH29">
        <v>0</v>
      </c>
      <c r="AEI29">
        <v>0</v>
      </c>
      <c r="AEJ29">
        <v>0</v>
      </c>
      <c r="AEK29">
        <v>0</v>
      </c>
      <c r="AEL29">
        <v>0</v>
      </c>
      <c r="AEM29">
        <v>0</v>
      </c>
      <c r="AEN29">
        <v>0</v>
      </c>
      <c r="AEO29">
        <v>0</v>
      </c>
      <c r="AEP29">
        <v>1775</v>
      </c>
      <c r="AEQ29">
        <v>10036</v>
      </c>
      <c r="AER29">
        <v>0</v>
      </c>
      <c r="AES29">
        <v>0</v>
      </c>
      <c r="AET29">
        <v>0</v>
      </c>
      <c r="AEU29">
        <v>10295</v>
      </c>
      <c r="AEV29">
        <v>8609</v>
      </c>
      <c r="AEW29">
        <v>282</v>
      </c>
      <c r="AEX29">
        <v>0</v>
      </c>
      <c r="AEY29">
        <v>0</v>
      </c>
      <c r="AEZ29">
        <v>0</v>
      </c>
      <c r="AFA29">
        <v>0</v>
      </c>
      <c r="AFB29">
        <v>0</v>
      </c>
      <c r="AFC29">
        <v>0</v>
      </c>
      <c r="AFD29">
        <v>30</v>
      </c>
      <c r="AFE29">
        <v>0</v>
      </c>
      <c r="AFF29">
        <v>0</v>
      </c>
      <c r="AFG29">
        <v>0</v>
      </c>
      <c r="AFH29">
        <v>0</v>
      </c>
      <c r="AFI29">
        <v>0</v>
      </c>
      <c r="AFJ29">
        <v>0</v>
      </c>
      <c r="AFK29">
        <v>0</v>
      </c>
      <c r="AFL29">
        <v>0</v>
      </c>
      <c r="AFM29">
        <v>0</v>
      </c>
      <c r="AFN29">
        <v>0</v>
      </c>
      <c r="AFO29">
        <v>2879</v>
      </c>
      <c r="AFP29">
        <v>22095</v>
      </c>
      <c r="AFQ29">
        <v>0</v>
      </c>
      <c r="AFR29">
        <v>239</v>
      </c>
      <c r="AFS29">
        <v>0</v>
      </c>
      <c r="AFT29">
        <v>31</v>
      </c>
      <c r="AFU29">
        <v>1</v>
      </c>
      <c r="AFV29">
        <v>0</v>
      </c>
      <c r="AFW29">
        <v>0</v>
      </c>
      <c r="AFX29">
        <v>0</v>
      </c>
      <c r="AFY29">
        <v>0</v>
      </c>
      <c r="AFZ29">
        <v>0</v>
      </c>
      <c r="AGA29">
        <v>0</v>
      </c>
      <c r="AGB29">
        <v>0</v>
      </c>
      <c r="AGC29">
        <v>0</v>
      </c>
      <c r="AGD29">
        <v>0</v>
      </c>
      <c r="AGE29">
        <v>0</v>
      </c>
      <c r="AGF29">
        <v>0</v>
      </c>
      <c r="AGG29">
        <v>1</v>
      </c>
      <c r="AGH29">
        <v>0</v>
      </c>
      <c r="AGI29">
        <v>0</v>
      </c>
      <c r="AGJ29">
        <v>0</v>
      </c>
      <c r="AGK29">
        <v>0</v>
      </c>
      <c r="AGL29">
        <v>0</v>
      </c>
      <c r="AGM29">
        <v>0</v>
      </c>
      <c r="AGN29">
        <v>1</v>
      </c>
      <c r="AGO29">
        <v>34</v>
      </c>
      <c r="AGP29">
        <v>0</v>
      </c>
      <c r="AGQ29">
        <v>3</v>
      </c>
      <c r="AGR29">
        <v>0</v>
      </c>
      <c r="AGS29">
        <v>4</v>
      </c>
      <c r="AGT29">
        <v>4</v>
      </c>
      <c r="AGU29">
        <v>0</v>
      </c>
      <c r="AGV29">
        <v>0</v>
      </c>
      <c r="AGW29">
        <v>0</v>
      </c>
      <c r="AGX29">
        <v>0</v>
      </c>
      <c r="AGY29">
        <v>0</v>
      </c>
      <c r="AGZ29">
        <v>0</v>
      </c>
      <c r="AHA29">
        <v>0</v>
      </c>
      <c r="AHB29">
        <v>0</v>
      </c>
      <c r="AHC29">
        <v>0</v>
      </c>
      <c r="AHD29">
        <v>0</v>
      </c>
      <c r="AHE29">
        <v>0</v>
      </c>
      <c r="AHF29">
        <v>0</v>
      </c>
      <c r="AHG29">
        <v>0</v>
      </c>
      <c r="AHH29">
        <v>0</v>
      </c>
      <c r="AHI29">
        <v>0</v>
      </c>
      <c r="AHJ29">
        <v>0</v>
      </c>
      <c r="AHK29">
        <v>0</v>
      </c>
      <c r="AHL29">
        <v>0</v>
      </c>
      <c r="AHM29">
        <v>2</v>
      </c>
      <c r="AHN29">
        <v>10</v>
      </c>
      <c r="AHO29">
        <v>0</v>
      </c>
      <c r="AHP29">
        <v>1</v>
      </c>
      <c r="AHQ29">
        <v>0</v>
      </c>
      <c r="AHR29">
        <v>0</v>
      </c>
      <c r="AHS29">
        <v>0</v>
      </c>
      <c r="AHT29">
        <v>0</v>
      </c>
      <c r="AHU29">
        <v>0</v>
      </c>
      <c r="AHV29">
        <v>0</v>
      </c>
      <c r="AHW29">
        <v>0</v>
      </c>
      <c r="AHX29">
        <v>0</v>
      </c>
      <c r="AHY29">
        <v>0</v>
      </c>
      <c r="AHZ29">
        <v>0</v>
      </c>
      <c r="AIA29">
        <v>0</v>
      </c>
      <c r="AIB29">
        <v>0</v>
      </c>
      <c r="AIC29">
        <v>0</v>
      </c>
      <c r="AID29">
        <v>0</v>
      </c>
      <c r="AIE29">
        <v>0</v>
      </c>
      <c r="AIF29">
        <v>0</v>
      </c>
      <c r="AIG29">
        <v>0</v>
      </c>
      <c r="AIH29">
        <v>0</v>
      </c>
      <c r="AII29">
        <v>0</v>
      </c>
      <c r="AIJ29">
        <v>0</v>
      </c>
      <c r="AIK29">
        <v>0</v>
      </c>
      <c r="AIL29">
        <v>0</v>
      </c>
      <c r="AIM29">
        <v>0</v>
      </c>
      <c r="AIN29">
        <v>0</v>
      </c>
      <c r="AIO29">
        <v>0</v>
      </c>
      <c r="AIP29">
        <v>0</v>
      </c>
      <c r="AIQ29">
        <v>0</v>
      </c>
      <c r="AIR29">
        <v>0</v>
      </c>
      <c r="AIS29">
        <v>0</v>
      </c>
      <c r="AIT29">
        <v>0</v>
      </c>
      <c r="AIU29">
        <v>0</v>
      </c>
      <c r="AIV29">
        <v>0</v>
      </c>
      <c r="AIW29">
        <v>0</v>
      </c>
      <c r="AIX29">
        <v>0</v>
      </c>
      <c r="AIY29">
        <v>0</v>
      </c>
      <c r="AIZ29">
        <v>0</v>
      </c>
      <c r="AJA29">
        <v>0</v>
      </c>
      <c r="AJB29">
        <v>0</v>
      </c>
      <c r="AJC29">
        <v>0</v>
      </c>
      <c r="AJD29">
        <v>0</v>
      </c>
      <c r="AJE29">
        <v>0</v>
      </c>
      <c r="AJF29">
        <v>0</v>
      </c>
      <c r="AJG29">
        <v>0</v>
      </c>
      <c r="AJH29">
        <v>0</v>
      </c>
      <c r="AJI29">
        <v>0</v>
      </c>
      <c r="AJJ29">
        <v>0</v>
      </c>
      <c r="AJK29">
        <v>0</v>
      </c>
      <c r="AJL29">
        <v>0</v>
      </c>
      <c r="AJM29">
        <v>0</v>
      </c>
      <c r="AJN29">
        <v>0</v>
      </c>
      <c r="AJO29">
        <v>0</v>
      </c>
      <c r="AJP29">
        <v>8337</v>
      </c>
      <c r="AJQ29">
        <v>0</v>
      </c>
      <c r="AJR29">
        <v>0</v>
      </c>
      <c r="AJS29">
        <v>0</v>
      </c>
      <c r="AJT29">
        <v>0</v>
      </c>
      <c r="AJU29">
        <v>7</v>
      </c>
      <c r="AJV29">
        <v>0</v>
      </c>
      <c r="AJW29">
        <v>0</v>
      </c>
      <c r="AJX29">
        <v>0</v>
      </c>
      <c r="AJY29">
        <v>0</v>
      </c>
      <c r="AJZ29">
        <v>0</v>
      </c>
      <c r="AKA29">
        <v>0</v>
      </c>
      <c r="AKB29">
        <v>0</v>
      </c>
      <c r="AKC29">
        <v>0</v>
      </c>
      <c r="AKD29">
        <v>668</v>
      </c>
      <c r="AKE29">
        <v>0</v>
      </c>
      <c r="AKF29">
        <v>4056</v>
      </c>
      <c r="AKG29">
        <v>25</v>
      </c>
      <c r="AKH29">
        <v>0</v>
      </c>
      <c r="AKI29">
        <v>4</v>
      </c>
      <c r="AKJ29">
        <v>0</v>
      </c>
      <c r="AKK29">
        <v>0</v>
      </c>
      <c r="AKL29">
        <v>1</v>
      </c>
      <c r="AKM29">
        <v>2</v>
      </c>
      <c r="AKN29">
        <v>0</v>
      </c>
      <c r="AKO29">
        <v>5</v>
      </c>
      <c r="AKP29">
        <v>1</v>
      </c>
      <c r="AKQ29">
        <v>0</v>
      </c>
      <c r="AKR29">
        <v>0</v>
      </c>
      <c r="AKS29">
        <v>2</v>
      </c>
      <c r="AKT29">
        <v>0</v>
      </c>
      <c r="AKU29">
        <v>0</v>
      </c>
      <c r="AKV29">
        <v>0</v>
      </c>
      <c r="AKW29">
        <v>0</v>
      </c>
      <c r="AKX29">
        <v>0</v>
      </c>
      <c r="AKY29">
        <v>0</v>
      </c>
      <c r="AKZ29">
        <v>0</v>
      </c>
      <c r="ALA29">
        <v>0</v>
      </c>
      <c r="ALB29">
        <v>0</v>
      </c>
      <c r="ALC29">
        <v>0</v>
      </c>
      <c r="ALD29">
        <v>0</v>
      </c>
      <c r="ALE29">
        <v>0</v>
      </c>
      <c r="ALF29">
        <v>0</v>
      </c>
      <c r="ALG29">
        <v>0</v>
      </c>
      <c r="ALH29">
        <v>0</v>
      </c>
      <c r="ALK29" s="178" t="s">
        <v>346</v>
      </c>
    </row>
    <row r="30" spans="1:999" hidden="1">
      <c r="A30" s="178" t="s">
        <v>151</v>
      </c>
      <c r="B30">
        <v>697</v>
      </c>
      <c r="C30">
        <v>186</v>
      </c>
      <c r="D30">
        <v>24</v>
      </c>
      <c r="E30">
        <v>16</v>
      </c>
      <c r="F30">
        <v>0</v>
      </c>
      <c r="G30">
        <v>0</v>
      </c>
      <c r="H30">
        <v>0</v>
      </c>
      <c r="I30">
        <v>0</v>
      </c>
      <c r="J30">
        <v>16</v>
      </c>
      <c r="K30">
        <v>0</v>
      </c>
      <c r="L30">
        <v>0</v>
      </c>
      <c r="M30">
        <v>0</v>
      </c>
      <c r="N30">
        <v>0</v>
      </c>
      <c r="O30">
        <v>1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940</v>
      </c>
      <c r="X30">
        <v>0</v>
      </c>
      <c r="Y30">
        <v>262</v>
      </c>
      <c r="Z30">
        <v>0</v>
      </c>
      <c r="AA30">
        <v>77</v>
      </c>
      <c r="AB30">
        <v>15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4</v>
      </c>
      <c r="AJ30">
        <v>0</v>
      </c>
      <c r="AK30">
        <v>0</v>
      </c>
      <c r="AL30">
        <v>0</v>
      </c>
      <c r="AM30">
        <v>0</v>
      </c>
      <c r="AN30">
        <v>1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97</v>
      </c>
      <c r="AW30">
        <v>0</v>
      </c>
      <c r="AX30">
        <v>25</v>
      </c>
      <c r="AY30">
        <v>0</v>
      </c>
      <c r="AZ30">
        <v>4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4</v>
      </c>
      <c r="BV30">
        <v>0</v>
      </c>
      <c r="BW30">
        <v>0</v>
      </c>
      <c r="BX30">
        <v>0</v>
      </c>
      <c r="BY30">
        <v>1</v>
      </c>
      <c r="BZ30">
        <v>2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1</v>
      </c>
      <c r="CS30">
        <v>0</v>
      </c>
      <c r="CT30">
        <v>4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24</v>
      </c>
      <c r="EW30">
        <v>3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1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28</v>
      </c>
      <c r="FR30">
        <v>0</v>
      </c>
      <c r="FS30">
        <v>8</v>
      </c>
      <c r="FT30">
        <v>0</v>
      </c>
      <c r="FU30">
        <v>497</v>
      </c>
      <c r="FV30">
        <v>2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1</v>
      </c>
      <c r="GP30">
        <v>500</v>
      </c>
      <c r="GQ30">
        <v>0</v>
      </c>
      <c r="GR30">
        <v>88</v>
      </c>
      <c r="GS30">
        <v>0</v>
      </c>
      <c r="GT30">
        <v>2</v>
      </c>
      <c r="GU30">
        <v>1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3</v>
      </c>
      <c r="HP30">
        <v>0</v>
      </c>
      <c r="HQ30">
        <v>0</v>
      </c>
      <c r="HR30">
        <v>0</v>
      </c>
      <c r="HS30">
        <v>7</v>
      </c>
      <c r="HT30">
        <v>2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9</v>
      </c>
      <c r="IO30">
        <v>0</v>
      </c>
      <c r="IP30">
        <v>3</v>
      </c>
      <c r="IQ30">
        <v>0</v>
      </c>
      <c r="IR30">
        <v>7</v>
      </c>
      <c r="IS30">
        <v>2</v>
      </c>
      <c r="IT30">
        <v>1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10</v>
      </c>
      <c r="JN30">
        <v>0</v>
      </c>
      <c r="JO30">
        <v>2</v>
      </c>
      <c r="JP30">
        <v>0</v>
      </c>
      <c r="JQ30">
        <v>67</v>
      </c>
      <c r="JR30">
        <v>8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75</v>
      </c>
      <c r="KM30">
        <v>0</v>
      </c>
      <c r="KN30">
        <v>3</v>
      </c>
      <c r="KO30">
        <v>0</v>
      </c>
      <c r="KP30">
        <v>14</v>
      </c>
      <c r="KQ30">
        <v>3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17</v>
      </c>
      <c r="LL30">
        <v>0</v>
      </c>
      <c r="LM30">
        <v>1</v>
      </c>
      <c r="LN30">
        <v>0</v>
      </c>
      <c r="LO30">
        <v>28</v>
      </c>
      <c r="LP30">
        <v>1</v>
      </c>
      <c r="LQ30">
        <v>0</v>
      </c>
      <c r="LR30">
        <v>0</v>
      </c>
      <c r="LS30">
        <v>0</v>
      </c>
      <c r="LT30">
        <v>0</v>
      </c>
      <c r="LU30">
        <v>0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29</v>
      </c>
      <c r="MK30">
        <v>0</v>
      </c>
      <c r="ML30">
        <v>6</v>
      </c>
      <c r="MM30">
        <v>0</v>
      </c>
      <c r="MN30">
        <v>18</v>
      </c>
      <c r="MO30">
        <v>3</v>
      </c>
      <c r="MP30">
        <v>0</v>
      </c>
      <c r="MQ30">
        <v>0</v>
      </c>
      <c r="MR30">
        <v>0</v>
      </c>
      <c r="MS30">
        <v>0</v>
      </c>
      <c r="MT30">
        <v>0</v>
      </c>
      <c r="MU30">
        <v>0</v>
      </c>
      <c r="MV30">
        <v>0</v>
      </c>
      <c r="MW30">
        <v>0</v>
      </c>
      <c r="MX30">
        <v>0</v>
      </c>
      <c r="MY30">
        <v>0</v>
      </c>
      <c r="MZ30">
        <v>0</v>
      </c>
      <c r="NA30">
        <v>0</v>
      </c>
      <c r="NB30">
        <v>0</v>
      </c>
      <c r="NC30">
        <v>0</v>
      </c>
      <c r="ND30">
        <v>0</v>
      </c>
      <c r="NE30">
        <v>0</v>
      </c>
      <c r="NF30">
        <v>0</v>
      </c>
      <c r="NG30">
        <v>0</v>
      </c>
      <c r="NH30">
        <v>0</v>
      </c>
      <c r="NI30">
        <v>21</v>
      </c>
      <c r="NJ30">
        <v>0</v>
      </c>
      <c r="NK30">
        <v>3</v>
      </c>
      <c r="NL30">
        <v>0</v>
      </c>
      <c r="NM30">
        <v>48</v>
      </c>
      <c r="NN30">
        <v>2</v>
      </c>
      <c r="NO30">
        <v>0</v>
      </c>
      <c r="NP30">
        <v>0</v>
      </c>
      <c r="NQ30">
        <v>0</v>
      </c>
      <c r="NR30">
        <v>0</v>
      </c>
      <c r="NS30">
        <v>0</v>
      </c>
      <c r="NT30">
        <v>0</v>
      </c>
      <c r="NU30">
        <v>0</v>
      </c>
      <c r="NV30">
        <v>0</v>
      </c>
      <c r="NW30">
        <v>0</v>
      </c>
      <c r="NX30">
        <v>0</v>
      </c>
      <c r="NY30">
        <v>0</v>
      </c>
      <c r="NZ30">
        <v>0</v>
      </c>
      <c r="OA30">
        <v>0</v>
      </c>
      <c r="OB30">
        <v>0</v>
      </c>
      <c r="OC30">
        <v>0</v>
      </c>
      <c r="OD30">
        <v>0</v>
      </c>
      <c r="OE30">
        <v>0</v>
      </c>
      <c r="OF30">
        <v>0</v>
      </c>
      <c r="OG30">
        <v>0</v>
      </c>
      <c r="OH30">
        <v>50</v>
      </c>
      <c r="OI30">
        <v>0</v>
      </c>
      <c r="OJ30">
        <v>3</v>
      </c>
      <c r="OK30">
        <v>0</v>
      </c>
      <c r="OL30">
        <v>1491</v>
      </c>
      <c r="OM30">
        <v>230</v>
      </c>
      <c r="ON30">
        <v>25</v>
      </c>
      <c r="OO30">
        <v>16</v>
      </c>
      <c r="OP30">
        <v>0</v>
      </c>
      <c r="OQ30">
        <v>0</v>
      </c>
      <c r="OR30">
        <v>0</v>
      </c>
      <c r="OS30">
        <v>0</v>
      </c>
      <c r="OT30">
        <v>20</v>
      </c>
      <c r="OU30">
        <v>0</v>
      </c>
      <c r="OV30">
        <v>0</v>
      </c>
      <c r="OW30">
        <v>0</v>
      </c>
      <c r="OX30">
        <v>0</v>
      </c>
      <c r="OY30">
        <v>3</v>
      </c>
      <c r="OZ30">
        <v>0</v>
      </c>
      <c r="PA30">
        <v>0</v>
      </c>
      <c r="PB30">
        <v>0</v>
      </c>
      <c r="PC30">
        <v>0</v>
      </c>
      <c r="PD30">
        <v>0</v>
      </c>
      <c r="PE30">
        <v>1</v>
      </c>
      <c r="PF30">
        <v>1</v>
      </c>
      <c r="PG30">
        <v>1787</v>
      </c>
      <c r="PH30">
        <v>0</v>
      </c>
      <c r="PI30">
        <v>404</v>
      </c>
      <c r="PJ30">
        <v>0</v>
      </c>
      <c r="PK30">
        <v>16</v>
      </c>
      <c r="PL30">
        <v>17</v>
      </c>
      <c r="PM30">
        <v>47</v>
      </c>
      <c r="PN30">
        <v>0</v>
      </c>
      <c r="PO30">
        <v>0</v>
      </c>
      <c r="PP30">
        <v>0</v>
      </c>
      <c r="PQ30">
        <v>0</v>
      </c>
      <c r="PR30">
        <v>0</v>
      </c>
      <c r="PS30">
        <v>0</v>
      </c>
      <c r="PT30">
        <v>1</v>
      </c>
      <c r="PU30">
        <v>0</v>
      </c>
      <c r="PV30">
        <v>0</v>
      </c>
      <c r="PW30">
        <v>0</v>
      </c>
      <c r="PX30">
        <v>0</v>
      </c>
      <c r="PY30">
        <v>0</v>
      </c>
      <c r="PZ30">
        <v>0</v>
      </c>
      <c r="QA30">
        <v>0</v>
      </c>
      <c r="QB30">
        <v>0</v>
      </c>
      <c r="QC30">
        <v>0</v>
      </c>
      <c r="QD30">
        <v>0</v>
      </c>
      <c r="QE30">
        <v>3</v>
      </c>
      <c r="QF30">
        <v>84</v>
      </c>
      <c r="QG30">
        <v>0</v>
      </c>
      <c r="QH30">
        <v>0</v>
      </c>
      <c r="QI30">
        <v>0</v>
      </c>
      <c r="QJ30">
        <v>78</v>
      </c>
      <c r="QK30">
        <v>6</v>
      </c>
      <c r="QL30">
        <v>6</v>
      </c>
      <c r="QM30">
        <v>0</v>
      </c>
      <c r="QN30">
        <v>0</v>
      </c>
      <c r="QO30">
        <v>0</v>
      </c>
      <c r="QP30">
        <v>0</v>
      </c>
      <c r="QQ30">
        <v>0</v>
      </c>
      <c r="QR30">
        <v>0</v>
      </c>
      <c r="QS30">
        <v>0</v>
      </c>
      <c r="QT30">
        <v>0</v>
      </c>
      <c r="QU30">
        <v>0</v>
      </c>
      <c r="QV30">
        <v>0</v>
      </c>
      <c r="QW30">
        <v>0</v>
      </c>
      <c r="QX30">
        <v>0</v>
      </c>
      <c r="QY30">
        <v>0</v>
      </c>
      <c r="QZ30">
        <v>0</v>
      </c>
      <c r="RA30">
        <v>0</v>
      </c>
      <c r="RB30">
        <v>0</v>
      </c>
      <c r="RC30">
        <v>0</v>
      </c>
      <c r="RD30">
        <v>5</v>
      </c>
      <c r="RE30">
        <v>95</v>
      </c>
      <c r="RF30">
        <v>0</v>
      </c>
      <c r="RG30">
        <v>0</v>
      </c>
      <c r="RH30">
        <v>0</v>
      </c>
      <c r="RI30">
        <v>151</v>
      </c>
      <c r="RJ30">
        <v>19</v>
      </c>
      <c r="RK30">
        <v>1</v>
      </c>
      <c r="RL30">
        <v>0</v>
      </c>
      <c r="RM30">
        <v>0</v>
      </c>
      <c r="RN30">
        <v>0</v>
      </c>
      <c r="RO30">
        <v>0</v>
      </c>
      <c r="RP30">
        <v>0</v>
      </c>
      <c r="RQ30">
        <v>0</v>
      </c>
      <c r="RR30">
        <v>0</v>
      </c>
      <c r="RS30">
        <v>0</v>
      </c>
      <c r="RT30">
        <v>0</v>
      </c>
      <c r="RU30">
        <v>0</v>
      </c>
      <c r="RV30">
        <v>0</v>
      </c>
      <c r="RW30">
        <v>0</v>
      </c>
      <c r="RX30">
        <v>0</v>
      </c>
      <c r="RY30">
        <v>0</v>
      </c>
      <c r="RZ30">
        <v>0</v>
      </c>
      <c r="SA30">
        <v>0</v>
      </c>
      <c r="SB30">
        <v>0</v>
      </c>
      <c r="SC30">
        <v>0</v>
      </c>
      <c r="SD30">
        <v>171</v>
      </c>
      <c r="SE30">
        <v>0</v>
      </c>
      <c r="SF30">
        <v>0</v>
      </c>
      <c r="SG30">
        <v>0</v>
      </c>
      <c r="SH30">
        <v>0</v>
      </c>
      <c r="SI30">
        <v>8</v>
      </c>
      <c r="SJ30">
        <v>0</v>
      </c>
      <c r="SK30">
        <v>0</v>
      </c>
      <c r="SL30">
        <v>0</v>
      </c>
      <c r="SM30">
        <v>0</v>
      </c>
      <c r="SN30">
        <v>0</v>
      </c>
      <c r="SO30">
        <v>0</v>
      </c>
      <c r="SP30">
        <v>0</v>
      </c>
      <c r="SQ30">
        <v>0</v>
      </c>
      <c r="SR30">
        <v>0</v>
      </c>
      <c r="SS30">
        <v>0</v>
      </c>
      <c r="ST30">
        <v>0</v>
      </c>
      <c r="SU30">
        <v>0</v>
      </c>
      <c r="SV30">
        <v>0</v>
      </c>
      <c r="SW30">
        <v>0</v>
      </c>
      <c r="SX30">
        <v>0</v>
      </c>
      <c r="SY30">
        <v>0</v>
      </c>
      <c r="SZ30">
        <v>0</v>
      </c>
      <c r="TA30">
        <v>0</v>
      </c>
      <c r="TB30">
        <v>0</v>
      </c>
      <c r="TC30">
        <v>8</v>
      </c>
      <c r="TD30">
        <v>0</v>
      </c>
      <c r="TE30">
        <v>0</v>
      </c>
      <c r="TF30">
        <v>0</v>
      </c>
      <c r="TG30">
        <v>0</v>
      </c>
      <c r="TH30">
        <v>1</v>
      </c>
      <c r="TI30">
        <v>0</v>
      </c>
      <c r="TJ30">
        <v>0</v>
      </c>
      <c r="TK30">
        <v>0</v>
      </c>
      <c r="TL30">
        <v>0</v>
      </c>
      <c r="TM30">
        <v>0</v>
      </c>
      <c r="TN30">
        <v>0</v>
      </c>
      <c r="TO30">
        <v>0</v>
      </c>
      <c r="TP30">
        <v>0</v>
      </c>
      <c r="TQ30">
        <v>0</v>
      </c>
      <c r="TR30">
        <v>0</v>
      </c>
      <c r="TS30">
        <v>0</v>
      </c>
      <c r="TT30">
        <v>0</v>
      </c>
      <c r="TU30">
        <v>0</v>
      </c>
      <c r="TV30">
        <v>0</v>
      </c>
      <c r="TW30">
        <v>0</v>
      </c>
      <c r="TX30">
        <v>0</v>
      </c>
      <c r="TY30">
        <v>0</v>
      </c>
      <c r="TZ30">
        <v>0</v>
      </c>
      <c r="UA30">
        <v>0</v>
      </c>
      <c r="UB30">
        <v>1</v>
      </c>
      <c r="UC30">
        <v>0</v>
      </c>
      <c r="UD30">
        <v>0</v>
      </c>
      <c r="UE30">
        <v>0</v>
      </c>
      <c r="UF30">
        <v>0</v>
      </c>
      <c r="UG30">
        <v>3</v>
      </c>
      <c r="UH30">
        <v>0</v>
      </c>
      <c r="UI30">
        <v>0</v>
      </c>
      <c r="UJ30">
        <v>0</v>
      </c>
      <c r="UK30">
        <v>0</v>
      </c>
      <c r="UL30">
        <v>0</v>
      </c>
      <c r="UM30">
        <v>0</v>
      </c>
      <c r="UN30">
        <v>0</v>
      </c>
      <c r="UO30">
        <v>0</v>
      </c>
      <c r="UP30">
        <v>0</v>
      </c>
      <c r="UQ30">
        <v>0</v>
      </c>
      <c r="UR30">
        <v>0</v>
      </c>
      <c r="US30">
        <v>0</v>
      </c>
      <c r="UT30">
        <v>0</v>
      </c>
      <c r="UU30">
        <v>0</v>
      </c>
      <c r="UV30">
        <v>0</v>
      </c>
      <c r="UW30">
        <v>0</v>
      </c>
      <c r="UX30">
        <v>0</v>
      </c>
      <c r="UY30">
        <v>0</v>
      </c>
      <c r="UZ30">
        <v>0</v>
      </c>
      <c r="VA30">
        <v>3</v>
      </c>
      <c r="VB30">
        <v>0</v>
      </c>
      <c r="VC30">
        <v>0</v>
      </c>
      <c r="VD30">
        <v>0</v>
      </c>
      <c r="VE30">
        <v>0</v>
      </c>
      <c r="VF30">
        <v>0</v>
      </c>
      <c r="VG30">
        <v>0</v>
      </c>
      <c r="VH30">
        <v>0</v>
      </c>
      <c r="VI30">
        <v>0</v>
      </c>
      <c r="VJ30">
        <v>0</v>
      </c>
      <c r="VK30">
        <v>0</v>
      </c>
      <c r="VL30">
        <v>0</v>
      </c>
      <c r="VM30">
        <v>0</v>
      </c>
      <c r="VN30">
        <v>0</v>
      </c>
      <c r="VO30">
        <v>0</v>
      </c>
      <c r="VP30">
        <v>0</v>
      </c>
      <c r="VQ30">
        <v>0</v>
      </c>
      <c r="VR30">
        <v>0</v>
      </c>
      <c r="VS30">
        <v>0</v>
      </c>
      <c r="VT30">
        <v>0</v>
      </c>
      <c r="VU30">
        <v>0</v>
      </c>
      <c r="VV30">
        <v>0</v>
      </c>
      <c r="VW30">
        <v>0</v>
      </c>
      <c r="VX30">
        <v>0</v>
      </c>
      <c r="VY30">
        <v>0</v>
      </c>
      <c r="VZ30">
        <v>0</v>
      </c>
      <c r="WA30">
        <v>0</v>
      </c>
      <c r="WB30">
        <v>0</v>
      </c>
      <c r="WC30">
        <v>0</v>
      </c>
      <c r="WD30">
        <v>44</v>
      </c>
      <c r="WE30">
        <v>88</v>
      </c>
      <c r="WF30">
        <v>1</v>
      </c>
      <c r="WG30">
        <v>0</v>
      </c>
      <c r="WH30">
        <v>0</v>
      </c>
      <c r="WI30">
        <v>0</v>
      </c>
      <c r="WJ30">
        <v>0</v>
      </c>
      <c r="WK30">
        <v>0</v>
      </c>
      <c r="WL30">
        <v>0</v>
      </c>
      <c r="WM30">
        <v>0</v>
      </c>
      <c r="WN30">
        <v>0</v>
      </c>
      <c r="WO30">
        <v>0</v>
      </c>
      <c r="WP30">
        <v>0</v>
      </c>
      <c r="WQ30">
        <v>0</v>
      </c>
      <c r="WR30">
        <v>0</v>
      </c>
      <c r="WS30">
        <v>0</v>
      </c>
      <c r="WT30">
        <v>0</v>
      </c>
      <c r="WU30">
        <v>0</v>
      </c>
      <c r="WV30">
        <v>0</v>
      </c>
      <c r="WW30">
        <v>0</v>
      </c>
      <c r="WX30">
        <v>4</v>
      </c>
      <c r="WY30">
        <v>137</v>
      </c>
      <c r="WZ30">
        <v>0</v>
      </c>
      <c r="XA30">
        <v>0</v>
      </c>
      <c r="XB30">
        <v>0</v>
      </c>
      <c r="XC30">
        <v>212</v>
      </c>
      <c r="XD30">
        <v>202</v>
      </c>
      <c r="XE30">
        <v>4</v>
      </c>
      <c r="XF30">
        <v>0</v>
      </c>
      <c r="XG30">
        <v>0</v>
      </c>
      <c r="XH30">
        <v>0</v>
      </c>
      <c r="XI30">
        <v>0</v>
      </c>
      <c r="XJ30">
        <v>0</v>
      </c>
      <c r="XK30">
        <v>0</v>
      </c>
      <c r="XL30">
        <v>0</v>
      </c>
      <c r="XM30">
        <v>0</v>
      </c>
      <c r="XN30">
        <v>0</v>
      </c>
      <c r="XO30">
        <v>0</v>
      </c>
      <c r="XP30">
        <v>0</v>
      </c>
      <c r="XQ30">
        <v>0</v>
      </c>
      <c r="XR30">
        <v>0</v>
      </c>
      <c r="XS30">
        <v>0</v>
      </c>
      <c r="XT30">
        <v>0</v>
      </c>
      <c r="XU30">
        <v>0</v>
      </c>
      <c r="XV30">
        <v>0</v>
      </c>
      <c r="XW30">
        <v>17</v>
      </c>
      <c r="XX30">
        <v>435</v>
      </c>
      <c r="XY30">
        <v>0</v>
      </c>
      <c r="XZ30">
        <v>0</v>
      </c>
      <c r="YA30">
        <v>0</v>
      </c>
      <c r="YB30">
        <v>2</v>
      </c>
      <c r="YC30">
        <v>0</v>
      </c>
      <c r="YD30">
        <v>1</v>
      </c>
      <c r="YE30">
        <v>0</v>
      </c>
      <c r="YF30">
        <v>0</v>
      </c>
      <c r="YG30">
        <v>0</v>
      </c>
      <c r="YH30">
        <v>0</v>
      </c>
      <c r="YI30">
        <v>0</v>
      </c>
      <c r="YJ30">
        <v>0</v>
      </c>
      <c r="YK30">
        <v>0</v>
      </c>
      <c r="YL30">
        <v>0</v>
      </c>
      <c r="YM30">
        <v>0</v>
      </c>
      <c r="YN30">
        <v>0</v>
      </c>
      <c r="YO30">
        <v>0</v>
      </c>
      <c r="YP30">
        <v>0</v>
      </c>
      <c r="YQ30">
        <v>0</v>
      </c>
      <c r="YR30">
        <v>0</v>
      </c>
      <c r="YS30">
        <v>0</v>
      </c>
      <c r="YT30">
        <v>0</v>
      </c>
      <c r="YU30">
        <v>0</v>
      </c>
      <c r="YV30">
        <v>0</v>
      </c>
      <c r="YW30">
        <v>3</v>
      </c>
      <c r="YX30">
        <v>0</v>
      </c>
      <c r="YY30">
        <v>0</v>
      </c>
      <c r="YZ30">
        <v>0</v>
      </c>
      <c r="ZA30">
        <v>0</v>
      </c>
      <c r="ZB30">
        <v>0</v>
      </c>
      <c r="ZC30">
        <v>0</v>
      </c>
      <c r="ZD30">
        <v>0</v>
      </c>
      <c r="ZE30">
        <v>0</v>
      </c>
      <c r="ZF30">
        <v>0</v>
      </c>
      <c r="ZG30">
        <v>0</v>
      </c>
      <c r="ZH30">
        <v>0</v>
      </c>
      <c r="ZI30">
        <v>0</v>
      </c>
      <c r="ZJ30">
        <v>0</v>
      </c>
      <c r="ZK30">
        <v>0</v>
      </c>
      <c r="ZL30">
        <v>0</v>
      </c>
      <c r="ZM30">
        <v>0</v>
      </c>
      <c r="ZN30">
        <v>0</v>
      </c>
      <c r="ZO30">
        <v>0</v>
      </c>
      <c r="ZP30">
        <v>0</v>
      </c>
      <c r="ZQ30">
        <v>0</v>
      </c>
      <c r="ZR30">
        <v>0</v>
      </c>
      <c r="ZS30">
        <v>0</v>
      </c>
      <c r="ZT30">
        <v>0</v>
      </c>
      <c r="ZU30">
        <v>0</v>
      </c>
      <c r="ZV30">
        <v>0</v>
      </c>
      <c r="ZW30">
        <v>0</v>
      </c>
      <c r="ZX30">
        <v>0</v>
      </c>
      <c r="ZY30">
        <v>0</v>
      </c>
      <c r="ZZ30">
        <v>21</v>
      </c>
      <c r="AAA30">
        <v>29</v>
      </c>
      <c r="AAB30">
        <v>2</v>
      </c>
      <c r="AAC30">
        <v>0</v>
      </c>
      <c r="AAD30">
        <v>0</v>
      </c>
      <c r="AAE30">
        <v>0</v>
      </c>
      <c r="AAF30">
        <v>0</v>
      </c>
      <c r="AAG30">
        <v>0</v>
      </c>
      <c r="AAH30">
        <v>0</v>
      </c>
      <c r="AAI30">
        <v>0</v>
      </c>
      <c r="AAJ30">
        <v>0</v>
      </c>
      <c r="AAK30">
        <v>0</v>
      </c>
      <c r="AAL30">
        <v>0</v>
      </c>
      <c r="AAM30">
        <v>0</v>
      </c>
      <c r="AAN30">
        <v>0</v>
      </c>
      <c r="AAO30">
        <v>0</v>
      </c>
      <c r="AAP30">
        <v>0</v>
      </c>
      <c r="AAQ30">
        <v>0</v>
      </c>
      <c r="AAR30">
        <v>0</v>
      </c>
      <c r="AAS30">
        <v>0</v>
      </c>
      <c r="AAT30">
        <v>0</v>
      </c>
      <c r="AAU30">
        <v>52</v>
      </c>
      <c r="AAV30">
        <v>0</v>
      </c>
      <c r="AAW30">
        <v>0</v>
      </c>
      <c r="AAX30">
        <v>0</v>
      </c>
      <c r="AAY30">
        <v>1</v>
      </c>
      <c r="AAZ30">
        <v>1</v>
      </c>
      <c r="ABA30">
        <v>0</v>
      </c>
      <c r="ABB30">
        <v>0</v>
      </c>
      <c r="ABC30">
        <v>0</v>
      </c>
      <c r="ABD30">
        <v>0</v>
      </c>
      <c r="ABE30">
        <v>0</v>
      </c>
      <c r="ABF30">
        <v>0</v>
      </c>
      <c r="ABG30">
        <v>0</v>
      </c>
      <c r="ABH30">
        <v>0</v>
      </c>
      <c r="ABI30">
        <v>0</v>
      </c>
      <c r="ABJ30">
        <v>0</v>
      </c>
      <c r="ABK30">
        <v>0</v>
      </c>
      <c r="ABL30">
        <v>0</v>
      </c>
      <c r="ABM30">
        <v>0</v>
      </c>
      <c r="ABN30">
        <v>0</v>
      </c>
      <c r="ABO30">
        <v>0</v>
      </c>
      <c r="ABP30">
        <v>0</v>
      </c>
      <c r="ABQ30">
        <v>0</v>
      </c>
      <c r="ABR30">
        <v>0</v>
      </c>
      <c r="ABS30">
        <v>1</v>
      </c>
      <c r="ABT30">
        <v>3</v>
      </c>
      <c r="ABU30">
        <v>0</v>
      </c>
      <c r="ABV30">
        <v>0</v>
      </c>
      <c r="ABW30">
        <v>0</v>
      </c>
      <c r="ABX30">
        <v>0</v>
      </c>
      <c r="ABY30">
        <v>0</v>
      </c>
      <c r="ABZ30">
        <v>0</v>
      </c>
      <c r="ACA30">
        <v>0</v>
      </c>
      <c r="ACB30">
        <v>0</v>
      </c>
      <c r="ACC30">
        <v>0</v>
      </c>
      <c r="ACD30">
        <v>0</v>
      </c>
      <c r="ACE30">
        <v>0</v>
      </c>
      <c r="ACF30">
        <v>0</v>
      </c>
      <c r="ACG30">
        <v>0</v>
      </c>
      <c r="ACH30">
        <v>0</v>
      </c>
      <c r="ACI30">
        <v>0</v>
      </c>
      <c r="ACJ30">
        <v>0</v>
      </c>
      <c r="ACK30">
        <v>0</v>
      </c>
      <c r="ACL30">
        <v>0</v>
      </c>
      <c r="ACM30">
        <v>0</v>
      </c>
      <c r="ACN30">
        <v>0</v>
      </c>
      <c r="ACO30">
        <v>0</v>
      </c>
      <c r="ACP30">
        <v>0</v>
      </c>
      <c r="ACQ30">
        <v>0</v>
      </c>
      <c r="ACR30">
        <v>0</v>
      </c>
      <c r="ACS30">
        <v>0</v>
      </c>
      <c r="ACT30">
        <v>0</v>
      </c>
      <c r="ACU30">
        <v>0</v>
      </c>
      <c r="ACV30">
        <v>0</v>
      </c>
      <c r="ACW30">
        <v>621</v>
      </c>
      <c r="ACX30">
        <v>87</v>
      </c>
      <c r="ACY30">
        <v>0</v>
      </c>
      <c r="ACZ30">
        <v>0</v>
      </c>
      <c r="ADA30">
        <v>0</v>
      </c>
      <c r="ADB30">
        <v>0</v>
      </c>
      <c r="ADC30">
        <v>0</v>
      </c>
      <c r="ADD30">
        <v>0</v>
      </c>
      <c r="ADE30">
        <v>0</v>
      </c>
      <c r="ADF30">
        <v>0</v>
      </c>
      <c r="ADG30">
        <v>0</v>
      </c>
      <c r="ADH30">
        <v>0</v>
      </c>
      <c r="ADI30">
        <v>0</v>
      </c>
      <c r="ADJ30">
        <v>0</v>
      </c>
      <c r="ADK30">
        <v>0</v>
      </c>
      <c r="ADL30">
        <v>0</v>
      </c>
      <c r="ADM30">
        <v>0</v>
      </c>
      <c r="ADN30">
        <v>0</v>
      </c>
      <c r="ADO30">
        <v>0</v>
      </c>
      <c r="ADP30">
        <v>0</v>
      </c>
      <c r="ADQ30">
        <v>0</v>
      </c>
      <c r="ADR30">
        <v>708</v>
      </c>
      <c r="ADS30">
        <v>0</v>
      </c>
      <c r="ADT30">
        <v>0</v>
      </c>
      <c r="ADU30">
        <v>0</v>
      </c>
      <c r="ADV30">
        <v>4</v>
      </c>
      <c r="ADW30">
        <v>0</v>
      </c>
      <c r="ADX30">
        <v>0</v>
      </c>
      <c r="ADY30">
        <v>0</v>
      </c>
      <c r="ADZ30">
        <v>0</v>
      </c>
      <c r="AEA30">
        <v>0</v>
      </c>
      <c r="AEB30">
        <v>0</v>
      </c>
      <c r="AEC30">
        <v>0</v>
      </c>
      <c r="AED30">
        <v>0</v>
      </c>
      <c r="AEE30">
        <v>0</v>
      </c>
      <c r="AEF30">
        <v>0</v>
      </c>
      <c r="AEG30">
        <v>0</v>
      </c>
      <c r="AEH30">
        <v>0</v>
      </c>
      <c r="AEI30">
        <v>0</v>
      </c>
      <c r="AEJ30">
        <v>0</v>
      </c>
      <c r="AEK30">
        <v>0</v>
      </c>
      <c r="AEL30">
        <v>0</v>
      </c>
      <c r="AEM30">
        <v>0</v>
      </c>
      <c r="AEN30">
        <v>0</v>
      </c>
      <c r="AEO30">
        <v>0</v>
      </c>
      <c r="AEP30">
        <v>0</v>
      </c>
      <c r="AEQ30">
        <v>4</v>
      </c>
      <c r="AER30">
        <v>0</v>
      </c>
      <c r="AES30">
        <v>0</v>
      </c>
      <c r="AET30">
        <v>0</v>
      </c>
      <c r="AEU30">
        <v>1150</v>
      </c>
      <c r="AEV30">
        <v>461</v>
      </c>
      <c r="AEW30">
        <v>62</v>
      </c>
      <c r="AEX30">
        <v>0</v>
      </c>
      <c r="AEY30">
        <v>0</v>
      </c>
      <c r="AEZ30">
        <v>0</v>
      </c>
      <c r="AFA30">
        <v>0</v>
      </c>
      <c r="AFB30">
        <v>0</v>
      </c>
      <c r="AFC30">
        <v>0</v>
      </c>
      <c r="AFD30">
        <v>1</v>
      </c>
      <c r="AFE30">
        <v>0</v>
      </c>
      <c r="AFF30">
        <v>0</v>
      </c>
      <c r="AFG30">
        <v>0</v>
      </c>
      <c r="AFH30">
        <v>0</v>
      </c>
      <c r="AFI30">
        <v>0</v>
      </c>
      <c r="AFJ30">
        <v>0</v>
      </c>
      <c r="AFK30">
        <v>0</v>
      </c>
      <c r="AFL30">
        <v>0</v>
      </c>
      <c r="AFM30">
        <v>0</v>
      </c>
      <c r="AFN30">
        <v>0</v>
      </c>
      <c r="AFO30">
        <v>30</v>
      </c>
      <c r="AFP30">
        <v>1704</v>
      </c>
      <c r="AFQ30">
        <v>0</v>
      </c>
      <c r="AFR30">
        <v>0</v>
      </c>
      <c r="AFS30">
        <v>0</v>
      </c>
      <c r="AFT30">
        <v>0</v>
      </c>
      <c r="AFU30">
        <v>0</v>
      </c>
      <c r="AFV30">
        <v>0</v>
      </c>
      <c r="AFW30">
        <v>0</v>
      </c>
      <c r="AFX30">
        <v>0</v>
      </c>
      <c r="AFY30">
        <v>0</v>
      </c>
      <c r="AFZ30">
        <v>0</v>
      </c>
      <c r="AGA30">
        <v>0</v>
      </c>
      <c r="AGB30">
        <v>0</v>
      </c>
      <c r="AGC30">
        <v>0</v>
      </c>
      <c r="AGD30">
        <v>0</v>
      </c>
      <c r="AGE30">
        <v>0</v>
      </c>
      <c r="AGF30">
        <v>0</v>
      </c>
      <c r="AGG30">
        <v>0</v>
      </c>
      <c r="AGH30">
        <v>0</v>
      </c>
      <c r="AGI30">
        <v>0</v>
      </c>
      <c r="AGJ30">
        <v>0</v>
      </c>
      <c r="AGK30">
        <v>0</v>
      </c>
      <c r="AGL30">
        <v>0</v>
      </c>
      <c r="AGM30">
        <v>0</v>
      </c>
      <c r="AGN30">
        <v>0</v>
      </c>
      <c r="AGO30">
        <v>0</v>
      </c>
      <c r="AGP30">
        <v>0</v>
      </c>
      <c r="AGQ30">
        <v>0</v>
      </c>
      <c r="AGR30">
        <v>0</v>
      </c>
      <c r="AGS30">
        <v>0</v>
      </c>
      <c r="AGT30">
        <v>0</v>
      </c>
      <c r="AGU30">
        <v>0</v>
      </c>
      <c r="AGV30">
        <v>0</v>
      </c>
      <c r="AGW30">
        <v>0</v>
      </c>
      <c r="AGX30">
        <v>0</v>
      </c>
      <c r="AGY30">
        <v>0</v>
      </c>
      <c r="AGZ30">
        <v>0</v>
      </c>
      <c r="AHA30">
        <v>0</v>
      </c>
      <c r="AHB30">
        <v>0</v>
      </c>
      <c r="AHC30">
        <v>0</v>
      </c>
      <c r="AHD30">
        <v>0</v>
      </c>
      <c r="AHE30">
        <v>0</v>
      </c>
      <c r="AHF30">
        <v>0</v>
      </c>
      <c r="AHG30">
        <v>0</v>
      </c>
      <c r="AHH30">
        <v>0</v>
      </c>
      <c r="AHI30">
        <v>0</v>
      </c>
      <c r="AHJ30">
        <v>0</v>
      </c>
      <c r="AHK30">
        <v>0</v>
      </c>
      <c r="AHL30">
        <v>0</v>
      </c>
      <c r="AHM30">
        <v>0</v>
      </c>
      <c r="AHN30">
        <v>0</v>
      </c>
      <c r="AHO30">
        <v>0</v>
      </c>
      <c r="AHP30">
        <v>0</v>
      </c>
      <c r="AHQ30">
        <v>0</v>
      </c>
      <c r="AHR30">
        <v>0</v>
      </c>
      <c r="AHS30">
        <v>0</v>
      </c>
      <c r="AHT30">
        <v>0</v>
      </c>
      <c r="AHU30">
        <v>0</v>
      </c>
      <c r="AHV30">
        <v>0</v>
      </c>
      <c r="AHW30">
        <v>0</v>
      </c>
      <c r="AHX30">
        <v>0</v>
      </c>
      <c r="AHY30">
        <v>0</v>
      </c>
      <c r="AHZ30">
        <v>0</v>
      </c>
      <c r="AIA30">
        <v>0</v>
      </c>
      <c r="AIB30">
        <v>0</v>
      </c>
      <c r="AIC30">
        <v>0</v>
      </c>
      <c r="AID30">
        <v>0</v>
      </c>
      <c r="AIE30">
        <v>0</v>
      </c>
      <c r="AIF30">
        <v>0</v>
      </c>
      <c r="AIG30">
        <v>0</v>
      </c>
      <c r="AIH30">
        <v>0</v>
      </c>
      <c r="AII30">
        <v>0</v>
      </c>
      <c r="AIJ30">
        <v>0</v>
      </c>
      <c r="AIK30">
        <v>0</v>
      </c>
      <c r="AIL30">
        <v>0</v>
      </c>
      <c r="AIM30">
        <v>0</v>
      </c>
      <c r="AIN30">
        <v>0</v>
      </c>
      <c r="AIO30">
        <v>0</v>
      </c>
      <c r="AIP30">
        <v>0</v>
      </c>
      <c r="AIQ30">
        <v>0</v>
      </c>
      <c r="AIR30">
        <v>0</v>
      </c>
      <c r="AIS30">
        <v>0</v>
      </c>
      <c r="AIT30">
        <v>0</v>
      </c>
      <c r="AIU30">
        <v>0</v>
      </c>
      <c r="AIV30">
        <v>0</v>
      </c>
      <c r="AIW30">
        <v>0</v>
      </c>
      <c r="AIX30">
        <v>0</v>
      </c>
      <c r="AIY30">
        <v>0</v>
      </c>
      <c r="AIZ30">
        <v>0</v>
      </c>
      <c r="AJA30">
        <v>0</v>
      </c>
      <c r="AJB30">
        <v>0</v>
      </c>
      <c r="AJC30">
        <v>0</v>
      </c>
      <c r="AJD30">
        <v>0</v>
      </c>
      <c r="AJE30">
        <v>0</v>
      </c>
      <c r="AJF30">
        <v>0</v>
      </c>
      <c r="AJG30">
        <v>0</v>
      </c>
      <c r="AJH30">
        <v>0</v>
      </c>
      <c r="AJI30">
        <v>0</v>
      </c>
      <c r="AJJ30">
        <v>0</v>
      </c>
      <c r="AJK30">
        <v>0</v>
      </c>
      <c r="AJL30">
        <v>0</v>
      </c>
      <c r="AJM30">
        <v>0</v>
      </c>
      <c r="AJN30">
        <v>0</v>
      </c>
      <c r="AJO30">
        <v>0</v>
      </c>
      <c r="AJP30">
        <v>899</v>
      </c>
      <c r="AJQ30">
        <v>0</v>
      </c>
      <c r="AJR30">
        <v>0</v>
      </c>
      <c r="AJS30">
        <v>0</v>
      </c>
      <c r="AJT30">
        <v>0</v>
      </c>
      <c r="AJU30">
        <v>0</v>
      </c>
      <c r="AJV30">
        <v>0</v>
      </c>
      <c r="AJW30">
        <v>0</v>
      </c>
      <c r="AJX30">
        <v>0</v>
      </c>
      <c r="AJY30">
        <v>0</v>
      </c>
      <c r="AJZ30">
        <v>0</v>
      </c>
      <c r="AKA30">
        <v>1</v>
      </c>
      <c r="AKB30">
        <v>0</v>
      </c>
      <c r="AKC30">
        <v>0</v>
      </c>
      <c r="AKD30">
        <v>0</v>
      </c>
      <c r="AKE30">
        <v>0</v>
      </c>
      <c r="AKF30">
        <v>71</v>
      </c>
      <c r="AKG30">
        <v>1</v>
      </c>
      <c r="AKH30">
        <v>0</v>
      </c>
      <c r="AKI30">
        <v>0</v>
      </c>
      <c r="AKJ30">
        <v>0</v>
      </c>
      <c r="AKK30">
        <v>0</v>
      </c>
      <c r="AKL30">
        <v>0</v>
      </c>
      <c r="AKM30">
        <v>0</v>
      </c>
      <c r="AKN30">
        <v>0</v>
      </c>
      <c r="AKO30">
        <v>0</v>
      </c>
      <c r="AKP30">
        <v>0</v>
      </c>
      <c r="AKQ30">
        <v>0</v>
      </c>
      <c r="AKR30">
        <v>0</v>
      </c>
      <c r="AKS30">
        <v>0</v>
      </c>
      <c r="AKT30">
        <v>0</v>
      </c>
      <c r="AKU30">
        <v>0</v>
      </c>
      <c r="AKV30">
        <v>0</v>
      </c>
      <c r="AKW30">
        <v>0</v>
      </c>
      <c r="AKX30">
        <v>0</v>
      </c>
      <c r="AKY30">
        <v>0</v>
      </c>
      <c r="AKZ30">
        <v>0</v>
      </c>
      <c r="ALA30">
        <v>0</v>
      </c>
      <c r="ALB30">
        <v>0</v>
      </c>
      <c r="ALC30">
        <v>0</v>
      </c>
      <c r="ALD30">
        <v>0</v>
      </c>
      <c r="ALE30">
        <v>0</v>
      </c>
      <c r="ALF30">
        <v>0</v>
      </c>
      <c r="ALG30">
        <v>0</v>
      </c>
      <c r="ALH30">
        <v>0</v>
      </c>
      <c r="ALK30"/>
    </row>
    <row r="31" spans="1:999" hidden="1">
      <c r="A31" s="178" t="s">
        <v>152</v>
      </c>
      <c r="B31">
        <v>1949</v>
      </c>
      <c r="C31">
        <v>1277</v>
      </c>
      <c r="D31">
        <v>261</v>
      </c>
      <c r="E31">
        <v>50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28</v>
      </c>
      <c r="P31">
        <v>0</v>
      </c>
      <c r="Q31">
        <v>0</v>
      </c>
      <c r="R31">
        <v>0</v>
      </c>
      <c r="S31">
        <v>4</v>
      </c>
      <c r="T31">
        <v>0</v>
      </c>
      <c r="U31">
        <v>0</v>
      </c>
      <c r="V31">
        <v>747</v>
      </c>
      <c r="W31">
        <v>4316</v>
      </c>
      <c r="X31">
        <v>0</v>
      </c>
      <c r="Y31">
        <v>812</v>
      </c>
      <c r="Z31">
        <v>0</v>
      </c>
      <c r="AA31">
        <v>121</v>
      </c>
      <c r="AB31">
        <v>103</v>
      </c>
      <c r="AC31">
        <v>15</v>
      </c>
      <c r="AD31">
        <v>7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5</v>
      </c>
      <c r="AO31">
        <v>0</v>
      </c>
      <c r="AP31">
        <v>0</v>
      </c>
      <c r="AQ31">
        <v>0</v>
      </c>
      <c r="AR31">
        <v>4</v>
      </c>
      <c r="AS31">
        <v>0</v>
      </c>
      <c r="AT31">
        <v>1</v>
      </c>
      <c r="AU31">
        <v>113</v>
      </c>
      <c r="AV31">
        <v>369</v>
      </c>
      <c r="AW31">
        <v>0</v>
      </c>
      <c r="AX31">
        <v>65</v>
      </c>
      <c r="AY31">
        <v>0</v>
      </c>
      <c r="AZ31">
        <v>2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3</v>
      </c>
      <c r="BU31">
        <v>5</v>
      </c>
      <c r="BV31">
        <v>0</v>
      </c>
      <c r="BW31">
        <v>0</v>
      </c>
      <c r="BX31">
        <v>0</v>
      </c>
      <c r="BY31">
        <v>0</v>
      </c>
      <c r="BZ31">
        <v>13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6</v>
      </c>
      <c r="CS31">
        <v>0</v>
      </c>
      <c r="CT31">
        <v>19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2</v>
      </c>
      <c r="EW31">
        <v>9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6</v>
      </c>
      <c r="FP31">
        <v>0</v>
      </c>
      <c r="FQ31">
        <v>17</v>
      </c>
      <c r="FR31">
        <v>0</v>
      </c>
      <c r="FS31">
        <v>5</v>
      </c>
      <c r="FT31">
        <v>0</v>
      </c>
      <c r="FU31">
        <v>1428</v>
      </c>
      <c r="FV31">
        <v>3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1</v>
      </c>
      <c r="GO31">
        <v>441</v>
      </c>
      <c r="GP31">
        <v>1873</v>
      </c>
      <c r="GQ31">
        <v>0</v>
      </c>
      <c r="GR31">
        <v>514</v>
      </c>
      <c r="GS31">
        <v>0</v>
      </c>
      <c r="GT31">
        <v>3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3</v>
      </c>
      <c r="HO31">
        <v>6</v>
      </c>
      <c r="HP31">
        <v>0</v>
      </c>
      <c r="HQ31">
        <v>0</v>
      </c>
      <c r="HR31">
        <v>0</v>
      </c>
      <c r="HS31">
        <v>17</v>
      </c>
      <c r="HT31">
        <v>22</v>
      </c>
      <c r="HU31">
        <v>6</v>
      </c>
      <c r="HV31">
        <v>1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6</v>
      </c>
      <c r="IN31">
        <v>52</v>
      </c>
      <c r="IO31">
        <v>0</v>
      </c>
      <c r="IP31">
        <v>6</v>
      </c>
      <c r="IQ31">
        <v>0</v>
      </c>
      <c r="IR31">
        <v>9</v>
      </c>
      <c r="IS31">
        <v>24</v>
      </c>
      <c r="IT31">
        <v>4</v>
      </c>
      <c r="IU31">
        <v>1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1</v>
      </c>
      <c r="JM31">
        <v>39</v>
      </c>
      <c r="JN31">
        <v>0</v>
      </c>
      <c r="JO31">
        <v>5</v>
      </c>
      <c r="JP31">
        <v>0</v>
      </c>
      <c r="JQ31">
        <v>95</v>
      </c>
      <c r="JR31">
        <v>103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59</v>
      </c>
      <c r="KL31">
        <v>257</v>
      </c>
      <c r="KM31">
        <v>0</v>
      </c>
      <c r="KN31">
        <v>43</v>
      </c>
      <c r="KO31">
        <v>0</v>
      </c>
      <c r="KP31">
        <v>21</v>
      </c>
      <c r="KQ31">
        <v>21</v>
      </c>
      <c r="KR31">
        <v>0</v>
      </c>
      <c r="KS31">
        <v>0</v>
      </c>
      <c r="KT31">
        <v>0</v>
      </c>
      <c r="KU31">
        <v>0</v>
      </c>
      <c r="KV31">
        <v>0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8</v>
      </c>
      <c r="LK31">
        <v>50</v>
      </c>
      <c r="LL31">
        <v>0</v>
      </c>
      <c r="LM31">
        <v>10</v>
      </c>
      <c r="LN31">
        <v>0</v>
      </c>
      <c r="LO31">
        <v>0</v>
      </c>
      <c r="LP31">
        <v>1</v>
      </c>
      <c r="LQ31">
        <v>0</v>
      </c>
      <c r="LR31">
        <v>0</v>
      </c>
      <c r="LS31">
        <v>0</v>
      </c>
      <c r="LT31">
        <v>0</v>
      </c>
      <c r="LU31">
        <v>0</v>
      </c>
      <c r="LV31">
        <v>0</v>
      </c>
      <c r="LW31">
        <v>0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0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0</v>
      </c>
      <c r="MJ31">
        <v>1</v>
      </c>
      <c r="MK31">
        <v>0</v>
      </c>
      <c r="ML31">
        <v>0</v>
      </c>
      <c r="MM31">
        <v>0</v>
      </c>
      <c r="MN31">
        <v>12</v>
      </c>
      <c r="MO31">
        <v>6</v>
      </c>
      <c r="MP31">
        <v>0</v>
      </c>
      <c r="MQ31">
        <v>0</v>
      </c>
      <c r="MR31">
        <v>0</v>
      </c>
      <c r="MS31">
        <v>0</v>
      </c>
      <c r="MT31">
        <v>0</v>
      </c>
      <c r="MU31">
        <v>0</v>
      </c>
      <c r="MV31">
        <v>0</v>
      </c>
      <c r="MW31">
        <v>0</v>
      </c>
      <c r="MX31">
        <v>0</v>
      </c>
      <c r="MY31">
        <v>0</v>
      </c>
      <c r="MZ31">
        <v>0</v>
      </c>
      <c r="NA31">
        <v>0</v>
      </c>
      <c r="NB31">
        <v>0</v>
      </c>
      <c r="NC31">
        <v>0</v>
      </c>
      <c r="ND31">
        <v>0</v>
      </c>
      <c r="NE31">
        <v>0</v>
      </c>
      <c r="NF31">
        <v>0</v>
      </c>
      <c r="NG31">
        <v>0</v>
      </c>
      <c r="NH31">
        <v>54</v>
      </c>
      <c r="NI31">
        <v>72</v>
      </c>
      <c r="NJ31">
        <v>0</v>
      </c>
      <c r="NK31">
        <v>5</v>
      </c>
      <c r="NL31">
        <v>0</v>
      </c>
      <c r="NM31">
        <v>48</v>
      </c>
      <c r="NN31">
        <v>3</v>
      </c>
      <c r="NO31">
        <v>5</v>
      </c>
      <c r="NP31">
        <v>0</v>
      </c>
      <c r="NQ31">
        <v>0</v>
      </c>
      <c r="NR31">
        <v>0</v>
      </c>
      <c r="NS31">
        <v>0</v>
      </c>
      <c r="NT31">
        <v>0</v>
      </c>
      <c r="NU31">
        <v>0</v>
      </c>
      <c r="NV31">
        <v>0</v>
      </c>
      <c r="NW31">
        <v>0</v>
      </c>
      <c r="NX31">
        <v>0</v>
      </c>
      <c r="NY31">
        <v>0</v>
      </c>
      <c r="NZ31">
        <v>0</v>
      </c>
      <c r="OA31">
        <v>0</v>
      </c>
      <c r="OB31">
        <v>0</v>
      </c>
      <c r="OC31">
        <v>0</v>
      </c>
      <c r="OD31">
        <v>0</v>
      </c>
      <c r="OE31">
        <v>0</v>
      </c>
      <c r="OF31">
        <v>0</v>
      </c>
      <c r="OG31">
        <v>51</v>
      </c>
      <c r="OH31">
        <v>107</v>
      </c>
      <c r="OI31">
        <v>0</v>
      </c>
      <c r="OJ31">
        <v>8</v>
      </c>
      <c r="OK31">
        <v>0</v>
      </c>
      <c r="OL31">
        <v>3707</v>
      </c>
      <c r="OM31">
        <v>1585</v>
      </c>
      <c r="ON31">
        <v>291</v>
      </c>
      <c r="OO31">
        <v>59</v>
      </c>
      <c r="OP31">
        <v>0</v>
      </c>
      <c r="OQ31">
        <v>0</v>
      </c>
      <c r="OR31">
        <v>0</v>
      </c>
      <c r="OS31">
        <v>0</v>
      </c>
      <c r="OT31">
        <v>0</v>
      </c>
      <c r="OU31">
        <v>0</v>
      </c>
      <c r="OV31">
        <v>0</v>
      </c>
      <c r="OW31">
        <v>0</v>
      </c>
      <c r="OX31">
        <v>0</v>
      </c>
      <c r="OY31">
        <v>33</v>
      </c>
      <c r="OZ31">
        <v>0</v>
      </c>
      <c r="PA31">
        <v>0</v>
      </c>
      <c r="PB31">
        <v>0</v>
      </c>
      <c r="PC31">
        <v>8</v>
      </c>
      <c r="PD31">
        <v>0</v>
      </c>
      <c r="PE31">
        <v>14</v>
      </c>
      <c r="PF31">
        <v>1486</v>
      </c>
      <c r="PG31">
        <v>7183</v>
      </c>
      <c r="PH31">
        <v>0</v>
      </c>
      <c r="PI31">
        <v>1473</v>
      </c>
      <c r="PJ31">
        <v>0</v>
      </c>
      <c r="PK31">
        <v>28</v>
      </c>
      <c r="PL31">
        <v>1217</v>
      </c>
      <c r="PM31">
        <v>28</v>
      </c>
      <c r="PN31">
        <v>0</v>
      </c>
      <c r="PO31">
        <v>0</v>
      </c>
      <c r="PP31">
        <v>0</v>
      </c>
      <c r="PQ31">
        <v>0</v>
      </c>
      <c r="PR31">
        <v>0</v>
      </c>
      <c r="PS31">
        <v>0</v>
      </c>
      <c r="PT31">
        <v>0</v>
      </c>
      <c r="PU31">
        <v>0</v>
      </c>
      <c r="PV31">
        <v>0</v>
      </c>
      <c r="PW31">
        <v>0</v>
      </c>
      <c r="PX31">
        <v>0</v>
      </c>
      <c r="PY31">
        <v>0</v>
      </c>
      <c r="PZ31">
        <v>0</v>
      </c>
      <c r="QA31">
        <v>0</v>
      </c>
      <c r="QB31">
        <v>0</v>
      </c>
      <c r="QC31">
        <v>0</v>
      </c>
      <c r="QD31">
        <v>0</v>
      </c>
      <c r="QE31">
        <v>25</v>
      </c>
      <c r="QF31">
        <v>1298</v>
      </c>
      <c r="QG31">
        <v>0</v>
      </c>
      <c r="QH31">
        <v>160</v>
      </c>
      <c r="QI31">
        <v>0</v>
      </c>
      <c r="QJ31">
        <v>57</v>
      </c>
      <c r="QK31">
        <v>620</v>
      </c>
      <c r="QL31">
        <v>9</v>
      </c>
      <c r="QM31">
        <v>0</v>
      </c>
      <c r="QN31">
        <v>0</v>
      </c>
      <c r="QO31">
        <v>0</v>
      </c>
      <c r="QP31">
        <v>0</v>
      </c>
      <c r="QQ31">
        <v>0</v>
      </c>
      <c r="QR31">
        <v>0</v>
      </c>
      <c r="QS31">
        <v>0</v>
      </c>
      <c r="QT31">
        <v>0</v>
      </c>
      <c r="QU31">
        <v>0</v>
      </c>
      <c r="QV31">
        <v>0</v>
      </c>
      <c r="QW31">
        <v>0</v>
      </c>
      <c r="QX31">
        <v>0</v>
      </c>
      <c r="QY31">
        <v>0</v>
      </c>
      <c r="QZ31">
        <v>0</v>
      </c>
      <c r="RA31">
        <v>0</v>
      </c>
      <c r="RB31">
        <v>0</v>
      </c>
      <c r="RC31">
        <v>0</v>
      </c>
      <c r="RD31">
        <v>176</v>
      </c>
      <c r="RE31">
        <v>862</v>
      </c>
      <c r="RF31">
        <v>0</v>
      </c>
      <c r="RG31">
        <v>71</v>
      </c>
      <c r="RH31">
        <v>0</v>
      </c>
      <c r="RI31">
        <v>3</v>
      </c>
      <c r="RJ31">
        <v>9</v>
      </c>
      <c r="RK31">
        <v>0</v>
      </c>
      <c r="RL31">
        <v>0</v>
      </c>
      <c r="RM31">
        <v>0</v>
      </c>
      <c r="RN31">
        <v>0</v>
      </c>
      <c r="RO31">
        <v>0</v>
      </c>
      <c r="RP31">
        <v>0</v>
      </c>
      <c r="RQ31">
        <v>0</v>
      </c>
      <c r="RR31">
        <v>0</v>
      </c>
      <c r="RS31">
        <v>0</v>
      </c>
      <c r="RT31">
        <v>0</v>
      </c>
      <c r="RU31">
        <v>0</v>
      </c>
      <c r="RV31">
        <v>0</v>
      </c>
      <c r="RW31">
        <v>0</v>
      </c>
      <c r="RX31">
        <v>0</v>
      </c>
      <c r="RY31">
        <v>0</v>
      </c>
      <c r="RZ31">
        <v>0</v>
      </c>
      <c r="SA31">
        <v>0</v>
      </c>
      <c r="SB31">
        <v>0</v>
      </c>
      <c r="SC31">
        <v>0</v>
      </c>
      <c r="SD31">
        <v>12</v>
      </c>
      <c r="SE31">
        <v>0</v>
      </c>
      <c r="SF31">
        <v>5</v>
      </c>
      <c r="SG31">
        <v>0</v>
      </c>
      <c r="SH31">
        <v>0</v>
      </c>
      <c r="SI31">
        <v>0</v>
      </c>
      <c r="SJ31">
        <v>0</v>
      </c>
      <c r="SK31">
        <v>0</v>
      </c>
      <c r="SL31">
        <v>0</v>
      </c>
      <c r="SM31">
        <v>0</v>
      </c>
      <c r="SN31">
        <v>0</v>
      </c>
      <c r="SO31">
        <v>0</v>
      </c>
      <c r="SP31">
        <v>0</v>
      </c>
      <c r="SQ31">
        <v>0</v>
      </c>
      <c r="SR31">
        <v>0</v>
      </c>
      <c r="SS31">
        <v>0</v>
      </c>
      <c r="ST31">
        <v>0</v>
      </c>
      <c r="SU31">
        <v>0</v>
      </c>
      <c r="SV31">
        <v>0</v>
      </c>
      <c r="SW31">
        <v>0</v>
      </c>
      <c r="SX31">
        <v>0</v>
      </c>
      <c r="SY31">
        <v>0</v>
      </c>
      <c r="SZ31">
        <v>0</v>
      </c>
      <c r="TA31">
        <v>0</v>
      </c>
      <c r="TB31">
        <v>0</v>
      </c>
      <c r="TC31">
        <v>0</v>
      </c>
      <c r="TD31">
        <v>0</v>
      </c>
      <c r="TE31">
        <v>0</v>
      </c>
      <c r="TF31">
        <v>0</v>
      </c>
      <c r="TG31">
        <v>0</v>
      </c>
      <c r="TH31">
        <v>0</v>
      </c>
      <c r="TI31">
        <v>0</v>
      </c>
      <c r="TJ31">
        <v>0</v>
      </c>
      <c r="TK31">
        <v>0</v>
      </c>
      <c r="TL31">
        <v>0</v>
      </c>
      <c r="TM31">
        <v>0</v>
      </c>
      <c r="TN31">
        <v>0</v>
      </c>
      <c r="TO31">
        <v>0</v>
      </c>
      <c r="TP31">
        <v>0</v>
      </c>
      <c r="TQ31">
        <v>0</v>
      </c>
      <c r="TR31">
        <v>0</v>
      </c>
      <c r="TS31">
        <v>0</v>
      </c>
      <c r="TT31">
        <v>0</v>
      </c>
      <c r="TU31">
        <v>0</v>
      </c>
      <c r="TV31">
        <v>0</v>
      </c>
      <c r="TW31">
        <v>0</v>
      </c>
      <c r="TX31">
        <v>0</v>
      </c>
      <c r="TY31">
        <v>0</v>
      </c>
      <c r="TZ31">
        <v>0</v>
      </c>
      <c r="UA31">
        <v>0</v>
      </c>
      <c r="UB31">
        <v>0</v>
      </c>
      <c r="UC31">
        <v>0</v>
      </c>
      <c r="UD31">
        <v>0</v>
      </c>
      <c r="UE31">
        <v>0</v>
      </c>
      <c r="UF31">
        <v>0</v>
      </c>
      <c r="UG31">
        <v>0</v>
      </c>
      <c r="UH31">
        <v>0</v>
      </c>
      <c r="UI31">
        <v>0</v>
      </c>
      <c r="UJ31">
        <v>0</v>
      </c>
      <c r="UK31">
        <v>0</v>
      </c>
      <c r="UL31">
        <v>0</v>
      </c>
      <c r="UM31">
        <v>0</v>
      </c>
      <c r="UN31">
        <v>0</v>
      </c>
      <c r="UO31">
        <v>0</v>
      </c>
      <c r="UP31">
        <v>0</v>
      </c>
      <c r="UQ31">
        <v>0</v>
      </c>
      <c r="UR31">
        <v>0</v>
      </c>
      <c r="US31">
        <v>0</v>
      </c>
      <c r="UT31">
        <v>0</v>
      </c>
      <c r="UU31">
        <v>0</v>
      </c>
      <c r="UV31">
        <v>0</v>
      </c>
      <c r="UW31">
        <v>0</v>
      </c>
      <c r="UX31">
        <v>0</v>
      </c>
      <c r="UY31">
        <v>0</v>
      </c>
      <c r="UZ31">
        <v>0</v>
      </c>
      <c r="VA31">
        <v>0</v>
      </c>
      <c r="VB31">
        <v>0</v>
      </c>
      <c r="VC31">
        <v>0</v>
      </c>
      <c r="VD31">
        <v>0</v>
      </c>
      <c r="VE31">
        <v>0</v>
      </c>
      <c r="VF31">
        <v>2</v>
      </c>
      <c r="VG31">
        <v>1</v>
      </c>
      <c r="VH31">
        <v>0</v>
      </c>
      <c r="VI31">
        <v>0</v>
      </c>
      <c r="VJ31">
        <v>0</v>
      </c>
      <c r="VK31">
        <v>0</v>
      </c>
      <c r="VL31">
        <v>0</v>
      </c>
      <c r="VM31">
        <v>0</v>
      </c>
      <c r="VN31">
        <v>0</v>
      </c>
      <c r="VO31">
        <v>0</v>
      </c>
      <c r="VP31">
        <v>0</v>
      </c>
      <c r="VQ31">
        <v>0</v>
      </c>
      <c r="VR31">
        <v>0</v>
      </c>
      <c r="VS31">
        <v>0</v>
      </c>
      <c r="VT31">
        <v>0</v>
      </c>
      <c r="VU31">
        <v>0</v>
      </c>
      <c r="VV31">
        <v>0</v>
      </c>
      <c r="VW31">
        <v>0</v>
      </c>
      <c r="VX31">
        <v>0</v>
      </c>
      <c r="VY31">
        <v>0</v>
      </c>
      <c r="VZ31">
        <v>3</v>
      </c>
      <c r="WA31">
        <v>0</v>
      </c>
      <c r="WB31">
        <v>0</v>
      </c>
      <c r="WC31">
        <v>0</v>
      </c>
      <c r="WD31">
        <v>5</v>
      </c>
      <c r="WE31">
        <v>1</v>
      </c>
      <c r="WF31">
        <v>0</v>
      </c>
      <c r="WG31">
        <v>0</v>
      </c>
      <c r="WH31">
        <v>0</v>
      </c>
      <c r="WI31">
        <v>0</v>
      </c>
      <c r="WJ31">
        <v>0</v>
      </c>
      <c r="WK31">
        <v>0</v>
      </c>
      <c r="WL31">
        <v>0</v>
      </c>
      <c r="WM31">
        <v>0</v>
      </c>
      <c r="WN31">
        <v>0</v>
      </c>
      <c r="WO31">
        <v>0</v>
      </c>
      <c r="WP31">
        <v>0</v>
      </c>
      <c r="WQ31">
        <v>0</v>
      </c>
      <c r="WR31">
        <v>0</v>
      </c>
      <c r="WS31">
        <v>0</v>
      </c>
      <c r="WT31">
        <v>0</v>
      </c>
      <c r="WU31">
        <v>0</v>
      </c>
      <c r="WV31">
        <v>0</v>
      </c>
      <c r="WW31">
        <v>0</v>
      </c>
      <c r="WX31">
        <v>0</v>
      </c>
      <c r="WY31">
        <v>6</v>
      </c>
      <c r="WZ31">
        <v>0</v>
      </c>
      <c r="XA31">
        <v>3</v>
      </c>
      <c r="XB31">
        <v>0</v>
      </c>
      <c r="XC31">
        <v>3</v>
      </c>
      <c r="XD31">
        <v>4</v>
      </c>
      <c r="XE31">
        <v>0</v>
      </c>
      <c r="XF31">
        <v>0</v>
      </c>
      <c r="XG31">
        <v>0</v>
      </c>
      <c r="XH31">
        <v>0</v>
      </c>
      <c r="XI31">
        <v>0</v>
      </c>
      <c r="XJ31">
        <v>0</v>
      </c>
      <c r="XK31">
        <v>0</v>
      </c>
      <c r="XL31">
        <v>0</v>
      </c>
      <c r="XM31">
        <v>0</v>
      </c>
      <c r="XN31">
        <v>0</v>
      </c>
      <c r="XO31">
        <v>0</v>
      </c>
      <c r="XP31">
        <v>0</v>
      </c>
      <c r="XQ31">
        <v>0</v>
      </c>
      <c r="XR31">
        <v>0</v>
      </c>
      <c r="XS31">
        <v>0</v>
      </c>
      <c r="XT31">
        <v>0</v>
      </c>
      <c r="XU31">
        <v>0</v>
      </c>
      <c r="XV31">
        <v>0</v>
      </c>
      <c r="XW31">
        <v>0</v>
      </c>
      <c r="XX31">
        <v>7</v>
      </c>
      <c r="XY31">
        <v>0</v>
      </c>
      <c r="XZ31">
        <v>3</v>
      </c>
      <c r="YA31">
        <v>0</v>
      </c>
      <c r="YB31">
        <v>0</v>
      </c>
      <c r="YC31">
        <v>0</v>
      </c>
      <c r="YD31">
        <v>0</v>
      </c>
      <c r="YE31">
        <v>0</v>
      </c>
      <c r="YF31">
        <v>0</v>
      </c>
      <c r="YG31">
        <v>0</v>
      </c>
      <c r="YH31">
        <v>0</v>
      </c>
      <c r="YI31">
        <v>0</v>
      </c>
      <c r="YJ31">
        <v>0</v>
      </c>
      <c r="YK31">
        <v>0</v>
      </c>
      <c r="YL31">
        <v>0</v>
      </c>
      <c r="YM31">
        <v>0</v>
      </c>
      <c r="YN31">
        <v>0</v>
      </c>
      <c r="YO31">
        <v>0</v>
      </c>
      <c r="YP31">
        <v>0</v>
      </c>
      <c r="YQ31">
        <v>0</v>
      </c>
      <c r="YR31">
        <v>0</v>
      </c>
      <c r="YS31">
        <v>0</v>
      </c>
      <c r="YT31">
        <v>0</v>
      </c>
      <c r="YU31">
        <v>0</v>
      </c>
      <c r="YV31">
        <v>0</v>
      </c>
      <c r="YW31">
        <v>0</v>
      </c>
      <c r="YX31">
        <v>0</v>
      </c>
      <c r="YY31">
        <v>0</v>
      </c>
      <c r="YZ31">
        <v>0</v>
      </c>
      <c r="ZA31">
        <v>0</v>
      </c>
      <c r="ZB31">
        <v>0</v>
      </c>
      <c r="ZC31">
        <v>0</v>
      </c>
      <c r="ZD31">
        <v>0</v>
      </c>
      <c r="ZE31">
        <v>0</v>
      </c>
      <c r="ZF31">
        <v>0</v>
      </c>
      <c r="ZG31">
        <v>0</v>
      </c>
      <c r="ZH31">
        <v>0</v>
      </c>
      <c r="ZI31">
        <v>0</v>
      </c>
      <c r="ZJ31">
        <v>0</v>
      </c>
      <c r="ZK31">
        <v>0</v>
      </c>
      <c r="ZL31">
        <v>0</v>
      </c>
      <c r="ZM31">
        <v>0</v>
      </c>
      <c r="ZN31">
        <v>0</v>
      </c>
      <c r="ZO31">
        <v>0</v>
      </c>
      <c r="ZP31">
        <v>0</v>
      </c>
      <c r="ZQ31">
        <v>0</v>
      </c>
      <c r="ZR31">
        <v>0</v>
      </c>
      <c r="ZS31">
        <v>0</v>
      </c>
      <c r="ZT31">
        <v>0</v>
      </c>
      <c r="ZU31">
        <v>0</v>
      </c>
      <c r="ZV31">
        <v>0</v>
      </c>
      <c r="ZW31">
        <v>0</v>
      </c>
      <c r="ZX31">
        <v>0</v>
      </c>
      <c r="ZY31">
        <v>0</v>
      </c>
      <c r="ZZ31">
        <v>55</v>
      </c>
      <c r="AAA31">
        <v>27</v>
      </c>
      <c r="AAB31">
        <v>1</v>
      </c>
      <c r="AAC31">
        <v>0</v>
      </c>
      <c r="AAD31">
        <v>0</v>
      </c>
      <c r="AAE31">
        <v>0</v>
      </c>
      <c r="AAF31">
        <v>0</v>
      </c>
      <c r="AAG31">
        <v>0</v>
      </c>
      <c r="AAH31">
        <v>0</v>
      </c>
      <c r="AAI31">
        <v>0</v>
      </c>
      <c r="AAJ31">
        <v>0</v>
      </c>
      <c r="AAK31">
        <v>0</v>
      </c>
      <c r="AAL31">
        <v>0</v>
      </c>
      <c r="AAM31">
        <v>0</v>
      </c>
      <c r="AAN31">
        <v>0</v>
      </c>
      <c r="AAO31">
        <v>0</v>
      </c>
      <c r="AAP31">
        <v>0</v>
      </c>
      <c r="AAQ31">
        <v>0</v>
      </c>
      <c r="AAR31">
        <v>0</v>
      </c>
      <c r="AAS31">
        <v>0</v>
      </c>
      <c r="AAT31">
        <v>3</v>
      </c>
      <c r="AAU31">
        <v>86</v>
      </c>
      <c r="AAV31">
        <v>0</v>
      </c>
      <c r="AAW31">
        <v>21</v>
      </c>
      <c r="AAX31">
        <v>0</v>
      </c>
      <c r="AAY31">
        <v>49</v>
      </c>
      <c r="AAZ31">
        <v>17</v>
      </c>
      <c r="ABA31">
        <v>0</v>
      </c>
      <c r="ABB31">
        <v>0</v>
      </c>
      <c r="ABC31">
        <v>0</v>
      </c>
      <c r="ABD31">
        <v>0</v>
      </c>
      <c r="ABE31">
        <v>0</v>
      </c>
      <c r="ABF31">
        <v>0</v>
      </c>
      <c r="ABG31">
        <v>0</v>
      </c>
      <c r="ABH31">
        <v>0</v>
      </c>
      <c r="ABI31">
        <v>0</v>
      </c>
      <c r="ABJ31">
        <v>0</v>
      </c>
      <c r="ABK31">
        <v>0</v>
      </c>
      <c r="ABL31">
        <v>0</v>
      </c>
      <c r="ABM31">
        <v>0</v>
      </c>
      <c r="ABN31">
        <v>0</v>
      </c>
      <c r="ABO31">
        <v>0</v>
      </c>
      <c r="ABP31">
        <v>0</v>
      </c>
      <c r="ABQ31">
        <v>0</v>
      </c>
      <c r="ABR31">
        <v>0</v>
      </c>
      <c r="ABS31">
        <v>1</v>
      </c>
      <c r="ABT31">
        <v>67</v>
      </c>
      <c r="ABU31">
        <v>0</v>
      </c>
      <c r="ABV31">
        <v>45</v>
      </c>
      <c r="ABW31">
        <v>0</v>
      </c>
      <c r="ABX31">
        <v>0</v>
      </c>
      <c r="ABY31">
        <v>0</v>
      </c>
      <c r="ABZ31">
        <v>0</v>
      </c>
      <c r="ACA31">
        <v>0</v>
      </c>
      <c r="ACB31">
        <v>0</v>
      </c>
      <c r="ACC31">
        <v>0</v>
      </c>
      <c r="ACD31">
        <v>0</v>
      </c>
      <c r="ACE31">
        <v>0</v>
      </c>
      <c r="ACF31">
        <v>0</v>
      </c>
      <c r="ACG31">
        <v>0</v>
      </c>
      <c r="ACH31">
        <v>0</v>
      </c>
      <c r="ACI31">
        <v>0</v>
      </c>
      <c r="ACJ31">
        <v>0</v>
      </c>
      <c r="ACK31">
        <v>0</v>
      </c>
      <c r="ACL31">
        <v>0</v>
      </c>
      <c r="ACM31">
        <v>0</v>
      </c>
      <c r="ACN31">
        <v>0</v>
      </c>
      <c r="ACO31">
        <v>0</v>
      </c>
      <c r="ACP31">
        <v>0</v>
      </c>
      <c r="ACQ31">
        <v>0</v>
      </c>
      <c r="ACR31">
        <v>0</v>
      </c>
      <c r="ACS31">
        <v>0</v>
      </c>
      <c r="ACT31">
        <v>0</v>
      </c>
      <c r="ACU31">
        <v>0</v>
      </c>
      <c r="ACV31">
        <v>0</v>
      </c>
      <c r="ACW31">
        <v>22</v>
      </c>
      <c r="ACX31">
        <v>22</v>
      </c>
      <c r="ACY31">
        <v>0</v>
      </c>
      <c r="ACZ31">
        <v>0</v>
      </c>
      <c r="ADA31">
        <v>0</v>
      </c>
      <c r="ADB31">
        <v>0</v>
      </c>
      <c r="ADC31">
        <v>0</v>
      </c>
      <c r="ADD31">
        <v>0</v>
      </c>
      <c r="ADE31">
        <v>0</v>
      </c>
      <c r="ADF31">
        <v>0</v>
      </c>
      <c r="ADG31">
        <v>0</v>
      </c>
      <c r="ADH31">
        <v>0</v>
      </c>
      <c r="ADI31">
        <v>0</v>
      </c>
      <c r="ADJ31">
        <v>0</v>
      </c>
      <c r="ADK31">
        <v>0</v>
      </c>
      <c r="ADL31">
        <v>0</v>
      </c>
      <c r="ADM31">
        <v>0</v>
      </c>
      <c r="ADN31">
        <v>0</v>
      </c>
      <c r="ADO31">
        <v>0</v>
      </c>
      <c r="ADP31">
        <v>0</v>
      </c>
      <c r="ADQ31">
        <v>2</v>
      </c>
      <c r="ADR31">
        <v>46</v>
      </c>
      <c r="ADS31">
        <v>0</v>
      </c>
      <c r="ADT31">
        <v>10</v>
      </c>
      <c r="ADU31">
        <v>0</v>
      </c>
      <c r="ADV31">
        <v>40</v>
      </c>
      <c r="ADW31">
        <v>157</v>
      </c>
      <c r="ADX31">
        <v>6</v>
      </c>
      <c r="ADY31">
        <v>0</v>
      </c>
      <c r="ADZ31">
        <v>0</v>
      </c>
      <c r="AEA31">
        <v>0</v>
      </c>
      <c r="AEB31">
        <v>0</v>
      </c>
      <c r="AEC31">
        <v>0</v>
      </c>
      <c r="AED31">
        <v>0</v>
      </c>
      <c r="AEE31">
        <v>0</v>
      </c>
      <c r="AEF31">
        <v>0</v>
      </c>
      <c r="AEG31">
        <v>0</v>
      </c>
      <c r="AEH31">
        <v>0</v>
      </c>
      <c r="AEI31">
        <v>0</v>
      </c>
      <c r="AEJ31">
        <v>0</v>
      </c>
      <c r="AEK31">
        <v>0</v>
      </c>
      <c r="AEL31">
        <v>0</v>
      </c>
      <c r="AEM31">
        <v>0</v>
      </c>
      <c r="AEN31">
        <v>0</v>
      </c>
      <c r="AEO31">
        <v>0</v>
      </c>
      <c r="AEP31">
        <v>9</v>
      </c>
      <c r="AEQ31">
        <v>212</v>
      </c>
      <c r="AER31">
        <v>0</v>
      </c>
      <c r="AES31">
        <v>6</v>
      </c>
      <c r="AET31">
        <v>0</v>
      </c>
      <c r="AEU31">
        <v>262</v>
      </c>
      <c r="AEV31">
        <v>2076</v>
      </c>
      <c r="AEW31">
        <v>45</v>
      </c>
      <c r="AEX31">
        <v>0</v>
      </c>
      <c r="AEY31">
        <v>0</v>
      </c>
      <c r="AEZ31">
        <v>0</v>
      </c>
      <c r="AFA31">
        <v>0</v>
      </c>
      <c r="AFB31">
        <v>0</v>
      </c>
      <c r="AFC31">
        <v>0</v>
      </c>
      <c r="AFD31">
        <v>0</v>
      </c>
      <c r="AFE31">
        <v>0</v>
      </c>
      <c r="AFF31">
        <v>0</v>
      </c>
      <c r="AFG31">
        <v>0</v>
      </c>
      <c r="AFH31">
        <v>0</v>
      </c>
      <c r="AFI31">
        <v>0</v>
      </c>
      <c r="AFJ31">
        <v>0</v>
      </c>
      <c r="AFK31">
        <v>0</v>
      </c>
      <c r="AFL31">
        <v>0</v>
      </c>
      <c r="AFM31">
        <v>0</v>
      </c>
      <c r="AFN31">
        <v>0</v>
      </c>
      <c r="AFO31">
        <v>216</v>
      </c>
      <c r="AFP31">
        <v>2599</v>
      </c>
      <c r="AFQ31">
        <v>0</v>
      </c>
      <c r="AFR31">
        <v>324</v>
      </c>
      <c r="AFS31">
        <v>0</v>
      </c>
      <c r="AFT31">
        <v>0</v>
      </c>
      <c r="AFU31">
        <v>0</v>
      </c>
      <c r="AFV31">
        <v>0</v>
      </c>
      <c r="AFW31">
        <v>0</v>
      </c>
      <c r="AFX31">
        <v>0</v>
      </c>
      <c r="AFY31">
        <v>0</v>
      </c>
      <c r="AFZ31">
        <v>0</v>
      </c>
      <c r="AGA31">
        <v>0</v>
      </c>
      <c r="AGB31">
        <v>0</v>
      </c>
      <c r="AGC31">
        <v>0</v>
      </c>
      <c r="AGD31">
        <v>0</v>
      </c>
      <c r="AGE31">
        <v>0</v>
      </c>
      <c r="AGF31">
        <v>0</v>
      </c>
      <c r="AGG31">
        <v>0</v>
      </c>
      <c r="AGH31">
        <v>0</v>
      </c>
      <c r="AGI31">
        <v>0</v>
      </c>
      <c r="AGJ31">
        <v>0</v>
      </c>
      <c r="AGK31">
        <v>0</v>
      </c>
      <c r="AGL31">
        <v>0</v>
      </c>
      <c r="AGM31">
        <v>0</v>
      </c>
      <c r="AGN31">
        <v>0</v>
      </c>
      <c r="AGO31">
        <v>0</v>
      </c>
      <c r="AGP31">
        <v>0</v>
      </c>
      <c r="AGQ31">
        <v>0</v>
      </c>
      <c r="AGR31">
        <v>0</v>
      </c>
      <c r="AGS31">
        <v>0</v>
      </c>
      <c r="AGT31">
        <v>0</v>
      </c>
      <c r="AGU31">
        <v>0</v>
      </c>
      <c r="AGV31">
        <v>0</v>
      </c>
      <c r="AGW31">
        <v>0</v>
      </c>
      <c r="AGX31">
        <v>0</v>
      </c>
      <c r="AGY31">
        <v>0</v>
      </c>
      <c r="AGZ31">
        <v>0</v>
      </c>
      <c r="AHA31">
        <v>0</v>
      </c>
      <c r="AHB31">
        <v>0</v>
      </c>
      <c r="AHC31">
        <v>0</v>
      </c>
      <c r="AHD31">
        <v>0</v>
      </c>
      <c r="AHE31">
        <v>0</v>
      </c>
      <c r="AHF31">
        <v>0</v>
      </c>
      <c r="AHG31">
        <v>0</v>
      </c>
      <c r="AHH31">
        <v>0</v>
      </c>
      <c r="AHI31">
        <v>0</v>
      </c>
      <c r="AHJ31">
        <v>0</v>
      </c>
      <c r="AHK31">
        <v>0</v>
      </c>
      <c r="AHL31">
        <v>0</v>
      </c>
      <c r="AHM31">
        <v>0</v>
      </c>
      <c r="AHN31">
        <v>0</v>
      </c>
      <c r="AHO31">
        <v>0</v>
      </c>
      <c r="AHP31">
        <v>0</v>
      </c>
      <c r="AHQ31">
        <v>0</v>
      </c>
      <c r="AHR31">
        <v>0</v>
      </c>
      <c r="AHS31">
        <v>0</v>
      </c>
      <c r="AHT31">
        <v>0</v>
      </c>
      <c r="AHU31">
        <v>0</v>
      </c>
      <c r="AHV31">
        <v>0</v>
      </c>
      <c r="AHW31">
        <v>0</v>
      </c>
      <c r="AHX31">
        <v>0</v>
      </c>
      <c r="AHY31">
        <v>0</v>
      </c>
      <c r="AHZ31">
        <v>0</v>
      </c>
      <c r="AIA31">
        <v>0</v>
      </c>
      <c r="AIB31">
        <v>0</v>
      </c>
      <c r="AIC31">
        <v>0</v>
      </c>
      <c r="AID31">
        <v>0</v>
      </c>
      <c r="AIE31">
        <v>0</v>
      </c>
      <c r="AIF31">
        <v>0</v>
      </c>
      <c r="AIG31">
        <v>0</v>
      </c>
      <c r="AIH31">
        <v>0</v>
      </c>
      <c r="AII31">
        <v>0</v>
      </c>
      <c r="AIJ31">
        <v>0</v>
      </c>
      <c r="AIK31">
        <v>0</v>
      </c>
      <c r="AIL31">
        <v>0</v>
      </c>
      <c r="AIM31">
        <v>0</v>
      </c>
      <c r="AIN31">
        <v>0</v>
      </c>
      <c r="AIO31">
        <v>0</v>
      </c>
      <c r="AIP31">
        <v>0</v>
      </c>
      <c r="AIQ31">
        <v>0</v>
      </c>
      <c r="AIR31">
        <v>0</v>
      </c>
      <c r="AIS31">
        <v>0</v>
      </c>
      <c r="AIT31">
        <v>0</v>
      </c>
      <c r="AIU31">
        <v>0</v>
      </c>
      <c r="AIV31">
        <v>0</v>
      </c>
      <c r="AIW31">
        <v>0</v>
      </c>
      <c r="AIX31">
        <v>0</v>
      </c>
      <c r="AIY31">
        <v>0</v>
      </c>
      <c r="AIZ31">
        <v>0</v>
      </c>
      <c r="AJA31">
        <v>0</v>
      </c>
      <c r="AJB31">
        <v>0</v>
      </c>
      <c r="AJC31">
        <v>0</v>
      </c>
      <c r="AJD31">
        <v>0</v>
      </c>
      <c r="AJE31">
        <v>0</v>
      </c>
      <c r="AJF31">
        <v>0</v>
      </c>
      <c r="AJG31">
        <v>0</v>
      </c>
      <c r="AJH31">
        <v>0</v>
      </c>
      <c r="AJI31">
        <v>0</v>
      </c>
      <c r="AJJ31">
        <v>0</v>
      </c>
      <c r="AJK31">
        <v>0</v>
      </c>
      <c r="AJL31">
        <v>0</v>
      </c>
      <c r="AJM31">
        <v>0</v>
      </c>
      <c r="AJN31">
        <v>0</v>
      </c>
      <c r="AJO31">
        <v>0</v>
      </c>
      <c r="AJP31">
        <v>4316</v>
      </c>
      <c r="AJQ31">
        <v>0</v>
      </c>
      <c r="AJR31">
        <v>0</v>
      </c>
      <c r="AJS31">
        <v>0</v>
      </c>
      <c r="AJT31">
        <v>0</v>
      </c>
      <c r="AJU31">
        <v>1</v>
      </c>
      <c r="AJV31">
        <v>0</v>
      </c>
      <c r="AJW31">
        <v>0</v>
      </c>
      <c r="AJX31">
        <v>0</v>
      </c>
      <c r="AJY31">
        <v>0</v>
      </c>
      <c r="AJZ31">
        <v>0</v>
      </c>
      <c r="AKA31">
        <v>0</v>
      </c>
      <c r="AKB31">
        <v>0</v>
      </c>
      <c r="AKC31">
        <v>0</v>
      </c>
      <c r="AKD31">
        <v>0</v>
      </c>
      <c r="AKE31">
        <v>0</v>
      </c>
      <c r="AKF31">
        <v>1298</v>
      </c>
      <c r="AKG31">
        <v>0</v>
      </c>
      <c r="AKH31">
        <v>0</v>
      </c>
      <c r="AKI31">
        <v>0</v>
      </c>
      <c r="AKJ31">
        <v>0</v>
      </c>
      <c r="AKK31">
        <v>0</v>
      </c>
      <c r="AKL31">
        <v>0</v>
      </c>
      <c r="AKM31">
        <v>5</v>
      </c>
      <c r="AKN31">
        <v>0</v>
      </c>
      <c r="AKO31">
        <v>0</v>
      </c>
      <c r="AKP31">
        <v>0</v>
      </c>
      <c r="AKQ31">
        <v>0</v>
      </c>
      <c r="AKR31">
        <v>0</v>
      </c>
      <c r="AKS31">
        <v>4</v>
      </c>
      <c r="AKT31">
        <v>0</v>
      </c>
      <c r="AKU31">
        <v>0</v>
      </c>
      <c r="AKV31">
        <v>0</v>
      </c>
      <c r="AKW31">
        <v>0</v>
      </c>
      <c r="AKX31">
        <v>0</v>
      </c>
      <c r="AKY31">
        <v>0</v>
      </c>
      <c r="AKZ31">
        <v>0</v>
      </c>
      <c r="ALA31">
        <v>0</v>
      </c>
      <c r="ALB31">
        <v>0</v>
      </c>
      <c r="ALC31">
        <v>0</v>
      </c>
      <c r="ALD31">
        <v>0</v>
      </c>
      <c r="ALE31">
        <v>0</v>
      </c>
      <c r="ALF31">
        <v>0</v>
      </c>
      <c r="ALG31">
        <v>0</v>
      </c>
      <c r="ALH31">
        <v>0</v>
      </c>
    </row>
    <row r="32" spans="1:999" hidden="1">
      <c r="A32" s="178" t="s">
        <v>153</v>
      </c>
      <c r="B32">
        <v>388</v>
      </c>
      <c r="C32">
        <v>1134</v>
      </c>
      <c r="D32">
        <v>22</v>
      </c>
      <c r="E32">
        <v>52</v>
      </c>
      <c r="F32">
        <v>0</v>
      </c>
      <c r="G32">
        <v>0</v>
      </c>
      <c r="H32">
        <v>0</v>
      </c>
      <c r="I32">
        <v>0</v>
      </c>
      <c r="J32">
        <v>6</v>
      </c>
      <c r="K32">
        <v>0</v>
      </c>
      <c r="L32">
        <v>0</v>
      </c>
      <c r="M32">
        <v>0</v>
      </c>
      <c r="N32">
        <v>0</v>
      </c>
      <c r="O32">
        <v>41</v>
      </c>
      <c r="P32">
        <v>0</v>
      </c>
      <c r="Q32">
        <v>0</v>
      </c>
      <c r="R32">
        <v>0</v>
      </c>
      <c r="S32">
        <v>7</v>
      </c>
      <c r="T32">
        <v>0</v>
      </c>
      <c r="U32">
        <v>0</v>
      </c>
      <c r="V32">
        <v>2</v>
      </c>
      <c r="W32">
        <v>1652</v>
      </c>
      <c r="X32">
        <v>0</v>
      </c>
      <c r="Y32">
        <v>257</v>
      </c>
      <c r="Z32">
        <v>0</v>
      </c>
      <c r="AA32">
        <v>40</v>
      </c>
      <c r="AB32">
        <v>10</v>
      </c>
      <c r="AC32">
        <v>2</v>
      </c>
      <c r="AD32">
        <v>1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1</v>
      </c>
      <c r="AO32">
        <v>0</v>
      </c>
      <c r="AP32">
        <v>0</v>
      </c>
      <c r="AQ32">
        <v>0</v>
      </c>
      <c r="AR32">
        <v>1</v>
      </c>
      <c r="AS32">
        <v>0</v>
      </c>
      <c r="AT32">
        <v>0</v>
      </c>
      <c r="AU32">
        <v>0</v>
      </c>
      <c r="AV32">
        <v>55</v>
      </c>
      <c r="AW32">
        <v>0</v>
      </c>
      <c r="AX32">
        <v>8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3</v>
      </c>
      <c r="BZ32">
        <v>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3</v>
      </c>
      <c r="CS32">
        <v>0</v>
      </c>
      <c r="CT32">
        <v>7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21</v>
      </c>
      <c r="EW32">
        <v>4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1</v>
      </c>
      <c r="FP32">
        <v>0</v>
      </c>
      <c r="FQ32">
        <v>26</v>
      </c>
      <c r="FR32">
        <v>0</v>
      </c>
      <c r="FS32">
        <v>4</v>
      </c>
      <c r="FT32">
        <v>0</v>
      </c>
      <c r="FU32">
        <v>975</v>
      </c>
      <c r="FV32">
        <v>6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2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10</v>
      </c>
      <c r="GO32">
        <v>264</v>
      </c>
      <c r="GP32">
        <v>1257</v>
      </c>
      <c r="GQ32">
        <v>0</v>
      </c>
      <c r="GR32">
        <v>74</v>
      </c>
      <c r="GS32">
        <v>0</v>
      </c>
      <c r="GT32">
        <v>214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17</v>
      </c>
      <c r="HO32">
        <v>231</v>
      </c>
      <c r="HP32">
        <v>0</v>
      </c>
      <c r="HQ32">
        <v>32</v>
      </c>
      <c r="HR32">
        <v>0</v>
      </c>
      <c r="HS32">
        <v>9</v>
      </c>
      <c r="HT32">
        <v>10</v>
      </c>
      <c r="HU32">
        <v>0</v>
      </c>
      <c r="HV32">
        <v>2</v>
      </c>
      <c r="HW32">
        <v>0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0</v>
      </c>
      <c r="IK32">
        <v>0</v>
      </c>
      <c r="IL32">
        <v>0</v>
      </c>
      <c r="IM32">
        <v>0</v>
      </c>
      <c r="IN32">
        <v>21</v>
      </c>
      <c r="IO32">
        <v>0</v>
      </c>
      <c r="IP32">
        <v>2</v>
      </c>
      <c r="IQ32">
        <v>0</v>
      </c>
      <c r="IR32">
        <v>4</v>
      </c>
      <c r="IS32">
        <v>18</v>
      </c>
      <c r="IT32">
        <v>1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23</v>
      </c>
      <c r="JN32">
        <v>0</v>
      </c>
      <c r="JO32">
        <v>5</v>
      </c>
      <c r="JP32">
        <v>0</v>
      </c>
      <c r="JQ32">
        <v>70</v>
      </c>
      <c r="JR32">
        <v>31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101</v>
      </c>
      <c r="KM32">
        <v>0</v>
      </c>
      <c r="KN32">
        <v>8</v>
      </c>
      <c r="KO32">
        <v>0</v>
      </c>
      <c r="KP32">
        <v>14</v>
      </c>
      <c r="KQ32">
        <v>1</v>
      </c>
      <c r="KR32">
        <v>0</v>
      </c>
      <c r="KS32">
        <v>0</v>
      </c>
      <c r="KT32">
        <v>0</v>
      </c>
      <c r="KU32">
        <v>0</v>
      </c>
      <c r="KV32">
        <v>0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0</v>
      </c>
      <c r="LE32">
        <v>0</v>
      </c>
      <c r="LF32">
        <v>0</v>
      </c>
      <c r="LG32">
        <v>0</v>
      </c>
      <c r="LH32">
        <v>0</v>
      </c>
      <c r="LI32">
        <v>0</v>
      </c>
      <c r="LJ32">
        <v>0</v>
      </c>
      <c r="LK32">
        <v>15</v>
      </c>
      <c r="LL32">
        <v>0</v>
      </c>
      <c r="LM32">
        <v>0</v>
      </c>
      <c r="LN32">
        <v>0</v>
      </c>
      <c r="LO32">
        <v>51</v>
      </c>
      <c r="LP32">
        <v>1</v>
      </c>
      <c r="LQ32">
        <v>0</v>
      </c>
      <c r="LR32">
        <v>0</v>
      </c>
      <c r="LS32">
        <v>0</v>
      </c>
      <c r="LT32">
        <v>0</v>
      </c>
      <c r="LU32">
        <v>0</v>
      </c>
      <c r="LV32">
        <v>0</v>
      </c>
      <c r="LW32">
        <v>0</v>
      </c>
      <c r="LX32">
        <v>0</v>
      </c>
      <c r="LY32">
        <v>0</v>
      </c>
      <c r="LZ32">
        <v>0</v>
      </c>
      <c r="MA32">
        <v>0</v>
      </c>
      <c r="MB32">
        <v>0</v>
      </c>
      <c r="MC32">
        <v>0</v>
      </c>
      <c r="MD32">
        <v>0</v>
      </c>
      <c r="ME32">
        <v>0</v>
      </c>
      <c r="MF32">
        <v>0</v>
      </c>
      <c r="MG32">
        <v>0</v>
      </c>
      <c r="MH32">
        <v>0</v>
      </c>
      <c r="MI32">
        <v>0</v>
      </c>
      <c r="MJ32">
        <v>52</v>
      </c>
      <c r="MK32">
        <v>0</v>
      </c>
      <c r="ML32">
        <v>9</v>
      </c>
      <c r="MM32">
        <v>0</v>
      </c>
      <c r="MN32">
        <v>30</v>
      </c>
      <c r="MO32">
        <v>0</v>
      </c>
      <c r="MP32">
        <v>0</v>
      </c>
      <c r="MQ32">
        <v>0</v>
      </c>
      <c r="MR32">
        <v>0</v>
      </c>
      <c r="MS32">
        <v>0</v>
      </c>
      <c r="MT32">
        <v>0</v>
      </c>
      <c r="MU32">
        <v>0</v>
      </c>
      <c r="MV32">
        <v>0</v>
      </c>
      <c r="MW32">
        <v>0</v>
      </c>
      <c r="MX32">
        <v>0</v>
      </c>
      <c r="MY32">
        <v>0</v>
      </c>
      <c r="MZ32">
        <v>0</v>
      </c>
      <c r="NA32">
        <v>0</v>
      </c>
      <c r="NB32">
        <v>0</v>
      </c>
      <c r="NC32">
        <v>0</v>
      </c>
      <c r="ND32">
        <v>0</v>
      </c>
      <c r="NE32">
        <v>0</v>
      </c>
      <c r="NF32">
        <v>0</v>
      </c>
      <c r="NG32">
        <v>0</v>
      </c>
      <c r="NH32">
        <v>0</v>
      </c>
      <c r="NI32">
        <v>30</v>
      </c>
      <c r="NJ32">
        <v>0</v>
      </c>
      <c r="NK32">
        <v>0</v>
      </c>
      <c r="NL32">
        <v>0</v>
      </c>
      <c r="NM32">
        <v>71</v>
      </c>
      <c r="NN32">
        <v>5</v>
      </c>
      <c r="NO32">
        <v>0</v>
      </c>
      <c r="NP32">
        <v>0</v>
      </c>
      <c r="NQ32">
        <v>0</v>
      </c>
      <c r="NR32">
        <v>0</v>
      </c>
      <c r="NS32">
        <v>0</v>
      </c>
      <c r="NT32">
        <v>0</v>
      </c>
      <c r="NU32">
        <v>7</v>
      </c>
      <c r="NV32">
        <v>0</v>
      </c>
      <c r="NW32">
        <v>0</v>
      </c>
      <c r="NX32">
        <v>0</v>
      </c>
      <c r="NY32">
        <v>0</v>
      </c>
      <c r="NZ32">
        <v>0</v>
      </c>
      <c r="OA32">
        <v>0</v>
      </c>
      <c r="OB32">
        <v>0</v>
      </c>
      <c r="OC32">
        <v>0</v>
      </c>
      <c r="OD32">
        <v>0</v>
      </c>
      <c r="OE32">
        <v>0</v>
      </c>
      <c r="OF32">
        <v>0</v>
      </c>
      <c r="OG32">
        <v>0</v>
      </c>
      <c r="OH32">
        <v>83</v>
      </c>
      <c r="OI32">
        <v>0</v>
      </c>
      <c r="OJ32">
        <v>3</v>
      </c>
      <c r="OK32">
        <v>0</v>
      </c>
      <c r="OL32">
        <v>1890</v>
      </c>
      <c r="OM32">
        <v>1221</v>
      </c>
      <c r="ON32">
        <v>25</v>
      </c>
      <c r="OO32">
        <v>55</v>
      </c>
      <c r="OP32">
        <v>0</v>
      </c>
      <c r="OQ32">
        <v>0</v>
      </c>
      <c r="OR32">
        <v>0</v>
      </c>
      <c r="OS32">
        <v>0</v>
      </c>
      <c r="OT32">
        <v>15</v>
      </c>
      <c r="OU32">
        <v>0</v>
      </c>
      <c r="OV32">
        <v>0</v>
      </c>
      <c r="OW32">
        <v>0</v>
      </c>
      <c r="OX32">
        <v>0</v>
      </c>
      <c r="OY32">
        <v>42</v>
      </c>
      <c r="OZ32">
        <v>0</v>
      </c>
      <c r="PA32">
        <v>0</v>
      </c>
      <c r="PB32">
        <v>0</v>
      </c>
      <c r="PC32">
        <v>8</v>
      </c>
      <c r="PD32">
        <v>0</v>
      </c>
      <c r="PE32">
        <v>14</v>
      </c>
      <c r="PF32">
        <v>283</v>
      </c>
      <c r="PG32">
        <v>3553</v>
      </c>
      <c r="PH32">
        <v>0</v>
      </c>
      <c r="PI32">
        <v>402</v>
      </c>
      <c r="PJ32">
        <v>0</v>
      </c>
      <c r="PK32">
        <v>180</v>
      </c>
      <c r="PL32">
        <v>1410</v>
      </c>
      <c r="PM32">
        <v>92</v>
      </c>
      <c r="PN32">
        <v>0</v>
      </c>
      <c r="PO32">
        <v>0</v>
      </c>
      <c r="PP32">
        <v>0</v>
      </c>
      <c r="PQ32">
        <v>0</v>
      </c>
      <c r="PR32">
        <v>0</v>
      </c>
      <c r="PS32">
        <v>0</v>
      </c>
      <c r="PT32">
        <v>110</v>
      </c>
      <c r="PU32">
        <v>0</v>
      </c>
      <c r="PV32">
        <v>0</v>
      </c>
      <c r="PW32">
        <v>0</v>
      </c>
      <c r="PX32">
        <v>0</v>
      </c>
      <c r="PY32">
        <v>0</v>
      </c>
      <c r="PZ32">
        <v>0</v>
      </c>
      <c r="QA32">
        <v>0</v>
      </c>
      <c r="QB32">
        <v>0</v>
      </c>
      <c r="QC32">
        <v>0</v>
      </c>
      <c r="QD32">
        <v>0</v>
      </c>
      <c r="QE32">
        <v>2</v>
      </c>
      <c r="QF32">
        <v>1794</v>
      </c>
      <c r="QG32">
        <v>0</v>
      </c>
      <c r="QH32">
        <v>303</v>
      </c>
      <c r="QI32">
        <v>0</v>
      </c>
      <c r="QJ32">
        <v>461</v>
      </c>
      <c r="QK32">
        <v>186</v>
      </c>
      <c r="QL32">
        <v>11</v>
      </c>
      <c r="QM32">
        <v>0</v>
      </c>
      <c r="QN32">
        <v>0</v>
      </c>
      <c r="QO32">
        <v>0</v>
      </c>
      <c r="QP32">
        <v>0</v>
      </c>
      <c r="QQ32">
        <v>0</v>
      </c>
      <c r="QR32">
        <v>0</v>
      </c>
      <c r="QS32">
        <v>0</v>
      </c>
      <c r="QT32">
        <v>0</v>
      </c>
      <c r="QU32">
        <v>0</v>
      </c>
      <c r="QV32">
        <v>0</v>
      </c>
      <c r="QW32">
        <v>0</v>
      </c>
      <c r="QX32">
        <v>0</v>
      </c>
      <c r="QY32">
        <v>0</v>
      </c>
      <c r="QZ32">
        <v>0</v>
      </c>
      <c r="RA32">
        <v>0</v>
      </c>
      <c r="RB32">
        <v>0</v>
      </c>
      <c r="RC32">
        <v>0</v>
      </c>
      <c r="RD32">
        <v>1</v>
      </c>
      <c r="RE32">
        <v>659</v>
      </c>
      <c r="RF32">
        <v>0</v>
      </c>
      <c r="RG32">
        <v>31</v>
      </c>
      <c r="RH32">
        <v>0</v>
      </c>
      <c r="RI32">
        <v>6</v>
      </c>
      <c r="RJ32">
        <v>0</v>
      </c>
      <c r="RK32">
        <v>0</v>
      </c>
      <c r="RL32">
        <v>0</v>
      </c>
      <c r="RM32">
        <v>0</v>
      </c>
      <c r="RN32">
        <v>0</v>
      </c>
      <c r="RO32">
        <v>0</v>
      </c>
      <c r="RP32">
        <v>0</v>
      </c>
      <c r="RQ32">
        <v>0</v>
      </c>
      <c r="RR32">
        <v>0</v>
      </c>
      <c r="RS32">
        <v>0</v>
      </c>
      <c r="RT32">
        <v>0</v>
      </c>
      <c r="RU32">
        <v>0</v>
      </c>
      <c r="RV32">
        <v>0</v>
      </c>
      <c r="RW32">
        <v>0</v>
      </c>
      <c r="RX32">
        <v>0</v>
      </c>
      <c r="RY32">
        <v>0</v>
      </c>
      <c r="RZ32">
        <v>0</v>
      </c>
      <c r="SA32">
        <v>0</v>
      </c>
      <c r="SB32">
        <v>0</v>
      </c>
      <c r="SC32">
        <v>0</v>
      </c>
      <c r="SD32">
        <v>6</v>
      </c>
      <c r="SE32">
        <v>0</v>
      </c>
      <c r="SF32">
        <v>0</v>
      </c>
      <c r="SG32">
        <v>0</v>
      </c>
      <c r="SH32">
        <v>0</v>
      </c>
      <c r="SI32">
        <v>0</v>
      </c>
      <c r="SJ32">
        <v>0</v>
      </c>
      <c r="SK32">
        <v>0</v>
      </c>
      <c r="SL32">
        <v>0</v>
      </c>
      <c r="SM32">
        <v>0</v>
      </c>
      <c r="SN32">
        <v>0</v>
      </c>
      <c r="SO32">
        <v>0</v>
      </c>
      <c r="SP32">
        <v>0</v>
      </c>
      <c r="SQ32">
        <v>0</v>
      </c>
      <c r="SR32">
        <v>0</v>
      </c>
      <c r="SS32">
        <v>0</v>
      </c>
      <c r="ST32">
        <v>0</v>
      </c>
      <c r="SU32">
        <v>0</v>
      </c>
      <c r="SV32">
        <v>0</v>
      </c>
      <c r="SW32">
        <v>0</v>
      </c>
      <c r="SX32">
        <v>0</v>
      </c>
      <c r="SY32">
        <v>0</v>
      </c>
      <c r="SZ32">
        <v>0</v>
      </c>
      <c r="TA32">
        <v>0</v>
      </c>
      <c r="TB32">
        <v>0</v>
      </c>
      <c r="TC32">
        <v>0</v>
      </c>
      <c r="TD32">
        <v>0</v>
      </c>
      <c r="TE32">
        <v>0</v>
      </c>
      <c r="TF32">
        <v>0</v>
      </c>
      <c r="TG32">
        <v>0</v>
      </c>
      <c r="TH32">
        <v>0</v>
      </c>
      <c r="TI32">
        <v>0</v>
      </c>
      <c r="TJ32">
        <v>0</v>
      </c>
      <c r="TK32">
        <v>0</v>
      </c>
      <c r="TL32">
        <v>0</v>
      </c>
      <c r="TM32">
        <v>0</v>
      </c>
      <c r="TN32">
        <v>0</v>
      </c>
      <c r="TO32">
        <v>0</v>
      </c>
      <c r="TP32">
        <v>0</v>
      </c>
      <c r="TQ32">
        <v>0</v>
      </c>
      <c r="TR32">
        <v>0</v>
      </c>
      <c r="TS32">
        <v>0</v>
      </c>
      <c r="TT32">
        <v>0</v>
      </c>
      <c r="TU32">
        <v>0</v>
      </c>
      <c r="TV32">
        <v>0</v>
      </c>
      <c r="TW32">
        <v>0</v>
      </c>
      <c r="TX32">
        <v>0</v>
      </c>
      <c r="TY32">
        <v>0</v>
      </c>
      <c r="TZ32">
        <v>0</v>
      </c>
      <c r="UA32">
        <v>0</v>
      </c>
      <c r="UB32">
        <v>0</v>
      </c>
      <c r="UC32">
        <v>0</v>
      </c>
      <c r="UD32">
        <v>0</v>
      </c>
      <c r="UE32">
        <v>0</v>
      </c>
      <c r="UF32">
        <v>0</v>
      </c>
      <c r="UG32">
        <v>0</v>
      </c>
      <c r="UH32">
        <v>0</v>
      </c>
      <c r="UI32">
        <v>0</v>
      </c>
      <c r="UJ32">
        <v>0</v>
      </c>
      <c r="UK32">
        <v>0</v>
      </c>
      <c r="UL32">
        <v>0</v>
      </c>
      <c r="UM32">
        <v>0</v>
      </c>
      <c r="UN32">
        <v>0</v>
      </c>
      <c r="UO32">
        <v>0</v>
      </c>
      <c r="UP32">
        <v>0</v>
      </c>
      <c r="UQ32">
        <v>0</v>
      </c>
      <c r="UR32">
        <v>0</v>
      </c>
      <c r="US32">
        <v>0</v>
      </c>
      <c r="UT32">
        <v>0</v>
      </c>
      <c r="UU32">
        <v>0</v>
      </c>
      <c r="UV32">
        <v>0</v>
      </c>
      <c r="UW32">
        <v>0</v>
      </c>
      <c r="UX32">
        <v>0</v>
      </c>
      <c r="UY32">
        <v>0</v>
      </c>
      <c r="UZ32">
        <v>0</v>
      </c>
      <c r="VA32">
        <v>0</v>
      </c>
      <c r="VB32">
        <v>0</v>
      </c>
      <c r="VC32">
        <v>0</v>
      </c>
      <c r="VD32">
        <v>0</v>
      </c>
      <c r="VE32">
        <v>0</v>
      </c>
      <c r="VF32">
        <v>0</v>
      </c>
      <c r="VG32">
        <v>0</v>
      </c>
      <c r="VH32">
        <v>0</v>
      </c>
      <c r="VI32">
        <v>0</v>
      </c>
      <c r="VJ32">
        <v>0</v>
      </c>
      <c r="VK32">
        <v>0</v>
      </c>
      <c r="VL32">
        <v>0</v>
      </c>
      <c r="VM32">
        <v>0</v>
      </c>
      <c r="VN32">
        <v>0</v>
      </c>
      <c r="VO32">
        <v>0</v>
      </c>
      <c r="VP32">
        <v>0</v>
      </c>
      <c r="VQ32">
        <v>0</v>
      </c>
      <c r="VR32">
        <v>0</v>
      </c>
      <c r="VS32">
        <v>0</v>
      </c>
      <c r="VT32">
        <v>0</v>
      </c>
      <c r="VU32">
        <v>0</v>
      </c>
      <c r="VV32">
        <v>0</v>
      </c>
      <c r="VW32">
        <v>0</v>
      </c>
      <c r="VX32">
        <v>0</v>
      </c>
      <c r="VY32">
        <v>0</v>
      </c>
      <c r="VZ32">
        <v>0</v>
      </c>
      <c r="WA32">
        <v>0</v>
      </c>
      <c r="WB32">
        <v>0</v>
      </c>
      <c r="WC32">
        <v>0</v>
      </c>
      <c r="WD32">
        <v>2</v>
      </c>
      <c r="WE32">
        <v>0</v>
      </c>
      <c r="WF32">
        <v>0</v>
      </c>
      <c r="WG32">
        <v>0</v>
      </c>
      <c r="WH32">
        <v>0</v>
      </c>
      <c r="WI32">
        <v>0</v>
      </c>
      <c r="WJ32">
        <v>0</v>
      </c>
      <c r="WK32">
        <v>0</v>
      </c>
      <c r="WL32">
        <v>0</v>
      </c>
      <c r="WM32">
        <v>0</v>
      </c>
      <c r="WN32">
        <v>0</v>
      </c>
      <c r="WO32">
        <v>0</v>
      </c>
      <c r="WP32">
        <v>0</v>
      </c>
      <c r="WQ32">
        <v>0</v>
      </c>
      <c r="WR32">
        <v>0</v>
      </c>
      <c r="WS32">
        <v>0</v>
      </c>
      <c r="WT32">
        <v>0</v>
      </c>
      <c r="WU32">
        <v>0</v>
      </c>
      <c r="WV32">
        <v>0</v>
      </c>
      <c r="WW32">
        <v>0</v>
      </c>
      <c r="WX32">
        <v>0</v>
      </c>
      <c r="WY32">
        <v>2</v>
      </c>
      <c r="WZ32">
        <v>0</v>
      </c>
      <c r="XA32">
        <v>0</v>
      </c>
      <c r="XB32">
        <v>0</v>
      </c>
      <c r="XC32">
        <v>2</v>
      </c>
      <c r="XD32">
        <v>0</v>
      </c>
      <c r="XE32">
        <v>0</v>
      </c>
      <c r="XF32">
        <v>0</v>
      </c>
      <c r="XG32">
        <v>0</v>
      </c>
      <c r="XH32">
        <v>0</v>
      </c>
      <c r="XI32">
        <v>0</v>
      </c>
      <c r="XJ32">
        <v>0</v>
      </c>
      <c r="XK32">
        <v>0</v>
      </c>
      <c r="XL32">
        <v>0</v>
      </c>
      <c r="XM32">
        <v>0</v>
      </c>
      <c r="XN32">
        <v>0</v>
      </c>
      <c r="XO32">
        <v>0</v>
      </c>
      <c r="XP32">
        <v>0</v>
      </c>
      <c r="XQ32">
        <v>0</v>
      </c>
      <c r="XR32">
        <v>0</v>
      </c>
      <c r="XS32">
        <v>0</v>
      </c>
      <c r="XT32">
        <v>0</v>
      </c>
      <c r="XU32">
        <v>0</v>
      </c>
      <c r="XV32">
        <v>0</v>
      </c>
      <c r="XW32">
        <v>0</v>
      </c>
      <c r="XX32">
        <v>2</v>
      </c>
      <c r="XY32">
        <v>0</v>
      </c>
      <c r="XZ32">
        <v>0</v>
      </c>
      <c r="YA32">
        <v>0</v>
      </c>
      <c r="YB32">
        <v>1</v>
      </c>
      <c r="YC32">
        <v>0</v>
      </c>
      <c r="YD32">
        <v>0</v>
      </c>
      <c r="YE32">
        <v>0</v>
      </c>
      <c r="YF32">
        <v>0</v>
      </c>
      <c r="YG32">
        <v>0</v>
      </c>
      <c r="YH32">
        <v>0</v>
      </c>
      <c r="YI32">
        <v>0</v>
      </c>
      <c r="YJ32">
        <v>0</v>
      </c>
      <c r="YK32">
        <v>0</v>
      </c>
      <c r="YL32">
        <v>0</v>
      </c>
      <c r="YM32">
        <v>0</v>
      </c>
      <c r="YN32">
        <v>0</v>
      </c>
      <c r="YO32">
        <v>0</v>
      </c>
      <c r="YP32">
        <v>0</v>
      </c>
      <c r="YQ32">
        <v>0</v>
      </c>
      <c r="YR32">
        <v>0</v>
      </c>
      <c r="YS32">
        <v>0</v>
      </c>
      <c r="YT32">
        <v>0</v>
      </c>
      <c r="YU32">
        <v>0</v>
      </c>
      <c r="YV32">
        <v>0</v>
      </c>
      <c r="YW32">
        <v>1</v>
      </c>
      <c r="YX32">
        <v>0</v>
      </c>
      <c r="YY32">
        <v>0</v>
      </c>
      <c r="YZ32">
        <v>0</v>
      </c>
      <c r="ZA32">
        <v>5</v>
      </c>
      <c r="ZB32">
        <v>0</v>
      </c>
      <c r="ZC32">
        <v>0</v>
      </c>
      <c r="ZD32">
        <v>0</v>
      </c>
      <c r="ZE32">
        <v>0</v>
      </c>
      <c r="ZF32">
        <v>0</v>
      </c>
      <c r="ZG32">
        <v>0</v>
      </c>
      <c r="ZH32">
        <v>0</v>
      </c>
      <c r="ZI32">
        <v>0</v>
      </c>
      <c r="ZJ32">
        <v>0</v>
      </c>
      <c r="ZK32">
        <v>0</v>
      </c>
      <c r="ZL32">
        <v>0</v>
      </c>
      <c r="ZM32">
        <v>0</v>
      </c>
      <c r="ZN32">
        <v>0</v>
      </c>
      <c r="ZO32">
        <v>0</v>
      </c>
      <c r="ZP32">
        <v>0</v>
      </c>
      <c r="ZQ32">
        <v>0</v>
      </c>
      <c r="ZR32">
        <v>0</v>
      </c>
      <c r="ZS32">
        <v>0</v>
      </c>
      <c r="ZT32">
        <v>0</v>
      </c>
      <c r="ZU32">
        <v>0</v>
      </c>
      <c r="ZV32">
        <v>5</v>
      </c>
      <c r="ZW32">
        <v>0</v>
      </c>
      <c r="ZX32">
        <v>0</v>
      </c>
      <c r="ZY32">
        <v>0</v>
      </c>
      <c r="ZZ32">
        <v>32</v>
      </c>
      <c r="AAA32">
        <v>0</v>
      </c>
      <c r="AAB32">
        <v>0</v>
      </c>
      <c r="AAC32">
        <v>0</v>
      </c>
      <c r="AAD32">
        <v>0</v>
      </c>
      <c r="AAE32">
        <v>0</v>
      </c>
      <c r="AAF32">
        <v>0</v>
      </c>
      <c r="AAG32">
        <v>0</v>
      </c>
      <c r="AAH32">
        <v>0</v>
      </c>
      <c r="AAI32">
        <v>0</v>
      </c>
      <c r="AAJ32">
        <v>0</v>
      </c>
      <c r="AAK32">
        <v>0</v>
      </c>
      <c r="AAL32">
        <v>0</v>
      </c>
      <c r="AAM32">
        <v>0</v>
      </c>
      <c r="AAN32">
        <v>0</v>
      </c>
      <c r="AAO32">
        <v>0</v>
      </c>
      <c r="AAP32">
        <v>0</v>
      </c>
      <c r="AAQ32">
        <v>0</v>
      </c>
      <c r="AAR32">
        <v>0</v>
      </c>
      <c r="AAS32">
        <v>0</v>
      </c>
      <c r="AAT32">
        <v>0</v>
      </c>
      <c r="AAU32">
        <v>32</v>
      </c>
      <c r="AAV32">
        <v>0</v>
      </c>
      <c r="AAW32">
        <v>0</v>
      </c>
      <c r="AAX32">
        <v>0</v>
      </c>
      <c r="AAY32">
        <v>9</v>
      </c>
      <c r="AAZ32">
        <v>0</v>
      </c>
      <c r="ABA32">
        <v>0</v>
      </c>
      <c r="ABB32">
        <v>0</v>
      </c>
      <c r="ABC32">
        <v>0</v>
      </c>
      <c r="ABD32">
        <v>0</v>
      </c>
      <c r="ABE32">
        <v>0</v>
      </c>
      <c r="ABF32">
        <v>0</v>
      </c>
      <c r="ABG32">
        <v>0</v>
      </c>
      <c r="ABH32">
        <v>0</v>
      </c>
      <c r="ABI32">
        <v>0</v>
      </c>
      <c r="ABJ32">
        <v>0</v>
      </c>
      <c r="ABK32">
        <v>0</v>
      </c>
      <c r="ABL32">
        <v>0</v>
      </c>
      <c r="ABM32">
        <v>0</v>
      </c>
      <c r="ABN32">
        <v>0</v>
      </c>
      <c r="ABO32">
        <v>0</v>
      </c>
      <c r="ABP32">
        <v>0</v>
      </c>
      <c r="ABQ32">
        <v>0</v>
      </c>
      <c r="ABR32">
        <v>0</v>
      </c>
      <c r="ABS32">
        <v>0</v>
      </c>
      <c r="ABT32">
        <v>9</v>
      </c>
      <c r="ABU32">
        <v>0</v>
      </c>
      <c r="ABV32">
        <v>0</v>
      </c>
      <c r="ABW32">
        <v>0</v>
      </c>
      <c r="ABX32">
        <v>4</v>
      </c>
      <c r="ABY32">
        <v>0</v>
      </c>
      <c r="ABZ32">
        <v>0</v>
      </c>
      <c r="ACA32">
        <v>0</v>
      </c>
      <c r="ACB32">
        <v>0</v>
      </c>
      <c r="ACC32">
        <v>0</v>
      </c>
      <c r="ACD32">
        <v>0</v>
      </c>
      <c r="ACE32">
        <v>0</v>
      </c>
      <c r="ACF32">
        <v>0</v>
      </c>
      <c r="ACG32">
        <v>0</v>
      </c>
      <c r="ACH32">
        <v>0</v>
      </c>
      <c r="ACI32">
        <v>0</v>
      </c>
      <c r="ACJ32">
        <v>0</v>
      </c>
      <c r="ACK32">
        <v>0</v>
      </c>
      <c r="ACL32">
        <v>0</v>
      </c>
      <c r="ACM32">
        <v>0</v>
      </c>
      <c r="ACN32">
        <v>0</v>
      </c>
      <c r="ACO32">
        <v>0</v>
      </c>
      <c r="ACP32">
        <v>0</v>
      </c>
      <c r="ACQ32">
        <v>0</v>
      </c>
      <c r="ACR32">
        <v>0</v>
      </c>
      <c r="ACS32">
        <v>4</v>
      </c>
      <c r="ACT32">
        <v>0</v>
      </c>
      <c r="ACU32">
        <v>0</v>
      </c>
      <c r="ACV32">
        <v>0</v>
      </c>
      <c r="ACW32">
        <v>89</v>
      </c>
      <c r="ACX32">
        <v>0</v>
      </c>
      <c r="ACY32">
        <v>0</v>
      </c>
      <c r="ACZ32">
        <v>0</v>
      </c>
      <c r="ADA32">
        <v>0</v>
      </c>
      <c r="ADB32">
        <v>0</v>
      </c>
      <c r="ADC32">
        <v>0</v>
      </c>
      <c r="ADD32">
        <v>0</v>
      </c>
      <c r="ADE32">
        <v>0</v>
      </c>
      <c r="ADF32">
        <v>0</v>
      </c>
      <c r="ADG32">
        <v>0</v>
      </c>
      <c r="ADH32">
        <v>0</v>
      </c>
      <c r="ADI32">
        <v>0</v>
      </c>
      <c r="ADJ32">
        <v>0</v>
      </c>
      <c r="ADK32">
        <v>0</v>
      </c>
      <c r="ADL32">
        <v>0</v>
      </c>
      <c r="ADM32">
        <v>0</v>
      </c>
      <c r="ADN32">
        <v>0</v>
      </c>
      <c r="ADO32">
        <v>0</v>
      </c>
      <c r="ADP32">
        <v>0</v>
      </c>
      <c r="ADQ32">
        <v>0</v>
      </c>
      <c r="ADR32">
        <v>89</v>
      </c>
      <c r="ADS32">
        <v>0</v>
      </c>
      <c r="ADT32">
        <v>0</v>
      </c>
      <c r="ADU32">
        <v>0</v>
      </c>
      <c r="ADV32">
        <v>115</v>
      </c>
      <c r="ADW32">
        <v>0</v>
      </c>
      <c r="ADX32">
        <v>0</v>
      </c>
      <c r="ADY32">
        <v>0</v>
      </c>
      <c r="ADZ32">
        <v>0</v>
      </c>
      <c r="AEA32">
        <v>0</v>
      </c>
      <c r="AEB32">
        <v>0</v>
      </c>
      <c r="AEC32">
        <v>0</v>
      </c>
      <c r="AED32">
        <v>0</v>
      </c>
      <c r="AEE32">
        <v>0</v>
      </c>
      <c r="AEF32">
        <v>0</v>
      </c>
      <c r="AEG32">
        <v>0</v>
      </c>
      <c r="AEH32">
        <v>0</v>
      </c>
      <c r="AEI32">
        <v>0</v>
      </c>
      <c r="AEJ32">
        <v>0</v>
      </c>
      <c r="AEK32">
        <v>0</v>
      </c>
      <c r="AEL32">
        <v>0</v>
      </c>
      <c r="AEM32">
        <v>0</v>
      </c>
      <c r="AEN32">
        <v>0</v>
      </c>
      <c r="AEO32">
        <v>0</v>
      </c>
      <c r="AEP32">
        <v>0</v>
      </c>
      <c r="AEQ32">
        <v>115</v>
      </c>
      <c r="AER32">
        <v>0</v>
      </c>
      <c r="AES32">
        <v>0</v>
      </c>
      <c r="AET32">
        <v>0</v>
      </c>
      <c r="AEU32">
        <v>906</v>
      </c>
      <c r="AEV32">
        <v>1596</v>
      </c>
      <c r="AEW32">
        <v>103</v>
      </c>
      <c r="AEX32">
        <v>0</v>
      </c>
      <c r="AEY32">
        <v>0</v>
      </c>
      <c r="AEZ32">
        <v>0</v>
      </c>
      <c r="AFA32">
        <v>0</v>
      </c>
      <c r="AFB32">
        <v>0</v>
      </c>
      <c r="AFC32">
        <v>0</v>
      </c>
      <c r="AFD32">
        <v>110</v>
      </c>
      <c r="AFE32">
        <v>0</v>
      </c>
      <c r="AFF32">
        <v>0</v>
      </c>
      <c r="AFG32">
        <v>0</v>
      </c>
      <c r="AFH32">
        <v>0</v>
      </c>
      <c r="AFI32">
        <v>0</v>
      </c>
      <c r="AFJ32">
        <v>0</v>
      </c>
      <c r="AFK32">
        <v>0</v>
      </c>
      <c r="AFL32">
        <v>0</v>
      </c>
      <c r="AFM32">
        <v>0</v>
      </c>
      <c r="AFN32">
        <v>0</v>
      </c>
      <c r="AFO32">
        <v>3</v>
      </c>
      <c r="AFP32">
        <v>2718</v>
      </c>
      <c r="AFQ32">
        <v>0</v>
      </c>
      <c r="AFR32">
        <v>334</v>
      </c>
      <c r="AFS32">
        <v>0</v>
      </c>
      <c r="AFT32">
        <v>2</v>
      </c>
      <c r="AFU32">
        <v>0</v>
      </c>
      <c r="AFV32">
        <v>0</v>
      </c>
      <c r="AFW32">
        <v>0</v>
      </c>
      <c r="AFX32">
        <v>0</v>
      </c>
      <c r="AFY32">
        <v>0</v>
      </c>
      <c r="AFZ32">
        <v>0</v>
      </c>
      <c r="AGA32">
        <v>0</v>
      </c>
      <c r="AGB32">
        <v>0</v>
      </c>
      <c r="AGC32">
        <v>0</v>
      </c>
      <c r="AGD32">
        <v>0</v>
      </c>
      <c r="AGE32">
        <v>0</v>
      </c>
      <c r="AGF32">
        <v>0</v>
      </c>
      <c r="AGG32">
        <v>0</v>
      </c>
      <c r="AGH32">
        <v>0</v>
      </c>
      <c r="AGI32">
        <v>0</v>
      </c>
      <c r="AGJ32">
        <v>0</v>
      </c>
      <c r="AGK32">
        <v>0</v>
      </c>
      <c r="AGL32">
        <v>0</v>
      </c>
      <c r="AGM32">
        <v>0</v>
      </c>
      <c r="AGN32">
        <v>0</v>
      </c>
      <c r="AGO32">
        <v>2</v>
      </c>
      <c r="AGP32">
        <v>0</v>
      </c>
      <c r="AGQ32">
        <v>0</v>
      </c>
      <c r="AGR32">
        <v>0</v>
      </c>
      <c r="AGS32">
        <v>0</v>
      </c>
      <c r="AGT32">
        <v>0</v>
      </c>
      <c r="AGU32">
        <v>0</v>
      </c>
      <c r="AGV32">
        <v>0</v>
      </c>
      <c r="AGW32">
        <v>0</v>
      </c>
      <c r="AGX32">
        <v>0</v>
      </c>
      <c r="AGY32">
        <v>0</v>
      </c>
      <c r="AGZ32">
        <v>0</v>
      </c>
      <c r="AHA32">
        <v>0</v>
      </c>
      <c r="AHB32">
        <v>0</v>
      </c>
      <c r="AHC32">
        <v>0</v>
      </c>
      <c r="AHD32">
        <v>0</v>
      </c>
      <c r="AHE32">
        <v>0</v>
      </c>
      <c r="AHF32">
        <v>0</v>
      </c>
      <c r="AHG32">
        <v>0</v>
      </c>
      <c r="AHH32">
        <v>0</v>
      </c>
      <c r="AHI32">
        <v>0</v>
      </c>
      <c r="AHJ32">
        <v>0</v>
      </c>
      <c r="AHK32">
        <v>0</v>
      </c>
      <c r="AHL32">
        <v>0</v>
      </c>
      <c r="AHM32">
        <v>0</v>
      </c>
      <c r="AHN32">
        <v>0</v>
      </c>
      <c r="AHO32">
        <v>0</v>
      </c>
      <c r="AHP32">
        <v>0</v>
      </c>
      <c r="AHQ32">
        <v>0</v>
      </c>
      <c r="AHR32">
        <v>3</v>
      </c>
      <c r="AHS32">
        <v>0</v>
      </c>
      <c r="AHT32">
        <v>0</v>
      </c>
      <c r="AHU32">
        <v>0</v>
      </c>
      <c r="AHV32">
        <v>0</v>
      </c>
      <c r="AHW32">
        <v>0</v>
      </c>
      <c r="AHX32">
        <v>0</v>
      </c>
      <c r="AHY32">
        <v>0</v>
      </c>
      <c r="AHZ32">
        <v>0</v>
      </c>
      <c r="AIA32">
        <v>0</v>
      </c>
      <c r="AIB32">
        <v>0</v>
      </c>
      <c r="AIC32">
        <v>0</v>
      </c>
      <c r="AID32">
        <v>0</v>
      </c>
      <c r="AIE32">
        <v>0</v>
      </c>
      <c r="AIF32">
        <v>0</v>
      </c>
      <c r="AIG32">
        <v>0</v>
      </c>
      <c r="AIH32">
        <v>0</v>
      </c>
      <c r="AII32">
        <v>0</v>
      </c>
      <c r="AIJ32">
        <v>0</v>
      </c>
      <c r="AIK32">
        <v>0</v>
      </c>
      <c r="AIL32">
        <v>0</v>
      </c>
      <c r="AIM32">
        <v>3</v>
      </c>
      <c r="AIN32">
        <v>0</v>
      </c>
      <c r="AIO32">
        <v>0</v>
      </c>
      <c r="AIP32">
        <v>0</v>
      </c>
      <c r="AIQ32">
        <v>0</v>
      </c>
      <c r="AIR32">
        <v>0</v>
      </c>
      <c r="AIS32">
        <v>0</v>
      </c>
      <c r="AIT32">
        <v>0</v>
      </c>
      <c r="AIU32">
        <v>0</v>
      </c>
      <c r="AIV32">
        <v>0</v>
      </c>
      <c r="AIW32">
        <v>0</v>
      </c>
      <c r="AIX32">
        <v>0</v>
      </c>
      <c r="AIY32">
        <v>0</v>
      </c>
      <c r="AIZ32">
        <v>0</v>
      </c>
      <c r="AJA32">
        <v>0</v>
      </c>
      <c r="AJB32">
        <v>0</v>
      </c>
      <c r="AJC32">
        <v>0</v>
      </c>
      <c r="AJD32">
        <v>0</v>
      </c>
      <c r="AJE32">
        <v>0</v>
      </c>
      <c r="AJF32">
        <v>0</v>
      </c>
      <c r="AJG32">
        <v>0</v>
      </c>
      <c r="AJH32">
        <v>0</v>
      </c>
      <c r="AJI32">
        <v>0</v>
      </c>
      <c r="AJJ32">
        <v>0</v>
      </c>
      <c r="AJK32">
        <v>0</v>
      </c>
      <c r="AJL32">
        <v>0</v>
      </c>
      <c r="AJM32">
        <v>0</v>
      </c>
      <c r="AJN32">
        <v>0</v>
      </c>
      <c r="AJO32">
        <v>0</v>
      </c>
      <c r="AJP32">
        <v>1652</v>
      </c>
      <c r="AJQ32">
        <v>0</v>
      </c>
      <c r="AJR32">
        <v>0</v>
      </c>
      <c r="AJS32">
        <v>0</v>
      </c>
      <c r="AJT32">
        <v>0</v>
      </c>
      <c r="AJU32">
        <v>0</v>
      </c>
      <c r="AJV32">
        <v>0</v>
      </c>
      <c r="AJW32">
        <v>0</v>
      </c>
      <c r="AJX32">
        <v>0</v>
      </c>
      <c r="AJY32">
        <v>0</v>
      </c>
      <c r="AJZ32">
        <v>0</v>
      </c>
      <c r="AKA32">
        <v>0</v>
      </c>
      <c r="AKB32">
        <v>0</v>
      </c>
      <c r="AKC32">
        <v>0</v>
      </c>
      <c r="AKD32">
        <v>0</v>
      </c>
      <c r="AKE32">
        <v>0</v>
      </c>
      <c r="AKF32">
        <v>1712</v>
      </c>
      <c r="AKG32">
        <v>110</v>
      </c>
      <c r="AKH32">
        <v>0</v>
      </c>
      <c r="AKI32">
        <v>0</v>
      </c>
      <c r="AKJ32">
        <v>0</v>
      </c>
      <c r="AKK32">
        <v>0</v>
      </c>
      <c r="AKL32">
        <v>0</v>
      </c>
      <c r="AKM32">
        <v>0</v>
      </c>
      <c r="AKN32">
        <v>0</v>
      </c>
      <c r="AKO32">
        <v>0</v>
      </c>
      <c r="AKP32">
        <v>0</v>
      </c>
      <c r="AKQ32">
        <v>0</v>
      </c>
      <c r="AKR32">
        <v>0</v>
      </c>
      <c r="AKS32">
        <v>0</v>
      </c>
      <c r="AKT32">
        <v>0</v>
      </c>
      <c r="AKU32">
        <v>0</v>
      </c>
      <c r="AKV32">
        <v>0</v>
      </c>
      <c r="AKW32">
        <v>0</v>
      </c>
      <c r="AKX32">
        <v>0</v>
      </c>
      <c r="AKY32">
        <v>0</v>
      </c>
      <c r="AKZ32">
        <v>0</v>
      </c>
      <c r="ALA32">
        <v>0</v>
      </c>
      <c r="ALB32">
        <v>0</v>
      </c>
      <c r="ALC32">
        <v>0</v>
      </c>
      <c r="ALD32">
        <v>0</v>
      </c>
      <c r="ALE32">
        <v>0</v>
      </c>
      <c r="ALF32">
        <v>0</v>
      </c>
      <c r="ALG32">
        <v>0</v>
      </c>
      <c r="ALH32">
        <v>0</v>
      </c>
    </row>
    <row r="33" spans="1:996" hidden="1">
      <c r="A33" s="178" t="s">
        <v>154</v>
      </c>
      <c r="B33">
        <v>2166</v>
      </c>
      <c r="C33">
        <v>42</v>
      </c>
      <c r="D33">
        <v>15</v>
      </c>
      <c r="E33">
        <v>52</v>
      </c>
      <c r="F33">
        <v>0</v>
      </c>
      <c r="G33">
        <v>0</v>
      </c>
      <c r="H33">
        <v>0</v>
      </c>
      <c r="I33">
        <v>1</v>
      </c>
      <c r="J33">
        <v>0</v>
      </c>
      <c r="K33">
        <v>0</v>
      </c>
      <c r="L33">
        <v>0</v>
      </c>
      <c r="M33">
        <v>0</v>
      </c>
      <c r="N33">
        <v>2</v>
      </c>
      <c r="O33">
        <v>16</v>
      </c>
      <c r="P33">
        <v>0</v>
      </c>
      <c r="Q33">
        <v>0</v>
      </c>
      <c r="R33">
        <v>0</v>
      </c>
      <c r="S33">
        <v>5</v>
      </c>
      <c r="T33">
        <v>0</v>
      </c>
      <c r="U33">
        <v>0</v>
      </c>
      <c r="V33">
        <v>4</v>
      </c>
      <c r="W33">
        <v>2303</v>
      </c>
      <c r="X33">
        <v>0</v>
      </c>
      <c r="Y33">
        <v>129</v>
      </c>
      <c r="Z33">
        <v>0</v>
      </c>
      <c r="AA33">
        <v>881</v>
      </c>
      <c r="AB33">
        <v>9</v>
      </c>
      <c r="AC33">
        <v>1</v>
      </c>
      <c r="AD33">
        <v>4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11</v>
      </c>
      <c r="AO33">
        <v>0</v>
      </c>
      <c r="AP33">
        <v>0</v>
      </c>
      <c r="AQ33">
        <v>0</v>
      </c>
      <c r="AR33">
        <v>8</v>
      </c>
      <c r="AS33">
        <v>0</v>
      </c>
      <c r="AT33">
        <v>0</v>
      </c>
      <c r="AU33">
        <v>36</v>
      </c>
      <c r="AV33">
        <v>950</v>
      </c>
      <c r="AW33">
        <v>0</v>
      </c>
      <c r="AX33">
        <v>29</v>
      </c>
      <c r="AY33">
        <v>0</v>
      </c>
      <c r="AZ33">
        <v>7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7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1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2</v>
      </c>
      <c r="CS33">
        <v>0</v>
      </c>
      <c r="CT33">
        <v>3</v>
      </c>
      <c r="CU33">
        <v>0</v>
      </c>
      <c r="CV33">
        <v>1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1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1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1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9</v>
      </c>
      <c r="FP33">
        <v>2</v>
      </c>
      <c r="FQ33">
        <v>12</v>
      </c>
      <c r="FR33">
        <v>0</v>
      </c>
      <c r="FS33">
        <v>1</v>
      </c>
      <c r="FT33">
        <v>0</v>
      </c>
      <c r="FU33">
        <v>1539</v>
      </c>
      <c r="FV33">
        <v>3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15</v>
      </c>
      <c r="GD33">
        <v>0</v>
      </c>
      <c r="GE33">
        <v>0</v>
      </c>
      <c r="GF33">
        <v>0</v>
      </c>
      <c r="GG33">
        <v>0</v>
      </c>
      <c r="GH33">
        <v>1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21</v>
      </c>
      <c r="GO33">
        <v>10</v>
      </c>
      <c r="GP33">
        <v>1589</v>
      </c>
      <c r="GQ33">
        <v>0</v>
      </c>
      <c r="GR33">
        <v>30</v>
      </c>
      <c r="GS33">
        <v>0</v>
      </c>
      <c r="GT33">
        <v>11</v>
      </c>
      <c r="GU33">
        <v>0</v>
      </c>
      <c r="GV33">
        <v>1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12</v>
      </c>
      <c r="HP33">
        <v>0</v>
      </c>
      <c r="HQ33">
        <v>0</v>
      </c>
      <c r="HR33">
        <v>0</v>
      </c>
      <c r="HS33">
        <v>62</v>
      </c>
      <c r="HT33">
        <v>8</v>
      </c>
      <c r="HU33">
        <v>0</v>
      </c>
      <c r="HV33">
        <v>5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</v>
      </c>
      <c r="ID33">
        <v>0</v>
      </c>
      <c r="IE33">
        <v>0</v>
      </c>
      <c r="IF33">
        <v>2</v>
      </c>
      <c r="IG33">
        <v>0</v>
      </c>
      <c r="IH33">
        <v>0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77</v>
      </c>
      <c r="IO33">
        <v>0</v>
      </c>
      <c r="IP33">
        <v>7</v>
      </c>
      <c r="IQ33">
        <v>0</v>
      </c>
      <c r="IR33">
        <v>17</v>
      </c>
      <c r="IS33">
        <v>2</v>
      </c>
      <c r="IT33">
        <v>0</v>
      </c>
      <c r="IU33">
        <v>2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1</v>
      </c>
      <c r="JF33">
        <v>0</v>
      </c>
      <c r="JG33">
        <v>0</v>
      </c>
      <c r="JH33">
        <v>0</v>
      </c>
      <c r="JI33">
        <v>0</v>
      </c>
      <c r="JJ33">
        <v>1</v>
      </c>
      <c r="JK33">
        <v>0</v>
      </c>
      <c r="JL33">
        <v>0</v>
      </c>
      <c r="JM33">
        <v>23</v>
      </c>
      <c r="JN33">
        <v>0</v>
      </c>
      <c r="JO33">
        <v>4</v>
      </c>
      <c r="JP33">
        <v>0</v>
      </c>
      <c r="JQ33">
        <v>261</v>
      </c>
      <c r="JR33">
        <v>17</v>
      </c>
      <c r="JS33">
        <v>2</v>
      </c>
      <c r="JT33">
        <v>1</v>
      </c>
      <c r="JU33">
        <v>0</v>
      </c>
      <c r="JV33">
        <v>0</v>
      </c>
      <c r="JW33">
        <v>0</v>
      </c>
      <c r="JX33">
        <v>0</v>
      </c>
      <c r="JY33">
        <v>0</v>
      </c>
      <c r="JZ33">
        <v>0</v>
      </c>
      <c r="KA33">
        <v>0</v>
      </c>
      <c r="KB33">
        <v>0</v>
      </c>
      <c r="KC33">
        <v>0</v>
      </c>
      <c r="KD33">
        <v>2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2</v>
      </c>
      <c r="KL33">
        <v>285</v>
      </c>
      <c r="KM33">
        <v>0</v>
      </c>
      <c r="KN33">
        <v>26</v>
      </c>
      <c r="KO33">
        <v>0</v>
      </c>
      <c r="KP33">
        <v>21</v>
      </c>
      <c r="KQ33">
        <v>1</v>
      </c>
      <c r="KR33">
        <v>0</v>
      </c>
      <c r="KS33">
        <v>0</v>
      </c>
      <c r="KT33">
        <v>0</v>
      </c>
      <c r="KU33">
        <v>0</v>
      </c>
      <c r="KV33">
        <v>0</v>
      </c>
      <c r="KW33">
        <v>0</v>
      </c>
      <c r="KX33">
        <v>0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0</v>
      </c>
      <c r="LE33">
        <v>0</v>
      </c>
      <c r="LF33">
        <v>0</v>
      </c>
      <c r="LG33">
        <v>0</v>
      </c>
      <c r="LH33">
        <v>0</v>
      </c>
      <c r="LI33">
        <v>0</v>
      </c>
      <c r="LJ33">
        <v>0</v>
      </c>
      <c r="LK33">
        <v>22</v>
      </c>
      <c r="LL33">
        <v>0</v>
      </c>
      <c r="LM33">
        <v>1</v>
      </c>
      <c r="LN33">
        <v>0</v>
      </c>
      <c r="LO33">
        <v>48</v>
      </c>
      <c r="LP33">
        <v>0</v>
      </c>
      <c r="LQ33">
        <v>0</v>
      </c>
      <c r="LR33">
        <v>0</v>
      </c>
      <c r="LS33">
        <v>0</v>
      </c>
      <c r="LT33">
        <v>0</v>
      </c>
      <c r="LU33">
        <v>0</v>
      </c>
      <c r="LV33">
        <v>0</v>
      </c>
      <c r="LW33">
        <v>0</v>
      </c>
      <c r="LX33">
        <v>0</v>
      </c>
      <c r="LY33">
        <v>0</v>
      </c>
      <c r="LZ33">
        <v>0</v>
      </c>
      <c r="MA33">
        <v>0</v>
      </c>
      <c r="MB33">
        <v>0</v>
      </c>
      <c r="MC33">
        <v>0</v>
      </c>
      <c r="MD33">
        <v>0</v>
      </c>
      <c r="ME33">
        <v>0</v>
      </c>
      <c r="MF33">
        <v>0</v>
      </c>
      <c r="MG33">
        <v>0</v>
      </c>
      <c r="MH33">
        <v>0</v>
      </c>
      <c r="MI33">
        <v>0</v>
      </c>
      <c r="MJ33">
        <v>48</v>
      </c>
      <c r="MK33">
        <v>0</v>
      </c>
      <c r="ML33">
        <v>1</v>
      </c>
      <c r="MM33">
        <v>0</v>
      </c>
      <c r="MN33">
        <v>33</v>
      </c>
      <c r="MO33">
        <v>0</v>
      </c>
      <c r="MP33">
        <v>0</v>
      </c>
      <c r="MQ33">
        <v>0</v>
      </c>
      <c r="MR33">
        <v>0</v>
      </c>
      <c r="MS33">
        <v>0</v>
      </c>
      <c r="MT33">
        <v>0</v>
      </c>
      <c r="MU33">
        <v>0</v>
      </c>
      <c r="MV33">
        <v>0</v>
      </c>
      <c r="MW33">
        <v>0</v>
      </c>
      <c r="MX33">
        <v>0</v>
      </c>
      <c r="MY33">
        <v>0</v>
      </c>
      <c r="MZ33">
        <v>0</v>
      </c>
      <c r="NA33">
        <v>0</v>
      </c>
      <c r="NB33">
        <v>0</v>
      </c>
      <c r="NC33">
        <v>0</v>
      </c>
      <c r="ND33">
        <v>0</v>
      </c>
      <c r="NE33">
        <v>0</v>
      </c>
      <c r="NF33">
        <v>0</v>
      </c>
      <c r="NG33">
        <v>0</v>
      </c>
      <c r="NH33">
        <v>0</v>
      </c>
      <c r="NI33">
        <v>33</v>
      </c>
      <c r="NJ33">
        <v>0</v>
      </c>
      <c r="NK33">
        <v>0</v>
      </c>
      <c r="NL33">
        <v>0</v>
      </c>
      <c r="NM33">
        <v>78</v>
      </c>
      <c r="NN33">
        <v>0</v>
      </c>
      <c r="NO33">
        <v>0</v>
      </c>
      <c r="NP33">
        <v>0</v>
      </c>
      <c r="NQ33">
        <v>0</v>
      </c>
      <c r="NR33">
        <v>0</v>
      </c>
      <c r="NS33">
        <v>0</v>
      </c>
      <c r="NT33">
        <v>0</v>
      </c>
      <c r="NU33">
        <v>0</v>
      </c>
      <c r="NV33">
        <v>0</v>
      </c>
      <c r="NW33">
        <v>0</v>
      </c>
      <c r="NX33">
        <v>0</v>
      </c>
      <c r="NY33">
        <v>0</v>
      </c>
      <c r="NZ33">
        <v>0</v>
      </c>
      <c r="OA33">
        <v>0</v>
      </c>
      <c r="OB33">
        <v>0</v>
      </c>
      <c r="OC33">
        <v>0</v>
      </c>
      <c r="OD33">
        <v>0</v>
      </c>
      <c r="OE33">
        <v>0</v>
      </c>
      <c r="OF33">
        <v>0</v>
      </c>
      <c r="OG33">
        <v>5</v>
      </c>
      <c r="OH33">
        <v>83</v>
      </c>
      <c r="OI33">
        <v>0</v>
      </c>
      <c r="OJ33">
        <v>82</v>
      </c>
      <c r="OK33">
        <v>0</v>
      </c>
      <c r="OL33">
        <v>5125</v>
      </c>
      <c r="OM33">
        <v>82</v>
      </c>
      <c r="ON33">
        <v>19</v>
      </c>
      <c r="OO33">
        <v>64</v>
      </c>
      <c r="OP33">
        <v>0</v>
      </c>
      <c r="OQ33">
        <v>0</v>
      </c>
      <c r="OR33">
        <v>0</v>
      </c>
      <c r="OS33">
        <v>1</v>
      </c>
      <c r="OT33">
        <v>17</v>
      </c>
      <c r="OU33">
        <v>0</v>
      </c>
      <c r="OV33">
        <v>0</v>
      </c>
      <c r="OW33">
        <v>0</v>
      </c>
      <c r="OX33">
        <v>2</v>
      </c>
      <c r="OY33">
        <v>33</v>
      </c>
      <c r="OZ33">
        <v>0</v>
      </c>
      <c r="PA33">
        <v>0</v>
      </c>
      <c r="PB33">
        <v>0</v>
      </c>
      <c r="PC33">
        <v>13</v>
      </c>
      <c r="PD33">
        <v>1</v>
      </c>
      <c r="PE33">
        <v>32</v>
      </c>
      <c r="PF33">
        <v>59</v>
      </c>
      <c r="PG33">
        <v>5448</v>
      </c>
      <c r="PH33">
        <v>0</v>
      </c>
      <c r="PI33">
        <v>311</v>
      </c>
      <c r="PJ33">
        <v>0</v>
      </c>
      <c r="PK33">
        <v>319</v>
      </c>
      <c r="PL33">
        <v>681</v>
      </c>
      <c r="PM33">
        <v>29</v>
      </c>
      <c r="PN33">
        <v>0</v>
      </c>
      <c r="PO33">
        <v>0</v>
      </c>
      <c r="PP33">
        <v>0</v>
      </c>
      <c r="PQ33">
        <v>0</v>
      </c>
      <c r="PR33">
        <v>0</v>
      </c>
      <c r="PS33">
        <v>0</v>
      </c>
      <c r="PT33">
        <v>27</v>
      </c>
      <c r="PU33">
        <v>0</v>
      </c>
      <c r="PV33">
        <v>0</v>
      </c>
      <c r="PW33">
        <v>0</v>
      </c>
      <c r="PX33">
        <v>0</v>
      </c>
      <c r="PY33">
        <v>0</v>
      </c>
      <c r="PZ33">
        <v>0</v>
      </c>
      <c r="QA33">
        <v>0</v>
      </c>
      <c r="QB33">
        <v>0</v>
      </c>
      <c r="QC33">
        <v>0</v>
      </c>
      <c r="QD33">
        <v>0</v>
      </c>
      <c r="QE33">
        <v>67</v>
      </c>
      <c r="QF33">
        <v>1123</v>
      </c>
      <c r="QG33">
        <v>0</v>
      </c>
      <c r="QH33">
        <v>0</v>
      </c>
      <c r="QI33">
        <v>0</v>
      </c>
      <c r="QJ33">
        <v>397</v>
      </c>
      <c r="QK33">
        <v>336</v>
      </c>
      <c r="QL33">
        <v>19</v>
      </c>
      <c r="QM33">
        <v>0</v>
      </c>
      <c r="QN33">
        <v>0</v>
      </c>
      <c r="QO33">
        <v>0</v>
      </c>
      <c r="QP33">
        <v>0</v>
      </c>
      <c r="QQ33">
        <v>0</v>
      </c>
      <c r="QR33">
        <v>0</v>
      </c>
      <c r="QS33">
        <v>2</v>
      </c>
      <c r="QT33">
        <v>0</v>
      </c>
      <c r="QU33">
        <v>0</v>
      </c>
      <c r="QV33">
        <v>0</v>
      </c>
      <c r="QW33">
        <v>0</v>
      </c>
      <c r="QX33">
        <v>0</v>
      </c>
      <c r="QY33">
        <v>0</v>
      </c>
      <c r="QZ33">
        <v>0</v>
      </c>
      <c r="RA33">
        <v>0</v>
      </c>
      <c r="RB33">
        <v>0</v>
      </c>
      <c r="RC33">
        <v>0</v>
      </c>
      <c r="RD33">
        <v>64</v>
      </c>
      <c r="RE33">
        <v>818</v>
      </c>
      <c r="RF33">
        <v>0</v>
      </c>
      <c r="RG33">
        <v>0</v>
      </c>
      <c r="RH33">
        <v>0</v>
      </c>
      <c r="RI33">
        <v>19</v>
      </c>
      <c r="RJ33">
        <v>45</v>
      </c>
      <c r="RK33">
        <v>1</v>
      </c>
      <c r="RL33">
        <v>0</v>
      </c>
      <c r="RM33">
        <v>0</v>
      </c>
      <c r="RN33">
        <v>0</v>
      </c>
      <c r="RO33">
        <v>0</v>
      </c>
      <c r="RP33">
        <v>0</v>
      </c>
      <c r="RQ33">
        <v>0</v>
      </c>
      <c r="RR33">
        <v>0</v>
      </c>
      <c r="RS33">
        <v>0</v>
      </c>
      <c r="RT33">
        <v>0</v>
      </c>
      <c r="RU33">
        <v>0</v>
      </c>
      <c r="RV33">
        <v>0</v>
      </c>
      <c r="RW33">
        <v>0</v>
      </c>
      <c r="RX33">
        <v>0</v>
      </c>
      <c r="RY33">
        <v>0</v>
      </c>
      <c r="RZ33">
        <v>0</v>
      </c>
      <c r="SA33">
        <v>0</v>
      </c>
      <c r="SB33">
        <v>0</v>
      </c>
      <c r="SC33">
        <v>2</v>
      </c>
      <c r="SD33">
        <v>67</v>
      </c>
      <c r="SE33">
        <v>0</v>
      </c>
      <c r="SF33">
        <v>0</v>
      </c>
      <c r="SG33">
        <v>0</v>
      </c>
      <c r="SH33">
        <v>3</v>
      </c>
      <c r="SI33">
        <v>4</v>
      </c>
      <c r="SJ33">
        <v>0</v>
      </c>
      <c r="SK33">
        <v>0</v>
      </c>
      <c r="SL33">
        <v>0</v>
      </c>
      <c r="SM33">
        <v>0</v>
      </c>
      <c r="SN33">
        <v>0</v>
      </c>
      <c r="SO33">
        <v>0</v>
      </c>
      <c r="SP33">
        <v>0</v>
      </c>
      <c r="SQ33">
        <v>0</v>
      </c>
      <c r="SR33">
        <v>0</v>
      </c>
      <c r="SS33">
        <v>0</v>
      </c>
      <c r="ST33">
        <v>0</v>
      </c>
      <c r="SU33">
        <v>0</v>
      </c>
      <c r="SV33">
        <v>0</v>
      </c>
      <c r="SW33">
        <v>0</v>
      </c>
      <c r="SX33">
        <v>0</v>
      </c>
      <c r="SY33">
        <v>0</v>
      </c>
      <c r="SZ33">
        <v>0</v>
      </c>
      <c r="TA33">
        <v>0</v>
      </c>
      <c r="TB33">
        <v>0</v>
      </c>
      <c r="TC33">
        <v>7</v>
      </c>
      <c r="TD33">
        <v>0</v>
      </c>
      <c r="TE33">
        <v>0</v>
      </c>
      <c r="TF33">
        <v>0</v>
      </c>
      <c r="TG33">
        <v>2</v>
      </c>
      <c r="TH33">
        <v>5</v>
      </c>
      <c r="TI33">
        <v>0</v>
      </c>
      <c r="TJ33">
        <v>0</v>
      </c>
      <c r="TK33">
        <v>0</v>
      </c>
      <c r="TL33">
        <v>0</v>
      </c>
      <c r="TM33">
        <v>0</v>
      </c>
      <c r="TN33">
        <v>0</v>
      </c>
      <c r="TO33">
        <v>0</v>
      </c>
      <c r="TP33">
        <v>0</v>
      </c>
      <c r="TQ33">
        <v>0</v>
      </c>
      <c r="TR33">
        <v>0</v>
      </c>
      <c r="TS33">
        <v>0</v>
      </c>
      <c r="TT33">
        <v>0</v>
      </c>
      <c r="TU33">
        <v>0</v>
      </c>
      <c r="TV33">
        <v>0</v>
      </c>
      <c r="TW33">
        <v>0</v>
      </c>
      <c r="TX33">
        <v>0</v>
      </c>
      <c r="TY33">
        <v>0</v>
      </c>
      <c r="TZ33">
        <v>0</v>
      </c>
      <c r="UA33">
        <v>0</v>
      </c>
      <c r="UB33">
        <v>7</v>
      </c>
      <c r="UC33">
        <v>0</v>
      </c>
      <c r="UD33">
        <v>0</v>
      </c>
      <c r="UE33">
        <v>0</v>
      </c>
      <c r="UF33">
        <v>86</v>
      </c>
      <c r="UG33">
        <v>45</v>
      </c>
      <c r="UH33">
        <v>13</v>
      </c>
      <c r="UI33">
        <v>0</v>
      </c>
      <c r="UJ33">
        <v>0</v>
      </c>
      <c r="UK33">
        <v>0</v>
      </c>
      <c r="UL33">
        <v>0</v>
      </c>
      <c r="UM33">
        <v>0</v>
      </c>
      <c r="UN33">
        <v>0</v>
      </c>
      <c r="UO33">
        <v>0</v>
      </c>
      <c r="UP33">
        <v>0</v>
      </c>
      <c r="UQ33">
        <v>0</v>
      </c>
      <c r="UR33">
        <v>0</v>
      </c>
      <c r="US33">
        <v>0</v>
      </c>
      <c r="UT33">
        <v>0</v>
      </c>
      <c r="UU33">
        <v>0</v>
      </c>
      <c r="UV33">
        <v>0</v>
      </c>
      <c r="UW33">
        <v>0</v>
      </c>
      <c r="UX33">
        <v>0</v>
      </c>
      <c r="UY33">
        <v>0</v>
      </c>
      <c r="UZ33">
        <v>7</v>
      </c>
      <c r="VA33">
        <v>151</v>
      </c>
      <c r="VB33">
        <v>0</v>
      </c>
      <c r="VC33">
        <v>0</v>
      </c>
      <c r="VD33">
        <v>0</v>
      </c>
      <c r="VE33">
        <v>0</v>
      </c>
      <c r="VF33">
        <v>3</v>
      </c>
      <c r="VG33">
        <v>1</v>
      </c>
      <c r="VH33">
        <v>0</v>
      </c>
      <c r="VI33">
        <v>0</v>
      </c>
      <c r="VJ33">
        <v>0</v>
      </c>
      <c r="VK33">
        <v>0</v>
      </c>
      <c r="VL33">
        <v>0</v>
      </c>
      <c r="VM33">
        <v>0</v>
      </c>
      <c r="VN33">
        <v>0</v>
      </c>
      <c r="VO33">
        <v>0</v>
      </c>
      <c r="VP33">
        <v>0</v>
      </c>
      <c r="VQ33">
        <v>0</v>
      </c>
      <c r="VR33">
        <v>0</v>
      </c>
      <c r="VS33">
        <v>0</v>
      </c>
      <c r="VT33">
        <v>0</v>
      </c>
      <c r="VU33">
        <v>0</v>
      </c>
      <c r="VV33">
        <v>0</v>
      </c>
      <c r="VW33">
        <v>0</v>
      </c>
      <c r="VX33">
        <v>0</v>
      </c>
      <c r="VY33">
        <v>0</v>
      </c>
      <c r="VZ33">
        <v>4</v>
      </c>
      <c r="WA33">
        <v>0</v>
      </c>
      <c r="WB33">
        <v>0</v>
      </c>
      <c r="WC33">
        <v>0</v>
      </c>
      <c r="WD33">
        <v>15</v>
      </c>
      <c r="WE33">
        <v>15</v>
      </c>
      <c r="WF33">
        <v>4</v>
      </c>
      <c r="WG33">
        <v>0</v>
      </c>
      <c r="WH33">
        <v>0</v>
      </c>
      <c r="WI33">
        <v>0</v>
      </c>
      <c r="WJ33">
        <v>0</v>
      </c>
      <c r="WK33">
        <v>0</v>
      </c>
      <c r="WL33">
        <v>0</v>
      </c>
      <c r="WM33">
        <v>0</v>
      </c>
      <c r="WN33">
        <v>0</v>
      </c>
      <c r="WO33">
        <v>0</v>
      </c>
      <c r="WP33">
        <v>0</v>
      </c>
      <c r="WQ33">
        <v>0</v>
      </c>
      <c r="WR33">
        <v>0</v>
      </c>
      <c r="WS33">
        <v>0</v>
      </c>
      <c r="WT33">
        <v>0</v>
      </c>
      <c r="WU33">
        <v>0</v>
      </c>
      <c r="WV33">
        <v>0</v>
      </c>
      <c r="WW33">
        <v>0</v>
      </c>
      <c r="WX33">
        <v>0</v>
      </c>
      <c r="WY33">
        <v>34</v>
      </c>
      <c r="WZ33">
        <v>0</v>
      </c>
      <c r="XA33">
        <v>0</v>
      </c>
      <c r="XB33">
        <v>0</v>
      </c>
      <c r="XC33">
        <v>165</v>
      </c>
      <c r="XD33">
        <v>195</v>
      </c>
      <c r="XE33">
        <v>9</v>
      </c>
      <c r="XF33">
        <v>0</v>
      </c>
      <c r="XG33">
        <v>0</v>
      </c>
      <c r="XH33">
        <v>0</v>
      </c>
      <c r="XI33">
        <v>0</v>
      </c>
      <c r="XJ33">
        <v>0</v>
      </c>
      <c r="XK33">
        <v>0</v>
      </c>
      <c r="XL33">
        <v>0</v>
      </c>
      <c r="XM33">
        <v>0</v>
      </c>
      <c r="XN33">
        <v>0</v>
      </c>
      <c r="XO33">
        <v>0</v>
      </c>
      <c r="XP33">
        <v>0</v>
      </c>
      <c r="XQ33">
        <v>0</v>
      </c>
      <c r="XR33">
        <v>0</v>
      </c>
      <c r="XS33">
        <v>0</v>
      </c>
      <c r="XT33">
        <v>0</v>
      </c>
      <c r="XU33">
        <v>0</v>
      </c>
      <c r="XV33">
        <v>0</v>
      </c>
      <c r="XW33">
        <v>10</v>
      </c>
      <c r="XX33">
        <v>379</v>
      </c>
      <c r="XY33">
        <v>0</v>
      </c>
      <c r="XZ33">
        <v>0</v>
      </c>
      <c r="YA33">
        <v>0</v>
      </c>
      <c r="YB33">
        <v>7</v>
      </c>
      <c r="YC33">
        <v>8</v>
      </c>
      <c r="YD33">
        <v>0</v>
      </c>
      <c r="YE33">
        <v>0</v>
      </c>
      <c r="YF33">
        <v>0</v>
      </c>
      <c r="YG33">
        <v>0</v>
      </c>
      <c r="YH33">
        <v>0</v>
      </c>
      <c r="YI33">
        <v>0</v>
      </c>
      <c r="YJ33">
        <v>0</v>
      </c>
      <c r="YK33">
        <v>1</v>
      </c>
      <c r="YL33">
        <v>0</v>
      </c>
      <c r="YM33">
        <v>0</v>
      </c>
      <c r="YN33">
        <v>0</v>
      </c>
      <c r="YO33">
        <v>0</v>
      </c>
      <c r="YP33">
        <v>0</v>
      </c>
      <c r="YQ33">
        <v>0</v>
      </c>
      <c r="YR33">
        <v>0</v>
      </c>
      <c r="YS33">
        <v>0</v>
      </c>
      <c r="YT33">
        <v>0</v>
      </c>
      <c r="YU33">
        <v>0</v>
      </c>
      <c r="YV33">
        <v>1</v>
      </c>
      <c r="YW33">
        <v>17</v>
      </c>
      <c r="YX33">
        <v>0</v>
      </c>
      <c r="YY33">
        <v>0</v>
      </c>
      <c r="YZ33">
        <v>0</v>
      </c>
      <c r="ZA33">
        <v>4</v>
      </c>
      <c r="ZB33">
        <v>1</v>
      </c>
      <c r="ZC33">
        <v>0</v>
      </c>
      <c r="ZD33">
        <v>0</v>
      </c>
      <c r="ZE33">
        <v>0</v>
      </c>
      <c r="ZF33">
        <v>0</v>
      </c>
      <c r="ZG33">
        <v>0</v>
      </c>
      <c r="ZH33">
        <v>0</v>
      </c>
      <c r="ZI33">
        <v>0</v>
      </c>
      <c r="ZJ33">
        <v>0</v>
      </c>
      <c r="ZK33">
        <v>0</v>
      </c>
      <c r="ZL33">
        <v>0</v>
      </c>
      <c r="ZM33">
        <v>0</v>
      </c>
      <c r="ZN33">
        <v>0</v>
      </c>
      <c r="ZO33">
        <v>0</v>
      </c>
      <c r="ZP33">
        <v>0</v>
      </c>
      <c r="ZQ33">
        <v>0</v>
      </c>
      <c r="ZR33">
        <v>0</v>
      </c>
      <c r="ZS33">
        <v>0</v>
      </c>
      <c r="ZT33">
        <v>0</v>
      </c>
      <c r="ZU33">
        <v>1</v>
      </c>
      <c r="ZV33">
        <v>6</v>
      </c>
      <c r="ZW33">
        <v>0</v>
      </c>
      <c r="ZX33">
        <v>0</v>
      </c>
      <c r="ZY33">
        <v>0</v>
      </c>
      <c r="ZZ33">
        <v>387</v>
      </c>
      <c r="AAA33">
        <v>232</v>
      </c>
      <c r="AAB33">
        <v>66</v>
      </c>
      <c r="AAC33">
        <v>0</v>
      </c>
      <c r="AAD33">
        <v>0</v>
      </c>
      <c r="AAE33">
        <v>0</v>
      </c>
      <c r="AAF33">
        <v>0</v>
      </c>
      <c r="AAG33">
        <v>0</v>
      </c>
      <c r="AAH33">
        <v>0</v>
      </c>
      <c r="AAI33">
        <v>0</v>
      </c>
      <c r="AAJ33">
        <v>0</v>
      </c>
      <c r="AAK33">
        <v>0</v>
      </c>
      <c r="AAL33">
        <v>0</v>
      </c>
      <c r="AAM33">
        <v>0</v>
      </c>
      <c r="AAN33">
        <v>0</v>
      </c>
      <c r="AAO33">
        <v>0</v>
      </c>
      <c r="AAP33">
        <v>0</v>
      </c>
      <c r="AAQ33">
        <v>0</v>
      </c>
      <c r="AAR33">
        <v>0</v>
      </c>
      <c r="AAS33">
        <v>0</v>
      </c>
      <c r="AAT33">
        <v>11</v>
      </c>
      <c r="AAU33">
        <v>696</v>
      </c>
      <c r="AAV33">
        <v>0</v>
      </c>
      <c r="AAW33">
        <v>0</v>
      </c>
      <c r="AAX33">
        <v>0</v>
      </c>
      <c r="AAY33">
        <v>85</v>
      </c>
      <c r="AAZ33">
        <v>81</v>
      </c>
      <c r="ABA33">
        <v>15</v>
      </c>
      <c r="ABB33">
        <v>0</v>
      </c>
      <c r="ABC33">
        <v>0</v>
      </c>
      <c r="ABD33">
        <v>0</v>
      </c>
      <c r="ABE33">
        <v>0</v>
      </c>
      <c r="ABF33">
        <v>0</v>
      </c>
      <c r="ABG33">
        <v>0</v>
      </c>
      <c r="ABH33">
        <v>0</v>
      </c>
      <c r="ABI33">
        <v>0</v>
      </c>
      <c r="ABJ33">
        <v>0</v>
      </c>
      <c r="ABK33">
        <v>0</v>
      </c>
      <c r="ABL33">
        <v>0</v>
      </c>
      <c r="ABM33">
        <v>0</v>
      </c>
      <c r="ABN33">
        <v>0</v>
      </c>
      <c r="ABO33">
        <v>0</v>
      </c>
      <c r="ABP33">
        <v>0</v>
      </c>
      <c r="ABQ33">
        <v>0</v>
      </c>
      <c r="ABR33">
        <v>0</v>
      </c>
      <c r="ABS33">
        <v>8</v>
      </c>
      <c r="ABT33">
        <v>189</v>
      </c>
      <c r="ABU33">
        <v>0</v>
      </c>
      <c r="ABV33">
        <v>0</v>
      </c>
      <c r="ABW33">
        <v>0</v>
      </c>
      <c r="ABX33">
        <v>13</v>
      </c>
      <c r="ABY33">
        <v>25</v>
      </c>
      <c r="ABZ33">
        <v>1</v>
      </c>
      <c r="ACA33">
        <v>0</v>
      </c>
      <c r="ACB33">
        <v>0</v>
      </c>
      <c r="ACC33">
        <v>0</v>
      </c>
      <c r="ACD33">
        <v>0</v>
      </c>
      <c r="ACE33">
        <v>0</v>
      </c>
      <c r="ACF33">
        <v>0</v>
      </c>
      <c r="ACG33">
        <v>0</v>
      </c>
      <c r="ACH33">
        <v>0</v>
      </c>
      <c r="ACI33">
        <v>0</v>
      </c>
      <c r="ACJ33">
        <v>0</v>
      </c>
      <c r="ACK33">
        <v>0</v>
      </c>
      <c r="ACL33">
        <v>0</v>
      </c>
      <c r="ACM33">
        <v>0</v>
      </c>
      <c r="ACN33">
        <v>0</v>
      </c>
      <c r="ACO33">
        <v>0</v>
      </c>
      <c r="ACP33">
        <v>0</v>
      </c>
      <c r="ACQ33">
        <v>0</v>
      </c>
      <c r="ACR33">
        <v>0</v>
      </c>
      <c r="ACS33">
        <v>39</v>
      </c>
      <c r="ACT33">
        <v>0</v>
      </c>
      <c r="ACU33">
        <v>0</v>
      </c>
      <c r="ACV33">
        <v>0</v>
      </c>
      <c r="ACW33">
        <v>851</v>
      </c>
      <c r="ACX33">
        <v>207</v>
      </c>
      <c r="ACY33">
        <v>12</v>
      </c>
      <c r="ACZ33">
        <v>0</v>
      </c>
      <c r="ADA33">
        <v>0</v>
      </c>
      <c r="ADB33">
        <v>0</v>
      </c>
      <c r="ADC33">
        <v>0</v>
      </c>
      <c r="ADD33">
        <v>0</v>
      </c>
      <c r="ADE33">
        <v>0</v>
      </c>
      <c r="ADF33">
        <v>0</v>
      </c>
      <c r="ADG33">
        <v>0</v>
      </c>
      <c r="ADH33">
        <v>0</v>
      </c>
      <c r="ADI33">
        <v>0</v>
      </c>
      <c r="ADJ33">
        <v>0</v>
      </c>
      <c r="ADK33">
        <v>0</v>
      </c>
      <c r="ADL33">
        <v>0</v>
      </c>
      <c r="ADM33">
        <v>0</v>
      </c>
      <c r="ADN33">
        <v>0</v>
      </c>
      <c r="ADO33">
        <v>0</v>
      </c>
      <c r="ADP33">
        <v>0</v>
      </c>
      <c r="ADQ33">
        <v>45</v>
      </c>
      <c r="ADR33">
        <v>1115</v>
      </c>
      <c r="ADS33">
        <v>0</v>
      </c>
      <c r="ADT33">
        <v>0</v>
      </c>
      <c r="ADU33">
        <v>0</v>
      </c>
      <c r="ADV33">
        <v>358</v>
      </c>
      <c r="ADW33">
        <v>215</v>
      </c>
      <c r="ADX33">
        <v>10</v>
      </c>
      <c r="ADY33">
        <v>0</v>
      </c>
      <c r="ADZ33">
        <v>0</v>
      </c>
      <c r="AEA33">
        <v>0</v>
      </c>
      <c r="AEB33">
        <v>0</v>
      </c>
      <c r="AEC33">
        <v>0</v>
      </c>
      <c r="AED33">
        <v>0</v>
      </c>
      <c r="AEE33">
        <v>2</v>
      </c>
      <c r="AEF33">
        <v>0</v>
      </c>
      <c r="AEG33">
        <v>0</v>
      </c>
      <c r="AEH33">
        <v>0</v>
      </c>
      <c r="AEI33">
        <v>0</v>
      </c>
      <c r="AEJ33">
        <v>0</v>
      </c>
      <c r="AEK33">
        <v>0</v>
      </c>
      <c r="AEL33">
        <v>0</v>
      </c>
      <c r="AEM33">
        <v>0</v>
      </c>
      <c r="AEN33">
        <v>0</v>
      </c>
      <c r="AEO33">
        <v>0</v>
      </c>
      <c r="AEP33">
        <v>73</v>
      </c>
      <c r="AEQ33">
        <v>658</v>
      </c>
      <c r="AER33">
        <v>0</v>
      </c>
      <c r="AES33">
        <v>5</v>
      </c>
      <c r="AET33">
        <v>0</v>
      </c>
      <c r="AEU33">
        <v>2711</v>
      </c>
      <c r="AEV33">
        <v>2098</v>
      </c>
      <c r="AEW33">
        <v>180</v>
      </c>
      <c r="AEX33">
        <v>0</v>
      </c>
      <c r="AEY33">
        <v>0</v>
      </c>
      <c r="AEZ33">
        <v>0</v>
      </c>
      <c r="AFA33">
        <v>0</v>
      </c>
      <c r="AFB33">
        <v>0</v>
      </c>
      <c r="AFC33">
        <v>0</v>
      </c>
      <c r="AFD33">
        <v>32</v>
      </c>
      <c r="AFE33">
        <v>0</v>
      </c>
      <c r="AFF33">
        <v>0</v>
      </c>
      <c r="AFG33">
        <v>0</v>
      </c>
      <c r="AFH33">
        <v>0</v>
      </c>
      <c r="AFI33">
        <v>0</v>
      </c>
      <c r="AFJ33">
        <v>0</v>
      </c>
      <c r="AFK33">
        <v>0</v>
      </c>
      <c r="AFL33">
        <v>0</v>
      </c>
      <c r="AFM33">
        <v>0</v>
      </c>
      <c r="AFN33">
        <v>0</v>
      </c>
      <c r="AFO33">
        <v>289</v>
      </c>
      <c r="AFP33">
        <v>5310</v>
      </c>
      <c r="AFQ33">
        <v>0</v>
      </c>
      <c r="AFR33">
        <v>5</v>
      </c>
      <c r="AFS33">
        <v>0</v>
      </c>
      <c r="AFT33">
        <v>5</v>
      </c>
      <c r="AFU33">
        <v>0</v>
      </c>
      <c r="AFV33">
        <v>0</v>
      </c>
      <c r="AFW33">
        <v>0</v>
      </c>
      <c r="AFX33">
        <v>0</v>
      </c>
      <c r="AFY33">
        <v>0</v>
      </c>
      <c r="AFZ33">
        <v>0</v>
      </c>
      <c r="AGA33">
        <v>0</v>
      </c>
      <c r="AGB33">
        <v>0</v>
      </c>
      <c r="AGC33">
        <v>0</v>
      </c>
      <c r="AGD33">
        <v>0</v>
      </c>
      <c r="AGE33">
        <v>0</v>
      </c>
      <c r="AGF33">
        <v>0</v>
      </c>
      <c r="AGG33">
        <v>0</v>
      </c>
      <c r="AGH33">
        <v>0</v>
      </c>
      <c r="AGI33">
        <v>0</v>
      </c>
      <c r="AGJ33">
        <v>0</v>
      </c>
      <c r="AGK33">
        <v>0</v>
      </c>
      <c r="AGL33">
        <v>0</v>
      </c>
      <c r="AGM33">
        <v>0</v>
      </c>
      <c r="AGN33">
        <v>0</v>
      </c>
      <c r="AGO33">
        <v>5</v>
      </c>
      <c r="AGP33">
        <v>0</v>
      </c>
      <c r="AGQ33">
        <v>0</v>
      </c>
      <c r="AGR33">
        <v>0</v>
      </c>
      <c r="AGS33">
        <v>1</v>
      </c>
      <c r="AGT33">
        <v>0</v>
      </c>
      <c r="AGU33">
        <v>0</v>
      </c>
      <c r="AGV33">
        <v>0</v>
      </c>
      <c r="AGW33">
        <v>0</v>
      </c>
      <c r="AGX33">
        <v>0</v>
      </c>
      <c r="AGY33">
        <v>0</v>
      </c>
      <c r="AGZ33">
        <v>0</v>
      </c>
      <c r="AHA33">
        <v>0</v>
      </c>
      <c r="AHB33">
        <v>0</v>
      </c>
      <c r="AHC33">
        <v>0</v>
      </c>
      <c r="AHD33">
        <v>0</v>
      </c>
      <c r="AHE33">
        <v>0</v>
      </c>
      <c r="AHF33">
        <v>0</v>
      </c>
      <c r="AHG33">
        <v>0</v>
      </c>
      <c r="AHH33">
        <v>0</v>
      </c>
      <c r="AHI33">
        <v>0</v>
      </c>
      <c r="AHJ33">
        <v>0</v>
      </c>
      <c r="AHK33">
        <v>0</v>
      </c>
      <c r="AHL33">
        <v>0</v>
      </c>
      <c r="AHM33">
        <v>0</v>
      </c>
      <c r="AHN33">
        <v>1</v>
      </c>
      <c r="AHO33">
        <v>0</v>
      </c>
      <c r="AHP33">
        <v>0</v>
      </c>
      <c r="AHQ33">
        <v>0</v>
      </c>
      <c r="AHR33">
        <v>2</v>
      </c>
      <c r="AHS33">
        <v>0</v>
      </c>
      <c r="AHT33">
        <v>0</v>
      </c>
      <c r="AHU33">
        <v>0</v>
      </c>
      <c r="AHV33">
        <v>0</v>
      </c>
      <c r="AHW33">
        <v>0</v>
      </c>
      <c r="AHX33">
        <v>0</v>
      </c>
      <c r="AHY33">
        <v>0</v>
      </c>
      <c r="AHZ33">
        <v>0</v>
      </c>
      <c r="AIA33">
        <v>0</v>
      </c>
      <c r="AIB33">
        <v>0</v>
      </c>
      <c r="AIC33">
        <v>0</v>
      </c>
      <c r="AID33">
        <v>0</v>
      </c>
      <c r="AIE33">
        <v>0</v>
      </c>
      <c r="AIF33">
        <v>0</v>
      </c>
      <c r="AIG33">
        <v>0</v>
      </c>
      <c r="AIH33">
        <v>0</v>
      </c>
      <c r="AII33">
        <v>0</v>
      </c>
      <c r="AIJ33">
        <v>0</v>
      </c>
      <c r="AIK33">
        <v>0</v>
      </c>
      <c r="AIL33">
        <v>0</v>
      </c>
      <c r="AIM33">
        <v>2</v>
      </c>
      <c r="AIN33">
        <v>0</v>
      </c>
      <c r="AIO33">
        <v>0</v>
      </c>
      <c r="AIP33">
        <v>0</v>
      </c>
      <c r="AIQ33">
        <v>0</v>
      </c>
      <c r="AIR33">
        <v>0</v>
      </c>
      <c r="AIS33">
        <v>0</v>
      </c>
      <c r="AIT33">
        <v>0</v>
      </c>
      <c r="AIU33">
        <v>0</v>
      </c>
      <c r="AIV33">
        <v>0</v>
      </c>
      <c r="AIW33">
        <v>0</v>
      </c>
      <c r="AIX33">
        <v>0</v>
      </c>
      <c r="AIY33">
        <v>0</v>
      </c>
      <c r="AIZ33">
        <v>0</v>
      </c>
      <c r="AJA33">
        <v>0</v>
      </c>
      <c r="AJB33">
        <v>0</v>
      </c>
      <c r="AJC33">
        <v>0</v>
      </c>
      <c r="AJD33">
        <v>0</v>
      </c>
      <c r="AJE33">
        <v>0</v>
      </c>
      <c r="AJF33">
        <v>0</v>
      </c>
      <c r="AJG33">
        <v>0</v>
      </c>
      <c r="AJH33">
        <v>0</v>
      </c>
      <c r="AJI33">
        <v>0</v>
      </c>
      <c r="AJJ33">
        <v>0</v>
      </c>
      <c r="AJK33">
        <v>0</v>
      </c>
      <c r="AJL33">
        <v>0</v>
      </c>
      <c r="AJM33">
        <v>0</v>
      </c>
      <c r="AJN33">
        <v>0</v>
      </c>
      <c r="AJO33">
        <v>0</v>
      </c>
      <c r="AJP33">
        <v>2269</v>
      </c>
      <c r="AJQ33">
        <v>1</v>
      </c>
      <c r="AJR33">
        <v>0</v>
      </c>
      <c r="AJS33">
        <v>0</v>
      </c>
      <c r="AJT33">
        <v>0</v>
      </c>
      <c r="AJU33">
        <v>1</v>
      </c>
      <c r="AJV33">
        <v>0</v>
      </c>
      <c r="AJW33">
        <v>0</v>
      </c>
      <c r="AJX33">
        <v>0</v>
      </c>
      <c r="AJY33">
        <v>0</v>
      </c>
      <c r="AJZ33">
        <v>0</v>
      </c>
      <c r="AKA33">
        <v>0</v>
      </c>
      <c r="AKB33">
        <v>0</v>
      </c>
      <c r="AKC33">
        <v>0</v>
      </c>
      <c r="AKD33">
        <v>0</v>
      </c>
      <c r="AKE33">
        <v>0</v>
      </c>
      <c r="AKF33">
        <v>1104</v>
      </c>
      <c r="AKG33">
        <v>27</v>
      </c>
      <c r="AKH33">
        <v>0</v>
      </c>
      <c r="AKI33">
        <v>0</v>
      </c>
      <c r="AKJ33">
        <v>0</v>
      </c>
      <c r="AKK33">
        <v>0</v>
      </c>
      <c r="AKL33">
        <v>0</v>
      </c>
      <c r="AKM33">
        <v>2</v>
      </c>
      <c r="AKN33">
        <v>0</v>
      </c>
      <c r="AKO33">
        <v>0</v>
      </c>
      <c r="AKP33">
        <v>0</v>
      </c>
      <c r="AKQ33">
        <v>0</v>
      </c>
      <c r="AKR33">
        <v>0</v>
      </c>
      <c r="AKS33">
        <v>2</v>
      </c>
      <c r="AKT33">
        <v>0</v>
      </c>
      <c r="AKU33">
        <v>0</v>
      </c>
      <c r="AKV33">
        <v>0</v>
      </c>
      <c r="AKW33">
        <v>0</v>
      </c>
      <c r="AKX33">
        <v>0</v>
      </c>
      <c r="AKY33">
        <v>0</v>
      </c>
      <c r="AKZ33">
        <v>0</v>
      </c>
      <c r="ALA33">
        <v>0</v>
      </c>
      <c r="ALB33">
        <v>0</v>
      </c>
      <c r="ALC33">
        <v>0</v>
      </c>
      <c r="ALD33">
        <v>0</v>
      </c>
      <c r="ALE33">
        <v>0</v>
      </c>
      <c r="ALF33">
        <v>0</v>
      </c>
      <c r="ALG33">
        <v>0</v>
      </c>
      <c r="ALH33">
        <v>0</v>
      </c>
    </row>
    <row r="34" spans="1:996" hidden="1">
      <c r="A34" s="178" t="s">
        <v>155</v>
      </c>
      <c r="B34">
        <v>1346</v>
      </c>
      <c r="C34">
        <v>53</v>
      </c>
      <c r="D34">
        <v>8</v>
      </c>
      <c r="E34">
        <v>12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16</v>
      </c>
      <c r="P34">
        <v>0</v>
      </c>
      <c r="Q34">
        <v>0</v>
      </c>
      <c r="R34">
        <v>0</v>
      </c>
      <c r="S34">
        <v>5</v>
      </c>
      <c r="T34">
        <v>0</v>
      </c>
      <c r="U34">
        <v>0</v>
      </c>
      <c r="V34">
        <v>10</v>
      </c>
      <c r="W34">
        <v>1450</v>
      </c>
      <c r="X34">
        <v>0</v>
      </c>
      <c r="Y34">
        <v>223</v>
      </c>
      <c r="Z34">
        <v>0</v>
      </c>
      <c r="AA34">
        <v>1124</v>
      </c>
      <c r="AB34">
        <v>12</v>
      </c>
      <c r="AC34">
        <v>0</v>
      </c>
      <c r="AD34">
        <v>2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5</v>
      </c>
      <c r="AO34">
        <v>0</v>
      </c>
      <c r="AP34">
        <v>0</v>
      </c>
      <c r="AQ34">
        <v>0</v>
      </c>
      <c r="AR34">
        <v>3</v>
      </c>
      <c r="AS34">
        <v>0</v>
      </c>
      <c r="AT34">
        <v>0</v>
      </c>
      <c r="AU34">
        <v>6</v>
      </c>
      <c r="AV34">
        <v>1152</v>
      </c>
      <c r="AW34">
        <v>0</v>
      </c>
      <c r="AX34">
        <v>26</v>
      </c>
      <c r="AY34">
        <v>0</v>
      </c>
      <c r="AZ34">
        <v>5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5</v>
      </c>
      <c r="BV34">
        <v>0</v>
      </c>
      <c r="BW34">
        <v>0</v>
      </c>
      <c r="BX34">
        <v>0</v>
      </c>
      <c r="BY34">
        <v>2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3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5</v>
      </c>
      <c r="CU34">
        <v>0</v>
      </c>
      <c r="CV34">
        <v>0</v>
      </c>
      <c r="CW34">
        <v>0</v>
      </c>
      <c r="CX34">
        <v>3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3</v>
      </c>
      <c r="DT34">
        <v>0</v>
      </c>
      <c r="DU34">
        <v>0</v>
      </c>
      <c r="DV34">
        <v>0</v>
      </c>
      <c r="DW34">
        <v>1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1</v>
      </c>
      <c r="ES34">
        <v>0</v>
      </c>
      <c r="ET34">
        <v>0</v>
      </c>
      <c r="EU34">
        <v>0</v>
      </c>
      <c r="EV34">
        <v>4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4</v>
      </c>
      <c r="FR34">
        <v>0</v>
      </c>
      <c r="FS34">
        <v>1</v>
      </c>
      <c r="FT34">
        <v>0</v>
      </c>
      <c r="FU34">
        <v>919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30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27</v>
      </c>
      <c r="GP34">
        <v>976</v>
      </c>
      <c r="GQ34">
        <v>0</v>
      </c>
      <c r="GR34">
        <v>26</v>
      </c>
      <c r="GS34">
        <v>0</v>
      </c>
      <c r="GT34">
        <v>1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1</v>
      </c>
      <c r="HP34">
        <v>0</v>
      </c>
      <c r="HQ34">
        <v>0</v>
      </c>
      <c r="HR34">
        <v>0</v>
      </c>
      <c r="HS34">
        <v>77</v>
      </c>
      <c r="HT34">
        <v>2</v>
      </c>
      <c r="HU34">
        <v>0</v>
      </c>
      <c r="HV34">
        <v>2</v>
      </c>
      <c r="HW34">
        <v>0</v>
      </c>
      <c r="HX34">
        <v>0</v>
      </c>
      <c r="HY34">
        <v>0</v>
      </c>
      <c r="HZ34">
        <v>0</v>
      </c>
      <c r="IA34">
        <v>0</v>
      </c>
      <c r="IB34">
        <v>0</v>
      </c>
      <c r="IC34">
        <v>0</v>
      </c>
      <c r="ID34">
        <v>0</v>
      </c>
      <c r="IE34">
        <v>0</v>
      </c>
      <c r="IF34">
        <v>4</v>
      </c>
      <c r="IG34">
        <v>0</v>
      </c>
      <c r="IH34">
        <v>0</v>
      </c>
      <c r="II34">
        <v>0</v>
      </c>
      <c r="IJ34">
        <v>0</v>
      </c>
      <c r="IK34">
        <v>0</v>
      </c>
      <c r="IL34">
        <v>0</v>
      </c>
      <c r="IM34">
        <v>1</v>
      </c>
      <c r="IN34">
        <v>86</v>
      </c>
      <c r="IO34">
        <v>0</v>
      </c>
      <c r="IP34">
        <v>12</v>
      </c>
      <c r="IQ34">
        <v>0</v>
      </c>
      <c r="IR34">
        <v>23</v>
      </c>
      <c r="IS34">
        <v>1</v>
      </c>
      <c r="IT34">
        <v>1</v>
      </c>
      <c r="IU34">
        <v>2</v>
      </c>
      <c r="IV34">
        <v>0</v>
      </c>
      <c r="IW34">
        <v>0</v>
      </c>
      <c r="IX34">
        <v>0</v>
      </c>
      <c r="IY34">
        <v>0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0</v>
      </c>
      <c r="JF34">
        <v>0</v>
      </c>
      <c r="JG34">
        <v>0</v>
      </c>
      <c r="JH34">
        <v>0</v>
      </c>
      <c r="JI34">
        <v>0</v>
      </c>
      <c r="JJ34">
        <v>1</v>
      </c>
      <c r="JK34">
        <v>0</v>
      </c>
      <c r="JL34">
        <v>2</v>
      </c>
      <c r="JM34">
        <v>30</v>
      </c>
      <c r="JN34">
        <v>0</v>
      </c>
      <c r="JO34">
        <v>1</v>
      </c>
      <c r="JP34">
        <v>0</v>
      </c>
      <c r="JQ34">
        <v>332</v>
      </c>
      <c r="JR34">
        <v>5</v>
      </c>
      <c r="JS34">
        <v>0</v>
      </c>
      <c r="JT34">
        <v>0</v>
      </c>
      <c r="JU34">
        <v>0</v>
      </c>
      <c r="JV34">
        <v>0</v>
      </c>
      <c r="JW34">
        <v>0</v>
      </c>
      <c r="JX34">
        <v>0</v>
      </c>
      <c r="JY34">
        <v>0</v>
      </c>
      <c r="JZ34">
        <v>0</v>
      </c>
      <c r="KA34">
        <v>0</v>
      </c>
      <c r="KB34">
        <v>0</v>
      </c>
      <c r="KC34">
        <v>0</v>
      </c>
      <c r="KD34">
        <v>1</v>
      </c>
      <c r="KE34">
        <v>0</v>
      </c>
      <c r="KF34">
        <v>0</v>
      </c>
      <c r="KG34">
        <v>0</v>
      </c>
      <c r="KH34">
        <v>0</v>
      </c>
      <c r="KI34">
        <v>0</v>
      </c>
      <c r="KJ34">
        <v>0</v>
      </c>
      <c r="KK34">
        <v>7</v>
      </c>
      <c r="KL34">
        <v>345</v>
      </c>
      <c r="KM34">
        <v>0</v>
      </c>
      <c r="KN34">
        <v>44</v>
      </c>
      <c r="KO34">
        <v>0</v>
      </c>
      <c r="KP34">
        <v>16</v>
      </c>
      <c r="KQ34">
        <v>0</v>
      </c>
      <c r="KR34">
        <v>0</v>
      </c>
      <c r="KS34">
        <v>0</v>
      </c>
      <c r="KT34">
        <v>0</v>
      </c>
      <c r="KU34">
        <v>0</v>
      </c>
      <c r="KV34">
        <v>0</v>
      </c>
      <c r="KW34">
        <v>0</v>
      </c>
      <c r="KX34">
        <v>0</v>
      </c>
      <c r="KY34">
        <v>0</v>
      </c>
      <c r="KZ34">
        <v>0</v>
      </c>
      <c r="LA34">
        <v>0</v>
      </c>
      <c r="LB34">
        <v>0</v>
      </c>
      <c r="LC34">
        <v>0</v>
      </c>
      <c r="LD34">
        <v>0</v>
      </c>
      <c r="LE34">
        <v>0</v>
      </c>
      <c r="LF34">
        <v>0</v>
      </c>
      <c r="LG34">
        <v>0</v>
      </c>
      <c r="LH34">
        <v>0</v>
      </c>
      <c r="LI34">
        <v>0</v>
      </c>
      <c r="LJ34">
        <v>0</v>
      </c>
      <c r="LK34">
        <v>16</v>
      </c>
      <c r="LL34">
        <v>0</v>
      </c>
      <c r="LM34">
        <v>2</v>
      </c>
      <c r="LN34">
        <v>0</v>
      </c>
      <c r="LO34">
        <v>75</v>
      </c>
      <c r="LP34">
        <v>0</v>
      </c>
      <c r="LQ34">
        <v>0</v>
      </c>
      <c r="LR34">
        <v>0</v>
      </c>
      <c r="LS34">
        <v>0</v>
      </c>
      <c r="LT34">
        <v>0</v>
      </c>
      <c r="LU34">
        <v>0</v>
      </c>
      <c r="LV34">
        <v>0</v>
      </c>
      <c r="LW34">
        <v>0</v>
      </c>
      <c r="LX34">
        <v>0</v>
      </c>
      <c r="LY34">
        <v>0</v>
      </c>
      <c r="LZ34">
        <v>0</v>
      </c>
      <c r="MA34">
        <v>0</v>
      </c>
      <c r="MB34">
        <v>0</v>
      </c>
      <c r="MC34">
        <v>0</v>
      </c>
      <c r="MD34">
        <v>0</v>
      </c>
      <c r="ME34">
        <v>0</v>
      </c>
      <c r="MF34">
        <v>0</v>
      </c>
      <c r="MG34">
        <v>0</v>
      </c>
      <c r="MH34">
        <v>0</v>
      </c>
      <c r="MI34">
        <v>1</v>
      </c>
      <c r="MJ34">
        <v>76</v>
      </c>
      <c r="MK34">
        <v>0</v>
      </c>
      <c r="ML34">
        <v>3</v>
      </c>
      <c r="MM34">
        <v>0</v>
      </c>
      <c r="MN34">
        <v>21</v>
      </c>
      <c r="MO34">
        <v>0</v>
      </c>
      <c r="MP34">
        <v>0</v>
      </c>
      <c r="MQ34">
        <v>0</v>
      </c>
      <c r="MR34">
        <v>0</v>
      </c>
      <c r="MS34">
        <v>0</v>
      </c>
      <c r="MT34">
        <v>0</v>
      </c>
      <c r="MU34">
        <v>0</v>
      </c>
      <c r="MV34">
        <v>0</v>
      </c>
      <c r="MW34">
        <v>0</v>
      </c>
      <c r="MX34">
        <v>0</v>
      </c>
      <c r="MY34">
        <v>0</v>
      </c>
      <c r="MZ34">
        <v>0</v>
      </c>
      <c r="NA34">
        <v>0</v>
      </c>
      <c r="NB34">
        <v>0</v>
      </c>
      <c r="NC34">
        <v>0</v>
      </c>
      <c r="ND34">
        <v>0</v>
      </c>
      <c r="NE34">
        <v>0</v>
      </c>
      <c r="NF34">
        <v>0</v>
      </c>
      <c r="NG34">
        <v>0</v>
      </c>
      <c r="NH34">
        <v>0</v>
      </c>
      <c r="NI34">
        <v>21</v>
      </c>
      <c r="NJ34">
        <v>0</v>
      </c>
      <c r="NK34">
        <v>0</v>
      </c>
      <c r="NL34">
        <v>0</v>
      </c>
      <c r="NM34">
        <v>68</v>
      </c>
      <c r="NN34">
        <v>0</v>
      </c>
      <c r="NO34">
        <v>0</v>
      </c>
      <c r="NP34">
        <v>0</v>
      </c>
      <c r="NQ34">
        <v>0</v>
      </c>
      <c r="NR34">
        <v>0</v>
      </c>
      <c r="NS34">
        <v>0</v>
      </c>
      <c r="NT34">
        <v>0</v>
      </c>
      <c r="NU34">
        <v>0</v>
      </c>
      <c r="NV34">
        <v>0</v>
      </c>
      <c r="NW34">
        <v>0</v>
      </c>
      <c r="NX34">
        <v>0</v>
      </c>
      <c r="NY34">
        <v>0</v>
      </c>
      <c r="NZ34">
        <v>0</v>
      </c>
      <c r="OA34">
        <v>0</v>
      </c>
      <c r="OB34">
        <v>0</v>
      </c>
      <c r="OC34">
        <v>0</v>
      </c>
      <c r="OD34">
        <v>0</v>
      </c>
      <c r="OE34">
        <v>0</v>
      </c>
      <c r="OF34">
        <v>0</v>
      </c>
      <c r="OG34">
        <v>0</v>
      </c>
      <c r="OH34">
        <v>68</v>
      </c>
      <c r="OI34">
        <v>0</v>
      </c>
      <c r="OJ34">
        <v>0</v>
      </c>
      <c r="OK34">
        <v>0</v>
      </c>
      <c r="OL34">
        <v>4017</v>
      </c>
      <c r="OM34">
        <v>73</v>
      </c>
      <c r="ON34">
        <v>9</v>
      </c>
      <c r="OO34">
        <v>18</v>
      </c>
      <c r="OP34">
        <v>0</v>
      </c>
      <c r="OQ34">
        <v>0</v>
      </c>
      <c r="OR34">
        <v>0</v>
      </c>
      <c r="OS34">
        <v>0</v>
      </c>
      <c r="OT34">
        <v>33</v>
      </c>
      <c r="OU34">
        <v>0</v>
      </c>
      <c r="OV34">
        <v>0</v>
      </c>
      <c r="OW34">
        <v>0</v>
      </c>
      <c r="OX34">
        <v>0</v>
      </c>
      <c r="OY34">
        <v>26</v>
      </c>
      <c r="OZ34">
        <v>0</v>
      </c>
      <c r="PA34">
        <v>0</v>
      </c>
      <c r="PB34">
        <v>0</v>
      </c>
      <c r="PC34">
        <v>8</v>
      </c>
      <c r="PD34">
        <v>1</v>
      </c>
      <c r="PE34">
        <v>0</v>
      </c>
      <c r="PF34">
        <v>54</v>
      </c>
      <c r="PG34">
        <v>4239</v>
      </c>
      <c r="PH34">
        <v>0</v>
      </c>
      <c r="PI34">
        <v>338</v>
      </c>
      <c r="PJ34">
        <v>0</v>
      </c>
      <c r="PK34">
        <v>477</v>
      </c>
      <c r="PL34">
        <v>163</v>
      </c>
      <c r="PM34">
        <v>0</v>
      </c>
      <c r="PN34">
        <v>0</v>
      </c>
      <c r="PO34">
        <v>0</v>
      </c>
      <c r="PP34">
        <v>0</v>
      </c>
      <c r="PQ34">
        <v>0</v>
      </c>
      <c r="PR34">
        <v>0</v>
      </c>
      <c r="PS34">
        <v>0</v>
      </c>
      <c r="PT34">
        <v>0</v>
      </c>
      <c r="PU34">
        <v>0</v>
      </c>
      <c r="PV34">
        <v>0</v>
      </c>
      <c r="PW34">
        <v>0</v>
      </c>
      <c r="PX34">
        <v>0</v>
      </c>
      <c r="PY34">
        <v>0</v>
      </c>
      <c r="PZ34">
        <v>0</v>
      </c>
      <c r="QA34">
        <v>0</v>
      </c>
      <c r="QB34">
        <v>0</v>
      </c>
      <c r="QC34">
        <v>0</v>
      </c>
      <c r="QD34">
        <v>0</v>
      </c>
      <c r="QE34">
        <v>0</v>
      </c>
      <c r="QF34">
        <v>640</v>
      </c>
      <c r="QG34">
        <v>0</v>
      </c>
      <c r="QH34">
        <v>0</v>
      </c>
      <c r="QI34">
        <v>0</v>
      </c>
      <c r="QJ34">
        <v>1523</v>
      </c>
      <c r="QK34">
        <v>53</v>
      </c>
      <c r="QL34">
        <v>0</v>
      </c>
      <c r="QM34">
        <v>0</v>
      </c>
      <c r="QN34">
        <v>0</v>
      </c>
      <c r="QO34">
        <v>0</v>
      </c>
      <c r="QP34">
        <v>0</v>
      </c>
      <c r="QQ34">
        <v>0</v>
      </c>
      <c r="QR34">
        <v>0</v>
      </c>
      <c r="QS34">
        <v>2</v>
      </c>
      <c r="QT34">
        <v>0</v>
      </c>
      <c r="QU34">
        <v>0</v>
      </c>
      <c r="QV34">
        <v>0</v>
      </c>
      <c r="QW34">
        <v>0</v>
      </c>
      <c r="QX34">
        <v>0</v>
      </c>
      <c r="QY34">
        <v>0</v>
      </c>
      <c r="QZ34">
        <v>0</v>
      </c>
      <c r="RA34">
        <v>0</v>
      </c>
      <c r="RB34">
        <v>0</v>
      </c>
      <c r="RC34">
        <v>0</v>
      </c>
      <c r="RD34">
        <v>0</v>
      </c>
      <c r="RE34">
        <v>1578</v>
      </c>
      <c r="RF34">
        <v>0</v>
      </c>
      <c r="RG34">
        <v>2</v>
      </c>
      <c r="RH34">
        <v>0</v>
      </c>
      <c r="RI34">
        <v>1</v>
      </c>
      <c r="RJ34">
        <v>0</v>
      </c>
      <c r="RK34">
        <v>0</v>
      </c>
      <c r="RL34">
        <v>0</v>
      </c>
      <c r="RM34">
        <v>0</v>
      </c>
      <c r="RN34">
        <v>0</v>
      </c>
      <c r="RO34">
        <v>0</v>
      </c>
      <c r="RP34">
        <v>0</v>
      </c>
      <c r="RQ34">
        <v>0</v>
      </c>
      <c r="RR34">
        <v>0</v>
      </c>
      <c r="RS34">
        <v>0</v>
      </c>
      <c r="RT34">
        <v>0</v>
      </c>
      <c r="RU34">
        <v>0</v>
      </c>
      <c r="RV34">
        <v>0</v>
      </c>
      <c r="RW34">
        <v>0</v>
      </c>
      <c r="RX34">
        <v>0</v>
      </c>
      <c r="RY34">
        <v>0</v>
      </c>
      <c r="RZ34">
        <v>0</v>
      </c>
      <c r="SA34">
        <v>0</v>
      </c>
      <c r="SB34">
        <v>0</v>
      </c>
      <c r="SC34">
        <v>0</v>
      </c>
      <c r="SD34">
        <v>1</v>
      </c>
      <c r="SE34">
        <v>0</v>
      </c>
      <c r="SF34">
        <v>0</v>
      </c>
      <c r="SG34">
        <v>0</v>
      </c>
      <c r="SH34">
        <v>0</v>
      </c>
      <c r="SI34">
        <v>0</v>
      </c>
      <c r="SJ34">
        <v>0</v>
      </c>
      <c r="SK34">
        <v>0</v>
      </c>
      <c r="SL34">
        <v>0</v>
      </c>
      <c r="SM34">
        <v>0</v>
      </c>
      <c r="SN34">
        <v>0</v>
      </c>
      <c r="SO34">
        <v>0</v>
      </c>
      <c r="SP34">
        <v>0</v>
      </c>
      <c r="SQ34">
        <v>0</v>
      </c>
      <c r="SR34">
        <v>0</v>
      </c>
      <c r="SS34">
        <v>0</v>
      </c>
      <c r="ST34">
        <v>0</v>
      </c>
      <c r="SU34">
        <v>0</v>
      </c>
      <c r="SV34">
        <v>0</v>
      </c>
      <c r="SW34">
        <v>0</v>
      </c>
      <c r="SX34">
        <v>0</v>
      </c>
      <c r="SY34">
        <v>0</v>
      </c>
      <c r="SZ34">
        <v>0</v>
      </c>
      <c r="TA34">
        <v>0</v>
      </c>
      <c r="TB34">
        <v>0</v>
      </c>
      <c r="TC34">
        <v>0</v>
      </c>
      <c r="TD34">
        <v>0</v>
      </c>
      <c r="TE34">
        <v>0</v>
      </c>
      <c r="TF34">
        <v>0</v>
      </c>
      <c r="TG34">
        <v>0</v>
      </c>
      <c r="TH34">
        <v>0</v>
      </c>
      <c r="TI34">
        <v>0</v>
      </c>
      <c r="TJ34">
        <v>0</v>
      </c>
      <c r="TK34">
        <v>0</v>
      </c>
      <c r="TL34">
        <v>0</v>
      </c>
      <c r="TM34">
        <v>0</v>
      </c>
      <c r="TN34">
        <v>0</v>
      </c>
      <c r="TO34">
        <v>0</v>
      </c>
      <c r="TP34">
        <v>0</v>
      </c>
      <c r="TQ34">
        <v>0</v>
      </c>
      <c r="TR34">
        <v>0</v>
      </c>
      <c r="TS34">
        <v>0</v>
      </c>
      <c r="TT34">
        <v>0</v>
      </c>
      <c r="TU34">
        <v>0</v>
      </c>
      <c r="TV34">
        <v>0</v>
      </c>
      <c r="TW34">
        <v>0</v>
      </c>
      <c r="TX34">
        <v>0</v>
      </c>
      <c r="TY34">
        <v>0</v>
      </c>
      <c r="TZ34">
        <v>0</v>
      </c>
      <c r="UA34">
        <v>0</v>
      </c>
      <c r="UB34">
        <v>0</v>
      </c>
      <c r="UC34">
        <v>0</v>
      </c>
      <c r="UD34">
        <v>0</v>
      </c>
      <c r="UE34">
        <v>0</v>
      </c>
      <c r="UF34">
        <v>0</v>
      </c>
      <c r="UG34">
        <v>0</v>
      </c>
      <c r="UH34">
        <v>0</v>
      </c>
      <c r="UI34">
        <v>0</v>
      </c>
      <c r="UJ34">
        <v>0</v>
      </c>
      <c r="UK34">
        <v>0</v>
      </c>
      <c r="UL34">
        <v>0</v>
      </c>
      <c r="UM34">
        <v>0</v>
      </c>
      <c r="UN34">
        <v>0</v>
      </c>
      <c r="UO34">
        <v>0</v>
      </c>
      <c r="UP34">
        <v>0</v>
      </c>
      <c r="UQ34">
        <v>0</v>
      </c>
      <c r="UR34">
        <v>0</v>
      </c>
      <c r="US34">
        <v>0</v>
      </c>
      <c r="UT34">
        <v>0</v>
      </c>
      <c r="UU34">
        <v>0</v>
      </c>
      <c r="UV34">
        <v>0</v>
      </c>
      <c r="UW34">
        <v>0</v>
      </c>
      <c r="UX34">
        <v>0</v>
      </c>
      <c r="UY34">
        <v>0</v>
      </c>
      <c r="UZ34">
        <v>0</v>
      </c>
      <c r="VA34">
        <v>0</v>
      </c>
      <c r="VB34">
        <v>0</v>
      </c>
      <c r="VC34">
        <v>0</v>
      </c>
      <c r="VD34">
        <v>0</v>
      </c>
      <c r="VE34">
        <v>0</v>
      </c>
      <c r="VF34">
        <v>0</v>
      </c>
      <c r="VG34">
        <v>0</v>
      </c>
      <c r="VH34">
        <v>0</v>
      </c>
      <c r="VI34">
        <v>0</v>
      </c>
      <c r="VJ34">
        <v>0</v>
      </c>
      <c r="VK34">
        <v>0</v>
      </c>
      <c r="VL34">
        <v>0</v>
      </c>
      <c r="VM34">
        <v>0</v>
      </c>
      <c r="VN34">
        <v>0</v>
      </c>
      <c r="VO34">
        <v>0</v>
      </c>
      <c r="VP34">
        <v>0</v>
      </c>
      <c r="VQ34">
        <v>0</v>
      </c>
      <c r="VR34">
        <v>0</v>
      </c>
      <c r="VS34">
        <v>0</v>
      </c>
      <c r="VT34">
        <v>0</v>
      </c>
      <c r="VU34">
        <v>0</v>
      </c>
      <c r="VV34">
        <v>0</v>
      </c>
      <c r="VW34">
        <v>0</v>
      </c>
      <c r="VX34">
        <v>0</v>
      </c>
      <c r="VY34">
        <v>0</v>
      </c>
      <c r="VZ34">
        <v>0</v>
      </c>
      <c r="WA34">
        <v>0</v>
      </c>
      <c r="WB34">
        <v>0</v>
      </c>
      <c r="WC34">
        <v>0</v>
      </c>
      <c r="WD34">
        <v>1</v>
      </c>
      <c r="WE34">
        <v>0</v>
      </c>
      <c r="WF34">
        <v>0</v>
      </c>
      <c r="WG34">
        <v>0</v>
      </c>
      <c r="WH34">
        <v>0</v>
      </c>
      <c r="WI34">
        <v>0</v>
      </c>
      <c r="WJ34">
        <v>0</v>
      </c>
      <c r="WK34">
        <v>0</v>
      </c>
      <c r="WL34">
        <v>0</v>
      </c>
      <c r="WM34">
        <v>0</v>
      </c>
      <c r="WN34">
        <v>0</v>
      </c>
      <c r="WO34">
        <v>0</v>
      </c>
      <c r="WP34">
        <v>0</v>
      </c>
      <c r="WQ34">
        <v>0</v>
      </c>
      <c r="WR34">
        <v>0</v>
      </c>
      <c r="WS34">
        <v>0</v>
      </c>
      <c r="WT34">
        <v>0</v>
      </c>
      <c r="WU34">
        <v>0</v>
      </c>
      <c r="WV34">
        <v>0</v>
      </c>
      <c r="WW34">
        <v>0</v>
      </c>
      <c r="WX34">
        <v>0</v>
      </c>
      <c r="WY34">
        <v>1</v>
      </c>
      <c r="WZ34">
        <v>0</v>
      </c>
      <c r="XA34">
        <v>0</v>
      </c>
      <c r="XB34">
        <v>0</v>
      </c>
      <c r="XC34">
        <v>21</v>
      </c>
      <c r="XD34">
        <v>0</v>
      </c>
      <c r="XE34">
        <v>0</v>
      </c>
      <c r="XF34">
        <v>0</v>
      </c>
      <c r="XG34">
        <v>0</v>
      </c>
      <c r="XH34">
        <v>0</v>
      </c>
      <c r="XI34">
        <v>0</v>
      </c>
      <c r="XJ34">
        <v>0</v>
      </c>
      <c r="XK34">
        <v>0</v>
      </c>
      <c r="XL34">
        <v>0</v>
      </c>
      <c r="XM34">
        <v>0</v>
      </c>
      <c r="XN34">
        <v>0</v>
      </c>
      <c r="XO34">
        <v>0</v>
      </c>
      <c r="XP34">
        <v>0</v>
      </c>
      <c r="XQ34">
        <v>0</v>
      </c>
      <c r="XR34">
        <v>0</v>
      </c>
      <c r="XS34">
        <v>0</v>
      </c>
      <c r="XT34">
        <v>0</v>
      </c>
      <c r="XU34">
        <v>0</v>
      </c>
      <c r="XV34">
        <v>0</v>
      </c>
      <c r="XW34">
        <v>0</v>
      </c>
      <c r="XX34">
        <v>21</v>
      </c>
      <c r="XY34">
        <v>0</v>
      </c>
      <c r="XZ34">
        <v>0</v>
      </c>
      <c r="YA34">
        <v>0</v>
      </c>
      <c r="YB34">
        <v>2</v>
      </c>
      <c r="YC34">
        <v>0</v>
      </c>
      <c r="YD34">
        <v>0</v>
      </c>
      <c r="YE34">
        <v>0</v>
      </c>
      <c r="YF34">
        <v>0</v>
      </c>
      <c r="YG34">
        <v>0</v>
      </c>
      <c r="YH34">
        <v>0</v>
      </c>
      <c r="YI34">
        <v>0</v>
      </c>
      <c r="YJ34">
        <v>0</v>
      </c>
      <c r="YK34">
        <v>0</v>
      </c>
      <c r="YL34">
        <v>0</v>
      </c>
      <c r="YM34">
        <v>0</v>
      </c>
      <c r="YN34">
        <v>0</v>
      </c>
      <c r="YO34">
        <v>0</v>
      </c>
      <c r="YP34">
        <v>0</v>
      </c>
      <c r="YQ34">
        <v>0</v>
      </c>
      <c r="YR34">
        <v>0</v>
      </c>
      <c r="YS34">
        <v>0</v>
      </c>
      <c r="YT34">
        <v>0</v>
      </c>
      <c r="YU34">
        <v>0</v>
      </c>
      <c r="YV34">
        <v>0</v>
      </c>
      <c r="YW34">
        <v>2</v>
      </c>
      <c r="YX34">
        <v>0</v>
      </c>
      <c r="YY34">
        <v>0</v>
      </c>
      <c r="YZ34">
        <v>0</v>
      </c>
      <c r="ZA34">
        <v>0</v>
      </c>
      <c r="ZB34">
        <v>0</v>
      </c>
      <c r="ZC34">
        <v>0</v>
      </c>
      <c r="ZD34">
        <v>0</v>
      </c>
      <c r="ZE34">
        <v>0</v>
      </c>
      <c r="ZF34">
        <v>0</v>
      </c>
      <c r="ZG34">
        <v>0</v>
      </c>
      <c r="ZH34">
        <v>0</v>
      </c>
      <c r="ZI34">
        <v>0</v>
      </c>
      <c r="ZJ34">
        <v>0</v>
      </c>
      <c r="ZK34">
        <v>0</v>
      </c>
      <c r="ZL34">
        <v>0</v>
      </c>
      <c r="ZM34">
        <v>0</v>
      </c>
      <c r="ZN34">
        <v>0</v>
      </c>
      <c r="ZO34">
        <v>0</v>
      </c>
      <c r="ZP34">
        <v>0</v>
      </c>
      <c r="ZQ34">
        <v>0</v>
      </c>
      <c r="ZR34">
        <v>0</v>
      </c>
      <c r="ZS34">
        <v>0</v>
      </c>
      <c r="ZT34">
        <v>0</v>
      </c>
      <c r="ZU34">
        <v>0</v>
      </c>
      <c r="ZV34">
        <v>0</v>
      </c>
      <c r="ZW34">
        <v>0</v>
      </c>
      <c r="ZX34">
        <v>0</v>
      </c>
      <c r="ZY34">
        <v>0</v>
      </c>
      <c r="ZZ34">
        <v>37</v>
      </c>
      <c r="AAA34">
        <v>1</v>
      </c>
      <c r="AAB34">
        <v>0</v>
      </c>
      <c r="AAC34">
        <v>0</v>
      </c>
      <c r="AAD34">
        <v>0</v>
      </c>
      <c r="AAE34">
        <v>0</v>
      </c>
      <c r="AAF34">
        <v>0</v>
      </c>
      <c r="AAG34">
        <v>0</v>
      </c>
      <c r="AAH34">
        <v>0</v>
      </c>
      <c r="AAI34">
        <v>0</v>
      </c>
      <c r="AAJ34">
        <v>0</v>
      </c>
      <c r="AAK34">
        <v>0</v>
      </c>
      <c r="AAL34">
        <v>0</v>
      </c>
      <c r="AAM34">
        <v>0</v>
      </c>
      <c r="AAN34">
        <v>0</v>
      </c>
      <c r="AAO34">
        <v>0</v>
      </c>
      <c r="AAP34">
        <v>0</v>
      </c>
      <c r="AAQ34">
        <v>0</v>
      </c>
      <c r="AAR34">
        <v>0</v>
      </c>
      <c r="AAS34">
        <v>0</v>
      </c>
      <c r="AAT34">
        <v>0</v>
      </c>
      <c r="AAU34">
        <v>38</v>
      </c>
      <c r="AAV34">
        <v>0</v>
      </c>
      <c r="AAW34">
        <v>0</v>
      </c>
      <c r="AAX34">
        <v>0</v>
      </c>
      <c r="AAY34">
        <v>72</v>
      </c>
      <c r="AAZ34">
        <v>0</v>
      </c>
      <c r="ABA34">
        <v>0</v>
      </c>
      <c r="ABB34">
        <v>0</v>
      </c>
      <c r="ABC34">
        <v>0</v>
      </c>
      <c r="ABD34">
        <v>0</v>
      </c>
      <c r="ABE34">
        <v>0</v>
      </c>
      <c r="ABF34">
        <v>0</v>
      </c>
      <c r="ABG34">
        <v>0</v>
      </c>
      <c r="ABH34">
        <v>0</v>
      </c>
      <c r="ABI34">
        <v>0</v>
      </c>
      <c r="ABJ34">
        <v>0</v>
      </c>
      <c r="ABK34">
        <v>0</v>
      </c>
      <c r="ABL34">
        <v>0</v>
      </c>
      <c r="ABM34">
        <v>0</v>
      </c>
      <c r="ABN34">
        <v>0</v>
      </c>
      <c r="ABO34">
        <v>0</v>
      </c>
      <c r="ABP34">
        <v>0</v>
      </c>
      <c r="ABQ34">
        <v>0</v>
      </c>
      <c r="ABR34">
        <v>0</v>
      </c>
      <c r="ABS34">
        <v>0</v>
      </c>
      <c r="ABT34">
        <v>72</v>
      </c>
      <c r="ABU34">
        <v>0</v>
      </c>
      <c r="ABV34">
        <v>0</v>
      </c>
      <c r="ABW34">
        <v>0</v>
      </c>
      <c r="ABX34">
        <v>4</v>
      </c>
      <c r="ABY34">
        <v>0</v>
      </c>
      <c r="ABZ34">
        <v>0</v>
      </c>
      <c r="ACA34">
        <v>0</v>
      </c>
      <c r="ACB34">
        <v>0</v>
      </c>
      <c r="ACC34">
        <v>0</v>
      </c>
      <c r="ACD34">
        <v>0</v>
      </c>
      <c r="ACE34">
        <v>0</v>
      </c>
      <c r="ACF34">
        <v>0</v>
      </c>
      <c r="ACG34">
        <v>0</v>
      </c>
      <c r="ACH34">
        <v>0</v>
      </c>
      <c r="ACI34">
        <v>0</v>
      </c>
      <c r="ACJ34">
        <v>0</v>
      </c>
      <c r="ACK34">
        <v>0</v>
      </c>
      <c r="ACL34">
        <v>0</v>
      </c>
      <c r="ACM34">
        <v>0</v>
      </c>
      <c r="ACN34">
        <v>0</v>
      </c>
      <c r="ACO34">
        <v>0</v>
      </c>
      <c r="ACP34">
        <v>0</v>
      </c>
      <c r="ACQ34">
        <v>0</v>
      </c>
      <c r="ACR34">
        <v>0</v>
      </c>
      <c r="ACS34">
        <v>4</v>
      </c>
      <c r="ACT34">
        <v>0</v>
      </c>
      <c r="ACU34">
        <v>0</v>
      </c>
      <c r="ACV34">
        <v>0</v>
      </c>
      <c r="ACW34">
        <v>23</v>
      </c>
      <c r="ACX34">
        <v>6</v>
      </c>
      <c r="ACY34">
        <v>0</v>
      </c>
      <c r="ACZ34">
        <v>0</v>
      </c>
      <c r="ADA34">
        <v>0</v>
      </c>
      <c r="ADB34">
        <v>0</v>
      </c>
      <c r="ADC34">
        <v>0</v>
      </c>
      <c r="ADD34">
        <v>0</v>
      </c>
      <c r="ADE34">
        <v>0</v>
      </c>
      <c r="ADF34">
        <v>0</v>
      </c>
      <c r="ADG34">
        <v>0</v>
      </c>
      <c r="ADH34">
        <v>0</v>
      </c>
      <c r="ADI34">
        <v>0</v>
      </c>
      <c r="ADJ34">
        <v>0</v>
      </c>
      <c r="ADK34">
        <v>0</v>
      </c>
      <c r="ADL34">
        <v>0</v>
      </c>
      <c r="ADM34">
        <v>0</v>
      </c>
      <c r="ADN34">
        <v>0</v>
      </c>
      <c r="ADO34">
        <v>0</v>
      </c>
      <c r="ADP34">
        <v>0</v>
      </c>
      <c r="ADQ34">
        <v>0</v>
      </c>
      <c r="ADR34">
        <v>29</v>
      </c>
      <c r="ADS34">
        <v>0</v>
      </c>
      <c r="ADT34">
        <v>0</v>
      </c>
      <c r="ADU34">
        <v>0</v>
      </c>
      <c r="ADV34">
        <v>2</v>
      </c>
      <c r="ADW34">
        <v>0</v>
      </c>
      <c r="ADX34">
        <v>0</v>
      </c>
      <c r="ADY34">
        <v>0</v>
      </c>
      <c r="ADZ34">
        <v>0</v>
      </c>
      <c r="AEA34">
        <v>0</v>
      </c>
      <c r="AEB34">
        <v>0</v>
      </c>
      <c r="AEC34">
        <v>0</v>
      </c>
      <c r="AED34">
        <v>0</v>
      </c>
      <c r="AEE34">
        <v>0</v>
      </c>
      <c r="AEF34">
        <v>0</v>
      </c>
      <c r="AEG34">
        <v>0</v>
      </c>
      <c r="AEH34">
        <v>0</v>
      </c>
      <c r="AEI34">
        <v>0</v>
      </c>
      <c r="AEJ34">
        <v>0</v>
      </c>
      <c r="AEK34">
        <v>0</v>
      </c>
      <c r="AEL34">
        <v>0</v>
      </c>
      <c r="AEM34">
        <v>0</v>
      </c>
      <c r="AEN34">
        <v>0</v>
      </c>
      <c r="AEO34">
        <v>0</v>
      </c>
      <c r="AEP34">
        <v>0</v>
      </c>
      <c r="AEQ34">
        <v>2</v>
      </c>
      <c r="AER34">
        <v>0</v>
      </c>
      <c r="AES34">
        <v>0</v>
      </c>
      <c r="AET34">
        <v>0</v>
      </c>
      <c r="AEU34">
        <v>2163</v>
      </c>
      <c r="AEV34">
        <v>223</v>
      </c>
      <c r="AEW34">
        <v>0</v>
      </c>
      <c r="AEX34">
        <v>0</v>
      </c>
      <c r="AEY34">
        <v>0</v>
      </c>
      <c r="AEZ34">
        <v>0</v>
      </c>
      <c r="AFA34">
        <v>0</v>
      </c>
      <c r="AFB34">
        <v>0</v>
      </c>
      <c r="AFC34">
        <v>0</v>
      </c>
      <c r="AFD34">
        <v>2</v>
      </c>
      <c r="AFE34">
        <v>0</v>
      </c>
      <c r="AFF34">
        <v>0</v>
      </c>
      <c r="AFG34">
        <v>0</v>
      </c>
      <c r="AFH34">
        <v>0</v>
      </c>
      <c r="AFI34">
        <v>0</v>
      </c>
      <c r="AFJ34">
        <v>0</v>
      </c>
      <c r="AFK34">
        <v>0</v>
      </c>
      <c r="AFL34">
        <v>0</v>
      </c>
      <c r="AFM34">
        <v>0</v>
      </c>
      <c r="AFN34">
        <v>0</v>
      </c>
      <c r="AFO34">
        <v>0</v>
      </c>
      <c r="AFP34">
        <v>2388</v>
      </c>
      <c r="AFQ34">
        <v>0</v>
      </c>
      <c r="AFR34">
        <v>2</v>
      </c>
      <c r="AFS34">
        <v>0</v>
      </c>
      <c r="AFT34">
        <v>2</v>
      </c>
      <c r="AFU34">
        <v>0</v>
      </c>
      <c r="AFV34">
        <v>0</v>
      </c>
      <c r="AFW34">
        <v>0</v>
      </c>
      <c r="AFX34">
        <v>0</v>
      </c>
      <c r="AFY34">
        <v>0</v>
      </c>
      <c r="AFZ34">
        <v>0</v>
      </c>
      <c r="AGA34">
        <v>0</v>
      </c>
      <c r="AGB34">
        <v>0</v>
      </c>
      <c r="AGC34">
        <v>0</v>
      </c>
      <c r="AGD34">
        <v>0</v>
      </c>
      <c r="AGE34">
        <v>0</v>
      </c>
      <c r="AGF34">
        <v>0</v>
      </c>
      <c r="AGG34">
        <v>0</v>
      </c>
      <c r="AGH34">
        <v>0</v>
      </c>
      <c r="AGI34">
        <v>0</v>
      </c>
      <c r="AGJ34">
        <v>0</v>
      </c>
      <c r="AGK34">
        <v>0</v>
      </c>
      <c r="AGL34">
        <v>0</v>
      </c>
      <c r="AGM34">
        <v>0</v>
      </c>
      <c r="AGN34">
        <v>0</v>
      </c>
      <c r="AGO34">
        <v>2</v>
      </c>
      <c r="AGP34">
        <v>0</v>
      </c>
      <c r="AGQ34">
        <v>0</v>
      </c>
      <c r="AGR34">
        <v>0</v>
      </c>
      <c r="AGS34">
        <v>0</v>
      </c>
      <c r="AGT34">
        <v>0</v>
      </c>
      <c r="AGU34">
        <v>0</v>
      </c>
      <c r="AGV34">
        <v>0</v>
      </c>
      <c r="AGW34">
        <v>0</v>
      </c>
      <c r="AGX34">
        <v>0</v>
      </c>
      <c r="AGY34">
        <v>0</v>
      </c>
      <c r="AGZ34">
        <v>0</v>
      </c>
      <c r="AHA34">
        <v>0</v>
      </c>
      <c r="AHB34">
        <v>0</v>
      </c>
      <c r="AHC34">
        <v>0</v>
      </c>
      <c r="AHD34">
        <v>0</v>
      </c>
      <c r="AHE34">
        <v>0</v>
      </c>
      <c r="AHF34">
        <v>0</v>
      </c>
      <c r="AHG34">
        <v>0</v>
      </c>
      <c r="AHH34">
        <v>0</v>
      </c>
      <c r="AHI34">
        <v>0</v>
      </c>
      <c r="AHJ34">
        <v>0</v>
      </c>
      <c r="AHK34">
        <v>0</v>
      </c>
      <c r="AHL34">
        <v>0</v>
      </c>
      <c r="AHM34">
        <v>0</v>
      </c>
      <c r="AHN34">
        <v>0</v>
      </c>
      <c r="AHO34">
        <v>0</v>
      </c>
      <c r="AHP34">
        <v>0</v>
      </c>
      <c r="AHQ34">
        <v>0</v>
      </c>
      <c r="AHR34">
        <v>0</v>
      </c>
      <c r="AHS34">
        <v>0</v>
      </c>
      <c r="AHT34">
        <v>0</v>
      </c>
      <c r="AHU34">
        <v>0</v>
      </c>
      <c r="AHV34">
        <v>0</v>
      </c>
      <c r="AHW34">
        <v>0</v>
      </c>
      <c r="AHX34">
        <v>0</v>
      </c>
      <c r="AHY34">
        <v>0</v>
      </c>
      <c r="AHZ34">
        <v>0</v>
      </c>
      <c r="AIA34">
        <v>0</v>
      </c>
      <c r="AIB34">
        <v>0</v>
      </c>
      <c r="AIC34">
        <v>0</v>
      </c>
      <c r="AID34">
        <v>0</v>
      </c>
      <c r="AIE34">
        <v>0</v>
      </c>
      <c r="AIF34">
        <v>0</v>
      </c>
      <c r="AIG34">
        <v>0</v>
      </c>
      <c r="AIH34">
        <v>0</v>
      </c>
      <c r="AII34">
        <v>0</v>
      </c>
      <c r="AIJ34">
        <v>0</v>
      </c>
      <c r="AIK34">
        <v>0</v>
      </c>
      <c r="AIL34">
        <v>0</v>
      </c>
      <c r="AIM34">
        <v>0</v>
      </c>
      <c r="AIN34">
        <v>0</v>
      </c>
      <c r="AIO34">
        <v>0</v>
      </c>
      <c r="AIP34">
        <v>0</v>
      </c>
      <c r="AIQ34">
        <v>0</v>
      </c>
      <c r="AIR34">
        <v>0</v>
      </c>
      <c r="AIS34">
        <v>0</v>
      </c>
      <c r="AIT34">
        <v>0</v>
      </c>
      <c r="AIU34">
        <v>0</v>
      </c>
      <c r="AIV34">
        <v>0</v>
      </c>
      <c r="AIW34">
        <v>0</v>
      </c>
      <c r="AIX34">
        <v>0</v>
      </c>
      <c r="AIY34">
        <v>0</v>
      </c>
      <c r="AIZ34">
        <v>0</v>
      </c>
      <c r="AJA34">
        <v>0</v>
      </c>
      <c r="AJB34">
        <v>0</v>
      </c>
      <c r="AJC34">
        <v>0</v>
      </c>
      <c r="AJD34">
        <v>0</v>
      </c>
      <c r="AJE34">
        <v>0</v>
      </c>
      <c r="AJF34">
        <v>0</v>
      </c>
      <c r="AJG34">
        <v>0</v>
      </c>
      <c r="AJH34">
        <v>0</v>
      </c>
      <c r="AJI34">
        <v>0</v>
      </c>
      <c r="AJJ34">
        <v>0</v>
      </c>
      <c r="AJK34">
        <v>0</v>
      </c>
      <c r="AJL34">
        <v>0</v>
      </c>
      <c r="AJM34">
        <v>0</v>
      </c>
      <c r="AJN34">
        <v>0</v>
      </c>
      <c r="AJO34">
        <v>0</v>
      </c>
      <c r="AJP34">
        <v>1450</v>
      </c>
      <c r="AJQ34">
        <v>0</v>
      </c>
      <c r="AJR34">
        <v>0</v>
      </c>
      <c r="AJS34">
        <v>0</v>
      </c>
      <c r="AJT34">
        <v>0</v>
      </c>
      <c r="AJU34">
        <v>5</v>
      </c>
      <c r="AJV34">
        <v>0</v>
      </c>
      <c r="AJW34">
        <v>0</v>
      </c>
      <c r="AJX34">
        <v>0</v>
      </c>
      <c r="AJY34">
        <v>0</v>
      </c>
      <c r="AJZ34">
        <v>0</v>
      </c>
      <c r="AKA34">
        <v>0</v>
      </c>
      <c r="AKB34">
        <v>0</v>
      </c>
      <c r="AKC34">
        <v>0</v>
      </c>
      <c r="AKD34">
        <v>0</v>
      </c>
      <c r="AKE34">
        <v>0</v>
      </c>
      <c r="AKF34">
        <v>640</v>
      </c>
      <c r="AKG34">
        <v>0</v>
      </c>
      <c r="AKH34">
        <v>0</v>
      </c>
      <c r="AKI34">
        <v>0</v>
      </c>
      <c r="AKJ34">
        <v>0</v>
      </c>
      <c r="AKK34">
        <v>0</v>
      </c>
      <c r="AKL34">
        <v>0</v>
      </c>
      <c r="AKM34">
        <v>0</v>
      </c>
      <c r="AKN34">
        <v>0</v>
      </c>
      <c r="AKO34">
        <v>0</v>
      </c>
      <c r="AKP34">
        <v>0</v>
      </c>
      <c r="AKQ34">
        <v>0</v>
      </c>
      <c r="AKR34">
        <v>0</v>
      </c>
      <c r="AKS34">
        <v>0</v>
      </c>
      <c r="AKT34">
        <v>0</v>
      </c>
      <c r="AKU34">
        <v>0</v>
      </c>
      <c r="AKV34">
        <v>0</v>
      </c>
      <c r="AKW34">
        <v>0</v>
      </c>
      <c r="AKX34">
        <v>0</v>
      </c>
      <c r="AKY34">
        <v>0</v>
      </c>
      <c r="AKZ34">
        <v>0</v>
      </c>
      <c r="ALA34">
        <v>0</v>
      </c>
      <c r="ALB34">
        <v>0</v>
      </c>
      <c r="ALC34">
        <v>0</v>
      </c>
      <c r="ALD34">
        <v>0</v>
      </c>
      <c r="ALE34">
        <v>0</v>
      </c>
      <c r="ALF34">
        <v>0</v>
      </c>
      <c r="ALG34">
        <v>0</v>
      </c>
      <c r="ALH34">
        <v>0</v>
      </c>
    </row>
    <row r="35" spans="1:996" hidden="1">
      <c r="A35" s="178" t="s">
        <v>156</v>
      </c>
      <c r="B35">
        <v>778</v>
      </c>
      <c r="C35">
        <v>46</v>
      </c>
      <c r="D35">
        <v>29</v>
      </c>
      <c r="E35">
        <v>33</v>
      </c>
      <c r="F35">
        <v>0</v>
      </c>
      <c r="G35">
        <v>0</v>
      </c>
      <c r="H35">
        <v>0</v>
      </c>
      <c r="I35">
        <v>1</v>
      </c>
      <c r="J35">
        <v>0</v>
      </c>
      <c r="K35">
        <v>0</v>
      </c>
      <c r="L35">
        <v>0</v>
      </c>
      <c r="M35">
        <v>0</v>
      </c>
      <c r="N35">
        <v>3</v>
      </c>
      <c r="O35">
        <v>22</v>
      </c>
      <c r="P35">
        <v>0</v>
      </c>
      <c r="Q35">
        <v>0</v>
      </c>
      <c r="R35">
        <v>0</v>
      </c>
      <c r="S35">
        <v>8</v>
      </c>
      <c r="T35">
        <v>0</v>
      </c>
      <c r="U35">
        <v>0</v>
      </c>
      <c r="V35">
        <v>3</v>
      </c>
      <c r="W35">
        <v>923</v>
      </c>
      <c r="X35">
        <v>1</v>
      </c>
      <c r="Y35">
        <v>163</v>
      </c>
      <c r="Z35">
        <v>0</v>
      </c>
      <c r="AA35">
        <v>205</v>
      </c>
      <c r="AB35">
        <v>22</v>
      </c>
      <c r="AC35">
        <v>19</v>
      </c>
      <c r="AD35">
        <v>3</v>
      </c>
      <c r="AE35">
        <v>0</v>
      </c>
      <c r="AF35">
        <v>1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13</v>
      </c>
      <c r="AO35">
        <v>0</v>
      </c>
      <c r="AP35">
        <v>0</v>
      </c>
      <c r="AQ35">
        <v>0</v>
      </c>
      <c r="AR35">
        <v>5</v>
      </c>
      <c r="AS35">
        <v>0</v>
      </c>
      <c r="AT35">
        <v>0</v>
      </c>
      <c r="AU35">
        <v>121</v>
      </c>
      <c r="AV35">
        <v>389</v>
      </c>
      <c r="AW35">
        <v>0</v>
      </c>
      <c r="AX35">
        <v>19</v>
      </c>
      <c r="AY35">
        <v>0</v>
      </c>
      <c r="AZ35">
        <v>19</v>
      </c>
      <c r="BA35">
        <v>0</v>
      </c>
      <c r="BB35">
        <v>10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1</v>
      </c>
      <c r="BU35">
        <v>30</v>
      </c>
      <c r="BV35">
        <v>0</v>
      </c>
      <c r="BW35">
        <v>0</v>
      </c>
      <c r="BX35">
        <v>0</v>
      </c>
      <c r="BY35">
        <v>1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5</v>
      </c>
      <c r="CS35">
        <v>0</v>
      </c>
      <c r="CT35">
        <v>6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1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1</v>
      </c>
      <c r="ES35">
        <v>0</v>
      </c>
      <c r="ET35">
        <v>0</v>
      </c>
      <c r="EU35">
        <v>0</v>
      </c>
      <c r="EV35">
        <v>3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21</v>
      </c>
      <c r="FP35">
        <v>0</v>
      </c>
      <c r="FQ35">
        <v>24</v>
      </c>
      <c r="FR35">
        <v>0</v>
      </c>
      <c r="FS35">
        <v>2</v>
      </c>
      <c r="FT35">
        <v>0</v>
      </c>
      <c r="FU35">
        <v>865</v>
      </c>
      <c r="FV35">
        <v>0</v>
      </c>
      <c r="FW35">
        <v>1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8</v>
      </c>
      <c r="GO35">
        <v>17</v>
      </c>
      <c r="GP35">
        <v>891</v>
      </c>
      <c r="GQ35">
        <v>0</v>
      </c>
      <c r="GR35">
        <v>76</v>
      </c>
      <c r="GS35">
        <v>0</v>
      </c>
      <c r="GT35">
        <v>47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1</v>
      </c>
      <c r="HO35">
        <v>48</v>
      </c>
      <c r="HP35">
        <v>0</v>
      </c>
      <c r="HQ35">
        <v>0</v>
      </c>
      <c r="HR35">
        <v>0</v>
      </c>
      <c r="HS35">
        <v>28</v>
      </c>
      <c r="HT35">
        <v>5</v>
      </c>
      <c r="HU35">
        <v>3</v>
      </c>
      <c r="HV35">
        <v>1</v>
      </c>
      <c r="HW35">
        <v>0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0</v>
      </c>
      <c r="IF35">
        <v>3</v>
      </c>
      <c r="IG35">
        <v>0</v>
      </c>
      <c r="IH35">
        <v>0</v>
      </c>
      <c r="II35">
        <v>0</v>
      </c>
      <c r="IJ35">
        <v>0</v>
      </c>
      <c r="IK35">
        <v>0</v>
      </c>
      <c r="IL35">
        <v>0</v>
      </c>
      <c r="IM35">
        <v>0</v>
      </c>
      <c r="IN35">
        <v>40</v>
      </c>
      <c r="IO35">
        <v>0</v>
      </c>
      <c r="IP35">
        <v>2</v>
      </c>
      <c r="IQ35">
        <v>0</v>
      </c>
      <c r="IR35">
        <v>11</v>
      </c>
      <c r="IS35">
        <v>1</v>
      </c>
      <c r="IT35">
        <v>2</v>
      </c>
      <c r="IU35">
        <v>2</v>
      </c>
      <c r="IV35">
        <v>0</v>
      </c>
      <c r="IW35">
        <v>0</v>
      </c>
      <c r="IX35">
        <v>0</v>
      </c>
      <c r="IY35">
        <v>0</v>
      </c>
      <c r="IZ35">
        <v>0</v>
      </c>
      <c r="JA35">
        <v>0</v>
      </c>
      <c r="JB35">
        <v>0</v>
      </c>
      <c r="JC35">
        <v>0</v>
      </c>
      <c r="JD35">
        <v>12</v>
      </c>
      <c r="JE35">
        <v>0</v>
      </c>
      <c r="JF35">
        <v>0</v>
      </c>
      <c r="JG35">
        <v>0</v>
      </c>
      <c r="JH35">
        <v>0</v>
      </c>
      <c r="JI35">
        <v>0</v>
      </c>
      <c r="JJ35">
        <v>0</v>
      </c>
      <c r="JK35">
        <v>0</v>
      </c>
      <c r="JL35">
        <v>0</v>
      </c>
      <c r="JM35">
        <v>28</v>
      </c>
      <c r="JN35">
        <v>0</v>
      </c>
      <c r="JO35">
        <v>11</v>
      </c>
      <c r="JP35">
        <v>0</v>
      </c>
      <c r="JQ35">
        <v>118</v>
      </c>
      <c r="JR35">
        <v>12</v>
      </c>
      <c r="JS35">
        <v>6</v>
      </c>
      <c r="JT35">
        <v>0</v>
      </c>
      <c r="JU35">
        <v>0</v>
      </c>
      <c r="JV35">
        <v>0</v>
      </c>
      <c r="JW35">
        <v>0</v>
      </c>
      <c r="JX35">
        <v>0</v>
      </c>
      <c r="JY35">
        <v>0</v>
      </c>
      <c r="JZ35">
        <v>0</v>
      </c>
      <c r="KA35">
        <v>0</v>
      </c>
      <c r="KB35">
        <v>0</v>
      </c>
      <c r="KC35">
        <v>0</v>
      </c>
      <c r="KD35">
        <v>0</v>
      </c>
      <c r="KE35">
        <v>0</v>
      </c>
      <c r="KF35">
        <v>0</v>
      </c>
      <c r="KG35">
        <v>0</v>
      </c>
      <c r="KH35">
        <v>0</v>
      </c>
      <c r="KI35">
        <v>0</v>
      </c>
      <c r="KJ35">
        <v>0</v>
      </c>
      <c r="KK35">
        <v>7</v>
      </c>
      <c r="KL35">
        <v>143</v>
      </c>
      <c r="KM35">
        <v>0</v>
      </c>
      <c r="KN35">
        <v>18</v>
      </c>
      <c r="KO35">
        <v>0</v>
      </c>
      <c r="KP35">
        <v>62</v>
      </c>
      <c r="KQ35">
        <v>4</v>
      </c>
      <c r="KR35">
        <v>2</v>
      </c>
      <c r="KS35">
        <v>0</v>
      </c>
      <c r="KT35">
        <v>0</v>
      </c>
      <c r="KU35">
        <v>0</v>
      </c>
      <c r="KV35">
        <v>0</v>
      </c>
      <c r="KW35">
        <v>0</v>
      </c>
      <c r="KX35">
        <v>0</v>
      </c>
      <c r="KY35">
        <v>0</v>
      </c>
      <c r="KZ35">
        <v>0</v>
      </c>
      <c r="LA35">
        <v>0</v>
      </c>
      <c r="LB35">
        <v>0</v>
      </c>
      <c r="LC35">
        <v>0</v>
      </c>
      <c r="LD35">
        <v>0</v>
      </c>
      <c r="LE35">
        <v>0</v>
      </c>
      <c r="LF35">
        <v>0</v>
      </c>
      <c r="LG35">
        <v>0</v>
      </c>
      <c r="LH35">
        <v>0</v>
      </c>
      <c r="LI35">
        <v>0</v>
      </c>
      <c r="LJ35">
        <v>9</v>
      </c>
      <c r="LK35">
        <v>77</v>
      </c>
      <c r="LL35">
        <v>0</v>
      </c>
      <c r="LM35">
        <v>1</v>
      </c>
      <c r="LN35">
        <v>0</v>
      </c>
      <c r="LO35">
        <v>34</v>
      </c>
      <c r="LP35">
        <v>0</v>
      </c>
      <c r="LQ35">
        <v>0</v>
      </c>
      <c r="LR35">
        <v>0</v>
      </c>
      <c r="LS35">
        <v>0</v>
      </c>
      <c r="LT35">
        <v>0</v>
      </c>
      <c r="LU35">
        <v>0</v>
      </c>
      <c r="LV35">
        <v>0</v>
      </c>
      <c r="LW35">
        <v>0</v>
      </c>
      <c r="LX35">
        <v>0</v>
      </c>
      <c r="LY35">
        <v>0</v>
      </c>
      <c r="LZ35">
        <v>0</v>
      </c>
      <c r="MA35">
        <v>0</v>
      </c>
      <c r="MB35">
        <v>0</v>
      </c>
      <c r="MC35">
        <v>0</v>
      </c>
      <c r="MD35">
        <v>0</v>
      </c>
      <c r="ME35">
        <v>0</v>
      </c>
      <c r="MF35">
        <v>0</v>
      </c>
      <c r="MG35">
        <v>0</v>
      </c>
      <c r="MH35">
        <v>0</v>
      </c>
      <c r="MI35">
        <v>0</v>
      </c>
      <c r="MJ35">
        <v>34</v>
      </c>
      <c r="MK35">
        <v>0</v>
      </c>
      <c r="ML35">
        <v>0</v>
      </c>
      <c r="MM35">
        <v>0</v>
      </c>
      <c r="MN35">
        <v>45</v>
      </c>
      <c r="MO35">
        <v>0</v>
      </c>
      <c r="MP35">
        <v>0</v>
      </c>
      <c r="MQ35">
        <v>0</v>
      </c>
      <c r="MR35">
        <v>0</v>
      </c>
      <c r="MS35">
        <v>0</v>
      </c>
      <c r="MT35">
        <v>0</v>
      </c>
      <c r="MU35">
        <v>0</v>
      </c>
      <c r="MV35">
        <v>0</v>
      </c>
      <c r="MW35">
        <v>0</v>
      </c>
      <c r="MX35">
        <v>0</v>
      </c>
      <c r="MY35">
        <v>0</v>
      </c>
      <c r="MZ35">
        <v>0</v>
      </c>
      <c r="NA35">
        <v>0</v>
      </c>
      <c r="NB35">
        <v>0</v>
      </c>
      <c r="NC35">
        <v>0</v>
      </c>
      <c r="ND35">
        <v>0</v>
      </c>
      <c r="NE35">
        <v>0</v>
      </c>
      <c r="NF35">
        <v>0</v>
      </c>
      <c r="NG35">
        <v>0</v>
      </c>
      <c r="NH35">
        <v>1</v>
      </c>
      <c r="NI35">
        <v>46</v>
      </c>
      <c r="NJ35">
        <v>0</v>
      </c>
      <c r="NK35">
        <v>0</v>
      </c>
      <c r="NL35">
        <v>0</v>
      </c>
      <c r="NM35">
        <v>693</v>
      </c>
      <c r="NN35">
        <v>0</v>
      </c>
      <c r="NO35">
        <v>48</v>
      </c>
      <c r="NP35">
        <v>0</v>
      </c>
      <c r="NQ35">
        <v>0</v>
      </c>
      <c r="NR35">
        <v>0</v>
      </c>
      <c r="NS35">
        <v>0</v>
      </c>
      <c r="NT35">
        <v>0</v>
      </c>
      <c r="NU35">
        <v>0</v>
      </c>
      <c r="NV35">
        <v>0</v>
      </c>
      <c r="NW35">
        <v>0</v>
      </c>
      <c r="NX35">
        <v>0</v>
      </c>
      <c r="NY35">
        <v>0</v>
      </c>
      <c r="NZ35">
        <v>0</v>
      </c>
      <c r="OA35">
        <v>0</v>
      </c>
      <c r="OB35">
        <v>0</v>
      </c>
      <c r="OC35">
        <v>0</v>
      </c>
      <c r="OD35">
        <v>0</v>
      </c>
      <c r="OE35">
        <v>0</v>
      </c>
      <c r="OF35">
        <v>0</v>
      </c>
      <c r="OG35">
        <v>613</v>
      </c>
      <c r="OH35">
        <v>1354</v>
      </c>
      <c r="OI35">
        <v>0</v>
      </c>
      <c r="OJ35">
        <v>117</v>
      </c>
      <c r="OK35">
        <v>0</v>
      </c>
      <c r="OL35">
        <v>2910</v>
      </c>
      <c r="OM35">
        <v>90</v>
      </c>
      <c r="ON35">
        <v>120</v>
      </c>
      <c r="OO35">
        <v>39</v>
      </c>
      <c r="OP35">
        <v>0</v>
      </c>
      <c r="OQ35">
        <v>1</v>
      </c>
      <c r="OR35">
        <v>0</v>
      </c>
      <c r="OS35">
        <v>1</v>
      </c>
      <c r="OT35">
        <v>0</v>
      </c>
      <c r="OU35">
        <v>0</v>
      </c>
      <c r="OV35">
        <v>0</v>
      </c>
      <c r="OW35">
        <v>0</v>
      </c>
      <c r="OX35">
        <v>15</v>
      </c>
      <c r="OY35">
        <v>38</v>
      </c>
      <c r="OZ35">
        <v>0</v>
      </c>
      <c r="PA35">
        <v>0</v>
      </c>
      <c r="PB35">
        <v>0</v>
      </c>
      <c r="PC35">
        <v>13</v>
      </c>
      <c r="PD35">
        <v>0</v>
      </c>
      <c r="PE35">
        <v>34</v>
      </c>
      <c r="PF35">
        <v>773</v>
      </c>
      <c r="PG35">
        <v>4034</v>
      </c>
      <c r="PH35">
        <v>1</v>
      </c>
      <c r="PI35">
        <v>409</v>
      </c>
      <c r="PJ35">
        <v>0</v>
      </c>
      <c r="PK35">
        <v>295</v>
      </c>
      <c r="PL35">
        <v>135</v>
      </c>
      <c r="PM35">
        <v>36</v>
      </c>
      <c r="PN35">
        <v>0</v>
      </c>
      <c r="PO35">
        <v>0</v>
      </c>
      <c r="PP35">
        <v>0</v>
      </c>
      <c r="PQ35">
        <v>0</v>
      </c>
      <c r="PR35">
        <v>0</v>
      </c>
      <c r="PS35">
        <v>0</v>
      </c>
      <c r="PT35">
        <v>6</v>
      </c>
      <c r="PU35">
        <v>0</v>
      </c>
      <c r="PV35">
        <v>0</v>
      </c>
      <c r="PW35">
        <v>0</v>
      </c>
      <c r="PX35">
        <v>0</v>
      </c>
      <c r="PY35">
        <v>0</v>
      </c>
      <c r="PZ35">
        <v>0</v>
      </c>
      <c r="QA35">
        <v>0</v>
      </c>
      <c r="QB35">
        <v>0</v>
      </c>
      <c r="QC35">
        <v>0</v>
      </c>
      <c r="QD35">
        <v>0</v>
      </c>
      <c r="QE35">
        <v>64</v>
      </c>
      <c r="QF35">
        <v>536</v>
      </c>
      <c r="QG35">
        <v>0</v>
      </c>
      <c r="QH35">
        <v>0</v>
      </c>
      <c r="QI35">
        <v>0</v>
      </c>
      <c r="QJ35">
        <v>425</v>
      </c>
      <c r="QK35">
        <v>206</v>
      </c>
      <c r="QL35">
        <v>58</v>
      </c>
      <c r="QM35">
        <v>0</v>
      </c>
      <c r="QN35">
        <v>0</v>
      </c>
      <c r="QO35">
        <v>0</v>
      </c>
      <c r="QP35">
        <v>0</v>
      </c>
      <c r="QQ35">
        <v>0</v>
      </c>
      <c r="QR35">
        <v>0</v>
      </c>
      <c r="QS35">
        <v>5</v>
      </c>
      <c r="QT35">
        <v>0</v>
      </c>
      <c r="QU35">
        <v>0</v>
      </c>
      <c r="QV35">
        <v>0</v>
      </c>
      <c r="QW35">
        <v>0</v>
      </c>
      <c r="QX35">
        <v>0</v>
      </c>
      <c r="QY35">
        <v>0</v>
      </c>
      <c r="QZ35">
        <v>0</v>
      </c>
      <c r="RA35">
        <v>0</v>
      </c>
      <c r="RB35">
        <v>0</v>
      </c>
      <c r="RC35">
        <v>0</v>
      </c>
      <c r="RD35">
        <v>101</v>
      </c>
      <c r="RE35">
        <v>795</v>
      </c>
      <c r="RF35">
        <v>0</v>
      </c>
      <c r="RG35">
        <v>0</v>
      </c>
      <c r="RH35">
        <v>0</v>
      </c>
      <c r="RI35">
        <v>6</v>
      </c>
      <c r="RJ35">
        <v>3</v>
      </c>
      <c r="RK35">
        <v>0</v>
      </c>
      <c r="RL35">
        <v>0</v>
      </c>
      <c r="RM35">
        <v>0</v>
      </c>
      <c r="RN35">
        <v>0</v>
      </c>
      <c r="RO35">
        <v>0</v>
      </c>
      <c r="RP35">
        <v>0</v>
      </c>
      <c r="RQ35">
        <v>0</v>
      </c>
      <c r="RR35">
        <v>0</v>
      </c>
      <c r="RS35">
        <v>0</v>
      </c>
      <c r="RT35">
        <v>0</v>
      </c>
      <c r="RU35">
        <v>0</v>
      </c>
      <c r="RV35">
        <v>0</v>
      </c>
      <c r="RW35">
        <v>0</v>
      </c>
      <c r="RX35">
        <v>0</v>
      </c>
      <c r="RY35">
        <v>0</v>
      </c>
      <c r="RZ35">
        <v>0</v>
      </c>
      <c r="SA35">
        <v>0</v>
      </c>
      <c r="SB35">
        <v>0</v>
      </c>
      <c r="SC35">
        <v>0</v>
      </c>
      <c r="SD35">
        <v>9</v>
      </c>
      <c r="SE35">
        <v>0</v>
      </c>
      <c r="SF35">
        <v>0</v>
      </c>
      <c r="SG35">
        <v>0</v>
      </c>
      <c r="SH35">
        <v>0</v>
      </c>
      <c r="SI35">
        <v>0</v>
      </c>
      <c r="SJ35">
        <v>1</v>
      </c>
      <c r="SK35">
        <v>0</v>
      </c>
      <c r="SL35">
        <v>0</v>
      </c>
      <c r="SM35">
        <v>0</v>
      </c>
      <c r="SN35">
        <v>0</v>
      </c>
      <c r="SO35">
        <v>0</v>
      </c>
      <c r="SP35">
        <v>0</v>
      </c>
      <c r="SQ35">
        <v>0</v>
      </c>
      <c r="SR35">
        <v>0</v>
      </c>
      <c r="SS35">
        <v>0</v>
      </c>
      <c r="ST35">
        <v>0</v>
      </c>
      <c r="SU35">
        <v>0</v>
      </c>
      <c r="SV35">
        <v>0</v>
      </c>
      <c r="SW35">
        <v>0</v>
      </c>
      <c r="SX35">
        <v>0</v>
      </c>
      <c r="SY35">
        <v>0</v>
      </c>
      <c r="SZ35">
        <v>0</v>
      </c>
      <c r="TA35">
        <v>0</v>
      </c>
      <c r="TB35">
        <v>0</v>
      </c>
      <c r="TC35">
        <v>1</v>
      </c>
      <c r="TD35">
        <v>0</v>
      </c>
      <c r="TE35">
        <v>0</v>
      </c>
      <c r="TF35">
        <v>0</v>
      </c>
      <c r="TG35">
        <v>0</v>
      </c>
      <c r="TH35">
        <v>0</v>
      </c>
      <c r="TI35">
        <v>0</v>
      </c>
      <c r="TJ35">
        <v>0</v>
      </c>
      <c r="TK35">
        <v>0</v>
      </c>
      <c r="TL35">
        <v>0</v>
      </c>
      <c r="TM35">
        <v>0</v>
      </c>
      <c r="TN35">
        <v>0</v>
      </c>
      <c r="TO35">
        <v>0</v>
      </c>
      <c r="TP35">
        <v>0</v>
      </c>
      <c r="TQ35">
        <v>0</v>
      </c>
      <c r="TR35">
        <v>0</v>
      </c>
      <c r="TS35">
        <v>0</v>
      </c>
      <c r="TT35">
        <v>0</v>
      </c>
      <c r="TU35">
        <v>0</v>
      </c>
      <c r="TV35">
        <v>0</v>
      </c>
      <c r="TW35">
        <v>0</v>
      </c>
      <c r="TX35">
        <v>0</v>
      </c>
      <c r="TY35">
        <v>0</v>
      </c>
      <c r="TZ35">
        <v>0</v>
      </c>
      <c r="UA35">
        <v>0</v>
      </c>
      <c r="UB35">
        <v>0</v>
      </c>
      <c r="UC35">
        <v>0</v>
      </c>
      <c r="UD35">
        <v>0</v>
      </c>
      <c r="UE35">
        <v>0</v>
      </c>
      <c r="UF35">
        <v>0</v>
      </c>
      <c r="UG35">
        <v>1</v>
      </c>
      <c r="UH35">
        <v>0</v>
      </c>
      <c r="UI35">
        <v>0</v>
      </c>
      <c r="UJ35">
        <v>0</v>
      </c>
      <c r="UK35">
        <v>0</v>
      </c>
      <c r="UL35">
        <v>0</v>
      </c>
      <c r="UM35">
        <v>0</v>
      </c>
      <c r="UN35">
        <v>0</v>
      </c>
      <c r="UO35">
        <v>0</v>
      </c>
      <c r="UP35">
        <v>0</v>
      </c>
      <c r="UQ35">
        <v>0</v>
      </c>
      <c r="UR35">
        <v>0</v>
      </c>
      <c r="US35">
        <v>0</v>
      </c>
      <c r="UT35">
        <v>0</v>
      </c>
      <c r="UU35">
        <v>0</v>
      </c>
      <c r="UV35">
        <v>0</v>
      </c>
      <c r="UW35">
        <v>0</v>
      </c>
      <c r="UX35">
        <v>0</v>
      </c>
      <c r="UY35">
        <v>0</v>
      </c>
      <c r="UZ35">
        <v>0</v>
      </c>
      <c r="VA35">
        <v>1</v>
      </c>
      <c r="VB35">
        <v>0</v>
      </c>
      <c r="VC35">
        <v>0</v>
      </c>
      <c r="VD35">
        <v>0</v>
      </c>
      <c r="VE35">
        <v>0</v>
      </c>
      <c r="VF35">
        <v>0</v>
      </c>
      <c r="VG35">
        <v>0</v>
      </c>
      <c r="VH35">
        <v>0</v>
      </c>
      <c r="VI35">
        <v>0</v>
      </c>
      <c r="VJ35">
        <v>0</v>
      </c>
      <c r="VK35">
        <v>0</v>
      </c>
      <c r="VL35">
        <v>0</v>
      </c>
      <c r="VM35">
        <v>0</v>
      </c>
      <c r="VN35">
        <v>0</v>
      </c>
      <c r="VO35">
        <v>0</v>
      </c>
      <c r="VP35">
        <v>0</v>
      </c>
      <c r="VQ35">
        <v>0</v>
      </c>
      <c r="VR35">
        <v>0</v>
      </c>
      <c r="VS35">
        <v>0</v>
      </c>
      <c r="VT35">
        <v>0</v>
      </c>
      <c r="VU35">
        <v>0</v>
      </c>
      <c r="VV35">
        <v>0</v>
      </c>
      <c r="VW35">
        <v>0</v>
      </c>
      <c r="VX35">
        <v>0</v>
      </c>
      <c r="VY35">
        <v>0</v>
      </c>
      <c r="VZ35">
        <v>0</v>
      </c>
      <c r="WA35">
        <v>0</v>
      </c>
      <c r="WB35">
        <v>0</v>
      </c>
      <c r="WC35">
        <v>0</v>
      </c>
      <c r="WD35">
        <v>0</v>
      </c>
      <c r="WE35">
        <v>0</v>
      </c>
      <c r="WF35">
        <v>0</v>
      </c>
      <c r="WG35">
        <v>0</v>
      </c>
      <c r="WH35">
        <v>0</v>
      </c>
      <c r="WI35">
        <v>0</v>
      </c>
      <c r="WJ35">
        <v>0</v>
      </c>
      <c r="WK35">
        <v>0</v>
      </c>
      <c r="WL35">
        <v>0</v>
      </c>
      <c r="WM35">
        <v>0</v>
      </c>
      <c r="WN35">
        <v>0</v>
      </c>
      <c r="WO35">
        <v>0</v>
      </c>
      <c r="WP35">
        <v>0</v>
      </c>
      <c r="WQ35">
        <v>0</v>
      </c>
      <c r="WR35">
        <v>0</v>
      </c>
      <c r="WS35">
        <v>0</v>
      </c>
      <c r="WT35">
        <v>0</v>
      </c>
      <c r="WU35">
        <v>0</v>
      </c>
      <c r="WV35">
        <v>0</v>
      </c>
      <c r="WW35">
        <v>0</v>
      </c>
      <c r="WX35">
        <v>0</v>
      </c>
      <c r="WY35">
        <v>0</v>
      </c>
      <c r="WZ35">
        <v>0</v>
      </c>
      <c r="XA35">
        <v>0</v>
      </c>
      <c r="XB35">
        <v>0</v>
      </c>
      <c r="XC35">
        <v>6</v>
      </c>
      <c r="XD35">
        <v>2</v>
      </c>
      <c r="XE35">
        <v>0</v>
      </c>
      <c r="XF35">
        <v>0</v>
      </c>
      <c r="XG35">
        <v>0</v>
      </c>
      <c r="XH35">
        <v>0</v>
      </c>
      <c r="XI35">
        <v>0</v>
      </c>
      <c r="XJ35">
        <v>0</v>
      </c>
      <c r="XK35">
        <v>0</v>
      </c>
      <c r="XL35">
        <v>0</v>
      </c>
      <c r="XM35">
        <v>0</v>
      </c>
      <c r="XN35">
        <v>0</v>
      </c>
      <c r="XO35">
        <v>0</v>
      </c>
      <c r="XP35">
        <v>0</v>
      </c>
      <c r="XQ35">
        <v>0</v>
      </c>
      <c r="XR35">
        <v>0</v>
      </c>
      <c r="XS35">
        <v>0</v>
      </c>
      <c r="XT35">
        <v>0</v>
      </c>
      <c r="XU35">
        <v>0</v>
      </c>
      <c r="XV35">
        <v>0</v>
      </c>
      <c r="XW35">
        <v>0</v>
      </c>
      <c r="XX35">
        <v>8</v>
      </c>
      <c r="XY35">
        <v>0</v>
      </c>
      <c r="XZ35">
        <v>0</v>
      </c>
      <c r="YA35">
        <v>0</v>
      </c>
      <c r="YB35">
        <v>2</v>
      </c>
      <c r="YC35">
        <v>1</v>
      </c>
      <c r="YD35">
        <v>0</v>
      </c>
      <c r="YE35">
        <v>0</v>
      </c>
      <c r="YF35">
        <v>0</v>
      </c>
      <c r="YG35">
        <v>0</v>
      </c>
      <c r="YH35">
        <v>0</v>
      </c>
      <c r="YI35">
        <v>0</v>
      </c>
      <c r="YJ35">
        <v>0</v>
      </c>
      <c r="YK35">
        <v>1</v>
      </c>
      <c r="YL35">
        <v>0</v>
      </c>
      <c r="YM35">
        <v>0</v>
      </c>
      <c r="YN35">
        <v>0</v>
      </c>
      <c r="YO35">
        <v>0</v>
      </c>
      <c r="YP35">
        <v>0</v>
      </c>
      <c r="YQ35">
        <v>0</v>
      </c>
      <c r="YR35">
        <v>0</v>
      </c>
      <c r="YS35">
        <v>0</v>
      </c>
      <c r="YT35">
        <v>0</v>
      </c>
      <c r="YU35">
        <v>0</v>
      </c>
      <c r="YV35">
        <v>0</v>
      </c>
      <c r="YW35">
        <v>4</v>
      </c>
      <c r="YX35">
        <v>0</v>
      </c>
      <c r="YY35">
        <v>0</v>
      </c>
      <c r="YZ35">
        <v>0</v>
      </c>
      <c r="ZA35">
        <v>0</v>
      </c>
      <c r="ZB35">
        <v>0</v>
      </c>
      <c r="ZC35">
        <v>0</v>
      </c>
      <c r="ZD35">
        <v>0</v>
      </c>
      <c r="ZE35">
        <v>0</v>
      </c>
      <c r="ZF35">
        <v>0</v>
      </c>
      <c r="ZG35">
        <v>0</v>
      </c>
      <c r="ZH35">
        <v>0</v>
      </c>
      <c r="ZI35">
        <v>0</v>
      </c>
      <c r="ZJ35">
        <v>0</v>
      </c>
      <c r="ZK35">
        <v>0</v>
      </c>
      <c r="ZL35">
        <v>0</v>
      </c>
      <c r="ZM35">
        <v>0</v>
      </c>
      <c r="ZN35">
        <v>0</v>
      </c>
      <c r="ZO35">
        <v>0</v>
      </c>
      <c r="ZP35">
        <v>0</v>
      </c>
      <c r="ZQ35">
        <v>0</v>
      </c>
      <c r="ZR35">
        <v>0</v>
      </c>
      <c r="ZS35">
        <v>0</v>
      </c>
      <c r="ZT35">
        <v>0</v>
      </c>
      <c r="ZU35">
        <v>0</v>
      </c>
      <c r="ZV35">
        <v>0</v>
      </c>
      <c r="ZW35">
        <v>0</v>
      </c>
      <c r="ZX35">
        <v>0</v>
      </c>
      <c r="ZY35">
        <v>0</v>
      </c>
      <c r="ZZ35">
        <v>7</v>
      </c>
      <c r="AAA35">
        <v>8</v>
      </c>
      <c r="AAB35">
        <v>0</v>
      </c>
      <c r="AAC35">
        <v>0</v>
      </c>
      <c r="AAD35">
        <v>0</v>
      </c>
      <c r="AAE35">
        <v>0</v>
      </c>
      <c r="AAF35">
        <v>0</v>
      </c>
      <c r="AAG35">
        <v>0</v>
      </c>
      <c r="AAH35">
        <v>0</v>
      </c>
      <c r="AAI35">
        <v>0</v>
      </c>
      <c r="AAJ35">
        <v>0</v>
      </c>
      <c r="AAK35">
        <v>0</v>
      </c>
      <c r="AAL35">
        <v>0</v>
      </c>
      <c r="AAM35">
        <v>0</v>
      </c>
      <c r="AAN35">
        <v>0</v>
      </c>
      <c r="AAO35">
        <v>0</v>
      </c>
      <c r="AAP35">
        <v>0</v>
      </c>
      <c r="AAQ35">
        <v>0</v>
      </c>
      <c r="AAR35">
        <v>0</v>
      </c>
      <c r="AAS35">
        <v>0</v>
      </c>
      <c r="AAT35">
        <v>0</v>
      </c>
      <c r="AAU35">
        <v>15</v>
      </c>
      <c r="AAV35">
        <v>0</v>
      </c>
      <c r="AAW35">
        <v>0</v>
      </c>
      <c r="AAX35">
        <v>0</v>
      </c>
      <c r="AAY35">
        <v>12</v>
      </c>
      <c r="AAZ35">
        <v>2</v>
      </c>
      <c r="ABA35">
        <v>1</v>
      </c>
      <c r="ABB35">
        <v>0</v>
      </c>
      <c r="ABC35">
        <v>0</v>
      </c>
      <c r="ABD35">
        <v>0</v>
      </c>
      <c r="ABE35">
        <v>0</v>
      </c>
      <c r="ABF35">
        <v>0</v>
      </c>
      <c r="ABG35">
        <v>0</v>
      </c>
      <c r="ABH35">
        <v>0</v>
      </c>
      <c r="ABI35">
        <v>0</v>
      </c>
      <c r="ABJ35">
        <v>0</v>
      </c>
      <c r="ABK35">
        <v>0</v>
      </c>
      <c r="ABL35">
        <v>0</v>
      </c>
      <c r="ABM35">
        <v>0</v>
      </c>
      <c r="ABN35">
        <v>0</v>
      </c>
      <c r="ABO35">
        <v>0</v>
      </c>
      <c r="ABP35">
        <v>0</v>
      </c>
      <c r="ABQ35">
        <v>0</v>
      </c>
      <c r="ABR35">
        <v>0</v>
      </c>
      <c r="ABS35">
        <v>2</v>
      </c>
      <c r="ABT35">
        <v>17</v>
      </c>
      <c r="ABU35">
        <v>0</v>
      </c>
      <c r="ABV35">
        <v>0</v>
      </c>
      <c r="ABW35">
        <v>0</v>
      </c>
      <c r="ABX35">
        <v>0</v>
      </c>
      <c r="ABY35">
        <v>1</v>
      </c>
      <c r="ABZ35">
        <v>1</v>
      </c>
      <c r="ACA35">
        <v>0</v>
      </c>
      <c r="ACB35">
        <v>0</v>
      </c>
      <c r="ACC35">
        <v>0</v>
      </c>
      <c r="ACD35">
        <v>0</v>
      </c>
      <c r="ACE35">
        <v>0</v>
      </c>
      <c r="ACF35">
        <v>0</v>
      </c>
      <c r="ACG35">
        <v>0</v>
      </c>
      <c r="ACH35">
        <v>0</v>
      </c>
      <c r="ACI35">
        <v>0</v>
      </c>
      <c r="ACJ35">
        <v>0</v>
      </c>
      <c r="ACK35">
        <v>0</v>
      </c>
      <c r="ACL35">
        <v>0</v>
      </c>
      <c r="ACM35">
        <v>0</v>
      </c>
      <c r="ACN35">
        <v>0</v>
      </c>
      <c r="ACO35">
        <v>0</v>
      </c>
      <c r="ACP35">
        <v>0</v>
      </c>
      <c r="ACQ35">
        <v>0</v>
      </c>
      <c r="ACR35">
        <v>0</v>
      </c>
      <c r="ACS35">
        <v>2</v>
      </c>
      <c r="ACT35">
        <v>0</v>
      </c>
      <c r="ACU35">
        <v>0</v>
      </c>
      <c r="ACV35">
        <v>0</v>
      </c>
      <c r="ACW35">
        <v>8</v>
      </c>
      <c r="ACX35">
        <v>10</v>
      </c>
      <c r="ACY35">
        <v>0</v>
      </c>
      <c r="ACZ35">
        <v>0</v>
      </c>
      <c r="ADA35">
        <v>0</v>
      </c>
      <c r="ADB35">
        <v>0</v>
      </c>
      <c r="ADC35">
        <v>0</v>
      </c>
      <c r="ADD35">
        <v>0</v>
      </c>
      <c r="ADE35">
        <v>0</v>
      </c>
      <c r="ADF35">
        <v>0</v>
      </c>
      <c r="ADG35">
        <v>0</v>
      </c>
      <c r="ADH35">
        <v>0</v>
      </c>
      <c r="ADI35">
        <v>0</v>
      </c>
      <c r="ADJ35">
        <v>0</v>
      </c>
      <c r="ADK35">
        <v>0</v>
      </c>
      <c r="ADL35">
        <v>0</v>
      </c>
      <c r="ADM35">
        <v>0</v>
      </c>
      <c r="ADN35">
        <v>0</v>
      </c>
      <c r="ADO35">
        <v>0</v>
      </c>
      <c r="ADP35">
        <v>0</v>
      </c>
      <c r="ADQ35">
        <v>0</v>
      </c>
      <c r="ADR35">
        <v>18</v>
      </c>
      <c r="ADS35">
        <v>0</v>
      </c>
      <c r="ADT35">
        <v>0</v>
      </c>
      <c r="ADU35">
        <v>0</v>
      </c>
      <c r="ADV35">
        <v>33</v>
      </c>
      <c r="ADW35">
        <v>3</v>
      </c>
      <c r="ADX35">
        <v>10</v>
      </c>
      <c r="ADY35">
        <v>0</v>
      </c>
      <c r="ADZ35">
        <v>0</v>
      </c>
      <c r="AEA35">
        <v>0</v>
      </c>
      <c r="AEB35">
        <v>0</v>
      </c>
      <c r="AEC35">
        <v>0</v>
      </c>
      <c r="AED35">
        <v>0</v>
      </c>
      <c r="AEE35">
        <v>0</v>
      </c>
      <c r="AEF35">
        <v>0</v>
      </c>
      <c r="AEG35">
        <v>0</v>
      </c>
      <c r="AEH35">
        <v>0</v>
      </c>
      <c r="AEI35">
        <v>0</v>
      </c>
      <c r="AEJ35">
        <v>0</v>
      </c>
      <c r="AEK35">
        <v>0</v>
      </c>
      <c r="AEL35">
        <v>0</v>
      </c>
      <c r="AEM35">
        <v>0</v>
      </c>
      <c r="AEN35">
        <v>0</v>
      </c>
      <c r="AEO35">
        <v>0</v>
      </c>
      <c r="AEP35">
        <v>10</v>
      </c>
      <c r="AEQ35">
        <v>56</v>
      </c>
      <c r="AER35">
        <v>0</v>
      </c>
      <c r="AES35">
        <v>0</v>
      </c>
      <c r="AET35">
        <v>0</v>
      </c>
      <c r="AEU35">
        <v>794</v>
      </c>
      <c r="AEV35">
        <v>372</v>
      </c>
      <c r="AEW35">
        <v>107</v>
      </c>
      <c r="AEX35">
        <v>0</v>
      </c>
      <c r="AEY35">
        <v>0</v>
      </c>
      <c r="AEZ35">
        <v>0</v>
      </c>
      <c r="AFA35">
        <v>0</v>
      </c>
      <c r="AFB35">
        <v>0</v>
      </c>
      <c r="AFC35">
        <v>0</v>
      </c>
      <c r="AFD35">
        <v>12</v>
      </c>
      <c r="AFE35">
        <v>0</v>
      </c>
      <c r="AFF35">
        <v>0</v>
      </c>
      <c r="AFG35">
        <v>0</v>
      </c>
      <c r="AFH35">
        <v>0</v>
      </c>
      <c r="AFI35">
        <v>0</v>
      </c>
      <c r="AFJ35">
        <v>0</v>
      </c>
      <c r="AFK35">
        <v>0</v>
      </c>
      <c r="AFL35">
        <v>0</v>
      </c>
      <c r="AFM35">
        <v>0</v>
      </c>
      <c r="AFN35">
        <v>0</v>
      </c>
      <c r="AFO35">
        <v>177</v>
      </c>
      <c r="AFP35">
        <v>1462</v>
      </c>
      <c r="AFQ35">
        <v>0</v>
      </c>
      <c r="AFR35">
        <v>0</v>
      </c>
      <c r="AFS35">
        <v>0</v>
      </c>
      <c r="AFT35">
        <v>21</v>
      </c>
      <c r="AFU35">
        <v>0</v>
      </c>
      <c r="AFV35">
        <v>1</v>
      </c>
      <c r="AFW35">
        <v>0</v>
      </c>
      <c r="AFX35">
        <v>0</v>
      </c>
      <c r="AFY35">
        <v>0</v>
      </c>
      <c r="AFZ35">
        <v>0</v>
      </c>
      <c r="AGA35">
        <v>0</v>
      </c>
      <c r="AGB35">
        <v>0</v>
      </c>
      <c r="AGC35">
        <v>0</v>
      </c>
      <c r="AGD35">
        <v>0</v>
      </c>
      <c r="AGE35">
        <v>0</v>
      </c>
      <c r="AGF35">
        <v>0</v>
      </c>
      <c r="AGG35">
        <v>0</v>
      </c>
      <c r="AGH35">
        <v>0</v>
      </c>
      <c r="AGI35">
        <v>0</v>
      </c>
      <c r="AGJ35">
        <v>0</v>
      </c>
      <c r="AGK35">
        <v>0</v>
      </c>
      <c r="AGL35">
        <v>0</v>
      </c>
      <c r="AGM35">
        <v>0</v>
      </c>
      <c r="AGN35">
        <v>0</v>
      </c>
      <c r="AGO35">
        <v>22</v>
      </c>
      <c r="AGP35">
        <v>0</v>
      </c>
      <c r="AGQ35">
        <v>0</v>
      </c>
      <c r="AGR35">
        <v>0</v>
      </c>
      <c r="AGS35">
        <v>2</v>
      </c>
      <c r="AGT35">
        <v>0</v>
      </c>
      <c r="AGU35">
        <v>0</v>
      </c>
      <c r="AGV35">
        <v>0</v>
      </c>
      <c r="AGW35">
        <v>0</v>
      </c>
      <c r="AGX35">
        <v>0</v>
      </c>
      <c r="AGY35">
        <v>0</v>
      </c>
      <c r="AGZ35">
        <v>0</v>
      </c>
      <c r="AHA35">
        <v>0</v>
      </c>
      <c r="AHB35">
        <v>0</v>
      </c>
      <c r="AHC35">
        <v>0</v>
      </c>
      <c r="AHD35">
        <v>0</v>
      </c>
      <c r="AHE35">
        <v>0</v>
      </c>
      <c r="AHF35">
        <v>0</v>
      </c>
      <c r="AHG35">
        <v>0</v>
      </c>
      <c r="AHH35">
        <v>0</v>
      </c>
      <c r="AHI35">
        <v>0</v>
      </c>
      <c r="AHJ35">
        <v>0</v>
      </c>
      <c r="AHK35">
        <v>0</v>
      </c>
      <c r="AHL35">
        <v>0</v>
      </c>
      <c r="AHM35">
        <v>0</v>
      </c>
      <c r="AHN35">
        <v>2</v>
      </c>
      <c r="AHO35">
        <v>0</v>
      </c>
      <c r="AHP35">
        <v>0</v>
      </c>
      <c r="AHQ35">
        <v>0</v>
      </c>
      <c r="AHR35">
        <v>0</v>
      </c>
      <c r="AHS35">
        <v>0</v>
      </c>
      <c r="AHT35">
        <v>1</v>
      </c>
      <c r="AHU35">
        <v>0</v>
      </c>
      <c r="AHV35">
        <v>0</v>
      </c>
      <c r="AHW35">
        <v>0</v>
      </c>
      <c r="AHX35">
        <v>0</v>
      </c>
      <c r="AHY35">
        <v>0</v>
      </c>
      <c r="AHZ35">
        <v>0</v>
      </c>
      <c r="AIA35">
        <v>0</v>
      </c>
      <c r="AIB35">
        <v>0</v>
      </c>
      <c r="AIC35">
        <v>0</v>
      </c>
      <c r="AID35">
        <v>0</v>
      </c>
      <c r="AIE35">
        <v>0</v>
      </c>
      <c r="AIF35">
        <v>0</v>
      </c>
      <c r="AIG35">
        <v>0</v>
      </c>
      <c r="AIH35">
        <v>0</v>
      </c>
      <c r="AII35">
        <v>0</v>
      </c>
      <c r="AIJ35">
        <v>0</v>
      </c>
      <c r="AIK35">
        <v>0</v>
      </c>
      <c r="AIL35">
        <v>0</v>
      </c>
      <c r="AIM35">
        <v>1</v>
      </c>
      <c r="AIN35">
        <v>0</v>
      </c>
      <c r="AIO35">
        <v>0</v>
      </c>
      <c r="AIP35">
        <v>0</v>
      </c>
      <c r="AIQ35">
        <v>0</v>
      </c>
      <c r="AIR35">
        <v>0</v>
      </c>
      <c r="AIS35">
        <v>0</v>
      </c>
      <c r="AIT35">
        <v>0</v>
      </c>
      <c r="AIU35">
        <v>0</v>
      </c>
      <c r="AIV35">
        <v>0</v>
      </c>
      <c r="AIW35">
        <v>0</v>
      </c>
      <c r="AIX35">
        <v>0</v>
      </c>
      <c r="AIY35">
        <v>0</v>
      </c>
      <c r="AIZ35">
        <v>0</v>
      </c>
      <c r="AJA35">
        <v>0</v>
      </c>
      <c r="AJB35">
        <v>0</v>
      </c>
      <c r="AJC35">
        <v>0</v>
      </c>
      <c r="AJD35">
        <v>0</v>
      </c>
      <c r="AJE35">
        <v>0</v>
      </c>
      <c r="AJF35">
        <v>0</v>
      </c>
      <c r="AJG35">
        <v>0</v>
      </c>
      <c r="AJH35">
        <v>0</v>
      </c>
      <c r="AJI35">
        <v>0</v>
      </c>
      <c r="AJJ35">
        <v>0</v>
      </c>
      <c r="AJK35">
        <v>0</v>
      </c>
      <c r="AJL35">
        <v>0</v>
      </c>
      <c r="AJM35">
        <v>0</v>
      </c>
      <c r="AJN35">
        <v>0</v>
      </c>
      <c r="AJO35">
        <v>0</v>
      </c>
      <c r="AJP35">
        <v>923</v>
      </c>
      <c r="AJQ35">
        <v>0</v>
      </c>
      <c r="AJR35">
        <v>0</v>
      </c>
      <c r="AJS35">
        <v>0</v>
      </c>
      <c r="AJT35">
        <v>0</v>
      </c>
      <c r="AJU35">
        <v>0</v>
      </c>
      <c r="AJV35">
        <v>0</v>
      </c>
      <c r="AJW35">
        <v>0</v>
      </c>
      <c r="AJX35">
        <v>0</v>
      </c>
      <c r="AJY35">
        <v>0</v>
      </c>
      <c r="AJZ35">
        <v>0</v>
      </c>
      <c r="AKA35">
        <v>0</v>
      </c>
      <c r="AKB35">
        <v>0</v>
      </c>
      <c r="AKC35">
        <v>0</v>
      </c>
      <c r="AKD35">
        <v>0</v>
      </c>
      <c r="AKE35">
        <v>0</v>
      </c>
      <c r="AKF35">
        <v>450</v>
      </c>
      <c r="AKG35">
        <v>6</v>
      </c>
      <c r="AKH35">
        <v>0</v>
      </c>
      <c r="AKI35">
        <v>0</v>
      </c>
      <c r="AKJ35">
        <v>0</v>
      </c>
      <c r="AKK35">
        <v>0</v>
      </c>
      <c r="AKL35">
        <v>0</v>
      </c>
      <c r="AKM35">
        <v>0</v>
      </c>
      <c r="AKN35">
        <v>0</v>
      </c>
      <c r="AKO35">
        <v>0</v>
      </c>
      <c r="AKP35">
        <v>0</v>
      </c>
      <c r="AKQ35">
        <v>0</v>
      </c>
      <c r="AKR35">
        <v>0</v>
      </c>
      <c r="AKS35">
        <v>0</v>
      </c>
      <c r="AKT35">
        <v>0</v>
      </c>
      <c r="AKU35">
        <v>0</v>
      </c>
      <c r="AKV35">
        <v>0</v>
      </c>
      <c r="AKW35">
        <v>0</v>
      </c>
      <c r="AKX35">
        <v>0</v>
      </c>
      <c r="AKY35">
        <v>0</v>
      </c>
      <c r="AKZ35">
        <v>0</v>
      </c>
      <c r="ALA35">
        <v>0</v>
      </c>
      <c r="ALB35">
        <v>0</v>
      </c>
      <c r="ALC35">
        <v>0</v>
      </c>
      <c r="ALD35">
        <v>0</v>
      </c>
      <c r="ALE35">
        <v>0</v>
      </c>
      <c r="ALF35">
        <v>0</v>
      </c>
      <c r="ALG35">
        <v>0</v>
      </c>
      <c r="ALH35">
        <v>0</v>
      </c>
    </row>
    <row r="36" spans="1:996" hidden="1">
      <c r="A36" s="178" t="s">
        <v>157</v>
      </c>
      <c r="B36">
        <v>131</v>
      </c>
      <c r="C36">
        <v>665</v>
      </c>
      <c r="D36">
        <v>37</v>
      </c>
      <c r="E36">
        <v>66</v>
      </c>
      <c r="F36">
        <v>0</v>
      </c>
      <c r="G36">
        <v>2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24</v>
      </c>
      <c r="P36">
        <v>0</v>
      </c>
      <c r="Q36">
        <v>0</v>
      </c>
      <c r="R36">
        <v>0</v>
      </c>
      <c r="S36">
        <v>5</v>
      </c>
      <c r="T36">
        <v>0</v>
      </c>
      <c r="U36">
        <v>0</v>
      </c>
      <c r="V36">
        <v>23</v>
      </c>
      <c r="W36">
        <v>953</v>
      </c>
      <c r="X36">
        <v>0</v>
      </c>
      <c r="Y36">
        <v>1</v>
      </c>
      <c r="Z36">
        <v>0</v>
      </c>
      <c r="AA36">
        <v>60</v>
      </c>
      <c r="AB36">
        <v>77</v>
      </c>
      <c r="AC36">
        <v>2</v>
      </c>
      <c r="AD36">
        <v>1</v>
      </c>
      <c r="AE36">
        <v>0</v>
      </c>
      <c r="AF36">
        <v>2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5</v>
      </c>
      <c r="AO36">
        <v>0</v>
      </c>
      <c r="AP36">
        <v>0</v>
      </c>
      <c r="AQ36">
        <v>0</v>
      </c>
      <c r="AR36">
        <v>5</v>
      </c>
      <c r="AS36">
        <v>0</v>
      </c>
      <c r="AT36">
        <v>0</v>
      </c>
      <c r="AU36">
        <v>11</v>
      </c>
      <c r="AV36">
        <v>163</v>
      </c>
      <c r="AW36">
        <v>0</v>
      </c>
      <c r="AX36">
        <v>5</v>
      </c>
      <c r="AY36">
        <v>0</v>
      </c>
      <c r="AZ36">
        <v>0</v>
      </c>
      <c r="BA36">
        <v>1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1</v>
      </c>
      <c r="BV36">
        <v>0</v>
      </c>
      <c r="BW36">
        <v>0</v>
      </c>
      <c r="BX36">
        <v>0</v>
      </c>
      <c r="BY36">
        <v>3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3</v>
      </c>
      <c r="CS36">
        <v>1</v>
      </c>
      <c r="CT36">
        <v>7</v>
      </c>
      <c r="CU36">
        <v>0</v>
      </c>
      <c r="CV36">
        <v>0</v>
      </c>
      <c r="CW36">
        <v>0</v>
      </c>
      <c r="CX36">
        <v>0</v>
      </c>
      <c r="CY36">
        <v>2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2</v>
      </c>
      <c r="DS36">
        <v>4</v>
      </c>
      <c r="DT36">
        <v>0</v>
      </c>
      <c r="DU36">
        <v>0</v>
      </c>
      <c r="DV36">
        <v>0</v>
      </c>
      <c r="DW36">
        <v>0</v>
      </c>
      <c r="DX36">
        <v>1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1</v>
      </c>
      <c r="ES36">
        <v>0</v>
      </c>
      <c r="ET36">
        <v>0</v>
      </c>
      <c r="EU36">
        <v>0</v>
      </c>
      <c r="EV36">
        <v>8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3</v>
      </c>
      <c r="FP36">
        <v>0</v>
      </c>
      <c r="FQ36">
        <v>11</v>
      </c>
      <c r="FR36">
        <v>0</v>
      </c>
      <c r="FS36">
        <v>0</v>
      </c>
      <c r="FT36">
        <v>0</v>
      </c>
      <c r="FU36">
        <v>482</v>
      </c>
      <c r="FV36">
        <v>10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3</v>
      </c>
      <c r="GO36">
        <v>115</v>
      </c>
      <c r="GP36">
        <v>610</v>
      </c>
      <c r="GQ36">
        <v>0</v>
      </c>
      <c r="GR36">
        <v>98</v>
      </c>
      <c r="GS36">
        <v>0</v>
      </c>
      <c r="GT36">
        <v>4</v>
      </c>
      <c r="GU36">
        <v>24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1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1</v>
      </c>
      <c r="HN36">
        <v>3</v>
      </c>
      <c r="HO36">
        <v>33</v>
      </c>
      <c r="HP36">
        <v>0</v>
      </c>
      <c r="HQ36">
        <v>0</v>
      </c>
      <c r="HR36">
        <v>0</v>
      </c>
      <c r="HS36">
        <v>12</v>
      </c>
      <c r="HT36">
        <v>18</v>
      </c>
      <c r="HU36">
        <v>1</v>
      </c>
      <c r="HV36">
        <v>0</v>
      </c>
      <c r="HW36">
        <v>0</v>
      </c>
      <c r="HX36">
        <v>0</v>
      </c>
      <c r="HY36">
        <v>0</v>
      </c>
      <c r="HZ36">
        <v>0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</v>
      </c>
      <c r="IK36">
        <v>1</v>
      </c>
      <c r="IL36">
        <v>0</v>
      </c>
      <c r="IM36">
        <v>0</v>
      </c>
      <c r="IN36">
        <v>32</v>
      </c>
      <c r="IO36">
        <v>0</v>
      </c>
      <c r="IP36">
        <v>0</v>
      </c>
      <c r="IQ36">
        <v>0</v>
      </c>
      <c r="IR36">
        <v>3</v>
      </c>
      <c r="IS36">
        <v>17</v>
      </c>
      <c r="IT36">
        <v>2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0</v>
      </c>
      <c r="JD36">
        <v>0</v>
      </c>
      <c r="JE36">
        <v>0</v>
      </c>
      <c r="JF36">
        <v>0</v>
      </c>
      <c r="JG36">
        <v>0</v>
      </c>
      <c r="JH36">
        <v>0</v>
      </c>
      <c r="JI36">
        <v>1</v>
      </c>
      <c r="JJ36">
        <v>0</v>
      </c>
      <c r="JK36">
        <v>0</v>
      </c>
      <c r="JL36">
        <v>0</v>
      </c>
      <c r="JM36">
        <v>23</v>
      </c>
      <c r="JN36">
        <v>0</v>
      </c>
      <c r="JO36">
        <v>0</v>
      </c>
      <c r="JP36">
        <v>0</v>
      </c>
      <c r="JQ36">
        <v>16</v>
      </c>
      <c r="JR36">
        <v>78</v>
      </c>
      <c r="JS36">
        <v>0</v>
      </c>
      <c r="JT36">
        <v>0</v>
      </c>
      <c r="JU36">
        <v>0</v>
      </c>
      <c r="JV36">
        <v>0</v>
      </c>
      <c r="JW36">
        <v>0</v>
      </c>
      <c r="JX36">
        <v>0</v>
      </c>
      <c r="JY36">
        <v>0</v>
      </c>
      <c r="JZ36">
        <v>0</v>
      </c>
      <c r="KA36">
        <v>0</v>
      </c>
      <c r="KB36">
        <v>0</v>
      </c>
      <c r="KC36">
        <v>0</v>
      </c>
      <c r="KD36">
        <v>1</v>
      </c>
      <c r="KE36">
        <v>0</v>
      </c>
      <c r="KF36">
        <v>0</v>
      </c>
      <c r="KG36">
        <v>0</v>
      </c>
      <c r="KH36">
        <v>0</v>
      </c>
      <c r="KI36">
        <v>0</v>
      </c>
      <c r="KJ36">
        <v>0</v>
      </c>
      <c r="KK36">
        <v>2</v>
      </c>
      <c r="KL36">
        <v>97</v>
      </c>
      <c r="KM36">
        <v>0</v>
      </c>
      <c r="KN36">
        <v>0</v>
      </c>
      <c r="KO36">
        <v>0</v>
      </c>
      <c r="KP36">
        <v>9</v>
      </c>
      <c r="KQ36">
        <v>44</v>
      </c>
      <c r="KR36">
        <v>0</v>
      </c>
      <c r="KS36">
        <v>0</v>
      </c>
      <c r="KT36">
        <v>0</v>
      </c>
      <c r="KU36">
        <v>0</v>
      </c>
      <c r="KV36">
        <v>0</v>
      </c>
      <c r="KW36">
        <v>0</v>
      </c>
      <c r="KX36">
        <v>0</v>
      </c>
      <c r="KY36">
        <v>0</v>
      </c>
      <c r="KZ36">
        <v>0</v>
      </c>
      <c r="LA36">
        <v>0</v>
      </c>
      <c r="LB36">
        <v>0</v>
      </c>
      <c r="LC36">
        <v>0</v>
      </c>
      <c r="LD36">
        <v>0</v>
      </c>
      <c r="LE36">
        <v>0</v>
      </c>
      <c r="LF36">
        <v>0</v>
      </c>
      <c r="LG36">
        <v>0</v>
      </c>
      <c r="LH36">
        <v>0</v>
      </c>
      <c r="LI36">
        <v>0</v>
      </c>
      <c r="LJ36">
        <v>0</v>
      </c>
      <c r="LK36">
        <v>53</v>
      </c>
      <c r="LL36">
        <v>0</v>
      </c>
      <c r="LM36">
        <v>0</v>
      </c>
      <c r="LN36">
        <v>0</v>
      </c>
      <c r="LO36">
        <v>0</v>
      </c>
      <c r="LP36">
        <v>1</v>
      </c>
      <c r="LQ36">
        <v>0</v>
      </c>
      <c r="LR36">
        <v>0</v>
      </c>
      <c r="LS36">
        <v>0</v>
      </c>
      <c r="LT36">
        <v>0</v>
      </c>
      <c r="LU36">
        <v>0</v>
      </c>
      <c r="LV36">
        <v>0</v>
      </c>
      <c r="LW36">
        <v>0</v>
      </c>
      <c r="LX36">
        <v>0</v>
      </c>
      <c r="LY36">
        <v>0</v>
      </c>
      <c r="LZ36">
        <v>0</v>
      </c>
      <c r="MA36">
        <v>0</v>
      </c>
      <c r="MB36">
        <v>0</v>
      </c>
      <c r="MC36">
        <v>0</v>
      </c>
      <c r="MD36">
        <v>0</v>
      </c>
      <c r="ME36">
        <v>0</v>
      </c>
      <c r="MF36">
        <v>0</v>
      </c>
      <c r="MG36">
        <v>0</v>
      </c>
      <c r="MH36">
        <v>0</v>
      </c>
      <c r="MI36">
        <v>0</v>
      </c>
      <c r="MJ36">
        <v>1</v>
      </c>
      <c r="MK36">
        <v>0</v>
      </c>
      <c r="ML36">
        <v>0</v>
      </c>
      <c r="MM36">
        <v>0</v>
      </c>
      <c r="MN36">
        <v>5</v>
      </c>
      <c r="MO36">
        <v>2</v>
      </c>
      <c r="MP36">
        <v>0</v>
      </c>
      <c r="MQ36">
        <v>0</v>
      </c>
      <c r="MR36">
        <v>0</v>
      </c>
      <c r="MS36">
        <v>0</v>
      </c>
      <c r="MT36">
        <v>0</v>
      </c>
      <c r="MU36">
        <v>0</v>
      </c>
      <c r="MV36">
        <v>0</v>
      </c>
      <c r="MW36">
        <v>0</v>
      </c>
      <c r="MX36">
        <v>0</v>
      </c>
      <c r="MY36">
        <v>0</v>
      </c>
      <c r="MZ36">
        <v>0</v>
      </c>
      <c r="NA36">
        <v>0</v>
      </c>
      <c r="NB36">
        <v>0</v>
      </c>
      <c r="NC36">
        <v>0</v>
      </c>
      <c r="ND36">
        <v>0</v>
      </c>
      <c r="NE36">
        <v>0</v>
      </c>
      <c r="NF36">
        <v>0</v>
      </c>
      <c r="NG36">
        <v>0</v>
      </c>
      <c r="NH36">
        <v>0</v>
      </c>
      <c r="NI36">
        <v>7</v>
      </c>
      <c r="NJ36">
        <v>0</v>
      </c>
      <c r="NK36">
        <v>0</v>
      </c>
      <c r="NL36">
        <v>0</v>
      </c>
      <c r="NM36">
        <v>15</v>
      </c>
      <c r="NN36">
        <v>3</v>
      </c>
      <c r="NO36">
        <v>0</v>
      </c>
      <c r="NP36">
        <v>0</v>
      </c>
      <c r="NQ36">
        <v>0</v>
      </c>
      <c r="NR36">
        <v>0</v>
      </c>
      <c r="NS36">
        <v>0</v>
      </c>
      <c r="NT36">
        <v>0</v>
      </c>
      <c r="NU36">
        <v>0</v>
      </c>
      <c r="NV36">
        <v>0</v>
      </c>
      <c r="NW36">
        <v>0</v>
      </c>
      <c r="NX36">
        <v>0</v>
      </c>
      <c r="NY36">
        <v>0</v>
      </c>
      <c r="NZ36">
        <v>0</v>
      </c>
      <c r="OA36">
        <v>0</v>
      </c>
      <c r="OB36">
        <v>0</v>
      </c>
      <c r="OC36">
        <v>0</v>
      </c>
      <c r="OD36">
        <v>0</v>
      </c>
      <c r="OE36">
        <v>0</v>
      </c>
      <c r="OF36">
        <v>0</v>
      </c>
      <c r="OG36">
        <v>5</v>
      </c>
      <c r="OH36">
        <v>23</v>
      </c>
      <c r="OI36">
        <v>0</v>
      </c>
      <c r="OJ36">
        <v>1</v>
      </c>
      <c r="OK36">
        <v>0</v>
      </c>
      <c r="OL36">
        <v>748</v>
      </c>
      <c r="OM36">
        <v>943</v>
      </c>
      <c r="ON36">
        <v>42</v>
      </c>
      <c r="OO36">
        <v>67</v>
      </c>
      <c r="OP36">
        <v>0</v>
      </c>
      <c r="OQ36">
        <v>4</v>
      </c>
      <c r="OR36">
        <v>0</v>
      </c>
      <c r="OS36">
        <v>0</v>
      </c>
      <c r="OT36">
        <v>0</v>
      </c>
      <c r="OU36">
        <v>0</v>
      </c>
      <c r="OV36">
        <v>0</v>
      </c>
      <c r="OW36">
        <v>0</v>
      </c>
      <c r="OX36">
        <v>0</v>
      </c>
      <c r="OY36">
        <v>31</v>
      </c>
      <c r="OZ36">
        <v>0</v>
      </c>
      <c r="PA36">
        <v>0</v>
      </c>
      <c r="PB36">
        <v>0</v>
      </c>
      <c r="PC36">
        <v>11</v>
      </c>
      <c r="PD36">
        <v>1</v>
      </c>
      <c r="PE36">
        <v>10</v>
      </c>
      <c r="PF36">
        <v>162</v>
      </c>
      <c r="PG36">
        <v>2019</v>
      </c>
      <c r="PH36">
        <v>0</v>
      </c>
      <c r="PI36">
        <v>105</v>
      </c>
      <c r="PJ36">
        <v>0</v>
      </c>
      <c r="PK36">
        <v>99</v>
      </c>
      <c r="PL36">
        <v>129</v>
      </c>
      <c r="PM36">
        <v>6</v>
      </c>
      <c r="PN36">
        <v>0</v>
      </c>
      <c r="PO36">
        <v>0</v>
      </c>
      <c r="PP36">
        <v>0</v>
      </c>
      <c r="PQ36">
        <v>0</v>
      </c>
      <c r="PR36">
        <v>0</v>
      </c>
      <c r="PS36">
        <v>0</v>
      </c>
      <c r="PT36">
        <v>3</v>
      </c>
      <c r="PU36">
        <v>0</v>
      </c>
      <c r="PV36">
        <v>0</v>
      </c>
      <c r="PW36">
        <v>0</v>
      </c>
      <c r="PX36">
        <v>0</v>
      </c>
      <c r="PY36">
        <v>0</v>
      </c>
      <c r="PZ36">
        <v>0</v>
      </c>
      <c r="QA36">
        <v>0</v>
      </c>
      <c r="QB36">
        <v>0</v>
      </c>
      <c r="QC36">
        <v>0</v>
      </c>
      <c r="QD36">
        <v>0</v>
      </c>
      <c r="QE36">
        <v>204</v>
      </c>
      <c r="QF36">
        <v>441</v>
      </c>
      <c r="QG36">
        <v>0</v>
      </c>
      <c r="QH36">
        <v>0</v>
      </c>
      <c r="QI36">
        <v>0</v>
      </c>
      <c r="QJ36">
        <v>103</v>
      </c>
      <c r="QK36">
        <v>200</v>
      </c>
      <c r="QL36">
        <v>2</v>
      </c>
      <c r="QM36">
        <v>0</v>
      </c>
      <c r="QN36">
        <v>0</v>
      </c>
      <c r="QO36">
        <v>0</v>
      </c>
      <c r="QP36">
        <v>0</v>
      </c>
      <c r="QQ36">
        <v>0</v>
      </c>
      <c r="QR36">
        <v>0</v>
      </c>
      <c r="QS36">
        <v>1</v>
      </c>
      <c r="QT36">
        <v>0</v>
      </c>
      <c r="QU36">
        <v>0</v>
      </c>
      <c r="QV36">
        <v>0</v>
      </c>
      <c r="QW36">
        <v>0</v>
      </c>
      <c r="QX36">
        <v>0</v>
      </c>
      <c r="QY36">
        <v>0</v>
      </c>
      <c r="QZ36">
        <v>0</v>
      </c>
      <c r="RA36">
        <v>0</v>
      </c>
      <c r="RB36">
        <v>0</v>
      </c>
      <c r="RC36">
        <v>0</v>
      </c>
      <c r="RD36">
        <v>113</v>
      </c>
      <c r="RE36">
        <v>419</v>
      </c>
      <c r="RF36">
        <v>0</v>
      </c>
      <c r="RG36">
        <v>0</v>
      </c>
      <c r="RH36">
        <v>0</v>
      </c>
      <c r="RI36">
        <v>7</v>
      </c>
      <c r="RJ36">
        <v>7</v>
      </c>
      <c r="RK36">
        <v>0</v>
      </c>
      <c r="RL36">
        <v>0</v>
      </c>
      <c r="RM36">
        <v>0</v>
      </c>
      <c r="RN36">
        <v>0</v>
      </c>
      <c r="RO36">
        <v>0</v>
      </c>
      <c r="RP36">
        <v>0</v>
      </c>
      <c r="RQ36">
        <v>0</v>
      </c>
      <c r="RR36">
        <v>0</v>
      </c>
      <c r="RS36">
        <v>0</v>
      </c>
      <c r="RT36">
        <v>0</v>
      </c>
      <c r="RU36">
        <v>0</v>
      </c>
      <c r="RV36">
        <v>0</v>
      </c>
      <c r="RW36">
        <v>0</v>
      </c>
      <c r="RX36">
        <v>0</v>
      </c>
      <c r="RY36">
        <v>0</v>
      </c>
      <c r="RZ36">
        <v>0</v>
      </c>
      <c r="SA36">
        <v>0</v>
      </c>
      <c r="SB36">
        <v>0</v>
      </c>
      <c r="SC36">
        <v>0</v>
      </c>
      <c r="SD36">
        <v>14</v>
      </c>
      <c r="SE36">
        <v>0</v>
      </c>
      <c r="SF36">
        <v>0</v>
      </c>
      <c r="SG36">
        <v>0</v>
      </c>
      <c r="SH36">
        <v>3</v>
      </c>
      <c r="SI36">
        <v>1</v>
      </c>
      <c r="SJ36">
        <v>0</v>
      </c>
      <c r="SK36">
        <v>0</v>
      </c>
      <c r="SL36">
        <v>0</v>
      </c>
      <c r="SM36">
        <v>0</v>
      </c>
      <c r="SN36">
        <v>0</v>
      </c>
      <c r="SO36">
        <v>0</v>
      </c>
      <c r="SP36">
        <v>0</v>
      </c>
      <c r="SQ36">
        <v>0</v>
      </c>
      <c r="SR36">
        <v>0</v>
      </c>
      <c r="SS36">
        <v>0</v>
      </c>
      <c r="ST36">
        <v>0</v>
      </c>
      <c r="SU36">
        <v>0</v>
      </c>
      <c r="SV36">
        <v>0</v>
      </c>
      <c r="SW36">
        <v>0</v>
      </c>
      <c r="SX36">
        <v>0</v>
      </c>
      <c r="SY36">
        <v>0</v>
      </c>
      <c r="SZ36">
        <v>0</v>
      </c>
      <c r="TA36">
        <v>0</v>
      </c>
      <c r="TB36">
        <v>0</v>
      </c>
      <c r="TC36">
        <v>4</v>
      </c>
      <c r="TD36">
        <v>0</v>
      </c>
      <c r="TE36">
        <v>0</v>
      </c>
      <c r="TF36">
        <v>0</v>
      </c>
      <c r="TG36">
        <v>2</v>
      </c>
      <c r="TH36">
        <v>0</v>
      </c>
      <c r="TI36">
        <v>0</v>
      </c>
      <c r="TJ36">
        <v>0</v>
      </c>
      <c r="TK36">
        <v>0</v>
      </c>
      <c r="TL36">
        <v>0</v>
      </c>
      <c r="TM36">
        <v>0</v>
      </c>
      <c r="TN36">
        <v>0</v>
      </c>
      <c r="TO36">
        <v>0</v>
      </c>
      <c r="TP36">
        <v>0</v>
      </c>
      <c r="TQ36">
        <v>0</v>
      </c>
      <c r="TR36">
        <v>0</v>
      </c>
      <c r="TS36">
        <v>0</v>
      </c>
      <c r="TT36">
        <v>0</v>
      </c>
      <c r="TU36">
        <v>0</v>
      </c>
      <c r="TV36">
        <v>0</v>
      </c>
      <c r="TW36">
        <v>0</v>
      </c>
      <c r="TX36">
        <v>0</v>
      </c>
      <c r="TY36">
        <v>0</v>
      </c>
      <c r="TZ36">
        <v>0</v>
      </c>
      <c r="UA36">
        <v>0</v>
      </c>
      <c r="UB36">
        <v>2</v>
      </c>
      <c r="UC36">
        <v>0</v>
      </c>
      <c r="UD36">
        <v>0</v>
      </c>
      <c r="UE36">
        <v>0</v>
      </c>
      <c r="UF36">
        <v>14</v>
      </c>
      <c r="UG36">
        <v>17</v>
      </c>
      <c r="UH36">
        <v>1</v>
      </c>
      <c r="UI36">
        <v>0</v>
      </c>
      <c r="UJ36">
        <v>0</v>
      </c>
      <c r="UK36">
        <v>0</v>
      </c>
      <c r="UL36">
        <v>0</v>
      </c>
      <c r="UM36">
        <v>0</v>
      </c>
      <c r="UN36">
        <v>0</v>
      </c>
      <c r="UO36">
        <v>0</v>
      </c>
      <c r="UP36">
        <v>0</v>
      </c>
      <c r="UQ36">
        <v>0</v>
      </c>
      <c r="UR36">
        <v>0</v>
      </c>
      <c r="US36">
        <v>0</v>
      </c>
      <c r="UT36">
        <v>0</v>
      </c>
      <c r="UU36">
        <v>0</v>
      </c>
      <c r="UV36">
        <v>0</v>
      </c>
      <c r="UW36">
        <v>0</v>
      </c>
      <c r="UX36">
        <v>0</v>
      </c>
      <c r="UY36">
        <v>0</v>
      </c>
      <c r="UZ36">
        <v>1</v>
      </c>
      <c r="VA36">
        <v>33</v>
      </c>
      <c r="VB36">
        <v>0</v>
      </c>
      <c r="VC36">
        <v>0</v>
      </c>
      <c r="VD36">
        <v>0</v>
      </c>
      <c r="VE36">
        <v>2</v>
      </c>
      <c r="VF36">
        <v>2</v>
      </c>
      <c r="VG36">
        <v>0</v>
      </c>
      <c r="VH36">
        <v>0</v>
      </c>
      <c r="VI36">
        <v>0</v>
      </c>
      <c r="VJ36">
        <v>0</v>
      </c>
      <c r="VK36">
        <v>0</v>
      </c>
      <c r="VL36">
        <v>0</v>
      </c>
      <c r="VM36">
        <v>0</v>
      </c>
      <c r="VN36">
        <v>0</v>
      </c>
      <c r="VO36">
        <v>0</v>
      </c>
      <c r="VP36">
        <v>0</v>
      </c>
      <c r="VQ36">
        <v>0</v>
      </c>
      <c r="VR36">
        <v>0</v>
      </c>
      <c r="VS36">
        <v>0</v>
      </c>
      <c r="VT36">
        <v>0</v>
      </c>
      <c r="VU36">
        <v>0</v>
      </c>
      <c r="VV36">
        <v>0</v>
      </c>
      <c r="VW36">
        <v>0</v>
      </c>
      <c r="VX36">
        <v>0</v>
      </c>
      <c r="VY36">
        <v>0</v>
      </c>
      <c r="VZ36">
        <v>4</v>
      </c>
      <c r="WA36">
        <v>0</v>
      </c>
      <c r="WB36">
        <v>0</v>
      </c>
      <c r="WC36">
        <v>0</v>
      </c>
      <c r="WD36">
        <v>16</v>
      </c>
      <c r="WE36">
        <v>5</v>
      </c>
      <c r="WF36">
        <v>0</v>
      </c>
      <c r="WG36">
        <v>0</v>
      </c>
      <c r="WH36">
        <v>0</v>
      </c>
      <c r="WI36">
        <v>0</v>
      </c>
      <c r="WJ36">
        <v>0</v>
      </c>
      <c r="WK36">
        <v>0</v>
      </c>
      <c r="WL36">
        <v>0</v>
      </c>
      <c r="WM36">
        <v>0</v>
      </c>
      <c r="WN36">
        <v>0</v>
      </c>
      <c r="WO36">
        <v>0</v>
      </c>
      <c r="WP36">
        <v>0</v>
      </c>
      <c r="WQ36">
        <v>0</v>
      </c>
      <c r="WR36">
        <v>0</v>
      </c>
      <c r="WS36">
        <v>0</v>
      </c>
      <c r="WT36">
        <v>0</v>
      </c>
      <c r="WU36">
        <v>0</v>
      </c>
      <c r="WV36">
        <v>0</v>
      </c>
      <c r="WW36">
        <v>0</v>
      </c>
      <c r="WX36">
        <v>1</v>
      </c>
      <c r="WY36">
        <v>22</v>
      </c>
      <c r="WZ36">
        <v>0</v>
      </c>
      <c r="XA36">
        <v>0</v>
      </c>
      <c r="XB36">
        <v>0</v>
      </c>
      <c r="XC36">
        <v>30</v>
      </c>
      <c r="XD36">
        <v>38</v>
      </c>
      <c r="XE36">
        <v>12</v>
      </c>
      <c r="XF36">
        <v>0</v>
      </c>
      <c r="XG36">
        <v>0</v>
      </c>
      <c r="XH36">
        <v>0</v>
      </c>
      <c r="XI36">
        <v>0</v>
      </c>
      <c r="XJ36">
        <v>0</v>
      </c>
      <c r="XK36">
        <v>0</v>
      </c>
      <c r="XL36">
        <v>0</v>
      </c>
      <c r="XM36">
        <v>0</v>
      </c>
      <c r="XN36">
        <v>0</v>
      </c>
      <c r="XO36">
        <v>0</v>
      </c>
      <c r="XP36">
        <v>0</v>
      </c>
      <c r="XQ36">
        <v>0</v>
      </c>
      <c r="XR36">
        <v>0</v>
      </c>
      <c r="XS36">
        <v>0</v>
      </c>
      <c r="XT36">
        <v>0</v>
      </c>
      <c r="XU36">
        <v>0</v>
      </c>
      <c r="XV36">
        <v>0</v>
      </c>
      <c r="XW36">
        <v>7</v>
      </c>
      <c r="XX36">
        <v>87</v>
      </c>
      <c r="XY36">
        <v>0</v>
      </c>
      <c r="XZ36">
        <v>0</v>
      </c>
      <c r="YA36">
        <v>0</v>
      </c>
      <c r="YB36">
        <v>1</v>
      </c>
      <c r="YC36">
        <v>1</v>
      </c>
      <c r="YD36">
        <v>1</v>
      </c>
      <c r="YE36">
        <v>0</v>
      </c>
      <c r="YF36">
        <v>0</v>
      </c>
      <c r="YG36">
        <v>0</v>
      </c>
      <c r="YH36">
        <v>0</v>
      </c>
      <c r="YI36">
        <v>0</v>
      </c>
      <c r="YJ36">
        <v>0</v>
      </c>
      <c r="YK36">
        <v>0</v>
      </c>
      <c r="YL36">
        <v>0</v>
      </c>
      <c r="YM36">
        <v>0</v>
      </c>
      <c r="YN36">
        <v>0</v>
      </c>
      <c r="YO36">
        <v>0</v>
      </c>
      <c r="YP36">
        <v>0</v>
      </c>
      <c r="YQ36">
        <v>0</v>
      </c>
      <c r="YR36">
        <v>0</v>
      </c>
      <c r="YS36">
        <v>0</v>
      </c>
      <c r="YT36">
        <v>0</v>
      </c>
      <c r="YU36">
        <v>0</v>
      </c>
      <c r="YV36">
        <v>2</v>
      </c>
      <c r="YW36">
        <v>5</v>
      </c>
      <c r="YX36">
        <v>0</v>
      </c>
      <c r="YY36">
        <v>0</v>
      </c>
      <c r="YZ36">
        <v>0</v>
      </c>
      <c r="ZA36">
        <v>0</v>
      </c>
      <c r="ZB36">
        <v>0</v>
      </c>
      <c r="ZC36">
        <v>1</v>
      </c>
      <c r="ZD36">
        <v>0</v>
      </c>
      <c r="ZE36">
        <v>0</v>
      </c>
      <c r="ZF36">
        <v>0</v>
      </c>
      <c r="ZG36">
        <v>0</v>
      </c>
      <c r="ZH36">
        <v>0</v>
      </c>
      <c r="ZI36">
        <v>0</v>
      </c>
      <c r="ZJ36">
        <v>0</v>
      </c>
      <c r="ZK36">
        <v>0</v>
      </c>
      <c r="ZL36">
        <v>0</v>
      </c>
      <c r="ZM36">
        <v>0</v>
      </c>
      <c r="ZN36">
        <v>0</v>
      </c>
      <c r="ZO36">
        <v>0</v>
      </c>
      <c r="ZP36">
        <v>0</v>
      </c>
      <c r="ZQ36">
        <v>0</v>
      </c>
      <c r="ZR36">
        <v>0</v>
      </c>
      <c r="ZS36">
        <v>0</v>
      </c>
      <c r="ZT36">
        <v>0</v>
      </c>
      <c r="ZU36">
        <v>1</v>
      </c>
      <c r="ZV36">
        <v>2</v>
      </c>
      <c r="ZW36">
        <v>0</v>
      </c>
      <c r="ZX36">
        <v>0</v>
      </c>
      <c r="ZY36">
        <v>0</v>
      </c>
      <c r="ZZ36">
        <v>367</v>
      </c>
      <c r="AAA36">
        <v>136</v>
      </c>
      <c r="AAB36">
        <v>4</v>
      </c>
      <c r="AAC36">
        <v>0</v>
      </c>
      <c r="AAD36">
        <v>0</v>
      </c>
      <c r="AAE36">
        <v>0</v>
      </c>
      <c r="AAF36">
        <v>0</v>
      </c>
      <c r="AAG36">
        <v>0</v>
      </c>
      <c r="AAH36">
        <v>0</v>
      </c>
      <c r="AAI36">
        <v>0</v>
      </c>
      <c r="AAJ36">
        <v>0</v>
      </c>
      <c r="AAK36">
        <v>0</v>
      </c>
      <c r="AAL36">
        <v>0</v>
      </c>
      <c r="AAM36">
        <v>0</v>
      </c>
      <c r="AAN36">
        <v>0</v>
      </c>
      <c r="AAO36">
        <v>0</v>
      </c>
      <c r="AAP36">
        <v>0</v>
      </c>
      <c r="AAQ36">
        <v>0</v>
      </c>
      <c r="AAR36">
        <v>0</v>
      </c>
      <c r="AAS36">
        <v>0</v>
      </c>
      <c r="AAT36">
        <v>10</v>
      </c>
      <c r="AAU36">
        <v>517</v>
      </c>
      <c r="AAV36">
        <v>0</v>
      </c>
      <c r="AAW36">
        <v>0</v>
      </c>
      <c r="AAX36">
        <v>0</v>
      </c>
      <c r="AAY36">
        <v>41</v>
      </c>
      <c r="AAZ36">
        <v>45</v>
      </c>
      <c r="ABA36">
        <v>5</v>
      </c>
      <c r="ABB36">
        <v>0</v>
      </c>
      <c r="ABC36">
        <v>0</v>
      </c>
      <c r="ABD36">
        <v>0</v>
      </c>
      <c r="ABE36">
        <v>0</v>
      </c>
      <c r="ABF36">
        <v>0</v>
      </c>
      <c r="ABG36">
        <v>0</v>
      </c>
      <c r="ABH36">
        <v>0</v>
      </c>
      <c r="ABI36">
        <v>0</v>
      </c>
      <c r="ABJ36">
        <v>0</v>
      </c>
      <c r="ABK36">
        <v>0</v>
      </c>
      <c r="ABL36">
        <v>0</v>
      </c>
      <c r="ABM36">
        <v>0</v>
      </c>
      <c r="ABN36">
        <v>0</v>
      </c>
      <c r="ABO36">
        <v>0</v>
      </c>
      <c r="ABP36">
        <v>0</v>
      </c>
      <c r="ABQ36">
        <v>0</v>
      </c>
      <c r="ABR36">
        <v>0</v>
      </c>
      <c r="ABS36">
        <v>13</v>
      </c>
      <c r="ABT36">
        <v>104</v>
      </c>
      <c r="ABU36">
        <v>0</v>
      </c>
      <c r="ABV36">
        <v>0</v>
      </c>
      <c r="ABW36">
        <v>0</v>
      </c>
      <c r="ABX36">
        <v>16</v>
      </c>
      <c r="ABY36">
        <v>6</v>
      </c>
      <c r="ABZ36">
        <v>0</v>
      </c>
      <c r="ACA36">
        <v>0</v>
      </c>
      <c r="ACB36">
        <v>0</v>
      </c>
      <c r="ACC36">
        <v>0</v>
      </c>
      <c r="ACD36">
        <v>0</v>
      </c>
      <c r="ACE36">
        <v>0</v>
      </c>
      <c r="ACF36">
        <v>0</v>
      </c>
      <c r="ACG36">
        <v>0</v>
      </c>
      <c r="ACH36">
        <v>0</v>
      </c>
      <c r="ACI36">
        <v>0</v>
      </c>
      <c r="ACJ36">
        <v>0</v>
      </c>
      <c r="ACK36">
        <v>0</v>
      </c>
      <c r="ACL36">
        <v>0</v>
      </c>
      <c r="ACM36">
        <v>0</v>
      </c>
      <c r="ACN36">
        <v>0</v>
      </c>
      <c r="ACO36">
        <v>0</v>
      </c>
      <c r="ACP36">
        <v>0</v>
      </c>
      <c r="ACQ36">
        <v>0</v>
      </c>
      <c r="ACR36">
        <v>0</v>
      </c>
      <c r="ACS36">
        <v>22</v>
      </c>
      <c r="ACT36">
        <v>0</v>
      </c>
      <c r="ACU36">
        <v>0</v>
      </c>
      <c r="ACV36">
        <v>0</v>
      </c>
      <c r="ACW36">
        <v>53</v>
      </c>
      <c r="ACX36">
        <v>18</v>
      </c>
      <c r="ACY36">
        <v>2</v>
      </c>
      <c r="ACZ36">
        <v>0</v>
      </c>
      <c r="ADA36">
        <v>0</v>
      </c>
      <c r="ADB36">
        <v>0</v>
      </c>
      <c r="ADC36">
        <v>0</v>
      </c>
      <c r="ADD36">
        <v>0</v>
      </c>
      <c r="ADE36">
        <v>0</v>
      </c>
      <c r="ADF36">
        <v>0</v>
      </c>
      <c r="ADG36">
        <v>0</v>
      </c>
      <c r="ADH36">
        <v>0</v>
      </c>
      <c r="ADI36">
        <v>0</v>
      </c>
      <c r="ADJ36">
        <v>0</v>
      </c>
      <c r="ADK36">
        <v>0</v>
      </c>
      <c r="ADL36">
        <v>0</v>
      </c>
      <c r="ADM36">
        <v>0</v>
      </c>
      <c r="ADN36">
        <v>0</v>
      </c>
      <c r="ADO36">
        <v>0</v>
      </c>
      <c r="ADP36">
        <v>0</v>
      </c>
      <c r="ADQ36">
        <v>17</v>
      </c>
      <c r="ADR36">
        <v>90</v>
      </c>
      <c r="ADS36">
        <v>0</v>
      </c>
      <c r="ADT36">
        <v>0</v>
      </c>
      <c r="ADU36">
        <v>0</v>
      </c>
      <c r="ADV36">
        <v>65</v>
      </c>
      <c r="ADW36">
        <v>51</v>
      </c>
      <c r="ADX36">
        <v>4</v>
      </c>
      <c r="ADY36">
        <v>0</v>
      </c>
      <c r="ADZ36">
        <v>0</v>
      </c>
      <c r="AEA36">
        <v>0</v>
      </c>
      <c r="AEB36">
        <v>0</v>
      </c>
      <c r="AEC36">
        <v>0</v>
      </c>
      <c r="AED36">
        <v>0</v>
      </c>
      <c r="AEE36">
        <v>0</v>
      </c>
      <c r="AEF36">
        <v>0</v>
      </c>
      <c r="AEG36">
        <v>0</v>
      </c>
      <c r="AEH36">
        <v>0</v>
      </c>
      <c r="AEI36">
        <v>0</v>
      </c>
      <c r="AEJ36">
        <v>0</v>
      </c>
      <c r="AEK36">
        <v>0</v>
      </c>
      <c r="AEL36">
        <v>0</v>
      </c>
      <c r="AEM36">
        <v>0</v>
      </c>
      <c r="AEN36">
        <v>0</v>
      </c>
      <c r="AEO36">
        <v>0</v>
      </c>
      <c r="AEP36">
        <v>63</v>
      </c>
      <c r="AEQ36">
        <v>183</v>
      </c>
      <c r="AER36">
        <v>0</v>
      </c>
      <c r="AES36">
        <v>0</v>
      </c>
      <c r="AET36">
        <v>0</v>
      </c>
      <c r="AEU36">
        <v>819</v>
      </c>
      <c r="AEV36">
        <v>656</v>
      </c>
      <c r="AEW36">
        <v>38</v>
      </c>
      <c r="AEX36">
        <v>0</v>
      </c>
      <c r="AEY36">
        <v>0</v>
      </c>
      <c r="AEZ36">
        <v>0</v>
      </c>
      <c r="AFA36">
        <v>0</v>
      </c>
      <c r="AFB36">
        <v>0</v>
      </c>
      <c r="AFC36">
        <v>0</v>
      </c>
      <c r="AFD36">
        <v>4</v>
      </c>
      <c r="AFE36">
        <v>0</v>
      </c>
      <c r="AFF36">
        <v>0</v>
      </c>
      <c r="AFG36">
        <v>0</v>
      </c>
      <c r="AFH36">
        <v>0</v>
      </c>
      <c r="AFI36">
        <v>0</v>
      </c>
      <c r="AFJ36">
        <v>0</v>
      </c>
      <c r="AFK36">
        <v>0</v>
      </c>
      <c r="AFL36">
        <v>0</v>
      </c>
      <c r="AFM36">
        <v>0</v>
      </c>
      <c r="AFN36">
        <v>0</v>
      </c>
      <c r="AFO36">
        <v>432</v>
      </c>
      <c r="AFP36">
        <v>1949</v>
      </c>
      <c r="AFQ36">
        <v>0</v>
      </c>
      <c r="AFR36">
        <v>0</v>
      </c>
      <c r="AFS36">
        <v>0</v>
      </c>
      <c r="AFT36">
        <v>1</v>
      </c>
      <c r="AFU36">
        <v>8</v>
      </c>
      <c r="AFV36">
        <v>0</v>
      </c>
      <c r="AFW36">
        <v>0</v>
      </c>
      <c r="AFX36">
        <v>0</v>
      </c>
      <c r="AFY36">
        <v>0</v>
      </c>
      <c r="AFZ36">
        <v>0</v>
      </c>
      <c r="AGA36">
        <v>0</v>
      </c>
      <c r="AGB36">
        <v>0</v>
      </c>
      <c r="AGC36">
        <v>0</v>
      </c>
      <c r="AGD36">
        <v>0</v>
      </c>
      <c r="AGE36">
        <v>0</v>
      </c>
      <c r="AGF36">
        <v>0</v>
      </c>
      <c r="AGG36">
        <v>0</v>
      </c>
      <c r="AGH36">
        <v>0</v>
      </c>
      <c r="AGI36">
        <v>0</v>
      </c>
      <c r="AGJ36">
        <v>0</v>
      </c>
      <c r="AGK36">
        <v>0</v>
      </c>
      <c r="AGL36">
        <v>0</v>
      </c>
      <c r="AGM36">
        <v>0</v>
      </c>
      <c r="AGN36">
        <v>0</v>
      </c>
      <c r="AGO36">
        <v>9</v>
      </c>
      <c r="AGP36">
        <v>0</v>
      </c>
      <c r="AGQ36">
        <v>0</v>
      </c>
      <c r="AGR36">
        <v>0</v>
      </c>
      <c r="AGS36">
        <v>0</v>
      </c>
      <c r="AGT36">
        <v>1</v>
      </c>
      <c r="AGU36">
        <v>0</v>
      </c>
      <c r="AGV36">
        <v>0</v>
      </c>
      <c r="AGW36">
        <v>0</v>
      </c>
      <c r="AGX36">
        <v>0</v>
      </c>
      <c r="AGY36">
        <v>0</v>
      </c>
      <c r="AGZ36">
        <v>0</v>
      </c>
      <c r="AHA36">
        <v>0</v>
      </c>
      <c r="AHB36">
        <v>0</v>
      </c>
      <c r="AHC36">
        <v>0</v>
      </c>
      <c r="AHD36">
        <v>0</v>
      </c>
      <c r="AHE36">
        <v>0</v>
      </c>
      <c r="AHF36">
        <v>0</v>
      </c>
      <c r="AHG36">
        <v>0</v>
      </c>
      <c r="AHH36">
        <v>0</v>
      </c>
      <c r="AHI36">
        <v>0</v>
      </c>
      <c r="AHJ36">
        <v>0</v>
      </c>
      <c r="AHK36">
        <v>0</v>
      </c>
      <c r="AHL36">
        <v>0</v>
      </c>
      <c r="AHM36">
        <v>0</v>
      </c>
      <c r="AHN36">
        <v>1</v>
      </c>
      <c r="AHO36">
        <v>0</v>
      </c>
      <c r="AHP36">
        <v>0</v>
      </c>
      <c r="AHQ36">
        <v>0</v>
      </c>
      <c r="AHR36">
        <v>1</v>
      </c>
      <c r="AHS36">
        <v>2</v>
      </c>
      <c r="AHT36">
        <v>1</v>
      </c>
      <c r="AHU36">
        <v>0</v>
      </c>
      <c r="AHV36">
        <v>0</v>
      </c>
      <c r="AHW36">
        <v>0</v>
      </c>
      <c r="AHX36">
        <v>0</v>
      </c>
      <c r="AHY36">
        <v>0</v>
      </c>
      <c r="AHZ36">
        <v>0</v>
      </c>
      <c r="AIA36">
        <v>0</v>
      </c>
      <c r="AIB36">
        <v>0</v>
      </c>
      <c r="AIC36">
        <v>0</v>
      </c>
      <c r="AID36">
        <v>0</v>
      </c>
      <c r="AIE36">
        <v>0</v>
      </c>
      <c r="AIF36">
        <v>0</v>
      </c>
      <c r="AIG36">
        <v>0</v>
      </c>
      <c r="AIH36">
        <v>0</v>
      </c>
      <c r="AII36">
        <v>0</v>
      </c>
      <c r="AIJ36">
        <v>0</v>
      </c>
      <c r="AIK36">
        <v>0</v>
      </c>
      <c r="AIL36">
        <v>0</v>
      </c>
      <c r="AIM36">
        <v>4</v>
      </c>
      <c r="AIN36">
        <v>0</v>
      </c>
      <c r="AIO36">
        <v>0</v>
      </c>
      <c r="AIP36">
        <v>0</v>
      </c>
      <c r="AIQ36">
        <v>0</v>
      </c>
      <c r="AIR36">
        <v>0</v>
      </c>
      <c r="AIS36">
        <v>0</v>
      </c>
      <c r="AIT36">
        <v>0</v>
      </c>
      <c r="AIU36">
        <v>0</v>
      </c>
      <c r="AIV36">
        <v>0</v>
      </c>
      <c r="AIW36">
        <v>0</v>
      </c>
      <c r="AIX36">
        <v>0</v>
      </c>
      <c r="AIY36">
        <v>0</v>
      </c>
      <c r="AIZ36">
        <v>0</v>
      </c>
      <c r="AJA36">
        <v>0</v>
      </c>
      <c r="AJB36">
        <v>0</v>
      </c>
      <c r="AJC36">
        <v>0</v>
      </c>
      <c r="AJD36">
        <v>0</v>
      </c>
      <c r="AJE36">
        <v>0</v>
      </c>
      <c r="AJF36">
        <v>0</v>
      </c>
      <c r="AJG36">
        <v>0</v>
      </c>
      <c r="AJH36">
        <v>0</v>
      </c>
      <c r="AJI36">
        <v>0</v>
      </c>
      <c r="AJJ36">
        <v>0</v>
      </c>
      <c r="AJK36">
        <v>0</v>
      </c>
      <c r="AJL36">
        <v>0</v>
      </c>
      <c r="AJM36">
        <v>0</v>
      </c>
      <c r="AJN36">
        <v>0</v>
      </c>
      <c r="AJO36">
        <v>0</v>
      </c>
      <c r="AJP36">
        <v>926</v>
      </c>
      <c r="AJQ36">
        <v>0</v>
      </c>
      <c r="AJR36">
        <v>0</v>
      </c>
      <c r="AJS36">
        <v>0</v>
      </c>
      <c r="AJT36">
        <v>0</v>
      </c>
      <c r="AJU36">
        <v>0</v>
      </c>
      <c r="AJV36">
        <v>0</v>
      </c>
      <c r="AJW36">
        <v>0</v>
      </c>
      <c r="AJX36">
        <v>0</v>
      </c>
      <c r="AJY36">
        <v>0</v>
      </c>
      <c r="AJZ36">
        <v>0</v>
      </c>
      <c r="AKA36">
        <v>0</v>
      </c>
      <c r="AKB36">
        <v>0</v>
      </c>
      <c r="AKC36">
        <v>0</v>
      </c>
      <c r="AKD36">
        <v>0</v>
      </c>
      <c r="AKE36">
        <v>0</v>
      </c>
      <c r="AKF36">
        <v>397</v>
      </c>
      <c r="AKG36">
        <v>2</v>
      </c>
      <c r="AKH36">
        <v>0</v>
      </c>
      <c r="AKI36">
        <v>0</v>
      </c>
      <c r="AKJ36">
        <v>0</v>
      </c>
      <c r="AKK36">
        <v>0</v>
      </c>
      <c r="AKL36">
        <v>0</v>
      </c>
      <c r="AKM36">
        <v>0</v>
      </c>
      <c r="AKN36">
        <v>0</v>
      </c>
      <c r="AKO36">
        <v>0</v>
      </c>
      <c r="AKP36">
        <v>0</v>
      </c>
      <c r="AKQ36">
        <v>0</v>
      </c>
      <c r="AKR36">
        <v>0</v>
      </c>
      <c r="AKS36">
        <v>0</v>
      </c>
      <c r="AKT36">
        <v>0</v>
      </c>
      <c r="AKU36">
        <v>0</v>
      </c>
      <c r="AKV36">
        <v>0</v>
      </c>
      <c r="AKW36">
        <v>0</v>
      </c>
      <c r="AKX36">
        <v>0</v>
      </c>
      <c r="AKY36">
        <v>0</v>
      </c>
      <c r="AKZ36">
        <v>0</v>
      </c>
      <c r="ALA36">
        <v>0</v>
      </c>
      <c r="ALB36">
        <v>0</v>
      </c>
      <c r="ALC36">
        <v>0</v>
      </c>
      <c r="ALD36">
        <v>0</v>
      </c>
      <c r="ALE36">
        <v>0</v>
      </c>
      <c r="ALF36">
        <v>0</v>
      </c>
      <c r="ALG36">
        <v>0</v>
      </c>
      <c r="ALH36">
        <v>14</v>
      </c>
    </row>
    <row r="37" spans="1:996" hidden="1">
      <c r="A37" s="178" t="s">
        <v>158</v>
      </c>
      <c r="B37">
        <v>251</v>
      </c>
      <c r="C37">
        <v>369</v>
      </c>
      <c r="D37">
        <v>16</v>
      </c>
      <c r="E37">
        <v>11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19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7</v>
      </c>
      <c r="W37">
        <v>673</v>
      </c>
      <c r="X37">
        <v>0</v>
      </c>
      <c r="Y37">
        <v>1</v>
      </c>
      <c r="Z37">
        <v>0</v>
      </c>
      <c r="AA37">
        <v>69</v>
      </c>
      <c r="AB37">
        <v>108</v>
      </c>
      <c r="AC37">
        <v>3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21</v>
      </c>
      <c r="AO37">
        <v>0</v>
      </c>
      <c r="AP37">
        <v>0</v>
      </c>
      <c r="AQ37">
        <v>0</v>
      </c>
      <c r="AR37">
        <v>9</v>
      </c>
      <c r="AS37">
        <v>0</v>
      </c>
      <c r="AT37">
        <v>0</v>
      </c>
      <c r="AU37">
        <v>19</v>
      </c>
      <c r="AV37">
        <v>229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6</v>
      </c>
      <c r="CT37">
        <v>6</v>
      </c>
      <c r="CU37">
        <v>0</v>
      </c>
      <c r="CV37">
        <v>0</v>
      </c>
      <c r="CW37">
        <v>0</v>
      </c>
      <c r="CX37">
        <v>1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1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6</v>
      </c>
      <c r="FQ37">
        <v>6</v>
      </c>
      <c r="FR37">
        <v>0</v>
      </c>
      <c r="FS37">
        <v>0</v>
      </c>
      <c r="FT37">
        <v>0</v>
      </c>
      <c r="FU37">
        <v>305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97</v>
      </c>
      <c r="GP37">
        <v>402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3</v>
      </c>
      <c r="HO37">
        <v>3</v>
      </c>
      <c r="HP37">
        <v>0</v>
      </c>
      <c r="HQ37">
        <v>0</v>
      </c>
      <c r="HR37">
        <v>0</v>
      </c>
      <c r="HS37">
        <v>2</v>
      </c>
      <c r="HT37">
        <v>13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  <c r="IA37">
        <v>0</v>
      </c>
      <c r="IB37">
        <v>0</v>
      </c>
      <c r="IC37">
        <v>0</v>
      </c>
      <c r="ID37">
        <v>0</v>
      </c>
      <c r="IE37">
        <v>0</v>
      </c>
      <c r="IF37">
        <v>0</v>
      </c>
      <c r="IG37">
        <v>0</v>
      </c>
      <c r="IH37">
        <v>0</v>
      </c>
      <c r="II37">
        <v>0</v>
      </c>
      <c r="IJ37">
        <v>0</v>
      </c>
      <c r="IK37">
        <v>0</v>
      </c>
      <c r="IL37">
        <v>0</v>
      </c>
      <c r="IM37">
        <v>0</v>
      </c>
      <c r="IN37">
        <v>15</v>
      </c>
      <c r="IO37">
        <v>0</v>
      </c>
      <c r="IP37">
        <v>0</v>
      </c>
      <c r="IQ37">
        <v>0</v>
      </c>
      <c r="IR37">
        <v>3</v>
      </c>
      <c r="IS37">
        <v>24</v>
      </c>
      <c r="IT37">
        <v>0</v>
      </c>
      <c r="IU37">
        <v>0</v>
      </c>
      <c r="IV37">
        <v>0</v>
      </c>
      <c r="IW37">
        <v>0</v>
      </c>
      <c r="IX37">
        <v>0</v>
      </c>
      <c r="IY37">
        <v>0</v>
      </c>
      <c r="IZ37">
        <v>0</v>
      </c>
      <c r="JA37">
        <v>0</v>
      </c>
      <c r="JB37">
        <v>0</v>
      </c>
      <c r="JC37">
        <v>0</v>
      </c>
      <c r="JD37">
        <v>0</v>
      </c>
      <c r="JE37">
        <v>1</v>
      </c>
      <c r="JF37">
        <v>1</v>
      </c>
      <c r="JG37">
        <v>0</v>
      </c>
      <c r="JH37">
        <v>0</v>
      </c>
      <c r="JI37">
        <v>0</v>
      </c>
      <c r="JJ37">
        <v>1</v>
      </c>
      <c r="JK37">
        <v>0</v>
      </c>
      <c r="JL37">
        <v>0</v>
      </c>
      <c r="JM37">
        <v>29</v>
      </c>
      <c r="JN37">
        <v>0</v>
      </c>
      <c r="JO37">
        <v>0</v>
      </c>
      <c r="JP37">
        <v>0</v>
      </c>
      <c r="JQ37">
        <v>17</v>
      </c>
      <c r="JR37">
        <v>35</v>
      </c>
      <c r="JS37">
        <v>0</v>
      </c>
      <c r="JT37">
        <v>0</v>
      </c>
      <c r="JU37">
        <v>0</v>
      </c>
      <c r="JV37">
        <v>0</v>
      </c>
      <c r="JW37">
        <v>0</v>
      </c>
      <c r="JX37">
        <v>0</v>
      </c>
      <c r="JY37">
        <v>0</v>
      </c>
      <c r="JZ37">
        <v>0</v>
      </c>
      <c r="KA37">
        <v>0</v>
      </c>
      <c r="KB37">
        <v>0</v>
      </c>
      <c r="KC37">
        <v>0</v>
      </c>
      <c r="KD37">
        <v>1</v>
      </c>
      <c r="KE37">
        <v>0</v>
      </c>
      <c r="KF37">
        <v>0</v>
      </c>
      <c r="KG37">
        <v>0</v>
      </c>
      <c r="KH37">
        <v>1</v>
      </c>
      <c r="KI37">
        <v>0</v>
      </c>
      <c r="KJ37">
        <v>0</v>
      </c>
      <c r="KK37">
        <v>0</v>
      </c>
      <c r="KL37">
        <v>54</v>
      </c>
      <c r="KM37">
        <v>0</v>
      </c>
      <c r="KN37">
        <v>1</v>
      </c>
      <c r="KO37">
        <v>0</v>
      </c>
      <c r="KP37">
        <v>0</v>
      </c>
      <c r="KQ37">
        <v>1</v>
      </c>
      <c r="KR37">
        <v>0</v>
      </c>
      <c r="KS37">
        <v>0</v>
      </c>
      <c r="KT37">
        <v>0</v>
      </c>
      <c r="KU37">
        <v>0</v>
      </c>
      <c r="KV37">
        <v>0</v>
      </c>
      <c r="KW37">
        <v>0</v>
      </c>
      <c r="KX37">
        <v>0</v>
      </c>
      <c r="KY37">
        <v>0</v>
      </c>
      <c r="KZ37">
        <v>0</v>
      </c>
      <c r="LA37">
        <v>0</v>
      </c>
      <c r="LB37">
        <v>0</v>
      </c>
      <c r="LC37">
        <v>0</v>
      </c>
      <c r="LD37">
        <v>0</v>
      </c>
      <c r="LE37">
        <v>0</v>
      </c>
      <c r="LF37">
        <v>0</v>
      </c>
      <c r="LG37">
        <v>0</v>
      </c>
      <c r="LH37">
        <v>0</v>
      </c>
      <c r="LI37">
        <v>0</v>
      </c>
      <c r="LJ37">
        <v>0</v>
      </c>
      <c r="LK37">
        <v>1</v>
      </c>
      <c r="LL37">
        <v>0</v>
      </c>
      <c r="LM37">
        <v>0</v>
      </c>
      <c r="LN37">
        <v>0</v>
      </c>
      <c r="LO37">
        <v>0</v>
      </c>
      <c r="LP37">
        <v>0</v>
      </c>
      <c r="LQ37">
        <v>0</v>
      </c>
      <c r="LR37">
        <v>0</v>
      </c>
      <c r="LS37">
        <v>0</v>
      </c>
      <c r="LT37">
        <v>0</v>
      </c>
      <c r="LU37">
        <v>0</v>
      </c>
      <c r="LV37">
        <v>0</v>
      </c>
      <c r="LW37">
        <v>0</v>
      </c>
      <c r="LX37">
        <v>0</v>
      </c>
      <c r="LY37">
        <v>0</v>
      </c>
      <c r="LZ37">
        <v>0</v>
      </c>
      <c r="MA37">
        <v>0</v>
      </c>
      <c r="MB37">
        <v>0</v>
      </c>
      <c r="MC37">
        <v>0</v>
      </c>
      <c r="MD37">
        <v>0</v>
      </c>
      <c r="ME37">
        <v>0</v>
      </c>
      <c r="MF37">
        <v>0</v>
      </c>
      <c r="MG37">
        <v>0</v>
      </c>
      <c r="MH37">
        <v>0</v>
      </c>
      <c r="MI37">
        <v>0</v>
      </c>
      <c r="MJ37">
        <v>0</v>
      </c>
      <c r="MK37">
        <v>0</v>
      </c>
      <c r="ML37">
        <v>0</v>
      </c>
      <c r="MM37">
        <v>0</v>
      </c>
      <c r="MN37">
        <v>0</v>
      </c>
      <c r="MO37">
        <v>0</v>
      </c>
      <c r="MP37">
        <v>0</v>
      </c>
      <c r="MQ37">
        <v>0</v>
      </c>
      <c r="MR37">
        <v>0</v>
      </c>
      <c r="MS37">
        <v>0</v>
      </c>
      <c r="MT37">
        <v>0</v>
      </c>
      <c r="MU37">
        <v>0</v>
      </c>
      <c r="MV37">
        <v>0</v>
      </c>
      <c r="MW37">
        <v>0</v>
      </c>
      <c r="MX37">
        <v>0</v>
      </c>
      <c r="MY37">
        <v>0</v>
      </c>
      <c r="MZ37">
        <v>0</v>
      </c>
      <c r="NA37">
        <v>0</v>
      </c>
      <c r="NB37">
        <v>0</v>
      </c>
      <c r="NC37">
        <v>0</v>
      </c>
      <c r="ND37">
        <v>0</v>
      </c>
      <c r="NE37">
        <v>0</v>
      </c>
      <c r="NF37">
        <v>0</v>
      </c>
      <c r="NG37">
        <v>0</v>
      </c>
      <c r="NH37">
        <v>0</v>
      </c>
      <c r="NI37">
        <v>0</v>
      </c>
      <c r="NJ37">
        <v>0</v>
      </c>
      <c r="NK37">
        <v>0</v>
      </c>
      <c r="NL37">
        <v>0</v>
      </c>
      <c r="NM37">
        <v>0</v>
      </c>
      <c r="NN37">
        <v>0</v>
      </c>
      <c r="NO37">
        <v>0</v>
      </c>
      <c r="NP37">
        <v>0</v>
      </c>
      <c r="NQ37">
        <v>0</v>
      </c>
      <c r="NR37">
        <v>0</v>
      </c>
      <c r="NS37">
        <v>0</v>
      </c>
      <c r="NT37">
        <v>0</v>
      </c>
      <c r="NU37">
        <v>0</v>
      </c>
      <c r="NV37">
        <v>0</v>
      </c>
      <c r="NW37">
        <v>0</v>
      </c>
      <c r="NX37">
        <v>0</v>
      </c>
      <c r="NY37">
        <v>0</v>
      </c>
      <c r="NZ37">
        <v>0</v>
      </c>
      <c r="OA37">
        <v>0</v>
      </c>
      <c r="OB37">
        <v>0</v>
      </c>
      <c r="OC37">
        <v>0</v>
      </c>
      <c r="OD37">
        <v>0</v>
      </c>
      <c r="OE37">
        <v>0</v>
      </c>
      <c r="OF37">
        <v>0</v>
      </c>
      <c r="OG37">
        <v>0</v>
      </c>
      <c r="OH37">
        <v>0</v>
      </c>
      <c r="OI37">
        <v>0</v>
      </c>
      <c r="OJ37">
        <v>0</v>
      </c>
      <c r="OK37">
        <v>0</v>
      </c>
      <c r="OL37">
        <v>648</v>
      </c>
      <c r="OM37">
        <v>550</v>
      </c>
      <c r="ON37">
        <v>19</v>
      </c>
      <c r="OO37">
        <v>11</v>
      </c>
      <c r="OP37">
        <v>0</v>
      </c>
      <c r="OQ37">
        <v>0</v>
      </c>
      <c r="OR37">
        <v>0</v>
      </c>
      <c r="OS37">
        <v>0</v>
      </c>
      <c r="OT37">
        <v>0</v>
      </c>
      <c r="OU37">
        <v>0</v>
      </c>
      <c r="OV37">
        <v>0</v>
      </c>
      <c r="OW37">
        <v>0</v>
      </c>
      <c r="OX37">
        <v>0</v>
      </c>
      <c r="OY37">
        <v>42</v>
      </c>
      <c r="OZ37">
        <v>1</v>
      </c>
      <c r="PA37">
        <v>0</v>
      </c>
      <c r="PB37">
        <v>0</v>
      </c>
      <c r="PC37">
        <v>10</v>
      </c>
      <c r="PD37">
        <v>1</v>
      </c>
      <c r="PE37">
        <v>0</v>
      </c>
      <c r="PF37">
        <v>138</v>
      </c>
      <c r="PG37">
        <v>1419</v>
      </c>
      <c r="PH37">
        <v>0</v>
      </c>
      <c r="PI37">
        <v>2</v>
      </c>
      <c r="PJ37">
        <v>0</v>
      </c>
      <c r="PK37">
        <v>0</v>
      </c>
      <c r="PL37">
        <v>0</v>
      </c>
      <c r="PM37">
        <v>0</v>
      </c>
      <c r="PN37">
        <v>0</v>
      </c>
      <c r="PO37">
        <v>0</v>
      </c>
      <c r="PP37">
        <v>0</v>
      </c>
      <c r="PQ37">
        <v>0</v>
      </c>
      <c r="PR37">
        <v>0</v>
      </c>
      <c r="PS37">
        <v>0</v>
      </c>
      <c r="PT37">
        <v>0</v>
      </c>
      <c r="PU37">
        <v>0</v>
      </c>
      <c r="PV37">
        <v>0</v>
      </c>
      <c r="PW37">
        <v>0</v>
      </c>
      <c r="PX37">
        <v>0</v>
      </c>
      <c r="PY37">
        <v>0</v>
      </c>
      <c r="PZ37">
        <v>0</v>
      </c>
      <c r="QA37">
        <v>0</v>
      </c>
      <c r="QB37">
        <v>0</v>
      </c>
      <c r="QC37">
        <v>0</v>
      </c>
      <c r="QD37">
        <v>0</v>
      </c>
      <c r="QE37">
        <v>0</v>
      </c>
      <c r="QF37">
        <v>0</v>
      </c>
      <c r="QG37">
        <v>0</v>
      </c>
      <c r="QH37">
        <v>0</v>
      </c>
      <c r="QI37">
        <v>0</v>
      </c>
      <c r="QJ37">
        <v>0</v>
      </c>
      <c r="QK37">
        <v>0</v>
      </c>
      <c r="QL37">
        <v>0</v>
      </c>
      <c r="QM37">
        <v>0</v>
      </c>
      <c r="QN37">
        <v>0</v>
      </c>
      <c r="QO37">
        <v>0</v>
      </c>
      <c r="QP37">
        <v>0</v>
      </c>
      <c r="QQ37">
        <v>0</v>
      </c>
      <c r="QR37">
        <v>0</v>
      </c>
      <c r="QS37">
        <v>0</v>
      </c>
      <c r="QT37">
        <v>0</v>
      </c>
      <c r="QU37">
        <v>0</v>
      </c>
      <c r="QV37">
        <v>0</v>
      </c>
      <c r="QW37">
        <v>0</v>
      </c>
      <c r="QX37">
        <v>0</v>
      </c>
      <c r="QY37">
        <v>0</v>
      </c>
      <c r="QZ37">
        <v>0</v>
      </c>
      <c r="RA37">
        <v>0</v>
      </c>
      <c r="RB37">
        <v>0</v>
      </c>
      <c r="RC37">
        <v>0</v>
      </c>
      <c r="RD37">
        <v>0</v>
      </c>
      <c r="RE37">
        <v>0</v>
      </c>
      <c r="RF37">
        <v>0</v>
      </c>
      <c r="RG37">
        <v>0</v>
      </c>
      <c r="RH37">
        <v>0</v>
      </c>
      <c r="RI37">
        <v>0</v>
      </c>
      <c r="RJ37">
        <v>0</v>
      </c>
      <c r="RK37">
        <v>0</v>
      </c>
      <c r="RL37">
        <v>0</v>
      </c>
      <c r="RM37">
        <v>0</v>
      </c>
      <c r="RN37">
        <v>0</v>
      </c>
      <c r="RO37">
        <v>0</v>
      </c>
      <c r="RP37">
        <v>0</v>
      </c>
      <c r="RQ37">
        <v>0</v>
      </c>
      <c r="RR37">
        <v>0</v>
      </c>
      <c r="RS37">
        <v>0</v>
      </c>
      <c r="RT37">
        <v>0</v>
      </c>
      <c r="RU37">
        <v>0</v>
      </c>
      <c r="RV37">
        <v>0</v>
      </c>
      <c r="RW37">
        <v>0</v>
      </c>
      <c r="RX37">
        <v>0</v>
      </c>
      <c r="RY37">
        <v>0</v>
      </c>
      <c r="RZ37">
        <v>0</v>
      </c>
      <c r="SA37">
        <v>0</v>
      </c>
      <c r="SB37">
        <v>0</v>
      </c>
      <c r="SC37">
        <v>0</v>
      </c>
      <c r="SD37">
        <v>0</v>
      </c>
      <c r="SE37">
        <v>0</v>
      </c>
      <c r="SF37">
        <v>0</v>
      </c>
      <c r="SG37">
        <v>0</v>
      </c>
      <c r="SH37">
        <v>0</v>
      </c>
      <c r="SI37">
        <v>0</v>
      </c>
      <c r="SJ37">
        <v>0</v>
      </c>
      <c r="SK37">
        <v>0</v>
      </c>
      <c r="SL37">
        <v>0</v>
      </c>
      <c r="SM37">
        <v>0</v>
      </c>
      <c r="SN37">
        <v>0</v>
      </c>
      <c r="SO37">
        <v>0</v>
      </c>
      <c r="SP37">
        <v>0</v>
      </c>
      <c r="SQ37">
        <v>0</v>
      </c>
      <c r="SR37">
        <v>0</v>
      </c>
      <c r="SS37">
        <v>0</v>
      </c>
      <c r="ST37">
        <v>0</v>
      </c>
      <c r="SU37">
        <v>0</v>
      </c>
      <c r="SV37">
        <v>0</v>
      </c>
      <c r="SW37">
        <v>0</v>
      </c>
      <c r="SX37">
        <v>0</v>
      </c>
      <c r="SY37">
        <v>0</v>
      </c>
      <c r="SZ37">
        <v>0</v>
      </c>
      <c r="TA37">
        <v>0</v>
      </c>
      <c r="TB37">
        <v>0</v>
      </c>
      <c r="TC37">
        <v>0</v>
      </c>
      <c r="TD37">
        <v>0</v>
      </c>
      <c r="TE37">
        <v>0</v>
      </c>
      <c r="TF37">
        <v>0</v>
      </c>
      <c r="TG37">
        <v>0</v>
      </c>
      <c r="TH37">
        <v>0</v>
      </c>
      <c r="TI37">
        <v>0</v>
      </c>
      <c r="TJ37">
        <v>0</v>
      </c>
      <c r="TK37">
        <v>0</v>
      </c>
      <c r="TL37">
        <v>0</v>
      </c>
      <c r="TM37">
        <v>0</v>
      </c>
      <c r="TN37">
        <v>0</v>
      </c>
      <c r="TO37">
        <v>0</v>
      </c>
      <c r="TP37">
        <v>0</v>
      </c>
      <c r="TQ37">
        <v>0</v>
      </c>
      <c r="TR37">
        <v>0</v>
      </c>
      <c r="TS37">
        <v>0</v>
      </c>
      <c r="TT37">
        <v>0</v>
      </c>
      <c r="TU37">
        <v>0</v>
      </c>
      <c r="TV37">
        <v>0</v>
      </c>
      <c r="TW37">
        <v>0</v>
      </c>
      <c r="TX37">
        <v>0</v>
      </c>
      <c r="TY37">
        <v>0</v>
      </c>
      <c r="TZ37">
        <v>0</v>
      </c>
      <c r="UA37">
        <v>0</v>
      </c>
      <c r="UB37">
        <v>0</v>
      </c>
      <c r="UC37">
        <v>0</v>
      </c>
      <c r="UD37">
        <v>0</v>
      </c>
      <c r="UE37">
        <v>0</v>
      </c>
      <c r="UF37">
        <v>0</v>
      </c>
      <c r="UG37">
        <v>0</v>
      </c>
      <c r="UH37">
        <v>0</v>
      </c>
      <c r="UI37">
        <v>0</v>
      </c>
      <c r="UJ37">
        <v>0</v>
      </c>
      <c r="UK37">
        <v>0</v>
      </c>
      <c r="UL37">
        <v>0</v>
      </c>
      <c r="UM37">
        <v>0</v>
      </c>
      <c r="UN37">
        <v>0</v>
      </c>
      <c r="UO37">
        <v>0</v>
      </c>
      <c r="UP37">
        <v>0</v>
      </c>
      <c r="UQ37">
        <v>0</v>
      </c>
      <c r="UR37">
        <v>0</v>
      </c>
      <c r="US37">
        <v>0</v>
      </c>
      <c r="UT37">
        <v>0</v>
      </c>
      <c r="UU37">
        <v>0</v>
      </c>
      <c r="UV37">
        <v>0</v>
      </c>
      <c r="UW37">
        <v>0</v>
      </c>
      <c r="UX37">
        <v>0</v>
      </c>
      <c r="UY37">
        <v>0</v>
      </c>
      <c r="UZ37">
        <v>0</v>
      </c>
      <c r="VA37">
        <v>0</v>
      </c>
      <c r="VB37">
        <v>0</v>
      </c>
      <c r="VC37">
        <v>0</v>
      </c>
      <c r="VD37">
        <v>0</v>
      </c>
      <c r="VE37">
        <v>0</v>
      </c>
      <c r="VF37">
        <v>0</v>
      </c>
      <c r="VG37">
        <v>0</v>
      </c>
      <c r="VH37">
        <v>0</v>
      </c>
      <c r="VI37">
        <v>0</v>
      </c>
      <c r="VJ37">
        <v>0</v>
      </c>
      <c r="VK37">
        <v>0</v>
      </c>
      <c r="VL37">
        <v>0</v>
      </c>
      <c r="VM37">
        <v>0</v>
      </c>
      <c r="VN37">
        <v>0</v>
      </c>
      <c r="VO37">
        <v>0</v>
      </c>
      <c r="VP37">
        <v>0</v>
      </c>
      <c r="VQ37">
        <v>0</v>
      </c>
      <c r="VR37">
        <v>0</v>
      </c>
      <c r="VS37">
        <v>0</v>
      </c>
      <c r="VT37">
        <v>0</v>
      </c>
      <c r="VU37">
        <v>0</v>
      </c>
      <c r="VV37">
        <v>0</v>
      </c>
      <c r="VW37">
        <v>0</v>
      </c>
      <c r="VX37">
        <v>0</v>
      </c>
      <c r="VY37">
        <v>0</v>
      </c>
      <c r="VZ37">
        <v>0</v>
      </c>
      <c r="WA37">
        <v>0</v>
      </c>
      <c r="WB37">
        <v>0</v>
      </c>
      <c r="WC37">
        <v>0</v>
      </c>
      <c r="WD37">
        <v>0</v>
      </c>
      <c r="WE37">
        <v>0</v>
      </c>
      <c r="WF37">
        <v>0</v>
      </c>
      <c r="WG37">
        <v>0</v>
      </c>
      <c r="WH37">
        <v>0</v>
      </c>
      <c r="WI37">
        <v>0</v>
      </c>
      <c r="WJ37">
        <v>0</v>
      </c>
      <c r="WK37">
        <v>0</v>
      </c>
      <c r="WL37">
        <v>0</v>
      </c>
      <c r="WM37">
        <v>0</v>
      </c>
      <c r="WN37">
        <v>0</v>
      </c>
      <c r="WO37">
        <v>0</v>
      </c>
      <c r="WP37">
        <v>0</v>
      </c>
      <c r="WQ37">
        <v>0</v>
      </c>
      <c r="WR37">
        <v>0</v>
      </c>
      <c r="WS37">
        <v>0</v>
      </c>
      <c r="WT37">
        <v>0</v>
      </c>
      <c r="WU37">
        <v>0</v>
      </c>
      <c r="WV37">
        <v>0</v>
      </c>
      <c r="WW37">
        <v>0</v>
      </c>
      <c r="WX37">
        <v>0</v>
      </c>
      <c r="WY37">
        <v>0</v>
      </c>
      <c r="WZ37">
        <v>0</v>
      </c>
      <c r="XA37">
        <v>0</v>
      </c>
      <c r="XB37">
        <v>0</v>
      </c>
      <c r="XC37">
        <v>0</v>
      </c>
      <c r="XD37">
        <v>0</v>
      </c>
      <c r="XE37">
        <v>0</v>
      </c>
      <c r="XF37">
        <v>0</v>
      </c>
      <c r="XG37">
        <v>0</v>
      </c>
      <c r="XH37">
        <v>0</v>
      </c>
      <c r="XI37">
        <v>0</v>
      </c>
      <c r="XJ37">
        <v>0</v>
      </c>
      <c r="XK37">
        <v>0</v>
      </c>
      <c r="XL37">
        <v>0</v>
      </c>
      <c r="XM37">
        <v>0</v>
      </c>
      <c r="XN37">
        <v>0</v>
      </c>
      <c r="XO37">
        <v>0</v>
      </c>
      <c r="XP37">
        <v>0</v>
      </c>
      <c r="XQ37">
        <v>0</v>
      </c>
      <c r="XR37">
        <v>0</v>
      </c>
      <c r="XS37">
        <v>0</v>
      </c>
      <c r="XT37">
        <v>0</v>
      </c>
      <c r="XU37">
        <v>0</v>
      </c>
      <c r="XV37">
        <v>0</v>
      </c>
      <c r="XW37">
        <v>0</v>
      </c>
      <c r="XX37">
        <v>0</v>
      </c>
      <c r="XY37">
        <v>0</v>
      </c>
      <c r="XZ37">
        <v>0</v>
      </c>
      <c r="YA37">
        <v>0</v>
      </c>
      <c r="YB37">
        <v>0</v>
      </c>
      <c r="YC37">
        <v>0</v>
      </c>
      <c r="YD37">
        <v>0</v>
      </c>
      <c r="YE37">
        <v>0</v>
      </c>
      <c r="YF37">
        <v>0</v>
      </c>
      <c r="YG37">
        <v>0</v>
      </c>
      <c r="YH37">
        <v>0</v>
      </c>
      <c r="YI37">
        <v>0</v>
      </c>
      <c r="YJ37">
        <v>0</v>
      </c>
      <c r="YK37">
        <v>0</v>
      </c>
      <c r="YL37">
        <v>0</v>
      </c>
      <c r="YM37">
        <v>0</v>
      </c>
      <c r="YN37">
        <v>0</v>
      </c>
      <c r="YO37">
        <v>0</v>
      </c>
      <c r="YP37">
        <v>0</v>
      </c>
      <c r="YQ37">
        <v>0</v>
      </c>
      <c r="YR37">
        <v>0</v>
      </c>
      <c r="YS37">
        <v>0</v>
      </c>
      <c r="YT37">
        <v>0</v>
      </c>
      <c r="YU37">
        <v>0</v>
      </c>
      <c r="YV37">
        <v>0</v>
      </c>
      <c r="YW37">
        <v>0</v>
      </c>
      <c r="YX37">
        <v>0</v>
      </c>
      <c r="YY37">
        <v>0</v>
      </c>
      <c r="YZ37">
        <v>0</v>
      </c>
      <c r="ZA37">
        <v>0</v>
      </c>
      <c r="ZB37">
        <v>0</v>
      </c>
      <c r="ZC37">
        <v>0</v>
      </c>
      <c r="ZD37">
        <v>0</v>
      </c>
      <c r="ZE37">
        <v>0</v>
      </c>
      <c r="ZF37">
        <v>0</v>
      </c>
      <c r="ZG37">
        <v>0</v>
      </c>
      <c r="ZH37">
        <v>0</v>
      </c>
      <c r="ZI37">
        <v>0</v>
      </c>
      <c r="ZJ37">
        <v>0</v>
      </c>
      <c r="ZK37">
        <v>0</v>
      </c>
      <c r="ZL37">
        <v>0</v>
      </c>
      <c r="ZM37">
        <v>0</v>
      </c>
      <c r="ZN37">
        <v>0</v>
      </c>
      <c r="ZO37">
        <v>0</v>
      </c>
      <c r="ZP37">
        <v>0</v>
      </c>
      <c r="ZQ37">
        <v>0</v>
      </c>
      <c r="ZR37">
        <v>0</v>
      </c>
      <c r="ZS37">
        <v>0</v>
      </c>
      <c r="ZT37">
        <v>0</v>
      </c>
      <c r="ZU37">
        <v>0</v>
      </c>
      <c r="ZV37">
        <v>0</v>
      </c>
      <c r="ZW37">
        <v>0</v>
      </c>
      <c r="ZX37">
        <v>0</v>
      </c>
      <c r="ZY37">
        <v>0</v>
      </c>
      <c r="ZZ37">
        <v>0</v>
      </c>
      <c r="AAA37">
        <v>0</v>
      </c>
      <c r="AAB37">
        <v>0</v>
      </c>
      <c r="AAC37">
        <v>0</v>
      </c>
      <c r="AAD37">
        <v>0</v>
      </c>
      <c r="AAE37">
        <v>0</v>
      </c>
      <c r="AAF37">
        <v>0</v>
      </c>
      <c r="AAG37">
        <v>0</v>
      </c>
      <c r="AAH37">
        <v>0</v>
      </c>
      <c r="AAI37">
        <v>0</v>
      </c>
      <c r="AAJ37">
        <v>0</v>
      </c>
      <c r="AAK37">
        <v>0</v>
      </c>
      <c r="AAL37">
        <v>0</v>
      </c>
      <c r="AAM37">
        <v>0</v>
      </c>
      <c r="AAN37">
        <v>0</v>
      </c>
      <c r="AAO37">
        <v>0</v>
      </c>
      <c r="AAP37">
        <v>0</v>
      </c>
      <c r="AAQ37">
        <v>0</v>
      </c>
      <c r="AAR37">
        <v>0</v>
      </c>
      <c r="AAS37">
        <v>0</v>
      </c>
      <c r="AAT37">
        <v>0</v>
      </c>
      <c r="AAU37">
        <v>0</v>
      </c>
      <c r="AAV37">
        <v>0</v>
      </c>
      <c r="AAW37">
        <v>0</v>
      </c>
      <c r="AAX37">
        <v>0</v>
      </c>
      <c r="AAY37">
        <v>0</v>
      </c>
      <c r="AAZ37">
        <v>0</v>
      </c>
      <c r="ABA37">
        <v>0</v>
      </c>
      <c r="ABB37">
        <v>0</v>
      </c>
      <c r="ABC37">
        <v>0</v>
      </c>
      <c r="ABD37">
        <v>0</v>
      </c>
      <c r="ABE37">
        <v>0</v>
      </c>
      <c r="ABF37">
        <v>0</v>
      </c>
      <c r="ABG37">
        <v>0</v>
      </c>
      <c r="ABH37">
        <v>0</v>
      </c>
      <c r="ABI37">
        <v>0</v>
      </c>
      <c r="ABJ37">
        <v>0</v>
      </c>
      <c r="ABK37">
        <v>0</v>
      </c>
      <c r="ABL37">
        <v>0</v>
      </c>
      <c r="ABM37">
        <v>0</v>
      </c>
      <c r="ABN37">
        <v>0</v>
      </c>
      <c r="ABO37">
        <v>0</v>
      </c>
      <c r="ABP37">
        <v>0</v>
      </c>
      <c r="ABQ37">
        <v>0</v>
      </c>
      <c r="ABR37">
        <v>0</v>
      </c>
      <c r="ABS37">
        <v>0</v>
      </c>
      <c r="ABT37">
        <v>0</v>
      </c>
      <c r="ABU37">
        <v>0</v>
      </c>
      <c r="ABV37">
        <v>0</v>
      </c>
      <c r="ABW37">
        <v>0</v>
      </c>
      <c r="ABX37">
        <v>0</v>
      </c>
      <c r="ABY37">
        <v>0</v>
      </c>
      <c r="ABZ37">
        <v>0</v>
      </c>
      <c r="ACA37">
        <v>0</v>
      </c>
      <c r="ACB37">
        <v>0</v>
      </c>
      <c r="ACC37">
        <v>0</v>
      </c>
      <c r="ACD37">
        <v>0</v>
      </c>
      <c r="ACE37">
        <v>0</v>
      </c>
      <c r="ACF37">
        <v>0</v>
      </c>
      <c r="ACG37">
        <v>0</v>
      </c>
      <c r="ACH37">
        <v>0</v>
      </c>
      <c r="ACI37">
        <v>0</v>
      </c>
      <c r="ACJ37">
        <v>0</v>
      </c>
      <c r="ACK37">
        <v>0</v>
      </c>
      <c r="ACL37">
        <v>0</v>
      </c>
      <c r="ACM37">
        <v>0</v>
      </c>
      <c r="ACN37">
        <v>0</v>
      </c>
      <c r="ACO37">
        <v>0</v>
      </c>
      <c r="ACP37">
        <v>0</v>
      </c>
      <c r="ACQ37">
        <v>0</v>
      </c>
      <c r="ACR37">
        <v>0</v>
      </c>
      <c r="ACS37">
        <v>0</v>
      </c>
      <c r="ACT37">
        <v>0</v>
      </c>
      <c r="ACU37">
        <v>0</v>
      </c>
      <c r="ACV37">
        <v>0</v>
      </c>
      <c r="ACW37">
        <v>0</v>
      </c>
      <c r="ACX37">
        <v>0</v>
      </c>
      <c r="ACY37">
        <v>0</v>
      </c>
      <c r="ACZ37">
        <v>0</v>
      </c>
      <c r="ADA37">
        <v>0</v>
      </c>
      <c r="ADB37">
        <v>0</v>
      </c>
      <c r="ADC37">
        <v>0</v>
      </c>
      <c r="ADD37">
        <v>0</v>
      </c>
      <c r="ADE37">
        <v>0</v>
      </c>
      <c r="ADF37">
        <v>0</v>
      </c>
      <c r="ADG37">
        <v>0</v>
      </c>
      <c r="ADH37">
        <v>0</v>
      </c>
      <c r="ADI37">
        <v>0</v>
      </c>
      <c r="ADJ37">
        <v>0</v>
      </c>
      <c r="ADK37">
        <v>0</v>
      </c>
      <c r="ADL37">
        <v>0</v>
      </c>
      <c r="ADM37">
        <v>0</v>
      </c>
      <c r="ADN37">
        <v>0</v>
      </c>
      <c r="ADO37">
        <v>0</v>
      </c>
      <c r="ADP37">
        <v>0</v>
      </c>
      <c r="ADQ37">
        <v>0</v>
      </c>
      <c r="ADR37">
        <v>0</v>
      </c>
      <c r="ADS37">
        <v>0</v>
      </c>
      <c r="ADT37">
        <v>0</v>
      </c>
      <c r="ADU37">
        <v>0</v>
      </c>
      <c r="ADV37">
        <v>0</v>
      </c>
      <c r="ADW37">
        <v>0</v>
      </c>
      <c r="ADX37">
        <v>0</v>
      </c>
      <c r="ADY37">
        <v>0</v>
      </c>
      <c r="ADZ37">
        <v>0</v>
      </c>
      <c r="AEA37">
        <v>0</v>
      </c>
      <c r="AEB37">
        <v>0</v>
      </c>
      <c r="AEC37">
        <v>0</v>
      </c>
      <c r="AED37">
        <v>0</v>
      </c>
      <c r="AEE37">
        <v>0</v>
      </c>
      <c r="AEF37">
        <v>0</v>
      </c>
      <c r="AEG37">
        <v>0</v>
      </c>
      <c r="AEH37">
        <v>0</v>
      </c>
      <c r="AEI37">
        <v>0</v>
      </c>
      <c r="AEJ37">
        <v>0</v>
      </c>
      <c r="AEK37">
        <v>0</v>
      </c>
      <c r="AEL37">
        <v>0</v>
      </c>
      <c r="AEM37">
        <v>0</v>
      </c>
      <c r="AEN37">
        <v>0</v>
      </c>
      <c r="AEO37">
        <v>0</v>
      </c>
      <c r="AEP37">
        <v>0</v>
      </c>
      <c r="AEQ37">
        <v>0</v>
      </c>
      <c r="AER37">
        <v>0</v>
      </c>
      <c r="AES37">
        <v>0</v>
      </c>
      <c r="AET37">
        <v>0</v>
      </c>
      <c r="AEU37">
        <v>0</v>
      </c>
      <c r="AEV37">
        <v>0</v>
      </c>
      <c r="AEW37">
        <v>0</v>
      </c>
      <c r="AEX37">
        <v>0</v>
      </c>
      <c r="AEY37">
        <v>0</v>
      </c>
      <c r="AEZ37">
        <v>0</v>
      </c>
      <c r="AFA37">
        <v>0</v>
      </c>
      <c r="AFB37">
        <v>0</v>
      </c>
      <c r="AFC37">
        <v>0</v>
      </c>
      <c r="AFD37">
        <v>0</v>
      </c>
      <c r="AFE37">
        <v>0</v>
      </c>
      <c r="AFF37">
        <v>0</v>
      </c>
      <c r="AFG37">
        <v>0</v>
      </c>
      <c r="AFH37">
        <v>0</v>
      </c>
      <c r="AFI37">
        <v>0</v>
      </c>
      <c r="AFJ37">
        <v>0</v>
      </c>
      <c r="AFK37">
        <v>0</v>
      </c>
      <c r="AFL37">
        <v>0</v>
      </c>
      <c r="AFM37">
        <v>0</v>
      </c>
      <c r="AFN37">
        <v>0</v>
      </c>
      <c r="AFO37">
        <v>0</v>
      </c>
      <c r="AFP37">
        <v>0</v>
      </c>
      <c r="AFQ37">
        <v>0</v>
      </c>
      <c r="AFR37">
        <v>0</v>
      </c>
      <c r="AFS37">
        <v>0</v>
      </c>
      <c r="AFT37">
        <v>0</v>
      </c>
      <c r="AFU37">
        <v>2</v>
      </c>
      <c r="AFV37">
        <v>0</v>
      </c>
      <c r="AFW37">
        <v>0</v>
      </c>
      <c r="AFX37">
        <v>0</v>
      </c>
      <c r="AFY37">
        <v>0</v>
      </c>
      <c r="AFZ37">
        <v>0</v>
      </c>
      <c r="AGA37">
        <v>0</v>
      </c>
      <c r="AGB37">
        <v>0</v>
      </c>
      <c r="AGC37">
        <v>0</v>
      </c>
      <c r="AGD37">
        <v>0</v>
      </c>
      <c r="AGE37">
        <v>0</v>
      </c>
      <c r="AGF37">
        <v>0</v>
      </c>
      <c r="AGG37">
        <v>0</v>
      </c>
      <c r="AGH37">
        <v>0</v>
      </c>
      <c r="AGI37">
        <v>0</v>
      </c>
      <c r="AGJ37">
        <v>0</v>
      </c>
      <c r="AGK37">
        <v>0</v>
      </c>
      <c r="AGL37">
        <v>0</v>
      </c>
      <c r="AGM37">
        <v>0</v>
      </c>
      <c r="AGN37">
        <v>0</v>
      </c>
      <c r="AGO37">
        <v>2</v>
      </c>
      <c r="AGP37">
        <v>0</v>
      </c>
      <c r="AGQ37">
        <v>0</v>
      </c>
      <c r="AGR37">
        <v>0</v>
      </c>
      <c r="AGS37">
        <v>0</v>
      </c>
      <c r="AGT37">
        <v>0</v>
      </c>
      <c r="AGU37">
        <v>0</v>
      </c>
      <c r="AGV37">
        <v>0</v>
      </c>
      <c r="AGW37">
        <v>0</v>
      </c>
      <c r="AGX37">
        <v>0</v>
      </c>
      <c r="AGY37">
        <v>0</v>
      </c>
      <c r="AGZ37">
        <v>0</v>
      </c>
      <c r="AHA37">
        <v>0</v>
      </c>
      <c r="AHB37">
        <v>0</v>
      </c>
      <c r="AHC37">
        <v>0</v>
      </c>
      <c r="AHD37">
        <v>0</v>
      </c>
      <c r="AHE37">
        <v>0</v>
      </c>
      <c r="AHF37">
        <v>0</v>
      </c>
      <c r="AHG37">
        <v>0</v>
      </c>
      <c r="AHH37">
        <v>0</v>
      </c>
      <c r="AHI37">
        <v>0</v>
      </c>
      <c r="AHJ37">
        <v>0</v>
      </c>
      <c r="AHK37">
        <v>0</v>
      </c>
      <c r="AHL37">
        <v>0</v>
      </c>
      <c r="AHM37">
        <v>0</v>
      </c>
      <c r="AHN37">
        <v>0</v>
      </c>
      <c r="AHO37">
        <v>0</v>
      </c>
      <c r="AHP37">
        <v>0</v>
      </c>
      <c r="AHQ37">
        <v>0</v>
      </c>
      <c r="AHR37">
        <v>0</v>
      </c>
      <c r="AHS37">
        <v>0</v>
      </c>
      <c r="AHT37">
        <v>0</v>
      </c>
      <c r="AHU37">
        <v>0</v>
      </c>
      <c r="AHV37">
        <v>0</v>
      </c>
      <c r="AHW37">
        <v>0</v>
      </c>
      <c r="AHX37">
        <v>0</v>
      </c>
      <c r="AHY37">
        <v>0</v>
      </c>
      <c r="AHZ37">
        <v>0</v>
      </c>
      <c r="AIA37">
        <v>0</v>
      </c>
      <c r="AIB37">
        <v>0</v>
      </c>
      <c r="AIC37">
        <v>0</v>
      </c>
      <c r="AID37">
        <v>0</v>
      </c>
      <c r="AIE37">
        <v>0</v>
      </c>
      <c r="AIF37">
        <v>0</v>
      </c>
      <c r="AIG37">
        <v>0</v>
      </c>
      <c r="AIH37">
        <v>0</v>
      </c>
      <c r="AII37">
        <v>0</v>
      </c>
      <c r="AIJ37">
        <v>0</v>
      </c>
      <c r="AIK37">
        <v>0</v>
      </c>
      <c r="AIL37">
        <v>0</v>
      </c>
      <c r="AIM37">
        <v>0</v>
      </c>
      <c r="AIN37">
        <v>0</v>
      </c>
      <c r="AIO37">
        <v>0</v>
      </c>
      <c r="AIP37">
        <v>0</v>
      </c>
      <c r="AIQ37">
        <v>0</v>
      </c>
      <c r="AIR37">
        <v>0</v>
      </c>
      <c r="AIS37">
        <v>0</v>
      </c>
      <c r="AIT37">
        <v>0</v>
      </c>
      <c r="AIU37">
        <v>0</v>
      </c>
      <c r="AIV37">
        <v>0</v>
      </c>
      <c r="AIW37">
        <v>0</v>
      </c>
      <c r="AIX37">
        <v>0</v>
      </c>
      <c r="AIY37">
        <v>0</v>
      </c>
      <c r="AIZ37">
        <v>0</v>
      </c>
      <c r="AJA37">
        <v>0</v>
      </c>
      <c r="AJB37">
        <v>0</v>
      </c>
      <c r="AJC37">
        <v>0</v>
      </c>
      <c r="AJD37">
        <v>0</v>
      </c>
      <c r="AJE37">
        <v>0</v>
      </c>
      <c r="AJF37">
        <v>0</v>
      </c>
      <c r="AJG37">
        <v>0</v>
      </c>
      <c r="AJH37">
        <v>0</v>
      </c>
      <c r="AJI37">
        <v>0</v>
      </c>
      <c r="AJJ37">
        <v>0</v>
      </c>
      <c r="AJK37">
        <v>0</v>
      </c>
      <c r="AJL37">
        <v>0</v>
      </c>
      <c r="AJM37">
        <v>0</v>
      </c>
      <c r="AJN37">
        <v>0</v>
      </c>
      <c r="AJO37">
        <v>0</v>
      </c>
      <c r="AJP37">
        <v>673</v>
      </c>
      <c r="AJQ37">
        <v>0</v>
      </c>
      <c r="AJR37">
        <v>0</v>
      </c>
      <c r="AJS37">
        <v>0</v>
      </c>
      <c r="AJT37">
        <v>0</v>
      </c>
      <c r="AJU37">
        <v>1</v>
      </c>
      <c r="AJV37">
        <v>0</v>
      </c>
      <c r="AJW37">
        <v>0</v>
      </c>
      <c r="AJX37">
        <v>0</v>
      </c>
      <c r="AJY37">
        <v>0</v>
      </c>
      <c r="AJZ37">
        <v>0</v>
      </c>
      <c r="AKA37">
        <v>0</v>
      </c>
      <c r="AKB37">
        <v>0</v>
      </c>
      <c r="AKC37">
        <v>0</v>
      </c>
      <c r="AKD37">
        <v>0</v>
      </c>
      <c r="AKE37">
        <v>0</v>
      </c>
      <c r="AKF37">
        <v>0</v>
      </c>
      <c r="AKG37">
        <v>0</v>
      </c>
      <c r="AKH37">
        <v>0</v>
      </c>
      <c r="AKI37">
        <v>0</v>
      </c>
      <c r="AKJ37">
        <v>0</v>
      </c>
      <c r="AKK37">
        <v>0</v>
      </c>
      <c r="AKL37">
        <v>0</v>
      </c>
      <c r="AKM37">
        <v>1</v>
      </c>
      <c r="AKN37">
        <v>0</v>
      </c>
      <c r="AKO37">
        <v>0</v>
      </c>
      <c r="AKP37">
        <v>0</v>
      </c>
      <c r="AKQ37">
        <v>0</v>
      </c>
      <c r="AKR37">
        <v>0</v>
      </c>
      <c r="AKS37">
        <v>0</v>
      </c>
      <c r="AKT37">
        <v>0</v>
      </c>
      <c r="AKU37">
        <v>0</v>
      </c>
      <c r="AKV37">
        <v>0</v>
      </c>
      <c r="AKW37">
        <v>0</v>
      </c>
      <c r="AKX37">
        <v>0</v>
      </c>
      <c r="AKY37">
        <v>0</v>
      </c>
      <c r="AKZ37">
        <v>0</v>
      </c>
      <c r="ALA37">
        <v>0</v>
      </c>
      <c r="ALB37">
        <v>0</v>
      </c>
      <c r="ALC37">
        <v>0</v>
      </c>
      <c r="ALD37">
        <v>0</v>
      </c>
      <c r="ALE37">
        <v>0</v>
      </c>
      <c r="ALF37">
        <v>0</v>
      </c>
      <c r="ALG37">
        <v>0</v>
      </c>
      <c r="ALH37">
        <v>0</v>
      </c>
    </row>
    <row r="38" spans="1:996" hidden="1">
      <c r="A38" s="178" t="s">
        <v>159</v>
      </c>
      <c r="B38">
        <v>745</v>
      </c>
      <c r="C38">
        <v>49</v>
      </c>
      <c r="D38">
        <v>5</v>
      </c>
      <c r="E38">
        <v>17</v>
      </c>
      <c r="F38">
        <v>0</v>
      </c>
      <c r="G38">
        <v>1</v>
      </c>
      <c r="H38">
        <v>1</v>
      </c>
      <c r="I38">
        <v>0</v>
      </c>
      <c r="J38">
        <v>0</v>
      </c>
      <c r="K38">
        <v>0</v>
      </c>
      <c r="L38">
        <v>0</v>
      </c>
      <c r="M38">
        <v>0</v>
      </c>
      <c r="N38">
        <v>15</v>
      </c>
      <c r="O38">
        <v>7</v>
      </c>
      <c r="P38">
        <v>0</v>
      </c>
      <c r="Q38">
        <v>0</v>
      </c>
      <c r="R38">
        <v>1</v>
      </c>
      <c r="S38">
        <v>1</v>
      </c>
      <c r="T38">
        <v>0</v>
      </c>
      <c r="U38">
        <v>0</v>
      </c>
      <c r="V38">
        <v>1</v>
      </c>
      <c r="W38">
        <v>843</v>
      </c>
      <c r="X38">
        <v>0</v>
      </c>
      <c r="Y38">
        <v>71</v>
      </c>
      <c r="Z38">
        <v>1</v>
      </c>
      <c r="AA38">
        <v>294</v>
      </c>
      <c r="AB38">
        <v>95</v>
      </c>
      <c r="AC38">
        <v>3</v>
      </c>
      <c r="AD38">
        <v>1</v>
      </c>
      <c r="AE38">
        <v>0</v>
      </c>
      <c r="AF38">
        <v>4</v>
      </c>
      <c r="AG38">
        <v>1</v>
      </c>
      <c r="AH38">
        <v>1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16</v>
      </c>
      <c r="AO38">
        <v>0</v>
      </c>
      <c r="AP38">
        <v>0</v>
      </c>
      <c r="AQ38">
        <v>0</v>
      </c>
      <c r="AR38">
        <v>2</v>
      </c>
      <c r="AS38">
        <v>0</v>
      </c>
      <c r="AT38">
        <v>1</v>
      </c>
      <c r="AU38">
        <v>1</v>
      </c>
      <c r="AV38">
        <v>419</v>
      </c>
      <c r="AW38">
        <v>0</v>
      </c>
      <c r="AX38">
        <v>22</v>
      </c>
      <c r="AY38">
        <v>0</v>
      </c>
      <c r="AZ38">
        <v>1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1</v>
      </c>
      <c r="BV38">
        <v>0</v>
      </c>
      <c r="BW38">
        <v>0</v>
      </c>
      <c r="BX38">
        <v>0</v>
      </c>
      <c r="BY38">
        <v>1</v>
      </c>
      <c r="BZ38">
        <v>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8</v>
      </c>
      <c r="CS38">
        <v>1</v>
      </c>
      <c r="CT38">
        <v>16</v>
      </c>
      <c r="CU38">
        <v>0</v>
      </c>
      <c r="CV38">
        <v>0</v>
      </c>
      <c r="CW38">
        <v>0</v>
      </c>
      <c r="CX38">
        <v>1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1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4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5</v>
      </c>
      <c r="FP38">
        <v>0</v>
      </c>
      <c r="FQ38">
        <v>9</v>
      </c>
      <c r="FR38">
        <v>0</v>
      </c>
      <c r="FS38">
        <v>1</v>
      </c>
      <c r="FT38">
        <v>0</v>
      </c>
      <c r="FU38">
        <v>586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1</v>
      </c>
      <c r="GO38">
        <v>14</v>
      </c>
      <c r="GP38">
        <v>601</v>
      </c>
      <c r="GQ38">
        <v>0</v>
      </c>
      <c r="GR38">
        <v>61</v>
      </c>
      <c r="GS38">
        <v>0</v>
      </c>
      <c r="GT38">
        <v>2</v>
      </c>
      <c r="GU38">
        <v>2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1</v>
      </c>
      <c r="HN38">
        <v>0</v>
      </c>
      <c r="HO38">
        <v>5</v>
      </c>
      <c r="HP38">
        <v>0</v>
      </c>
      <c r="HQ38">
        <v>0</v>
      </c>
      <c r="HR38">
        <v>0</v>
      </c>
      <c r="HS38">
        <v>25</v>
      </c>
      <c r="HT38">
        <v>8</v>
      </c>
      <c r="HU38">
        <v>2</v>
      </c>
      <c r="HV38">
        <v>0</v>
      </c>
      <c r="HW38">
        <v>0</v>
      </c>
      <c r="HX38">
        <v>1</v>
      </c>
      <c r="HY38">
        <v>0</v>
      </c>
      <c r="HZ38">
        <v>0</v>
      </c>
      <c r="IA38">
        <v>0</v>
      </c>
      <c r="IB38">
        <v>0</v>
      </c>
      <c r="IC38">
        <v>0</v>
      </c>
      <c r="ID38">
        <v>0</v>
      </c>
      <c r="IE38">
        <v>0</v>
      </c>
      <c r="IF38">
        <v>1</v>
      </c>
      <c r="IG38">
        <v>0</v>
      </c>
      <c r="IH38">
        <v>0</v>
      </c>
      <c r="II38">
        <v>0</v>
      </c>
      <c r="IJ38">
        <v>0</v>
      </c>
      <c r="IK38">
        <v>0</v>
      </c>
      <c r="IL38">
        <v>0</v>
      </c>
      <c r="IM38">
        <v>0</v>
      </c>
      <c r="IN38">
        <v>37</v>
      </c>
      <c r="IO38">
        <v>0</v>
      </c>
      <c r="IP38">
        <v>4</v>
      </c>
      <c r="IQ38">
        <v>0</v>
      </c>
      <c r="IR38">
        <v>32</v>
      </c>
      <c r="IS38">
        <v>5</v>
      </c>
      <c r="IT38">
        <v>0</v>
      </c>
      <c r="IU38">
        <v>1</v>
      </c>
      <c r="IV38">
        <v>0</v>
      </c>
      <c r="IW38">
        <v>0</v>
      </c>
      <c r="IX38">
        <v>0</v>
      </c>
      <c r="IY38">
        <v>0</v>
      </c>
      <c r="IZ38">
        <v>0</v>
      </c>
      <c r="JA38">
        <v>0</v>
      </c>
      <c r="JB38">
        <v>0</v>
      </c>
      <c r="JC38">
        <v>0</v>
      </c>
      <c r="JD38">
        <v>0</v>
      </c>
      <c r="JE38">
        <v>0</v>
      </c>
      <c r="JF38">
        <v>0</v>
      </c>
      <c r="JG38">
        <v>0</v>
      </c>
      <c r="JH38">
        <v>0</v>
      </c>
      <c r="JI38">
        <v>0</v>
      </c>
      <c r="JJ38">
        <v>0</v>
      </c>
      <c r="JK38">
        <v>0</v>
      </c>
      <c r="JL38">
        <v>0</v>
      </c>
      <c r="JM38">
        <v>38</v>
      </c>
      <c r="JN38">
        <v>0</v>
      </c>
      <c r="JO38">
        <v>12</v>
      </c>
      <c r="JP38">
        <v>0</v>
      </c>
      <c r="JQ38">
        <v>112</v>
      </c>
      <c r="JR38">
        <v>37</v>
      </c>
      <c r="JS38">
        <v>2</v>
      </c>
      <c r="JT38">
        <v>1</v>
      </c>
      <c r="JU38">
        <v>0</v>
      </c>
      <c r="JV38">
        <v>2</v>
      </c>
      <c r="JW38">
        <v>0</v>
      </c>
      <c r="JX38">
        <v>0</v>
      </c>
      <c r="JY38">
        <v>0</v>
      </c>
      <c r="JZ38">
        <v>0</v>
      </c>
      <c r="KA38">
        <v>0</v>
      </c>
      <c r="KB38">
        <v>0</v>
      </c>
      <c r="KC38">
        <v>0</v>
      </c>
      <c r="KD38">
        <v>2</v>
      </c>
      <c r="KE38">
        <v>0</v>
      </c>
      <c r="KF38">
        <v>0</v>
      </c>
      <c r="KG38">
        <v>0</v>
      </c>
      <c r="KH38">
        <v>0</v>
      </c>
      <c r="KI38">
        <v>0</v>
      </c>
      <c r="KJ38">
        <v>0</v>
      </c>
      <c r="KK38">
        <v>1</v>
      </c>
      <c r="KL38">
        <v>157</v>
      </c>
      <c r="KM38">
        <v>0</v>
      </c>
      <c r="KN38">
        <v>18</v>
      </c>
      <c r="KO38">
        <v>0</v>
      </c>
      <c r="KP38">
        <v>24</v>
      </c>
      <c r="KQ38">
        <v>3</v>
      </c>
      <c r="KR38">
        <v>0</v>
      </c>
      <c r="KS38">
        <v>0</v>
      </c>
      <c r="KT38">
        <v>0</v>
      </c>
      <c r="KU38">
        <v>0</v>
      </c>
      <c r="KV38">
        <v>0</v>
      </c>
      <c r="KW38">
        <v>0</v>
      </c>
      <c r="KX38">
        <v>0</v>
      </c>
      <c r="KY38">
        <v>0</v>
      </c>
      <c r="KZ38">
        <v>0</v>
      </c>
      <c r="LA38">
        <v>0</v>
      </c>
      <c r="LB38">
        <v>0</v>
      </c>
      <c r="LC38">
        <v>0</v>
      </c>
      <c r="LD38">
        <v>0</v>
      </c>
      <c r="LE38">
        <v>0</v>
      </c>
      <c r="LF38">
        <v>0</v>
      </c>
      <c r="LG38">
        <v>0</v>
      </c>
      <c r="LH38">
        <v>0</v>
      </c>
      <c r="LI38">
        <v>0</v>
      </c>
      <c r="LJ38">
        <v>0</v>
      </c>
      <c r="LK38">
        <v>27</v>
      </c>
      <c r="LL38">
        <v>0</v>
      </c>
      <c r="LM38">
        <v>3</v>
      </c>
      <c r="LN38">
        <v>0</v>
      </c>
      <c r="LO38">
        <v>12</v>
      </c>
      <c r="LP38">
        <v>0</v>
      </c>
      <c r="LQ38">
        <v>0</v>
      </c>
      <c r="LR38">
        <v>0</v>
      </c>
      <c r="LS38">
        <v>0</v>
      </c>
      <c r="LT38">
        <v>0</v>
      </c>
      <c r="LU38">
        <v>0</v>
      </c>
      <c r="LV38">
        <v>0</v>
      </c>
      <c r="LW38">
        <v>0</v>
      </c>
      <c r="LX38">
        <v>0</v>
      </c>
      <c r="LY38">
        <v>0</v>
      </c>
      <c r="LZ38">
        <v>0</v>
      </c>
      <c r="MA38">
        <v>0</v>
      </c>
      <c r="MB38">
        <v>0</v>
      </c>
      <c r="MC38">
        <v>0</v>
      </c>
      <c r="MD38">
        <v>0</v>
      </c>
      <c r="ME38">
        <v>0</v>
      </c>
      <c r="MF38">
        <v>0</v>
      </c>
      <c r="MG38">
        <v>0</v>
      </c>
      <c r="MH38">
        <v>0</v>
      </c>
      <c r="MI38">
        <v>24</v>
      </c>
      <c r="MJ38">
        <v>36</v>
      </c>
      <c r="MK38">
        <v>0</v>
      </c>
      <c r="ML38">
        <v>0</v>
      </c>
      <c r="MM38">
        <v>0</v>
      </c>
      <c r="MN38">
        <v>26</v>
      </c>
      <c r="MO38">
        <v>1</v>
      </c>
      <c r="MP38">
        <v>0</v>
      </c>
      <c r="MQ38">
        <v>0</v>
      </c>
      <c r="MR38">
        <v>0</v>
      </c>
      <c r="MS38">
        <v>0</v>
      </c>
      <c r="MT38">
        <v>0</v>
      </c>
      <c r="MU38">
        <v>0</v>
      </c>
      <c r="MV38">
        <v>0</v>
      </c>
      <c r="MW38">
        <v>0</v>
      </c>
      <c r="MX38">
        <v>0</v>
      </c>
      <c r="MY38">
        <v>0</v>
      </c>
      <c r="MZ38">
        <v>0</v>
      </c>
      <c r="NA38">
        <v>0</v>
      </c>
      <c r="NB38">
        <v>0</v>
      </c>
      <c r="NC38">
        <v>0</v>
      </c>
      <c r="ND38">
        <v>0</v>
      </c>
      <c r="NE38">
        <v>0</v>
      </c>
      <c r="NF38">
        <v>0</v>
      </c>
      <c r="NG38">
        <v>0</v>
      </c>
      <c r="NH38">
        <v>0</v>
      </c>
      <c r="NI38">
        <v>27</v>
      </c>
      <c r="NJ38">
        <v>0</v>
      </c>
      <c r="NK38">
        <v>2</v>
      </c>
      <c r="NL38">
        <v>0</v>
      </c>
      <c r="NM38">
        <v>31</v>
      </c>
      <c r="NN38">
        <v>0</v>
      </c>
      <c r="NO38">
        <v>1</v>
      </c>
      <c r="NP38">
        <v>0</v>
      </c>
      <c r="NQ38">
        <v>0</v>
      </c>
      <c r="NR38">
        <v>0</v>
      </c>
      <c r="NS38">
        <v>0</v>
      </c>
      <c r="NT38">
        <v>0</v>
      </c>
      <c r="NU38">
        <v>0</v>
      </c>
      <c r="NV38">
        <v>0</v>
      </c>
      <c r="NW38">
        <v>0</v>
      </c>
      <c r="NX38">
        <v>0</v>
      </c>
      <c r="NY38">
        <v>0</v>
      </c>
      <c r="NZ38">
        <v>0</v>
      </c>
      <c r="OA38">
        <v>0</v>
      </c>
      <c r="OB38">
        <v>0</v>
      </c>
      <c r="OC38">
        <v>0</v>
      </c>
      <c r="OD38">
        <v>0</v>
      </c>
      <c r="OE38">
        <v>0</v>
      </c>
      <c r="OF38">
        <v>0</v>
      </c>
      <c r="OG38">
        <v>0</v>
      </c>
      <c r="OH38">
        <v>32</v>
      </c>
      <c r="OI38">
        <v>0</v>
      </c>
      <c r="OJ38">
        <v>3</v>
      </c>
      <c r="OK38">
        <v>0</v>
      </c>
      <c r="OL38">
        <v>1892</v>
      </c>
      <c r="OM38">
        <v>210</v>
      </c>
      <c r="ON38">
        <v>13</v>
      </c>
      <c r="OO38">
        <v>20</v>
      </c>
      <c r="OP38">
        <v>0</v>
      </c>
      <c r="OQ38">
        <v>8</v>
      </c>
      <c r="OR38">
        <v>2</v>
      </c>
      <c r="OS38">
        <v>1</v>
      </c>
      <c r="OT38">
        <v>0</v>
      </c>
      <c r="OU38">
        <v>0</v>
      </c>
      <c r="OV38">
        <v>0</v>
      </c>
      <c r="OW38">
        <v>0</v>
      </c>
      <c r="OX38">
        <v>15</v>
      </c>
      <c r="OY38">
        <v>26</v>
      </c>
      <c r="OZ38">
        <v>0</v>
      </c>
      <c r="PA38">
        <v>0</v>
      </c>
      <c r="PB38">
        <v>1</v>
      </c>
      <c r="PC38">
        <v>3</v>
      </c>
      <c r="PD38">
        <v>0</v>
      </c>
      <c r="PE38">
        <v>16</v>
      </c>
      <c r="PF38">
        <v>42</v>
      </c>
      <c r="PG38">
        <v>2249</v>
      </c>
      <c r="PH38">
        <v>0</v>
      </c>
      <c r="PI38">
        <v>197</v>
      </c>
      <c r="PJ38">
        <v>1</v>
      </c>
      <c r="PK38">
        <v>85</v>
      </c>
      <c r="PL38">
        <v>113</v>
      </c>
      <c r="PM38">
        <v>22</v>
      </c>
      <c r="PN38">
        <v>0</v>
      </c>
      <c r="PO38">
        <v>0</v>
      </c>
      <c r="PP38">
        <v>0</v>
      </c>
      <c r="PQ38">
        <v>0</v>
      </c>
      <c r="PR38">
        <v>0</v>
      </c>
      <c r="PS38">
        <v>0</v>
      </c>
      <c r="PT38">
        <v>8</v>
      </c>
      <c r="PU38">
        <v>0</v>
      </c>
      <c r="PV38">
        <v>0</v>
      </c>
      <c r="PW38">
        <v>0</v>
      </c>
      <c r="PX38">
        <v>0</v>
      </c>
      <c r="PY38">
        <v>0</v>
      </c>
      <c r="PZ38">
        <v>0</v>
      </c>
      <c r="QA38">
        <v>0</v>
      </c>
      <c r="QB38">
        <v>0</v>
      </c>
      <c r="QC38">
        <v>0</v>
      </c>
      <c r="QD38">
        <v>0</v>
      </c>
      <c r="QE38">
        <v>79</v>
      </c>
      <c r="QF38">
        <v>307</v>
      </c>
      <c r="QG38">
        <v>0</v>
      </c>
      <c r="QH38">
        <v>3</v>
      </c>
      <c r="QI38">
        <v>0</v>
      </c>
      <c r="QJ38">
        <v>337</v>
      </c>
      <c r="QK38">
        <v>239</v>
      </c>
      <c r="QL38">
        <v>12</v>
      </c>
      <c r="QM38">
        <v>0</v>
      </c>
      <c r="QN38">
        <v>0</v>
      </c>
      <c r="QO38">
        <v>0</v>
      </c>
      <c r="QP38">
        <v>0</v>
      </c>
      <c r="QQ38">
        <v>0</v>
      </c>
      <c r="QR38">
        <v>0</v>
      </c>
      <c r="QS38">
        <v>2</v>
      </c>
      <c r="QT38">
        <v>0</v>
      </c>
      <c r="QU38">
        <v>0</v>
      </c>
      <c r="QV38">
        <v>0</v>
      </c>
      <c r="QW38">
        <v>0</v>
      </c>
      <c r="QX38">
        <v>0</v>
      </c>
      <c r="QY38">
        <v>0</v>
      </c>
      <c r="QZ38">
        <v>0</v>
      </c>
      <c r="RA38">
        <v>0</v>
      </c>
      <c r="RB38">
        <v>0</v>
      </c>
      <c r="RC38">
        <v>0</v>
      </c>
      <c r="RD38">
        <v>41</v>
      </c>
      <c r="RE38">
        <v>631</v>
      </c>
      <c r="RF38">
        <v>0</v>
      </c>
      <c r="RG38">
        <v>4</v>
      </c>
      <c r="RH38">
        <v>0</v>
      </c>
      <c r="RI38">
        <v>6</v>
      </c>
      <c r="RJ38">
        <v>0</v>
      </c>
      <c r="RK38">
        <v>1</v>
      </c>
      <c r="RL38">
        <v>0</v>
      </c>
      <c r="RM38">
        <v>0</v>
      </c>
      <c r="RN38">
        <v>0</v>
      </c>
      <c r="RO38">
        <v>0</v>
      </c>
      <c r="RP38">
        <v>0</v>
      </c>
      <c r="RQ38">
        <v>0</v>
      </c>
      <c r="RR38">
        <v>0</v>
      </c>
      <c r="RS38">
        <v>0</v>
      </c>
      <c r="RT38">
        <v>0</v>
      </c>
      <c r="RU38">
        <v>0</v>
      </c>
      <c r="RV38">
        <v>0</v>
      </c>
      <c r="RW38">
        <v>0</v>
      </c>
      <c r="RX38">
        <v>0</v>
      </c>
      <c r="RY38">
        <v>0</v>
      </c>
      <c r="RZ38">
        <v>0</v>
      </c>
      <c r="SA38">
        <v>0</v>
      </c>
      <c r="SB38">
        <v>0</v>
      </c>
      <c r="SC38">
        <v>1</v>
      </c>
      <c r="SD38">
        <v>8</v>
      </c>
      <c r="SE38">
        <v>0</v>
      </c>
      <c r="SF38">
        <v>0</v>
      </c>
      <c r="SG38">
        <v>0</v>
      </c>
      <c r="SH38">
        <v>0</v>
      </c>
      <c r="SI38">
        <v>0</v>
      </c>
      <c r="SJ38">
        <v>3</v>
      </c>
      <c r="SK38">
        <v>0</v>
      </c>
      <c r="SL38">
        <v>0</v>
      </c>
      <c r="SM38">
        <v>0</v>
      </c>
      <c r="SN38">
        <v>0</v>
      </c>
      <c r="SO38">
        <v>0</v>
      </c>
      <c r="SP38">
        <v>0</v>
      </c>
      <c r="SQ38">
        <v>0</v>
      </c>
      <c r="SR38">
        <v>0</v>
      </c>
      <c r="SS38">
        <v>0</v>
      </c>
      <c r="ST38">
        <v>0</v>
      </c>
      <c r="SU38">
        <v>0</v>
      </c>
      <c r="SV38">
        <v>0</v>
      </c>
      <c r="SW38">
        <v>0</v>
      </c>
      <c r="SX38">
        <v>0</v>
      </c>
      <c r="SY38">
        <v>0</v>
      </c>
      <c r="SZ38">
        <v>0</v>
      </c>
      <c r="TA38">
        <v>0</v>
      </c>
      <c r="TB38">
        <v>0</v>
      </c>
      <c r="TC38">
        <v>3</v>
      </c>
      <c r="TD38">
        <v>0</v>
      </c>
      <c r="TE38">
        <v>0</v>
      </c>
      <c r="TF38">
        <v>0</v>
      </c>
      <c r="TG38">
        <v>0</v>
      </c>
      <c r="TH38">
        <v>0</v>
      </c>
      <c r="TI38">
        <v>1</v>
      </c>
      <c r="TJ38">
        <v>0</v>
      </c>
      <c r="TK38">
        <v>0</v>
      </c>
      <c r="TL38">
        <v>0</v>
      </c>
      <c r="TM38">
        <v>0</v>
      </c>
      <c r="TN38">
        <v>0</v>
      </c>
      <c r="TO38">
        <v>0</v>
      </c>
      <c r="TP38">
        <v>0</v>
      </c>
      <c r="TQ38">
        <v>0</v>
      </c>
      <c r="TR38">
        <v>0</v>
      </c>
      <c r="TS38">
        <v>0</v>
      </c>
      <c r="TT38">
        <v>0</v>
      </c>
      <c r="TU38">
        <v>0</v>
      </c>
      <c r="TV38">
        <v>0</v>
      </c>
      <c r="TW38">
        <v>0</v>
      </c>
      <c r="TX38">
        <v>0</v>
      </c>
      <c r="TY38">
        <v>0</v>
      </c>
      <c r="TZ38">
        <v>0</v>
      </c>
      <c r="UA38">
        <v>0</v>
      </c>
      <c r="UB38">
        <v>1</v>
      </c>
      <c r="UC38">
        <v>0</v>
      </c>
      <c r="UD38">
        <v>0</v>
      </c>
      <c r="UE38">
        <v>0</v>
      </c>
      <c r="UF38">
        <v>22</v>
      </c>
      <c r="UG38">
        <v>5</v>
      </c>
      <c r="UH38">
        <v>0</v>
      </c>
      <c r="UI38">
        <v>0</v>
      </c>
      <c r="UJ38">
        <v>0</v>
      </c>
      <c r="UK38">
        <v>0</v>
      </c>
      <c r="UL38">
        <v>0</v>
      </c>
      <c r="UM38">
        <v>0</v>
      </c>
      <c r="UN38">
        <v>0</v>
      </c>
      <c r="UO38">
        <v>0</v>
      </c>
      <c r="UP38">
        <v>0</v>
      </c>
      <c r="UQ38">
        <v>0</v>
      </c>
      <c r="UR38">
        <v>0</v>
      </c>
      <c r="US38">
        <v>0</v>
      </c>
      <c r="UT38">
        <v>0</v>
      </c>
      <c r="UU38">
        <v>0</v>
      </c>
      <c r="UV38">
        <v>0</v>
      </c>
      <c r="UW38">
        <v>0</v>
      </c>
      <c r="UX38">
        <v>0</v>
      </c>
      <c r="UY38">
        <v>0</v>
      </c>
      <c r="UZ38">
        <v>0</v>
      </c>
      <c r="VA38">
        <v>27</v>
      </c>
      <c r="VB38">
        <v>0</v>
      </c>
      <c r="VC38">
        <v>0</v>
      </c>
      <c r="VD38">
        <v>0</v>
      </c>
      <c r="VE38">
        <v>0</v>
      </c>
      <c r="VF38">
        <v>0</v>
      </c>
      <c r="VG38">
        <v>0</v>
      </c>
      <c r="VH38">
        <v>0</v>
      </c>
      <c r="VI38">
        <v>0</v>
      </c>
      <c r="VJ38">
        <v>0</v>
      </c>
      <c r="VK38">
        <v>0</v>
      </c>
      <c r="VL38">
        <v>0</v>
      </c>
      <c r="VM38">
        <v>0</v>
      </c>
      <c r="VN38">
        <v>0</v>
      </c>
      <c r="VO38">
        <v>0</v>
      </c>
      <c r="VP38">
        <v>0</v>
      </c>
      <c r="VQ38">
        <v>0</v>
      </c>
      <c r="VR38">
        <v>0</v>
      </c>
      <c r="VS38">
        <v>0</v>
      </c>
      <c r="VT38">
        <v>0</v>
      </c>
      <c r="VU38">
        <v>0</v>
      </c>
      <c r="VV38">
        <v>0</v>
      </c>
      <c r="VW38">
        <v>0</v>
      </c>
      <c r="VX38">
        <v>0</v>
      </c>
      <c r="VY38">
        <v>0</v>
      </c>
      <c r="VZ38">
        <v>0</v>
      </c>
      <c r="WA38">
        <v>0</v>
      </c>
      <c r="WB38">
        <v>0</v>
      </c>
      <c r="WC38">
        <v>0</v>
      </c>
      <c r="WD38">
        <v>0</v>
      </c>
      <c r="WE38">
        <v>0</v>
      </c>
      <c r="WF38">
        <v>0</v>
      </c>
      <c r="WG38">
        <v>0</v>
      </c>
      <c r="WH38">
        <v>0</v>
      </c>
      <c r="WI38">
        <v>0</v>
      </c>
      <c r="WJ38">
        <v>0</v>
      </c>
      <c r="WK38">
        <v>0</v>
      </c>
      <c r="WL38">
        <v>0</v>
      </c>
      <c r="WM38">
        <v>0</v>
      </c>
      <c r="WN38">
        <v>0</v>
      </c>
      <c r="WO38">
        <v>0</v>
      </c>
      <c r="WP38">
        <v>0</v>
      </c>
      <c r="WQ38">
        <v>0</v>
      </c>
      <c r="WR38">
        <v>0</v>
      </c>
      <c r="WS38">
        <v>0</v>
      </c>
      <c r="WT38">
        <v>0</v>
      </c>
      <c r="WU38">
        <v>0</v>
      </c>
      <c r="WV38">
        <v>0</v>
      </c>
      <c r="WW38">
        <v>0</v>
      </c>
      <c r="WX38">
        <v>0</v>
      </c>
      <c r="WY38">
        <v>0</v>
      </c>
      <c r="WZ38">
        <v>0</v>
      </c>
      <c r="XA38">
        <v>0</v>
      </c>
      <c r="XB38">
        <v>0</v>
      </c>
      <c r="XC38">
        <v>14</v>
      </c>
      <c r="XD38">
        <v>6</v>
      </c>
      <c r="XE38">
        <v>9</v>
      </c>
      <c r="XF38">
        <v>0</v>
      </c>
      <c r="XG38">
        <v>0</v>
      </c>
      <c r="XH38">
        <v>0</v>
      </c>
      <c r="XI38">
        <v>0</v>
      </c>
      <c r="XJ38">
        <v>0</v>
      </c>
      <c r="XK38">
        <v>0</v>
      </c>
      <c r="XL38">
        <v>0</v>
      </c>
      <c r="XM38">
        <v>0</v>
      </c>
      <c r="XN38">
        <v>0</v>
      </c>
      <c r="XO38">
        <v>0</v>
      </c>
      <c r="XP38">
        <v>0</v>
      </c>
      <c r="XQ38">
        <v>0</v>
      </c>
      <c r="XR38">
        <v>0</v>
      </c>
      <c r="XS38">
        <v>0</v>
      </c>
      <c r="XT38">
        <v>0</v>
      </c>
      <c r="XU38">
        <v>0</v>
      </c>
      <c r="XV38">
        <v>0</v>
      </c>
      <c r="XW38">
        <v>20</v>
      </c>
      <c r="XX38">
        <v>49</v>
      </c>
      <c r="XY38">
        <v>0</v>
      </c>
      <c r="XZ38">
        <v>0</v>
      </c>
      <c r="YA38">
        <v>0</v>
      </c>
      <c r="YB38">
        <v>0</v>
      </c>
      <c r="YC38">
        <v>1</v>
      </c>
      <c r="YD38">
        <v>0</v>
      </c>
      <c r="YE38">
        <v>0</v>
      </c>
      <c r="YF38">
        <v>0</v>
      </c>
      <c r="YG38">
        <v>0</v>
      </c>
      <c r="YH38">
        <v>0</v>
      </c>
      <c r="YI38">
        <v>0</v>
      </c>
      <c r="YJ38">
        <v>0</v>
      </c>
      <c r="YK38">
        <v>0</v>
      </c>
      <c r="YL38">
        <v>0</v>
      </c>
      <c r="YM38">
        <v>0</v>
      </c>
      <c r="YN38">
        <v>0</v>
      </c>
      <c r="YO38">
        <v>0</v>
      </c>
      <c r="YP38">
        <v>0</v>
      </c>
      <c r="YQ38">
        <v>0</v>
      </c>
      <c r="YR38">
        <v>0</v>
      </c>
      <c r="YS38">
        <v>0</v>
      </c>
      <c r="YT38">
        <v>0</v>
      </c>
      <c r="YU38">
        <v>0</v>
      </c>
      <c r="YV38">
        <v>4</v>
      </c>
      <c r="YW38">
        <v>5</v>
      </c>
      <c r="YX38">
        <v>0</v>
      </c>
      <c r="YY38">
        <v>0</v>
      </c>
      <c r="YZ38">
        <v>0</v>
      </c>
      <c r="ZA38">
        <v>0</v>
      </c>
      <c r="ZB38">
        <v>0</v>
      </c>
      <c r="ZC38">
        <v>0</v>
      </c>
      <c r="ZD38">
        <v>0</v>
      </c>
      <c r="ZE38">
        <v>0</v>
      </c>
      <c r="ZF38">
        <v>0</v>
      </c>
      <c r="ZG38">
        <v>0</v>
      </c>
      <c r="ZH38">
        <v>0</v>
      </c>
      <c r="ZI38">
        <v>0</v>
      </c>
      <c r="ZJ38">
        <v>0</v>
      </c>
      <c r="ZK38">
        <v>0</v>
      </c>
      <c r="ZL38">
        <v>0</v>
      </c>
      <c r="ZM38">
        <v>0</v>
      </c>
      <c r="ZN38">
        <v>0</v>
      </c>
      <c r="ZO38">
        <v>0</v>
      </c>
      <c r="ZP38">
        <v>0</v>
      </c>
      <c r="ZQ38">
        <v>0</v>
      </c>
      <c r="ZR38">
        <v>0</v>
      </c>
      <c r="ZS38">
        <v>0</v>
      </c>
      <c r="ZT38">
        <v>0</v>
      </c>
      <c r="ZU38">
        <v>0</v>
      </c>
      <c r="ZV38">
        <v>0</v>
      </c>
      <c r="ZW38">
        <v>0</v>
      </c>
      <c r="ZX38">
        <v>0</v>
      </c>
      <c r="ZY38">
        <v>0</v>
      </c>
      <c r="ZZ38">
        <v>34</v>
      </c>
      <c r="AAA38">
        <v>19</v>
      </c>
      <c r="AAB38">
        <v>5</v>
      </c>
      <c r="AAC38">
        <v>0</v>
      </c>
      <c r="AAD38">
        <v>0</v>
      </c>
      <c r="AAE38">
        <v>0</v>
      </c>
      <c r="AAF38">
        <v>0</v>
      </c>
      <c r="AAG38">
        <v>0</v>
      </c>
      <c r="AAH38">
        <v>0</v>
      </c>
      <c r="AAI38">
        <v>0</v>
      </c>
      <c r="AAJ38">
        <v>0</v>
      </c>
      <c r="AAK38">
        <v>0</v>
      </c>
      <c r="AAL38">
        <v>0</v>
      </c>
      <c r="AAM38">
        <v>0</v>
      </c>
      <c r="AAN38">
        <v>0</v>
      </c>
      <c r="AAO38">
        <v>0</v>
      </c>
      <c r="AAP38">
        <v>0</v>
      </c>
      <c r="AAQ38">
        <v>0</v>
      </c>
      <c r="AAR38">
        <v>0</v>
      </c>
      <c r="AAS38">
        <v>0</v>
      </c>
      <c r="AAT38">
        <v>17</v>
      </c>
      <c r="AAU38">
        <v>75</v>
      </c>
      <c r="AAV38">
        <v>0</v>
      </c>
      <c r="AAW38">
        <v>0</v>
      </c>
      <c r="AAX38">
        <v>0</v>
      </c>
      <c r="AAY38">
        <v>32</v>
      </c>
      <c r="AAZ38">
        <v>12</v>
      </c>
      <c r="ABA38">
        <v>7</v>
      </c>
      <c r="ABB38">
        <v>0</v>
      </c>
      <c r="ABC38">
        <v>0</v>
      </c>
      <c r="ABD38">
        <v>0</v>
      </c>
      <c r="ABE38">
        <v>0</v>
      </c>
      <c r="ABF38">
        <v>0</v>
      </c>
      <c r="ABG38">
        <v>0</v>
      </c>
      <c r="ABH38">
        <v>0</v>
      </c>
      <c r="ABI38">
        <v>0</v>
      </c>
      <c r="ABJ38">
        <v>0</v>
      </c>
      <c r="ABK38">
        <v>0</v>
      </c>
      <c r="ABL38">
        <v>0</v>
      </c>
      <c r="ABM38">
        <v>0</v>
      </c>
      <c r="ABN38">
        <v>0</v>
      </c>
      <c r="ABO38">
        <v>0</v>
      </c>
      <c r="ABP38">
        <v>0</v>
      </c>
      <c r="ABQ38">
        <v>0</v>
      </c>
      <c r="ABR38">
        <v>0</v>
      </c>
      <c r="ABS38">
        <v>21</v>
      </c>
      <c r="ABT38">
        <v>72</v>
      </c>
      <c r="ABU38">
        <v>0</v>
      </c>
      <c r="ABV38">
        <v>1</v>
      </c>
      <c r="ABW38">
        <v>0</v>
      </c>
      <c r="ABX38">
        <v>0</v>
      </c>
      <c r="ABY38">
        <v>0</v>
      </c>
      <c r="ABZ38">
        <v>1</v>
      </c>
      <c r="ACA38">
        <v>0</v>
      </c>
      <c r="ACB38">
        <v>0</v>
      </c>
      <c r="ACC38">
        <v>0</v>
      </c>
      <c r="ACD38">
        <v>0</v>
      </c>
      <c r="ACE38">
        <v>0</v>
      </c>
      <c r="ACF38">
        <v>0</v>
      </c>
      <c r="ACG38">
        <v>0</v>
      </c>
      <c r="ACH38">
        <v>0</v>
      </c>
      <c r="ACI38">
        <v>0</v>
      </c>
      <c r="ACJ38">
        <v>0</v>
      </c>
      <c r="ACK38">
        <v>0</v>
      </c>
      <c r="ACL38">
        <v>0</v>
      </c>
      <c r="ACM38">
        <v>0</v>
      </c>
      <c r="ACN38">
        <v>0</v>
      </c>
      <c r="ACO38">
        <v>0</v>
      </c>
      <c r="ACP38">
        <v>0</v>
      </c>
      <c r="ACQ38">
        <v>0</v>
      </c>
      <c r="ACR38">
        <v>3</v>
      </c>
      <c r="ACS38">
        <v>4</v>
      </c>
      <c r="ACT38">
        <v>0</v>
      </c>
      <c r="ACU38">
        <v>0</v>
      </c>
      <c r="ACV38">
        <v>0</v>
      </c>
      <c r="ACW38">
        <v>140</v>
      </c>
      <c r="ACX38">
        <v>23</v>
      </c>
      <c r="ACY38">
        <v>3</v>
      </c>
      <c r="ACZ38">
        <v>0</v>
      </c>
      <c r="ADA38">
        <v>0</v>
      </c>
      <c r="ADB38">
        <v>0</v>
      </c>
      <c r="ADC38">
        <v>0</v>
      </c>
      <c r="ADD38">
        <v>0</v>
      </c>
      <c r="ADE38">
        <v>0</v>
      </c>
      <c r="ADF38">
        <v>0</v>
      </c>
      <c r="ADG38">
        <v>0</v>
      </c>
      <c r="ADH38">
        <v>0</v>
      </c>
      <c r="ADI38">
        <v>0</v>
      </c>
      <c r="ADJ38">
        <v>0</v>
      </c>
      <c r="ADK38">
        <v>0</v>
      </c>
      <c r="ADL38">
        <v>0</v>
      </c>
      <c r="ADM38">
        <v>0</v>
      </c>
      <c r="ADN38">
        <v>0</v>
      </c>
      <c r="ADO38">
        <v>0</v>
      </c>
      <c r="ADP38">
        <v>0</v>
      </c>
      <c r="ADQ38">
        <v>20</v>
      </c>
      <c r="ADR38">
        <v>186</v>
      </c>
      <c r="ADS38">
        <v>0</v>
      </c>
      <c r="ADT38">
        <v>0</v>
      </c>
      <c r="ADU38">
        <v>0</v>
      </c>
      <c r="ADV38">
        <v>109</v>
      </c>
      <c r="ADW38">
        <v>21</v>
      </c>
      <c r="ADX38">
        <v>19</v>
      </c>
      <c r="ADY38">
        <v>0</v>
      </c>
      <c r="ADZ38">
        <v>0</v>
      </c>
      <c r="AEA38">
        <v>0</v>
      </c>
      <c r="AEB38">
        <v>0</v>
      </c>
      <c r="AEC38">
        <v>0</v>
      </c>
      <c r="AED38">
        <v>0</v>
      </c>
      <c r="AEE38">
        <v>0</v>
      </c>
      <c r="AEF38">
        <v>0</v>
      </c>
      <c r="AEG38">
        <v>0</v>
      </c>
      <c r="AEH38">
        <v>0</v>
      </c>
      <c r="AEI38">
        <v>0</v>
      </c>
      <c r="AEJ38">
        <v>0</v>
      </c>
      <c r="AEK38">
        <v>0</v>
      </c>
      <c r="AEL38">
        <v>0</v>
      </c>
      <c r="AEM38">
        <v>0</v>
      </c>
      <c r="AEN38">
        <v>0</v>
      </c>
      <c r="AEO38">
        <v>0</v>
      </c>
      <c r="AEP38">
        <v>99</v>
      </c>
      <c r="AEQ38">
        <v>248</v>
      </c>
      <c r="AER38">
        <v>0</v>
      </c>
      <c r="AES38">
        <v>0</v>
      </c>
      <c r="AET38">
        <v>0</v>
      </c>
      <c r="AEU38">
        <v>779</v>
      </c>
      <c r="AEV38">
        <v>439</v>
      </c>
      <c r="AEW38">
        <v>83</v>
      </c>
      <c r="AEX38">
        <v>0</v>
      </c>
      <c r="AEY38">
        <v>0</v>
      </c>
      <c r="AEZ38">
        <v>0</v>
      </c>
      <c r="AFA38">
        <v>0</v>
      </c>
      <c r="AFB38">
        <v>0</v>
      </c>
      <c r="AFC38">
        <v>0</v>
      </c>
      <c r="AFD38">
        <v>10</v>
      </c>
      <c r="AFE38">
        <v>0</v>
      </c>
      <c r="AFF38">
        <v>0</v>
      </c>
      <c r="AFG38">
        <v>0</v>
      </c>
      <c r="AFH38">
        <v>0</v>
      </c>
      <c r="AFI38">
        <v>0</v>
      </c>
      <c r="AFJ38">
        <v>0</v>
      </c>
      <c r="AFK38">
        <v>0</v>
      </c>
      <c r="AFL38">
        <v>0</v>
      </c>
      <c r="AFM38">
        <v>0</v>
      </c>
      <c r="AFN38">
        <v>0</v>
      </c>
      <c r="AFO38">
        <v>305</v>
      </c>
      <c r="AFP38">
        <v>1616</v>
      </c>
      <c r="AFQ38">
        <v>0</v>
      </c>
      <c r="AFR38">
        <v>8</v>
      </c>
      <c r="AFS38">
        <v>0</v>
      </c>
      <c r="AFT38">
        <v>0</v>
      </c>
      <c r="AFU38">
        <v>1</v>
      </c>
      <c r="AFV38">
        <v>0</v>
      </c>
      <c r="AFW38">
        <v>0</v>
      </c>
      <c r="AFX38">
        <v>0</v>
      </c>
      <c r="AFY38">
        <v>0</v>
      </c>
      <c r="AFZ38">
        <v>0</v>
      </c>
      <c r="AGA38">
        <v>0</v>
      </c>
      <c r="AGB38">
        <v>0</v>
      </c>
      <c r="AGC38">
        <v>0</v>
      </c>
      <c r="AGD38">
        <v>0</v>
      </c>
      <c r="AGE38">
        <v>0</v>
      </c>
      <c r="AGF38">
        <v>0</v>
      </c>
      <c r="AGG38">
        <v>0</v>
      </c>
      <c r="AGH38">
        <v>0</v>
      </c>
      <c r="AGI38">
        <v>0</v>
      </c>
      <c r="AGJ38">
        <v>0</v>
      </c>
      <c r="AGK38">
        <v>0</v>
      </c>
      <c r="AGL38">
        <v>0</v>
      </c>
      <c r="AGM38">
        <v>0</v>
      </c>
      <c r="AGN38">
        <v>0</v>
      </c>
      <c r="AGO38">
        <v>1</v>
      </c>
      <c r="AGP38">
        <v>0</v>
      </c>
      <c r="AGQ38">
        <v>1</v>
      </c>
      <c r="AGR38">
        <v>0</v>
      </c>
      <c r="AGS38">
        <v>0</v>
      </c>
      <c r="AGT38">
        <v>0</v>
      </c>
      <c r="AGU38">
        <v>0</v>
      </c>
      <c r="AGV38">
        <v>0</v>
      </c>
      <c r="AGW38">
        <v>0</v>
      </c>
      <c r="AGX38">
        <v>0</v>
      </c>
      <c r="AGY38">
        <v>0</v>
      </c>
      <c r="AGZ38">
        <v>0</v>
      </c>
      <c r="AHA38">
        <v>0</v>
      </c>
      <c r="AHB38">
        <v>0</v>
      </c>
      <c r="AHC38">
        <v>0</v>
      </c>
      <c r="AHD38">
        <v>0</v>
      </c>
      <c r="AHE38">
        <v>0</v>
      </c>
      <c r="AHF38">
        <v>0</v>
      </c>
      <c r="AHG38">
        <v>0</v>
      </c>
      <c r="AHH38">
        <v>0</v>
      </c>
      <c r="AHI38">
        <v>0</v>
      </c>
      <c r="AHJ38">
        <v>0</v>
      </c>
      <c r="AHK38">
        <v>0</v>
      </c>
      <c r="AHL38">
        <v>0</v>
      </c>
      <c r="AHM38">
        <v>0</v>
      </c>
      <c r="AHN38">
        <v>0</v>
      </c>
      <c r="AHO38">
        <v>0</v>
      </c>
      <c r="AHP38">
        <v>0</v>
      </c>
      <c r="AHQ38">
        <v>0</v>
      </c>
      <c r="AHR38">
        <v>0</v>
      </c>
      <c r="AHS38">
        <v>0</v>
      </c>
      <c r="AHT38">
        <v>0</v>
      </c>
      <c r="AHU38">
        <v>0</v>
      </c>
      <c r="AHV38">
        <v>0</v>
      </c>
      <c r="AHW38">
        <v>0</v>
      </c>
      <c r="AHX38">
        <v>0</v>
      </c>
      <c r="AHY38">
        <v>0</v>
      </c>
      <c r="AHZ38">
        <v>0</v>
      </c>
      <c r="AIA38">
        <v>0</v>
      </c>
      <c r="AIB38">
        <v>0</v>
      </c>
      <c r="AIC38">
        <v>0</v>
      </c>
      <c r="AID38">
        <v>0</v>
      </c>
      <c r="AIE38">
        <v>0</v>
      </c>
      <c r="AIF38">
        <v>0</v>
      </c>
      <c r="AIG38">
        <v>0</v>
      </c>
      <c r="AIH38">
        <v>0</v>
      </c>
      <c r="AII38">
        <v>0</v>
      </c>
      <c r="AIJ38">
        <v>0</v>
      </c>
      <c r="AIK38">
        <v>0</v>
      </c>
      <c r="AIL38">
        <v>0</v>
      </c>
      <c r="AIM38">
        <v>0</v>
      </c>
      <c r="AIN38">
        <v>0</v>
      </c>
      <c r="AIO38">
        <v>0</v>
      </c>
      <c r="AIP38">
        <v>0</v>
      </c>
      <c r="AIQ38">
        <v>0</v>
      </c>
      <c r="AIR38">
        <v>0</v>
      </c>
      <c r="AIS38">
        <v>0</v>
      </c>
      <c r="AIT38">
        <v>0</v>
      </c>
      <c r="AIU38">
        <v>0</v>
      </c>
      <c r="AIV38">
        <v>0</v>
      </c>
      <c r="AIW38">
        <v>0</v>
      </c>
      <c r="AIX38">
        <v>0</v>
      </c>
      <c r="AIY38">
        <v>0</v>
      </c>
      <c r="AIZ38">
        <v>0</v>
      </c>
      <c r="AJA38">
        <v>0</v>
      </c>
      <c r="AJB38">
        <v>0</v>
      </c>
      <c r="AJC38">
        <v>0</v>
      </c>
      <c r="AJD38">
        <v>0</v>
      </c>
      <c r="AJE38">
        <v>0</v>
      </c>
      <c r="AJF38">
        <v>0</v>
      </c>
      <c r="AJG38">
        <v>0</v>
      </c>
      <c r="AJH38">
        <v>0</v>
      </c>
      <c r="AJI38">
        <v>0</v>
      </c>
      <c r="AJJ38">
        <v>0</v>
      </c>
      <c r="AJK38">
        <v>0</v>
      </c>
      <c r="AJL38">
        <v>0</v>
      </c>
      <c r="AJM38">
        <v>0</v>
      </c>
      <c r="AJN38">
        <v>0</v>
      </c>
      <c r="AJO38">
        <v>0</v>
      </c>
      <c r="AJP38">
        <v>821</v>
      </c>
      <c r="AJQ38">
        <v>0</v>
      </c>
      <c r="AJR38">
        <v>0</v>
      </c>
      <c r="AJS38">
        <v>0</v>
      </c>
      <c r="AJT38">
        <v>0</v>
      </c>
      <c r="AJU38">
        <v>0</v>
      </c>
      <c r="AJV38">
        <v>0</v>
      </c>
      <c r="AJW38">
        <v>0</v>
      </c>
      <c r="AJX38">
        <v>0</v>
      </c>
      <c r="AJY38">
        <v>0</v>
      </c>
      <c r="AJZ38">
        <v>0</v>
      </c>
      <c r="AKA38">
        <v>1</v>
      </c>
      <c r="AKB38">
        <v>0</v>
      </c>
      <c r="AKC38">
        <v>0</v>
      </c>
      <c r="AKD38">
        <v>0</v>
      </c>
      <c r="AKE38">
        <v>0</v>
      </c>
      <c r="AKF38">
        <v>208</v>
      </c>
      <c r="AKG38">
        <v>5</v>
      </c>
      <c r="AKH38">
        <v>0</v>
      </c>
      <c r="AKI38">
        <v>0</v>
      </c>
      <c r="AKJ38">
        <v>0</v>
      </c>
      <c r="AKK38">
        <v>0</v>
      </c>
      <c r="AKL38">
        <v>0</v>
      </c>
      <c r="AKM38">
        <v>1</v>
      </c>
      <c r="AKN38">
        <v>0</v>
      </c>
      <c r="AKO38">
        <v>0</v>
      </c>
      <c r="AKP38">
        <v>0</v>
      </c>
      <c r="AKQ38">
        <v>0</v>
      </c>
      <c r="AKR38">
        <v>0</v>
      </c>
      <c r="AKS38">
        <v>1</v>
      </c>
      <c r="AKT38">
        <v>0</v>
      </c>
      <c r="AKU38">
        <v>0</v>
      </c>
      <c r="AKV38">
        <v>0</v>
      </c>
      <c r="AKW38">
        <v>0</v>
      </c>
      <c r="AKX38">
        <v>0</v>
      </c>
      <c r="AKY38">
        <v>0</v>
      </c>
      <c r="AKZ38">
        <v>0</v>
      </c>
      <c r="ALA38">
        <v>0</v>
      </c>
      <c r="ALB38">
        <v>0</v>
      </c>
      <c r="ALC38">
        <v>0</v>
      </c>
      <c r="ALD38">
        <v>0</v>
      </c>
      <c r="ALE38">
        <v>0</v>
      </c>
      <c r="ALF38">
        <v>0</v>
      </c>
      <c r="ALG38">
        <v>0</v>
      </c>
      <c r="ALH38">
        <v>0</v>
      </c>
    </row>
    <row r="39" spans="1:996" hidden="1">
      <c r="A39" s="178" t="s">
        <v>160</v>
      </c>
      <c r="B39">
        <v>1002</v>
      </c>
      <c r="C39">
        <v>264</v>
      </c>
      <c r="D39">
        <v>10</v>
      </c>
      <c r="E39">
        <v>12</v>
      </c>
      <c r="F39">
        <v>0</v>
      </c>
      <c r="G39">
        <v>6</v>
      </c>
      <c r="H39">
        <v>0</v>
      </c>
      <c r="I39">
        <v>2</v>
      </c>
      <c r="J39">
        <v>0</v>
      </c>
      <c r="K39">
        <v>0</v>
      </c>
      <c r="L39">
        <v>0</v>
      </c>
      <c r="M39">
        <v>0</v>
      </c>
      <c r="N39">
        <v>0</v>
      </c>
      <c r="O39">
        <v>29</v>
      </c>
      <c r="P39">
        <v>0</v>
      </c>
      <c r="Q39">
        <v>0</v>
      </c>
      <c r="R39">
        <v>0</v>
      </c>
      <c r="S39">
        <v>16</v>
      </c>
      <c r="T39">
        <v>0</v>
      </c>
      <c r="U39">
        <v>0</v>
      </c>
      <c r="V39">
        <v>28</v>
      </c>
      <c r="W39">
        <v>1369</v>
      </c>
      <c r="X39">
        <v>0</v>
      </c>
      <c r="Y39">
        <v>27</v>
      </c>
      <c r="Z39">
        <v>0</v>
      </c>
      <c r="AA39">
        <v>24</v>
      </c>
      <c r="AB39">
        <v>31</v>
      </c>
      <c r="AC39">
        <v>0</v>
      </c>
      <c r="AD39">
        <v>0</v>
      </c>
      <c r="AE39">
        <v>0</v>
      </c>
      <c r="AF39">
        <v>2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7</v>
      </c>
      <c r="AO39">
        <v>0</v>
      </c>
      <c r="AP39">
        <v>0</v>
      </c>
      <c r="AQ39">
        <v>0</v>
      </c>
      <c r="AR39">
        <v>4</v>
      </c>
      <c r="AS39">
        <v>0</v>
      </c>
      <c r="AT39">
        <v>0</v>
      </c>
      <c r="AU39">
        <v>4</v>
      </c>
      <c r="AV39">
        <v>72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25</v>
      </c>
      <c r="EW39">
        <v>1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4</v>
      </c>
      <c r="FP39">
        <v>0</v>
      </c>
      <c r="FQ39">
        <v>30</v>
      </c>
      <c r="FR39">
        <v>0</v>
      </c>
      <c r="FS39">
        <v>0</v>
      </c>
      <c r="FT39">
        <v>0</v>
      </c>
      <c r="FU39">
        <v>805</v>
      </c>
      <c r="FV39">
        <v>8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1</v>
      </c>
      <c r="GP39">
        <v>814</v>
      </c>
      <c r="GQ39">
        <v>0</v>
      </c>
      <c r="GR39">
        <v>4</v>
      </c>
      <c r="GS39">
        <v>0</v>
      </c>
      <c r="GT39">
        <v>10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10</v>
      </c>
      <c r="HP39">
        <v>0</v>
      </c>
      <c r="HQ39">
        <v>0</v>
      </c>
      <c r="HR39">
        <v>0</v>
      </c>
      <c r="HS39">
        <v>27</v>
      </c>
      <c r="HT39">
        <v>26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  <c r="IA39">
        <v>0</v>
      </c>
      <c r="IB39">
        <v>0</v>
      </c>
      <c r="IC39">
        <v>0</v>
      </c>
      <c r="ID39">
        <v>0</v>
      </c>
      <c r="IE39">
        <v>11</v>
      </c>
      <c r="IF39">
        <v>3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1</v>
      </c>
      <c r="IN39">
        <v>68</v>
      </c>
      <c r="IO39">
        <v>0</v>
      </c>
      <c r="IP39">
        <v>2</v>
      </c>
      <c r="IQ39">
        <v>0</v>
      </c>
      <c r="IR39">
        <v>1</v>
      </c>
      <c r="IS39">
        <v>5</v>
      </c>
      <c r="IT39">
        <v>0</v>
      </c>
      <c r="IU39">
        <v>0</v>
      </c>
      <c r="IV39">
        <v>0</v>
      </c>
      <c r="IW39">
        <v>0</v>
      </c>
      <c r="IX39">
        <v>0</v>
      </c>
      <c r="IY39">
        <v>0</v>
      </c>
      <c r="IZ39">
        <v>0</v>
      </c>
      <c r="JA39">
        <v>0</v>
      </c>
      <c r="JB39">
        <v>0</v>
      </c>
      <c r="JC39">
        <v>0</v>
      </c>
      <c r="JD39">
        <v>12</v>
      </c>
      <c r="JE39">
        <v>0</v>
      </c>
      <c r="JF39">
        <v>0</v>
      </c>
      <c r="JG39">
        <v>0</v>
      </c>
      <c r="JH39">
        <v>0</v>
      </c>
      <c r="JI39">
        <v>0</v>
      </c>
      <c r="JJ39">
        <v>0</v>
      </c>
      <c r="JK39">
        <v>0</v>
      </c>
      <c r="JL39">
        <v>0</v>
      </c>
      <c r="JM39">
        <v>18</v>
      </c>
      <c r="JN39">
        <v>0</v>
      </c>
      <c r="JO39">
        <v>0</v>
      </c>
      <c r="JP39">
        <v>0</v>
      </c>
      <c r="JQ39">
        <v>70</v>
      </c>
      <c r="JR39">
        <v>15</v>
      </c>
      <c r="JS39">
        <v>1</v>
      </c>
      <c r="JT39">
        <v>0</v>
      </c>
      <c r="JU39">
        <v>0</v>
      </c>
      <c r="JV39">
        <v>1</v>
      </c>
      <c r="JW39">
        <v>0</v>
      </c>
      <c r="JX39">
        <v>0</v>
      </c>
      <c r="JY39">
        <v>0</v>
      </c>
      <c r="JZ39">
        <v>0</v>
      </c>
      <c r="KA39">
        <v>0</v>
      </c>
      <c r="KB39">
        <v>0</v>
      </c>
      <c r="KC39">
        <v>0</v>
      </c>
      <c r="KD39">
        <v>1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88</v>
      </c>
      <c r="KM39">
        <v>0</v>
      </c>
      <c r="KN39">
        <v>2</v>
      </c>
      <c r="KO39">
        <v>0</v>
      </c>
      <c r="KP39">
        <v>22</v>
      </c>
      <c r="KQ39">
        <v>3</v>
      </c>
      <c r="KR39">
        <v>0</v>
      </c>
      <c r="KS39">
        <v>0</v>
      </c>
      <c r="KT39">
        <v>0</v>
      </c>
      <c r="KU39">
        <v>0</v>
      </c>
      <c r="KV39">
        <v>0</v>
      </c>
      <c r="KW39">
        <v>0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2</v>
      </c>
      <c r="LF39">
        <v>0</v>
      </c>
      <c r="LG39">
        <v>0</v>
      </c>
      <c r="LH39">
        <v>0</v>
      </c>
      <c r="LI39">
        <v>0</v>
      </c>
      <c r="LJ39">
        <v>0</v>
      </c>
      <c r="LK39">
        <v>27</v>
      </c>
      <c r="LL39">
        <v>0</v>
      </c>
      <c r="LM39">
        <v>0</v>
      </c>
      <c r="LN39">
        <v>0</v>
      </c>
      <c r="LO39">
        <v>0</v>
      </c>
      <c r="LP39">
        <v>0</v>
      </c>
      <c r="LQ39">
        <v>0</v>
      </c>
      <c r="LR39">
        <v>0</v>
      </c>
      <c r="LS39">
        <v>0</v>
      </c>
      <c r="LT39">
        <v>0</v>
      </c>
      <c r="LU39">
        <v>0</v>
      </c>
      <c r="LV39">
        <v>0</v>
      </c>
      <c r="LW39">
        <v>0</v>
      </c>
      <c r="LX39">
        <v>0</v>
      </c>
      <c r="LY39">
        <v>0</v>
      </c>
      <c r="LZ39">
        <v>0</v>
      </c>
      <c r="MA39">
        <v>0</v>
      </c>
      <c r="MB39">
        <v>0</v>
      </c>
      <c r="MC39">
        <v>0</v>
      </c>
      <c r="MD39">
        <v>0</v>
      </c>
      <c r="ME39">
        <v>0</v>
      </c>
      <c r="MF39">
        <v>0</v>
      </c>
      <c r="MG39">
        <v>0</v>
      </c>
      <c r="MH39">
        <v>0</v>
      </c>
      <c r="MI39">
        <v>0</v>
      </c>
      <c r="MJ39">
        <v>0</v>
      </c>
      <c r="MK39">
        <v>0</v>
      </c>
      <c r="ML39">
        <v>0</v>
      </c>
      <c r="MM39">
        <v>0</v>
      </c>
      <c r="MN39">
        <v>29</v>
      </c>
      <c r="MO39">
        <v>0</v>
      </c>
      <c r="MP39">
        <v>0</v>
      </c>
      <c r="MQ39">
        <v>0</v>
      </c>
      <c r="MR39">
        <v>0</v>
      </c>
      <c r="MS39">
        <v>0</v>
      </c>
      <c r="MT39">
        <v>0</v>
      </c>
      <c r="MU39">
        <v>0</v>
      </c>
      <c r="MV39">
        <v>0</v>
      </c>
      <c r="MW39">
        <v>0</v>
      </c>
      <c r="MX39">
        <v>0</v>
      </c>
      <c r="MY39">
        <v>0</v>
      </c>
      <c r="MZ39">
        <v>0</v>
      </c>
      <c r="NA39">
        <v>0</v>
      </c>
      <c r="NB39">
        <v>0</v>
      </c>
      <c r="NC39">
        <v>0</v>
      </c>
      <c r="ND39">
        <v>0</v>
      </c>
      <c r="NE39">
        <v>0</v>
      </c>
      <c r="NF39">
        <v>0</v>
      </c>
      <c r="NG39">
        <v>0</v>
      </c>
      <c r="NH39">
        <v>0</v>
      </c>
      <c r="NI39">
        <v>29</v>
      </c>
      <c r="NJ39">
        <v>0</v>
      </c>
      <c r="NK39">
        <v>0</v>
      </c>
      <c r="NL39">
        <v>0</v>
      </c>
      <c r="NM39">
        <v>215</v>
      </c>
      <c r="NN39">
        <v>4</v>
      </c>
      <c r="NO39">
        <v>0</v>
      </c>
      <c r="NP39">
        <v>0</v>
      </c>
      <c r="NQ39">
        <v>0</v>
      </c>
      <c r="NR39">
        <v>0</v>
      </c>
      <c r="NS39">
        <v>0</v>
      </c>
      <c r="NT39">
        <v>0</v>
      </c>
      <c r="NU39">
        <v>0</v>
      </c>
      <c r="NV39">
        <v>0</v>
      </c>
      <c r="NW39">
        <v>0</v>
      </c>
      <c r="NX39">
        <v>0</v>
      </c>
      <c r="NY39">
        <v>0</v>
      </c>
      <c r="NZ39">
        <v>0</v>
      </c>
      <c r="OA39">
        <v>0</v>
      </c>
      <c r="OB39">
        <v>0</v>
      </c>
      <c r="OC39">
        <v>0</v>
      </c>
      <c r="OD39">
        <v>0</v>
      </c>
      <c r="OE39">
        <v>0</v>
      </c>
      <c r="OF39">
        <v>0</v>
      </c>
      <c r="OG39">
        <v>3</v>
      </c>
      <c r="OH39">
        <v>222</v>
      </c>
      <c r="OI39">
        <v>0</v>
      </c>
      <c r="OJ39">
        <v>2</v>
      </c>
      <c r="OK39">
        <v>0</v>
      </c>
      <c r="OL39">
        <v>2230</v>
      </c>
      <c r="OM39">
        <v>357</v>
      </c>
      <c r="ON39">
        <v>11</v>
      </c>
      <c r="OO39">
        <v>12</v>
      </c>
      <c r="OP39">
        <v>0</v>
      </c>
      <c r="OQ39">
        <v>9</v>
      </c>
      <c r="OR39">
        <v>0</v>
      </c>
      <c r="OS39">
        <v>2</v>
      </c>
      <c r="OT39">
        <v>0</v>
      </c>
      <c r="OU39">
        <v>0</v>
      </c>
      <c r="OV39">
        <v>0</v>
      </c>
      <c r="OW39">
        <v>0</v>
      </c>
      <c r="OX39">
        <v>23</v>
      </c>
      <c r="OY39">
        <v>40</v>
      </c>
      <c r="OZ39">
        <v>0</v>
      </c>
      <c r="PA39">
        <v>2</v>
      </c>
      <c r="PB39">
        <v>0</v>
      </c>
      <c r="PC39">
        <v>20</v>
      </c>
      <c r="PD39">
        <v>0</v>
      </c>
      <c r="PE39">
        <v>4</v>
      </c>
      <c r="PF39">
        <v>37</v>
      </c>
      <c r="PG39">
        <v>2747</v>
      </c>
      <c r="PH39">
        <v>0</v>
      </c>
      <c r="PI39">
        <v>37</v>
      </c>
      <c r="PJ39">
        <v>0</v>
      </c>
      <c r="PK39">
        <v>155</v>
      </c>
      <c r="PL39">
        <v>831</v>
      </c>
      <c r="PM39">
        <v>10</v>
      </c>
      <c r="PN39">
        <v>0</v>
      </c>
      <c r="PO39">
        <v>0</v>
      </c>
      <c r="PP39">
        <v>0</v>
      </c>
      <c r="PQ39">
        <v>0</v>
      </c>
      <c r="PR39">
        <v>0</v>
      </c>
      <c r="PS39">
        <v>0</v>
      </c>
      <c r="PT39">
        <v>3</v>
      </c>
      <c r="PU39">
        <v>0</v>
      </c>
      <c r="PV39">
        <v>0</v>
      </c>
      <c r="PW39">
        <v>0</v>
      </c>
      <c r="PX39">
        <v>0</v>
      </c>
      <c r="PY39">
        <v>0</v>
      </c>
      <c r="PZ39">
        <v>0</v>
      </c>
      <c r="QA39">
        <v>0</v>
      </c>
      <c r="QB39">
        <v>0</v>
      </c>
      <c r="QC39">
        <v>0</v>
      </c>
      <c r="QD39">
        <v>0</v>
      </c>
      <c r="QE39">
        <v>12</v>
      </c>
      <c r="QF39">
        <v>1011</v>
      </c>
      <c r="QG39">
        <v>0</v>
      </c>
      <c r="QH39">
        <v>0</v>
      </c>
      <c r="QI39">
        <v>0</v>
      </c>
      <c r="QJ39">
        <v>223</v>
      </c>
      <c r="QK39">
        <v>377</v>
      </c>
      <c r="QL39">
        <v>12</v>
      </c>
      <c r="QM39">
        <v>0</v>
      </c>
      <c r="QN39">
        <v>0</v>
      </c>
      <c r="QO39">
        <v>0</v>
      </c>
      <c r="QP39">
        <v>0</v>
      </c>
      <c r="QQ39">
        <v>0</v>
      </c>
      <c r="QR39">
        <v>0</v>
      </c>
      <c r="QS39">
        <v>0</v>
      </c>
      <c r="QT39">
        <v>0</v>
      </c>
      <c r="QU39">
        <v>0</v>
      </c>
      <c r="QV39">
        <v>0</v>
      </c>
      <c r="QW39">
        <v>0</v>
      </c>
      <c r="QX39">
        <v>0</v>
      </c>
      <c r="QY39">
        <v>0</v>
      </c>
      <c r="QZ39">
        <v>0</v>
      </c>
      <c r="RA39">
        <v>0</v>
      </c>
      <c r="RB39">
        <v>0</v>
      </c>
      <c r="RC39">
        <v>0</v>
      </c>
      <c r="RD39">
        <v>20</v>
      </c>
      <c r="RE39">
        <v>632</v>
      </c>
      <c r="RF39">
        <v>0</v>
      </c>
      <c r="RG39">
        <v>0</v>
      </c>
      <c r="RH39">
        <v>0</v>
      </c>
      <c r="RI39">
        <v>8</v>
      </c>
      <c r="RJ39">
        <v>3</v>
      </c>
      <c r="RK39">
        <v>1</v>
      </c>
      <c r="RL39">
        <v>0</v>
      </c>
      <c r="RM39">
        <v>0</v>
      </c>
      <c r="RN39">
        <v>0</v>
      </c>
      <c r="RO39">
        <v>0</v>
      </c>
      <c r="RP39">
        <v>0</v>
      </c>
      <c r="RQ39">
        <v>0</v>
      </c>
      <c r="RR39">
        <v>0</v>
      </c>
      <c r="RS39">
        <v>0</v>
      </c>
      <c r="RT39">
        <v>0</v>
      </c>
      <c r="RU39">
        <v>0</v>
      </c>
      <c r="RV39">
        <v>0</v>
      </c>
      <c r="RW39">
        <v>0</v>
      </c>
      <c r="RX39">
        <v>0</v>
      </c>
      <c r="RY39">
        <v>0</v>
      </c>
      <c r="RZ39">
        <v>0</v>
      </c>
      <c r="SA39">
        <v>0</v>
      </c>
      <c r="SB39">
        <v>0</v>
      </c>
      <c r="SC39">
        <v>1</v>
      </c>
      <c r="SD39">
        <v>13</v>
      </c>
      <c r="SE39">
        <v>0</v>
      </c>
      <c r="SF39">
        <v>0</v>
      </c>
      <c r="SG39">
        <v>0</v>
      </c>
      <c r="SH39">
        <v>1</v>
      </c>
      <c r="SI39">
        <v>0</v>
      </c>
      <c r="SJ39">
        <v>0</v>
      </c>
      <c r="SK39">
        <v>0</v>
      </c>
      <c r="SL39">
        <v>0</v>
      </c>
      <c r="SM39">
        <v>0</v>
      </c>
      <c r="SN39">
        <v>0</v>
      </c>
      <c r="SO39">
        <v>0</v>
      </c>
      <c r="SP39">
        <v>0</v>
      </c>
      <c r="SQ39">
        <v>0</v>
      </c>
      <c r="SR39">
        <v>0</v>
      </c>
      <c r="SS39">
        <v>0</v>
      </c>
      <c r="ST39">
        <v>0</v>
      </c>
      <c r="SU39">
        <v>0</v>
      </c>
      <c r="SV39">
        <v>0</v>
      </c>
      <c r="SW39">
        <v>0</v>
      </c>
      <c r="SX39">
        <v>0</v>
      </c>
      <c r="SY39">
        <v>0</v>
      </c>
      <c r="SZ39">
        <v>0</v>
      </c>
      <c r="TA39">
        <v>0</v>
      </c>
      <c r="TB39">
        <v>0</v>
      </c>
      <c r="TC39">
        <v>1</v>
      </c>
      <c r="TD39">
        <v>0</v>
      </c>
      <c r="TE39">
        <v>0</v>
      </c>
      <c r="TF39">
        <v>0</v>
      </c>
      <c r="TG39">
        <v>0</v>
      </c>
      <c r="TH39">
        <v>0</v>
      </c>
      <c r="TI39">
        <v>0</v>
      </c>
      <c r="TJ39">
        <v>0</v>
      </c>
      <c r="TK39">
        <v>0</v>
      </c>
      <c r="TL39">
        <v>0</v>
      </c>
      <c r="TM39">
        <v>0</v>
      </c>
      <c r="TN39">
        <v>0</v>
      </c>
      <c r="TO39">
        <v>0</v>
      </c>
      <c r="TP39">
        <v>0</v>
      </c>
      <c r="TQ39">
        <v>0</v>
      </c>
      <c r="TR39">
        <v>0</v>
      </c>
      <c r="TS39">
        <v>0</v>
      </c>
      <c r="TT39">
        <v>0</v>
      </c>
      <c r="TU39">
        <v>0</v>
      </c>
      <c r="TV39">
        <v>0</v>
      </c>
      <c r="TW39">
        <v>0</v>
      </c>
      <c r="TX39">
        <v>0</v>
      </c>
      <c r="TY39">
        <v>0</v>
      </c>
      <c r="TZ39">
        <v>0</v>
      </c>
      <c r="UA39">
        <v>0</v>
      </c>
      <c r="UB39">
        <v>0</v>
      </c>
      <c r="UC39">
        <v>0</v>
      </c>
      <c r="UD39">
        <v>0</v>
      </c>
      <c r="UE39">
        <v>0</v>
      </c>
      <c r="UF39">
        <v>4</v>
      </c>
      <c r="UG39">
        <v>6</v>
      </c>
      <c r="UH39">
        <v>2</v>
      </c>
      <c r="UI39">
        <v>0</v>
      </c>
      <c r="UJ39">
        <v>0</v>
      </c>
      <c r="UK39">
        <v>0</v>
      </c>
      <c r="UL39">
        <v>0</v>
      </c>
      <c r="UM39">
        <v>0</v>
      </c>
      <c r="UN39">
        <v>0</v>
      </c>
      <c r="UO39">
        <v>0</v>
      </c>
      <c r="UP39">
        <v>0</v>
      </c>
      <c r="UQ39">
        <v>0</v>
      </c>
      <c r="UR39">
        <v>0</v>
      </c>
      <c r="US39">
        <v>0</v>
      </c>
      <c r="UT39">
        <v>0</v>
      </c>
      <c r="UU39">
        <v>0</v>
      </c>
      <c r="UV39">
        <v>0</v>
      </c>
      <c r="UW39">
        <v>0</v>
      </c>
      <c r="UX39">
        <v>0</v>
      </c>
      <c r="UY39">
        <v>0</v>
      </c>
      <c r="UZ39">
        <v>0</v>
      </c>
      <c r="VA39">
        <v>12</v>
      </c>
      <c r="VB39">
        <v>0</v>
      </c>
      <c r="VC39">
        <v>0</v>
      </c>
      <c r="VD39">
        <v>0</v>
      </c>
      <c r="VE39">
        <v>0</v>
      </c>
      <c r="VF39">
        <v>0</v>
      </c>
      <c r="VG39">
        <v>0</v>
      </c>
      <c r="VH39">
        <v>0</v>
      </c>
      <c r="VI39">
        <v>0</v>
      </c>
      <c r="VJ39">
        <v>0</v>
      </c>
      <c r="VK39">
        <v>0</v>
      </c>
      <c r="VL39">
        <v>0</v>
      </c>
      <c r="VM39">
        <v>0</v>
      </c>
      <c r="VN39">
        <v>0</v>
      </c>
      <c r="VO39">
        <v>0</v>
      </c>
      <c r="VP39">
        <v>0</v>
      </c>
      <c r="VQ39">
        <v>0</v>
      </c>
      <c r="VR39">
        <v>0</v>
      </c>
      <c r="VS39">
        <v>0</v>
      </c>
      <c r="VT39">
        <v>0</v>
      </c>
      <c r="VU39">
        <v>0</v>
      </c>
      <c r="VV39">
        <v>0</v>
      </c>
      <c r="VW39">
        <v>0</v>
      </c>
      <c r="VX39">
        <v>0</v>
      </c>
      <c r="VY39">
        <v>0</v>
      </c>
      <c r="VZ39">
        <v>0</v>
      </c>
      <c r="WA39">
        <v>0</v>
      </c>
      <c r="WB39">
        <v>0</v>
      </c>
      <c r="WC39">
        <v>0</v>
      </c>
      <c r="WD39">
        <v>27</v>
      </c>
      <c r="WE39">
        <v>2</v>
      </c>
      <c r="WF39">
        <v>0</v>
      </c>
      <c r="WG39">
        <v>0</v>
      </c>
      <c r="WH39">
        <v>0</v>
      </c>
      <c r="WI39">
        <v>0</v>
      </c>
      <c r="WJ39">
        <v>0</v>
      </c>
      <c r="WK39">
        <v>0</v>
      </c>
      <c r="WL39">
        <v>0</v>
      </c>
      <c r="WM39">
        <v>0</v>
      </c>
      <c r="WN39">
        <v>0</v>
      </c>
      <c r="WO39">
        <v>0</v>
      </c>
      <c r="WP39">
        <v>0</v>
      </c>
      <c r="WQ39">
        <v>0</v>
      </c>
      <c r="WR39">
        <v>0</v>
      </c>
      <c r="WS39">
        <v>0</v>
      </c>
      <c r="WT39">
        <v>0</v>
      </c>
      <c r="WU39">
        <v>0</v>
      </c>
      <c r="WV39">
        <v>0</v>
      </c>
      <c r="WW39">
        <v>0</v>
      </c>
      <c r="WX39">
        <v>0</v>
      </c>
      <c r="WY39">
        <v>29</v>
      </c>
      <c r="WZ39">
        <v>0</v>
      </c>
      <c r="XA39">
        <v>0</v>
      </c>
      <c r="XB39">
        <v>0</v>
      </c>
      <c r="XC39">
        <v>31</v>
      </c>
      <c r="XD39">
        <v>26</v>
      </c>
      <c r="XE39">
        <v>5</v>
      </c>
      <c r="XF39">
        <v>0</v>
      </c>
      <c r="XG39">
        <v>0</v>
      </c>
      <c r="XH39">
        <v>0</v>
      </c>
      <c r="XI39">
        <v>0</v>
      </c>
      <c r="XJ39">
        <v>0</v>
      </c>
      <c r="XK39">
        <v>0</v>
      </c>
      <c r="XL39">
        <v>0</v>
      </c>
      <c r="XM39">
        <v>0</v>
      </c>
      <c r="XN39">
        <v>0</v>
      </c>
      <c r="XO39">
        <v>0</v>
      </c>
      <c r="XP39">
        <v>0</v>
      </c>
      <c r="XQ39">
        <v>0</v>
      </c>
      <c r="XR39">
        <v>0</v>
      </c>
      <c r="XS39">
        <v>0</v>
      </c>
      <c r="XT39">
        <v>0</v>
      </c>
      <c r="XU39">
        <v>0</v>
      </c>
      <c r="XV39">
        <v>0</v>
      </c>
      <c r="XW39">
        <v>0</v>
      </c>
      <c r="XX39">
        <v>62</v>
      </c>
      <c r="XY39">
        <v>0</v>
      </c>
      <c r="XZ39">
        <v>0</v>
      </c>
      <c r="YA39">
        <v>0</v>
      </c>
      <c r="YB39">
        <v>2</v>
      </c>
      <c r="YC39">
        <v>5</v>
      </c>
      <c r="YD39">
        <v>1</v>
      </c>
      <c r="YE39">
        <v>0</v>
      </c>
      <c r="YF39">
        <v>0</v>
      </c>
      <c r="YG39">
        <v>0</v>
      </c>
      <c r="YH39">
        <v>0</v>
      </c>
      <c r="YI39">
        <v>0</v>
      </c>
      <c r="YJ39">
        <v>0</v>
      </c>
      <c r="YK39">
        <v>0</v>
      </c>
      <c r="YL39">
        <v>0</v>
      </c>
      <c r="YM39">
        <v>0</v>
      </c>
      <c r="YN39">
        <v>0</v>
      </c>
      <c r="YO39">
        <v>0</v>
      </c>
      <c r="YP39">
        <v>0</v>
      </c>
      <c r="YQ39">
        <v>0</v>
      </c>
      <c r="YR39">
        <v>0</v>
      </c>
      <c r="YS39">
        <v>0</v>
      </c>
      <c r="YT39">
        <v>0</v>
      </c>
      <c r="YU39">
        <v>0</v>
      </c>
      <c r="YV39">
        <v>0</v>
      </c>
      <c r="YW39">
        <v>8</v>
      </c>
      <c r="YX39">
        <v>0</v>
      </c>
      <c r="YY39">
        <v>0</v>
      </c>
      <c r="YZ39">
        <v>0</v>
      </c>
      <c r="ZA39">
        <v>0</v>
      </c>
      <c r="ZB39">
        <v>0</v>
      </c>
      <c r="ZC39">
        <v>0</v>
      </c>
      <c r="ZD39">
        <v>0</v>
      </c>
      <c r="ZE39">
        <v>0</v>
      </c>
      <c r="ZF39">
        <v>0</v>
      </c>
      <c r="ZG39">
        <v>0</v>
      </c>
      <c r="ZH39">
        <v>0</v>
      </c>
      <c r="ZI39">
        <v>0</v>
      </c>
      <c r="ZJ39">
        <v>0</v>
      </c>
      <c r="ZK39">
        <v>0</v>
      </c>
      <c r="ZL39">
        <v>0</v>
      </c>
      <c r="ZM39">
        <v>0</v>
      </c>
      <c r="ZN39">
        <v>0</v>
      </c>
      <c r="ZO39">
        <v>0</v>
      </c>
      <c r="ZP39">
        <v>0</v>
      </c>
      <c r="ZQ39">
        <v>0</v>
      </c>
      <c r="ZR39">
        <v>0</v>
      </c>
      <c r="ZS39">
        <v>0</v>
      </c>
      <c r="ZT39">
        <v>0</v>
      </c>
      <c r="ZU39">
        <v>0</v>
      </c>
      <c r="ZV39">
        <v>0</v>
      </c>
      <c r="ZW39">
        <v>0</v>
      </c>
      <c r="ZX39">
        <v>0</v>
      </c>
      <c r="ZY39">
        <v>0</v>
      </c>
      <c r="ZZ39">
        <v>9</v>
      </c>
      <c r="AAA39">
        <v>20</v>
      </c>
      <c r="AAB39">
        <v>0</v>
      </c>
      <c r="AAC39">
        <v>0</v>
      </c>
      <c r="AAD39">
        <v>0</v>
      </c>
      <c r="AAE39">
        <v>0</v>
      </c>
      <c r="AAF39">
        <v>0</v>
      </c>
      <c r="AAG39">
        <v>0</v>
      </c>
      <c r="AAH39">
        <v>0</v>
      </c>
      <c r="AAI39">
        <v>0</v>
      </c>
      <c r="AAJ39">
        <v>0</v>
      </c>
      <c r="AAK39">
        <v>0</v>
      </c>
      <c r="AAL39">
        <v>0</v>
      </c>
      <c r="AAM39">
        <v>0</v>
      </c>
      <c r="AAN39">
        <v>0</v>
      </c>
      <c r="AAO39">
        <v>0</v>
      </c>
      <c r="AAP39">
        <v>0</v>
      </c>
      <c r="AAQ39">
        <v>0</v>
      </c>
      <c r="AAR39">
        <v>0</v>
      </c>
      <c r="AAS39">
        <v>0</v>
      </c>
      <c r="AAT39">
        <v>0</v>
      </c>
      <c r="AAU39">
        <v>29</v>
      </c>
      <c r="AAV39">
        <v>0</v>
      </c>
      <c r="AAW39">
        <v>0</v>
      </c>
      <c r="AAX39">
        <v>0</v>
      </c>
      <c r="AAY39">
        <v>17</v>
      </c>
      <c r="AAZ39">
        <v>20</v>
      </c>
      <c r="ABA39">
        <v>0</v>
      </c>
      <c r="ABB39">
        <v>0</v>
      </c>
      <c r="ABC39">
        <v>0</v>
      </c>
      <c r="ABD39">
        <v>0</v>
      </c>
      <c r="ABE39">
        <v>0</v>
      </c>
      <c r="ABF39">
        <v>0</v>
      </c>
      <c r="ABG39">
        <v>0</v>
      </c>
      <c r="ABH39">
        <v>0</v>
      </c>
      <c r="ABI39">
        <v>0</v>
      </c>
      <c r="ABJ39">
        <v>0</v>
      </c>
      <c r="ABK39">
        <v>0</v>
      </c>
      <c r="ABL39">
        <v>0</v>
      </c>
      <c r="ABM39">
        <v>0</v>
      </c>
      <c r="ABN39">
        <v>0</v>
      </c>
      <c r="ABO39">
        <v>0</v>
      </c>
      <c r="ABP39">
        <v>0</v>
      </c>
      <c r="ABQ39">
        <v>0</v>
      </c>
      <c r="ABR39">
        <v>0</v>
      </c>
      <c r="ABS39">
        <v>0</v>
      </c>
      <c r="ABT39">
        <v>37</v>
      </c>
      <c r="ABU39">
        <v>0</v>
      </c>
      <c r="ABV39">
        <v>0</v>
      </c>
      <c r="ABW39">
        <v>0</v>
      </c>
      <c r="ABX39">
        <v>1</v>
      </c>
      <c r="ABY39">
        <v>1</v>
      </c>
      <c r="ABZ39">
        <v>0</v>
      </c>
      <c r="ACA39">
        <v>0</v>
      </c>
      <c r="ACB39">
        <v>0</v>
      </c>
      <c r="ACC39">
        <v>0</v>
      </c>
      <c r="ACD39">
        <v>0</v>
      </c>
      <c r="ACE39">
        <v>0</v>
      </c>
      <c r="ACF39">
        <v>0</v>
      </c>
      <c r="ACG39">
        <v>0</v>
      </c>
      <c r="ACH39">
        <v>0</v>
      </c>
      <c r="ACI39">
        <v>0</v>
      </c>
      <c r="ACJ39">
        <v>0</v>
      </c>
      <c r="ACK39">
        <v>0</v>
      </c>
      <c r="ACL39">
        <v>0</v>
      </c>
      <c r="ACM39">
        <v>0</v>
      </c>
      <c r="ACN39">
        <v>0</v>
      </c>
      <c r="ACO39">
        <v>0</v>
      </c>
      <c r="ACP39">
        <v>0</v>
      </c>
      <c r="ACQ39">
        <v>0</v>
      </c>
      <c r="ACR39">
        <v>0</v>
      </c>
      <c r="ACS39">
        <v>2</v>
      </c>
      <c r="ACT39">
        <v>0</v>
      </c>
      <c r="ACU39">
        <v>0</v>
      </c>
      <c r="ACV39">
        <v>0</v>
      </c>
      <c r="ACW39">
        <v>9</v>
      </c>
      <c r="ACX39">
        <v>23</v>
      </c>
      <c r="ACY39">
        <v>0</v>
      </c>
      <c r="ACZ39">
        <v>0</v>
      </c>
      <c r="ADA39">
        <v>0</v>
      </c>
      <c r="ADB39">
        <v>0</v>
      </c>
      <c r="ADC39">
        <v>0</v>
      </c>
      <c r="ADD39">
        <v>0</v>
      </c>
      <c r="ADE39">
        <v>0</v>
      </c>
      <c r="ADF39">
        <v>0</v>
      </c>
      <c r="ADG39">
        <v>0</v>
      </c>
      <c r="ADH39">
        <v>0</v>
      </c>
      <c r="ADI39">
        <v>0</v>
      </c>
      <c r="ADJ39">
        <v>0</v>
      </c>
      <c r="ADK39">
        <v>0</v>
      </c>
      <c r="ADL39">
        <v>0</v>
      </c>
      <c r="ADM39">
        <v>0</v>
      </c>
      <c r="ADN39">
        <v>0</v>
      </c>
      <c r="ADO39">
        <v>0</v>
      </c>
      <c r="ADP39">
        <v>0</v>
      </c>
      <c r="ADQ39">
        <v>3</v>
      </c>
      <c r="ADR39">
        <v>35</v>
      </c>
      <c r="ADS39">
        <v>0</v>
      </c>
      <c r="ADT39">
        <v>0</v>
      </c>
      <c r="ADU39">
        <v>0</v>
      </c>
      <c r="ADV39">
        <v>262</v>
      </c>
      <c r="ADW39">
        <v>81</v>
      </c>
      <c r="ADX39">
        <v>6</v>
      </c>
      <c r="ADY39">
        <v>0</v>
      </c>
      <c r="ADZ39">
        <v>0</v>
      </c>
      <c r="AEA39">
        <v>0</v>
      </c>
      <c r="AEB39">
        <v>0</v>
      </c>
      <c r="AEC39">
        <v>0</v>
      </c>
      <c r="AED39">
        <v>0</v>
      </c>
      <c r="AEE39">
        <v>0</v>
      </c>
      <c r="AEF39">
        <v>0</v>
      </c>
      <c r="AEG39">
        <v>0</v>
      </c>
      <c r="AEH39">
        <v>0</v>
      </c>
      <c r="AEI39">
        <v>0</v>
      </c>
      <c r="AEJ39">
        <v>0</v>
      </c>
      <c r="AEK39">
        <v>0</v>
      </c>
      <c r="AEL39">
        <v>0</v>
      </c>
      <c r="AEM39">
        <v>0</v>
      </c>
      <c r="AEN39">
        <v>0</v>
      </c>
      <c r="AEO39">
        <v>0</v>
      </c>
      <c r="AEP39">
        <v>236</v>
      </c>
      <c r="AEQ39">
        <v>585</v>
      </c>
      <c r="AER39">
        <v>0</v>
      </c>
      <c r="AES39">
        <v>0</v>
      </c>
      <c r="AET39">
        <v>0</v>
      </c>
      <c r="AEU39">
        <v>749</v>
      </c>
      <c r="AEV39">
        <v>1395</v>
      </c>
      <c r="AEW39">
        <v>37</v>
      </c>
      <c r="AEX39">
        <v>0</v>
      </c>
      <c r="AEY39">
        <v>0</v>
      </c>
      <c r="AEZ39">
        <v>0</v>
      </c>
      <c r="AFA39">
        <v>0</v>
      </c>
      <c r="AFB39">
        <v>0</v>
      </c>
      <c r="AFC39">
        <v>0</v>
      </c>
      <c r="AFD39">
        <v>3</v>
      </c>
      <c r="AFE39">
        <v>0</v>
      </c>
      <c r="AFF39">
        <v>0</v>
      </c>
      <c r="AFG39">
        <v>0</v>
      </c>
      <c r="AFH39">
        <v>0</v>
      </c>
      <c r="AFI39">
        <v>0</v>
      </c>
      <c r="AFJ39">
        <v>0</v>
      </c>
      <c r="AFK39">
        <v>0</v>
      </c>
      <c r="AFL39">
        <v>0</v>
      </c>
      <c r="AFM39">
        <v>0</v>
      </c>
      <c r="AFN39">
        <v>0</v>
      </c>
      <c r="AFO39">
        <v>272</v>
      </c>
      <c r="AFP39">
        <v>2456</v>
      </c>
      <c r="AFQ39">
        <v>0</v>
      </c>
      <c r="AFR39">
        <v>0</v>
      </c>
      <c r="AFS39">
        <v>0</v>
      </c>
      <c r="AFT39">
        <v>5</v>
      </c>
      <c r="AFU39">
        <v>0</v>
      </c>
      <c r="AFV39">
        <v>0</v>
      </c>
      <c r="AFW39">
        <v>0</v>
      </c>
      <c r="AFX39">
        <v>0</v>
      </c>
      <c r="AFY39">
        <v>0</v>
      </c>
      <c r="AFZ39">
        <v>0</v>
      </c>
      <c r="AGA39">
        <v>0</v>
      </c>
      <c r="AGB39">
        <v>0</v>
      </c>
      <c r="AGC39">
        <v>0</v>
      </c>
      <c r="AGD39">
        <v>0</v>
      </c>
      <c r="AGE39">
        <v>0</v>
      </c>
      <c r="AGF39">
        <v>0</v>
      </c>
      <c r="AGG39">
        <v>0</v>
      </c>
      <c r="AGH39">
        <v>0</v>
      </c>
      <c r="AGI39">
        <v>0</v>
      </c>
      <c r="AGJ39">
        <v>0</v>
      </c>
      <c r="AGK39">
        <v>0</v>
      </c>
      <c r="AGL39">
        <v>0</v>
      </c>
      <c r="AGM39">
        <v>0</v>
      </c>
      <c r="AGN39">
        <v>0</v>
      </c>
      <c r="AGO39">
        <v>5</v>
      </c>
      <c r="AGP39">
        <v>0</v>
      </c>
      <c r="AGQ39">
        <v>0</v>
      </c>
      <c r="AGR39">
        <v>0</v>
      </c>
      <c r="AGS39">
        <v>0</v>
      </c>
      <c r="AGT39">
        <v>0</v>
      </c>
      <c r="AGU39">
        <v>0</v>
      </c>
      <c r="AGV39">
        <v>0</v>
      </c>
      <c r="AGW39">
        <v>0</v>
      </c>
      <c r="AGX39">
        <v>0</v>
      </c>
      <c r="AGY39">
        <v>0</v>
      </c>
      <c r="AGZ39">
        <v>0</v>
      </c>
      <c r="AHA39">
        <v>0</v>
      </c>
      <c r="AHB39">
        <v>0</v>
      </c>
      <c r="AHC39">
        <v>0</v>
      </c>
      <c r="AHD39">
        <v>0</v>
      </c>
      <c r="AHE39">
        <v>0</v>
      </c>
      <c r="AHF39">
        <v>0</v>
      </c>
      <c r="AHG39">
        <v>0</v>
      </c>
      <c r="AHH39">
        <v>0</v>
      </c>
      <c r="AHI39">
        <v>0</v>
      </c>
      <c r="AHJ39">
        <v>0</v>
      </c>
      <c r="AHK39">
        <v>0</v>
      </c>
      <c r="AHL39">
        <v>0</v>
      </c>
      <c r="AHM39">
        <v>0</v>
      </c>
      <c r="AHN39">
        <v>0</v>
      </c>
      <c r="AHO39">
        <v>0</v>
      </c>
      <c r="AHP39">
        <v>0</v>
      </c>
      <c r="AHQ39">
        <v>0</v>
      </c>
      <c r="AHR39">
        <v>0</v>
      </c>
      <c r="AHS39">
        <v>0</v>
      </c>
      <c r="AHT39">
        <v>0</v>
      </c>
      <c r="AHU39">
        <v>0</v>
      </c>
      <c r="AHV39">
        <v>0</v>
      </c>
      <c r="AHW39">
        <v>0</v>
      </c>
      <c r="AHX39">
        <v>0</v>
      </c>
      <c r="AHY39">
        <v>0</v>
      </c>
      <c r="AHZ39">
        <v>0</v>
      </c>
      <c r="AIA39">
        <v>0</v>
      </c>
      <c r="AIB39">
        <v>0</v>
      </c>
      <c r="AIC39">
        <v>0</v>
      </c>
      <c r="AID39">
        <v>0</v>
      </c>
      <c r="AIE39">
        <v>0</v>
      </c>
      <c r="AIF39">
        <v>0</v>
      </c>
      <c r="AIG39">
        <v>0</v>
      </c>
      <c r="AIH39">
        <v>0</v>
      </c>
      <c r="AII39">
        <v>0</v>
      </c>
      <c r="AIJ39">
        <v>0</v>
      </c>
      <c r="AIK39">
        <v>0</v>
      </c>
      <c r="AIL39">
        <v>0</v>
      </c>
      <c r="AIM39">
        <v>0</v>
      </c>
      <c r="AIN39">
        <v>0</v>
      </c>
      <c r="AIO39">
        <v>0</v>
      </c>
      <c r="AIP39">
        <v>0</v>
      </c>
      <c r="AIQ39">
        <v>0</v>
      </c>
      <c r="AIR39">
        <v>1</v>
      </c>
      <c r="AIS39">
        <v>0</v>
      </c>
      <c r="AIT39">
        <v>0</v>
      </c>
      <c r="AIU39">
        <v>0</v>
      </c>
      <c r="AIV39">
        <v>0</v>
      </c>
      <c r="AIW39">
        <v>0</v>
      </c>
      <c r="AIX39">
        <v>0</v>
      </c>
      <c r="AIY39">
        <v>0</v>
      </c>
      <c r="AIZ39">
        <v>0</v>
      </c>
      <c r="AJA39">
        <v>0</v>
      </c>
      <c r="AJB39">
        <v>0</v>
      </c>
      <c r="AJC39">
        <v>0</v>
      </c>
      <c r="AJD39">
        <v>0</v>
      </c>
      <c r="AJE39">
        <v>0</v>
      </c>
      <c r="AJF39">
        <v>0</v>
      </c>
      <c r="AJG39">
        <v>0</v>
      </c>
      <c r="AJH39">
        <v>0</v>
      </c>
      <c r="AJI39">
        <v>0</v>
      </c>
      <c r="AJJ39">
        <v>0</v>
      </c>
      <c r="AJK39">
        <v>0</v>
      </c>
      <c r="AJL39">
        <v>1</v>
      </c>
      <c r="AJM39">
        <v>0</v>
      </c>
      <c r="AJN39">
        <v>0</v>
      </c>
      <c r="AJO39">
        <v>0</v>
      </c>
      <c r="AJP39">
        <v>1226</v>
      </c>
      <c r="AJQ39">
        <v>0</v>
      </c>
      <c r="AJR39">
        <v>0</v>
      </c>
      <c r="AJS39">
        <v>0</v>
      </c>
      <c r="AJT39">
        <v>0</v>
      </c>
      <c r="AJU39">
        <v>0</v>
      </c>
      <c r="AJV39">
        <v>0</v>
      </c>
      <c r="AJW39">
        <v>0</v>
      </c>
      <c r="AJX39">
        <v>0</v>
      </c>
      <c r="AJY39">
        <v>0</v>
      </c>
      <c r="AJZ39">
        <v>0</v>
      </c>
      <c r="AKA39">
        <v>0</v>
      </c>
      <c r="AKB39">
        <v>0</v>
      </c>
      <c r="AKC39">
        <v>0</v>
      </c>
      <c r="AKD39">
        <v>0</v>
      </c>
      <c r="AKE39">
        <v>0</v>
      </c>
      <c r="AKF39">
        <v>589</v>
      </c>
      <c r="AKG39">
        <v>3</v>
      </c>
      <c r="AKH39">
        <v>0</v>
      </c>
      <c r="AKI39">
        <v>0</v>
      </c>
      <c r="AKJ39">
        <v>0</v>
      </c>
      <c r="AKK39">
        <v>0</v>
      </c>
      <c r="AKL39">
        <v>0</v>
      </c>
      <c r="AKM39">
        <v>0</v>
      </c>
      <c r="AKN39">
        <v>0</v>
      </c>
      <c r="AKO39">
        <v>0</v>
      </c>
      <c r="AKP39">
        <v>0</v>
      </c>
      <c r="AKQ39">
        <v>0</v>
      </c>
      <c r="AKR39">
        <v>0</v>
      </c>
      <c r="AKS39">
        <v>0</v>
      </c>
      <c r="AKT39">
        <v>0</v>
      </c>
      <c r="AKU39">
        <v>0</v>
      </c>
      <c r="AKV39">
        <v>0</v>
      </c>
      <c r="AKW39">
        <v>0</v>
      </c>
      <c r="AKX39">
        <v>0</v>
      </c>
      <c r="AKY39">
        <v>0</v>
      </c>
      <c r="AKZ39">
        <v>0</v>
      </c>
      <c r="ALA39">
        <v>0</v>
      </c>
      <c r="ALB39">
        <v>0</v>
      </c>
      <c r="ALC39">
        <v>0</v>
      </c>
      <c r="ALD39">
        <v>0</v>
      </c>
      <c r="ALE39">
        <v>0</v>
      </c>
      <c r="ALF39">
        <v>0</v>
      </c>
      <c r="ALG39">
        <v>0</v>
      </c>
      <c r="ALH39">
        <v>0</v>
      </c>
    </row>
    <row r="40" spans="1:996" hidden="1">
      <c r="A40" s="178" t="s">
        <v>161</v>
      </c>
      <c r="B40">
        <v>2071</v>
      </c>
      <c r="C40">
        <v>557</v>
      </c>
      <c r="D40">
        <v>30</v>
      </c>
      <c r="E40">
        <v>48</v>
      </c>
      <c r="F40">
        <v>0</v>
      </c>
      <c r="G40">
        <v>3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1</v>
      </c>
      <c r="O40">
        <v>64</v>
      </c>
      <c r="P40">
        <v>0</v>
      </c>
      <c r="Q40">
        <v>0</v>
      </c>
      <c r="R40">
        <v>0</v>
      </c>
      <c r="S40">
        <v>18</v>
      </c>
      <c r="T40">
        <v>0</v>
      </c>
      <c r="U40">
        <v>0</v>
      </c>
      <c r="V40">
        <v>41</v>
      </c>
      <c r="W40">
        <v>2833</v>
      </c>
      <c r="X40">
        <v>0</v>
      </c>
      <c r="Y40">
        <v>0</v>
      </c>
      <c r="Z40">
        <v>0</v>
      </c>
      <c r="AA40">
        <v>552</v>
      </c>
      <c r="AB40">
        <v>151</v>
      </c>
      <c r="AC40">
        <v>10</v>
      </c>
      <c r="AD40">
        <v>0</v>
      </c>
      <c r="AE40">
        <v>0</v>
      </c>
      <c r="AF40">
        <v>6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34</v>
      </c>
      <c r="AO40">
        <v>0</v>
      </c>
      <c r="AP40">
        <v>0</v>
      </c>
      <c r="AQ40">
        <v>0</v>
      </c>
      <c r="AR40">
        <v>8</v>
      </c>
      <c r="AS40">
        <v>0</v>
      </c>
      <c r="AT40">
        <v>0</v>
      </c>
      <c r="AU40">
        <v>51</v>
      </c>
      <c r="AV40">
        <v>812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28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1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7</v>
      </c>
      <c r="CT40">
        <v>36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1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1</v>
      </c>
      <c r="DT40">
        <v>0</v>
      </c>
      <c r="DU40">
        <v>0</v>
      </c>
      <c r="DV40">
        <v>0</v>
      </c>
      <c r="DW40">
        <v>2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2</v>
      </c>
      <c r="ES40">
        <v>0</v>
      </c>
      <c r="ET40">
        <v>0</v>
      </c>
      <c r="EU40">
        <v>0</v>
      </c>
      <c r="EV40">
        <v>82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2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19</v>
      </c>
      <c r="FQ40">
        <v>103</v>
      </c>
      <c r="FR40">
        <v>0</v>
      </c>
      <c r="FS40">
        <v>0</v>
      </c>
      <c r="FT40">
        <v>0</v>
      </c>
      <c r="FU40">
        <v>1288</v>
      </c>
      <c r="FV40">
        <v>1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87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160</v>
      </c>
      <c r="GP40">
        <v>1536</v>
      </c>
      <c r="GQ40">
        <v>0</v>
      </c>
      <c r="GR40">
        <v>0</v>
      </c>
      <c r="GS40">
        <v>0</v>
      </c>
      <c r="GT40">
        <v>116</v>
      </c>
      <c r="GU40">
        <v>11</v>
      </c>
      <c r="GV40">
        <v>4</v>
      </c>
      <c r="GW40">
        <v>0</v>
      </c>
      <c r="GX40">
        <v>0</v>
      </c>
      <c r="GY40">
        <v>6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3</v>
      </c>
      <c r="HH40">
        <v>0</v>
      </c>
      <c r="HI40">
        <v>4</v>
      </c>
      <c r="HJ40">
        <v>0</v>
      </c>
      <c r="HK40">
        <v>0</v>
      </c>
      <c r="HL40">
        <v>0</v>
      </c>
      <c r="HM40">
        <v>0</v>
      </c>
      <c r="HN40">
        <v>1</v>
      </c>
      <c r="HO40">
        <v>145</v>
      </c>
      <c r="HP40">
        <v>0</v>
      </c>
      <c r="HQ40">
        <v>0</v>
      </c>
      <c r="HR40">
        <v>0</v>
      </c>
      <c r="HS40">
        <v>58</v>
      </c>
      <c r="HT40">
        <v>44</v>
      </c>
      <c r="HU40">
        <v>2</v>
      </c>
      <c r="HV40">
        <v>3</v>
      </c>
      <c r="HW40">
        <v>0</v>
      </c>
      <c r="HX40">
        <v>0</v>
      </c>
      <c r="HY40">
        <v>0</v>
      </c>
      <c r="HZ40">
        <v>0</v>
      </c>
      <c r="IA40">
        <v>0</v>
      </c>
      <c r="IB40">
        <v>0</v>
      </c>
      <c r="IC40">
        <v>0</v>
      </c>
      <c r="ID40">
        <v>0</v>
      </c>
      <c r="IE40">
        <v>0</v>
      </c>
      <c r="IF40">
        <v>9</v>
      </c>
      <c r="IG40">
        <v>0</v>
      </c>
      <c r="IH40">
        <v>0</v>
      </c>
      <c r="II40">
        <v>0</v>
      </c>
      <c r="IJ40">
        <v>1</v>
      </c>
      <c r="IK40">
        <v>2</v>
      </c>
      <c r="IL40">
        <v>0</v>
      </c>
      <c r="IM40">
        <v>3</v>
      </c>
      <c r="IN40">
        <v>122</v>
      </c>
      <c r="IO40">
        <v>0</v>
      </c>
      <c r="IP40">
        <v>0</v>
      </c>
      <c r="IQ40">
        <v>0</v>
      </c>
      <c r="IR40">
        <v>9</v>
      </c>
      <c r="IS40">
        <v>23</v>
      </c>
      <c r="IT40">
        <v>0</v>
      </c>
      <c r="IU40">
        <v>1</v>
      </c>
      <c r="IV40">
        <v>0</v>
      </c>
      <c r="IW40">
        <v>1</v>
      </c>
      <c r="IX40">
        <v>0</v>
      </c>
      <c r="IY40">
        <v>0</v>
      </c>
      <c r="IZ40">
        <v>0</v>
      </c>
      <c r="JA40">
        <v>0</v>
      </c>
      <c r="JB40">
        <v>0</v>
      </c>
      <c r="JC40">
        <v>0</v>
      </c>
      <c r="JD40">
        <v>0</v>
      </c>
      <c r="JE40">
        <v>1</v>
      </c>
      <c r="JF40">
        <v>0</v>
      </c>
      <c r="JG40">
        <v>0</v>
      </c>
      <c r="JH40">
        <v>0</v>
      </c>
      <c r="JI40">
        <v>0</v>
      </c>
      <c r="JJ40">
        <v>2</v>
      </c>
      <c r="JK40">
        <v>0</v>
      </c>
      <c r="JL40">
        <v>1</v>
      </c>
      <c r="JM40">
        <v>38</v>
      </c>
      <c r="JN40">
        <v>0</v>
      </c>
      <c r="JO40">
        <v>0</v>
      </c>
      <c r="JP40">
        <v>0</v>
      </c>
      <c r="JQ40">
        <v>146</v>
      </c>
      <c r="JR40">
        <v>39</v>
      </c>
      <c r="JS40">
        <v>1</v>
      </c>
      <c r="JT40">
        <v>0</v>
      </c>
      <c r="JU40">
        <v>0</v>
      </c>
      <c r="JV40">
        <v>2</v>
      </c>
      <c r="JW40">
        <v>0</v>
      </c>
      <c r="JX40">
        <v>0</v>
      </c>
      <c r="JY40">
        <v>0</v>
      </c>
      <c r="JZ40">
        <v>0</v>
      </c>
      <c r="KA40">
        <v>0</v>
      </c>
      <c r="KB40">
        <v>0</v>
      </c>
      <c r="KC40">
        <v>0</v>
      </c>
      <c r="KD40">
        <v>2</v>
      </c>
      <c r="KE40">
        <v>0</v>
      </c>
      <c r="KF40">
        <v>0</v>
      </c>
      <c r="KG40">
        <v>0</v>
      </c>
      <c r="KH40">
        <v>0</v>
      </c>
      <c r="KI40">
        <v>0</v>
      </c>
      <c r="KJ40">
        <v>0</v>
      </c>
      <c r="KK40">
        <v>2</v>
      </c>
      <c r="KL40">
        <v>192</v>
      </c>
      <c r="KM40">
        <v>0</v>
      </c>
      <c r="KN40">
        <v>0</v>
      </c>
      <c r="KO40">
        <v>0</v>
      </c>
      <c r="KP40">
        <v>18</v>
      </c>
      <c r="KQ40">
        <v>0</v>
      </c>
      <c r="KR40">
        <v>0</v>
      </c>
      <c r="KS40">
        <v>0</v>
      </c>
      <c r="KT40">
        <v>0</v>
      </c>
      <c r="KU40">
        <v>0</v>
      </c>
      <c r="KV40">
        <v>0</v>
      </c>
      <c r="KW40">
        <v>0</v>
      </c>
      <c r="KX40">
        <v>0</v>
      </c>
      <c r="KY40">
        <v>0</v>
      </c>
      <c r="KZ40">
        <v>0</v>
      </c>
      <c r="LA40">
        <v>0</v>
      </c>
      <c r="LB40">
        <v>0</v>
      </c>
      <c r="LC40">
        <v>0</v>
      </c>
      <c r="LD40">
        <v>0</v>
      </c>
      <c r="LE40">
        <v>1</v>
      </c>
      <c r="LF40">
        <v>0</v>
      </c>
      <c r="LG40">
        <v>0</v>
      </c>
      <c r="LH40">
        <v>0</v>
      </c>
      <c r="LI40">
        <v>0</v>
      </c>
      <c r="LJ40">
        <v>0</v>
      </c>
      <c r="LK40">
        <v>19</v>
      </c>
      <c r="LL40">
        <v>0</v>
      </c>
      <c r="LM40">
        <v>0</v>
      </c>
      <c r="LN40">
        <v>0</v>
      </c>
      <c r="LO40">
        <v>11</v>
      </c>
      <c r="LP40">
        <v>0</v>
      </c>
      <c r="LQ40">
        <v>0</v>
      </c>
      <c r="LR40">
        <v>0</v>
      </c>
      <c r="LS40">
        <v>0</v>
      </c>
      <c r="LT40">
        <v>0</v>
      </c>
      <c r="LU40">
        <v>0</v>
      </c>
      <c r="LV40">
        <v>0</v>
      </c>
      <c r="LW40">
        <v>0</v>
      </c>
      <c r="LX40">
        <v>0</v>
      </c>
      <c r="LY40">
        <v>0</v>
      </c>
      <c r="LZ40">
        <v>0</v>
      </c>
      <c r="MA40">
        <v>0</v>
      </c>
      <c r="MB40">
        <v>0</v>
      </c>
      <c r="MC40">
        <v>0</v>
      </c>
      <c r="MD40">
        <v>0</v>
      </c>
      <c r="ME40">
        <v>0</v>
      </c>
      <c r="MF40">
        <v>0</v>
      </c>
      <c r="MG40">
        <v>0</v>
      </c>
      <c r="MH40">
        <v>0</v>
      </c>
      <c r="MI40">
        <v>0</v>
      </c>
      <c r="MJ40">
        <v>11</v>
      </c>
      <c r="MK40">
        <v>0</v>
      </c>
      <c r="ML40">
        <v>0</v>
      </c>
      <c r="MM40">
        <v>0</v>
      </c>
      <c r="MN40">
        <v>55</v>
      </c>
      <c r="MO40">
        <v>1</v>
      </c>
      <c r="MP40">
        <v>0</v>
      </c>
      <c r="MQ40">
        <v>0</v>
      </c>
      <c r="MR40">
        <v>0</v>
      </c>
      <c r="MS40">
        <v>0</v>
      </c>
      <c r="MT40">
        <v>0</v>
      </c>
      <c r="MU40">
        <v>0</v>
      </c>
      <c r="MV40">
        <v>0</v>
      </c>
      <c r="MW40">
        <v>0</v>
      </c>
      <c r="MX40">
        <v>0</v>
      </c>
      <c r="MY40">
        <v>0</v>
      </c>
      <c r="MZ40">
        <v>0</v>
      </c>
      <c r="NA40">
        <v>0</v>
      </c>
      <c r="NB40">
        <v>0</v>
      </c>
      <c r="NC40">
        <v>0</v>
      </c>
      <c r="ND40">
        <v>0</v>
      </c>
      <c r="NE40">
        <v>0</v>
      </c>
      <c r="NF40">
        <v>0</v>
      </c>
      <c r="NG40">
        <v>0</v>
      </c>
      <c r="NH40">
        <v>0</v>
      </c>
      <c r="NI40">
        <v>56</v>
      </c>
      <c r="NJ40">
        <v>0</v>
      </c>
      <c r="NK40">
        <v>0</v>
      </c>
      <c r="NL40">
        <v>0</v>
      </c>
      <c r="NM40">
        <v>163</v>
      </c>
      <c r="NN40">
        <v>3</v>
      </c>
      <c r="NO40">
        <v>4</v>
      </c>
      <c r="NP40">
        <v>0</v>
      </c>
      <c r="NQ40">
        <v>0</v>
      </c>
      <c r="NR40">
        <v>0</v>
      </c>
      <c r="NS40">
        <v>0</v>
      </c>
      <c r="NT40">
        <v>0</v>
      </c>
      <c r="NU40">
        <v>0</v>
      </c>
      <c r="NV40">
        <v>0</v>
      </c>
      <c r="NW40">
        <v>0</v>
      </c>
      <c r="NX40">
        <v>0</v>
      </c>
      <c r="NY40">
        <v>0</v>
      </c>
      <c r="NZ40">
        <v>0</v>
      </c>
      <c r="OA40">
        <v>0</v>
      </c>
      <c r="OB40">
        <v>0</v>
      </c>
      <c r="OC40">
        <v>0</v>
      </c>
      <c r="OD40">
        <v>0</v>
      </c>
      <c r="OE40">
        <v>0</v>
      </c>
      <c r="OF40">
        <v>0</v>
      </c>
      <c r="OG40">
        <v>99</v>
      </c>
      <c r="OH40">
        <v>269</v>
      </c>
      <c r="OI40">
        <v>0</v>
      </c>
      <c r="OJ40">
        <v>0</v>
      </c>
      <c r="OK40">
        <v>0</v>
      </c>
      <c r="OL40">
        <v>4599</v>
      </c>
      <c r="OM40">
        <v>830</v>
      </c>
      <c r="ON40">
        <v>51</v>
      </c>
      <c r="OO40">
        <v>52</v>
      </c>
      <c r="OP40">
        <v>0</v>
      </c>
      <c r="OQ40">
        <v>18</v>
      </c>
      <c r="OR40">
        <v>0</v>
      </c>
      <c r="OS40">
        <v>0</v>
      </c>
      <c r="OT40">
        <v>91</v>
      </c>
      <c r="OU40">
        <v>0</v>
      </c>
      <c r="OV40">
        <v>0</v>
      </c>
      <c r="OW40">
        <v>0</v>
      </c>
      <c r="OX40">
        <v>1</v>
      </c>
      <c r="OY40">
        <v>113</v>
      </c>
      <c r="OZ40">
        <v>0</v>
      </c>
      <c r="PA40">
        <v>5</v>
      </c>
      <c r="PB40">
        <v>0</v>
      </c>
      <c r="PC40">
        <v>27</v>
      </c>
      <c r="PD40">
        <v>4</v>
      </c>
      <c r="PE40">
        <v>0</v>
      </c>
      <c r="PF40">
        <v>384</v>
      </c>
      <c r="PG40">
        <v>6175</v>
      </c>
      <c r="PH40">
        <v>0</v>
      </c>
      <c r="PI40">
        <v>0</v>
      </c>
      <c r="PJ40">
        <v>0</v>
      </c>
      <c r="PK40">
        <v>294</v>
      </c>
      <c r="PL40">
        <v>927</v>
      </c>
      <c r="PM40">
        <v>41</v>
      </c>
      <c r="PN40">
        <v>0</v>
      </c>
      <c r="PO40">
        <v>0</v>
      </c>
      <c r="PP40">
        <v>0</v>
      </c>
      <c r="PQ40">
        <v>0</v>
      </c>
      <c r="PR40">
        <v>0</v>
      </c>
      <c r="PS40">
        <v>0</v>
      </c>
      <c r="PT40">
        <v>64</v>
      </c>
      <c r="PU40">
        <v>1</v>
      </c>
      <c r="PV40">
        <v>0</v>
      </c>
      <c r="PW40">
        <v>0</v>
      </c>
      <c r="PX40">
        <v>0</v>
      </c>
      <c r="PY40">
        <v>0</v>
      </c>
      <c r="PZ40">
        <v>0</v>
      </c>
      <c r="QA40">
        <v>0</v>
      </c>
      <c r="QB40">
        <v>0</v>
      </c>
      <c r="QC40">
        <v>0</v>
      </c>
      <c r="QD40">
        <v>0</v>
      </c>
      <c r="QE40">
        <v>391</v>
      </c>
      <c r="QF40">
        <v>1718</v>
      </c>
      <c r="QG40">
        <v>0</v>
      </c>
      <c r="QH40">
        <v>12</v>
      </c>
      <c r="QI40">
        <v>0</v>
      </c>
      <c r="QJ40">
        <v>720</v>
      </c>
      <c r="QK40">
        <v>1182</v>
      </c>
      <c r="QL40">
        <v>54</v>
      </c>
      <c r="QM40">
        <v>0</v>
      </c>
      <c r="QN40">
        <v>0</v>
      </c>
      <c r="QO40">
        <v>0</v>
      </c>
      <c r="QP40">
        <v>0</v>
      </c>
      <c r="QQ40">
        <v>0</v>
      </c>
      <c r="QR40">
        <v>0</v>
      </c>
      <c r="QS40">
        <v>7</v>
      </c>
      <c r="QT40">
        <v>0</v>
      </c>
      <c r="QU40">
        <v>1</v>
      </c>
      <c r="QV40">
        <v>0</v>
      </c>
      <c r="QW40">
        <v>0</v>
      </c>
      <c r="QX40">
        <v>0</v>
      </c>
      <c r="QY40">
        <v>0</v>
      </c>
      <c r="QZ40">
        <v>0</v>
      </c>
      <c r="RA40">
        <v>0</v>
      </c>
      <c r="RB40">
        <v>0</v>
      </c>
      <c r="RC40">
        <v>0</v>
      </c>
      <c r="RD40">
        <v>413</v>
      </c>
      <c r="RE40">
        <v>2377</v>
      </c>
      <c r="RF40">
        <v>0</v>
      </c>
      <c r="RG40">
        <v>34</v>
      </c>
      <c r="RH40">
        <v>0</v>
      </c>
      <c r="RI40">
        <v>68</v>
      </c>
      <c r="RJ40">
        <v>122</v>
      </c>
      <c r="RK40">
        <v>7</v>
      </c>
      <c r="RL40">
        <v>0</v>
      </c>
      <c r="RM40">
        <v>0</v>
      </c>
      <c r="RN40">
        <v>0</v>
      </c>
      <c r="RO40">
        <v>0</v>
      </c>
      <c r="RP40">
        <v>0</v>
      </c>
      <c r="RQ40">
        <v>0</v>
      </c>
      <c r="RR40">
        <v>0</v>
      </c>
      <c r="RS40">
        <v>0</v>
      </c>
      <c r="RT40">
        <v>0</v>
      </c>
      <c r="RU40">
        <v>0</v>
      </c>
      <c r="RV40">
        <v>0</v>
      </c>
      <c r="RW40">
        <v>0</v>
      </c>
      <c r="RX40">
        <v>0</v>
      </c>
      <c r="RY40">
        <v>0</v>
      </c>
      <c r="RZ40">
        <v>0</v>
      </c>
      <c r="SA40">
        <v>0</v>
      </c>
      <c r="SB40">
        <v>0</v>
      </c>
      <c r="SC40">
        <v>0</v>
      </c>
      <c r="SD40">
        <v>197</v>
      </c>
      <c r="SE40">
        <v>0</v>
      </c>
      <c r="SF40">
        <v>0</v>
      </c>
      <c r="SG40">
        <v>0</v>
      </c>
      <c r="SH40">
        <v>1</v>
      </c>
      <c r="SI40">
        <v>16</v>
      </c>
      <c r="SJ40">
        <v>1</v>
      </c>
      <c r="SK40">
        <v>0</v>
      </c>
      <c r="SL40">
        <v>0</v>
      </c>
      <c r="SM40">
        <v>0</v>
      </c>
      <c r="SN40">
        <v>0</v>
      </c>
      <c r="SO40">
        <v>0</v>
      </c>
      <c r="SP40">
        <v>0</v>
      </c>
      <c r="SQ40">
        <v>0</v>
      </c>
      <c r="SR40">
        <v>0</v>
      </c>
      <c r="SS40">
        <v>0</v>
      </c>
      <c r="ST40">
        <v>0</v>
      </c>
      <c r="SU40">
        <v>0</v>
      </c>
      <c r="SV40">
        <v>0</v>
      </c>
      <c r="SW40">
        <v>0</v>
      </c>
      <c r="SX40">
        <v>0</v>
      </c>
      <c r="SY40">
        <v>0</v>
      </c>
      <c r="SZ40">
        <v>0</v>
      </c>
      <c r="TA40">
        <v>0</v>
      </c>
      <c r="TB40">
        <v>0</v>
      </c>
      <c r="TC40">
        <v>18</v>
      </c>
      <c r="TD40">
        <v>0</v>
      </c>
      <c r="TE40">
        <v>0</v>
      </c>
      <c r="TF40">
        <v>0</v>
      </c>
      <c r="TG40">
        <v>0</v>
      </c>
      <c r="TH40">
        <v>8</v>
      </c>
      <c r="TI40">
        <v>1</v>
      </c>
      <c r="TJ40">
        <v>0</v>
      </c>
      <c r="TK40">
        <v>0</v>
      </c>
      <c r="TL40">
        <v>0</v>
      </c>
      <c r="TM40">
        <v>0</v>
      </c>
      <c r="TN40">
        <v>0</v>
      </c>
      <c r="TO40">
        <v>0</v>
      </c>
      <c r="TP40">
        <v>0</v>
      </c>
      <c r="TQ40">
        <v>0</v>
      </c>
      <c r="TR40">
        <v>0</v>
      </c>
      <c r="TS40">
        <v>0</v>
      </c>
      <c r="TT40">
        <v>0</v>
      </c>
      <c r="TU40">
        <v>0</v>
      </c>
      <c r="TV40">
        <v>0</v>
      </c>
      <c r="TW40">
        <v>0</v>
      </c>
      <c r="TX40">
        <v>0</v>
      </c>
      <c r="TY40">
        <v>0</v>
      </c>
      <c r="TZ40">
        <v>0</v>
      </c>
      <c r="UA40">
        <v>0</v>
      </c>
      <c r="UB40">
        <v>9</v>
      </c>
      <c r="UC40">
        <v>0</v>
      </c>
      <c r="UD40">
        <v>0</v>
      </c>
      <c r="UE40">
        <v>0</v>
      </c>
      <c r="UF40">
        <v>11</v>
      </c>
      <c r="UG40">
        <v>20</v>
      </c>
      <c r="UH40">
        <v>6</v>
      </c>
      <c r="UI40">
        <v>0</v>
      </c>
      <c r="UJ40">
        <v>0</v>
      </c>
      <c r="UK40">
        <v>0</v>
      </c>
      <c r="UL40">
        <v>0</v>
      </c>
      <c r="UM40">
        <v>0</v>
      </c>
      <c r="UN40">
        <v>0</v>
      </c>
      <c r="UO40">
        <v>0</v>
      </c>
      <c r="UP40">
        <v>0</v>
      </c>
      <c r="UQ40">
        <v>0</v>
      </c>
      <c r="UR40">
        <v>0</v>
      </c>
      <c r="US40">
        <v>0</v>
      </c>
      <c r="UT40">
        <v>0</v>
      </c>
      <c r="UU40">
        <v>0</v>
      </c>
      <c r="UV40">
        <v>0</v>
      </c>
      <c r="UW40">
        <v>0</v>
      </c>
      <c r="UX40">
        <v>0</v>
      </c>
      <c r="UY40">
        <v>0</v>
      </c>
      <c r="UZ40">
        <v>0</v>
      </c>
      <c r="VA40">
        <v>37</v>
      </c>
      <c r="VB40">
        <v>0</v>
      </c>
      <c r="VC40">
        <v>0</v>
      </c>
      <c r="VD40">
        <v>0</v>
      </c>
      <c r="VE40">
        <v>0</v>
      </c>
      <c r="VF40">
        <v>43</v>
      </c>
      <c r="VG40">
        <v>0</v>
      </c>
      <c r="VH40">
        <v>0</v>
      </c>
      <c r="VI40">
        <v>0</v>
      </c>
      <c r="VJ40">
        <v>0</v>
      </c>
      <c r="VK40">
        <v>0</v>
      </c>
      <c r="VL40">
        <v>0</v>
      </c>
      <c r="VM40">
        <v>0</v>
      </c>
      <c r="VN40">
        <v>0</v>
      </c>
      <c r="VO40">
        <v>0</v>
      </c>
      <c r="VP40">
        <v>0</v>
      </c>
      <c r="VQ40">
        <v>0</v>
      </c>
      <c r="VR40">
        <v>0</v>
      </c>
      <c r="VS40">
        <v>0</v>
      </c>
      <c r="VT40">
        <v>0</v>
      </c>
      <c r="VU40">
        <v>0</v>
      </c>
      <c r="VV40">
        <v>0</v>
      </c>
      <c r="VW40">
        <v>0</v>
      </c>
      <c r="VX40">
        <v>0</v>
      </c>
      <c r="VY40">
        <v>0</v>
      </c>
      <c r="VZ40">
        <v>43</v>
      </c>
      <c r="WA40">
        <v>0</v>
      </c>
      <c r="WB40">
        <v>0</v>
      </c>
      <c r="WC40">
        <v>0</v>
      </c>
      <c r="WD40">
        <v>3</v>
      </c>
      <c r="WE40">
        <v>263</v>
      </c>
      <c r="WF40">
        <v>2</v>
      </c>
      <c r="WG40">
        <v>0</v>
      </c>
      <c r="WH40">
        <v>0</v>
      </c>
      <c r="WI40">
        <v>0</v>
      </c>
      <c r="WJ40">
        <v>0</v>
      </c>
      <c r="WK40">
        <v>0</v>
      </c>
      <c r="WL40">
        <v>0</v>
      </c>
      <c r="WM40">
        <v>0</v>
      </c>
      <c r="WN40">
        <v>0</v>
      </c>
      <c r="WO40">
        <v>0</v>
      </c>
      <c r="WP40">
        <v>0</v>
      </c>
      <c r="WQ40">
        <v>0</v>
      </c>
      <c r="WR40">
        <v>0</v>
      </c>
      <c r="WS40">
        <v>0</v>
      </c>
      <c r="WT40">
        <v>0</v>
      </c>
      <c r="WU40">
        <v>0</v>
      </c>
      <c r="WV40">
        <v>0</v>
      </c>
      <c r="WW40">
        <v>0</v>
      </c>
      <c r="WX40">
        <v>0</v>
      </c>
      <c r="WY40">
        <v>268</v>
      </c>
      <c r="WZ40">
        <v>0</v>
      </c>
      <c r="XA40">
        <v>0</v>
      </c>
      <c r="XB40">
        <v>0</v>
      </c>
      <c r="XC40">
        <v>105</v>
      </c>
      <c r="XD40">
        <v>272</v>
      </c>
      <c r="XE40">
        <v>37</v>
      </c>
      <c r="XF40">
        <v>0</v>
      </c>
      <c r="XG40">
        <v>0</v>
      </c>
      <c r="XH40">
        <v>0</v>
      </c>
      <c r="XI40">
        <v>0</v>
      </c>
      <c r="XJ40">
        <v>0</v>
      </c>
      <c r="XK40">
        <v>0</v>
      </c>
      <c r="XL40">
        <v>1</v>
      </c>
      <c r="XM40">
        <v>0</v>
      </c>
      <c r="XN40">
        <v>0</v>
      </c>
      <c r="XO40">
        <v>0</v>
      </c>
      <c r="XP40">
        <v>0</v>
      </c>
      <c r="XQ40">
        <v>0</v>
      </c>
      <c r="XR40">
        <v>0</v>
      </c>
      <c r="XS40">
        <v>0</v>
      </c>
      <c r="XT40">
        <v>0</v>
      </c>
      <c r="XU40">
        <v>0</v>
      </c>
      <c r="XV40">
        <v>0</v>
      </c>
      <c r="XW40">
        <v>6</v>
      </c>
      <c r="XX40">
        <v>421</v>
      </c>
      <c r="XY40">
        <v>0</v>
      </c>
      <c r="XZ40">
        <v>2</v>
      </c>
      <c r="YA40">
        <v>0</v>
      </c>
      <c r="YB40">
        <v>6</v>
      </c>
      <c r="YC40">
        <v>23</v>
      </c>
      <c r="YD40">
        <v>1</v>
      </c>
      <c r="YE40">
        <v>0</v>
      </c>
      <c r="YF40">
        <v>0</v>
      </c>
      <c r="YG40">
        <v>0</v>
      </c>
      <c r="YH40">
        <v>0</v>
      </c>
      <c r="YI40">
        <v>0</v>
      </c>
      <c r="YJ40">
        <v>0</v>
      </c>
      <c r="YK40">
        <v>5</v>
      </c>
      <c r="YL40">
        <v>0</v>
      </c>
      <c r="YM40">
        <v>0</v>
      </c>
      <c r="YN40">
        <v>0</v>
      </c>
      <c r="YO40">
        <v>0</v>
      </c>
      <c r="YP40">
        <v>0</v>
      </c>
      <c r="YQ40">
        <v>0</v>
      </c>
      <c r="YR40">
        <v>0</v>
      </c>
      <c r="YS40">
        <v>0</v>
      </c>
      <c r="YT40">
        <v>0</v>
      </c>
      <c r="YU40">
        <v>0</v>
      </c>
      <c r="YV40">
        <v>5</v>
      </c>
      <c r="YW40">
        <v>40</v>
      </c>
      <c r="YX40">
        <v>0</v>
      </c>
      <c r="YY40">
        <v>0</v>
      </c>
      <c r="YZ40">
        <v>0</v>
      </c>
      <c r="ZA40">
        <v>2</v>
      </c>
      <c r="ZB40">
        <v>12</v>
      </c>
      <c r="ZC40">
        <v>1</v>
      </c>
      <c r="ZD40">
        <v>0</v>
      </c>
      <c r="ZE40">
        <v>0</v>
      </c>
      <c r="ZF40">
        <v>0</v>
      </c>
      <c r="ZG40">
        <v>0</v>
      </c>
      <c r="ZH40">
        <v>0</v>
      </c>
      <c r="ZI40">
        <v>0</v>
      </c>
      <c r="ZJ40">
        <v>1</v>
      </c>
      <c r="ZK40">
        <v>0</v>
      </c>
      <c r="ZL40">
        <v>0</v>
      </c>
      <c r="ZM40">
        <v>0</v>
      </c>
      <c r="ZN40">
        <v>0</v>
      </c>
      <c r="ZO40">
        <v>0</v>
      </c>
      <c r="ZP40">
        <v>0</v>
      </c>
      <c r="ZQ40">
        <v>0</v>
      </c>
      <c r="ZR40">
        <v>0</v>
      </c>
      <c r="ZS40">
        <v>0</v>
      </c>
      <c r="ZT40">
        <v>0</v>
      </c>
      <c r="ZU40">
        <v>1</v>
      </c>
      <c r="ZV40">
        <v>17</v>
      </c>
      <c r="ZW40">
        <v>0</v>
      </c>
      <c r="ZX40">
        <v>0</v>
      </c>
      <c r="ZY40">
        <v>0</v>
      </c>
      <c r="ZZ40">
        <v>121</v>
      </c>
      <c r="AAA40">
        <v>560</v>
      </c>
      <c r="AAB40">
        <v>9</v>
      </c>
      <c r="AAC40">
        <v>0</v>
      </c>
      <c r="AAD40">
        <v>0</v>
      </c>
      <c r="AAE40">
        <v>0</v>
      </c>
      <c r="AAF40">
        <v>0</v>
      </c>
      <c r="AAG40">
        <v>0</v>
      </c>
      <c r="AAH40">
        <v>0</v>
      </c>
      <c r="AAI40">
        <v>0</v>
      </c>
      <c r="AAJ40">
        <v>0</v>
      </c>
      <c r="AAK40">
        <v>0</v>
      </c>
      <c r="AAL40">
        <v>0</v>
      </c>
      <c r="AAM40">
        <v>0</v>
      </c>
      <c r="AAN40">
        <v>0</v>
      </c>
      <c r="AAO40">
        <v>0</v>
      </c>
      <c r="AAP40">
        <v>0</v>
      </c>
      <c r="AAQ40">
        <v>0</v>
      </c>
      <c r="AAR40">
        <v>0</v>
      </c>
      <c r="AAS40">
        <v>0</v>
      </c>
      <c r="AAT40">
        <v>13</v>
      </c>
      <c r="AAU40">
        <v>703</v>
      </c>
      <c r="AAV40">
        <v>0</v>
      </c>
      <c r="AAW40">
        <v>0</v>
      </c>
      <c r="AAX40">
        <v>0</v>
      </c>
      <c r="AAY40">
        <v>75</v>
      </c>
      <c r="AAZ40">
        <v>166</v>
      </c>
      <c r="ABA40">
        <v>15</v>
      </c>
      <c r="ABB40">
        <v>0</v>
      </c>
      <c r="ABC40">
        <v>0</v>
      </c>
      <c r="ABD40">
        <v>0</v>
      </c>
      <c r="ABE40">
        <v>0</v>
      </c>
      <c r="ABF40">
        <v>0</v>
      </c>
      <c r="ABG40">
        <v>0</v>
      </c>
      <c r="ABH40">
        <v>0</v>
      </c>
      <c r="ABI40">
        <v>0</v>
      </c>
      <c r="ABJ40">
        <v>0</v>
      </c>
      <c r="ABK40">
        <v>0</v>
      </c>
      <c r="ABL40">
        <v>0</v>
      </c>
      <c r="ABM40">
        <v>0</v>
      </c>
      <c r="ABN40">
        <v>0</v>
      </c>
      <c r="ABO40">
        <v>0</v>
      </c>
      <c r="ABP40">
        <v>0</v>
      </c>
      <c r="ABQ40">
        <v>0</v>
      </c>
      <c r="ABR40">
        <v>0</v>
      </c>
      <c r="ABS40">
        <v>14</v>
      </c>
      <c r="ABT40">
        <v>270</v>
      </c>
      <c r="ABU40">
        <v>0</v>
      </c>
      <c r="ABV40">
        <v>0</v>
      </c>
      <c r="ABW40">
        <v>0</v>
      </c>
      <c r="ABX40">
        <v>106</v>
      </c>
      <c r="ABY40">
        <v>50</v>
      </c>
      <c r="ABZ40">
        <v>2</v>
      </c>
      <c r="ACA40">
        <v>0</v>
      </c>
      <c r="ACB40">
        <v>0</v>
      </c>
      <c r="ACC40">
        <v>0</v>
      </c>
      <c r="ACD40">
        <v>0</v>
      </c>
      <c r="ACE40">
        <v>0</v>
      </c>
      <c r="ACF40">
        <v>0</v>
      </c>
      <c r="ACG40">
        <v>0</v>
      </c>
      <c r="ACH40">
        <v>0</v>
      </c>
      <c r="ACI40">
        <v>0</v>
      </c>
      <c r="ACJ40">
        <v>0</v>
      </c>
      <c r="ACK40">
        <v>0</v>
      </c>
      <c r="ACL40">
        <v>0</v>
      </c>
      <c r="ACM40">
        <v>0</v>
      </c>
      <c r="ACN40">
        <v>0</v>
      </c>
      <c r="ACO40">
        <v>0</v>
      </c>
      <c r="ACP40">
        <v>0</v>
      </c>
      <c r="ACQ40">
        <v>0</v>
      </c>
      <c r="ACR40">
        <v>0</v>
      </c>
      <c r="ACS40">
        <v>158</v>
      </c>
      <c r="ACT40">
        <v>0</v>
      </c>
      <c r="ACU40">
        <v>0</v>
      </c>
      <c r="ACV40">
        <v>0</v>
      </c>
      <c r="ACW40">
        <v>149</v>
      </c>
      <c r="ACX40">
        <v>358</v>
      </c>
      <c r="ACY40">
        <v>28</v>
      </c>
      <c r="ACZ40">
        <v>0</v>
      </c>
      <c r="ADA40">
        <v>0</v>
      </c>
      <c r="ADB40">
        <v>0</v>
      </c>
      <c r="ADC40">
        <v>0</v>
      </c>
      <c r="ADD40">
        <v>0</v>
      </c>
      <c r="ADE40">
        <v>0</v>
      </c>
      <c r="ADF40">
        <v>0</v>
      </c>
      <c r="ADG40">
        <v>0</v>
      </c>
      <c r="ADH40">
        <v>0</v>
      </c>
      <c r="ADI40">
        <v>0</v>
      </c>
      <c r="ADJ40">
        <v>0</v>
      </c>
      <c r="ADK40">
        <v>0</v>
      </c>
      <c r="ADL40">
        <v>0</v>
      </c>
      <c r="ADM40">
        <v>0</v>
      </c>
      <c r="ADN40">
        <v>0</v>
      </c>
      <c r="ADO40">
        <v>0</v>
      </c>
      <c r="ADP40">
        <v>0</v>
      </c>
      <c r="ADQ40">
        <v>32</v>
      </c>
      <c r="ADR40">
        <v>567</v>
      </c>
      <c r="ADS40">
        <v>0</v>
      </c>
      <c r="ADT40">
        <v>2</v>
      </c>
      <c r="ADU40">
        <v>0</v>
      </c>
      <c r="ADV40">
        <v>92</v>
      </c>
      <c r="ADW40">
        <v>157</v>
      </c>
      <c r="ADX40">
        <v>34</v>
      </c>
      <c r="ADY40">
        <v>0</v>
      </c>
      <c r="ADZ40">
        <v>0</v>
      </c>
      <c r="AEA40">
        <v>0</v>
      </c>
      <c r="AEB40">
        <v>0</v>
      </c>
      <c r="AEC40">
        <v>0</v>
      </c>
      <c r="AED40">
        <v>0</v>
      </c>
      <c r="AEE40">
        <v>0</v>
      </c>
      <c r="AEF40">
        <v>0</v>
      </c>
      <c r="AEG40">
        <v>0</v>
      </c>
      <c r="AEH40">
        <v>0</v>
      </c>
      <c r="AEI40">
        <v>0</v>
      </c>
      <c r="AEJ40">
        <v>0</v>
      </c>
      <c r="AEK40">
        <v>0</v>
      </c>
      <c r="AEL40">
        <v>0</v>
      </c>
      <c r="AEM40">
        <v>0</v>
      </c>
      <c r="AEN40">
        <v>0</v>
      </c>
      <c r="AEO40">
        <v>0</v>
      </c>
      <c r="AEP40">
        <v>111</v>
      </c>
      <c r="AEQ40">
        <v>394</v>
      </c>
      <c r="AER40">
        <v>0</v>
      </c>
      <c r="AES40">
        <v>2</v>
      </c>
      <c r="AET40">
        <v>0</v>
      </c>
      <c r="AEU40">
        <v>1753</v>
      </c>
      <c r="AEV40">
        <v>4179</v>
      </c>
      <c r="AEW40">
        <v>239</v>
      </c>
      <c r="AEX40">
        <v>0</v>
      </c>
      <c r="AEY40">
        <v>0</v>
      </c>
      <c r="AEZ40">
        <v>0</v>
      </c>
      <c r="AFA40">
        <v>0</v>
      </c>
      <c r="AFB40">
        <v>0</v>
      </c>
      <c r="AFC40">
        <v>0</v>
      </c>
      <c r="AFD40">
        <v>78</v>
      </c>
      <c r="AFE40">
        <v>1</v>
      </c>
      <c r="AFF40">
        <v>1</v>
      </c>
      <c r="AFG40">
        <v>0</v>
      </c>
      <c r="AFH40">
        <v>0</v>
      </c>
      <c r="AFI40">
        <v>0</v>
      </c>
      <c r="AFJ40">
        <v>0</v>
      </c>
      <c r="AFK40">
        <v>0</v>
      </c>
      <c r="AFL40">
        <v>0</v>
      </c>
      <c r="AFM40">
        <v>0</v>
      </c>
      <c r="AFN40">
        <v>0</v>
      </c>
      <c r="AFO40">
        <v>986</v>
      </c>
      <c r="AFP40">
        <v>7237</v>
      </c>
      <c r="AFQ40">
        <v>0</v>
      </c>
      <c r="AFR40">
        <v>52</v>
      </c>
      <c r="AFS40">
        <v>0</v>
      </c>
      <c r="AFT40">
        <v>1</v>
      </c>
      <c r="AFU40">
        <v>0</v>
      </c>
      <c r="AFV40">
        <v>0</v>
      </c>
      <c r="AFW40">
        <v>0</v>
      </c>
      <c r="AFX40">
        <v>0</v>
      </c>
      <c r="AFY40">
        <v>0</v>
      </c>
      <c r="AFZ40">
        <v>0</v>
      </c>
      <c r="AGA40">
        <v>0</v>
      </c>
      <c r="AGB40">
        <v>0</v>
      </c>
      <c r="AGC40">
        <v>0</v>
      </c>
      <c r="AGD40">
        <v>0</v>
      </c>
      <c r="AGE40">
        <v>0</v>
      </c>
      <c r="AGF40">
        <v>0</v>
      </c>
      <c r="AGG40">
        <v>0</v>
      </c>
      <c r="AGH40">
        <v>0</v>
      </c>
      <c r="AGI40">
        <v>0</v>
      </c>
      <c r="AGJ40">
        <v>0</v>
      </c>
      <c r="AGK40">
        <v>0</v>
      </c>
      <c r="AGL40">
        <v>0</v>
      </c>
      <c r="AGM40">
        <v>0</v>
      </c>
      <c r="AGN40">
        <v>0</v>
      </c>
      <c r="AGO40">
        <v>1</v>
      </c>
      <c r="AGP40">
        <v>0</v>
      </c>
      <c r="AGQ40">
        <v>0</v>
      </c>
      <c r="AGR40">
        <v>0</v>
      </c>
      <c r="AGS40">
        <v>0</v>
      </c>
      <c r="AGT40">
        <v>0</v>
      </c>
      <c r="AGU40">
        <v>0</v>
      </c>
      <c r="AGV40">
        <v>0</v>
      </c>
      <c r="AGW40">
        <v>0</v>
      </c>
      <c r="AGX40">
        <v>0</v>
      </c>
      <c r="AGY40">
        <v>0</v>
      </c>
      <c r="AGZ40">
        <v>0</v>
      </c>
      <c r="AHA40">
        <v>0</v>
      </c>
      <c r="AHB40">
        <v>0</v>
      </c>
      <c r="AHC40">
        <v>0</v>
      </c>
      <c r="AHD40">
        <v>0</v>
      </c>
      <c r="AHE40">
        <v>0</v>
      </c>
      <c r="AHF40">
        <v>0</v>
      </c>
      <c r="AHG40">
        <v>0</v>
      </c>
      <c r="AHH40">
        <v>0</v>
      </c>
      <c r="AHI40">
        <v>0</v>
      </c>
      <c r="AHJ40">
        <v>0</v>
      </c>
      <c r="AHK40">
        <v>0</v>
      </c>
      <c r="AHL40">
        <v>0</v>
      </c>
      <c r="AHM40">
        <v>0</v>
      </c>
      <c r="AHN40">
        <v>0</v>
      </c>
      <c r="AHO40">
        <v>0</v>
      </c>
      <c r="AHP40">
        <v>0</v>
      </c>
      <c r="AHQ40">
        <v>0</v>
      </c>
      <c r="AHR40">
        <v>7</v>
      </c>
      <c r="AHS40">
        <v>2</v>
      </c>
      <c r="AHT40">
        <v>4</v>
      </c>
      <c r="AHU40">
        <v>0</v>
      </c>
      <c r="AHV40">
        <v>0</v>
      </c>
      <c r="AHW40">
        <v>0</v>
      </c>
      <c r="AHX40">
        <v>0</v>
      </c>
      <c r="AHY40">
        <v>0</v>
      </c>
      <c r="AHZ40">
        <v>0</v>
      </c>
      <c r="AIA40">
        <v>0</v>
      </c>
      <c r="AIB40">
        <v>0</v>
      </c>
      <c r="AIC40">
        <v>0</v>
      </c>
      <c r="AID40">
        <v>0</v>
      </c>
      <c r="AIE40">
        <v>0</v>
      </c>
      <c r="AIF40">
        <v>0</v>
      </c>
      <c r="AIG40">
        <v>0</v>
      </c>
      <c r="AIH40">
        <v>0</v>
      </c>
      <c r="AII40">
        <v>0</v>
      </c>
      <c r="AIJ40">
        <v>0</v>
      </c>
      <c r="AIK40">
        <v>0</v>
      </c>
      <c r="AIL40">
        <v>0</v>
      </c>
      <c r="AIM40">
        <v>13</v>
      </c>
      <c r="AIN40">
        <v>0</v>
      </c>
      <c r="AIO40">
        <v>0</v>
      </c>
      <c r="AIP40">
        <v>0</v>
      </c>
      <c r="AIQ40">
        <v>0</v>
      </c>
      <c r="AIR40">
        <v>0</v>
      </c>
      <c r="AIS40">
        <v>0</v>
      </c>
      <c r="AIT40">
        <v>0</v>
      </c>
      <c r="AIU40">
        <v>0</v>
      </c>
      <c r="AIV40">
        <v>0</v>
      </c>
      <c r="AIW40">
        <v>0</v>
      </c>
      <c r="AIX40">
        <v>0</v>
      </c>
      <c r="AIY40">
        <v>0</v>
      </c>
      <c r="AIZ40">
        <v>0</v>
      </c>
      <c r="AJA40">
        <v>0</v>
      </c>
      <c r="AJB40">
        <v>0</v>
      </c>
      <c r="AJC40">
        <v>0</v>
      </c>
      <c r="AJD40">
        <v>0</v>
      </c>
      <c r="AJE40">
        <v>0</v>
      </c>
      <c r="AJF40">
        <v>0</v>
      </c>
      <c r="AJG40">
        <v>0</v>
      </c>
      <c r="AJH40">
        <v>0</v>
      </c>
      <c r="AJI40">
        <v>0</v>
      </c>
      <c r="AJJ40">
        <v>0</v>
      </c>
      <c r="AJK40">
        <v>0</v>
      </c>
      <c r="AJL40">
        <v>0</v>
      </c>
      <c r="AJM40">
        <v>0</v>
      </c>
      <c r="AJN40">
        <v>0</v>
      </c>
      <c r="AJO40">
        <v>0</v>
      </c>
      <c r="AJP40">
        <v>2801</v>
      </c>
      <c r="AJQ40">
        <v>0</v>
      </c>
      <c r="AJR40">
        <v>0</v>
      </c>
      <c r="AJS40">
        <v>0</v>
      </c>
      <c r="AJT40">
        <v>0</v>
      </c>
      <c r="AJU40">
        <v>11</v>
      </c>
      <c r="AJV40">
        <v>0</v>
      </c>
      <c r="AJW40">
        <v>0</v>
      </c>
      <c r="AJX40">
        <v>0</v>
      </c>
      <c r="AJY40">
        <v>0</v>
      </c>
      <c r="AJZ40">
        <v>0</v>
      </c>
      <c r="AKA40">
        <v>0</v>
      </c>
      <c r="AKB40">
        <v>0</v>
      </c>
      <c r="AKC40">
        <v>0</v>
      </c>
      <c r="AKD40">
        <v>0</v>
      </c>
      <c r="AKE40">
        <v>0</v>
      </c>
      <c r="AKF40">
        <v>1196</v>
      </c>
      <c r="AKG40">
        <v>40</v>
      </c>
      <c r="AKH40">
        <v>1</v>
      </c>
      <c r="AKI40">
        <v>0</v>
      </c>
      <c r="AKJ40">
        <v>0</v>
      </c>
      <c r="AKK40">
        <v>0</v>
      </c>
      <c r="AKL40">
        <v>0</v>
      </c>
      <c r="AKM40">
        <v>0</v>
      </c>
      <c r="AKN40">
        <v>0</v>
      </c>
      <c r="AKO40">
        <v>0</v>
      </c>
      <c r="AKP40">
        <v>0</v>
      </c>
      <c r="AKQ40">
        <v>0</v>
      </c>
      <c r="AKR40">
        <v>0</v>
      </c>
      <c r="AKS40">
        <v>0</v>
      </c>
      <c r="AKT40">
        <v>0</v>
      </c>
      <c r="AKU40">
        <v>0</v>
      </c>
      <c r="AKV40">
        <v>0</v>
      </c>
      <c r="AKW40">
        <v>0</v>
      </c>
      <c r="AKX40">
        <v>0</v>
      </c>
      <c r="AKY40">
        <v>0</v>
      </c>
      <c r="AKZ40">
        <v>0</v>
      </c>
      <c r="ALA40">
        <v>0</v>
      </c>
      <c r="ALB40">
        <v>0</v>
      </c>
      <c r="ALC40">
        <v>0</v>
      </c>
      <c r="ALD40">
        <v>0</v>
      </c>
      <c r="ALE40">
        <v>0</v>
      </c>
      <c r="ALF40">
        <v>0</v>
      </c>
      <c r="ALG40">
        <v>0</v>
      </c>
      <c r="ALH40">
        <v>2</v>
      </c>
    </row>
    <row r="41" spans="1:996" hidden="1">
      <c r="A41" s="178" t="s">
        <v>162</v>
      </c>
      <c r="B41">
        <v>2584</v>
      </c>
      <c r="C41">
        <v>219</v>
      </c>
      <c r="D41">
        <v>34</v>
      </c>
      <c r="E41">
        <v>12</v>
      </c>
      <c r="F41">
        <v>0</v>
      </c>
      <c r="G41">
        <v>9</v>
      </c>
      <c r="H41">
        <v>0</v>
      </c>
      <c r="I41">
        <v>26</v>
      </c>
      <c r="J41">
        <v>0</v>
      </c>
      <c r="K41">
        <v>0</v>
      </c>
      <c r="L41">
        <v>0</v>
      </c>
      <c r="M41">
        <v>0</v>
      </c>
      <c r="N41">
        <v>0</v>
      </c>
      <c r="O41">
        <v>40</v>
      </c>
      <c r="P41">
        <v>1</v>
      </c>
      <c r="Q41">
        <v>0</v>
      </c>
      <c r="R41">
        <v>0</v>
      </c>
      <c r="S41">
        <v>13</v>
      </c>
      <c r="T41">
        <v>0</v>
      </c>
      <c r="U41">
        <v>0</v>
      </c>
      <c r="V41">
        <v>45</v>
      </c>
      <c r="W41">
        <v>2982</v>
      </c>
      <c r="X41">
        <v>0</v>
      </c>
      <c r="Y41">
        <v>282</v>
      </c>
      <c r="Z41">
        <v>1</v>
      </c>
      <c r="AA41">
        <v>382</v>
      </c>
      <c r="AB41">
        <v>78</v>
      </c>
      <c r="AC41">
        <v>24</v>
      </c>
      <c r="AD41">
        <v>7</v>
      </c>
      <c r="AE41">
        <v>0</v>
      </c>
      <c r="AF41">
        <v>17</v>
      </c>
      <c r="AG41">
        <v>0</v>
      </c>
      <c r="AH41">
        <v>15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22</v>
      </c>
      <c r="AO41">
        <v>1</v>
      </c>
      <c r="AP41">
        <v>0</v>
      </c>
      <c r="AQ41">
        <v>0</v>
      </c>
      <c r="AR41">
        <v>18</v>
      </c>
      <c r="AS41">
        <v>0</v>
      </c>
      <c r="AT41">
        <v>4</v>
      </c>
      <c r="AU41">
        <v>96</v>
      </c>
      <c r="AV41">
        <v>663</v>
      </c>
      <c r="AW41">
        <v>0</v>
      </c>
      <c r="AX41">
        <v>113</v>
      </c>
      <c r="AY41">
        <v>0</v>
      </c>
      <c r="AZ41">
        <v>2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2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7</v>
      </c>
      <c r="CS41">
        <v>0</v>
      </c>
      <c r="CT41">
        <v>7</v>
      </c>
      <c r="CU41">
        <v>0</v>
      </c>
      <c r="CV41">
        <v>3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1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1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2</v>
      </c>
      <c r="ES41">
        <v>0</v>
      </c>
      <c r="ET41">
        <v>0</v>
      </c>
      <c r="EU41">
        <v>0</v>
      </c>
      <c r="EV41">
        <v>4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1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19</v>
      </c>
      <c r="FP41">
        <v>1</v>
      </c>
      <c r="FQ41">
        <v>25</v>
      </c>
      <c r="FR41">
        <v>0</v>
      </c>
      <c r="FS41">
        <v>3</v>
      </c>
      <c r="FT41">
        <v>0</v>
      </c>
      <c r="FU41">
        <v>2348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44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1768</v>
      </c>
      <c r="GP41">
        <v>4160</v>
      </c>
      <c r="GQ41">
        <v>0</v>
      </c>
      <c r="GR41">
        <v>226</v>
      </c>
      <c r="GS41">
        <v>0</v>
      </c>
      <c r="GT41">
        <v>23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2</v>
      </c>
      <c r="HO41">
        <v>25</v>
      </c>
      <c r="HP41">
        <v>0</v>
      </c>
      <c r="HQ41">
        <v>0</v>
      </c>
      <c r="HR41">
        <v>0</v>
      </c>
      <c r="HS41">
        <v>44</v>
      </c>
      <c r="HT41">
        <v>9</v>
      </c>
      <c r="HU41">
        <v>4</v>
      </c>
      <c r="HV41">
        <v>1</v>
      </c>
      <c r="HW41">
        <v>0</v>
      </c>
      <c r="HX41">
        <v>0</v>
      </c>
      <c r="HY41">
        <v>0</v>
      </c>
      <c r="HZ41">
        <v>0</v>
      </c>
      <c r="IA41">
        <v>0</v>
      </c>
      <c r="IB41">
        <v>0</v>
      </c>
      <c r="IC41">
        <v>0</v>
      </c>
      <c r="ID41">
        <v>0</v>
      </c>
      <c r="IE41">
        <v>6</v>
      </c>
      <c r="IF41">
        <v>1</v>
      </c>
      <c r="IG41">
        <v>1</v>
      </c>
      <c r="IH41">
        <v>0</v>
      </c>
      <c r="II41">
        <v>0</v>
      </c>
      <c r="IJ41">
        <v>0</v>
      </c>
      <c r="IK41">
        <v>2</v>
      </c>
      <c r="IL41">
        <v>0</v>
      </c>
      <c r="IM41">
        <v>3</v>
      </c>
      <c r="IN41">
        <v>70</v>
      </c>
      <c r="IO41">
        <v>0</v>
      </c>
      <c r="IP41">
        <v>11</v>
      </c>
      <c r="IQ41">
        <v>0</v>
      </c>
      <c r="IR41">
        <v>15</v>
      </c>
      <c r="IS41">
        <v>15</v>
      </c>
      <c r="IT41">
        <v>1</v>
      </c>
      <c r="IU41">
        <v>3</v>
      </c>
      <c r="IV41">
        <v>0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0</v>
      </c>
      <c r="JD41">
        <v>32</v>
      </c>
      <c r="JE41">
        <v>1</v>
      </c>
      <c r="JF41">
        <v>0</v>
      </c>
      <c r="JG41">
        <v>0</v>
      </c>
      <c r="JH41">
        <v>0</v>
      </c>
      <c r="JI41">
        <v>0</v>
      </c>
      <c r="JJ41">
        <v>3</v>
      </c>
      <c r="JK41">
        <v>0</v>
      </c>
      <c r="JL41">
        <v>9</v>
      </c>
      <c r="JM41">
        <v>79</v>
      </c>
      <c r="JN41">
        <v>0</v>
      </c>
      <c r="JO41">
        <v>13</v>
      </c>
      <c r="JP41">
        <v>0</v>
      </c>
      <c r="JQ41">
        <v>206</v>
      </c>
      <c r="JR41">
        <v>46</v>
      </c>
      <c r="JS41">
        <v>10</v>
      </c>
      <c r="JT41">
        <v>0</v>
      </c>
      <c r="JU41">
        <v>0</v>
      </c>
      <c r="JV41">
        <v>0</v>
      </c>
      <c r="JW41">
        <v>0</v>
      </c>
      <c r="JX41">
        <v>0</v>
      </c>
      <c r="JY41">
        <v>0</v>
      </c>
      <c r="JZ41">
        <v>0</v>
      </c>
      <c r="KA41">
        <v>0</v>
      </c>
      <c r="KB41">
        <v>0</v>
      </c>
      <c r="KC41">
        <v>1</v>
      </c>
      <c r="KD41">
        <v>6</v>
      </c>
      <c r="KE41">
        <v>0</v>
      </c>
      <c r="KF41">
        <v>0</v>
      </c>
      <c r="KG41">
        <v>0</v>
      </c>
      <c r="KH41">
        <v>0</v>
      </c>
      <c r="KI41">
        <v>0</v>
      </c>
      <c r="KJ41">
        <v>0</v>
      </c>
      <c r="KK41">
        <v>11</v>
      </c>
      <c r="KL41">
        <v>280</v>
      </c>
      <c r="KM41">
        <v>0</v>
      </c>
      <c r="KN41">
        <v>32</v>
      </c>
      <c r="KO41">
        <v>0</v>
      </c>
      <c r="KP41">
        <v>36</v>
      </c>
      <c r="KQ41">
        <v>0</v>
      </c>
      <c r="KR41">
        <v>0</v>
      </c>
      <c r="KS41">
        <v>0</v>
      </c>
      <c r="KT41">
        <v>0</v>
      </c>
      <c r="KU41">
        <v>1</v>
      </c>
      <c r="KV41">
        <v>0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0</v>
      </c>
      <c r="LC41">
        <v>0</v>
      </c>
      <c r="LD41">
        <v>0</v>
      </c>
      <c r="LE41">
        <v>0</v>
      </c>
      <c r="LF41">
        <v>0</v>
      </c>
      <c r="LG41">
        <v>0</v>
      </c>
      <c r="LH41">
        <v>0</v>
      </c>
      <c r="LI41">
        <v>0</v>
      </c>
      <c r="LJ41">
        <v>2</v>
      </c>
      <c r="LK41">
        <v>39</v>
      </c>
      <c r="LL41">
        <v>0</v>
      </c>
      <c r="LM41">
        <v>1</v>
      </c>
      <c r="LN41">
        <v>0</v>
      </c>
      <c r="LO41">
        <v>1</v>
      </c>
      <c r="LP41">
        <v>0</v>
      </c>
      <c r="LQ41">
        <v>0</v>
      </c>
      <c r="LR41">
        <v>0</v>
      </c>
      <c r="LS41">
        <v>0</v>
      </c>
      <c r="LT41">
        <v>0</v>
      </c>
      <c r="LU41">
        <v>0</v>
      </c>
      <c r="LV41">
        <v>0</v>
      </c>
      <c r="LW41">
        <v>4</v>
      </c>
      <c r="LX41">
        <v>0</v>
      </c>
      <c r="LY41">
        <v>0</v>
      </c>
      <c r="LZ41">
        <v>0</v>
      </c>
      <c r="MA41">
        <v>0</v>
      </c>
      <c r="MB41">
        <v>0</v>
      </c>
      <c r="MC41">
        <v>0</v>
      </c>
      <c r="MD41">
        <v>0</v>
      </c>
      <c r="ME41">
        <v>0</v>
      </c>
      <c r="MF41">
        <v>0</v>
      </c>
      <c r="MG41">
        <v>0</v>
      </c>
      <c r="MH41">
        <v>0</v>
      </c>
      <c r="MI41">
        <v>105</v>
      </c>
      <c r="MJ41">
        <v>110</v>
      </c>
      <c r="MK41">
        <v>1</v>
      </c>
      <c r="ML41">
        <v>1</v>
      </c>
      <c r="MM41">
        <v>0</v>
      </c>
      <c r="MN41">
        <v>27</v>
      </c>
      <c r="MO41">
        <v>0</v>
      </c>
      <c r="MP41">
        <v>2</v>
      </c>
      <c r="MQ41">
        <v>0</v>
      </c>
      <c r="MR41">
        <v>0</v>
      </c>
      <c r="MS41">
        <v>0</v>
      </c>
      <c r="MT41">
        <v>0</v>
      </c>
      <c r="MU41">
        <v>0</v>
      </c>
      <c r="MV41">
        <v>0</v>
      </c>
      <c r="MW41">
        <v>0</v>
      </c>
      <c r="MX41">
        <v>0</v>
      </c>
      <c r="MY41">
        <v>0</v>
      </c>
      <c r="MZ41">
        <v>0</v>
      </c>
      <c r="NA41">
        <v>0</v>
      </c>
      <c r="NB41">
        <v>0</v>
      </c>
      <c r="NC41">
        <v>0</v>
      </c>
      <c r="ND41">
        <v>0</v>
      </c>
      <c r="NE41">
        <v>0</v>
      </c>
      <c r="NF41">
        <v>0</v>
      </c>
      <c r="NG41">
        <v>0</v>
      </c>
      <c r="NH41">
        <v>1</v>
      </c>
      <c r="NI41">
        <v>30</v>
      </c>
      <c r="NJ41">
        <v>0</v>
      </c>
      <c r="NK41">
        <v>1</v>
      </c>
      <c r="NL41">
        <v>0</v>
      </c>
      <c r="NM41">
        <v>61</v>
      </c>
      <c r="NN41">
        <v>4</v>
      </c>
      <c r="NO41">
        <v>26</v>
      </c>
      <c r="NP41">
        <v>0</v>
      </c>
      <c r="NQ41">
        <v>0</v>
      </c>
      <c r="NR41">
        <v>0</v>
      </c>
      <c r="NS41">
        <v>0</v>
      </c>
      <c r="NT41">
        <v>0</v>
      </c>
      <c r="NU41">
        <v>0</v>
      </c>
      <c r="NV41">
        <v>0</v>
      </c>
      <c r="NW41">
        <v>0</v>
      </c>
      <c r="NX41">
        <v>0</v>
      </c>
      <c r="NY41">
        <v>0</v>
      </c>
      <c r="NZ41">
        <v>4</v>
      </c>
      <c r="OA41">
        <v>0</v>
      </c>
      <c r="OB41">
        <v>0</v>
      </c>
      <c r="OC41">
        <v>0</v>
      </c>
      <c r="OD41">
        <v>1</v>
      </c>
      <c r="OE41">
        <v>0</v>
      </c>
      <c r="OF41">
        <v>0</v>
      </c>
      <c r="OG41">
        <v>324</v>
      </c>
      <c r="OH41">
        <v>420</v>
      </c>
      <c r="OI41">
        <v>0</v>
      </c>
      <c r="OJ41">
        <v>13</v>
      </c>
      <c r="OK41">
        <v>0</v>
      </c>
      <c r="OL41">
        <v>5734</v>
      </c>
      <c r="OM41">
        <v>371</v>
      </c>
      <c r="ON41">
        <v>101</v>
      </c>
      <c r="OO41">
        <v>23</v>
      </c>
      <c r="OP41">
        <v>0</v>
      </c>
      <c r="OQ41">
        <v>27</v>
      </c>
      <c r="OR41">
        <v>0</v>
      </c>
      <c r="OS41">
        <v>41</v>
      </c>
      <c r="OT41">
        <v>49</v>
      </c>
      <c r="OU41">
        <v>0</v>
      </c>
      <c r="OV41">
        <v>0</v>
      </c>
      <c r="OW41">
        <v>0</v>
      </c>
      <c r="OX41">
        <v>39</v>
      </c>
      <c r="OY41">
        <v>75</v>
      </c>
      <c r="OZ41">
        <v>3</v>
      </c>
      <c r="PA41">
        <v>0</v>
      </c>
      <c r="PB41">
        <v>0</v>
      </c>
      <c r="PC41">
        <v>32</v>
      </c>
      <c r="PD41">
        <v>5</v>
      </c>
      <c r="PE41">
        <v>30</v>
      </c>
      <c r="PF41">
        <v>2367</v>
      </c>
      <c r="PG41">
        <v>8894</v>
      </c>
      <c r="PH41">
        <v>1</v>
      </c>
      <c r="PI41">
        <v>699</v>
      </c>
      <c r="PJ41">
        <v>1</v>
      </c>
      <c r="PK41">
        <v>713</v>
      </c>
      <c r="PL41">
        <v>900</v>
      </c>
      <c r="PM41">
        <v>26</v>
      </c>
      <c r="PN41">
        <v>0</v>
      </c>
      <c r="PO41">
        <v>0</v>
      </c>
      <c r="PP41">
        <v>0</v>
      </c>
      <c r="PQ41">
        <v>0</v>
      </c>
      <c r="PR41">
        <v>0</v>
      </c>
      <c r="PS41">
        <v>0</v>
      </c>
      <c r="PT41">
        <v>32</v>
      </c>
      <c r="PU41">
        <v>0</v>
      </c>
      <c r="PV41">
        <v>0</v>
      </c>
      <c r="PW41">
        <v>0</v>
      </c>
      <c r="PX41">
        <v>0</v>
      </c>
      <c r="PY41">
        <v>0</v>
      </c>
      <c r="PZ41">
        <v>0</v>
      </c>
      <c r="QA41">
        <v>0</v>
      </c>
      <c r="QB41">
        <v>0</v>
      </c>
      <c r="QC41">
        <v>0</v>
      </c>
      <c r="QD41">
        <v>0</v>
      </c>
      <c r="QE41">
        <v>62</v>
      </c>
      <c r="QF41">
        <v>1733</v>
      </c>
      <c r="QG41">
        <v>0</v>
      </c>
      <c r="QH41">
        <v>3</v>
      </c>
      <c r="QI41">
        <v>0</v>
      </c>
      <c r="QJ41">
        <v>398</v>
      </c>
      <c r="QK41">
        <v>758</v>
      </c>
      <c r="QL41">
        <v>77</v>
      </c>
      <c r="QM41">
        <v>0</v>
      </c>
      <c r="QN41">
        <v>0</v>
      </c>
      <c r="QO41">
        <v>0</v>
      </c>
      <c r="QP41">
        <v>0</v>
      </c>
      <c r="QQ41">
        <v>0</v>
      </c>
      <c r="QR41">
        <v>0</v>
      </c>
      <c r="QS41">
        <v>3</v>
      </c>
      <c r="QT41">
        <v>0</v>
      </c>
      <c r="QU41">
        <v>0</v>
      </c>
      <c r="QV41">
        <v>0</v>
      </c>
      <c r="QW41">
        <v>0</v>
      </c>
      <c r="QX41">
        <v>0</v>
      </c>
      <c r="QY41">
        <v>0</v>
      </c>
      <c r="QZ41">
        <v>0</v>
      </c>
      <c r="RA41">
        <v>0</v>
      </c>
      <c r="RB41">
        <v>0</v>
      </c>
      <c r="RC41">
        <v>0</v>
      </c>
      <c r="RD41">
        <v>77</v>
      </c>
      <c r="RE41">
        <v>1313</v>
      </c>
      <c r="RF41">
        <v>0</v>
      </c>
      <c r="RG41">
        <v>1</v>
      </c>
      <c r="RH41">
        <v>0</v>
      </c>
      <c r="RI41">
        <v>358</v>
      </c>
      <c r="RJ41">
        <v>12</v>
      </c>
      <c r="RK41">
        <v>63</v>
      </c>
      <c r="RL41">
        <v>0</v>
      </c>
      <c r="RM41">
        <v>0</v>
      </c>
      <c r="RN41">
        <v>0</v>
      </c>
      <c r="RO41">
        <v>0</v>
      </c>
      <c r="RP41">
        <v>0</v>
      </c>
      <c r="RQ41">
        <v>0</v>
      </c>
      <c r="RR41">
        <v>0</v>
      </c>
      <c r="RS41">
        <v>0</v>
      </c>
      <c r="RT41">
        <v>0</v>
      </c>
      <c r="RU41">
        <v>0</v>
      </c>
      <c r="RV41">
        <v>0</v>
      </c>
      <c r="RW41">
        <v>0</v>
      </c>
      <c r="RX41">
        <v>0</v>
      </c>
      <c r="RY41">
        <v>0</v>
      </c>
      <c r="RZ41">
        <v>0</v>
      </c>
      <c r="SA41">
        <v>0</v>
      </c>
      <c r="SB41">
        <v>0</v>
      </c>
      <c r="SC41">
        <v>0</v>
      </c>
      <c r="SD41">
        <v>433</v>
      </c>
      <c r="SE41">
        <v>0</v>
      </c>
      <c r="SF41">
        <v>0</v>
      </c>
      <c r="SG41">
        <v>0</v>
      </c>
      <c r="SH41">
        <v>14</v>
      </c>
      <c r="SI41">
        <v>0</v>
      </c>
      <c r="SJ41">
        <v>1</v>
      </c>
      <c r="SK41">
        <v>0</v>
      </c>
      <c r="SL41">
        <v>0</v>
      </c>
      <c r="SM41">
        <v>0</v>
      </c>
      <c r="SN41">
        <v>0</v>
      </c>
      <c r="SO41">
        <v>0</v>
      </c>
      <c r="SP41">
        <v>0</v>
      </c>
      <c r="SQ41">
        <v>0</v>
      </c>
      <c r="SR41">
        <v>0</v>
      </c>
      <c r="SS41">
        <v>0</v>
      </c>
      <c r="ST41">
        <v>0</v>
      </c>
      <c r="SU41">
        <v>0</v>
      </c>
      <c r="SV41">
        <v>0</v>
      </c>
      <c r="SW41">
        <v>0</v>
      </c>
      <c r="SX41">
        <v>0</v>
      </c>
      <c r="SY41">
        <v>0</v>
      </c>
      <c r="SZ41">
        <v>0</v>
      </c>
      <c r="TA41">
        <v>0</v>
      </c>
      <c r="TB41">
        <v>0</v>
      </c>
      <c r="TC41">
        <v>15</v>
      </c>
      <c r="TD41">
        <v>0</v>
      </c>
      <c r="TE41">
        <v>0</v>
      </c>
      <c r="TF41">
        <v>0</v>
      </c>
      <c r="TG41">
        <v>10</v>
      </c>
      <c r="TH41">
        <v>0</v>
      </c>
      <c r="TI41">
        <v>0</v>
      </c>
      <c r="TJ41">
        <v>0</v>
      </c>
      <c r="TK41">
        <v>0</v>
      </c>
      <c r="TL41">
        <v>0</v>
      </c>
      <c r="TM41">
        <v>0</v>
      </c>
      <c r="TN41">
        <v>0</v>
      </c>
      <c r="TO41">
        <v>0</v>
      </c>
      <c r="TP41">
        <v>0</v>
      </c>
      <c r="TQ41">
        <v>0</v>
      </c>
      <c r="TR41">
        <v>0</v>
      </c>
      <c r="TS41">
        <v>0</v>
      </c>
      <c r="TT41">
        <v>0</v>
      </c>
      <c r="TU41">
        <v>0</v>
      </c>
      <c r="TV41">
        <v>0</v>
      </c>
      <c r="TW41">
        <v>0</v>
      </c>
      <c r="TX41">
        <v>0</v>
      </c>
      <c r="TY41">
        <v>0</v>
      </c>
      <c r="TZ41">
        <v>0</v>
      </c>
      <c r="UA41">
        <v>0</v>
      </c>
      <c r="UB41">
        <v>10</v>
      </c>
      <c r="UC41">
        <v>0</v>
      </c>
      <c r="UD41">
        <v>0</v>
      </c>
      <c r="UE41">
        <v>0</v>
      </c>
      <c r="UF41">
        <v>133</v>
      </c>
      <c r="UG41">
        <v>297</v>
      </c>
      <c r="UH41">
        <v>8</v>
      </c>
      <c r="UI41">
        <v>0</v>
      </c>
      <c r="UJ41">
        <v>0</v>
      </c>
      <c r="UK41">
        <v>0</v>
      </c>
      <c r="UL41">
        <v>0</v>
      </c>
      <c r="UM41">
        <v>0</v>
      </c>
      <c r="UN41">
        <v>0</v>
      </c>
      <c r="UO41">
        <v>0</v>
      </c>
      <c r="UP41">
        <v>0</v>
      </c>
      <c r="UQ41">
        <v>0</v>
      </c>
      <c r="UR41">
        <v>0</v>
      </c>
      <c r="US41">
        <v>0</v>
      </c>
      <c r="UT41">
        <v>0</v>
      </c>
      <c r="UU41">
        <v>0</v>
      </c>
      <c r="UV41">
        <v>0</v>
      </c>
      <c r="UW41">
        <v>0</v>
      </c>
      <c r="UX41">
        <v>0</v>
      </c>
      <c r="UY41">
        <v>0</v>
      </c>
      <c r="UZ41">
        <v>0</v>
      </c>
      <c r="VA41">
        <v>438</v>
      </c>
      <c r="VB41">
        <v>0</v>
      </c>
      <c r="VC41">
        <v>0</v>
      </c>
      <c r="VD41">
        <v>0</v>
      </c>
      <c r="VE41">
        <v>23</v>
      </c>
      <c r="VF41">
        <v>1</v>
      </c>
      <c r="VG41">
        <v>1</v>
      </c>
      <c r="VH41">
        <v>0</v>
      </c>
      <c r="VI41">
        <v>0</v>
      </c>
      <c r="VJ41">
        <v>0</v>
      </c>
      <c r="VK41">
        <v>0</v>
      </c>
      <c r="VL41">
        <v>0</v>
      </c>
      <c r="VM41">
        <v>0</v>
      </c>
      <c r="VN41">
        <v>0</v>
      </c>
      <c r="VO41">
        <v>0</v>
      </c>
      <c r="VP41">
        <v>0</v>
      </c>
      <c r="VQ41">
        <v>0</v>
      </c>
      <c r="VR41">
        <v>0</v>
      </c>
      <c r="VS41">
        <v>0</v>
      </c>
      <c r="VT41">
        <v>0</v>
      </c>
      <c r="VU41">
        <v>0</v>
      </c>
      <c r="VV41">
        <v>0</v>
      </c>
      <c r="VW41">
        <v>0</v>
      </c>
      <c r="VX41">
        <v>0</v>
      </c>
      <c r="VY41">
        <v>1</v>
      </c>
      <c r="VZ41">
        <v>26</v>
      </c>
      <c r="WA41">
        <v>0</v>
      </c>
      <c r="WB41">
        <v>0</v>
      </c>
      <c r="WC41">
        <v>0</v>
      </c>
      <c r="WD41">
        <v>121</v>
      </c>
      <c r="WE41">
        <v>5</v>
      </c>
      <c r="WF41">
        <v>1</v>
      </c>
      <c r="WG41">
        <v>0</v>
      </c>
      <c r="WH41">
        <v>0</v>
      </c>
      <c r="WI41">
        <v>0</v>
      </c>
      <c r="WJ41">
        <v>0</v>
      </c>
      <c r="WK41">
        <v>0</v>
      </c>
      <c r="WL41">
        <v>0</v>
      </c>
      <c r="WM41">
        <v>0</v>
      </c>
      <c r="WN41">
        <v>0</v>
      </c>
      <c r="WO41">
        <v>0</v>
      </c>
      <c r="WP41">
        <v>0</v>
      </c>
      <c r="WQ41">
        <v>0</v>
      </c>
      <c r="WR41">
        <v>0</v>
      </c>
      <c r="WS41">
        <v>0</v>
      </c>
      <c r="WT41">
        <v>0</v>
      </c>
      <c r="WU41">
        <v>0</v>
      </c>
      <c r="WV41">
        <v>0</v>
      </c>
      <c r="WW41">
        <v>0</v>
      </c>
      <c r="WX41">
        <v>0</v>
      </c>
      <c r="WY41">
        <v>127</v>
      </c>
      <c r="WZ41">
        <v>0</v>
      </c>
      <c r="XA41">
        <v>0</v>
      </c>
      <c r="XB41">
        <v>0</v>
      </c>
      <c r="XC41">
        <v>693</v>
      </c>
      <c r="XD41">
        <v>266</v>
      </c>
      <c r="XE41">
        <v>5</v>
      </c>
      <c r="XF41">
        <v>0</v>
      </c>
      <c r="XG41">
        <v>0</v>
      </c>
      <c r="XH41">
        <v>0</v>
      </c>
      <c r="XI41">
        <v>0</v>
      </c>
      <c r="XJ41">
        <v>0</v>
      </c>
      <c r="XK41">
        <v>0</v>
      </c>
      <c r="XL41">
        <v>1</v>
      </c>
      <c r="XM41">
        <v>0</v>
      </c>
      <c r="XN41">
        <v>0</v>
      </c>
      <c r="XO41">
        <v>0</v>
      </c>
      <c r="XP41">
        <v>0</v>
      </c>
      <c r="XQ41">
        <v>0</v>
      </c>
      <c r="XR41">
        <v>0</v>
      </c>
      <c r="XS41">
        <v>0</v>
      </c>
      <c r="XT41">
        <v>0</v>
      </c>
      <c r="XU41">
        <v>0</v>
      </c>
      <c r="XV41">
        <v>0</v>
      </c>
      <c r="XW41">
        <v>16</v>
      </c>
      <c r="XX41">
        <v>981</v>
      </c>
      <c r="XY41">
        <v>0</v>
      </c>
      <c r="XZ41">
        <v>0</v>
      </c>
      <c r="YA41">
        <v>0</v>
      </c>
      <c r="YB41">
        <v>10</v>
      </c>
      <c r="YC41">
        <v>9</v>
      </c>
      <c r="YD41">
        <v>2</v>
      </c>
      <c r="YE41">
        <v>0</v>
      </c>
      <c r="YF41">
        <v>0</v>
      </c>
      <c r="YG41">
        <v>0</v>
      </c>
      <c r="YH41">
        <v>0</v>
      </c>
      <c r="YI41">
        <v>0</v>
      </c>
      <c r="YJ41">
        <v>0</v>
      </c>
      <c r="YK41">
        <v>0</v>
      </c>
      <c r="YL41">
        <v>0</v>
      </c>
      <c r="YM41">
        <v>0</v>
      </c>
      <c r="YN41">
        <v>0</v>
      </c>
      <c r="YO41">
        <v>0</v>
      </c>
      <c r="YP41">
        <v>0</v>
      </c>
      <c r="YQ41">
        <v>0</v>
      </c>
      <c r="YR41">
        <v>0</v>
      </c>
      <c r="YS41">
        <v>0</v>
      </c>
      <c r="YT41">
        <v>0</v>
      </c>
      <c r="YU41">
        <v>0</v>
      </c>
      <c r="YV41">
        <v>4</v>
      </c>
      <c r="YW41">
        <v>25</v>
      </c>
      <c r="YX41">
        <v>0</v>
      </c>
      <c r="YY41">
        <v>0</v>
      </c>
      <c r="YZ41">
        <v>0</v>
      </c>
      <c r="ZA41">
        <v>1</v>
      </c>
      <c r="ZB41">
        <v>12</v>
      </c>
      <c r="ZC41">
        <v>1</v>
      </c>
      <c r="ZD41">
        <v>0</v>
      </c>
      <c r="ZE41">
        <v>0</v>
      </c>
      <c r="ZF41">
        <v>0</v>
      </c>
      <c r="ZG41">
        <v>0</v>
      </c>
      <c r="ZH41">
        <v>0</v>
      </c>
      <c r="ZI41">
        <v>0</v>
      </c>
      <c r="ZJ41">
        <v>0</v>
      </c>
      <c r="ZK41">
        <v>0</v>
      </c>
      <c r="ZL41">
        <v>0</v>
      </c>
      <c r="ZM41">
        <v>0</v>
      </c>
      <c r="ZN41">
        <v>0</v>
      </c>
      <c r="ZO41">
        <v>0</v>
      </c>
      <c r="ZP41">
        <v>0</v>
      </c>
      <c r="ZQ41">
        <v>0</v>
      </c>
      <c r="ZR41">
        <v>0</v>
      </c>
      <c r="ZS41">
        <v>0</v>
      </c>
      <c r="ZT41">
        <v>0</v>
      </c>
      <c r="ZU41">
        <v>0</v>
      </c>
      <c r="ZV41">
        <v>14</v>
      </c>
      <c r="ZW41">
        <v>0</v>
      </c>
      <c r="ZX41">
        <v>0</v>
      </c>
      <c r="ZY41">
        <v>0</v>
      </c>
      <c r="ZZ41">
        <v>846</v>
      </c>
      <c r="AAA41">
        <v>323</v>
      </c>
      <c r="AAB41">
        <v>8</v>
      </c>
      <c r="AAC41">
        <v>0</v>
      </c>
      <c r="AAD41">
        <v>0</v>
      </c>
      <c r="AAE41">
        <v>0</v>
      </c>
      <c r="AAF41">
        <v>0</v>
      </c>
      <c r="AAG41">
        <v>0</v>
      </c>
      <c r="AAH41">
        <v>0</v>
      </c>
      <c r="AAI41">
        <v>1</v>
      </c>
      <c r="AAJ41">
        <v>0</v>
      </c>
      <c r="AAK41">
        <v>0</v>
      </c>
      <c r="AAL41">
        <v>0</v>
      </c>
      <c r="AAM41">
        <v>0</v>
      </c>
      <c r="AAN41">
        <v>0</v>
      </c>
      <c r="AAO41">
        <v>0</v>
      </c>
      <c r="AAP41">
        <v>0</v>
      </c>
      <c r="AAQ41">
        <v>0</v>
      </c>
      <c r="AAR41">
        <v>0</v>
      </c>
      <c r="AAS41">
        <v>0</v>
      </c>
      <c r="AAT41">
        <v>8</v>
      </c>
      <c r="AAU41">
        <v>1186</v>
      </c>
      <c r="AAV41">
        <v>0</v>
      </c>
      <c r="AAW41">
        <v>0</v>
      </c>
      <c r="AAX41">
        <v>0</v>
      </c>
      <c r="AAY41">
        <v>185</v>
      </c>
      <c r="AAZ41">
        <v>150</v>
      </c>
      <c r="ABA41">
        <v>10</v>
      </c>
      <c r="ABB41">
        <v>0</v>
      </c>
      <c r="ABC41">
        <v>0</v>
      </c>
      <c r="ABD41">
        <v>0</v>
      </c>
      <c r="ABE41">
        <v>0</v>
      </c>
      <c r="ABF41">
        <v>0</v>
      </c>
      <c r="ABG41">
        <v>0</v>
      </c>
      <c r="ABH41">
        <v>0</v>
      </c>
      <c r="ABI41">
        <v>0</v>
      </c>
      <c r="ABJ41">
        <v>0</v>
      </c>
      <c r="ABK41">
        <v>0</v>
      </c>
      <c r="ABL41">
        <v>0</v>
      </c>
      <c r="ABM41">
        <v>0</v>
      </c>
      <c r="ABN41">
        <v>0</v>
      </c>
      <c r="ABO41">
        <v>0</v>
      </c>
      <c r="ABP41">
        <v>0</v>
      </c>
      <c r="ABQ41">
        <v>0</v>
      </c>
      <c r="ABR41">
        <v>0</v>
      </c>
      <c r="ABS41">
        <v>10</v>
      </c>
      <c r="ABT41">
        <v>355</v>
      </c>
      <c r="ABU41">
        <v>0</v>
      </c>
      <c r="ABV41">
        <v>0</v>
      </c>
      <c r="ABW41">
        <v>0</v>
      </c>
      <c r="ABX41">
        <v>18</v>
      </c>
      <c r="ABY41">
        <v>21</v>
      </c>
      <c r="ABZ41">
        <v>0</v>
      </c>
      <c r="ACA41">
        <v>0</v>
      </c>
      <c r="ACB41">
        <v>0</v>
      </c>
      <c r="ACC41">
        <v>0</v>
      </c>
      <c r="ACD41">
        <v>0</v>
      </c>
      <c r="ACE41">
        <v>0</v>
      </c>
      <c r="ACF41">
        <v>0</v>
      </c>
      <c r="ACG41">
        <v>0</v>
      </c>
      <c r="ACH41">
        <v>0</v>
      </c>
      <c r="ACI41">
        <v>0</v>
      </c>
      <c r="ACJ41">
        <v>0</v>
      </c>
      <c r="ACK41">
        <v>0</v>
      </c>
      <c r="ACL41">
        <v>0</v>
      </c>
      <c r="ACM41">
        <v>0</v>
      </c>
      <c r="ACN41">
        <v>0</v>
      </c>
      <c r="ACO41">
        <v>0</v>
      </c>
      <c r="ACP41">
        <v>0</v>
      </c>
      <c r="ACQ41">
        <v>0</v>
      </c>
      <c r="ACR41">
        <v>1</v>
      </c>
      <c r="ACS41">
        <v>40</v>
      </c>
      <c r="ACT41">
        <v>0</v>
      </c>
      <c r="ACU41">
        <v>0</v>
      </c>
      <c r="ACV41">
        <v>0</v>
      </c>
      <c r="ACW41">
        <v>240</v>
      </c>
      <c r="ACX41">
        <v>19</v>
      </c>
      <c r="ACY41">
        <v>8</v>
      </c>
      <c r="ACZ41">
        <v>0</v>
      </c>
      <c r="ADA41">
        <v>0</v>
      </c>
      <c r="ADB41">
        <v>0</v>
      </c>
      <c r="ADC41">
        <v>0</v>
      </c>
      <c r="ADD41">
        <v>0</v>
      </c>
      <c r="ADE41">
        <v>0</v>
      </c>
      <c r="ADF41">
        <v>1</v>
      </c>
      <c r="ADG41">
        <v>0</v>
      </c>
      <c r="ADH41">
        <v>0</v>
      </c>
      <c r="ADI41">
        <v>0</v>
      </c>
      <c r="ADJ41">
        <v>0</v>
      </c>
      <c r="ADK41">
        <v>0</v>
      </c>
      <c r="ADL41">
        <v>0</v>
      </c>
      <c r="ADM41">
        <v>0</v>
      </c>
      <c r="ADN41">
        <v>0</v>
      </c>
      <c r="ADO41">
        <v>0</v>
      </c>
      <c r="ADP41">
        <v>0</v>
      </c>
      <c r="ADQ41">
        <v>13</v>
      </c>
      <c r="ADR41">
        <v>281</v>
      </c>
      <c r="ADS41">
        <v>0</v>
      </c>
      <c r="ADT41">
        <v>0</v>
      </c>
      <c r="ADU41">
        <v>0</v>
      </c>
      <c r="ADV41">
        <v>192</v>
      </c>
      <c r="ADW41">
        <v>28</v>
      </c>
      <c r="ADX41">
        <v>12</v>
      </c>
      <c r="ADY41">
        <v>0</v>
      </c>
      <c r="ADZ41">
        <v>0</v>
      </c>
      <c r="AEA41">
        <v>0</v>
      </c>
      <c r="AEB41">
        <v>0</v>
      </c>
      <c r="AEC41">
        <v>0</v>
      </c>
      <c r="AED41">
        <v>0</v>
      </c>
      <c r="AEE41">
        <v>0</v>
      </c>
      <c r="AEF41">
        <v>0</v>
      </c>
      <c r="AEG41">
        <v>0</v>
      </c>
      <c r="AEH41">
        <v>0</v>
      </c>
      <c r="AEI41">
        <v>0</v>
      </c>
      <c r="AEJ41">
        <v>0</v>
      </c>
      <c r="AEK41">
        <v>0</v>
      </c>
      <c r="AEL41">
        <v>0</v>
      </c>
      <c r="AEM41">
        <v>0</v>
      </c>
      <c r="AEN41">
        <v>0</v>
      </c>
      <c r="AEO41">
        <v>0</v>
      </c>
      <c r="AEP41">
        <v>196</v>
      </c>
      <c r="AEQ41">
        <v>428</v>
      </c>
      <c r="AER41">
        <v>0</v>
      </c>
      <c r="AES41">
        <v>0</v>
      </c>
      <c r="AET41">
        <v>0</v>
      </c>
      <c r="AEU41">
        <v>3955</v>
      </c>
      <c r="AEV41">
        <v>2801</v>
      </c>
      <c r="AEW41">
        <v>223</v>
      </c>
      <c r="AEX41">
        <v>0</v>
      </c>
      <c r="AEY41">
        <v>0</v>
      </c>
      <c r="AEZ41">
        <v>0</v>
      </c>
      <c r="AFA41">
        <v>0</v>
      </c>
      <c r="AFB41">
        <v>0</v>
      </c>
      <c r="AFC41">
        <v>0</v>
      </c>
      <c r="AFD41">
        <v>38</v>
      </c>
      <c r="AFE41">
        <v>0</v>
      </c>
      <c r="AFF41">
        <v>0</v>
      </c>
      <c r="AFG41">
        <v>0</v>
      </c>
      <c r="AFH41">
        <v>0</v>
      </c>
      <c r="AFI41">
        <v>0</v>
      </c>
      <c r="AFJ41">
        <v>0</v>
      </c>
      <c r="AFK41">
        <v>0</v>
      </c>
      <c r="AFL41">
        <v>0</v>
      </c>
      <c r="AFM41">
        <v>0</v>
      </c>
      <c r="AFN41">
        <v>0</v>
      </c>
      <c r="AFO41">
        <v>388</v>
      </c>
      <c r="AFP41">
        <v>7405</v>
      </c>
      <c r="AFQ41">
        <v>0</v>
      </c>
      <c r="AFR41">
        <v>4</v>
      </c>
      <c r="AFS41">
        <v>0</v>
      </c>
      <c r="AFT41">
        <v>1</v>
      </c>
      <c r="AFU41">
        <v>0</v>
      </c>
      <c r="AFV41">
        <v>0</v>
      </c>
      <c r="AFW41">
        <v>0</v>
      </c>
      <c r="AFX41">
        <v>0</v>
      </c>
      <c r="AFY41">
        <v>0</v>
      </c>
      <c r="AFZ41">
        <v>0</v>
      </c>
      <c r="AGA41">
        <v>0</v>
      </c>
      <c r="AGB41">
        <v>0</v>
      </c>
      <c r="AGC41">
        <v>0</v>
      </c>
      <c r="AGD41">
        <v>0</v>
      </c>
      <c r="AGE41">
        <v>0</v>
      </c>
      <c r="AGF41">
        <v>0</v>
      </c>
      <c r="AGG41">
        <v>0</v>
      </c>
      <c r="AGH41">
        <v>0</v>
      </c>
      <c r="AGI41">
        <v>0</v>
      </c>
      <c r="AGJ41">
        <v>0</v>
      </c>
      <c r="AGK41">
        <v>0</v>
      </c>
      <c r="AGL41">
        <v>0</v>
      </c>
      <c r="AGM41">
        <v>0</v>
      </c>
      <c r="AGN41">
        <v>0</v>
      </c>
      <c r="AGO41">
        <v>1</v>
      </c>
      <c r="AGP41">
        <v>0</v>
      </c>
      <c r="AGQ41">
        <v>0</v>
      </c>
      <c r="AGR41">
        <v>0</v>
      </c>
      <c r="AGS41">
        <v>0</v>
      </c>
      <c r="AGT41">
        <v>1</v>
      </c>
      <c r="AGU41">
        <v>0</v>
      </c>
      <c r="AGV41">
        <v>0</v>
      </c>
      <c r="AGW41">
        <v>0</v>
      </c>
      <c r="AGX41">
        <v>0</v>
      </c>
      <c r="AGY41">
        <v>0</v>
      </c>
      <c r="AGZ41">
        <v>0</v>
      </c>
      <c r="AHA41">
        <v>0</v>
      </c>
      <c r="AHB41">
        <v>0</v>
      </c>
      <c r="AHC41">
        <v>0</v>
      </c>
      <c r="AHD41">
        <v>0</v>
      </c>
      <c r="AHE41">
        <v>0</v>
      </c>
      <c r="AHF41">
        <v>0</v>
      </c>
      <c r="AHG41">
        <v>0</v>
      </c>
      <c r="AHH41">
        <v>0</v>
      </c>
      <c r="AHI41">
        <v>0</v>
      </c>
      <c r="AHJ41">
        <v>0</v>
      </c>
      <c r="AHK41">
        <v>0</v>
      </c>
      <c r="AHL41">
        <v>0</v>
      </c>
      <c r="AHM41">
        <v>0</v>
      </c>
      <c r="AHN41">
        <v>1</v>
      </c>
      <c r="AHO41">
        <v>0</v>
      </c>
      <c r="AHP41">
        <v>0</v>
      </c>
      <c r="AHQ41">
        <v>0</v>
      </c>
      <c r="AHR41">
        <v>1</v>
      </c>
      <c r="AHS41">
        <v>3</v>
      </c>
      <c r="AHT41">
        <v>0</v>
      </c>
      <c r="AHU41">
        <v>0</v>
      </c>
      <c r="AHV41">
        <v>0</v>
      </c>
      <c r="AHW41">
        <v>0</v>
      </c>
      <c r="AHX41">
        <v>0</v>
      </c>
      <c r="AHY41">
        <v>0</v>
      </c>
      <c r="AHZ41">
        <v>0</v>
      </c>
      <c r="AIA41">
        <v>0</v>
      </c>
      <c r="AIB41">
        <v>0</v>
      </c>
      <c r="AIC41">
        <v>0</v>
      </c>
      <c r="AID41">
        <v>0</v>
      </c>
      <c r="AIE41">
        <v>0</v>
      </c>
      <c r="AIF41">
        <v>0</v>
      </c>
      <c r="AIG41">
        <v>0</v>
      </c>
      <c r="AIH41">
        <v>0</v>
      </c>
      <c r="AII41">
        <v>0</v>
      </c>
      <c r="AIJ41">
        <v>0</v>
      </c>
      <c r="AIK41">
        <v>0</v>
      </c>
      <c r="AIL41">
        <v>0</v>
      </c>
      <c r="AIM41">
        <v>4</v>
      </c>
      <c r="AIN41">
        <v>0</v>
      </c>
      <c r="AIO41">
        <v>0</v>
      </c>
      <c r="AIP41">
        <v>0</v>
      </c>
      <c r="AIQ41">
        <v>0</v>
      </c>
      <c r="AIR41">
        <v>0</v>
      </c>
      <c r="AIS41">
        <v>0</v>
      </c>
      <c r="AIT41">
        <v>0</v>
      </c>
      <c r="AIU41">
        <v>0</v>
      </c>
      <c r="AIV41">
        <v>0</v>
      </c>
      <c r="AIW41">
        <v>0</v>
      </c>
      <c r="AIX41">
        <v>0</v>
      </c>
      <c r="AIY41">
        <v>0</v>
      </c>
      <c r="AIZ41">
        <v>0</v>
      </c>
      <c r="AJA41">
        <v>0</v>
      </c>
      <c r="AJB41">
        <v>0</v>
      </c>
      <c r="AJC41">
        <v>0</v>
      </c>
      <c r="AJD41">
        <v>0</v>
      </c>
      <c r="AJE41">
        <v>0</v>
      </c>
      <c r="AJF41">
        <v>0</v>
      </c>
      <c r="AJG41">
        <v>0</v>
      </c>
      <c r="AJH41">
        <v>0</v>
      </c>
      <c r="AJI41">
        <v>0</v>
      </c>
      <c r="AJJ41">
        <v>0</v>
      </c>
      <c r="AJK41">
        <v>0</v>
      </c>
      <c r="AJL41">
        <v>0</v>
      </c>
      <c r="AJM41">
        <v>0</v>
      </c>
      <c r="AJN41">
        <v>0</v>
      </c>
      <c r="AJO41">
        <v>0</v>
      </c>
      <c r="AJP41">
        <v>2982</v>
      </c>
      <c r="AJQ41">
        <v>0</v>
      </c>
      <c r="AJR41">
        <v>0</v>
      </c>
      <c r="AJS41">
        <v>0</v>
      </c>
      <c r="AJT41">
        <v>0</v>
      </c>
      <c r="AJU41">
        <v>0</v>
      </c>
      <c r="AJV41">
        <v>0</v>
      </c>
      <c r="AJW41">
        <v>0</v>
      </c>
      <c r="AJX41">
        <v>0</v>
      </c>
      <c r="AJY41">
        <v>0</v>
      </c>
      <c r="AJZ41">
        <v>0</v>
      </c>
      <c r="AKA41">
        <v>0</v>
      </c>
      <c r="AKB41">
        <v>0</v>
      </c>
      <c r="AKC41">
        <v>0</v>
      </c>
      <c r="AKD41">
        <v>0</v>
      </c>
      <c r="AKE41">
        <v>0</v>
      </c>
      <c r="AKF41">
        <v>1578</v>
      </c>
      <c r="AKG41">
        <v>22</v>
      </c>
      <c r="AKH41">
        <v>2</v>
      </c>
      <c r="AKI41">
        <v>0</v>
      </c>
      <c r="AKJ41">
        <v>0</v>
      </c>
      <c r="AKK41">
        <v>0</v>
      </c>
      <c r="AKL41">
        <v>0</v>
      </c>
      <c r="AKM41">
        <v>0</v>
      </c>
      <c r="AKN41">
        <v>0</v>
      </c>
      <c r="AKO41">
        <v>0</v>
      </c>
      <c r="AKP41">
        <v>0</v>
      </c>
      <c r="AKQ41">
        <v>0</v>
      </c>
      <c r="AKR41">
        <v>0</v>
      </c>
      <c r="AKS41">
        <v>0</v>
      </c>
      <c r="AKT41">
        <v>0</v>
      </c>
      <c r="AKU41">
        <v>0</v>
      </c>
      <c r="AKV41">
        <v>0</v>
      </c>
      <c r="AKW41">
        <v>0</v>
      </c>
      <c r="AKX41">
        <v>0</v>
      </c>
      <c r="AKY41">
        <v>0</v>
      </c>
      <c r="AKZ41">
        <v>0</v>
      </c>
      <c r="ALA41">
        <v>0</v>
      </c>
      <c r="ALB41">
        <v>0</v>
      </c>
      <c r="ALC41">
        <v>0</v>
      </c>
      <c r="ALD41">
        <v>0</v>
      </c>
      <c r="ALE41">
        <v>0</v>
      </c>
      <c r="ALF41">
        <v>0</v>
      </c>
      <c r="ALG41">
        <v>0</v>
      </c>
      <c r="ALH41">
        <v>1</v>
      </c>
    </row>
    <row r="42" spans="1:996" hidden="1">
      <c r="A42" s="178" t="s">
        <v>163</v>
      </c>
      <c r="B42">
        <v>1065</v>
      </c>
      <c r="C42">
        <v>535</v>
      </c>
      <c r="D42">
        <v>40</v>
      </c>
      <c r="E42">
        <v>20</v>
      </c>
      <c r="F42">
        <v>0</v>
      </c>
      <c r="G42">
        <v>0</v>
      </c>
      <c r="H42">
        <v>0</v>
      </c>
      <c r="I42">
        <v>34</v>
      </c>
      <c r="J42">
        <v>2</v>
      </c>
      <c r="K42">
        <v>0</v>
      </c>
      <c r="L42">
        <v>0</v>
      </c>
      <c r="M42">
        <v>0</v>
      </c>
      <c r="N42">
        <v>14</v>
      </c>
      <c r="O42">
        <v>19</v>
      </c>
      <c r="P42">
        <v>1</v>
      </c>
      <c r="Q42">
        <v>0</v>
      </c>
      <c r="R42">
        <v>0</v>
      </c>
      <c r="S42">
        <v>3</v>
      </c>
      <c r="T42">
        <v>0</v>
      </c>
      <c r="U42">
        <v>0</v>
      </c>
      <c r="V42">
        <v>24</v>
      </c>
      <c r="W42">
        <v>1756</v>
      </c>
      <c r="X42">
        <v>0</v>
      </c>
      <c r="Y42">
        <v>0</v>
      </c>
      <c r="Z42">
        <v>0</v>
      </c>
      <c r="AA42">
        <v>10</v>
      </c>
      <c r="AB42">
        <v>90</v>
      </c>
      <c r="AC42">
        <v>7</v>
      </c>
      <c r="AD42">
        <v>1</v>
      </c>
      <c r="AE42">
        <v>0</v>
      </c>
      <c r="AF42">
        <v>0</v>
      </c>
      <c r="AG42">
        <v>0</v>
      </c>
      <c r="AH42">
        <v>2</v>
      </c>
      <c r="AI42">
        <v>0</v>
      </c>
      <c r="AJ42">
        <v>0</v>
      </c>
      <c r="AK42">
        <v>0</v>
      </c>
      <c r="AL42">
        <v>0</v>
      </c>
      <c r="AM42">
        <v>3</v>
      </c>
      <c r="AN42">
        <v>6</v>
      </c>
      <c r="AO42">
        <v>0</v>
      </c>
      <c r="AP42">
        <v>0</v>
      </c>
      <c r="AQ42">
        <v>0</v>
      </c>
      <c r="AR42">
        <v>5</v>
      </c>
      <c r="AS42">
        <v>0</v>
      </c>
      <c r="AT42">
        <v>0</v>
      </c>
      <c r="AU42">
        <v>10</v>
      </c>
      <c r="AV42">
        <v>134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5</v>
      </c>
      <c r="CS42">
        <v>3</v>
      </c>
      <c r="CT42">
        <v>8</v>
      </c>
      <c r="CU42">
        <v>0</v>
      </c>
      <c r="CV42">
        <v>1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7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1</v>
      </c>
      <c r="ER42">
        <v>8</v>
      </c>
      <c r="ES42">
        <v>0</v>
      </c>
      <c r="ET42">
        <v>0</v>
      </c>
      <c r="EU42">
        <v>0</v>
      </c>
      <c r="EV42">
        <v>0</v>
      </c>
      <c r="EW42">
        <v>4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4</v>
      </c>
      <c r="FP42">
        <v>2</v>
      </c>
      <c r="FQ42">
        <v>10</v>
      </c>
      <c r="FR42">
        <v>0</v>
      </c>
      <c r="FS42">
        <v>0</v>
      </c>
      <c r="FT42">
        <v>0</v>
      </c>
      <c r="FU42">
        <v>1767</v>
      </c>
      <c r="FV42">
        <v>3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1625</v>
      </c>
      <c r="GP42">
        <v>3395</v>
      </c>
      <c r="GQ42">
        <v>0</v>
      </c>
      <c r="GR42">
        <v>518</v>
      </c>
      <c r="GS42">
        <v>0</v>
      </c>
      <c r="GT42">
        <v>0</v>
      </c>
      <c r="GU42">
        <v>1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1</v>
      </c>
      <c r="HP42">
        <v>0</v>
      </c>
      <c r="HQ42">
        <v>1</v>
      </c>
      <c r="HR42">
        <v>0</v>
      </c>
      <c r="HS42">
        <v>25</v>
      </c>
      <c r="HT42">
        <v>96</v>
      </c>
      <c r="HU42">
        <v>13</v>
      </c>
      <c r="HV42">
        <v>0</v>
      </c>
      <c r="HW42">
        <v>0</v>
      </c>
      <c r="HX42">
        <v>0</v>
      </c>
      <c r="HY42">
        <v>0</v>
      </c>
      <c r="HZ42">
        <v>1</v>
      </c>
      <c r="IA42">
        <v>0</v>
      </c>
      <c r="IB42">
        <v>0</v>
      </c>
      <c r="IC42">
        <v>0</v>
      </c>
      <c r="ID42">
        <v>0</v>
      </c>
      <c r="IE42">
        <v>2</v>
      </c>
      <c r="IF42">
        <v>4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3</v>
      </c>
      <c r="IN42">
        <v>144</v>
      </c>
      <c r="IO42">
        <v>0</v>
      </c>
      <c r="IP42">
        <v>0</v>
      </c>
      <c r="IQ42">
        <v>0</v>
      </c>
      <c r="IR42">
        <v>8</v>
      </c>
      <c r="IS42">
        <v>49</v>
      </c>
      <c r="IT42">
        <v>1</v>
      </c>
      <c r="IU42">
        <v>2</v>
      </c>
      <c r="IV42">
        <v>0</v>
      </c>
      <c r="IW42">
        <v>0</v>
      </c>
      <c r="IX42">
        <v>0</v>
      </c>
      <c r="IY42">
        <v>0</v>
      </c>
      <c r="IZ42">
        <v>0</v>
      </c>
      <c r="JA42">
        <v>0</v>
      </c>
      <c r="JB42">
        <v>0</v>
      </c>
      <c r="JC42">
        <v>0</v>
      </c>
      <c r="JD42">
        <v>16</v>
      </c>
      <c r="JE42">
        <v>1</v>
      </c>
      <c r="JF42">
        <v>0</v>
      </c>
      <c r="JG42">
        <v>0</v>
      </c>
      <c r="JH42">
        <v>0</v>
      </c>
      <c r="JI42">
        <v>0</v>
      </c>
      <c r="JJ42">
        <v>2</v>
      </c>
      <c r="JK42">
        <v>0</v>
      </c>
      <c r="JL42">
        <v>2</v>
      </c>
      <c r="JM42">
        <v>81</v>
      </c>
      <c r="JN42">
        <v>1</v>
      </c>
      <c r="JO42">
        <v>0</v>
      </c>
      <c r="JP42">
        <v>0</v>
      </c>
      <c r="JQ42">
        <v>51</v>
      </c>
      <c r="JR42">
        <v>84</v>
      </c>
      <c r="JS42">
        <v>1</v>
      </c>
      <c r="JT42">
        <v>0</v>
      </c>
      <c r="JU42">
        <v>0</v>
      </c>
      <c r="JV42">
        <v>0</v>
      </c>
      <c r="JW42">
        <v>0</v>
      </c>
      <c r="JX42">
        <v>0</v>
      </c>
      <c r="JY42">
        <v>0</v>
      </c>
      <c r="JZ42">
        <v>0</v>
      </c>
      <c r="KA42">
        <v>0</v>
      </c>
      <c r="KB42">
        <v>0</v>
      </c>
      <c r="KC42">
        <v>0</v>
      </c>
      <c r="KD42">
        <v>1</v>
      </c>
      <c r="KE42">
        <v>0</v>
      </c>
      <c r="KF42">
        <v>0</v>
      </c>
      <c r="KG42">
        <v>0</v>
      </c>
      <c r="KH42">
        <v>0</v>
      </c>
      <c r="KI42">
        <v>0</v>
      </c>
      <c r="KJ42">
        <v>0</v>
      </c>
      <c r="KK42">
        <v>4</v>
      </c>
      <c r="KL42">
        <v>141</v>
      </c>
      <c r="KM42">
        <v>0</v>
      </c>
      <c r="KN42">
        <v>2</v>
      </c>
      <c r="KO42">
        <v>0</v>
      </c>
      <c r="KP42">
        <v>1</v>
      </c>
      <c r="KQ42">
        <v>0</v>
      </c>
      <c r="KR42">
        <v>1</v>
      </c>
      <c r="KS42">
        <v>0</v>
      </c>
      <c r="KT42">
        <v>0</v>
      </c>
      <c r="KU42">
        <v>0</v>
      </c>
      <c r="KV42">
        <v>0</v>
      </c>
      <c r="KW42">
        <v>0</v>
      </c>
      <c r="KX42">
        <v>0</v>
      </c>
      <c r="KY42">
        <v>0</v>
      </c>
      <c r="KZ42">
        <v>0</v>
      </c>
      <c r="LA42">
        <v>0</v>
      </c>
      <c r="LB42">
        <v>0</v>
      </c>
      <c r="LC42">
        <v>0</v>
      </c>
      <c r="LD42">
        <v>0</v>
      </c>
      <c r="LE42">
        <v>0</v>
      </c>
      <c r="LF42">
        <v>0</v>
      </c>
      <c r="LG42">
        <v>0</v>
      </c>
      <c r="LH42">
        <v>0</v>
      </c>
      <c r="LI42">
        <v>0</v>
      </c>
      <c r="LJ42">
        <v>1</v>
      </c>
      <c r="LK42">
        <v>3</v>
      </c>
      <c r="LL42">
        <v>0</v>
      </c>
      <c r="LM42">
        <v>0</v>
      </c>
      <c r="LN42">
        <v>0</v>
      </c>
      <c r="LO42">
        <v>5</v>
      </c>
      <c r="LP42">
        <v>0</v>
      </c>
      <c r="LQ42">
        <v>0</v>
      </c>
      <c r="LR42">
        <v>0</v>
      </c>
      <c r="LS42">
        <v>0</v>
      </c>
      <c r="LT42">
        <v>0</v>
      </c>
      <c r="LU42">
        <v>0</v>
      </c>
      <c r="LV42">
        <v>0</v>
      </c>
      <c r="LW42">
        <v>0</v>
      </c>
      <c r="LX42">
        <v>0</v>
      </c>
      <c r="LY42">
        <v>0</v>
      </c>
      <c r="LZ42">
        <v>0</v>
      </c>
      <c r="MA42">
        <v>0</v>
      </c>
      <c r="MB42">
        <v>0</v>
      </c>
      <c r="MC42">
        <v>0</v>
      </c>
      <c r="MD42">
        <v>0</v>
      </c>
      <c r="ME42">
        <v>0</v>
      </c>
      <c r="MF42">
        <v>0</v>
      </c>
      <c r="MG42">
        <v>0</v>
      </c>
      <c r="MH42">
        <v>0</v>
      </c>
      <c r="MI42">
        <v>17</v>
      </c>
      <c r="MJ42">
        <v>22</v>
      </c>
      <c r="MK42">
        <v>0</v>
      </c>
      <c r="ML42">
        <v>3</v>
      </c>
      <c r="MM42">
        <v>0</v>
      </c>
      <c r="MN42">
        <v>1</v>
      </c>
      <c r="MO42">
        <v>0</v>
      </c>
      <c r="MP42">
        <v>1</v>
      </c>
      <c r="MQ42">
        <v>0</v>
      </c>
      <c r="MR42">
        <v>0</v>
      </c>
      <c r="MS42">
        <v>0</v>
      </c>
      <c r="MT42">
        <v>0</v>
      </c>
      <c r="MU42">
        <v>0</v>
      </c>
      <c r="MV42">
        <v>0</v>
      </c>
      <c r="MW42">
        <v>0</v>
      </c>
      <c r="MX42">
        <v>0</v>
      </c>
      <c r="MY42">
        <v>0</v>
      </c>
      <c r="MZ42">
        <v>0</v>
      </c>
      <c r="NA42">
        <v>0</v>
      </c>
      <c r="NB42">
        <v>0</v>
      </c>
      <c r="NC42">
        <v>0</v>
      </c>
      <c r="ND42">
        <v>0</v>
      </c>
      <c r="NE42">
        <v>0</v>
      </c>
      <c r="NF42">
        <v>0</v>
      </c>
      <c r="NG42">
        <v>0</v>
      </c>
      <c r="NH42">
        <v>1</v>
      </c>
      <c r="NI42">
        <v>3</v>
      </c>
      <c r="NJ42">
        <v>0</v>
      </c>
      <c r="NK42">
        <v>0</v>
      </c>
      <c r="NL42">
        <v>0</v>
      </c>
      <c r="NM42">
        <v>137</v>
      </c>
      <c r="NN42">
        <v>7</v>
      </c>
      <c r="NO42">
        <v>0</v>
      </c>
      <c r="NP42">
        <v>1</v>
      </c>
      <c r="NQ42">
        <v>0</v>
      </c>
      <c r="NR42">
        <v>0</v>
      </c>
      <c r="NS42">
        <v>0</v>
      </c>
      <c r="NT42">
        <v>0</v>
      </c>
      <c r="NU42">
        <v>0</v>
      </c>
      <c r="NV42">
        <v>0</v>
      </c>
      <c r="NW42">
        <v>0</v>
      </c>
      <c r="NX42">
        <v>0</v>
      </c>
      <c r="NY42">
        <v>0</v>
      </c>
      <c r="NZ42">
        <v>0</v>
      </c>
      <c r="OA42">
        <v>0</v>
      </c>
      <c r="OB42">
        <v>0</v>
      </c>
      <c r="OC42">
        <v>0</v>
      </c>
      <c r="OD42">
        <v>0</v>
      </c>
      <c r="OE42">
        <v>0</v>
      </c>
      <c r="OF42">
        <v>0</v>
      </c>
      <c r="OG42">
        <v>436</v>
      </c>
      <c r="OH42">
        <v>581</v>
      </c>
      <c r="OI42">
        <v>0</v>
      </c>
      <c r="OJ42">
        <v>3</v>
      </c>
      <c r="OK42">
        <v>0</v>
      </c>
      <c r="OL42">
        <v>3077</v>
      </c>
      <c r="OM42">
        <v>869</v>
      </c>
      <c r="ON42">
        <v>64</v>
      </c>
      <c r="OO42">
        <v>24</v>
      </c>
      <c r="OP42">
        <v>0</v>
      </c>
      <c r="OQ42">
        <v>0</v>
      </c>
      <c r="OR42">
        <v>0</v>
      </c>
      <c r="OS42">
        <v>37</v>
      </c>
      <c r="OT42">
        <v>2</v>
      </c>
      <c r="OU42">
        <v>0</v>
      </c>
      <c r="OV42">
        <v>0</v>
      </c>
      <c r="OW42">
        <v>0</v>
      </c>
      <c r="OX42">
        <v>35</v>
      </c>
      <c r="OY42">
        <v>31</v>
      </c>
      <c r="OZ42">
        <v>1</v>
      </c>
      <c r="PA42">
        <v>0</v>
      </c>
      <c r="PB42">
        <v>0</v>
      </c>
      <c r="PC42">
        <v>8</v>
      </c>
      <c r="PD42">
        <v>2</v>
      </c>
      <c r="PE42">
        <v>9</v>
      </c>
      <c r="PF42">
        <v>2129</v>
      </c>
      <c r="PG42">
        <v>6287</v>
      </c>
      <c r="PH42">
        <v>1</v>
      </c>
      <c r="PI42">
        <v>528</v>
      </c>
      <c r="PJ42">
        <v>0</v>
      </c>
      <c r="PK42">
        <v>389</v>
      </c>
      <c r="PL42">
        <v>616</v>
      </c>
      <c r="PM42">
        <v>4</v>
      </c>
      <c r="PN42">
        <v>0</v>
      </c>
      <c r="PO42">
        <v>0</v>
      </c>
      <c r="PP42">
        <v>0</v>
      </c>
      <c r="PQ42">
        <v>0</v>
      </c>
      <c r="PR42">
        <v>0</v>
      </c>
      <c r="PS42">
        <v>0</v>
      </c>
      <c r="PT42">
        <v>45</v>
      </c>
      <c r="PU42">
        <v>3</v>
      </c>
      <c r="PV42">
        <v>0</v>
      </c>
      <c r="PW42">
        <v>0</v>
      </c>
      <c r="PX42">
        <v>0</v>
      </c>
      <c r="PY42">
        <v>0</v>
      </c>
      <c r="PZ42">
        <v>0</v>
      </c>
      <c r="QA42">
        <v>0</v>
      </c>
      <c r="QB42">
        <v>0</v>
      </c>
      <c r="QC42">
        <v>0</v>
      </c>
      <c r="QD42">
        <v>0</v>
      </c>
      <c r="QE42">
        <v>270</v>
      </c>
      <c r="QF42">
        <v>1327</v>
      </c>
      <c r="QG42">
        <v>0</v>
      </c>
      <c r="QH42">
        <v>0</v>
      </c>
      <c r="QI42">
        <v>0</v>
      </c>
      <c r="QJ42">
        <v>498</v>
      </c>
      <c r="QK42">
        <v>565</v>
      </c>
      <c r="QL42">
        <v>17</v>
      </c>
      <c r="QM42">
        <v>0</v>
      </c>
      <c r="QN42">
        <v>0</v>
      </c>
      <c r="QO42">
        <v>0</v>
      </c>
      <c r="QP42">
        <v>0</v>
      </c>
      <c r="QQ42">
        <v>0</v>
      </c>
      <c r="QR42">
        <v>0</v>
      </c>
      <c r="QS42">
        <v>17</v>
      </c>
      <c r="QT42">
        <v>0</v>
      </c>
      <c r="QU42">
        <v>0</v>
      </c>
      <c r="QV42">
        <v>0</v>
      </c>
      <c r="QW42">
        <v>0</v>
      </c>
      <c r="QX42">
        <v>0</v>
      </c>
      <c r="QY42">
        <v>0</v>
      </c>
      <c r="QZ42">
        <v>0</v>
      </c>
      <c r="RA42">
        <v>0</v>
      </c>
      <c r="RB42">
        <v>0</v>
      </c>
      <c r="RC42">
        <v>0</v>
      </c>
      <c r="RD42">
        <v>193</v>
      </c>
      <c r="RE42">
        <v>1290</v>
      </c>
      <c r="RF42">
        <v>0</v>
      </c>
      <c r="RG42">
        <v>0</v>
      </c>
      <c r="RH42">
        <v>0</v>
      </c>
      <c r="RI42">
        <v>17</v>
      </c>
      <c r="RJ42">
        <v>11</v>
      </c>
      <c r="RK42">
        <v>8</v>
      </c>
      <c r="RL42">
        <v>0</v>
      </c>
      <c r="RM42">
        <v>0</v>
      </c>
      <c r="RN42">
        <v>0</v>
      </c>
      <c r="RO42">
        <v>0</v>
      </c>
      <c r="RP42">
        <v>0</v>
      </c>
      <c r="RQ42">
        <v>0</v>
      </c>
      <c r="RR42">
        <v>0</v>
      </c>
      <c r="RS42">
        <v>0</v>
      </c>
      <c r="RT42">
        <v>0</v>
      </c>
      <c r="RU42">
        <v>0</v>
      </c>
      <c r="RV42">
        <v>0</v>
      </c>
      <c r="RW42">
        <v>0</v>
      </c>
      <c r="RX42">
        <v>0</v>
      </c>
      <c r="RY42">
        <v>0</v>
      </c>
      <c r="RZ42">
        <v>0</v>
      </c>
      <c r="SA42">
        <v>0</v>
      </c>
      <c r="SB42">
        <v>0</v>
      </c>
      <c r="SC42">
        <v>2</v>
      </c>
      <c r="SD42">
        <v>38</v>
      </c>
      <c r="SE42">
        <v>0</v>
      </c>
      <c r="SF42">
        <v>0</v>
      </c>
      <c r="SG42">
        <v>0</v>
      </c>
      <c r="SH42">
        <v>0</v>
      </c>
      <c r="SI42">
        <v>1</v>
      </c>
      <c r="SJ42">
        <v>0</v>
      </c>
      <c r="SK42">
        <v>0</v>
      </c>
      <c r="SL42">
        <v>0</v>
      </c>
      <c r="SM42">
        <v>0</v>
      </c>
      <c r="SN42">
        <v>0</v>
      </c>
      <c r="SO42">
        <v>0</v>
      </c>
      <c r="SP42">
        <v>0</v>
      </c>
      <c r="SQ42">
        <v>0</v>
      </c>
      <c r="SR42">
        <v>0</v>
      </c>
      <c r="SS42">
        <v>0</v>
      </c>
      <c r="ST42">
        <v>0</v>
      </c>
      <c r="SU42">
        <v>0</v>
      </c>
      <c r="SV42">
        <v>0</v>
      </c>
      <c r="SW42">
        <v>0</v>
      </c>
      <c r="SX42">
        <v>0</v>
      </c>
      <c r="SY42">
        <v>0</v>
      </c>
      <c r="SZ42">
        <v>0</v>
      </c>
      <c r="TA42">
        <v>0</v>
      </c>
      <c r="TB42">
        <v>1</v>
      </c>
      <c r="TC42">
        <v>2</v>
      </c>
      <c r="TD42">
        <v>0</v>
      </c>
      <c r="TE42">
        <v>0</v>
      </c>
      <c r="TF42">
        <v>0</v>
      </c>
      <c r="TG42">
        <v>0</v>
      </c>
      <c r="TH42">
        <v>0</v>
      </c>
      <c r="TI42">
        <v>0</v>
      </c>
      <c r="TJ42">
        <v>0</v>
      </c>
      <c r="TK42">
        <v>0</v>
      </c>
      <c r="TL42">
        <v>0</v>
      </c>
      <c r="TM42">
        <v>0</v>
      </c>
      <c r="TN42">
        <v>0</v>
      </c>
      <c r="TO42">
        <v>0</v>
      </c>
      <c r="TP42">
        <v>0</v>
      </c>
      <c r="TQ42">
        <v>0</v>
      </c>
      <c r="TR42">
        <v>0</v>
      </c>
      <c r="TS42">
        <v>0</v>
      </c>
      <c r="TT42">
        <v>0</v>
      </c>
      <c r="TU42">
        <v>0</v>
      </c>
      <c r="TV42">
        <v>0</v>
      </c>
      <c r="TW42">
        <v>0</v>
      </c>
      <c r="TX42">
        <v>0</v>
      </c>
      <c r="TY42">
        <v>0</v>
      </c>
      <c r="TZ42">
        <v>0</v>
      </c>
      <c r="UA42">
        <v>0</v>
      </c>
      <c r="UB42">
        <v>0</v>
      </c>
      <c r="UC42">
        <v>0</v>
      </c>
      <c r="UD42">
        <v>0</v>
      </c>
      <c r="UE42">
        <v>0</v>
      </c>
      <c r="UF42">
        <v>99</v>
      </c>
      <c r="UG42">
        <v>62</v>
      </c>
      <c r="UH42">
        <v>3</v>
      </c>
      <c r="UI42">
        <v>0</v>
      </c>
      <c r="UJ42">
        <v>0</v>
      </c>
      <c r="UK42">
        <v>0</v>
      </c>
      <c r="UL42">
        <v>0</v>
      </c>
      <c r="UM42">
        <v>0</v>
      </c>
      <c r="UN42">
        <v>0</v>
      </c>
      <c r="UO42">
        <v>0</v>
      </c>
      <c r="UP42">
        <v>0</v>
      </c>
      <c r="UQ42">
        <v>0</v>
      </c>
      <c r="UR42">
        <v>0</v>
      </c>
      <c r="US42">
        <v>0</v>
      </c>
      <c r="UT42">
        <v>0</v>
      </c>
      <c r="UU42">
        <v>0</v>
      </c>
      <c r="UV42">
        <v>0</v>
      </c>
      <c r="UW42">
        <v>0</v>
      </c>
      <c r="UX42">
        <v>0</v>
      </c>
      <c r="UY42">
        <v>0</v>
      </c>
      <c r="UZ42">
        <v>1</v>
      </c>
      <c r="VA42">
        <v>165</v>
      </c>
      <c r="VB42">
        <v>0</v>
      </c>
      <c r="VC42">
        <v>0</v>
      </c>
      <c r="VD42">
        <v>0</v>
      </c>
      <c r="VE42">
        <v>1</v>
      </c>
      <c r="VF42">
        <v>1</v>
      </c>
      <c r="VG42">
        <v>0</v>
      </c>
      <c r="VH42">
        <v>0</v>
      </c>
      <c r="VI42">
        <v>0</v>
      </c>
      <c r="VJ42">
        <v>0</v>
      </c>
      <c r="VK42">
        <v>0</v>
      </c>
      <c r="VL42">
        <v>0</v>
      </c>
      <c r="VM42">
        <v>0</v>
      </c>
      <c r="VN42">
        <v>0</v>
      </c>
      <c r="VO42">
        <v>0</v>
      </c>
      <c r="VP42">
        <v>0</v>
      </c>
      <c r="VQ42">
        <v>0</v>
      </c>
      <c r="VR42">
        <v>0</v>
      </c>
      <c r="VS42">
        <v>0</v>
      </c>
      <c r="VT42">
        <v>0</v>
      </c>
      <c r="VU42">
        <v>0</v>
      </c>
      <c r="VV42">
        <v>0</v>
      </c>
      <c r="VW42">
        <v>0</v>
      </c>
      <c r="VX42">
        <v>0</v>
      </c>
      <c r="VY42">
        <v>0</v>
      </c>
      <c r="VZ42">
        <v>2</v>
      </c>
      <c r="WA42">
        <v>0</v>
      </c>
      <c r="WB42">
        <v>0</v>
      </c>
      <c r="WC42">
        <v>0</v>
      </c>
      <c r="WD42">
        <v>1</v>
      </c>
      <c r="WE42">
        <v>5</v>
      </c>
      <c r="WF42">
        <v>0</v>
      </c>
      <c r="WG42">
        <v>0</v>
      </c>
      <c r="WH42">
        <v>0</v>
      </c>
      <c r="WI42">
        <v>0</v>
      </c>
      <c r="WJ42">
        <v>0</v>
      </c>
      <c r="WK42">
        <v>0</v>
      </c>
      <c r="WL42">
        <v>0</v>
      </c>
      <c r="WM42">
        <v>0</v>
      </c>
      <c r="WN42">
        <v>332</v>
      </c>
      <c r="WO42">
        <v>0</v>
      </c>
      <c r="WP42">
        <v>0</v>
      </c>
      <c r="WQ42">
        <v>0</v>
      </c>
      <c r="WR42">
        <v>0</v>
      </c>
      <c r="WS42">
        <v>0</v>
      </c>
      <c r="WT42">
        <v>0</v>
      </c>
      <c r="WU42">
        <v>0</v>
      </c>
      <c r="WV42">
        <v>0</v>
      </c>
      <c r="WW42">
        <v>0</v>
      </c>
      <c r="WX42">
        <v>0</v>
      </c>
      <c r="WY42">
        <v>338</v>
      </c>
      <c r="WZ42">
        <v>0</v>
      </c>
      <c r="XA42">
        <v>0</v>
      </c>
      <c r="XB42">
        <v>0</v>
      </c>
      <c r="XC42">
        <v>143</v>
      </c>
      <c r="XD42">
        <v>70</v>
      </c>
      <c r="XE42">
        <v>6</v>
      </c>
      <c r="XF42">
        <v>0</v>
      </c>
      <c r="XG42">
        <v>0</v>
      </c>
      <c r="XH42">
        <v>0</v>
      </c>
      <c r="XI42">
        <v>0</v>
      </c>
      <c r="XJ42">
        <v>0</v>
      </c>
      <c r="XK42">
        <v>0</v>
      </c>
      <c r="XL42">
        <v>0</v>
      </c>
      <c r="XM42">
        <v>0</v>
      </c>
      <c r="XN42">
        <v>0</v>
      </c>
      <c r="XO42">
        <v>0</v>
      </c>
      <c r="XP42">
        <v>0</v>
      </c>
      <c r="XQ42">
        <v>0</v>
      </c>
      <c r="XR42">
        <v>0</v>
      </c>
      <c r="XS42">
        <v>0</v>
      </c>
      <c r="XT42">
        <v>0</v>
      </c>
      <c r="XU42">
        <v>0</v>
      </c>
      <c r="XV42">
        <v>0</v>
      </c>
      <c r="XW42">
        <v>3</v>
      </c>
      <c r="XX42">
        <v>222</v>
      </c>
      <c r="XY42">
        <v>0</v>
      </c>
      <c r="XZ42">
        <v>0</v>
      </c>
      <c r="YA42">
        <v>0</v>
      </c>
      <c r="YB42">
        <v>13</v>
      </c>
      <c r="YC42">
        <v>7</v>
      </c>
      <c r="YD42">
        <v>5</v>
      </c>
      <c r="YE42">
        <v>0</v>
      </c>
      <c r="YF42">
        <v>0</v>
      </c>
      <c r="YG42">
        <v>0</v>
      </c>
      <c r="YH42">
        <v>0</v>
      </c>
      <c r="YI42">
        <v>0</v>
      </c>
      <c r="YJ42">
        <v>0</v>
      </c>
      <c r="YK42">
        <v>0</v>
      </c>
      <c r="YL42">
        <v>0</v>
      </c>
      <c r="YM42">
        <v>0</v>
      </c>
      <c r="YN42">
        <v>0</v>
      </c>
      <c r="YO42">
        <v>0</v>
      </c>
      <c r="YP42">
        <v>0</v>
      </c>
      <c r="YQ42">
        <v>0</v>
      </c>
      <c r="YR42">
        <v>0</v>
      </c>
      <c r="YS42">
        <v>0</v>
      </c>
      <c r="YT42">
        <v>0</v>
      </c>
      <c r="YU42">
        <v>0</v>
      </c>
      <c r="YV42">
        <v>3</v>
      </c>
      <c r="YW42">
        <v>28</v>
      </c>
      <c r="YX42">
        <v>0</v>
      </c>
      <c r="YY42">
        <v>0</v>
      </c>
      <c r="YZ42">
        <v>0</v>
      </c>
      <c r="ZA42">
        <v>2</v>
      </c>
      <c r="ZB42">
        <v>6</v>
      </c>
      <c r="ZC42">
        <v>0</v>
      </c>
      <c r="ZD42">
        <v>0</v>
      </c>
      <c r="ZE42">
        <v>0</v>
      </c>
      <c r="ZF42">
        <v>0</v>
      </c>
      <c r="ZG42">
        <v>0</v>
      </c>
      <c r="ZH42">
        <v>0</v>
      </c>
      <c r="ZI42">
        <v>0</v>
      </c>
      <c r="ZJ42">
        <v>0</v>
      </c>
      <c r="ZK42">
        <v>0</v>
      </c>
      <c r="ZL42">
        <v>0</v>
      </c>
      <c r="ZM42">
        <v>0</v>
      </c>
      <c r="ZN42">
        <v>0</v>
      </c>
      <c r="ZO42">
        <v>0</v>
      </c>
      <c r="ZP42">
        <v>0</v>
      </c>
      <c r="ZQ42">
        <v>0</v>
      </c>
      <c r="ZR42">
        <v>0</v>
      </c>
      <c r="ZS42">
        <v>0</v>
      </c>
      <c r="ZT42">
        <v>0</v>
      </c>
      <c r="ZU42">
        <v>1</v>
      </c>
      <c r="ZV42">
        <v>9</v>
      </c>
      <c r="ZW42">
        <v>0</v>
      </c>
      <c r="ZX42">
        <v>0</v>
      </c>
      <c r="ZY42">
        <v>0</v>
      </c>
      <c r="ZZ42">
        <v>121</v>
      </c>
      <c r="AAA42">
        <v>127</v>
      </c>
      <c r="AAB42">
        <v>7</v>
      </c>
      <c r="AAC42">
        <v>0</v>
      </c>
      <c r="AAD42">
        <v>0</v>
      </c>
      <c r="AAE42">
        <v>0</v>
      </c>
      <c r="AAF42">
        <v>0</v>
      </c>
      <c r="AAG42">
        <v>0</v>
      </c>
      <c r="AAH42">
        <v>0</v>
      </c>
      <c r="AAI42">
        <v>0</v>
      </c>
      <c r="AAJ42">
        <v>0</v>
      </c>
      <c r="AAK42">
        <v>0</v>
      </c>
      <c r="AAL42">
        <v>0</v>
      </c>
      <c r="AAM42">
        <v>0</v>
      </c>
      <c r="AAN42">
        <v>0</v>
      </c>
      <c r="AAO42">
        <v>0</v>
      </c>
      <c r="AAP42">
        <v>0</v>
      </c>
      <c r="AAQ42">
        <v>0</v>
      </c>
      <c r="AAR42">
        <v>0</v>
      </c>
      <c r="AAS42">
        <v>0</v>
      </c>
      <c r="AAT42">
        <v>6</v>
      </c>
      <c r="AAU42">
        <v>261</v>
      </c>
      <c r="AAV42">
        <v>0</v>
      </c>
      <c r="AAW42">
        <v>0</v>
      </c>
      <c r="AAX42">
        <v>0</v>
      </c>
      <c r="AAY42">
        <v>114</v>
      </c>
      <c r="AAZ42">
        <v>45</v>
      </c>
      <c r="ABA42">
        <v>8</v>
      </c>
      <c r="ABB42">
        <v>0</v>
      </c>
      <c r="ABC42">
        <v>0</v>
      </c>
      <c r="ABD42">
        <v>0</v>
      </c>
      <c r="ABE42">
        <v>0</v>
      </c>
      <c r="ABF42">
        <v>0</v>
      </c>
      <c r="ABG42">
        <v>0</v>
      </c>
      <c r="ABH42">
        <v>0</v>
      </c>
      <c r="ABI42">
        <v>0</v>
      </c>
      <c r="ABJ42">
        <v>0</v>
      </c>
      <c r="ABK42">
        <v>0</v>
      </c>
      <c r="ABL42">
        <v>0</v>
      </c>
      <c r="ABM42">
        <v>0</v>
      </c>
      <c r="ABN42">
        <v>0</v>
      </c>
      <c r="ABO42">
        <v>0</v>
      </c>
      <c r="ABP42">
        <v>0</v>
      </c>
      <c r="ABQ42">
        <v>0</v>
      </c>
      <c r="ABR42">
        <v>0</v>
      </c>
      <c r="ABS42">
        <v>10</v>
      </c>
      <c r="ABT42">
        <v>177</v>
      </c>
      <c r="ABU42">
        <v>0</v>
      </c>
      <c r="ABV42">
        <v>0</v>
      </c>
      <c r="ABW42">
        <v>0</v>
      </c>
      <c r="ABX42">
        <v>7</v>
      </c>
      <c r="ABY42">
        <v>4</v>
      </c>
      <c r="ABZ42">
        <v>0</v>
      </c>
      <c r="ACA42">
        <v>0</v>
      </c>
      <c r="ACB42">
        <v>0</v>
      </c>
      <c r="ACC42">
        <v>0</v>
      </c>
      <c r="ACD42">
        <v>0</v>
      </c>
      <c r="ACE42">
        <v>0</v>
      </c>
      <c r="ACF42">
        <v>0</v>
      </c>
      <c r="ACG42">
        <v>0</v>
      </c>
      <c r="ACH42">
        <v>0</v>
      </c>
      <c r="ACI42">
        <v>0</v>
      </c>
      <c r="ACJ42">
        <v>0</v>
      </c>
      <c r="ACK42">
        <v>0</v>
      </c>
      <c r="ACL42">
        <v>0</v>
      </c>
      <c r="ACM42">
        <v>0</v>
      </c>
      <c r="ACN42">
        <v>0</v>
      </c>
      <c r="ACO42">
        <v>0</v>
      </c>
      <c r="ACP42">
        <v>0</v>
      </c>
      <c r="ACQ42">
        <v>0</v>
      </c>
      <c r="ACR42">
        <v>1</v>
      </c>
      <c r="ACS42">
        <v>12</v>
      </c>
      <c r="ACT42">
        <v>0</v>
      </c>
      <c r="ACU42">
        <v>0</v>
      </c>
      <c r="ACV42">
        <v>0</v>
      </c>
      <c r="ACW42">
        <v>150</v>
      </c>
      <c r="ACX42">
        <v>50</v>
      </c>
      <c r="ACY42">
        <v>5</v>
      </c>
      <c r="ACZ42">
        <v>0</v>
      </c>
      <c r="ADA42">
        <v>0</v>
      </c>
      <c r="ADB42">
        <v>0</v>
      </c>
      <c r="ADC42">
        <v>0</v>
      </c>
      <c r="ADD42">
        <v>0</v>
      </c>
      <c r="ADE42">
        <v>0</v>
      </c>
      <c r="ADF42">
        <v>0</v>
      </c>
      <c r="ADG42">
        <v>0</v>
      </c>
      <c r="ADH42">
        <v>0</v>
      </c>
      <c r="ADI42">
        <v>0</v>
      </c>
      <c r="ADJ42">
        <v>0</v>
      </c>
      <c r="ADK42">
        <v>0</v>
      </c>
      <c r="ADL42">
        <v>0</v>
      </c>
      <c r="ADM42">
        <v>0</v>
      </c>
      <c r="ADN42">
        <v>0</v>
      </c>
      <c r="ADO42">
        <v>0</v>
      </c>
      <c r="ADP42">
        <v>0</v>
      </c>
      <c r="ADQ42">
        <v>10</v>
      </c>
      <c r="ADR42">
        <v>215</v>
      </c>
      <c r="ADS42">
        <v>0</v>
      </c>
      <c r="ADT42">
        <v>0</v>
      </c>
      <c r="ADU42">
        <v>0</v>
      </c>
      <c r="ADV42">
        <v>122</v>
      </c>
      <c r="ADW42">
        <v>89</v>
      </c>
      <c r="ADX42">
        <v>13</v>
      </c>
      <c r="ADY42">
        <v>0</v>
      </c>
      <c r="ADZ42">
        <v>0</v>
      </c>
      <c r="AEA42">
        <v>0</v>
      </c>
      <c r="AEB42">
        <v>0</v>
      </c>
      <c r="AEC42">
        <v>0</v>
      </c>
      <c r="AED42">
        <v>0</v>
      </c>
      <c r="AEE42">
        <v>1</v>
      </c>
      <c r="AEF42">
        <v>0</v>
      </c>
      <c r="AEG42">
        <v>0</v>
      </c>
      <c r="AEH42">
        <v>0</v>
      </c>
      <c r="AEI42">
        <v>0</v>
      </c>
      <c r="AEJ42">
        <v>0</v>
      </c>
      <c r="AEK42">
        <v>0</v>
      </c>
      <c r="AEL42">
        <v>0</v>
      </c>
      <c r="AEM42">
        <v>0</v>
      </c>
      <c r="AEN42">
        <v>0</v>
      </c>
      <c r="AEO42">
        <v>0</v>
      </c>
      <c r="AEP42">
        <v>146</v>
      </c>
      <c r="AEQ42">
        <v>371</v>
      </c>
      <c r="AER42">
        <v>0</v>
      </c>
      <c r="AES42">
        <v>0</v>
      </c>
      <c r="AET42">
        <v>0</v>
      </c>
      <c r="AEU42">
        <v>1677</v>
      </c>
      <c r="AEV42">
        <v>1659</v>
      </c>
      <c r="AEW42">
        <v>76</v>
      </c>
      <c r="AEX42">
        <v>0</v>
      </c>
      <c r="AEY42">
        <v>0</v>
      </c>
      <c r="AEZ42">
        <v>0</v>
      </c>
      <c r="AFA42">
        <v>0</v>
      </c>
      <c r="AFB42">
        <v>0</v>
      </c>
      <c r="AFC42">
        <v>0</v>
      </c>
      <c r="AFD42">
        <v>63</v>
      </c>
      <c r="AFE42">
        <v>335</v>
      </c>
      <c r="AFF42">
        <v>0</v>
      </c>
      <c r="AFG42">
        <v>0</v>
      </c>
      <c r="AFH42">
        <v>0</v>
      </c>
      <c r="AFI42">
        <v>0</v>
      </c>
      <c r="AFJ42">
        <v>0</v>
      </c>
      <c r="AFK42">
        <v>0</v>
      </c>
      <c r="AFL42">
        <v>0</v>
      </c>
      <c r="AFM42">
        <v>0</v>
      </c>
      <c r="AFN42">
        <v>0</v>
      </c>
      <c r="AFO42">
        <v>647</v>
      </c>
      <c r="AFP42">
        <v>4457</v>
      </c>
      <c r="AFQ42">
        <v>0</v>
      </c>
      <c r="AFR42">
        <v>0</v>
      </c>
      <c r="AFS42">
        <v>0</v>
      </c>
      <c r="AFT42">
        <v>0</v>
      </c>
      <c r="AFU42">
        <v>0</v>
      </c>
      <c r="AFV42">
        <v>0</v>
      </c>
      <c r="AFW42">
        <v>0</v>
      </c>
      <c r="AFX42">
        <v>0</v>
      </c>
      <c r="AFY42">
        <v>0</v>
      </c>
      <c r="AFZ42">
        <v>0</v>
      </c>
      <c r="AGA42">
        <v>0</v>
      </c>
      <c r="AGB42">
        <v>0</v>
      </c>
      <c r="AGC42">
        <v>0</v>
      </c>
      <c r="AGD42">
        <v>0</v>
      </c>
      <c r="AGE42">
        <v>0</v>
      </c>
      <c r="AGF42">
        <v>0</v>
      </c>
      <c r="AGG42">
        <v>0</v>
      </c>
      <c r="AGH42">
        <v>0</v>
      </c>
      <c r="AGI42">
        <v>0</v>
      </c>
      <c r="AGJ42">
        <v>0</v>
      </c>
      <c r="AGK42">
        <v>0</v>
      </c>
      <c r="AGL42">
        <v>0</v>
      </c>
      <c r="AGM42">
        <v>0</v>
      </c>
      <c r="AGN42">
        <v>0</v>
      </c>
      <c r="AGO42">
        <v>0</v>
      </c>
      <c r="AGP42">
        <v>0</v>
      </c>
      <c r="AGQ42">
        <v>0</v>
      </c>
      <c r="AGR42">
        <v>0</v>
      </c>
      <c r="AGS42">
        <v>2</v>
      </c>
      <c r="AGT42">
        <v>0</v>
      </c>
      <c r="AGU42">
        <v>0</v>
      </c>
      <c r="AGV42">
        <v>0</v>
      </c>
      <c r="AGW42">
        <v>0</v>
      </c>
      <c r="AGX42">
        <v>0</v>
      </c>
      <c r="AGY42">
        <v>0</v>
      </c>
      <c r="AGZ42">
        <v>0</v>
      </c>
      <c r="AHA42">
        <v>0</v>
      </c>
      <c r="AHB42">
        <v>0</v>
      </c>
      <c r="AHC42">
        <v>0</v>
      </c>
      <c r="AHD42">
        <v>0</v>
      </c>
      <c r="AHE42">
        <v>0</v>
      </c>
      <c r="AHF42">
        <v>0</v>
      </c>
      <c r="AHG42">
        <v>0</v>
      </c>
      <c r="AHH42">
        <v>0</v>
      </c>
      <c r="AHI42">
        <v>0</v>
      </c>
      <c r="AHJ42">
        <v>0</v>
      </c>
      <c r="AHK42">
        <v>0</v>
      </c>
      <c r="AHL42">
        <v>0</v>
      </c>
      <c r="AHM42">
        <v>0</v>
      </c>
      <c r="AHN42">
        <v>2</v>
      </c>
      <c r="AHO42">
        <v>0</v>
      </c>
      <c r="AHP42">
        <v>0</v>
      </c>
      <c r="AHQ42">
        <v>0</v>
      </c>
      <c r="AHR42">
        <v>5</v>
      </c>
      <c r="AHS42">
        <v>2</v>
      </c>
      <c r="AHT42">
        <v>0</v>
      </c>
      <c r="AHU42">
        <v>0</v>
      </c>
      <c r="AHV42">
        <v>0</v>
      </c>
      <c r="AHW42">
        <v>0</v>
      </c>
      <c r="AHX42">
        <v>0</v>
      </c>
      <c r="AHY42">
        <v>0</v>
      </c>
      <c r="AHZ42">
        <v>0</v>
      </c>
      <c r="AIA42">
        <v>0</v>
      </c>
      <c r="AIB42">
        <v>0</v>
      </c>
      <c r="AIC42">
        <v>0</v>
      </c>
      <c r="AID42">
        <v>0</v>
      </c>
      <c r="AIE42">
        <v>0</v>
      </c>
      <c r="AIF42">
        <v>0</v>
      </c>
      <c r="AIG42">
        <v>0</v>
      </c>
      <c r="AIH42">
        <v>0</v>
      </c>
      <c r="AII42">
        <v>0</v>
      </c>
      <c r="AIJ42">
        <v>0</v>
      </c>
      <c r="AIK42">
        <v>0</v>
      </c>
      <c r="AIL42">
        <v>5</v>
      </c>
      <c r="AIM42">
        <v>12</v>
      </c>
      <c r="AIN42">
        <v>0</v>
      </c>
      <c r="AIO42">
        <v>0</v>
      </c>
      <c r="AIP42">
        <v>0</v>
      </c>
      <c r="AIQ42">
        <v>0</v>
      </c>
      <c r="AIR42">
        <v>0</v>
      </c>
      <c r="AIS42">
        <v>0</v>
      </c>
      <c r="AIT42">
        <v>0</v>
      </c>
      <c r="AIU42">
        <v>0</v>
      </c>
      <c r="AIV42">
        <v>0</v>
      </c>
      <c r="AIW42">
        <v>0</v>
      </c>
      <c r="AIX42">
        <v>0</v>
      </c>
      <c r="AIY42">
        <v>0</v>
      </c>
      <c r="AIZ42">
        <v>0</v>
      </c>
      <c r="AJA42">
        <v>0</v>
      </c>
      <c r="AJB42">
        <v>0</v>
      </c>
      <c r="AJC42">
        <v>0</v>
      </c>
      <c r="AJD42">
        <v>0</v>
      </c>
      <c r="AJE42">
        <v>0</v>
      </c>
      <c r="AJF42">
        <v>0</v>
      </c>
      <c r="AJG42">
        <v>0</v>
      </c>
      <c r="AJH42">
        <v>0</v>
      </c>
      <c r="AJI42">
        <v>0</v>
      </c>
      <c r="AJJ42">
        <v>0</v>
      </c>
      <c r="AJK42">
        <v>0</v>
      </c>
      <c r="AJL42">
        <v>0</v>
      </c>
      <c r="AJM42">
        <v>0</v>
      </c>
      <c r="AJN42">
        <v>0</v>
      </c>
      <c r="AJO42">
        <v>0</v>
      </c>
      <c r="AJP42">
        <v>1219</v>
      </c>
      <c r="AJQ42">
        <v>0</v>
      </c>
      <c r="AJR42">
        <v>0</v>
      </c>
      <c r="AJS42">
        <v>0</v>
      </c>
      <c r="AJT42">
        <v>0</v>
      </c>
      <c r="AJU42">
        <v>0</v>
      </c>
      <c r="AJV42">
        <v>0</v>
      </c>
      <c r="AJW42">
        <v>0</v>
      </c>
      <c r="AJX42">
        <v>0</v>
      </c>
      <c r="AJY42">
        <v>0</v>
      </c>
      <c r="AJZ42">
        <v>0</v>
      </c>
      <c r="AKA42">
        <v>0</v>
      </c>
      <c r="AKB42">
        <v>0</v>
      </c>
      <c r="AKC42">
        <v>0</v>
      </c>
      <c r="AKD42">
        <v>0</v>
      </c>
      <c r="AKE42">
        <v>0</v>
      </c>
      <c r="AKF42">
        <v>685</v>
      </c>
      <c r="AKG42">
        <v>31</v>
      </c>
      <c r="AKH42">
        <v>0</v>
      </c>
      <c r="AKI42">
        <v>0</v>
      </c>
      <c r="AKJ42">
        <v>0</v>
      </c>
      <c r="AKK42">
        <v>0</v>
      </c>
      <c r="AKL42">
        <v>0</v>
      </c>
      <c r="AKM42">
        <v>0</v>
      </c>
      <c r="AKN42">
        <v>0</v>
      </c>
      <c r="AKO42">
        <v>0</v>
      </c>
      <c r="AKP42">
        <v>0</v>
      </c>
      <c r="AKQ42">
        <v>0</v>
      </c>
      <c r="AKR42">
        <v>0</v>
      </c>
      <c r="AKS42">
        <v>0</v>
      </c>
      <c r="AKT42">
        <v>0</v>
      </c>
      <c r="AKU42">
        <v>0</v>
      </c>
      <c r="AKV42">
        <v>0</v>
      </c>
      <c r="AKW42">
        <v>0</v>
      </c>
      <c r="AKX42">
        <v>0</v>
      </c>
      <c r="AKY42">
        <v>0</v>
      </c>
      <c r="AKZ42">
        <v>0</v>
      </c>
      <c r="ALA42">
        <v>0</v>
      </c>
      <c r="ALB42">
        <v>0</v>
      </c>
      <c r="ALC42">
        <v>0</v>
      </c>
      <c r="ALD42">
        <v>0</v>
      </c>
      <c r="ALE42">
        <v>0</v>
      </c>
      <c r="ALF42">
        <v>0</v>
      </c>
      <c r="ALG42">
        <v>0</v>
      </c>
      <c r="ALH42">
        <v>0</v>
      </c>
    </row>
    <row r="43" spans="1:996" hidden="1">
      <c r="A43" s="178" t="s">
        <v>164</v>
      </c>
      <c r="B43">
        <v>206</v>
      </c>
      <c r="C43">
        <v>412</v>
      </c>
      <c r="D43">
        <v>11</v>
      </c>
      <c r="E43">
        <v>1</v>
      </c>
      <c r="F43">
        <v>0</v>
      </c>
      <c r="G43">
        <v>0</v>
      </c>
      <c r="H43">
        <v>0</v>
      </c>
      <c r="I43">
        <v>0</v>
      </c>
      <c r="J43">
        <v>11</v>
      </c>
      <c r="K43">
        <v>0</v>
      </c>
      <c r="L43">
        <v>0</v>
      </c>
      <c r="M43">
        <v>0</v>
      </c>
      <c r="N43">
        <v>0</v>
      </c>
      <c r="O43">
        <v>6</v>
      </c>
      <c r="P43">
        <v>0</v>
      </c>
      <c r="Q43">
        <v>0</v>
      </c>
      <c r="R43">
        <v>0</v>
      </c>
      <c r="S43">
        <v>4</v>
      </c>
      <c r="T43">
        <v>0</v>
      </c>
      <c r="U43">
        <v>0</v>
      </c>
      <c r="V43">
        <v>43</v>
      </c>
      <c r="W43">
        <v>694</v>
      </c>
      <c r="X43">
        <v>0</v>
      </c>
      <c r="Y43">
        <v>7</v>
      </c>
      <c r="Z43">
        <v>0</v>
      </c>
      <c r="AA43">
        <v>109</v>
      </c>
      <c r="AB43">
        <v>54</v>
      </c>
      <c r="AC43">
        <v>2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1</v>
      </c>
      <c r="AS43">
        <v>0</v>
      </c>
      <c r="AT43">
        <v>0</v>
      </c>
      <c r="AU43">
        <v>10</v>
      </c>
      <c r="AV43">
        <v>176</v>
      </c>
      <c r="AW43">
        <v>0</v>
      </c>
      <c r="AX43">
        <v>3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5</v>
      </c>
      <c r="FP43">
        <v>0</v>
      </c>
      <c r="FQ43">
        <v>5</v>
      </c>
      <c r="FR43">
        <v>0</v>
      </c>
      <c r="FS43">
        <v>0</v>
      </c>
      <c r="FT43">
        <v>0</v>
      </c>
      <c r="FU43">
        <v>653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663</v>
      </c>
      <c r="GP43">
        <v>1316</v>
      </c>
      <c r="GQ43">
        <v>0</v>
      </c>
      <c r="GR43">
        <v>111</v>
      </c>
      <c r="GS43">
        <v>0</v>
      </c>
      <c r="GT43">
        <v>4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8</v>
      </c>
      <c r="HO43">
        <v>12</v>
      </c>
      <c r="HP43">
        <v>0</v>
      </c>
      <c r="HQ43">
        <v>0</v>
      </c>
      <c r="HR43">
        <v>0</v>
      </c>
      <c r="HS43">
        <v>6</v>
      </c>
      <c r="HT43">
        <v>30</v>
      </c>
      <c r="HU43">
        <v>7</v>
      </c>
      <c r="HV43">
        <v>1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1</v>
      </c>
      <c r="IG43">
        <v>0</v>
      </c>
      <c r="IH43">
        <v>0</v>
      </c>
      <c r="II43">
        <v>0</v>
      </c>
      <c r="IJ43">
        <v>0</v>
      </c>
      <c r="IK43">
        <v>0</v>
      </c>
      <c r="IL43">
        <v>0</v>
      </c>
      <c r="IM43">
        <v>4</v>
      </c>
      <c r="IN43">
        <v>49</v>
      </c>
      <c r="IO43">
        <v>0</v>
      </c>
      <c r="IP43">
        <v>0</v>
      </c>
      <c r="IQ43">
        <v>0</v>
      </c>
      <c r="IR43">
        <v>1</v>
      </c>
      <c r="IS43">
        <v>24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0</v>
      </c>
      <c r="IZ43">
        <v>0</v>
      </c>
      <c r="JA43">
        <v>0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</v>
      </c>
      <c r="JH43">
        <v>0</v>
      </c>
      <c r="JI43">
        <v>0</v>
      </c>
      <c r="JJ43">
        <v>2</v>
      </c>
      <c r="JK43">
        <v>0</v>
      </c>
      <c r="JL43">
        <v>2</v>
      </c>
      <c r="JM43">
        <v>29</v>
      </c>
      <c r="JN43">
        <v>0</v>
      </c>
      <c r="JO43">
        <v>0</v>
      </c>
      <c r="JP43">
        <v>0</v>
      </c>
      <c r="JQ43">
        <v>29</v>
      </c>
      <c r="JR43">
        <v>13</v>
      </c>
      <c r="JS43">
        <v>0</v>
      </c>
      <c r="JT43">
        <v>0</v>
      </c>
      <c r="JU43">
        <v>0</v>
      </c>
      <c r="JV43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0</v>
      </c>
      <c r="KE43">
        <v>0</v>
      </c>
      <c r="KF43">
        <v>0</v>
      </c>
      <c r="KG43">
        <v>0</v>
      </c>
      <c r="KH43">
        <v>0</v>
      </c>
      <c r="KI43">
        <v>0</v>
      </c>
      <c r="KJ43">
        <v>0</v>
      </c>
      <c r="KK43">
        <v>51</v>
      </c>
      <c r="KL43">
        <v>93</v>
      </c>
      <c r="KM43">
        <v>0</v>
      </c>
      <c r="KN43">
        <v>3</v>
      </c>
      <c r="KO43">
        <v>0</v>
      </c>
      <c r="KP43">
        <v>3</v>
      </c>
      <c r="KQ43">
        <v>0</v>
      </c>
      <c r="KR43">
        <v>0</v>
      </c>
      <c r="KS43">
        <v>0</v>
      </c>
      <c r="KT43">
        <v>0</v>
      </c>
      <c r="KU43">
        <v>0</v>
      </c>
      <c r="KV43">
        <v>0</v>
      </c>
      <c r="KW43">
        <v>0</v>
      </c>
      <c r="KX43">
        <v>0</v>
      </c>
      <c r="KY43">
        <v>0</v>
      </c>
      <c r="KZ43">
        <v>0</v>
      </c>
      <c r="LA43">
        <v>0</v>
      </c>
      <c r="LB43">
        <v>0</v>
      </c>
      <c r="LC43">
        <v>0</v>
      </c>
      <c r="LD43">
        <v>0</v>
      </c>
      <c r="LE43">
        <v>0</v>
      </c>
      <c r="LF43">
        <v>0</v>
      </c>
      <c r="LG43">
        <v>0</v>
      </c>
      <c r="LH43">
        <v>0</v>
      </c>
      <c r="LI43">
        <v>0</v>
      </c>
      <c r="LJ43">
        <v>0</v>
      </c>
      <c r="LK43">
        <v>3</v>
      </c>
      <c r="LL43">
        <v>0</v>
      </c>
      <c r="LM43">
        <v>0</v>
      </c>
      <c r="LN43">
        <v>0</v>
      </c>
      <c r="LO43">
        <v>0</v>
      </c>
      <c r="LP43">
        <v>0</v>
      </c>
      <c r="LQ43">
        <v>0</v>
      </c>
      <c r="LR43">
        <v>0</v>
      </c>
      <c r="LS43">
        <v>0</v>
      </c>
      <c r="LT43">
        <v>0</v>
      </c>
      <c r="LU43">
        <v>0</v>
      </c>
      <c r="LV43">
        <v>0</v>
      </c>
      <c r="LW43">
        <v>0</v>
      </c>
      <c r="LX43">
        <v>0</v>
      </c>
      <c r="LY43">
        <v>0</v>
      </c>
      <c r="LZ43">
        <v>0</v>
      </c>
      <c r="MA43">
        <v>0</v>
      </c>
      <c r="MB43">
        <v>0</v>
      </c>
      <c r="MC43">
        <v>0</v>
      </c>
      <c r="MD43">
        <v>0</v>
      </c>
      <c r="ME43">
        <v>0</v>
      </c>
      <c r="MF43">
        <v>0</v>
      </c>
      <c r="MG43">
        <v>0</v>
      </c>
      <c r="MH43">
        <v>0</v>
      </c>
      <c r="MI43">
        <v>2</v>
      </c>
      <c r="MJ43">
        <v>2</v>
      </c>
      <c r="MK43">
        <v>0</v>
      </c>
      <c r="ML43">
        <v>0</v>
      </c>
      <c r="MM43">
        <v>0</v>
      </c>
      <c r="MN43">
        <v>3</v>
      </c>
      <c r="MO43">
        <v>0</v>
      </c>
      <c r="MP43">
        <v>2</v>
      </c>
      <c r="MQ43">
        <v>0</v>
      </c>
      <c r="MR43">
        <v>0</v>
      </c>
      <c r="MS43">
        <v>0</v>
      </c>
      <c r="MT43">
        <v>0</v>
      </c>
      <c r="MU43">
        <v>0</v>
      </c>
      <c r="MV43">
        <v>0</v>
      </c>
      <c r="MW43">
        <v>0</v>
      </c>
      <c r="MX43">
        <v>0</v>
      </c>
      <c r="MY43">
        <v>0</v>
      </c>
      <c r="MZ43">
        <v>0</v>
      </c>
      <c r="NA43">
        <v>0</v>
      </c>
      <c r="NB43">
        <v>0</v>
      </c>
      <c r="NC43">
        <v>0</v>
      </c>
      <c r="ND43">
        <v>0</v>
      </c>
      <c r="NE43">
        <v>0</v>
      </c>
      <c r="NF43">
        <v>0</v>
      </c>
      <c r="NG43">
        <v>0</v>
      </c>
      <c r="NH43">
        <v>0</v>
      </c>
      <c r="NI43">
        <v>5</v>
      </c>
      <c r="NJ43">
        <v>0</v>
      </c>
      <c r="NK43">
        <v>0</v>
      </c>
      <c r="NL43">
        <v>0</v>
      </c>
      <c r="NM43">
        <v>48</v>
      </c>
      <c r="NN43">
        <v>1</v>
      </c>
      <c r="NO43">
        <v>0</v>
      </c>
      <c r="NP43">
        <v>0</v>
      </c>
      <c r="NQ43">
        <v>0</v>
      </c>
      <c r="NR43">
        <v>0</v>
      </c>
      <c r="NS43">
        <v>0</v>
      </c>
      <c r="NT43">
        <v>0</v>
      </c>
      <c r="NU43">
        <v>0</v>
      </c>
      <c r="NV43">
        <v>0</v>
      </c>
      <c r="NW43">
        <v>0</v>
      </c>
      <c r="NX43">
        <v>0</v>
      </c>
      <c r="NY43">
        <v>0</v>
      </c>
      <c r="NZ43">
        <v>0</v>
      </c>
      <c r="OA43">
        <v>0</v>
      </c>
      <c r="OB43">
        <v>0</v>
      </c>
      <c r="OC43">
        <v>0</v>
      </c>
      <c r="OD43">
        <v>0</v>
      </c>
      <c r="OE43">
        <v>0</v>
      </c>
      <c r="OF43">
        <v>0</v>
      </c>
      <c r="OG43">
        <v>65</v>
      </c>
      <c r="OH43">
        <v>114</v>
      </c>
      <c r="OI43">
        <v>0</v>
      </c>
      <c r="OJ43">
        <v>0</v>
      </c>
      <c r="OK43">
        <v>0</v>
      </c>
      <c r="OL43">
        <v>1062</v>
      </c>
      <c r="OM43">
        <v>534</v>
      </c>
      <c r="ON43">
        <v>22</v>
      </c>
      <c r="OO43">
        <v>2</v>
      </c>
      <c r="OP43">
        <v>0</v>
      </c>
      <c r="OQ43">
        <v>0</v>
      </c>
      <c r="OR43">
        <v>0</v>
      </c>
      <c r="OS43">
        <v>0</v>
      </c>
      <c r="OT43">
        <v>11</v>
      </c>
      <c r="OU43">
        <v>0</v>
      </c>
      <c r="OV43">
        <v>0</v>
      </c>
      <c r="OW43">
        <v>0</v>
      </c>
      <c r="OX43">
        <v>0</v>
      </c>
      <c r="OY43">
        <v>7</v>
      </c>
      <c r="OZ43">
        <v>0</v>
      </c>
      <c r="PA43">
        <v>0</v>
      </c>
      <c r="PB43">
        <v>0</v>
      </c>
      <c r="PC43">
        <v>5</v>
      </c>
      <c r="PD43">
        <v>2</v>
      </c>
      <c r="PE43">
        <v>5</v>
      </c>
      <c r="PF43">
        <v>848</v>
      </c>
      <c r="PG43">
        <v>2498</v>
      </c>
      <c r="PH43">
        <v>0</v>
      </c>
      <c r="PI43">
        <v>124</v>
      </c>
      <c r="PJ43">
        <v>0</v>
      </c>
      <c r="PK43">
        <v>595</v>
      </c>
      <c r="PL43">
        <v>179</v>
      </c>
      <c r="PM43">
        <v>3</v>
      </c>
      <c r="PN43">
        <v>0</v>
      </c>
      <c r="PO43">
        <v>0</v>
      </c>
      <c r="PP43">
        <v>0</v>
      </c>
      <c r="PQ43">
        <v>0</v>
      </c>
      <c r="PR43">
        <v>0</v>
      </c>
      <c r="PS43">
        <v>0</v>
      </c>
      <c r="PT43">
        <v>0</v>
      </c>
      <c r="PU43">
        <v>0</v>
      </c>
      <c r="PV43">
        <v>3</v>
      </c>
      <c r="PW43">
        <v>0</v>
      </c>
      <c r="PX43">
        <v>0</v>
      </c>
      <c r="PY43">
        <v>0</v>
      </c>
      <c r="PZ43">
        <v>0</v>
      </c>
      <c r="QA43">
        <v>0</v>
      </c>
      <c r="QB43">
        <v>0</v>
      </c>
      <c r="QC43">
        <v>0</v>
      </c>
      <c r="QD43">
        <v>0</v>
      </c>
      <c r="QE43">
        <v>68</v>
      </c>
      <c r="QF43">
        <v>848</v>
      </c>
      <c r="QG43">
        <v>0</v>
      </c>
      <c r="QH43">
        <v>0</v>
      </c>
      <c r="QI43">
        <v>0</v>
      </c>
      <c r="QJ43">
        <v>679</v>
      </c>
      <c r="QK43">
        <v>445</v>
      </c>
      <c r="QL43">
        <v>19</v>
      </c>
      <c r="QM43">
        <v>0</v>
      </c>
      <c r="QN43">
        <v>0</v>
      </c>
      <c r="QO43">
        <v>0</v>
      </c>
      <c r="QP43">
        <v>0</v>
      </c>
      <c r="QQ43">
        <v>0</v>
      </c>
      <c r="QR43">
        <v>0</v>
      </c>
      <c r="QS43">
        <v>1</v>
      </c>
      <c r="QT43">
        <v>0</v>
      </c>
      <c r="QU43">
        <v>11</v>
      </c>
      <c r="QV43">
        <v>0</v>
      </c>
      <c r="QW43">
        <v>0</v>
      </c>
      <c r="QX43">
        <v>0</v>
      </c>
      <c r="QY43">
        <v>0</v>
      </c>
      <c r="QZ43">
        <v>0</v>
      </c>
      <c r="RA43">
        <v>0</v>
      </c>
      <c r="RB43">
        <v>0</v>
      </c>
      <c r="RC43">
        <v>0</v>
      </c>
      <c r="RD43">
        <v>0</v>
      </c>
      <c r="RE43">
        <v>1155</v>
      </c>
      <c r="RF43">
        <v>0</v>
      </c>
      <c r="RG43">
        <v>0</v>
      </c>
      <c r="RH43">
        <v>0</v>
      </c>
      <c r="RI43">
        <v>36</v>
      </c>
      <c r="RJ43">
        <v>0</v>
      </c>
      <c r="RK43">
        <v>2</v>
      </c>
      <c r="RL43">
        <v>0</v>
      </c>
      <c r="RM43">
        <v>0</v>
      </c>
      <c r="RN43">
        <v>0</v>
      </c>
      <c r="RO43">
        <v>0</v>
      </c>
      <c r="RP43">
        <v>0</v>
      </c>
      <c r="RQ43">
        <v>0</v>
      </c>
      <c r="RR43">
        <v>0</v>
      </c>
      <c r="RS43">
        <v>0</v>
      </c>
      <c r="RT43">
        <v>0</v>
      </c>
      <c r="RU43">
        <v>0</v>
      </c>
      <c r="RV43">
        <v>0</v>
      </c>
      <c r="RW43">
        <v>0</v>
      </c>
      <c r="RX43">
        <v>0</v>
      </c>
      <c r="RY43">
        <v>0</v>
      </c>
      <c r="RZ43">
        <v>0</v>
      </c>
      <c r="SA43">
        <v>0</v>
      </c>
      <c r="SB43">
        <v>0</v>
      </c>
      <c r="SC43">
        <v>0</v>
      </c>
      <c r="SD43">
        <v>38</v>
      </c>
      <c r="SE43">
        <v>0</v>
      </c>
      <c r="SF43">
        <v>0</v>
      </c>
      <c r="SG43">
        <v>0</v>
      </c>
      <c r="SH43">
        <v>0</v>
      </c>
      <c r="SI43">
        <v>0</v>
      </c>
      <c r="SJ43">
        <v>0</v>
      </c>
      <c r="SK43">
        <v>0</v>
      </c>
      <c r="SL43">
        <v>0</v>
      </c>
      <c r="SM43">
        <v>0</v>
      </c>
      <c r="SN43">
        <v>0</v>
      </c>
      <c r="SO43">
        <v>0</v>
      </c>
      <c r="SP43">
        <v>0</v>
      </c>
      <c r="SQ43">
        <v>0</v>
      </c>
      <c r="SR43">
        <v>0</v>
      </c>
      <c r="SS43">
        <v>0</v>
      </c>
      <c r="ST43">
        <v>0</v>
      </c>
      <c r="SU43">
        <v>0</v>
      </c>
      <c r="SV43">
        <v>0</v>
      </c>
      <c r="SW43">
        <v>0</v>
      </c>
      <c r="SX43">
        <v>0</v>
      </c>
      <c r="SY43">
        <v>0</v>
      </c>
      <c r="SZ43">
        <v>0</v>
      </c>
      <c r="TA43">
        <v>0</v>
      </c>
      <c r="TB43">
        <v>0</v>
      </c>
      <c r="TC43">
        <v>0</v>
      </c>
      <c r="TD43">
        <v>0</v>
      </c>
      <c r="TE43">
        <v>0</v>
      </c>
      <c r="TF43">
        <v>0</v>
      </c>
      <c r="TG43">
        <v>0</v>
      </c>
      <c r="TH43">
        <v>0</v>
      </c>
      <c r="TI43">
        <v>0</v>
      </c>
      <c r="TJ43">
        <v>0</v>
      </c>
      <c r="TK43">
        <v>0</v>
      </c>
      <c r="TL43">
        <v>0</v>
      </c>
      <c r="TM43">
        <v>0</v>
      </c>
      <c r="TN43">
        <v>0</v>
      </c>
      <c r="TO43">
        <v>0</v>
      </c>
      <c r="TP43">
        <v>0</v>
      </c>
      <c r="TQ43">
        <v>0</v>
      </c>
      <c r="TR43">
        <v>0</v>
      </c>
      <c r="TS43">
        <v>0</v>
      </c>
      <c r="TT43">
        <v>0</v>
      </c>
      <c r="TU43">
        <v>0</v>
      </c>
      <c r="TV43">
        <v>0</v>
      </c>
      <c r="TW43">
        <v>0</v>
      </c>
      <c r="TX43">
        <v>0</v>
      </c>
      <c r="TY43">
        <v>0</v>
      </c>
      <c r="TZ43">
        <v>0</v>
      </c>
      <c r="UA43">
        <v>0</v>
      </c>
      <c r="UB43">
        <v>0</v>
      </c>
      <c r="UC43">
        <v>0</v>
      </c>
      <c r="UD43">
        <v>0</v>
      </c>
      <c r="UE43">
        <v>0</v>
      </c>
      <c r="UF43">
        <v>5</v>
      </c>
      <c r="UG43">
        <v>0</v>
      </c>
      <c r="UH43">
        <v>0</v>
      </c>
      <c r="UI43">
        <v>0</v>
      </c>
      <c r="UJ43">
        <v>0</v>
      </c>
      <c r="UK43">
        <v>0</v>
      </c>
      <c r="UL43">
        <v>0</v>
      </c>
      <c r="UM43">
        <v>0</v>
      </c>
      <c r="UN43">
        <v>0</v>
      </c>
      <c r="UO43">
        <v>0</v>
      </c>
      <c r="UP43">
        <v>0</v>
      </c>
      <c r="UQ43">
        <v>0</v>
      </c>
      <c r="UR43">
        <v>0</v>
      </c>
      <c r="US43">
        <v>0</v>
      </c>
      <c r="UT43">
        <v>0</v>
      </c>
      <c r="UU43">
        <v>0</v>
      </c>
      <c r="UV43">
        <v>0</v>
      </c>
      <c r="UW43">
        <v>0</v>
      </c>
      <c r="UX43">
        <v>0</v>
      </c>
      <c r="UY43">
        <v>0</v>
      </c>
      <c r="UZ43">
        <v>0</v>
      </c>
      <c r="VA43">
        <v>5</v>
      </c>
      <c r="VB43">
        <v>0</v>
      </c>
      <c r="VC43">
        <v>0</v>
      </c>
      <c r="VD43">
        <v>0</v>
      </c>
      <c r="VE43">
        <v>0</v>
      </c>
      <c r="VF43">
        <v>0</v>
      </c>
      <c r="VG43">
        <v>0</v>
      </c>
      <c r="VH43">
        <v>0</v>
      </c>
      <c r="VI43">
        <v>0</v>
      </c>
      <c r="VJ43">
        <v>0</v>
      </c>
      <c r="VK43">
        <v>0</v>
      </c>
      <c r="VL43">
        <v>0</v>
      </c>
      <c r="VM43">
        <v>0</v>
      </c>
      <c r="VN43">
        <v>0</v>
      </c>
      <c r="VO43">
        <v>0</v>
      </c>
      <c r="VP43">
        <v>0</v>
      </c>
      <c r="VQ43">
        <v>0</v>
      </c>
      <c r="VR43">
        <v>0</v>
      </c>
      <c r="VS43">
        <v>0</v>
      </c>
      <c r="VT43">
        <v>0</v>
      </c>
      <c r="VU43">
        <v>0</v>
      </c>
      <c r="VV43">
        <v>0</v>
      </c>
      <c r="VW43">
        <v>0</v>
      </c>
      <c r="VX43">
        <v>0</v>
      </c>
      <c r="VY43">
        <v>0</v>
      </c>
      <c r="VZ43">
        <v>0</v>
      </c>
      <c r="WA43">
        <v>0</v>
      </c>
      <c r="WB43">
        <v>0</v>
      </c>
      <c r="WC43">
        <v>0</v>
      </c>
      <c r="WD43">
        <v>7</v>
      </c>
      <c r="WE43">
        <v>1</v>
      </c>
      <c r="WF43">
        <v>0</v>
      </c>
      <c r="WG43">
        <v>0</v>
      </c>
      <c r="WH43">
        <v>0</v>
      </c>
      <c r="WI43">
        <v>0</v>
      </c>
      <c r="WJ43">
        <v>0</v>
      </c>
      <c r="WK43">
        <v>0</v>
      </c>
      <c r="WL43">
        <v>0</v>
      </c>
      <c r="WM43">
        <v>0</v>
      </c>
      <c r="WN43">
        <v>0</v>
      </c>
      <c r="WO43">
        <v>0</v>
      </c>
      <c r="WP43">
        <v>0</v>
      </c>
      <c r="WQ43">
        <v>0</v>
      </c>
      <c r="WR43">
        <v>0</v>
      </c>
      <c r="WS43">
        <v>0</v>
      </c>
      <c r="WT43">
        <v>0</v>
      </c>
      <c r="WU43">
        <v>0</v>
      </c>
      <c r="WV43">
        <v>0</v>
      </c>
      <c r="WW43">
        <v>0</v>
      </c>
      <c r="WX43">
        <v>0</v>
      </c>
      <c r="WY43">
        <v>8</v>
      </c>
      <c r="WZ43">
        <v>0</v>
      </c>
      <c r="XA43">
        <v>0</v>
      </c>
      <c r="XB43">
        <v>0</v>
      </c>
      <c r="XC43">
        <v>14</v>
      </c>
      <c r="XD43">
        <v>3</v>
      </c>
      <c r="XE43">
        <v>3</v>
      </c>
      <c r="XF43">
        <v>0</v>
      </c>
      <c r="XG43">
        <v>0</v>
      </c>
      <c r="XH43">
        <v>0</v>
      </c>
      <c r="XI43">
        <v>0</v>
      </c>
      <c r="XJ43">
        <v>0</v>
      </c>
      <c r="XK43">
        <v>0</v>
      </c>
      <c r="XL43">
        <v>0</v>
      </c>
      <c r="XM43">
        <v>0</v>
      </c>
      <c r="XN43">
        <v>0</v>
      </c>
      <c r="XO43">
        <v>0</v>
      </c>
      <c r="XP43">
        <v>0</v>
      </c>
      <c r="XQ43">
        <v>0</v>
      </c>
      <c r="XR43">
        <v>0</v>
      </c>
      <c r="XS43">
        <v>0</v>
      </c>
      <c r="XT43">
        <v>0</v>
      </c>
      <c r="XU43">
        <v>0</v>
      </c>
      <c r="XV43">
        <v>0</v>
      </c>
      <c r="XW43">
        <v>9</v>
      </c>
      <c r="XX43">
        <v>29</v>
      </c>
      <c r="XY43">
        <v>0</v>
      </c>
      <c r="XZ43">
        <v>0</v>
      </c>
      <c r="YA43">
        <v>0</v>
      </c>
      <c r="YB43">
        <v>6</v>
      </c>
      <c r="YC43">
        <v>0</v>
      </c>
      <c r="YD43">
        <v>0</v>
      </c>
      <c r="YE43">
        <v>0</v>
      </c>
      <c r="YF43">
        <v>0</v>
      </c>
      <c r="YG43">
        <v>0</v>
      </c>
      <c r="YH43">
        <v>0</v>
      </c>
      <c r="YI43">
        <v>0</v>
      </c>
      <c r="YJ43">
        <v>0</v>
      </c>
      <c r="YK43">
        <v>0</v>
      </c>
      <c r="YL43">
        <v>0</v>
      </c>
      <c r="YM43">
        <v>0</v>
      </c>
      <c r="YN43">
        <v>0</v>
      </c>
      <c r="YO43">
        <v>0</v>
      </c>
      <c r="YP43">
        <v>0</v>
      </c>
      <c r="YQ43">
        <v>0</v>
      </c>
      <c r="YR43">
        <v>0</v>
      </c>
      <c r="YS43">
        <v>0</v>
      </c>
      <c r="YT43">
        <v>0</v>
      </c>
      <c r="YU43">
        <v>0</v>
      </c>
      <c r="YV43">
        <v>16</v>
      </c>
      <c r="YW43">
        <v>22</v>
      </c>
      <c r="YX43">
        <v>0</v>
      </c>
      <c r="YY43">
        <v>0</v>
      </c>
      <c r="YZ43">
        <v>0</v>
      </c>
      <c r="ZA43">
        <v>2</v>
      </c>
      <c r="ZB43">
        <v>0</v>
      </c>
      <c r="ZC43">
        <v>0</v>
      </c>
      <c r="ZD43">
        <v>0</v>
      </c>
      <c r="ZE43">
        <v>0</v>
      </c>
      <c r="ZF43">
        <v>0</v>
      </c>
      <c r="ZG43">
        <v>0</v>
      </c>
      <c r="ZH43">
        <v>0</v>
      </c>
      <c r="ZI43">
        <v>0</v>
      </c>
      <c r="ZJ43">
        <v>0</v>
      </c>
      <c r="ZK43">
        <v>0</v>
      </c>
      <c r="ZL43">
        <v>0</v>
      </c>
      <c r="ZM43">
        <v>0</v>
      </c>
      <c r="ZN43">
        <v>0</v>
      </c>
      <c r="ZO43">
        <v>0</v>
      </c>
      <c r="ZP43">
        <v>0</v>
      </c>
      <c r="ZQ43">
        <v>0</v>
      </c>
      <c r="ZR43">
        <v>0</v>
      </c>
      <c r="ZS43">
        <v>0</v>
      </c>
      <c r="ZT43">
        <v>0</v>
      </c>
      <c r="ZU43">
        <v>0</v>
      </c>
      <c r="ZV43">
        <v>2</v>
      </c>
      <c r="ZW43">
        <v>0</v>
      </c>
      <c r="ZX43">
        <v>0</v>
      </c>
      <c r="ZY43">
        <v>0</v>
      </c>
      <c r="ZZ43">
        <v>19</v>
      </c>
      <c r="AAA43">
        <v>41</v>
      </c>
      <c r="AAB43">
        <v>1</v>
      </c>
      <c r="AAC43">
        <v>0</v>
      </c>
      <c r="AAD43">
        <v>0</v>
      </c>
      <c r="AAE43">
        <v>0</v>
      </c>
      <c r="AAF43">
        <v>0</v>
      </c>
      <c r="AAG43">
        <v>0</v>
      </c>
      <c r="AAH43">
        <v>0</v>
      </c>
      <c r="AAI43">
        <v>0</v>
      </c>
      <c r="AAJ43">
        <v>0</v>
      </c>
      <c r="AAK43">
        <v>0</v>
      </c>
      <c r="AAL43">
        <v>0</v>
      </c>
      <c r="AAM43">
        <v>0</v>
      </c>
      <c r="AAN43">
        <v>0</v>
      </c>
      <c r="AAO43">
        <v>0</v>
      </c>
      <c r="AAP43">
        <v>0</v>
      </c>
      <c r="AAQ43">
        <v>0</v>
      </c>
      <c r="AAR43">
        <v>0</v>
      </c>
      <c r="AAS43">
        <v>0</v>
      </c>
      <c r="AAT43">
        <v>42</v>
      </c>
      <c r="AAU43">
        <v>103</v>
      </c>
      <c r="AAV43">
        <v>0</v>
      </c>
      <c r="AAW43">
        <v>0</v>
      </c>
      <c r="AAX43">
        <v>0</v>
      </c>
      <c r="AAY43">
        <v>19</v>
      </c>
      <c r="AAZ43">
        <v>439</v>
      </c>
      <c r="ABA43">
        <v>0</v>
      </c>
      <c r="ABB43">
        <v>0</v>
      </c>
      <c r="ABC43">
        <v>0</v>
      </c>
      <c r="ABD43">
        <v>0</v>
      </c>
      <c r="ABE43">
        <v>0</v>
      </c>
      <c r="ABF43">
        <v>0</v>
      </c>
      <c r="ABG43">
        <v>0</v>
      </c>
      <c r="ABH43">
        <v>0</v>
      </c>
      <c r="ABI43">
        <v>0</v>
      </c>
      <c r="ABJ43">
        <v>0</v>
      </c>
      <c r="ABK43">
        <v>0</v>
      </c>
      <c r="ABL43">
        <v>0</v>
      </c>
      <c r="ABM43">
        <v>0</v>
      </c>
      <c r="ABN43">
        <v>0</v>
      </c>
      <c r="ABO43">
        <v>0</v>
      </c>
      <c r="ABP43">
        <v>0</v>
      </c>
      <c r="ABQ43">
        <v>0</v>
      </c>
      <c r="ABR43">
        <v>0</v>
      </c>
      <c r="ABS43">
        <v>56</v>
      </c>
      <c r="ABT43">
        <v>514</v>
      </c>
      <c r="ABU43">
        <v>0</v>
      </c>
      <c r="ABV43">
        <v>0</v>
      </c>
      <c r="ABW43">
        <v>0</v>
      </c>
      <c r="ABX43">
        <v>3</v>
      </c>
      <c r="ABY43">
        <v>13</v>
      </c>
      <c r="ABZ43">
        <v>0</v>
      </c>
      <c r="ACA43">
        <v>0</v>
      </c>
      <c r="ACB43">
        <v>0</v>
      </c>
      <c r="ACC43">
        <v>0</v>
      </c>
      <c r="ACD43">
        <v>0</v>
      </c>
      <c r="ACE43">
        <v>0</v>
      </c>
      <c r="ACF43">
        <v>0</v>
      </c>
      <c r="ACG43">
        <v>0</v>
      </c>
      <c r="ACH43">
        <v>0</v>
      </c>
      <c r="ACI43">
        <v>0</v>
      </c>
      <c r="ACJ43">
        <v>0</v>
      </c>
      <c r="ACK43">
        <v>0</v>
      </c>
      <c r="ACL43">
        <v>0</v>
      </c>
      <c r="ACM43">
        <v>0</v>
      </c>
      <c r="ACN43">
        <v>0</v>
      </c>
      <c r="ACO43">
        <v>0</v>
      </c>
      <c r="ACP43">
        <v>0</v>
      </c>
      <c r="ACQ43">
        <v>0</v>
      </c>
      <c r="ACR43">
        <v>37</v>
      </c>
      <c r="ACS43">
        <v>53</v>
      </c>
      <c r="ACT43">
        <v>0</v>
      </c>
      <c r="ACU43">
        <v>0</v>
      </c>
      <c r="ACV43">
        <v>0</v>
      </c>
      <c r="ACW43">
        <v>236</v>
      </c>
      <c r="ACX43">
        <v>23</v>
      </c>
      <c r="ACY43">
        <v>6</v>
      </c>
      <c r="ACZ43">
        <v>0</v>
      </c>
      <c r="ADA43">
        <v>0</v>
      </c>
      <c r="ADB43">
        <v>0</v>
      </c>
      <c r="ADC43">
        <v>0</v>
      </c>
      <c r="ADD43">
        <v>0</v>
      </c>
      <c r="ADE43">
        <v>0</v>
      </c>
      <c r="ADF43">
        <v>0</v>
      </c>
      <c r="ADG43">
        <v>0</v>
      </c>
      <c r="ADH43">
        <v>0</v>
      </c>
      <c r="ADI43">
        <v>0</v>
      </c>
      <c r="ADJ43">
        <v>0</v>
      </c>
      <c r="ADK43">
        <v>0</v>
      </c>
      <c r="ADL43">
        <v>0</v>
      </c>
      <c r="ADM43">
        <v>0</v>
      </c>
      <c r="ADN43">
        <v>0</v>
      </c>
      <c r="ADO43">
        <v>0</v>
      </c>
      <c r="ADP43">
        <v>0</v>
      </c>
      <c r="ADQ43">
        <v>187</v>
      </c>
      <c r="ADR43">
        <v>452</v>
      </c>
      <c r="ADS43">
        <v>0</v>
      </c>
      <c r="ADT43">
        <v>0</v>
      </c>
      <c r="ADU43">
        <v>0</v>
      </c>
      <c r="ADV43">
        <v>443</v>
      </c>
      <c r="ADW43">
        <v>40</v>
      </c>
      <c r="ADX43">
        <v>8</v>
      </c>
      <c r="ADY43">
        <v>0</v>
      </c>
      <c r="ADZ43">
        <v>0</v>
      </c>
      <c r="AEA43">
        <v>0</v>
      </c>
      <c r="AEB43">
        <v>0</v>
      </c>
      <c r="AEC43">
        <v>0</v>
      </c>
      <c r="AED43">
        <v>0</v>
      </c>
      <c r="AEE43">
        <v>0</v>
      </c>
      <c r="AEF43">
        <v>0</v>
      </c>
      <c r="AEG43">
        <v>0</v>
      </c>
      <c r="AEH43">
        <v>0</v>
      </c>
      <c r="AEI43">
        <v>0</v>
      </c>
      <c r="AEJ43">
        <v>0</v>
      </c>
      <c r="AEK43">
        <v>0</v>
      </c>
      <c r="AEL43">
        <v>0</v>
      </c>
      <c r="AEM43">
        <v>0</v>
      </c>
      <c r="AEN43">
        <v>0</v>
      </c>
      <c r="AEO43">
        <v>0</v>
      </c>
      <c r="AEP43">
        <v>1559</v>
      </c>
      <c r="AEQ43">
        <v>2050</v>
      </c>
      <c r="AER43">
        <v>0</v>
      </c>
      <c r="AES43">
        <v>0</v>
      </c>
      <c r="AET43">
        <v>0</v>
      </c>
      <c r="AEU43">
        <v>2064</v>
      </c>
      <c r="AEV43">
        <v>1184</v>
      </c>
      <c r="AEW43">
        <v>42</v>
      </c>
      <c r="AEX43">
        <v>0</v>
      </c>
      <c r="AEY43">
        <v>0</v>
      </c>
      <c r="AEZ43">
        <v>0</v>
      </c>
      <c r="AFA43">
        <v>0</v>
      </c>
      <c r="AFB43">
        <v>0</v>
      </c>
      <c r="AFC43">
        <v>0</v>
      </c>
      <c r="AFD43">
        <v>1</v>
      </c>
      <c r="AFE43">
        <v>0</v>
      </c>
      <c r="AFF43">
        <v>14</v>
      </c>
      <c r="AFG43">
        <v>0</v>
      </c>
      <c r="AFH43">
        <v>0</v>
      </c>
      <c r="AFI43">
        <v>0</v>
      </c>
      <c r="AFJ43">
        <v>0</v>
      </c>
      <c r="AFK43">
        <v>0</v>
      </c>
      <c r="AFL43">
        <v>0</v>
      </c>
      <c r="AFM43">
        <v>0</v>
      </c>
      <c r="AFN43">
        <v>0</v>
      </c>
      <c r="AFO43">
        <v>1974</v>
      </c>
      <c r="AFP43">
        <v>5279</v>
      </c>
      <c r="AFQ43">
        <v>0</v>
      </c>
      <c r="AFR43">
        <v>0</v>
      </c>
      <c r="AFS43">
        <v>0</v>
      </c>
      <c r="AFT43">
        <v>0</v>
      </c>
      <c r="AFU43">
        <v>0</v>
      </c>
      <c r="AFV43">
        <v>0</v>
      </c>
      <c r="AFW43">
        <v>0</v>
      </c>
      <c r="AFX43">
        <v>0</v>
      </c>
      <c r="AFY43">
        <v>0</v>
      </c>
      <c r="AFZ43">
        <v>0</v>
      </c>
      <c r="AGA43">
        <v>0</v>
      </c>
      <c r="AGB43">
        <v>0</v>
      </c>
      <c r="AGC43">
        <v>0</v>
      </c>
      <c r="AGD43">
        <v>0</v>
      </c>
      <c r="AGE43">
        <v>0</v>
      </c>
      <c r="AGF43">
        <v>0</v>
      </c>
      <c r="AGG43">
        <v>0</v>
      </c>
      <c r="AGH43">
        <v>0</v>
      </c>
      <c r="AGI43">
        <v>0</v>
      </c>
      <c r="AGJ43">
        <v>0</v>
      </c>
      <c r="AGK43">
        <v>0</v>
      </c>
      <c r="AGL43">
        <v>0</v>
      </c>
      <c r="AGM43">
        <v>0</v>
      </c>
      <c r="AGN43">
        <v>0</v>
      </c>
      <c r="AGO43">
        <v>0</v>
      </c>
      <c r="AGP43">
        <v>0</v>
      </c>
      <c r="AGQ43">
        <v>0</v>
      </c>
      <c r="AGR43">
        <v>0</v>
      </c>
      <c r="AGS43">
        <v>0</v>
      </c>
      <c r="AGT43">
        <v>0</v>
      </c>
      <c r="AGU43">
        <v>0</v>
      </c>
      <c r="AGV43">
        <v>0</v>
      </c>
      <c r="AGW43">
        <v>0</v>
      </c>
      <c r="AGX43">
        <v>0</v>
      </c>
      <c r="AGY43">
        <v>0</v>
      </c>
      <c r="AGZ43">
        <v>0</v>
      </c>
      <c r="AHA43">
        <v>0</v>
      </c>
      <c r="AHB43">
        <v>0</v>
      </c>
      <c r="AHC43">
        <v>0</v>
      </c>
      <c r="AHD43">
        <v>0</v>
      </c>
      <c r="AHE43">
        <v>0</v>
      </c>
      <c r="AHF43">
        <v>0</v>
      </c>
      <c r="AHG43">
        <v>0</v>
      </c>
      <c r="AHH43">
        <v>0</v>
      </c>
      <c r="AHI43">
        <v>0</v>
      </c>
      <c r="AHJ43">
        <v>0</v>
      </c>
      <c r="AHK43">
        <v>0</v>
      </c>
      <c r="AHL43">
        <v>0</v>
      </c>
      <c r="AHM43">
        <v>0</v>
      </c>
      <c r="AHN43">
        <v>0</v>
      </c>
      <c r="AHO43">
        <v>0</v>
      </c>
      <c r="AHP43">
        <v>0</v>
      </c>
      <c r="AHQ43">
        <v>0</v>
      </c>
      <c r="AHR43">
        <v>2</v>
      </c>
      <c r="AHS43">
        <v>4</v>
      </c>
      <c r="AHT43">
        <v>0</v>
      </c>
      <c r="AHU43">
        <v>0</v>
      </c>
      <c r="AHV43">
        <v>0</v>
      </c>
      <c r="AHW43">
        <v>0</v>
      </c>
      <c r="AHX43">
        <v>0</v>
      </c>
      <c r="AHY43">
        <v>0</v>
      </c>
      <c r="AHZ43">
        <v>0</v>
      </c>
      <c r="AIA43">
        <v>0</v>
      </c>
      <c r="AIB43">
        <v>0</v>
      </c>
      <c r="AIC43">
        <v>0</v>
      </c>
      <c r="AID43">
        <v>0</v>
      </c>
      <c r="AIE43">
        <v>0</v>
      </c>
      <c r="AIF43">
        <v>0</v>
      </c>
      <c r="AIG43">
        <v>0</v>
      </c>
      <c r="AIH43">
        <v>0</v>
      </c>
      <c r="AII43">
        <v>0</v>
      </c>
      <c r="AIJ43">
        <v>0</v>
      </c>
      <c r="AIK43">
        <v>0</v>
      </c>
      <c r="AIL43">
        <v>146</v>
      </c>
      <c r="AIM43">
        <v>152</v>
      </c>
      <c r="AIN43">
        <v>0</v>
      </c>
      <c r="AIO43">
        <v>0</v>
      </c>
      <c r="AIP43">
        <v>0</v>
      </c>
      <c r="AIQ43">
        <v>0</v>
      </c>
      <c r="AIR43">
        <v>0</v>
      </c>
      <c r="AIS43">
        <v>0</v>
      </c>
      <c r="AIT43">
        <v>0</v>
      </c>
      <c r="AIU43">
        <v>0</v>
      </c>
      <c r="AIV43">
        <v>0</v>
      </c>
      <c r="AIW43">
        <v>0</v>
      </c>
      <c r="AIX43">
        <v>0</v>
      </c>
      <c r="AIY43">
        <v>0</v>
      </c>
      <c r="AIZ43">
        <v>0</v>
      </c>
      <c r="AJA43">
        <v>0</v>
      </c>
      <c r="AJB43">
        <v>0</v>
      </c>
      <c r="AJC43">
        <v>0</v>
      </c>
      <c r="AJD43">
        <v>0</v>
      </c>
      <c r="AJE43">
        <v>0</v>
      </c>
      <c r="AJF43">
        <v>0</v>
      </c>
      <c r="AJG43">
        <v>0</v>
      </c>
      <c r="AJH43">
        <v>0</v>
      </c>
      <c r="AJI43">
        <v>0</v>
      </c>
      <c r="AJJ43">
        <v>0</v>
      </c>
      <c r="AJK43">
        <v>0</v>
      </c>
      <c r="AJL43">
        <v>0</v>
      </c>
      <c r="AJM43">
        <v>0</v>
      </c>
      <c r="AJN43">
        <v>0</v>
      </c>
      <c r="AJO43">
        <v>0</v>
      </c>
      <c r="AJP43">
        <v>676</v>
      </c>
      <c r="AJQ43">
        <v>1</v>
      </c>
      <c r="AJR43">
        <v>0</v>
      </c>
      <c r="AJS43">
        <v>0</v>
      </c>
      <c r="AJT43">
        <v>0</v>
      </c>
      <c r="AJU43">
        <v>0</v>
      </c>
      <c r="AJV43">
        <v>0</v>
      </c>
      <c r="AJW43">
        <v>0</v>
      </c>
      <c r="AJX43">
        <v>0</v>
      </c>
      <c r="AJY43">
        <v>0</v>
      </c>
      <c r="AJZ43">
        <v>0</v>
      </c>
      <c r="AKA43">
        <v>0</v>
      </c>
      <c r="AKB43">
        <v>0</v>
      </c>
      <c r="AKC43">
        <v>0</v>
      </c>
      <c r="AKD43">
        <v>0</v>
      </c>
      <c r="AKE43">
        <v>0</v>
      </c>
      <c r="AKF43">
        <v>843</v>
      </c>
      <c r="AKG43">
        <v>0</v>
      </c>
      <c r="AKH43">
        <v>0</v>
      </c>
      <c r="AKI43">
        <v>0</v>
      </c>
      <c r="AKJ43">
        <v>0</v>
      </c>
      <c r="AKK43">
        <v>0</v>
      </c>
      <c r="AKL43">
        <v>0</v>
      </c>
      <c r="AKM43">
        <v>2</v>
      </c>
      <c r="AKN43">
        <v>0</v>
      </c>
      <c r="AKO43">
        <v>0</v>
      </c>
      <c r="AKP43">
        <v>0</v>
      </c>
      <c r="AKQ43">
        <v>0</v>
      </c>
      <c r="AKR43">
        <v>0</v>
      </c>
      <c r="AKS43">
        <v>0</v>
      </c>
      <c r="AKT43">
        <v>0</v>
      </c>
      <c r="AKU43">
        <v>0</v>
      </c>
      <c r="AKV43">
        <v>0</v>
      </c>
      <c r="AKW43">
        <v>0</v>
      </c>
      <c r="AKX43">
        <v>0</v>
      </c>
      <c r="AKY43">
        <v>0</v>
      </c>
      <c r="AKZ43">
        <v>0</v>
      </c>
      <c r="ALA43">
        <v>0</v>
      </c>
      <c r="ALB43">
        <v>0</v>
      </c>
      <c r="ALC43">
        <v>0</v>
      </c>
      <c r="ALD43">
        <v>0</v>
      </c>
      <c r="ALE43">
        <v>0</v>
      </c>
      <c r="ALF43">
        <v>0</v>
      </c>
      <c r="ALG43">
        <v>0</v>
      </c>
      <c r="ALH43">
        <v>0</v>
      </c>
    </row>
    <row r="44" spans="1:996" hidden="1">
      <c r="A44" s="178" t="s">
        <v>165</v>
      </c>
      <c r="B44">
        <v>80</v>
      </c>
      <c r="C44">
        <v>568</v>
      </c>
      <c r="D44">
        <v>10</v>
      </c>
      <c r="E44">
        <v>34</v>
      </c>
      <c r="F44">
        <v>0</v>
      </c>
      <c r="G44">
        <v>0</v>
      </c>
      <c r="H44">
        <v>0</v>
      </c>
      <c r="I44">
        <v>1</v>
      </c>
      <c r="J44">
        <v>7</v>
      </c>
      <c r="K44">
        <v>0</v>
      </c>
      <c r="L44">
        <v>0</v>
      </c>
      <c r="M44">
        <v>0</v>
      </c>
      <c r="N44">
        <v>0</v>
      </c>
      <c r="O44">
        <v>7</v>
      </c>
      <c r="P44">
        <v>0</v>
      </c>
      <c r="Q44">
        <v>0</v>
      </c>
      <c r="R44">
        <v>0</v>
      </c>
      <c r="S44">
        <v>6</v>
      </c>
      <c r="T44">
        <v>0</v>
      </c>
      <c r="U44">
        <v>0</v>
      </c>
      <c r="V44">
        <v>0</v>
      </c>
      <c r="W44">
        <v>713</v>
      </c>
      <c r="X44">
        <v>0</v>
      </c>
      <c r="Y44">
        <v>0</v>
      </c>
      <c r="Z44">
        <v>0</v>
      </c>
      <c r="AA44">
        <v>79</v>
      </c>
      <c r="AB44">
        <v>109</v>
      </c>
      <c r="AC44">
        <v>4</v>
      </c>
      <c r="AD44">
        <v>7</v>
      </c>
      <c r="AE44">
        <v>0</v>
      </c>
      <c r="AF44">
        <v>0</v>
      </c>
      <c r="AG44">
        <v>0</v>
      </c>
      <c r="AH44">
        <v>2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2</v>
      </c>
      <c r="AO44">
        <v>0</v>
      </c>
      <c r="AP44">
        <v>0</v>
      </c>
      <c r="AQ44">
        <v>0</v>
      </c>
      <c r="AR44">
        <v>4</v>
      </c>
      <c r="AS44">
        <v>0</v>
      </c>
      <c r="AT44">
        <v>2</v>
      </c>
      <c r="AU44">
        <v>0</v>
      </c>
      <c r="AV44">
        <v>209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2</v>
      </c>
      <c r="CT44">
        <v>2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2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11</v>
      </c>
      <c r="FP44">
        <v>0</v>
      </c>
      <c r="FQ44">
        <v>13</v>
      </c>
      <c r="FR44">
        <v>0</v>
      </c>
      <c r="FS44">
        <v>1</v>
      </c>
      <c r="FT44">
        <v>0</v>
      </c>
      <c r="FU44">
        <v>892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973</v>
      </c>
      <c r="GP44">
        <v>1865</v>
      </c>
      <c r="GQ44">
        <v>0</v>
      </c>
      <c r="GR44">
        <v>137</v>
      </c>
      <c r="GS44">
        <v>0</v>
      </c>
      <c r="GT44">
        <v>1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1</v>
      </c>
      <c r="HP44">
        <v>0</v>
      </c>
      <c r="HQ44">
        <v>0</v>
      </c>
      <c r="HR44">
        <v>0</v>
      </c>
      <c r="HS44">
        <v>1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  <c r="IA44">
        <v>0</v>
      </c>
      <c r="IB44">
        <v>0</v>
      </c>
      <c r="IC44">
        <v>0</v>
      </c>
      <c r="ID44">
        <v>0</v>
      </c>
      <c r="IE44">
        <v>0</v>
      </c>
      <c r="IF44">
        <v>0</v>
      </c>
      <c r="IG44">
        <v>0</v>
      </c>
      <c r="IH44">
        <v>0</v>
      </c>
      <c r="II44">
        <v>0</v>
      </c>
      <c r="IJ44">
        <v>0</v>
      </c>
      <c r="IK44">
        <v>0</v>
      </c>
      <c r="IL44">
        <v>0</v>
      </c>
      <c r="IM44">
        <v>0</v>
      </c>
      <c r="IN44">
        <v>1</v>
      </c>
      <c r="IO44">
        <v>0</v>
      </c>
      <c r="IP44">
        <v>0</v>
      </c>
      <c r="IQ44">
        <v>0</v>
      </c>
      <c r="IR44">
        <v>0</v>
      </c>
      <c r="IS44">
        <v>17</v>
      </c>
      <c r="IT44">
        <v>0</v>
      </c>
      <c r="IU44">
        <v>0</v>
      </c>
      <c r="IV44">
        <v>0</v>
      </c>
      <c r="IW44">
        <v>0</v>
      </c>
      <c r="IX44">
        <v>0</v>
      </c>
      <c r="IY44">
        <v>0</v>
      </c>
      <c r="IZ44">
        <v>0</v>
      </c>
      <c r="JA44">
        <v>0</v>
      </c>
      <c r="JB44">
        <v>0</v>
      </c>
      <c r="JC44">
        <v>0</v>
      </c>
      <c r="JD44">
        <v>3</v>
      </c>
      <c r="JE44">
        <v>0</v>
      </c>
      <c r="JF44">
        <v>0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20</v>
      </c>
      <c r="JN44">
        <v>0</v>
      </c>
      <c r="JO44">
        <v>0</v>
      </c>
      <c r="JP44">
        <v>0</v>
      </c>
      <c r="JQ44">
        <v>16</v>
      </c>
      <c r="JR44">
        <v>11</v>
      </c>
      <c r="JS44">
        <v>0</v>
      </c>
      <c r="JT44">
        <v>0</v>
      </c>
      <c r="JU44">
        <v>0</v>
      </c>
      <c r="JV44">
        <v>0</v>
      </c>
      <c r="JW44">
        <v>0</v>
      </c>
      <c r="JX44">
        <v>0</v>
      </c>
      <c r="JY44">
        <v>0</v>
      </c>
      <c r="JZ44">
        <v>0</v>
      </c>
      <c r="KA44">
        <v>0</v>
      </c>
      <c r="KB44">
        <v>0</v>
      </c>
      <c r="KC44">
        <v>0</v>
      </c>
      <c r="KD44">
        <v>0</v>
      </c>
      <c r="KE44">
        <v>0</v>
      </c>
      <c r="KF44">
        <v>0</v>
      </c>
      <c r="KG44">
        <v>0</v>
      </c>
      <c r="KH44">
        <v>0</v>
      </c>
      <c r="KI44">
        <v>0</v>
      </c>
      <c r="KJ44">
        <v>0</v>
      </c>
      <c r="KK44">
        <v>0</v>
      </c>
      <c r="KL44">
        <v>27</v>
      </c>
      <c r="KM44">
        <v>0</v>
      </c>
      <c r="KN44">
        <v>0</v>
      </c>
      <c r="KO44">
        <v>0</v>
      </c>
      <c r="KP44">
        <v>3</v>
      </c>
      <c r="KQ44">
        <v>1</v>
      </c>
      <c r="KR44">
        <v>0</v>
      </c>
      <c r="KS44">
        <v>0</v>
      </c>
      <c r="KT44">
        <v>0</v>
      </c>
      <c r="KU44">
        <v>0</v>
      </c>
      <c r="KV44">
        <v>0</v>
      </c>
      <c r="KW44">
        <v>0</v>
      </c>
      <c r="KX44">
        <v>0</v>
      </c>
      <c r="KY44">
        <v>0</v>
      </c>
      <c r="KZ44">
        <v>0</v>
      </c>
      <c r="LA44">
        <v>0</v>
      </c>
      <c r="LB44">
        <v>0</v>
      </c>
      <c r="LC44">
        <v>0</v>
      </c>
      <c r="LD44">
        <v>0</v>
      </c>
      <c r="LE44">
        <v>0</v>
      </c>
      <c r="LF44">
        <v>0</v>
      </c>
      <c r="LG44">
        <v>0</v>
      </c>
      <c r="LH44">
        <v>0</v>
      </c>
      <c r="LI44">
        <v>0</v>
      </c>
      <c r="LJ44">
        <v>0</v>
      </c>
      <c r="LK44">
        <v>4</v>
      </c>
      <c r="LL44">
        <v>0</v>
      </c>
      <c r="LM44">
        <v>0</v>
      </c>
      <c r="LN44">
        <v>0</v>
      </c>
      <c r="LO44">
        <v>0</v>
      </c>
      <c r="LP44">
        <v>0</v>
      </c>
      <c r="LQ44">
        <v>0</v>
      </c>
      <c r="LR44">
        <v>0</v>
      </c>
      <c r="LS44">
        <v>0</v>
      </c>
      <c r="LT44">
        <v>0</v>
      </c>
      <c r="LU44">
        <v>0</v>
      </c>
      <c r="LV44">
        <v>0</v>
      </c>
      <c r="LW44">
        <v>0</v>
      </c>
      <c r="LX44">
        <v>0</v>
      </c>
      <c r="LY44">
        <v>0</v>
      </c>
      <c r="LZ44">
        <v>0</v>
      </c>
      <c r="MA44">
        <v>0</v>
      </c>
      <c r="MB44">
        <v>0</v>
      </c>
      <c r="MC44">
        <v>0</v>
      </c>
      <c r="MD44">
        <v>0</v>
      </c>
      <c r="ME44">
        <v>0</v>
      </c>
      <c r="MF44">
        <v>0</v>
      </c>
      <c r="MG44">
        <v>0</v>
      </c>
      <c r="MH44">
        <v>0</v>
      </c>
      <c r="MI44">
        <v>1</v>
      </c>
      <c r="MJ44">
        <v>1</v>
      </c>
      <c r="MK44">
        <v>0</v>
      </c>
      <c r="ML44">
        <v>0</v>
      </c>
      <c r="MM44">
        <v>0</v>
      </c>
      <c r="MN44">
        <v>3</v>
      </c>
      <c r="MO44">
        <v>0</v>
      </c>
      <c r="MP44">
        <v>0</v>
      </c>
      <c r="MQ44">
        <v>0</v>
      </c>
      <c r="MR44">
        <v>0</v>
      </c>
      <c r="MS44">
        <v>0</v>
      </c>
      <c r="MT44">
        <v>0</v>
      </c>
      <c r="MU44">
        <v>0</v>
      </c>
      <c r="MV44">
        <v>0</v>
      </c>
      <c r="MW44">
        <v>0</v>
      </c>
      <c r="MX44">
        <v>0</v>
      </c>
      <c r="MY44">
        <v>0</v>
      </c>
      <c r="MZ44">
        <v>0</v>
      </c>
      <c r="NA44">
        <v>0</v>
      </c>
      <c r="NB44">
        <v>0</v>
      </c>
      <c r="NC44">
        <v>0</v>
      </c>
      <c r="ND44">
        <v>0</v>
      </c>
      <c r="NE44">
        <v>0</v>
      </c>
      <c r="NF44">
        <v>0</v>
      </c>
      <c r="NG44">
        <v>0</v>
      </c>
      <c r="NH44">
        <v>0</v>
      </c>
      <c r="NI44">
        <v>3</v>
      </c>
      <c r="NJ44">
        <v>0</v>
      </c>
      <c r="NK44">
        <v>0</v>
      </c>
      <c r="NL44">
        <v>0</v>
      </c>
      <c r="NM44">
        <v>3</v>
      </c>
      <c r="NN44">
        <v>0</v>
      </c>
      <c r="NO44">
        <v>0</v>
      </c>
      <c r="NP44">
        <v>0</v>
      </c>
      <c r="NQ44">
        <v>0</v>
      </c>
      <c r="NR44">
        <v>0</v>
      </c>
      <c r="NS44">
        <v>0</v>
      </c>
      <c r="NT44">
        <v>0</v>
      </c>
      <c r="NU44">
        <v>0</v>
      </c>
      <c r="NV44">
        <v>0</v>
      </c>
      <c r="NW44">
        <v>0</v>
      </c>
      <c r="NX44">
        <v>0</v>
      </c>
      <c r="NY44">
        <v>0</v>
      </c>
      <c r="NZ44">
        <v>0</v>
      </c>
      <c r="OA44">
        <v>0</v>
      </c>
      <c r="OB44">
        <v>0</v>
      </c>
      <c r="OC44">
        <v>0</v>
      </c>
      <c r="OD44">
        <v>0</v>
      </c>
      <c r="OE44">
        <v>0</v>
      </c>
      <c r="OF44">
        <v>0</v>
      </c>
      <c r="OG44">
        <v>79</v>
      </c>
      <c r="OH44">
        <v>82</v>
      </c>
      <c r="OI44">
        <v>0</v>
      </c>
      <c r="OJ44">
        <v>0</v>
      </c>
      <c r="OK44">
        <v>0</v>
      </c>
      <c r="OL44">
        <v>1080</v>
      </c>
      <c r="OM44">
        <v>706</v>
      </c>
      <c r="ON44">
        <v>14</v>
      </c>
      <c r="OO44">
        <v>41</v>
      </c>
      <c r="OP44">
        <v>0</v>
      </c>
      <c r="OQ44">
        <v>0</v>
      </c>
      <c r="OR44">
        <v>0</v>
      </c>
      <c r="OS44">
        <v>3</v>
      </c>
      <c r="OT44">
        <v>7</v>
      </c>
      <c r="OU44">
        <v>0</v>
      </c>
      <c r="OV44">
        <v>0</v>
      </c>
      <c r="OW44">
        <v>0</v>
      </c>
      <c r="OX44">
        <v>3</v>
      </c>
      <c r="OY44">
        <v>9</v>
      </c>
      <c r="OZ44">
        <v>0</v>
      </c>
      <c r="PA44">
        <v>0</v>
      </c>
      <c r="PB44">
        <v>0</v>
      </c>
      <c r="PC44">
        <v>10</v>
      </c>
      <c r="PD44">
        <v>0</v>
      </c>
      <c r="PE44">
        <v>13</v>
      </c>
      <c r="PF44">
        <v>1055</v>
      </c>
      <c r="PG44">
        <v>2941</v>
      </c>
      <c r="PH44">
        <v>0</v>
      </c>
      <c r="PI44">
        <v>138</v>
      </c>
      <c r="PJ44">
        <v>0</v>
      </c>
      <c r="PK44">
        <v>68</v>
      </c>
      <c r="PL44">
        <v>194</v>
      </c>
      <c r="PM44">
        <v>2</v>
      </c>
      <c r="PN44">
        <v>0</v>
      </c>
      <c r="PO44">
        <v>0</v>
      </c>
      <c r="PP44">
        <v>0</v>
      </c>
      <c r="PQ44">
        <v>0</v>
      </c>
      <c r="PR44">
        <v>0</v>
      </c>
      <c r="PS44">
        <v>0</v>
      </c>
      <c r="PT44">
        <v>36</v>
      </c>
      <c r="PU44">
        <v>0</v>
      </c>
      <c r="PV44">
        <v>0</v>
      </c>
      <c r="PW44">
        <v>0</v>
      </c>
      <c r="PX44">
        <v>0</v>
      </c>
      <c r="PY44">
        <v>0</v>
      </c>
      <c r="PZ44">
        <v>0</v>
      </c>
      <c r="QA44">
        <v>0</v>
      </c>
      <c r="QB44">
        <v>0</v>
      </c>
      <c r="QC44">
        <v>0</v>
      </c>
      <c r="QD44">
        <v>0</v>
      </c>
      <c r="QE44">
        <v>3</v>
      </c>
      <c r="QF44">
        <v>303</v>
      </c>
      <c r="QG44">
        <v>0</v>
      </c>
      <c r="QH44">
        <v>0</v>
      </c>
      <c r="QI44">
        <v>0</v>
      </c>
      <c r="QJ44">
        <v>445</v>
      </c>
      <c r="QK44">
        <v>327</v>
      </c>
      <c r="QL44">
        <v>17</v>
      </c>
      <c r="QM44">
        <v>0</v>
      </c>
      <c r="QN44">
        <v>0</v>
      </c>
      <c r="QO44">
        <v>0</v>
      </c>
      <c r="QP44">
        <v>0</v>
      </c>
      <c r="QQ44">
        <v>0</v>
      </c>
      <c r="QR44">
        <v>0</v>
      </c>
      <c r="QS44">
        <v>17</v>
      </c>
      <c r="QT44">
        <v>0</v>
      </c>
      <c r="QU44">
        <v>0</v>
      </c>
      <c r="QV44">
        <v>0</v>
      </c>
      <c r="QW44">
        <v>0</v>
      </c>
      <c r="QX44">
        <v>0</v>
      </c>
      <c r="QY44">
        <v>0</v>
      </c>
      <c r="QZ44">
        <v>0</v>
      </c>
      <c r="RA44">
        <v>0</v>
      </c>
      <c r="RB44">
        <v>0</v>
      </c>
      <c r="RC44">
        <v>0</v>
      </c>
      <c r="RD44">
        <v>32</v>
      </c>
      <c r="RE44">
        <v>838</v>
      </c>
      <c r="RF44">
        <v>0</v>
      </c>
      <c r="RG44">
        <v>0</v>
      </c>
      <c r="RH44">
        <v>0</v>
      </c>
      <c r="RI44">
        <v>0</v>
      </c>
      <c r="RJ44">
        <v>0</v>
      </c>
      <c r="RK44">
        <v>0</v>
      </c>
      <c r="RL44">
        <v>0</v>
      </c>
      <c r="RM44">
        <v>0</v>
      </c>
      <c r="RN44">
        <v>0</v>
      </c>
      <c r="RO44">
        <v>0</v>
      </c>
      <c r="RP44">
        <v>0</v>
      </c>
      <c r="RQ44">
        <v>0</v>
      </c>
      <c r="RR44">
        <v>0</v>
      </c>
      <c r="RS44">
        <v>0</v>
      </c>
      <c r="RT44">
        <v>0</v>
      </c>
      <c r="RU44">
        <v>0</v>
      </c>
      <c r="RV44">
        <v>0</v>
      </c>
      <c r="RW44">
        <v>0</v>
      </c>
      <c r="RX44">
        <v>0</v>
      </c>
      <c r="RY44">
        <v>0</v>
      </c>
      <c r="RZ44">
        <v>0</v>
      </c>
      <c r="SA44">
        <v>0</v>
      </c>
      <c r="SB44">
        <v>0</v>
      </c>
      <c r="SC44">
        <v>0</v>
      </c>
      <c r="SD44">
        <v>0</v>
      </c>
      <c r="SE44">
        <v>0</v>
      </c>
      <c r="SF44">
        <v>0</v>
      </c>
      <c r="SG44">
        <v>0</v>
      </c>
      <c r="SH44">
        <v>0</v>
      </c>
      <c r="SI44">
        <v>0</v>
      </c>
      <c r="SJ44">
        <v>0</v>
      </c>
      <c r="SK44">
        <v>0</v>
      </c>
      <c r="SL44">
        <v>0</v>
      </c>
      <c r="SM44">
        <v>0</v>
      </c>
      <c r="SN44">
        <v>0</v>
      </c>
      <c r="SO44">
        <v>0</v>
      </c>
      <c r="SP44">
        <v>0</v>
      </c>
      <c r="SQ44">
        <v>0</v>
      </c>
      <c r="SR44">
        <v>0</v>
      </c>
      <c r="SS44">
        <v>0</v>
      </c>
      <c r="ST44">
        <v>0</v>
      </c>
      <c r="SU44">
        <v>0</v>
      </c>
      <c r="SV44">
        <v>0</v>
      </c>
      <c r="SW44">
        <v>0</v>
      </c>
      <c r="SX44">
        <v>0</v>
      </c>
      <c r="SY44">
        <v>0</v>
      </c>
      <c r="SZ44">
        <v>0</v>
      </c>
      <c r="TA44">
        <v>0</v>
      </c>
      <c r="TB44">
        <v>0</v>
      </c>
      <c r="TC44">
        <v>0</v>
      </c>
      <c r="TD44">
        <v>0</v>
      </c>
      <c r="TE44">
        <v>0</v>
      </c>
      <c r="TF44">
        <v>0</v>
      </c>
      <c r="TG44">
        <v>0</v>
      </c>
      <c r="TH44">
        <v>0</v>
      </c>
      <c r="TI44">
        <v>0</v>
      </c>
      <c r="TJ44">
        <v>0</v>
      </c>
      <c r="TK44">
        <v>0</v>
      </c>
      <c r="TL44">
        <v>0</v>
      </c>
      <c r="TM44">
        <v>0</v>
      </c>
      <c r="TN44">
        <v>0</v>
      </c>
      <c r="TO44">
        <v>0</v>
      </c>
      <c r="TP44">
        <v>0</v>
      </c>
      <c r="TQ44">
        <v>0</v>
      </c>
      <c r="TR44">
        <v>0</v>
      </c>
      <c r="TS44">
        <v>0</v>
      </c>
      <c r="TT44">
        <v>0</v>
      </c>
      <c r="TU44">
        <v>0</v>
      </c>
      <c r="TV44">
        <v>0</v>
      </c>
      <c r="TW44">
        <v>0</v>
      </c>
      <c r="TX44">
        <v>0</v>
      </c>
      <c r="TY44">
        <v>0</v>
      </c>
      <c r="TZ44">
        <v>0</v>
      </c>
      <c r="UA44">
        <v>0</v>
      </c>
      <c r="UB44">
        <v>0</v>
      </c>
      <c r="UC44">
        <v>0</v>
      </c>
      <c r="UD44">
        <v>0</v>
      </c>
      <c r="UE44">
        <v>0</v>
      </c>
      <c r="UF44">
        <v>0</v>
      </c>
      <c r="UG44">
        <v>0</v>
      </c>
      <c r="UH44">
        <v>0</v>
      </c>
      <c r="UI44">
        <v>0</v>
      </c>
      <c r="UJ44">
        <v>0</v>
      </c>
      <c r="UK44">
        <v>0</v>
      </c>
      <c r="UL44">
        <v>0</v>
      </c>
      <c r="UM44">
        <v>0</v>
      </c>
      <c r="UN44">
        <v>0</v>
      </c>
      <c r="UO44">
        <v>0</v>
      </c>
      <c r="UP44">
        <v>0</v>
      </c>
      <c r="UQ44">
        <v>0</v>
      </c>
      <c r="UR44">
        <v>0</v>
      </c>
      <c r="US44">
        <v>0</v>
      </c>
      <c r="UT44">
        <v>0</v>
      </c>
      <c r="UU44">
        <v>0</v>
      </c>
      <c r="UV44">
        <v>0</v>
      </c>
      <c r="UW44">
        <v>0</v>
      </c>
      <c r="UX44">
        <v>0</v>
      </c>
      <c r="UY44">
        <v>0</v>
      </c>
      <c r="UZ44">
        <v>0</v>
      </c>
      <c r="VA44">
        <v>0</v>
      </c>
      <c r="VB44">
        <v>0</v>
      </c>
      <c r="VC44">
        <v>0</v>
      </c>
      <c r="VD44">
        <v>0</v>
      </c>
      <c r="VE44">
        <v>0</v>
      </c>
      <c r="VF44">
        <v>0</v>
      </c>
      <c r="VG44">
        <v>0</v>
      </c>
      <c r="VH44">
        <v>0</v>
      </c>
      <c r="VI44">
        <v>0</v>
      </c>
      <c r="VJ44">
        <v>0</v>
      </c>
      <c r="VK44">
        <v>0</v>
      </c>
      <c r="VL44">
        <v>0</v>
      </c>
      <c r="VM44">
        <v>0</v>
      </c>
      <c r="VN44">
        <v>0</v>
      </c>
      <c r="VO44">
        <v>0</v>
      </c>
      <c r="VP44">
        <v>0</v>
      </c>
      <c r="VQ44">
        <v>0</v>
      </c>
      <c r="VR44">
        <v>0</v>
      </c>
      <c r="VS44">
        <v>0</v>
      </c>
      <c r="VT44">
        <v>0</v>
      </c>
      <c r="VU44">
        <v>0</v>
      </c>
      <c r="VV44">
        <v>0</v>
      </c>
      <c r="VW44">
        <v>0</v>
      </c>
      <c r="VX44">
        <v>0</v>
      </c>
      <c r="VY44">
        <v>0</v>
      </c>
      <c r="VZ44">
        <v>0</v>
      </c>
      <c r="WA44">
        <v>0</v>
      </c>
      <c r="WB44">
        <v>0</v>
      </c>
      <c r="WC44">
        <v>0</v>
      </c>
      <c r="WD44">
        <v>0</v>
      </c>
      <c r="WE44">
        <v>0</v>
      </c>
      <c r="WF44">
        <v>0</v>
      </c>
      <c r="WG44">
        <v>0</v>
      </c>
      <c r="WH44">
        <v>0</v>
      </c>
      <c r="WI44">
        <v>0</v>
      </c>
      <c r="WJ44">
        <v>0</v>
      </c>
      <c r="WK44">
        <v>0</v>
      </c>
      <c r="WL44">
        <v>0</v>
      </c>
      <c r="WM44">
        <v>0</v>
      </c>
      <c r="WN44">
        <v>0</v>
      </c>
      <c r="WO44">
        <v>0</v>
      </c>
      <c r="WP44">
        <v>0</v>
      </c>
      <c r="WQ44">
        <v>0</v>
      </c>
      <c r="WR44">
        <v>0</v>
      </c>
      <c r="WS44">
        <v>0</v>
      </c>
      <c r="WT44">
        <v>0</v>
      </c>
      <c r="WU44">
        <v>0</v>
      </c>
      <c r="WV44">
        <v>0</v>
      </c>
      <c r="WW44">
        <v>0</v>
      </c>
      <c r="WX44">
        <v>0</v>
      </c>
      <c r="WY44">
        <v>0</v>
      </c>
      <c r="WZ44">
        <v>0</v>
      </c>
      <c r="XA44">
        <v>0</v>
      </c>
      <c r="XB44">
        <v>0</v>
      </c>
      <c r="XC44">
        <v>3</v>
      </c>
      <c r="XD44">
        <v>0</v>
      </c>
      <c r="XE44">
        <v>4</v>
      </c>
      <c r="XF44">
        <v>0</v>
      </c>
      <c r="XG44">
        <v>0</v>
      </c>
      <c r="XH44">
        <v>0</v>
      </c>
      <c r="XI44">
        <v>0</v>
      </c>
      <c r="XJ44">
        <v>0</v>
      </c>
      <c r="XK44">
        <v>0</v>
      </c>
      <c r="XL44">
        <v>0</v>
      </c>
      <c r="XM44">
        <v>0</v>
      </c>
      <c r="XN44">
        <v>0</v>
      </c>
      <c r="XO44">
        <v>0</v>
      </c>
      <c r="XP44">
        <v>0</v>
      </c>
      <c r="XQ44">
        <v>0</v>
      </c>
      <c r="XR44">
        <v>0</v>
      </c>
      <c r="XS44">
        <v>0</v>
      </c>
      <c r="XT44">
        <v>0</v>
      </c>
      <c r="XU44">
        <v>0</v>
      </c>
      <c r="XV44">
        <v>0</v>
      </c>
      <c r="XW44">
        <v>0</v>
      </c>
      <c r="XX44">
        <v>7</v>
      </c>
      <c r="XY44">
        <v>0</v>
      </c>
      <c r="XZ44">
        <v>0</v>
      </c>
      <c r="YA44">
        <v>0</v>
      </c>
      <c r="YB44">
        <v>0</v>
      </c>
      <c r="YC44">
        <v>0</v>
      </c>
      <c r="YD44">
        <v>0</v>
      </c>
      <c r="YE44">
        <v>0</v>
      </c>
      <c r="YF44">
        <v>0</v>
      </c>
      <c r="YG44">
        <v>0</v>
      </c>
      <c r="YH44">
        <v>0</v>
      </c>
      <c r="YI44">
        <v>0</v>
      </c>
      <c r="YJ44">
        <v>0</v>
      </c>
      <c r="YK44">
        <v>0</v>
      </c>
      <c r="YL44">
        <v>0</v>
      </c>
      <c r="YM44">
        <v>0</v>
      </c>
      <c r="YN44">
        <v>0</v>
      </c>
      <c r="YO44">
        <v>0</v>
      </c>
      <c r="YP44">
        <v>0</v>
      </c>
      <c r="YQ44">
        <v>0</v>
      </c>
      <c r="YR44">
        <v>0</v>
      </c>
      <c r="YS44">
        <v>0</v>
      </c>
      <c r="YT44">
        <v>0</v>
      </c>
      <c r="YU44">
        <v>0</v>
      </c>
      <c r="YV44">
        <v>0</v>
      </c>
      <c r="YW44">
        <v>0</v>
      </c>
      <c r="YX44">
        <v>0</v>
      </c>
      <c r="YY44">
        <v>0</v>
      </c>
      <c r="YZ44">
        <v>0</v>
      </c>
      <c r="ZA44">
        <v>0</v>
      </c>
      <c r="ZB44">
        <v>0</v>
      </c>
      <c r="ZC44">
        <v>0</v>
      </c>
      <c r="ZD44">
        <v>0</v>
      </c>
      <c r="ZE44">
        <v>0</v>
      </c>
      <c r="ZF44">
        <v>0</v>
      </c>
      <c r="ZG44">
        <v>0</v>
      </c>
      <c r="ZH44">
        <v>0</v>
      </c>
      <c r="ZI44">
        <v>0</v>
      </c>
      <c r="ZJ44">
        <v>0</v>
      </c>
      <c r="ZK44">
        <v>0</v>
      </c>
      <c r="ZL44">
        <v>0</v>
      </c>
      <c r="ZM44">
        <v>0</v>
      </c>
      <c r="ZN44">
        <v>0</v>
      </c>
      <c r="ZO44">
        <v>0</v>
      </c>
      <c r="ZP44">
        <v>0</v>
      </c>
      <c r="ZQ44">
        <v>0</v>
      </c>
      <c r="ZR44">
        <v>0</v>
      </c>
      <c r="ZS44">
        <v>0</v>
      </c>
      <c r="ZT44">
        <v>0</v>
      </c>
      <c r="ZU44">
        <v>0</v>
      </c>
      <c r="ZV44">
        <v>0</v>
      </c>
      <c r="ZW44">
        <v>0</v>
      </c>
      <c r="ZX44">
        <v>0</v>
      </c>
      <c r="ZY44">
        <v>0</v>
      </c>
      <c r="ZZ44">
        <v>16</v>
      </c>
      <c r="AAA44">
        <v>0</v>
      </c>
      <c r="AAB44">
        <v>0</v>
      </c>
      <c r="AAC44">
        <v>0</v>
      </c>
      <c r="AAD44">
        <v>0</v>
      </c>
      <c r="AAE44">
        <v>0</v>
      </c>
      <c r="AAF44">
        <v>0</v>
      </c>
      <c r="AAG44">
        <v>0</v>
      </c>
      <c r="AAH44">
        <v>0</v>
      </c>
      <c r="AAI44">
        <v>0</v>
      </c>
      <c r="AAJ44">
        <v>0</v>
      </c>
      <c r="AAK44">
        <v>0</v>
      </c>
      <c r="AAL44">
        <v>0</v>
      </c>
      <c r="AAM44">
        <v>0</v>
      </c>
      <c r="AAN44">
        <v>0</v>
      </c>
      <c r="AAO44">
        <v>0</v>
      </c>
      <c r="AAP44">
        <v>0</v>
      </c>
      <c r="AAQ44">
        <v>0</v>
      </c>
      <c r="AAR44">
        <v>0</v>
      </c>
      <c r="AAS44">
        <v>0</v>
      </c>
      <c r="AAT44">
        <v>0</v>
      </c>
      <c r="AAU44">
        <v>16</v>
      </c>
      <c r="AAV44">
        <v>0</v>
      </c>
      <c r="AAW44">
        <v>0</v>
      </c>
      <c r="AAX44">
        <v>0</v>
      </c>
      <c r="AAY44">
        <v>18</v>
      </c>
      <c r="AAZ44">
        <v>0</v>
      </c>
      <c r="ABA44">
        <v>0</v>
      </c>
      <c r="ABB44">
        <v>0</v>
      </c>
      <c r="ABC44">
        <v>0</v>
      </c>
      <c r="ABD44">
        <v>0</v>
      </c>
      <c r="ABE44">
        <v>0</v>
      </c>
      <c r="ABF44">
        <v>0</v>
      </c>
      <c r="ABG44">
        <v>0</v>
      </c>
      <c r="ABH44">
        <v>0</v>
      </c>
      <c r="ABI44">
        <v>0</v>
      </c>
      <c r="ABJ44">
        <v>0</v>
      </c>
      <c r="ABK44">
        <v>0</v>
      </c>
      <c r="ABL44">
        <v>0</v>
      </c>
      <c r="ABM44">
        <v>0</v>
      </c>
      <c r="ABN44">
        <v>0</v>
      </c>
      <c r="ABO44">
        <v>0</v>
      </c>
      <c r="ABP44">
        <v>0</v>
      </c>
      <c r="ABQ44">
        <v>0</v>
      </c>
      <c r="ABR44">
        <v>0</v>
      </c>
      <c r="ABS44">
        <v>0</v>
      </c>
      <c r="ABT44">
        <v>18</v>
      </c>
      <c r="ABU44">
        <v>0</v>
      </c>
      <c r="ABV44">
        <v>0</v>
      </c>
      <c r="ABW44">
        <v>0</v>
      </c>
      <c r="ABX44">
        <v>0</v>
      </c>
      <c r="ABY44">
        <v>0</v>
      </c>
      <c r="ABZ44">
        <v>0</v>
      </c>
      <c r="ACA44">
        <v>0</v>
      </c>
      <c r="ACB44">
        <v>0</v>
      </c>
      <c r="ACC44">
        <v>0</v>
      </c>
      <c r="ACD44">
        <v>0</v>
      </c>
      <c r="ACE44">
        <v>0</v>
      </c>
      <c r="ACF44">
        <v>0</v>
      </c>
      <c r="ACG44">
        <v>0</v>
      </c>
      <c r="ACH44">
        <v>0</v>
      </c>
      <c r="ACI44">
        <v>0</v>
      </c>
      <c r="ACJ44">
        <v>0</v>
      </c>
      <c r="ACK44">
        <v>0</v>
      </c>
      <c r="ACL44">
        <v>0</v>
      </c>
      <c r="ACM44">
        <v>0</v>
      </c>
      <c r="ACN44">
        <v>0</v>
      </c>
      <c r="ACO44">
        <v>0</v>
      </c>
      <c r="ACP44">
        <v>0</v>
      </c>
      <c r="ACQ44">
        <v>0</v>
      </c>
      <c r="ACR44">
        <v>0</v>
      </c>
      <c r="ACS44">
        <v>0</v>
      </c>
      <c r="ACT44">
        <v>0</v>
      </c>
      <c r="ACU44">
        <v>0</v>
      </c>
      <c r="ACV44">
        <v>0</v>
      </c>
      <c r="ACW44">
        <v>13</v>
      </c>
      <c r="ACX44">
        <v>0</v>
      </c>
      <c r="ACY44">
        <v>0</v>
      </c>
      <c r="ACZ44">
        <v>0</v>
      </c>
      <c r="ADA44">
        <v>0</v>
      </c>
      <c r="ADB44">
        <v>0</v>
      </c>
      <c r="ADC44">
        <v>0</v>
      </c>
      <c r="ADD44">
        <v>0</v>
      </c>
      <c r="ADE44">
        <v>0</v>
      </c>
      <c r="ADF44">
        <v>0</v>
      </c>
      <c r="ADG44">
        <v>0</v>
      </c>
      <c r="ADH44">
        <v>0</v>
      </c>
      <c r="ADI44">
        <v>0</v>
      </c>
      <c r="ADJ44">
        <v>0</v>
      </c>
      <c r="ADK44">
        <v>0</v>
      </c>
      <c r="ADL44">
        <v>0</v>
      </c>
      <c r="ADM44">
        <v>0</v>
      </c>
      <c r="ADN44">
        <v>0</v>
      </c>
      <c r="ADO44">
        <v>0</v>
      </c>
      <c r="ADP44">
        <v>0</v>
      </c>
      <c r="ADQ44">
        <v>0</v>
      </c>
      <c r="ADR44">
        <v>13</v>
      </c>
      <c r="ADS44">
        <v>0</v>
      </c>
      <c r="ADT44">
        <v>0</v>
      </c>
      <c r="ADU44">
        <v>0</v>
      </c>
      <c r="ADV44">
        <v>22</v>
      </c>
      <c r="ADW44">
        <v>0</v>
      </c>
      <c r="ADX44">
        <v>0</v>
      </c>
      <c r="ADY44">
        <v>0</v>
      </c>
      <c r="ADZ44">
        <v>0</v>
      </c>
      <c r="AEA44">
        <v>0</v>
      </c>
      <c r="AEB44">
        <v>0</v>
      </c>
      <c r="AEC44">
        <v>0</v>
      </c>
      <c r="AED44">
        <v>0</v>
      </c>
      <c r="AEE44">
        <v>0</v>
      </c>
      <c r="AEF44">
        <v>0</v>
      </c>
      <c r="AEG44">
        <v>0</v>
      </c>
      <c r="AEH44">
        <v>0</v>
      </c>
      <c r="AEI44">
        <v>0</v>
      </c>
      <c r="AEJ44">
        <v>0</v>
      </c>
      <c r="AEK44">
        <v>0</v>
      </c>
      <c r="AEL44">
        <v>0</v>
      </c>
      <c r="AEM44">
        <v>0</v>
      </c>
      <c r="AEN44">
        <v>0</v>
      </c>
      <c r="AEO44">
        <v>0</v>
      </c>
      <c r="AEP44">
        <v>39</v>
      </c>
      <c r="AEQ44">
        <v>61</v>
      </c>
      <c r="AER44">
        <v>0</v>
      </c>
      <c r="AES44">
        <v>0</v>
      </c>
      <c r="AET44">
        <v>0</v>
      </c>
      <c r="AEU44">
        <v>585</v>
      </c>
      <c r="AEV44">
        <v>521</v>
      </c>
      <c r="AEW44">
        <v>23</v>
      </c>
      <c r="AEX44">
        <v>0</v>
      </c>
      <c r="AEY44">
        <v>0</v>
      </c>
      <c r="AEZ44">
        <v>0</v>
      </c>
      <c r="AFA44">
        <v>0</v>
      </c>
      <c r="AFB44">
        <v>0</v>
      </c>
      <c r="AFC44">
        <v>0</v>
      </c>
      <c r="AFD44">
        <v>53</v>
      </c>
      <c r="AFE44">
        <v>0</v>
      </c>
      <c r="AFF44">
        <v>0</v>
      </c>
      <c r="AFG44">
        <v>0</v>
      </c>
      <c r="AFH44">
        <v>0</v>
      </c>
      <c r="AFI44">
        <v>0</v>
      </c>
      <c r="AFJ44">
        <v>0</v>
      </c>
      <c r="AFK44">
        <v>0</v>
      </c>
      <c r="AFL44">
        <v>0</v>
      </c>
      <c r="AFM44">
        <v>0</v>
      </c>
      <c r="AFN44">
        <v>0</v>
      </c>
      <c r="AFO44">
        <v>74</v>
      </c>
      <c r="AFP44">
        <v>1256</v>
      </c>
      <c r="AFQ44">
        <v>0</v>
      </c>
      <c r="AFR44">
        <v>0</v>
      </c>
      <c r="AFS44">
        <v>0</v>
      </c>
      <c r="AFT44">
        <v>0</v>
      </c>
      <c r="AFU44">
        <v>0</v>
      </c>
      <c r="AFV44">
        <v>0</v>
      </c>
      <c r="AFW44">
        <v>0</v>
      </c>
      <c r="AFX44">
        <v>0</v>
      </c>
      <c r="AFY44">
        <v>0</v>
      </c>
      <c r="AFZ44">
        <v>0</v>
      </c>
      <c r="AGA44">
        <v>0</v>
      </c>
      <c r="AGB44">
        <v>0</v>
      </c>
      <c r="AGC44">
        <v>0</v>
      </c>
      <c r="AGD44">
        <v>0</v>
      </c>
      <c r="AGE44">
        <v>0</v>
      </c>
      <c r="AGF44">
        <v>0</v>
      </c>
      <c r="AGG44">
        <v>0</v>
      </c>
      <c r="AGH44">
        <v>0</v>
      </c>
      <c r="AGI44">
        <v>0</v>
      </c>
      <c r="AGJ44">
        <v>0</v>
      </c>
      <c r="AGK44">
        <v>0</v>
      </c>
      <c r="AGL44">
        <v>0</v>
      </c>
      <c r="AGM44">
        <v>0</v>
      </c>
      <c r="AGN44">
        <v>0</v>
      </c>
      <c r="AGO44">
        <v>0</v>
      </c>
      <c r="AGP44">
        <v>0</v>
      </c>
      <c r="AGQ44">
        <v>0</v>
      </c>
      <c r="AGR44">
        <v>0</v>
      </c>
      <c r="AGS44">
        <v>0</v>
      </c>
      <c r="AGT44">
        <v>0</v>
      </c>
      <c r="AGU44">
        <v>0</v>
      </c>
      <c r="AGV44">
        <v>0</v>
      </c>
      <c r="AGW44">
        <v>0</v>
      </c>
      <c r="AGX44">
        <v>0</v>
      </c>
      <c r="AGY44">
        <v>0</v>
      </c>
      <c r="AGZ44">
        <v>0</v>
      </c>
      <c r="AHA44">
        <v>0</v>
      </c>
      <c r="AHB44">
        <v>0</v>
      </c>
      <c r="AHC44">
        <v>0</v>
      </c>
      <c r="AHD44">
        <v>0</v>
      </c>
      <c r="AHE44">
        <v>0</v>
      </c>
      <c r="AHF44">
        <v>0</v>
      </c>
      <c r="AHG44">
        <v>0</v>
      </c>
      <c r="AHH44">
        <v>0</v>
      </c>
      <c r="AHI44">
        <v>0</v>
      </c>
      <c r="AHJ44">
        <v>0</v>
      </c>
      <c r="AHK44">
        <v>0</v>
      </c>
      <c r="AHL44">
        <v>0</v>
      </c>
      <c r="AHM44">
        <v>0</v>
      </c>
      <c r="AHN44">
        <v>0</v>
      </c>
      <c r="AHO44">
        <v>0</v>
      </c>
      <c r="AHP44">
        <v>0</v>
      </c>
      <c r="AHQ44">
        <v>0</v>
      </c>
      <c r="AHR44">
        <v>2</v>
      </c>
      <c r="AHS44">
        <v>0</v>
      </c>
      <c r="AHT44">
        <v>0</v>
      </c>
      <c r="AHU44">
        <v>0</v>
      </c>
      <c r="AHV44">
        <v>0</v>
      </c>
      <c r="AHW44">
        <v>0</v>
      </c>
      <c r="AHX44">
        <v>0</v>
      </c>
      <c r="AHY44">
        <v>0</v>
      </c>
      <c r="AHZ44">
        <v>0</v>
      </c>
      <c r="AIA44">
        <v>0</v>
      </c>
      <c r="AIB44">
        <v>0</v>
      </c>
      <c r="AIC44">
        <v>0</v>
      </c>
      <c r="AID44">
        <v>0</v>
      </c>
      <c r="AIE44">
        <v>0</v>
      </c>
      <c r="AIF44">
        <v>0</v>
      </c>
      <c r="AIG44">
        <v>0</v>
      </c>
      <c r="AIH44">
        <v>0</v>
      </c>
      <c r="AII44">
        <v>0</v>
      </c>
      <c r="AIJ44">
        <v>0</v>
      </c>
      <c r="AIK44">
        <v>0</v>
      </c>
      <c r="AIL44">
        <v>0</v>
      </c>
      <c r="AIM44">
        <v>2</v>
      </c>
      <c r="AIN44">
        <v>0</v>
      </c>
      <c r="AIO44">
        <v>0</v>
      </c>
      <c r="AIP44">
        <v>0</v>
      </c>
      <c r="AIQ44">
        <v>0</v>
      </c>
      <c r="AIR44">
        <v>0</v>
      </c>
      <c r="AIS44">
        <v>0</v>
      </c>
      <c r="AIT44">
        <v>0</v>
      </c>
      <c r="AIU44">
        <v>0</v>
      </c>
      <c r="AIV44">
        <v>0</v>
      </c>
      <c r="AIW44">
        <v>0</v>
      </c>
      <c r="AIX44">
        <v>0</v>
      </c>
      <c r="AIY44">
        <v>0</v>
      </c>
      <c r="AIZ44">
        <v>0</v>
      </c>
      <c r="AJA44">
        <v>0</v>
      </c>
      <c r="AJB44">
        <v>0</v>
      </c>
      <c r="AJC44">
        <v>0</v>
      </c>
      <c r="AJD44">
        <v>0</v>
      </c>
      <c r="AJE44">
        <v>0</v>
      </c>
      <c r="AJF44">
        <v>0</v>
      </c>
      <c r="AJG44">
        <v>0</v>
      </c>
      <c r="AJH44">
        <v>0</v>
      </c>
      <c r="AJI44">
        <v>0</v>
      </c>
      <c r="AJJ44">
        <v>0</v>
      </c>
      <c r="AJK44">
        <v>0</v>
      </c>
      <c r="AJL44">
        <v>0</v>
      </c>
      <c r="AJM44">
        <v>0</v>
      </c>
      <c r="AJN44">
        <v>0</v>
      </c>
      <c r="AJO44">
        <v>0</v>
      </c>
      <c r="AJP44">
        <v>713</v>
      </c>
      <c r="AJQ44">
        <v>1</v>
      </c>
      <c r="AJR44">
        <v>1</v>
      </c>
      <c r="AJS44">
        <v>0</v>
      </c>
      <c r="AJT44">
        <v>1</v>
      </c>
      <c r="AJU44">
        <v>0</v>
      </c>
      <c r="AJV44">
        <v>0</v>
      </c>
      <c r="AJW44">
        <v>0</v>
      </c>
      <c r="AJX44">
        <v>0</v>
      </c>
      <c r="AJY44">
        <v>0</v>
      </c>
      <c r="AJZ44">
        <v>0</v>
      </c>
      <c r="AKA44">
        <v>0</v>
      </c>
      <c r="AKB44">
        <v>0</v>
      </c>
      <c r="AKC44">
        <v>0</v>
      </c>
      <c r="AKD44">
        <v>0</v>
      </c>
      <c r="AKE44">
        <v>0</v>
      </c>
      <c r="AKF44">
        <v>303</v>
      </c>
      <c r="AKG44">
        <v>36</v>
      </c>
      <c r="AKH44">
        <v>0</v>
      </c>
      <c r="AKI44">
        <v>0</v>
      </c>
      <c r="AKJ44">
        <v>0</v>
      </c>
      <c r="AKK44">
        <v>0</v>
      </c>
      <c r="AKL44">
        <v>0</v>
      </c>
      <c r="AKM44">
        <v>0</v>
      </c>
      <c r="AKN44">
        <v>0</v>
      </c>
      <c r="AKO44">
        <v>0</v>
      </c>
      <c r="AKP44">
        <v>0</v>
      </c>
      <c r="AKQ44">
        <v>0</v>
      </c>
      <c r="AKR44">
        <v>0</v>
      </c>
      <c r="AKS44">
        <v>0</v>
      </c>
      <c r="AKT44">
        <v>0</v>
      </c>
      <c r="AKU44">
        <v>0</v>
      </c>
      <c r="AKV44">
        <v>0</v>
      </c>
      <c r="AKW44">
        <v>0</v>
      </c>
      <c r="AKX44">
        <v>0</v>
      </c>
      <c r="AKY44">
        <v>0</v>
      </c>
      <c r="AKZ44">
        <v>0</v>
      </c>
      <c r="ALA44">
        <v>0</v>
      </c>
      <c r="ALB44">
        <v>0</v>
      </c>
      <c r="ALC44">
        <v>0</v>
      </c>
      <c r="ALD44">
        <v>0</v>
      </c>
      <c r="ALE44">
        <v>0</v>
      </c>
      <c r="ALF44">
        <v>0</v>
      </c>
      <c r="ALG44">
        <v>0</v>
      </c>
      <c r="ALH44">
        <v>0</v>
      </c>
    </row>
    <row r="45" spans="1:996" hidden="1">
      <c r="A45" s="178" t="s">
        <v>166</v>
      </c>
      <c r="B45">
        <v>5740</v>
      </c>
      <c r="C45">
        <v>537</v>
      </c>
      <c r="D45">
        <v>36</v>
      </c>
      <c r="E45">
        <v>86</v>
      </c>
      <c r="F45">
        <v>0</v>
      </c>
      <c r="G45">
        <v>0</v>
      </c>
      <c r="H45">
        <v>0</v>
      </c>
      <c r="I45">
        <v>660</v>
      </c>
      <c r="J45">
        <v>0</v>
      </c>
      <c r="K45">
        <v>0</v>
      </c>
      <c r="L45">
        <v>0</v>
      </c>
      <c r="M45">
        <v>0</v>
      </c>
      <c r="N45">
        <v>4</v>
      </c>
      <c r="O45">
        <v>149</v>
      </c>
      <c r="P45">
        <v>0</v>
      </c>
      <c r="Q45">
        <v>0</v>
      </c>
      <c r="R45">
        <v>1</v>
      </c>
      <c r="S45">
        <v>28</v>
      </c>
      <c r="T45">
        <v>0</v>
      </c>
      <c r="U45">
        <v>0</v>
      </c>
      <c r="V45">
        <v>48</v>
      </c>
      <c r="W45">
        <v>7289</v>
      </c>
      <c r="X45">
        <v>0</v>
      </c>
      <c r="Y45">
        <v>531</v>
      </c>
      <c r="Z45">
        <v>0</v>
      </c>
      <c r="AA45">
        <v>3277</v>
      </c>
      <c r="AB45">
        <v>280</v>
      </c>
      <c r="AC45">
        <v>117</v>
      </c>
      <c r="AD45">
        <v>6</v>
      </c>
      <c r="AE45">
        <v>0</v>
      </c>
      <c r="AF45">
        <v>0</v>
      </c>
      <c r="AG45">
        <v>0</v>
      </c>
      <c r="AH45">
        <v>32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125</v>
      </c>
      <c r="AO45">
        <v>0</v>
      </c>
      <c r="AP45">
        <v>0</v>
      </c>
      <c r="AQ45">
        <v>0</v>
      </c>
      <c r="AR45">
        <v>58</v>
      </c>
      <c r="AS45">
        <v>0</v>
      </c>
      <c r="AT45">
        <v>2</v>
      </c>
      <c r="AU45">
        <v>119</v>
      </c>
      <c r="AV45">
        <v>4016</v>
      </c>
      <c r="AW45">
        <v>0</v>
      </c>
      <c r="AX45">
        <v>228</v>
      </c>
      <c r="AY45">
        <v>0</v>
      </c>
      <c r="AZ45">
        <v>15</v>
      </c>
      <c r="BA45">
        <v>0</v>
      </c>
      <c r="BB45">
        <v>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16</v>
      </c>
      <c r="BV45">
        <v>0</v>
      </c>
      <c r="BW45">
        <v>0</v>
      </c>
      <c r="BX45">
        <v>0</v>
      </c>
      <c r="BY45">
        <v>9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40</v>
      </c>
      <c r="CS45">
        <v>0</v>
      </c>
      <c r="CT45">
        <v>49</v>
      </c>
      <c r="CU45">
        <v>0</v>
      </c>
      <c r="CV45">
        <v>3</v>
      </c>
      <c r="CW45">
        <v>0</v>
      </c>
      <c r="CX45">
        <v>3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3</v>
      </c>
      <c r="DT45">
        <v>0</v>
      </c>
      <c r="DU45">
        <v>0</v>
      </c>
      <c r="DV45">
        <v>0</v>
      </c>
      <c r="DW45">
        <v>2</v>
      </c>
      <c r="DX45">
        <v>0</v>
      </c>
      <c r="DY45">
        <v>2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4</v>
      </c>
      <c r="ES45">
        <v>0</v>
      </c>
      <c r="ET45">
        <v>0</v>
      </c>
      <c r="EU45">
        <v>0</v>
      </c>
      <c r="EV45">
        <v>206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3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36</v>
      </c>
      <c r="FP45">
        <v>3</v>
      </c>
      <c r="FQ45">
        <v>248</v>
      </c>
      <c r="FR45">
        <v>0</v>
      </c>
      <c r="FS45">
        <v>8</v>
      </c>
      <c r="FT45">
        <v>0</v>
      </c>
      <c r="FU45">
        <v>7297</v>
      </c>
      <c r="FV45">
        <v>10</v>
      </c>
      <c r="FW45">
        <v>1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3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3</v>
      </c>
      <c r="GP45">
        <v>7314</v>
      </c>
      <c r="GQ45">
        <v>0</v>
      </c>
      <c r="GR45">
        <v>176</v>
      </c>
      <c r="GS45">
        <v>0</v>
      </c>
      <c r="GT45">
        <v>528</v>
      </c>
      <c r="GU45">
        <v>1</v>
      </c>
      <c r="GV45">
        <v>4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533</v>
      </c>
      <c r="HP45">
        <v>0</v>
      </c>
      <c r="HQ45">
        <v>10</v>
      </c>
      <c r="HR45">
        <v>0</v>
      </c>
      <c r="HS45">
        <v>89</v>
      </c>
      <c r="HT45">
        <v>23</v>
      </c>
      <c r="HU45">
        <v>6</v>
      </c>
      <c r="HV45">
        <v>6</v>
      </c>
      <c r="HW45">
        <v>0</v>
      </c>
      <c r="HX45">
        <v>0</v>
      </c>
      <c r="HY45">
        <v>0</v>
      </c>
      <c r="HZ45">
        <v>0</v>
      </c>
      <c r="IA45">
        <v>0</v>
      </c>
      <c r="IB45">
        <v>0</v>
      </c>
      <c r="IC45">
        <v>0</v>
      </c>
      <c r="ID45">
        <v>0</v>
      </c>
      <c r="IE45">
        <v>0</v>
      </c>
      <c r="IF45">
        <v>4</v>
      </c>
      <c r="IG45">
        <v>0</v>
      </c>
      <c r="IH45">
        <v>0</v>
      </c>
      <c r="II45">
        <v>0</v>
      </c>
      <c r="IJ45">
        <v>1</v>
      </c>
      <c r="IK45">
        <v>1</v>
      </c>
      <c r="IL45">
        <v>0</v>
      </c>
      <c r="IM45">
        <v>2</v>
      </c>
      <c r="IN45">
        <v>132</v>
      </c>
      <c r="IO45">
        <v>0</v>
      </c>
      <c r="IP45">
        <v>12</v>
      </c>
      <c r="IQ45">
        <v>0</v>
      </c>
      <c r="IR45">
        <v>14</v>
      </c>
      <c r="IS45">
        <v>3</v>
      </c>
      <c r="IT45">
        <v>1</v>
      </c>
      <c r="IU45">
        <v>61</v>
      </c>
      <c r="IV45">
        <v>0</v>
      </c>
      <c r="IW45">
        <v>0</v>
      </c>
      <c r="IX45">
        <v>0</v>
      </c>
      <c r="IY45">
        <v>0</v>
      </c>
      <c r="IZ45">
        <v>0</v>
      </c>
      <c r="JA45">
        <v>0</v>
      </c>
      <c r="JB45">
        <v>0</v>
      </c>
      <c r="JC45">
        <v>0</v>
      </c>
      <c r="JD45">
        <v>112</v>
      </c>
      <c r="JE45">
        <v>9</v>
      </c>
      <c r="JF45">
        <v>0</v>
      </c>
      <c r="JG45">
        <v>0</v>
      </c>
      <c r="JH45">
        <v>0</v>
      </c>
      <c r="JI45">
        <v>0</v>
      </c>
      <c r="JJ45">
        <v>16</v>
      </c>
      <c r="JK45">
        <v>0</v>
      </c>
      <c r="JL45">
        <v>7</v>
      </c>
      <c r="JM45">
        <v>223</v>
      </c>
      <c r="JN45">
        <v>0</v>
      </c>
      <c r="JO45">
        <v>35</v>
      </c>
      <c r="JP45">
        <v>0</v>
      </c>
      <c r="JQ45">
        <v>435</v>
      </c>
      <c r="JR45">
        <v>38</v>
      </c>
      <c r="JS45">
        <v>20</v>
      </c>
      <c r="JT45">
        <v>0</v>
      </c>
      <c r="JU45">
        <v>0</v>
      </c>
      <c r="JV45">
        <v>0</v>
      </c>
      <c r="JW45">
        <v>0</v>
      </c>
      <c r="JX45">
        <v>0</v>
      </c>
      <c r="JY45">
        <v>0</v>
      </c>
      <c r="JZ45">
        <v>0</v>
      </c>
      <c r="KA45">
        <v>0</v>
      </c>
      <c r="KB45">
        <v>0</v>
      </c>
      <c r="KC45">
        <v>0</v>
      </c>
      <c r="KD45">
        <v>5</v>
      </c>
      <c r="KE45">
        <v>0</v>
      </c>
      <c r="KF45">
        <v>0</v>
      </c>
      <c r="KG45">
        <v>0</v>
      </c>
      <c r="KH45">
        <v>0</v>
      </c>
      <c r="KI45">
        <v>0</v>
      </c>
      <c r="KJ45">
        <v>0</v>
      </c>
      <c r="KK45">
        <v>1</v>
      </c>
      <c r="KL45">
        <v>499</v>
      </c>
      <c r="KM45">
        <v>0</v>
      </c>
      <c r="KN45">
        <v>17</v>
      </c>
      <c r="KO45">
        <v>0</v>
      </c>
      <c r="KP45">
        <v>50</v>
      </c>
      <c r="KQ45">
        <v>0</v>
      </c>
      <c r="KR45">
        <v>1</v>
      </c>
      <c r="KS45">
        <v>0</v>
      </c>
      <c r="KT45">
        <v>0</v>
      </c>
      <c r="KU45">
        <v>0</v>
      </c>
      <c r="KV45">
        <v>0</v>
      </c>
      <c r="KW45">
        <v>0</v>
      </c>
      <c r="KX45">
        <v>0</v>
      </c>
      <c r="KY45">
        <v>0</v>
      </c>
      <c r="KZ45">
        <v>0</v>
      </c>
      <c r="LA45">
        <v>0</v>
      </c>
      <c r="LB45">
        <v>0</v>
      </c>
      <c r="LC45">
        <v>0</v>
      </c>
      <c r="LD45">
        <v>0</v>
      </c>
      <c r="LE45">
        <v>0</v>
      </c>
      <c r="LF45">
        <v>0</v>
      </c>
      <c r="LG45">
        <v>0</v>
      </c>
      <c r="LH45">
        <v>0</v>
      </c>
      <c r="LI45">
        <v>0</v>
      </c>
      <c r="LJ45">
        <v>0</v>
      </c>
      <c r="LK45">
        <v>51</v>
      </c>
      <c r="LL45">
        <v>0</v>
      </c>
      <c r="LM45">
        <v>1</v>
      </c>
      <c r="LN45">
        <v>0</v>
      </c>
      <c r="LO45">
        <v>288</v>
      </c>
      <c r="LP45">
        <v>0</v>
      </c>
      <c r="LQ45">
        <v>1</v>
      </c>
      <c r="LR45">
        <v>0</v>
      </c>
      <c r="LS45">
        <v>0</v>
      </c>
      <c r="LT45">
        <v>0</v>
      </c>
      <c r="LU45">
        <v>0</v>
      </c>
      <c r="LV45">
        <v>0</v>
      </c>
      <c r="LW45">
        <v>0</v>
      </c>
      <c r="LX45">
        <v>0</v>
      </c>
      <c r="LY45">
        <v>0</v>
      </c>
      <c r="LZ45">
        <v>0</v>
      </c>
      <c r="MA45">
        <v>0</v>
      </c>
      <c r="MB45">
        <v>0</v>
      </c>
      <c r="MC45">
        <v>0</v>
      </c>
      <c r="MD45">
        <v>0</v>
      </c>
      <c r="ME45">
        <v>0</v>
      </c>
      <c r="MF45">
        <v>0</v>
      </c>
      <c r="MG45">
        <v>0</v>
      </c>
      <c r="MH45">
        <v>0</v>
      </c>
      <c r="MI45">
        <v>0</v>
      </c>
      <c r="MJ45">
        <v>289</v>
      </c>
      <c r="MK45">
        <v>0</v>
      </c>
      <c r="ML45">
        <v>5</v>
      </c>
      <c r="MM45">
        <v>0</v>
      </c>
      <c r="MN45">
        <v>238</v>
      </c>
      <c r="MO45">
        <v>3</v>
      </c>
      <c r="MP45">
        <v>7</v>
      </c>
      <c r="MQ45">
        <v>0</v>
      </c>
      <c r="MR45">
        <v>0</v>
      </c>
      <c r="MS45">
        <v>0</v>
      </c>
      <c r="MT45">
        <v>0</v>
      </c>
      <c r="MU45">
        <v>1</v>
      </c>
      <c r="MV45">
        <v>0</v>
      </c>
      <c r="MW45">
        <v>0</v>
      </c>
      <c r="MX45">
        <v>0</v>
      </c>
      <c r="MY45">
        <v>0</v>
      </c>
      <c r="MZ45">
        <v>0</v>
      </c>
      <c r="NA45">
        <v>0</v>
      </c>
      <c r="NB45">
        <v>0</v>
      </c>
      <c r="NC45">
        <v>0</v>
      </c>
      <c r="ND45">
        <v>0</v>
      </c>
      <c r="NE45">
        <v>0</v>
      </c>
      <c r="NF45">
        <v>0</v>
      </c>
      <c r="NG45">
        <v>0</v>
      </c>
      <c r="NH45">
        <v>0</v>
      </c>
      <c r="NI45">
        <v>249</v>
      </c>
      <c r="NJ45">
        <v>0</v>
      </c>
      <c r="NK45">
        <v>0</v>
      </c>
      <c r="NL45">
        <v>0</v>
      </c>
      <c r="NM45">
        <v>97</v>
      </c>
      <c r="NN45">
        <v>0</v>
      </c>
      <c r="NO45">
        <v>15</v>
      </c>
      <c r="NP45">
        <v>0</v>
      </c>
      <c r="NQ45">
        <v>0</v>
      </c>
      <c r="NR45">
        <v>0</v>
      </c>
      <c r="NS45">
        <v>0</v>
      </c>
      <c r="NT45">
        <v>0</v>
      </c>
      <c r="NU45">
        <v>0</v>
      </c>
      <c r="NV45">
        <v>0</v>
      </c>
      <c r="NW45">
        <v>0</v>
      </c>
      <c r="NX45">
        <v>0</v>
      </c>
      <c r="NY45">
        <v>0</v>
      </c>
      <c r="NZ45">
        <v>0</v>
      </c>
      <c r="OA45">
        <v>0</v>
      </c>
      <c r="OB45">
        <v>0</v>
      </c>
      <c r="OC45">
        <v>0</v>
      </c>
      <c r="OD45">
        <v>0</v>
      </c>
      <c r="OE45">
        <v>0</v>
      </c>
      <c r="OF45">
        <v>0</v>
      </c>
      <c r="OG45">
        <v>1</v>
      </c>
      <c r="OH45">
        <v>113</v>
      </c>
      <c r="OI45">
        <v>0</v>
      </c>
      <c r="OJ45">
        <v>0</v>
      </c>
      <c r="OK45">
        <v>0</v>
      </c>
      <c r="OL45">
        <v>18288</v>
      </c>
      <c r="OM45">
        <v>895</v>
      </c>
      <c r="ON45">
        <v>212</v>
      </c>
      <c r="OO45">
        <v>159</v>
      </c>
      <c r="OP45">
        <v>0</v>
      </c>
      <c r="OQ45">
        <v>0</v>
      </c>
      <c r="OR45">
        <v>0</v>
      </c>
      <c r="OS45">
        <v>693</v>
      </c>
      <c r="OT45">
        <v>0</v>
      </c>
      <c r="OU45">
        <v>0</v>
      </c>
      <c r="OV45">
        <v>0</v>
      </c>
      <c r="OW45">
        <v>0</v>
      </c>
      <c r="OX45">
        <v>116</v>
      </c>
      <c r="OY45">
        <v>298</v>
      </c>
      <c r="OZ45">
        <v>0</v>
      </c>
      <c r="PA45">
        <v>0</v>
      </c>
      <c r="PB45">
        <v>1</v>
      </c>
      <c r="PC45">
        <v>87</v>
      </c>
      <c r="PD45">
        <v>17</v>
      </c>
      <c r="PE45">
        <v>78</v>
      </c>
      <c r="PF45">
        <v>184</v>
      </c>
      <c r="PG45">
        <v>21028</v>
      </c>
      <c r="PH45">
        <v>0</v>
      </c>
      <c r="PI45">
        <v>1026</v>
      </c>
      <c r="PJ45">
        <v>0</v>
      </c>
      <c r="PK45">
        <v>2754</v>
      </c>
      <c r="PL45">
        <v>1338</v>
      </c>
      <c r="PM45">
        <v>113</v>
      </c>
      <c r="PN45">
        <v>0</v>
      </c>
      <c r="PO45">
        <v>0</v>
      </c>
      <c r="PP45">
        <v>0</v>
      </c>
      <c r="PQ45">
        <v>0</v>
      </c>
      <c r="PR45">
        <v>0</v>
      </c>
      <c r="PS45">
        <v>0</v>
      </c>
      <c r="PT45">
        <v>408</v>
      </c>
      <c r="PU45">
        <v>0</v>
      </c>
      <c r="PV45">
        <v>4</v>
      </c>
      <c r="PW45">
        <v>0</v>
      </c>
      <c r="PX45">
        <v>0</v>
      </c>
      <c r="PY45">
        <v>0</v>
      </c>
      <c r="PZ45">
        <v>0</v>
      </c>
      <c r="QA45">
        <v>0</v>
      </c>
      <c r="QB45">
        <v>0</v>
      </c>
      <c r="QC45">
        <v>0</v>
      </c>
      <c r="QD45">
        <v>0</v>
      </c>
      <c r="QE45">
        <v>500</v>
      </c>
      <c r="QF45">
        <v>5117</v>
      </c>
      <c r="QG45">
        <v>0</v>
      </c>
      <c r="QH45">
        <v>63</v>
      </c>
      <c r="QI45">
        <v>0</v>
      </c>
      <c r="QJ45">
        <v>2170</v>
      </c>
      <c r="QK45">
        <v>1060</v>
      </c>
      <c r="QL45">
        <v>100</v>
      </c>
      <c r="QM45">
        <v>0</v>
      </c>
      <c r="QN45">
        <v>0</v>
      </c>
      <c r="QO45">
        <v>0</v>
      </c>
      <c r="QP45">
        <v>0</v>
      </c>
      <c r="QQ45">
        <v>0</v>
      </c>
      <c r="QR45">
        <v>0</v>
      </c>
      <c r="QS45">
        <v>7</v>
      </c>
      <c r="QT45">
        <v>0</v>
      </c>
      <c r="QU45">
        <v>2</v>
      </c>
      <c r="QV45">
        <v>0</v>
      </c>
      <c r="QW45">
        <v>0</v>
      </c>
      <c r="QX45">
        <v>0</v>
      </c>
      <c r="QY45">
        <v>0</v>
      </c>
      <c r="QZ45">
        <v>0</v>
      </c>
      <c r="RA45">
        <v>0</v>
      </c>
      <c r="RB45">
        <v>0</v>
      </c>
      <c r="RC45">
        <v>0</v>
      </c>
      <c r="RD45">
        <v>824</v>
      </c>
      <c r="RE45">
        <v>4163</v>
      </c>
      <c r="RF45">
        <v>0</v>
      </c>
      <c r="RG45">
        <v>13</v>
      </c>
      <c r="RH45">
        <v>0</v>
      </c>
      <c r="RI45">
        <v>40</v>
      </c>
      <c r="RJ45">
        <v>5</v>
      </c>
      <c r="RK45">
        <v>5</v>
      </c>
      <c r="RL45">
        <v>0</v>
      </c>
      <c r="RM45">
        <v>0</v>
      </c>
      <c r="RN45">
        <v>0</v>
      </c>
      <c r="RO45">
        <v>0</v>
      </c>
      <c r="RP45">
        <v>0</v>
      </c>
      <c r="RQ45">
        <v>0</v>
      </c>
      <c r="RR45">
        <v>0</v>
      </c>
      <c r="RS45">
        <v>0</v>
      </c>
      <c r="RT45">
        <v>0</v>
      </c>
      <c r="RU45">
        <v>0</v>
      </c>
      <c r="RV45">
        <v>0</v>
      </c>
      <c r="RW45">
        <v>0</v>
      </c>
      <c r="RX45">
        <v>0</v>
      </c>
      <c r="RY45">
        <v>0</v>
      </c>
      <c r="RZ45">
        <v>0</v>
      </c>
      <c r="SA45">
        <v>0</v>
      </c>
      <c r="SB45">
        <v>0</v>
      </c>
      <c r="SC45">
        <v>1</v>
      </c>
      <c r="SD45">
        <v>51</v>
      </c>
      <c r="SE45">
        <v>0</v>
      </c>
      <c r="SF45">
        <v>0</v>
      </c>
      <c r="SG45">
        <v>0</v>
      </c>
      <c r="SH45">
        <v>0</v>
      </c>
      <c r="SI45">
        <v>1</v>
      </c>
      <c r="SJ45">
        <v>1</v>
      </c>
      <c r="SK45">
        <v>0</v>
      </c>
      <c r="SL45">
        <v>0</v>
      </c>
      <c r="SM45">
        <v>0</v>
      </c>
      <c r="SN45">
        <v>0</v>
      </c>
      <c r="SO45">
        <v>0</v>
      </c>
      <c r="SP45">
        <v>0</v>
      </c>
      <c r="SQ45">
        <v>0</v>
      </c>
      <c r="SR45">
        <v>0</v>
      </c>
      <c r="SS45">
        <v>0</v>
      </c>
      <c r="ST45">
        <v>0</v>
      </c>
      <c r="SU45">
        <v>0</v>
      </c>
      <c r="SV45">
        <v>0</v>
      </c>
      <c r="SW45">
        <v>0</v>
      </c>
      <c r="SX45">
        <v>0</v>
      </c>
      <c r="SY45">
        <v>0</v>
      </c>
      <c r="SZ45">
        <v>0</v>
      </c>
      <c r="TA45">
        <v>0</v>
      </c>
      <c r="TB45">
        <v>2</v>
      </c>
      <c r="TC45">
        <v>4</v>
      </c>
      <c r="TD45">
        <v>0</v>
      </c>
      <c r="TE45">
        <v>0</v>
      </c>
      <c r="TF45">
        <v>0</v>
      </c>
      <c r="TG45">
        <v>0</v>
      </c>
      <c r="TH45">
        <v>0</v>
      </c>
      <c r="TI45">
        <v>0</v>
      </c>
      <c r="TJ45">
        <v>0</v>
      </c>
      <c r="TK45">
        <v>0</v>
      </c>
      <c r="TL45">
        <v>0</v>
      </c>
      <c r="TM45">
        <v>0</v>
      </c>
      <c r="TN45">
        <v>0</v>
      </c>
      <c r="TO45">
        <v>0</v>
      </c>
      <c r="TP45">
        <v>0</v>
      </c>
      <c r="TQ45">
        <v>0</v>
      </c>
      <c r="TR45">
        <v>0</v>
      </c>
      <c r="TS45">
        <v>0</v>
      </c>
      <c r="TT45">
        <v>0</v>
      </c>
      <c r="TU45">
        <v>0</v>
      </c>
      <c r="TV45">
        <v>0</v>
      </c>
      <c r="TW45">
        <v>0</v>
      </c>
      <c r="TX45">
        <v>0</v>
      </c>
      <c r="TY45">
        <v>0</v>
      </c>
      <c r="TZ45">
        <v>0</v>
      </c>
      <c r="UA45">
        <v>0</v>
      </c>
      <c r="UB45">
        <v>0</v>
      </c>
      <c r="UC45">
        <v>0</v>
      </c>
      <c r="UD45">
        <v>0</v>
      </c>
      <c r="UE45">
        <v>0</v>
      </c>
      <c r="UF45">
        <v>11</v>
      </c>
      <c r="UG45">
        <v>0</v>
      </c>
      <c r="UH45">
        <v>2</v>
      </c>
      <c r="UI45">
        <v>0</v>
      </c>
      <c r="UJ45">
        <v>0</v>
      </c>
      <c r="UK45">
        <v>0</v>
      </c>
      <c r="UL45">
        <v>0</v>
      </c>
      <c r="UM45">
        <v>0</v>
      </c>
      <c r="UN45">
        <v>0</v>
      </c>
      <c r="UO45">
        <v>0</v>
      </c>
      <c r="UP45">
        <v>0</v>
      </c>
      <c r="UQ45">
        <v>0</v>
      </c>
      <c r="UR45">
        <v>0</v>
      </c>
      <c r="US45">
        <v>0</v>
      </c>
      <c r="UT45">
        <v>0</v>
      </c>
      <c r="UU45">
        <v>0</v>
      </c>
      <c r="UV45">
        <v>0</v>
      </c>
      <c r="UW45">
        <v>0</v>
      </c>
      <c r="UX45">
        <v>0</v>
      </c>
      <c r="UY45">
        <v>0</v>
      </c>
      <c r="UZ45">
        <v>1</v>
      </c>
      <c r="VA45">
        <v>14</v>
      </c>
      <c r="VB45">
        <v>0</v>
      </c>
      <c r="VC45">
        <v>0</v>
      </c>
      <c r="VD45">
        <v>0</v>
      </c>
      <c r="VE45">
        <v>3</v>
      </c>
      <c r="VF45">
        <v>1</v>
      </c>
      <c r="VG45">
        <v>2</v>
      </c>
      <c r="VH45">
        <v>0</v>
      </c>
      <c r="VI45">
        <v>0</v>
      </c>
      <c r="VJ45">
        <v>0</v>
      </c>
      <c r="VK45">
        <v>0</v>
      </c>
      <c r="VL45">
        <v>0</v>
      </c>
      <c r="VM45">
        <v>0</v>
      </c>
      <c r="VN45">
        <v>0</v>
      </c>
      <c r="VO45">
        <v>0</v>
      </c>
      <c r="VP45">
        <v>0</v>
      </c>
      <c r="VQ45">
        <v>0</v>
      </c>
      <c r="VR45">
        <v>0</v>
      </c>
      <c r="VS45">
        <v>0</v>
      </c>
      <c r="VT45">
        <v>0</v>
      </c>
      <c r="VU45">
        <v>0</v>
      </c>
      <c r="VV45">
        <v>0</v>
      </c>
      <c r="VW45">
        <v>0</v>
      </c>
      <c r="VX45">
        <v>0</v>
      </c>
      <c r="VY45">
        <v>0</v>
      </c>
      <c r="VZ45">
        <v>6</v>
      </c>
      <c r="WA45">
        <v>0</v>
      </c>
      <c r="WB45">
        <v>0</v>
      </c>
      <c r="WC45">
        <v>0</v>
      </c>
      <c r="WD45">
        <v>13</v>
      </c>
      <c r="WE45">
        <v>1</v>
      </c>
      <c r="WF45">
        <v>2</v>
      </c>
      <c r="WG45">
        <v>0</v>
      </c>
      <c r="WH45">
        <v>0</v>
      </c>
      <c r="WI45">
        <v>0</v>
      </c>
      <c r="WJ45">
        <v>0</v>
      </c>
      <c r="WK45">
        <v>0</v>
      </c>
      <c r="WL45">
        <v>0</v>
      </c>
      <c r="WM45">
        <v>0</v>
      </c>
      <c r="WN45">
        <v>0</v>
      </c>
      <c r="WO45">
        <v>0</v>
      </c>
      <c r="WP45">
        <v>0</v>
      </c>
      <c r="WQ45">
        <v>0</v>
      </c>
      <c r="WR45">
        <v>0</v>
      </c>
      <c r="WS45">
        <v>0</v>
      </c>
      <c r="WT45">
        <v>0</v>
      </c>
      <c r="WU45">
        <v>0</v>
      </c>
      <c r="WV45">
        <v>0</v>
      </c>
      <c r="WW45">
        <v>0</v>
      </c>
      <c r="WX45">
        <v>4</v>
      </c>
      <c r="WY45">
        <v>20</v>
      </c>
      <c r="WZ45">
        <v>0</v>
      </c>
      <c r="XA45">
        <v>0</v>
      </c>
      <c r="XB45">
        <v>0</v>
      </c>
      <c r="XC45">
        <v>336</v>
      </c>
      <c r="XD45">
        <v>35</v>
      </c>
      <c r="XE45">
        <v>35</v>
      </c>
      <c r="XF45">
        <v>0</v>
      </c>
      <c r="XG45">
        <v>0</v>
      </c>
      <c r="XH45">
        <v>0</v>
      </c>
      <c r="XI45">
        <v>0</v>
      </c>
      <c r="XJ45">
        <v>0</v>
      </c>
      <c r="XK45">
        <v>0</v>
      </c>
      <c r="XL45">
        <v>0</v>
      </c>
      <c r="XM45">
        <v>0</v>
      </c>
      <c r="XN45">
        <v>0</v>
      </c>
      <c r="XO45">
        <v>0</v>
      </c>
      <c r="XP45">
        <v>0</v>
      </c>
      <c r="XQ45">
        <v>0</v>
      </c>
      <c r="XR45">
        <v>0</v>
      </c>
      <c r="XS45">
        <v>0</v>
      </c>
      <c r="XT45">
        <v>0</v>
      </c>
      <c r="XU45">
        <v>0</v>
      </c>
      <c r="XV45">
        <v>0</v>
      </c>
      <c r="XW45">
        <v>10</v>
      </c>
      <c r="XX45">
        <v>416</v>
      </c>
      <c r="XY45">
        <v>0</v>
      </c>
      <c r="XZ45">
        <v>0</v>
      </c>
      <c r="YA45">
        <v>0</v>
      </c>
      <c r="YB45">
        <v>21</v>
      </c>
      <c r="YC45">
        <v>8</v>
      </c>
      <c r="YD45">
        <v>3</v>
      </c>
      <c r="YE45">
        <v>0</v>
      </c>
      <c r="YF45">
        <v>0</v>
      </c>
      <c r="YG45">
        <v>0</v>
      </c>
      <c r="YH45">
        <v>0</v>
      </c>
      <c r="YI45">
        <v>0</v>
      </c>
      <c r="YJ45">
        <v>0</v>
      </c>
      <c r="YK45">
        <v>0</v>
      </c>
      <c r="YL45">
        <v>0</v>
      </c>
      <c r="YM45">
        <v>0</v>
      </c>
      <c r="YN45">
        <v>0</v>
      </c>
      <c r="YO45">
        <v>0</v>
      </c>
      <c r="YP45">
        <v>0</v>
      </c>
      <c r="YQ45">
        <v>0</v>
      </c>
      <c r="YR45">
        <v>0</v>
      </c>
      <c r="YS45">
        <v>0</v>
      </c>
      <c r="YT45">
        <v>0</v>
      </c>
      <c r="YU45">
        <v>0</v>
      </c>
      <c r="YV45">
        <v>18</v>
      </c>
      <c r="YW45">
        <v>50</v>
      </c>
      <c r="YX45">
        <v>0</v>
      </c>
      <c r="YY45">
        <v>0</v>
      </c>
      <c r="YZ45">
        <v>0</v>
      </c>
      <c r="ZA45">
        <v>23</v>
      </c>
      <c r="ZB45">
        <v>7</v>
      </c>
      <c r="ZC45">
        <v>2</v>
      </c>
      <c r="ZD45">
        <v>0</v>
      </c>
      <c r="ZE45">
        <v>0</v>
      </c>
      <c r="ZF45">
        <v>0</v>
      </c>
      <c r="ZG45">
        <v>0</v>
      </c>
      <c r="ZH45">
        <v>0</v>
      </c>
      <c r="ZI45">
        <v>0</v>
      </c>
      <c r="ZJ45">
        <v>0</v>
      </c>
      <c r="ZK45">
        <v>0</v>
      </c>
      <c r="ZL45">
        <v>0</v>
      </c>
      <c r="ZM45">
        <v>0</v>
      </c>
      <c r="ZN45">
        <v>0</v>
      </c>
      <c r="ZO45">
        <v>0</v>
      </c>
      <c r="ZP45">
        <v>0</v>
      </c>
      <c r="ZQ45">
        <v>0</v>
      </c>
      <c r="ZR45">
        <v>0</v>
      </c>
      <c r="ZS45">
        <v>0</v>
      </c>
      <c r="ZT45">
        <v>0</v>
      </c>
      <c r="ZU45">
        <v>8</v>
      </c>
      <c r="ZV45">
        <v>40</v>
      </c>
      <c r="ZW45">
        <v>0</v>
      </c>
      <c r="ZX45">
        <v>0</v>
      </c>
      <c r="ZY45">
        <v>0</v>
      </c>
      <c r="ZZ45">
        <v>271</v>
      </c>
      <c r="AAA45">
        <v>58</v>
      </c>
      <c r="AAB45">
        <v>40</v>
      </c>
      <c r="AAC45">
        <v>0</v>
      </c>
      <c r="AAD45">
        <v>0</v>
      </c>
      <c r="AAE45">
        <v>0</v>
      </c>
      <c r="AAF45">
        <v>0</v>
      </c>
      <c r="AAG45">
        <v>0</v>
      </c>
      <c r="AAH45">
        <v>0</v>
      </c>
      <c r="AAI45">
        <v>1</v>
      </c>
      <c r="AAJ45">
        <v>0</v>
      </c>
      <c r="AAK45">
        <v>0</v>
      </c>
      <c r="AAL45">
        <v>0</v>
      </c>
      <c r="AAM45">
        <v>0</v>
      </c>
      <c r="AAN45">
        <v>0</v>
      </c>
      <c r="AAO45">
        <v>0</v>
      </c>
      <c r="AAP45">
        <v>0</v>
      </c>
      <c r="AAQ45">
        <v>0</v>
      </c>
      <c r="AAR45">
        <v>0</v>
      </c>
      <c r="AAS45">
        <v>0</v>
      </c>
      <c r="AAT45">
        <v>68</v>
      </c>
      <c r="AAU45">
        <v>438</v>
      </c>
      <c r="AAV45">
        <v>0</v>
      </c>
      <c r="AAW45">
        <v>0</v>
      </c>
      <c r="AAX45">
        <v>0</v>
      </c>
      <c r="AAY45">
        <v>206</v>
      </c>
      <c r="AAZ45">
        <v>42</v>
      </c>
      <c r="ABA45">
        <v>27</v>
      </c>
      <c r="ABB45">
        <v>0</v>
      </c>
      <c r="ABC45">
        <v>0</v>
      </c>
      <c r="ABD45">
        <v>0</v>
      </c>
      <c r="ABE45">
        <v>0</v>
      </c>
      <c r="ABF45">
        <v>0</v>
      </c>
      <c r="ABG45">
        <v>0</v>
      </c>
      <c r="ABH45">
        <v>0</v>
      </c>
      <c r="ABI45">
        <v>0</v>
      </c>
      <c r="ABJ45">
        <v>0</v>
      </c>
      <c r="ABK45">
        <v>0</v>
      </c>
      <c r="ABL45">
        <v>0</v>
      </c>
      <c r="ABM45">
        <v>0</v>
      </c>
      <c r="ABN45">
        <v>0</v>
      </c>
      <c r="ABO45">
        <v>0</v>
      </c>
      <c r="ABP45">
        <v>0</v>
      </c>
      <c r="ABQ45">
        <v>0</v>
      </c>
      <c r="ABR45">
        <v>0</v>
      </c>
      <c r="ABS45">
        <v>81</v>
      </c>
      <c r="ABT45">
        <v>356</v>
      </c>
      <c r="ABU45">
        <v>0</v>
      </c>
      <c r="ABV45">
        <v>0</v>
      </c>
      <c r="ABW45">
        <v>0</v>
      </c>
      <c r="ABX45">
        <v>49</v>
      </c>
      <c r="ABY45">
        <v>0</v>
      </c>
      <c r="ABZ45">
        <v>1</v>
      </c>
      <c r="ACA45">
        <v>0</v>
      </c>
      <c r="ACB45">
        <v>0</v>
      </c>
      <c r="ACC45">
        <v>0</v>
      </c>
      <c r="ACD45">
        <v>0</v>
      </c>
      <c r="ACE45">
        <v>0</v>
      </c>
      <c r="ACF45">
        <v>0</v>
      </c>
      <c r="ACG45">
        <v>0</v>
      </c>
      <c r="ACH45">
        <v>0</v>
      </c>
      <c r="ACI45">
        <v>0</v>
      </c>
      <c r="ACJ45">
        <v>0</v>
      </c>
      <c r="ACK45">
        <v>0</v>
      </c>
      <c r="ACL45">
        <v>0</v>
      </c>
      <c r="ACM45">
        <v>0</v>
      </c>
      <c r="ACN45">
        <v>0</v>
      </c>
      <c r="ACO45">
        <v>0</v>
      </c>
      <c r="ACP45">
        <v>0</v>
      </c>
      <c r="ACQ45">
        <v>0</v>
      </c>
      <c r="ACR45">
        <v>2</v>
      </c>
      <c r="ACS45">
        <v>52</v>
      </c>
      <c r="ACT45">
        <v>0</v>
      </c>
      <c r="ACU45">
        <v>0</v>
      </c>
      <c r="ACV45">
        <v>0</v>
      </c>
      <c r="ACW45">
        <v>639</v>
      </c>
      <c r="ACX45">
        <v>247</v>
      </c>
      <c r="ACY45">
        <v>26</v>
      </c>
      <c r="ACZ45">
        <v>0</v>
      </c>
      <c r="ADA45">
        <v>0</v>
      </c>
      <c r="ADB45">
        <v>0</v>
      </c>
      <c r="ADC45">
        <v>0</v>
      </c>
      <c r="ADD45">
        <v>0</v>
      </c>
      <c r="ADE45">
        <v>0</v>
      </c>
      <c r="ADF45">
        <v>1</v>
      </c>
      <c r="ADG45">
        <v>0</v>
      </c>
      <c r="ADH45">
        <v>0</v>
      </c>
      <c r="ADI45">
        <v>0</v>
      </c>
      <c r="ADJ45">
        <v>0</v>
      </c>
      <c r="ADK45">
        <v>0</v>
      </c>
      <c r="ADL45">
        <v>0</v>
      </c>
      <c r="ADM45">
        <v>0</v>
      </c>
      <c r="ADN45">
        <v>0</v>
      </c>
      <c r="ADO45">
        <v>0</v>
      </c>
      <c r="ADP45">
        <v>0</v>
      </c>
      <c r="ADQ45">
        <v>122</v>
      </c>
      <c r="ADR45">
        <v>1035</v>
      </c>
      <c r="ADS45">
        <v>0</v>
      </c>
      <c r="ADT45">
        <v>0</v>
      </c>
      <c r="ADU45">
        <v>0</v>
      </c>
      <c r="ADV45">
        <v>613</v>
      </c>
      <c r="ADW45">
        <v>34</v>
      </c>
      <c r="ADX45">
        <v>61</v>
      </c>
      <c r="ADY45">
        <v>0</v>
      </c>
      <c r="ADZ45">
        <v>0</v>
      </c>
      <c r="AEA45">
        <v>0</v>
      </c>
      <c r="AEB45">
        <v>0</v>
      </c>
      <c r="AEC45">
        <v>0</v>
      </c>
      <c r="AED45">
        <v>0</v>
      </c>
      <c r="AEE45">
        <v>1</v>
      </c>
      <c r="AEF45">
        <v>0</v>
      </c>
      <c r="AEG45">
        <v>0</v>
      </c>
      <c r="AEH45">
        <v>0</v>
      </c>
      <c r="AEI45">
        <v>0</v>
      </c>
      <c r="AEJ45">
        <v>0</v>
      </c>
      <c r="AEK45">
        <v>0</v>
      </c>
      <c r="AEL45">
        <v>0</v>
      </c>
      <c r="AEM45">
        <v>0</v>
      </c>
      <c r="AEN45">
        <v>0</v>
      </c>
      <c r="AEO45">
        <v>0</v>
      </c>
      <c r="AEP45">
        <v>1511</v>
      </c>
      <c r="AEQ45">
        <v>2220</v>
      </c>
      <c r="AER45">
        <v>0</v>
      </c>
      <c r="AES45">
        <v>0</v>
      </c>
      <c r="AET45">
        <v>0</v>
      </c>
      <c r="AEU45">
        <v>7149</v>
      </c>
      <c r="AEV45">
        <v>2837</v>
      </c>
      <c r="AEW45">
        <v>420</v>
      </c>
      <c r="AEX45">
        <v>0</v>
      </c>
      <c r="AEY45">
        <v>0</v>
      </c>
      <c r="AEZ45">
        <v>0</v>
      </c>
      <c r="AFA45">
        <v>0</v>
      </c>
      <c r="AFB45">
        <v>0</v>
      </c>
      <c r="AFC45">
        <v>0</v>
      </c>
      <c r="AFD45">
        <v>418</v>
      </c>
      <c r="AFE45">
        <v>0</v>
      </c>
      <c r="AFF45">
        <v>6</v>
      </c>
      <c r="AFG45">
        <v>0</v>
      </c>
      <c r="AFH45">
        <v>0</v>
      </c>
      <c r="AFI45">
        <v>0</v>
      </c>
      <c r="AFJ45">
        <v>0</v>
      </c>
      <c r="AFK45">
        <v>0</v>
      </c>
      <c r="AFL45">
        <v>0</v>
      </c>
      <c r="AFM45">
        <v>0</v>
      </c>
      <c r="AFN45">
        <v>0</v>
      </c>
      <c r="AFO45">
        <v>3152</v>
      </c>
      <c r="AFP45">
        <v>13982</v>
      </c>
      <c r="AFQ45">
        <v>0</v>
      </c>
      <c r="AFR45">
        <v>76</v>
      </c>
      <c r="AFS45">
        <v>0</v>
      </c>
      <c r="AFT45">
        <v>30</v>
      </c>
      <c r="AFU45">
        <v>0</v>
      </c>
      <c r="AFV45">
        <v>1</v>
      </c>
      <c r="AFW45">
        <v>0</v>
      </c>
      <c r="AFX45">
        <v>0</v>
      </c>
      <c r="AFY45">
        <v>0</v>
      </c>
      <c r="AFZ45">
        <v>0</v>
      </c>
      <c r="AGA45">
        <v>0</v>
      </c>
      <c r="AGB45">
        <v>0</v>
      </c>
      <c r="AGC45">
        <v>0</v>
      </c>
      <c r="AGD45">
        <v>0</v>
      </c>
      <c r="AGE45">
        <v>0</v>
      </c>
      <c r="AGF45">
        <v>0</v>
      </c>
      <c r="AGG45">
        <v>0</v>
      </c>
      <c r="AGH45">
        <v>0</v>
      </c>
      <c r="AGI45">
        <v>0</v>
      </c>
      <c r="AGJ45">
        <v>0</v>
      </c>
      <c r="AGK45">
        <v>0</v>
      </c>
      <c r="AGL45">
        <v>0</v>
      </c>
      <c r="AGM45">
        <v>0</v>
      </c>
      <c r="AGN45">
        <v>0</v>
      </c>
      <c r="AGO45">
        <v>31</v>
      </c>
      <c r="AGP45">
        <v>0</v>
      </c>
      <c r="AGQ45">
        <v>0</v>
      </c>
      <c r="AGR45">
        <v>0</v>
      </c>
      <c r="AGS45">
        <v>0</v>
      </c>
      <c r="AGT45">
        <v>0</v>
      </c>
      <c r="AGU45">
        <v>0</v>
      </c>
      <c r="AGV45">
        <v>0</v>
      </c>
      <c r="AGW45">
        <v>0</v>
      </c>
      <c r="AGX45">
        <v>0</v>
      </c>
      <c r="AGY45">
        <v>0</v>
      </c>
      <c r="AGZ45">
        <v>0</v>
      </c>
      <c r="AHA45">
        <v>0</v>
      </c>
      <c r="AHB45">
        <v>0</v>
      </c>
      <c r="AHC45">
        <v>0</v>
      </c>
      <c r="AHD45">
        <v>0</v>
      </c>
      <c r="AHE45">
        <v>0</v>
      </c>
      <c r="AHF45">
        <v>0</v>
      </c>
      <c r="AHG45">
        <v>0</v>
      </c>
      <c r="AHH45">
        <v>0</v>
      </c>
      <c r="AHI45">
        <v>0</v>
      </c>
      <c r="AHJ45">
        <v>0</v>
      </c>
      <c r="AHK45">
        <v>0</v>
      </c>
      <c r="AHL45">
        <v>0</v>
      </c>
      <c r="AHM45">
        <v>0</v>
      </c>
      <c r="AHN45">
        <v>0</v>
      </c>
      <c r="AHO45">
        <v>0</v>
      </c>
      <c r="AHP45">
        <v>0</v>
      </c>
      <c r="AHQ45">
        <v>0</v>
      </c>
      <c r="AHR45">
        <v>9</v>
      </c>
      <c r="AHS45">
        <v>1</v>
      </c>
      <c r="AHT45">
        <v>4</v>
      </c>
      <c r="AHU45">
        <v>0</v>
      </c>
      <c r="AHV45">
        <v>0</v>
      </c>
      <c r="AHW45">
        <v>0</v>
      </c>
      <c r="AHX45">
        <v>0</v>
      </c>
      <c r="AHY45">
        <v>0</v>
      </c>
      <c r="AHZ45">
        <v>0</v>
      </c>
      <c r="AIA45">
        <v>0</v>
      </c>
      <c r="AIB45">
        <v>0</v>
      </c>
      <c r="AIC45">
        <v>0</v>
      </c>
      <c r="AID45">
        <v>0</v>
      </c>
      <c r="AIE45">
        <v>0</v>
      </c>
      <c r="AIF45">
        <v>0</v>
      </c>
      <c r="AIG45">
        <v>0</v>
      </c>
      <c r="AIH45">
        <v>0</v>
      </c>
      <c r="AII45">
        <v>0</v>
      </c>
      <c r="AIJ45">
        <v>0</v>
      </c>
      <c r="AIK45">
        <v>0</v>
      </c>
      <c r="AIL45">
        <v>0</v>
      </c>
      <c r="AIM45">
        <v>14</v>
      </c>
      <c r="AIN45">
        <v>0</v>
      </c>
      <c r="AIO45">
        <v>0</v>
      </c>
      <c r="AIP45">
        <v>0</v>
      </c>
      <c r="AIQ45">
        <v>0</v>
      </c>
      <c r="AIR45">
        <v>0</v>
      </c>
      <c r="AIS45">
        <v>0</v>
      </c>
      <c r="AIT45">
        <v>0</v>
      </c>
      <c r="AIU45">
        <v>0</v>
      </c>
      <c r="AIV45">
        <v>0</v>
      </c>
      <c r="AIW45">
        <v>0</v>
      </c>
      <c r="AIX45">
        <v>0</v>
      </c>
      <c r="AIY45">
        <v>0</v>
      </c>
      <c r="AIZ45">
        <v>0</v>
      </c>
      <c r="AJA45">
        <v>0</v>
      </c>
      <c r="AJB45">
        <v>0</v>
      </c>
      <c r="AJC45">
        <v>0</v>
      </c>
      <c r="AJD45">
        <v>0</v>
      </c>
      <c r="AJE45">
        <v>0</v>
      </c>
      <c r="AJF45">
        <v>0</v>
      </c>
      <c r="AJG45">
        <v>0</v>
      </c>
      <c r="AJH45">
        <v>0</v>
      </c>
      <c r="AJI45">
        <v>0</v>
      </c>
      <c r="AJJ45">
        <v>0</v>
      </c>
      <c r="AJK45">
        <v>0</v>
      </c>
      <c r="AJL45">
        <v>0</v>
      </c>
      <c r="AJM45">
        <v>0</v>
      </c>
      <c r="AJN45">
        <v>0</v>
      </c>
      <c r="AJO45">
        <v>0</v>
      </c>
      <c r="AJP45">
        <v>7289</v>
      </c>
      <c r="AJQ45">
        <v>4</v>
      </c>
      <c r="AJR45">
        <v>0</v>
      </c>
      <c r="AJS45">
        <v>0</v>
      </c>
      <c r="AJT45">
        <v>0</v>
      </c>
      <c r="AJU45">
        <v>23</v>
      </c>
      <c r="AJV45">
        <v>0</v>
      </c>
      <c r="AJW45">
        <v>0</v>
      </c>
      <c r="AJX45">
        <v>0</v>
      </c>
      <c r="AJY45">
        <v>0</v>
      </c>
      <c r="AJZ45">
        <v>0</v>
      </c>
      <c r="AKA45">
        <v>0</v>
      </c>
      <c r="AKB45">
        <v>0</v>
      </c>
      <c r="AKC45">
        <v>0</v>
      </c>
      <c r="AKD45">
        <v>0</v>
      </c>
      <c r="AKE45">
        <v>0</v>
      </c>
      <c r="AKF45">
        <v>3919</v>
      </c>
      <c r="AKG45">
        <v>408</v>
      </c>
      <c r="AKH45">
        <v>9</v>
      </c>
      <c r="AKI45">
        <v>0</v>
      </c>
      <c r="AKJ45">
        <v>0</v>
      </c>
      <c r="AKK45">
        <v>0</v>
      </c>
      <c r="AKL45">
        <v>0</v>
      </c>
      <c r="AKM45">
        <v>1</v>
      </c>
      <c r="AKN45">
        <v>0</v>
      </c>
      <c r="AKO45">
        <v>0</v>
      </c>
      <c r="AKP45">
        <v>0</v>
      </c>
      <c r="AKQ45">
        <v>0</v>
      </c>
      <c r="AKR45">
        <v>0</v>
      </c>
      <c r="AKS45">
        <v>1</v>
      </c>
      <c r="AKT45">
        <v>0</v>
      </c>
      <c r="AKU45">
        <v>0</v>
      </c>
      <c r="AKV45">
        <v>0</v>
      </c>
      <c r="AKW45">
        <v>0</v>
      </c>
      <c r="AKX45">
        <v>0</v>
      </c>
      <c r="AKY45">
        <v>0</v>
      </c>
      <c r="AKZ45">
        <v>0</v>
      </c>
      <c r="ALA45">
        <v>0</v>
      </c>
      <c r="ALB45">
        <v>0</v>
      </c>
      <c r="ALC45">
        <v>0</v>
      </c>
      <c r="ALD45">
        <v>0</v>
      </c>
      <c r="ALE45">
        <v>0</v>
      </c>
      <c r="ALF45">
        <v>0</v>
      </c>
      <c r="ALG45">
        <v>0</v>
      </c>
      <c r="ALH45">
        <v>0</v>
      </c>
    </row>
    <row r="46" spans="1:996" hidden="1">
      <c r="A46" s="178" t="s">
        <v>167</v>
      </c>
      <c r="B46">
        <v>2105</v>
      </c>
      <c r="C46">
        <v>123</v>
      </c>
      <c r="D46">
        <v>34</v>
      </c>
      <c r="E46">
        <v>52</v>
      </c>
      <c r="F46">
        <v>0</v>
      </c>
      <c r="G46">
        <v>0</v>
      </c>
      <c r="H46">
        <v>0</v>
      </c>
      <c r="I46">
        <v>966</v>
      </c>
      <c r="J46">
        <v>0</v>
      </c>
      <c r="K46">
        <v>0</v>
      </c>
      <c r="L46">
        <v>0</v>
      </c>
      <c r="M46">
        <v>0</v>
      </c>
      <c r="N46">
        <v>0</v>
      </c>
      <c r="O46">
        <v>68</v>
      </c>
      <c r="P46">
        <v>0</v>
      </c>
      <c r="Q46">
        <v>0</v>
      </c>
      <c r="R46">
        <v>0</v>
      </c>
      <c r="S46">
        <v>21</v>
      </c>
      <c r="T46">
        <v>0</v>
      </c>
      <c r="U46">
        <v>0</v>
      </c>
      <c r="V46">
        <v>2</v>
      </c>
      <c r="W46">
        <v>3371</v>
      </c>
      <c r="X46">
        <v>0</v>
      </c>
      <c r="Y46">
        <v>1099</v>
      </c>
      <c r="Z46">
        <v>0</v>
      </c>
      <c r="AA46">
        <v>2158</v>
      </c>
      <c r="AB46">
        <v>91</v>
      </c>
      <c r="AC46">
        <v>81</v>
      </c>
      <c r="AD46">
        <v>8</v>
      </c>
      <c r="AE46">
        <v>0</v>
      </c>
      <c r="AF46">
        <v>0</v>
      </c>
      <c r="AG46">
        <v>0</v>
      </c>
      <c r="AH46">
        <v>106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54</v>
      </c>
      <c r="AO46">
        <v>0</v>
      </c>
      <c r="AP46">
        <v>0</v>
      </c>
      <c r="AQ46">
        <v>0</v>
      </c>
      <c r="AR46">
        <v>20</v>
      </c>
      <c r="AS46">
        <v>0</v>
      </c>
      <c r="AT46">
        <v>1</v>
      </c>
      <c r="AU46">
        <v>7</v>
      </c>
      <c r="AV46">
        <v>2526</v>
      </c>
      <c r="AW46">
        <v>0</v>
      </c>
      <c r="AX46">
        <v>362</v>
      </c>
      <c r="AY46">
        <v>0</v>
      </c>
      <c r="AZ46">
        <v>3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3</v>
      </c>
      <c r="BV46">
        <v>0</v>
      </c>
      <c r="BW46">
        <v>2</v>
      </c>
      <c r="BX46">
        <v>0</v>
      </c>
      <c r="BY46">
        <v>1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2</v>
      </c>
      <c r="CS46">
        <v>0</v>
      </c>
      <c r="CT46">
        <v>3</v>
      </c>
      <c r="CU46">
        <v>0</v>
      </c>
      <c r="CV46">
        <v>1</v>
      </c>
      <c r="CW46">
        <v>0</v>
      </c>
      <c r="CX46">
        <v>2</v>
      </c>
      <c r="CY46">
        <v>0</v>
      </c>
      <c r="CZ46">
        <v>1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3</v>
      </c>
      <c r="DT46">
        <v>0</v>
      </c>
      <c r="DU46">
        <v>0</v>
      </c>
      <c r="DV46">
        <v>0</v>
      </c>
      <c r="DW46">
        <v>2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2</v>
      </c>
      <c r="ES46">
        <v>0</v>
      </c>
      <c r="ET46">
        <v>0</v>
      </c>
      <c r="EU46">
        <v>0</v>
      </c>
      <c r="EV46">
        <v>62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2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5</v>
      </c>
      <c r="FP46">
        <v>0</v>
      </c>
      <c r="FQ46">
        <v>69</v>
      </c>
      <c r="FR46">
        <v>0</v>
      </c>
      <c r="FS46">
        <v>10</v>
      </c>
      <c r="FT46">
        <v>0</v>
      </c>
      <c r="FU46">
        <v>52</v>
      </c>
      <c r="FV46">
        <v>1</v>
      </c>
      <c r="FW46">
        <v>3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4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60</v>
      </c>
      <c r="GQ46">
        <v>0</v>
      </c>
      <c r="GR46">
        <v>16</v>
      </c>
      <c r="GS46">
        <v>0</v>
      </c>
      <c r="GT46">
        <v>29</v>
      </c>
      <c r="GU46">
        <v>0</v>
      </c>
      <c r="GV46">
        <v>4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33</v>
      </c>
      <c r="HP46">
        <v>0</v>
      </c>
      <c r="HQ46">
        <v>3</v>
      </c>
      <c r="HR46">
        <v>0</v>
      </c>
      <c r="HS46">
        <v>90</v>
      </c>
      <c r="HT46">
        <v>10</v>
      </c>
      <c r="HU46">
        <v>47</v>
      </c>
      <c r="HV46">
        <v>1</v>
      </c>
      <c r="HW46">
        <v>0</v>
      </c>
      <c r="HX46">
        <v>0</v>
      </c>
      <c r="HY46">
        <v>0</v>
      </c>
      <c r="HZ46">
        <v>0</v>
      </c>
      <c r="IA46">
        <v>0</v>
      </c>
      <c r="IB46">
        <v>0</v>
      </c>
      <c r="IC46">
        <v>0</v>
      </c>
      <c r="ID46">
        <v>0</v>
      </c>
      <c r="IE46">
        <v>0</v>
      </c>
      <c r="IF46">
        <v>1</v>
      </c>
      <c r="IG46">
        <v>0</v>
      </c>
      <c r="IH46">
        <v>0</v>
      </c>
      <c r="II46">
        <v>0</v>
      </c>
      <c r="IJ46">
        <v>0</v>
      </c>
      <c r="IK46">
        <v>0</v>
      </c>
      <c r="IL46">
        <v>0</v>
      </c>
      <c r="IM46">
        <v>0</v>
      </c>
      <c r="IN46">
        <v>149</v>
      </c>
      <c r="IO46">
        <v>0</v>
      </c>
      <c r="IP46">
        <v>39</v>
      </c>
      <c r="IQ46">
        <v>0</v>
      </c>
      <c r="IR46">
        <v>47</v>
      </c>
      <c r="IS46">
        <v>8</v>
      </c>
      <c r="IT46">
        <v>2</v>
      </c>
      <c r="IU46">
        <v>9</v>
      </c>
      <c r="IV46">
        <v>0</v>
      </c>
      <c r="IW46">
        <v>0</v>
      </c>
      <c r="IX46">
        <v>0</v>
      </c>
      <c r="IY46">
        <v>0</v>
      </c>
      <c r="IZ46">
        <v>0</v>
      </c>
      <c r="JA46">
        <v>0</v>
      </c>
      <c r="JB46">
        <v>0</v>
      </c>
      <c r="JC46">
        <v>0</v>
      </c>
      <c r="JD46">
        <v>20</v>
      </c>
      <c r="JE46">
        <v>4</v>
      </c>
      <c r="JF46">
        <v>0</v>
      </c>
      <c r="JG46">
        <v>0</v>
      </c>
      <c r="JH46">
        <v>0</v>
      </c>
      <c r="JI46">
        <v>0</v>
      </c>
      <c r="JJ46">
        <v>4</v>
      </c>
      <c r="JK46">
        <v>0</v>
      </c>
      <c r="JL46">
        <v>1</v>
      </c>
      <c r="JM46">
        <v>95</v>
      </c>
      <c r="JN46">
        <v>0</v>
      </c>
      <c r="JO46">
        <v>88</v>
      </c>
      <c r="JP46">
        <v>0</v>
      </c>
      <c r="JQ46">
        <v>232</v>
      </c>
      <c r="JR46">
        <v>8</v>
      </c>
      <c r="JS46">
        <v>5</v>
      </c>
      <c r="JT46">
        <v>0</v>
      </c>
      <c r="JU46">
        <v>0</v>
      </c>
      <c r="JV46">
        <v>0</v>
      </c>
      <c r="JW46">
        <v>0</v>
      </c>
      <c r="JX46">
        <v>2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2</v>
      </c>
      <c r="KE46">
        <v>0</v>
      </c>
      <c r="KF46">
        <v>0</v>
      </c>
      <c r="KG46">
        <v>0</v>
      </c>
      <c r="KH46">
        <v>0</v>
      </c>
      <c r="KI46">
        <v>0</v>
      </c>
      <c r="KJ46">
        <v>0</v>
      </c>
      <c r="KK46">
        <v>0</v>
      </c>
      <c r="KL46">
        <v>249</v>
      </c>
      <c r="KM46">
        <v>0</v>
      </c>
      <c r="KN46">
        <v>47</v>
      </c>
      <c r="KO46">
        <v>0</v>
      </c>
      <c r="KP46">
        <v>96</v>
      </c>
      <c r="KQ46">
        <v>1</v>
      </c>
      <c r="KR46">
        <v>2</v>
      </c>
      <c r="KS46">
        <v>0</v>
      </c>
      <c r="KT46">
        <v>0</v>
      </c>
      <c r="KU46">
        <v>0</v>
      </c>
      <c r="KV46">
        <v>0</v>
      </c>
      <c r="KW46">
        <v>0</v>
      </c>
      <c r="KX46">
        <v>0</v>
      </c>
      <c r="KY46">
        <v>0</v>
      </c>
      <c r="KZ46">
        <v>0</v>
      </c>
      <c r="LA46">
        <v>0</v>
      </c>
      <c r="LB46">
        <v>0</v>
      </c>
      <c r="LC46">
        <v>0</v>
      </c>
      <c r="LD46">
        <v>0</v>
      </c>
      <c r="LE46">
        <v>0</v>
      </c>
      <c r="LF46">
        <v>0</v>
      </c>
      <c r="LG46">
        <v>0</v>
      </c>
      <c r="LH46">
        <v>0</v>
      </c>
      <c r="LI46">
        <v>0</v>
      </c>
      <c r="LJ46">
        <v>0</v>
      </c>
      <c r="LK46">
        <v>99</v>
      </c>
      <c r="LL46">
        <v>0</v>
      </c>
      <c r="LM46">
        <v>0</v>
      </c>
      <c r="LN46">
        <v>0</v>
      </c>
      <c r="LO46">
        <v>125</v>
      </c>
      <c r="LP46">
        <v>0</v>
      </c>
      <c r="LQ46">
        <v>4</v>
      </c>
      <c r="LR46">
        <v>0</v>
      </c>
      <c r="LS46">
        <v>0</v>
      </c>
      <c r="LT46">
        <v>0</v>
      </c>
      <c r="LU46">
        <v>0</v>
      </c>
      <c r="LV46">
        <v>0</v>
      </c>
      <c r="LW46">
        <v>0</v>
      </c>
      <c r="LX46">
        <v>0</v>
      </c>
      <c r="LY46">
        <v>0</v>
      </c>
      <c r="LZ46">
        <v>0</v>
      </c>
      <c r="MA46">
        <v>0</v>
      </c>
      <c r="MB46">
        <v>0</v>
      </c>
      <c r="MC46">
        <v>0</v>
      </c>
      <c r="MD46">
        <v>0</v>
      </c>
      <c r="ME46">
        <v>0</v>
      </c>
      <c r="MF46">
        <v>0</v>
      </c>
      <c r="MG46">
        <v>0</v>
      </c>
      <c r="MH46">
        <v>0</v>
      </c>
      <c r="MI46">
        <v>0</v>
      </c>
      <c r="MJ46">
        <v>129</v>
      </c>
      <c r="MK46">
        <v>0</v>
      </c>
      <c r="ML46">
        <v>15</v>
      </c>
      <c r="MM46">
        <v>0</v>
      </c>
      <c r="MN46">
        <v>32</v>
      </c>
      <c r="MO46">
        <v>0</v>
      </c>
      <c r="MP46">
        <v>1</v>
      </c>
      <c r="MQ46">
        <v>0</v>
      </c>
      <c r="MR46">
        <v>0</v>
      </c>
      <c r="MS46">
        <v>0</v>
      </c>
      <c r="MT46">
        <v>0</v>
      </c>
      <c r="MU46">
        <v>0</v>
      </c>
      <c r="MV46">
        <v>0</v>
      </c>
      <c r="MW46">
        <v>0</v>
      </c>
      <c r="MX46">
        <v>0</v>
      </c>
      <c r="MY46">
        <v>0</v>
      </c>
      <c r="MZ46">
        <v>0</v>
      </c>
      <c r="NA46">
        <v>0</v>
      </c>
      <c r="NB46">
        <v>0</v>
      </c>
      <c r="NC46">
        <v>0</v>
      </c>
      <c r="ND46">
        <v>0</v>
      </c>
      <c r="NE46">
        <v>0</v>
      </c>
      <c r="NF46">
        <v>0</v>
      </c>
      <c r="NG46">
        <v>0</v>
      </c>
      <c r="NH46">
        <v>0</v>
      </c>
      <c r="NI46">
        <v>33</v>
      </c>
      <c r="NJ46">
        <v>0</v>
      </c>
      <c r="NK46">
        <v>1</v>
      </c>
      <c r="NL46">
        <v>0</v>
      </c>
      <c r="NM46">
        <v>136</v>
      </c>
      <c r="NN46">
        <v>0</v>
      </c>
      <c r="NO46">
        <v>13</v>
      </c>
      <c r="NP46">
        <v>0</v>
      </c>
      <c r="NQ46">
        <v>0</v>
      </c>
      <c r="NR46">
        <v>0</v>
      </c>
      <c r="NS46">
        <v>0</v>
      </c>
      <c r="NT46">
        <v>0</v>
      </c>
      <c r="NU46">
        <v>0</v>
      </c>
      <c r="NV46">
        <v>0</v>
      </c>
      <c r="NW46">
        <v>0</v>
      </c>
      <c r="NX46">
        <v>0</v>
      </c>
      <c r="NY46">
        <v>0</v>
      </c>
      <c r="NZ46">
        <v>0</v>
      </c>
      <c r="OA46">
        <v>0</v>
      </c>
      <c r="OB46">
        <v>0</v>
      </c>
      <c r="OC46">
        <v>0</v>
      </c>
      <c r="OD46">
        <v>0</v>
      </c>
      <c r="OE46">
        <v>0</v>
      </c>
      <c r="OF46">
        <v>0</v>
      </c>
      <c r="OG46">
        <v>0</v>
      </c>
      <c r="OH46">
        <v>149</v>
      </c>
      <c r="OI46">
        <v>0</v>
      </c>
      <c r="OJ46">
        <v>27</v>
      </c>
      <c r="OK46">
        <v>0</v>
      </c>
      <c r="OL46">
        <v>5172</v>
      </c>
      <c r="OM46">
        <v>242</v>
      </c>
      <c r="ON46">
        <v>197</v>
      </c>
      <c r="OO46">
        <v>70</v>
      </c>
      <c r="OP46">
        <v>0</v>
      </c>
      <c r="OQ46">
        <v>0</v>
      </c>
      <c r="OR46">
        <v>0</v>
      </c>
      <c r="OS46">
        <v>1074</v>
      </c>
      <c r="OT46">
        <v>0</v>
      </c>
      <c r="OU46">
        <v>0</v>
      </c>
      <c r="OV46">
        <v>0</v>
      </c>
      <c r="OW46">
        <v>0</v>
      </c>
      <c r="OX46">
        <v>20</v>
      </c>
      <c r="OY46">
        <v>135</v>
      </c>
      <c r="OZ46">
        <v>0</v>
      </c>
      <c r="PA46">
        <v>0</v>
      </c>
      <c r="PB46">
        <v>0</v>
      </c>
      <c r="PC46">
        <v>41</v>
      </c>
      <c r="PD46">
        <v>4</v>
      </c>
      <c r="PE46">
        <v>8</v>
      </c>
      <c r="PF46">
        <v>10</v>
      </c>
      <c r="PG46">
        <v>6973</v>
      </c>
      <c r="PH46">
        <v>0</v>
      </c>
      <c r="PI46">
        <v>1710</v>
      </c>
      <c r="PJ46">
        <v>0</v>
      </c>
      <c r="PK46">
        <v>847</v>
      </c>
      <c r="PL46">
        <v>351</v>
      </c>
      <c r="PM46">
        <v>14</v>
      </c>
      <c r="PN46">
        <v>0</v>
      </c>
      <c r="PO46">
        <v>0</v>
      </c>
      <c r="PP46">
        <v>0</v>
      </c>
      <c r="PQ46">
        <v>0</v>
      </c>
      <c r="PR46">
        <v>0</v>
      </c>
      <c r="PS46">
        <v>0</v>
      </c>
      <c r="PT46">
        <v>47</v>
      </c>
      <c r="PU46">
        <v>0</v>
      </c>
      <c r="PV46">
        <v>0</v>
      </c>
      <c r="PW46">
        <v>0</v>
      </c>
      <c r="PX46">
        <v>0</v>
      </c>
      <c r="PY46">
        <v>0</v>
      </c>
      <c r="PZ46">
        <v>0</v>
      </c>
      <c r="QA46">
        <v>0</v>
      </c>
      <c r="QB46">
        <v>0</v>
      </c>
      <c r="QC46">
        <v>0</v>
      </c>
      <c r="QD46">
        <v>0</v>
      </c>
      <c r="QE46">
        <v>7</v>
      </c>
      <c r="QF46">
        <v>1266</v>
      </c>
      <c r="QG46">
        <v>0</v>
      </c>
      <c r="QH46">
        <v>0</v>
      </c>
      <c r="QI46">
        <v>0</v>
      </c>
      <c r="QJ46">
        <v>368</v>
      </c>
      <c r="QK46">
        <v>331</v>
      </c>
      <c r="QL46">
        <v>4</v>
      </c>
      <c r="QM46">
        <v>0</v>
      </c>
      <c r="QN46">
        <v>0</v>
      </c>
      <c r="QO46">
        <v>0</v>
      </c>
      <c r="QP46">
        <v>0</v>
      </c>
      <c r="QQ46">
        <v>0</v>
      </c>
      <c r="QR46">
        <v>0</v>
      </c>
      <c r="QS46">
        <v>7</v>
      </c>
      <c r="QT46">
        <v>0</v>
      </c>
      <c r="QU46">
        <v>0</v>
      </c>
      <c r="QV46">
        <v>0</v>
      </c>
      <c r="QW46">
        <v>0</v>
      </c>
      <c r="QX46">
        <v>0</v>
      </c>
      <c r="QY46">
        <v>0</v>
      </c>
      <c r="QZ46">
        <v>0</v>
      </c>
      <c r="RA46">
        <v>0</v>
      </c>
      <c r="RB46">
        <v>0</v>
      </c>
      <c r="RC46">
        <v>0</v>
      </c>
      <c r="RD46">
        <v>22</v>
      </c>
      <c r="RE46">
        <v>732</v>
      </c>
      <c r="RF46">
        <v>0</v>
      </c>
      <c r="RG46">
        <v>3</v>
      </c>
      <c r="RH46">
        <v>0</v>
      </c>
      <c r="RI46">
        <v>1</v>
      </c>
      <c r="RJ46">
        <v>0</v>
      </c>
      <c r="RK46">
        <v>0</v>
      </c>
      <c r="RL46">
        <v>0</v>
      </c>
      <c r="RM46">
        <v>0</v>
      </c>
      <c r="RN46">
        <v>0</v>
      </c>
      <c r="RO46">
        <v>0</v>
      </c>
      <c r="RP46">
        <v>0</v>
      </c>
      <c r="RQ46">
        <v>0</v>
      </c>
      <c r="RR46">
        <v>0</v>
      </c>
      <c r="RS46">
        <v>0</v>
      </c>
      <c r="RT46">
        <v>0</v>
      </c>
      <c r="RU46">
        <v>0</v>
      </c>
      <c r="RV46">
        <v>0</v>
      </c>
      <c r="RW46">
        <v>0</v>
      </c>
      <c r="RX46">
        <v>0</v>
      </c>
      <c r="RY46">
        <v>0</v>
      </c>
      <c r="RZ46">
        <v>0</v>
      </c>
      <c r="SA46">
        <v>0</v>
      </c>
      <c r="SB46">
        <v>0</v>
      </c>
      <c r="SC46">
        <v>0</v>
      </c>
      <c r="SD46">
        <v>1</v>
      </c>
      <c r="SE46">
        <v>0</v>
      </c>
      <c r="SF46">
        <v>0</v>
      </c>
      <c r="SG46">
        <v>0</v>
      </c>
      <c r="SH46">
        <v>0</v>
      </c>
      <c r="SI46">
        <v>0</v>
      </c>
      <c r="SJ46">
        <v>0</v>
      </c>
      <c r="SK46">
        <v>0</v>
      </c>
      <c r="SL46">
        <v>0</v>
      </c>
      <c r="SM46">
        <v>0</v>
      </c>
      <c r="SN46">
        <v>0</v>
      </c>
      <c r="SO46">
        <v>0</v>
      </c>
      <c r="SP46">
        <v>0</v>
      </c>
      <c r="SQ46">
        <v>0</v>
      </c>
      <c r="SR46">
        <v>0</v>
      </c>
      <c r="SS46">
        <v>0</v>
      </c>
      <c r="ST46">
        <v>0</v>
      </c>
      <c r="SU46">
        <v>0</v>
      </c>
      <c r="SV46">
        <v>0</v>
      </c>
      <c r="SW46">
        <v>0</v>
      </c>
      <c r="SX46">
        <v>0</v>
      </c>
      <c r="SY46">
        <v>0</v>
      </c>
      <c r="SZ46">
        <v>0</v>
      </c>
      <c r="TA46">
        <v>0</v>
      </c>
      <c r="TB46">
        <v>0</v>
      </c>
      <c r="TC46">
        <v>0</v>
      </c>
      <c r="TD46">
        <v>0</v>
      </c>
      <c r="TE46">
        <v>0</v>
      </c>
      <c r="TF46">
        <v>0</v>
      </c>
      <c r="TG46">
        <v>0</v>
      </c>
      <c r="TH46">
        <v>0</v>
      </c>
      <c r="TI46">
        <v>0</v>
      </c>
      <c r="TJ46">
        <v>0</v>
      </c>
      <c r="TK46">
        <v>0</v>
      </c>
      <c r="TL46">
        <v>0</v>
      </c>
      <c r="TM46">
        <v>0</v>
      </c>
      <c r="TN46">
        <v>0</v>
      </c>
      <c r="TO46">
        <v>0</v>
      </c>
      <c r="TP46">
        <v>0</v>
      </c>
      <c r="TQ46">
        <v>0</v>
      </c>
      <c r="TR46">
        <v>0</v>
      </c>
      <c r="TS46">
        <v>0</v>
      </c>
      <c r="TT46">
        <v>0</v>
      </c>
      <c r="TU46">
        <v>0</v>
      </c>
      <c r="TV46">
        <v>0</v>
      </c>
      <c r="TW46">
        <v>0</v>
      </c>
      <c r="TX46">
        <v>0</v>
      </c>
      <c r="TY46">
        <v>0</v>
      </c>
      <c r="TZ46">
        <v>0</v>
      </c>
      <c r="UA46">
        <v>0</v>
      </c>
      <c r="UB46">
        <v>0</v>
      </c>
      <c r="UC46">
        <v>0</v>
      </c>
      <c r="UD46">
        <v>0</v>
      </c>
      <c r="UE46">
        <v>0</v>
      </c>
      <c r="UF46">
        <v>0</v>
      </c>
      <c r="UG46">
        <v>0</v>
      </c>
      <c r="UH46">
        <v>0</v>
      </c>
      <c r="UI46">
        <v>0</v>
      </c>
      <c r="UJ46">
        <v>0</v>
      </c>
      <c r="UK46">
        <v>0</v>
      </c>
      <c r="UL46">
        <v>0</v>
      </c>
      <c r="UM46">
        <v>0</v>
      </c>
      <c r="UN46">
        <v>0</v>
      </c>
      <c r="UO46">
        <v>0</v>
      </c>
      <c r="UP46">
        <v>0</v>
      </c>
      <c r="UQ46">
        <v>0</v>
      </c>
      <c r="UR46">
        <v>0</v>
      </c>
      <c r="US46">
        <v>0</v>
      </c>
      <c r="UT46">
        <v>0</v>
      </c>
      <c r="UU46">
        <v>0</v>
      </c>
      <c r="UV46">
        <v>0</v>
      </c>
      <c r="UW46">
        <v>0</v>
      </c>
      <c r="UX46">
        <v>0</v>
      </c>
      <c r="UY46">
        <v>0</v>
      </c>
      <c r="UZ46">
        <v>0</v>
      </c>
      <c r="VA46">
        <v>0</v>
      </c>
      <c r="VB46">
        <v>0</v>
      </c>
      <c r="VC46">
        <v>0</v>
      </c>
      <c r="VD46">
        <v>0</v>
      </c>
      <c r="VE46">
        <v>0</v>
      </c>
      <c r="VF46">
        <v>0</v>
      </c>
      <c r="VG46">
        <v>0</v>
      </c>
      <c r="VH46">
        <v>0</v>
      </c>
      <c r="VI46">
        <v>0</v>
      </c>
      <c r="VJ46">
        <v>0</v>
      </c>
      <c r="VK46">
        <v>0</v>
      </c>
      <c r="VL46">
        <v>0</v>
      </c>
      <c r="VM46">
        <v>0</v>
      </c>
      <c r="VN46">
        <v>0</v>
      </c>
      <c r="VO46">
        <v>0</v>
      </c>
      <c r="VP46">
        <v>0</v>
      </c>
      <c r="VQ46">
        <v>0</v>
      </c>
      <c r="VR46">
        <v>0</v>
      </c>
      <c r="VS46">
        <v>0</v>
      </c>
      <c r="VT46">
        <v>0</v>
      </c>
      <c r="VU46">
        <v>0</v>
      </c>
      <c r="VV46">
        <v>0</v>
      </c>
      <c r="VW46">
        <v>0</v>
      </c>
      <c r="VX46">
        <v>0</v>
      </c>
      <c r="VY46">
        <v>0</v>
      </c>
      <c r="VZ46">
        <v>0</v>
      </c>
      <c r="WA46">
        <v>0</v>
      </c>
      <c r="WB46">
        <v>0</v>
      </c>
      <c r="WC46">
        <v>0</v>
      </c>
      <c r="WD46">
        <v>0</v>
      </c>
      <c r="WE46">
        <v>1</v>
      </c>
      <c r="WF46">
        <v>0</v>
      </c>
      <c r="WG46">
        <v>0</v>
      </c>
      <c r="WH46">
        <v>0</v>
      </c>
      <c r="WI46">
        <v>0</v>
      </c>
      <c r="WJ46">
        <v>0</v>
      </c>
      <c r="WK46">
        <v>0</v>
      </c>
      <c r="WL46">
        <v>0</v>
      </c>
      <c r="WM46">
        <v>0</v>
      </c>
      <c r="WN46">
        <v>0</v>
      </c>
      <c r="WO46">
        <v>0</v>
      </c>
      <c r="WP46">
        <v>0</v>
      </c>
      <c r="WQ46">
        <v>0</v>
      </c>
      <c r="WR46">
        <v>0</v>
      </c>
      <c r="WS46">
        <v>0</v>
      </c>
      <c r="WT46">
        <v>0</v>
      </c>
      <c r="WU46">
        <v>0</v>
      </c>
      <c r="WV46">
        <v>0</v>
      </c>
      <c r="WW46">
        <v>0</v>
      </c>
      <c r="WX46">
        <v>0</v>
      </c>
      <c r="WY46">
        <v>1</v>
      </c>
      <c r="WZ46">
        <v>0</v>
      </c>
      <c r="XA46">
        <v>0</v>
      </c>
      <c r="XB46">
        <v>0</v>
      </c>
      <c r="XC46">
        <v>0</v>
      </c>
      <c r="XD46">
        <v>1</v>
      </c>
      <c r="XE46">
        <v>0</v>
      </c>
      <c r="XF46">
        <v>0</v>
      </c>
      <c r="XG46">
        <v>0</v>
      </c>
      <c r="XH46">
        <v>0</v>
      </c>
      <c r="XI46">
        <v>0</v>
      </c>
      <c r="XJ46">
        <v>0</v>
      </c>
      <c r="XK46">
        <v>0</v>
      </c>
      <c r="XL46">
        <v>0</v>
      </c>
      <c r="XM46">
        <v>0</v>
      </c>
      <c r="XN46">
        <v>0</v>
      </c>
      <c r="XO46">
        <v>0</v>
      </c>
      <c r="XP46">
        <v>0</v>
      </c>
      <c r="XQ46">
        <v>0</v>
      </c>
      <c r="XR46">
        <v>0</v>
      </c>
      <c r="XS46">
        <v>0</v>
      </c>
      <c r="XT46">
        <v>0</v>
      </c>
      <c r="XU46">
        <v>0</v>
      </c>
      <c r="XV46">
        <v>0</v>
      </c>
      <c r="XW46">
        <v>0</v>
      </c>
      <c r="XX46">
        <v>1</v>
      </c>
      <c r="XY46">
        <v>0</v>
      </c>
      <c r="XZ46">
        <v>0</v>
      </c>
      <c r="YA46">
        <v>0</v>
      </c>
      <c r="YB46">
        <v>2</v>
      </c>
      <c r="YC46">
        <v>0</v>
      </c>
      <c r="YD46">
        <v>0</v>
      </c>
      <c r="YE46">
        <v>0</v>
      </c>
      <c r="YF46">
        <v>0</v>
      </c>
      <c r="YG46">
        <v>0</v>
      </c>
      <c r="YH46">
        <v>0</v>
      </c>
      <c r="YI46">
        <v>0</v>
      </c>
      <c r="YJ46">
        <v>0</v>
      </c>
      <c r="YK46">
        <v>0</v>
      </c>
      <c r="YL46">
        <v>0</v>
      </c>
      <c r="YM46">
        <v>0</v>
      </c>
      <c r="YN46">
        <v>0</v>
      </c>
      <c r="YO46">
        <v>0</v>
      </c>
      <c r="YP46">
        <v>0</v>
      </c>
      <c r="YQ46">
        <v>0</v>
      </c>
      <c r="YR46">
        <v>0</v>
      </c>
      <c r="YS46">
        <v>0</v>
      </c>
      <c r="YT46">
        <v>0</v>
      </c>
      <c r="YU46">
        <v>0</v>
      </c>
      <c r="YV46">
        <v>0</v>
      </c>
      <c r="YW46">
        <v>2</v>
      </c>
      <c r="YX46">
        <v>0</v>
      </c>
      <c r="YY46">
        <v>0</v>
      </c>
      <c r="YZ46">
        <v>0</v>
      </c>
      <c r="ZA46">
        <v>0</v>
      </c>
      <c r="ZB46">
        <v>1</v>
      </c>
      <c r="ZC46">
        <v>0</v>
      </c>
      <c r="ZD46">
        <v>0</v>
      </c>
      <c r="ZE46">
        <v>0</v>
      </c>
      <c r="ZF46">
        <v>0</v>
      </c>
      <c r="ZG46">
        <v>0</v>
      </c>
      <c r="ZH46">
        <v>0</v>
      </c>
      <c r="ZI46">
        <v>0</v>
      </c>
      <c r="ZJ46">
        <v>0</v>
      </c>
      <c r="ZK46">
        <v>0</v>
      </c>
      <c r="ZL46">
        <v>0</v>
      </c>
      <c r="ZM46">
        <v>0</v>
      </c>
      <c r="ZN46">
        <v>0</v>
      </c>
      <c r="ZO46">
        <v>0</v>
      </c>
      <c r="ZP46">
        <v>0</v>
      </c>
      <c r="ZQ46">
        <v>0</v>
      </c>
      <c r="ZR46">
        <v>0</v>
      </c>
      <c r="ZS46">
        <v>0</v>
      </c>
      <c r="ZT46">
        <v>0</v>
      </c>
      <c r="ZU46">
        <v>0</v>
      </c>
      <c r="ZV46">
        <v>1</v>
      </c>
      <c r="ZW46">
        <v>0</v>
      </c>
      <c r="ZX46">
        <v>0</v>
      </c>
      <c r="ZY46">
        <v>0</v>
      </c>
      <c r="ZZ46">
        <v>4</v>
      </c>
      <c r="AAA46">
        <v>5</v>
      </c>
      <c r="AAB46">
        <v>0</v>
      </c>
      <c r="AAC46">
        <v>0</v>
      </c>
      <c r="AAD46">
        <v>0</v>
      </c>
      <c r="AAE46">
        <v>0</v>
      </c>
      <c r="AAF46">
        <v>0</v>
      </c>
      <c r="AAG46">
        <v>0</v>
      </c>
      <c r="AAH46">
        <v>0</v>
      </c>
      <c r="AAI46">
        <v>0</v>
      </c>
      <c r="AAJ46">
        <v>0</v>
      </c>
      <c r="AAK46">
        <v>0</v>
      </c>
      <c r="AAL46">
        <v>0</v>
      </c>
      <c r="AAM46">
        <v>0</v>
      </c>
      <c r="AAN46">
        <v>0</v>
      </c>
      <c r="AAO46">
        <v>0</v>
      </c>
      <c r="AAP46">
        <v>0</v>
      </c>
      <c r="AAQ46">
        <v>0</v>
      </c>
      <c r="AAR46">
        <v>0</v>
      </c>
      <c r="AAS46">
        <v>0</v>
      </c>
      <c r="AAT46">
        <v>0</v>
      </c>
      <c r="AAU46">
        <v>9</v>
      </c>
      <c r="AAV46">
        <v>0</v>
      </c>
      <c r="AAW46">
        <v>0</v>
      </c>
      <c r="AAX46">
        <v>0</v>
      </c>
      <c r="AAY46">
        <v>16</v>
      </c>
      <c r="AAZ46">
        <v>11</v>
      </c>
      <c r="ABA46">
        <v>4</v>
      </c>
      <c r="ABB46">
        <v>0</v>
      </c>
      <c r="ABC46">
        <v>0</v>
      </c>
      <c r="ABD46">
        <v>0</v>
      </c>
      <c r="ABE46">
        <v>0</v>
      </c>
      <c r="ABF46">
        <v>0</v>
      </c>
      <c r="ABG46">
        <v>0</v>
      </c>
      <c r="ABH46">
        <v>0</v>
      </c>
      <c r="ABI46">
        <v>0</v>
      </c>
      <c r="ABJ46">
        <v>0</v>
      </c>
      <c r="ABK46">
        <v>0</v>
      </c>
      <c r="ABL46">
        <v>0</v>
      </c>
      <c r="ABM46">
        <v>0</v>
      </c>
      <c r="ABN46">
        <v>0</v>
      </c>
      <c r="ABO46">
        <v>0</v>
      </c>
      <c r="ABP46">
        <v>0</v>
      </c>
      <c r="ABQ46">
        <v>0</v>
      </c>
      <c r="ABR46">
        <v>0</v>
      </c>
      <c r="ABS46">
        <v>0</v>
      </c>
      <c r="ABT46">
        <v>31</v>
      </c>
      <c r="ABU46">
        <v>0</v>
      </c>
      <c r="ABV46">
        <v>0</v>
      </c>
      <c r="ABW46">
        <v>0</v>
      </c>
      <c r="ABX46">
        <v>0</v>
      </c>
      <c r="ABY46">
        <v>0</v>
      </c>
      <c r="ABZ46">
        <v>0</v>
      </c>
      <c r="ACA46">
        <v>0</v>
      </c>
      <c r="ACB46">
        <v>0</v>
      </c>
      <c r="ACC46">
        <v>0</v>
      </c>
      <c r="ACD46">
        <v>0</v>
      </c>
      <c r="ACE46">
        <v>0</v>
      </c>
      <c r="ACF46">
        <v>0</v>
      </c>
      <c r="ACG46">
        <v>0</v>
      </c>
      <c r="ACH46">
        <v>0</v>
      </c>
      <c r="ACI46">
        <v>0</v>
      </c>
      <c r="ACJ46">
        <v>0</v>
      </c>
      <c r="ACK46">
        <v>0</v>
      </c>
      <c r="ACL46">
        <v>0</v>
      </c>
      <c r="ACM46">
        <v>0</v>
      </c>
      <c r="ACN46">
        <v>0</v>
      </c>
      <c r="ACO46">
        <v>0</v>
      </c>
      <c r="ACP46">
        <v>0</v>
      </c>
      <c r="ACQ46">
        <v>0</v>
      </c>
      <c r="ACR46">
        <v>0</v>
      </c>
      <c r="ACS46">
        <v>0</v>
      </c>
      <c r="ACT46">
        <v>0</v>
      </c>
      <c r="ACU46">
        <v>0</v>
      </c>
      <c r="ACV46">
        <v>0</v>
      </c>
      <c r="ACW46">
        <v>0</v>
      </c>
      <c r="ACX46">
        <v>1</v>
      </c>
      <c r="ACY46">
        <v>0</v>
      </c>
      <c r="ACZ46">
        <v>0</v>
      </c>
      <c r="ADA46">
        <v>0</v>
      </c>
      <c r="ADB46">
        <v>0</v>
      </c>
      <c r="ADC46">
        <v>0</v>
      </c>
      <c r="ADD46">
        <v>0</v>
      </c>
      <c r="ADE46">
        <v>0</v>
      </c>
      <c r="ADF46">
        <v>0</v>
      </c>
      <c r="ADG46">
        <v>0</v>
      </c>
      <c r="ADH46">
        <v>0</v>
      </c>
      <c r="ADI46">
        <v>0</v>
      </c>
      <c r="ADJ46">
        <v>0</v>
      </c>
      <c r="ADK46">
        <v>0</v>
      </c>
      <c r="ADL46">
        <v>0</v>
      </c>
      <c r="ADM46">
        <v>0</v>
      </c>
      <c r="ADN46">
        <v>0</v>
      </c>
      <c r="ADO46">
        <v>0</v>
      </c>
      <c r="ADP46">
        <v>0</v>
      </c>
      <c r="ADQ46">
        <v>0</v>
      </c>
      <c r="ADR46">
        <v>1</v>
      </c>
      <c r="ADS46">
        <v>0</v>
      </c>
      <c r="ADT46">
        <v>0</v>
      </c>
      <c r="ADU46">
        <v>0</v>
      </c>
      <c r="ADV46">
        <v>342</v>
      </c>
      <c r="ADW46">
        <v>42</v>
      </c>
      <c r="ADX46">
        <v>14</v>
      </c>
      <c r="ADY46">
        <v>0</v>
      </c>
      <c r="ADZ46">
        <v>0</v>
      </c>
      <c r="AEA46">
        <v>0</v>
      </c>
      <c r="AEB46">
        <v>0</v>
      </c>
      <c r="AEC46">
        <v>0</v>
      </c>
      <c r="AED46">
        <v>0</v>
      </c>
      <c r="AEE46">
        <v>1</v>
      </c>
      <c r="AEF46">
        <v>0</v>
      </c>
      <c r="AEG46">
        <v>0</v>
      </c>
      <c r="AEH46">
        <v>0</v>
      </c>
      <c r="AEI46">
        <v>0</v>
      </c>
      <c r="AEJ46">
        <v>0</v>
      </c>
      <c r="AEK46">
        <v>0</v>
      </c>
      <c r="AEL46">
        <v>0</v>
      </c>
      <c r="AEM46">
        <v>0</v>
      </c>
      <c r="AEN46">
        <v>0</v>
      </c>
      <c r="AEO46">
        <v>0</v>
      </c>
      <c r="AEP46">
        <v>6</v>
      </c>
      <c r="AEQ46">
        <v>405</v>
      </c>
      <c r="AER46">
        <v>0</v>
      </c>
      <c r="AES46">
        <v>3</v>
      </c>
      <c r="AET46">
        <v>0</v>
      </c>
      <c r="AEU46">
        <v>1580</v>
      </c>
      <c r="AEV46">
        <v>744</v>
      </c>
      <c r="AEW46">
        <v>36</v>
      </c>
      <c r="AEX46">
        <v>0</v>
      </c>
      <c r="AEY46">
        <v>0</v>
      </c>
      <c r="AEZ46">
        <v>0</v>
      </c>
      <c r="AFA46">
        <v>0</v>
      </c>
      <c r="AFB46">
        <v>0</v>
      </c>
      <c r="AFC46">
        <v>0</v>
      </c>
      <c r="AFD46">
        <v>55</v>
      </c>
      <c r="AFE46">
        <v>0</v>
      </c>
      <c r="AFF46">
        <v>0</v>
      </c>
      <c r="AFG46">
        <v>0</v>
      </c>
      <c r="AFH46">
        <v>0</v>
      </c>
      <c r="AFI46">
        <v>0</v>
      </c>
      <c r="AFJ46">
        <v>0</v>
      </c>
      <c r="AFK46">
        <v>0</v>
      </c>
      <c r="AFL46">
        <v>0</v>
      </c>
      <c r="AFM46">
        <v>0</v>
      </c>
      <c r="AFN46">
        <v>0</v>
      </c>
      <c r="AFO46">
        <v>35</v>
      </c>
      <c r="AFP46">
        <v>2450</v>
      </c>
      <c r="AFQ46">
        <v>0</v>
      </c>
      <c r="AFR46">
        <v>6</v>
      </c>
      <c r="AFS46">
        <v>0</v>
      </c>
      <c r="AFT46">
        <v>8</v>
      </c>
      <c r="AFU46">
        <v>0</v>
      </c>
      <c r="AFV46">
        <v>1</v>
      </c>
      <c r="AFW46">
        <v>0</v>
      </c>
      <c r="AFX46">
        <v>0</v>
      </c>
      <c r="AFY46">
        <v>0</v>
      </c>
      <c r="AFZ46">
        <v>0</v>
      </c>
      <c r="AGA46">
        <v>0</v>
      </c>
      <c r="AGB46">
        <v>0</v>
      </c>
      <c r="AGC46">
        <v>0</v>
      </c>
      <c r="AGD46">
        <v>0</v>
      </c>
      <c r="AGE46">
        <v>0</v>
      </c>
      <c r="AGF46">
        <v>0</v>
      </c>
      <c r="AGG46">
        <v>0</v>
      </c>
      <c r="AGH46">
        <v>0</v>
      </c>
      <c r="AGI46">
        <v>0</v>
      </c>
      <c r="AGJ46">
        <v>0</v>
      </c>
      <c r="AGK46">
        <v>0</v>
      </c>
      <c r="AGL46">
        <v>0</v>
      </c>
      <c r="AGM46">
        <v>0</v>
      </c>
      <c r="AGN46">
        <v>0</v>
      </c>
      <c r="AGO46">
        <v>9</v>
      </c>
      <c r="AGP46">
        <v>0</v>
      </c>
      <c r="AGQ46">
        <v>0</v>
      </c>
      <c r="AGR46">
        <v>0</v>
      </c>
      <c r="AGS46">
        <v>0</v>
      </c>
      <c r="AGT46">
        <v>0</v>
      </c>
      <c r="AGU46">
        <v>0</v>
      </c>
      <c r="AGV46">
        <v>0</v>
      </c>
      <c r="AGW46">
        <v>0</v>
      </c>
      <c r="AGX46">
        <v>0</v>
      </c>
      <c r="AGY46">
        <v>0</v>
      </c>
      <c r="AGZ46">
        <v>0</v>
      </c>
      <c r="AHA46">
        <v>0</v>
      </c>
      <c r="AHB46">
        <v>0</v>
      </c>
      <c r="AHC46">
        <v>0</v>
      </c>
      <c r="AHD46">
        <v>0</v>
      </c>
      <c r="AHE46">
        <v>0</v>
      </c>
      <c r="AHF46">
        <v>0</v>
      </c>
      <c r="AHG46">
        <v>0</v>
      </c>
      <c r="AHH46">
        <v>0</v>
      </c>
      <c r="AHI46">
        <v>0</v>
      </c>
      <c r="AHJ46">
        <v>0</v>
      </c>
      <c r="AHK46">
        <v>0</v>
      </c>
      <c r="AHL46">
        <v>0</v>
      </c>
      <c r="AHM46">
        <v>0</v>
      </c>
      <c r="AHN46">
        <v>0</v>
      </c>
      <c r="AHO46">
        <v>0</v>
      </c>
      <c r="AHP46">
        <v>0</v>
      </c>
      <c r="AHQ46">
        <v>0</v>
      </c>
      <c r="AHR46">
        <v>0</v>
      </c>
      <c r="AHS46">
        <v>0</v>
      </c>
      <c r="AHT46">
        <v>0</v>
      </c>
      <c r="AHU46">
        <v>0</v>
      </c>
      <c r="AHV46">
        <v>0</v>
      </c>
      <c r="AHW46">
        <v>0</v>
      </c>
      <c r="AHX46">
        <v>0</v>
      </c>
      <c r="AHY46">
        <v>0</v>
      </c>
      <c r="AHZ46">
        <v>0</v>
      </c>
      <c r="AIA46">
        <v>0</v>
      </c>
      <c r="AIB46">
        <v>0</v>
      </c>
      <c r="AIC46">
        <v>0</v>
      </c>
      <c r="AID46">
        <v>0</v>
      </c>
      <c r="AIE46">
        <v>0</v>
      </c>
      <c r="AIF46">
        <v>0</v>
      </c>
      <c r="AIG46">
        <v>0</v>
      </c>
      <c r="AIH46">
        <v>0</v>
      </c>
      <c r="AII46">
        <v>0</v>
      </c>
      <c r="AIJ46">
        <v>0</v>
      </c>
      <c r="AIK46">
        <v>0</v>
      </c>
      <c r="AIL46">
        <v>0</v>
      </c>
      <c r="AIM46">
        <v>0</v>
      </c>
      <c r="AIN46">
        <v>0</v>
      </c>
      <c r="AIO46">
        <v>0</v>
      </c>
      <c r="AIP46">
        <v>0</v>
      </c>
      <c r="AIQ46">
        <v>0</v>
      </c>
      <c r="AIR46">
        <v>0</v>
      </c>
      <c r="AIS46">
        <v>0</v>
      </c>
      <c r="AIT46">
        <v>0</v>
      </c>
      <c r="AIU46">
        <v>0</v>
      </c>
      <c r="AIV46">
        <v>0</v>
      </c>
      <c r="AIW46">
        <v>0</v>
      </c>
      <c r="AIX46">
        <v>0</v>
      </c>
      <c r="AIY46">
        <v>0</v>
      </c>
      <c r="AIZ46">
        <v>0</v>
      </c>
      <c r="AJA46">
        <v>0</v>
      </c>
      <c r="AJB46">
        <v>0</v>
      </c>
      <c r="AJC46">
        <v>0</v>
      </c>
      <c r="AJD46">
        <v>0</v>
      </c>
      <c r="AJE46">
        <v>0</v>
      </c>
      <c r="AJF46">
        <v>0</v>
      </c>
      <c r="AJG46">
        <v>0</v>
      </c>
      <c r="AJH46">
        <v>0</v>
      </c>
      <c r="AJI46">
        <v>0</v>
      </c>
      <c r="AJJ46">
        <v>0</v>
      </c>
      <c r="AJK46">
        <v>0</v>
      </c>
      <c r="AJL46">
        <v>0</v>
      </c>
      <c r="AJM46">
        <v>0</v>
      </c>
      <c r="AJN46">
        <v>0</v>
      </c>
      <c r="AJO46">
        <v>0</v>
      </c>
      <c r="AJP46">
        <v>3371</v>
      </c>
      <c r="AJQ46">
        <v>1</v>
      </c>
      <c r="AJR46">
        <v>0</v>
      </c>
      <c r="AJS46">
        <v>0</v>
      </c>
      <c r="AJT46">
        <v>0</v>
      </c>
      <c r="AJU46">
        <v>1</v>
      </c>
      <c r="AJV46">
        <v>0</v>
      </c>
      <c r="AJW46">
        <v>0</v>
      </c>
      <c r="AJX46">
        <v>0</v>
      </c>
      <c r="AJY46">
        <v>0</v>
      </c>
      <c r="AJZ46">
        <v>0</v>
      </c>
      <c r="AKA46">
        <v>0</v>
      </c>
      <c r="AKB46">
        <v>0</v>
      </c>
      <c r="AKC46">
        <v>0</v>
      </c>
      <c r="AKD46">
        <v>0</v>
      </c>
      <c r="AKE46">
        <v>0</v>
      </c>
      <c r="AKF46">
        <v>1021</v>
      </c>
      <c r="AKG46">
        <v>47</v>
      </c>
      <c r="AKH46">
        <v>0</v>
      </c>
      <c r="AKI46">
        <v>0</v>
      </c>
      <c r="AKJ46">
        <v>1</v>
      </c>
      <c r="AKK46">
        <v>1</v>
      </c>
      <c r="AKL46">
        <v>0</v>
      </c>
      <c r="AKM46">
        <v>4</v>
      </c>
      <c r="AKN46">
        <v>0</v>
      </c>
      <c r="AKO46">
        <v>0</v>
      </c>
      <c r="AKP46">
        <v>1</v>
      </c>
      <c r="AKQ46">
        <v>1</v>
      </c>
      <c r="AKR46">
        <v>0</v>
      </c>
      <c r="AKS46">
        <v>3</v>
      </c>
      <c r="AKT46">
        <v>0</v>
      </c>
      <c r="AKU46">
        <v>0</v>
      </c>
      <c r="AKV46">
        <v>0</v>
      </c>
      <c r="AKW46">
        <v>0</v>
      </c>
      <c r="AKX46">
        <v>0</v>
      </c>
      <c r="AKY46">
        <v>0</v>
      </c>
      <c r="AKZ46">
        <v>0</v>
      </c>
      <c r="ALA46">
        <v>0</v>
      </c>
      <c r="ALB46">
        <v>0</v>
      </c>
      <c r="ALC46">
        <v>0</v>
      </c>
      <c r="ALD46">
        <v>0</v>
      </c>
      <c r="ALE46">
        <v>0</v>
      </c>
      <c r="ALF46">
        <v>0</v>
      </c>
      <c r="ALG46">
        <v>0</v>
      </c>
      <c r="ALH46">
        <v>0</v>
      </c>
    </row>
    <row r="47" spans="1:996" hidden="1">
      <c r="A47" s="178" t="s">
        <v>168</v>
      </c>
      <c r="B47">
        <v>1652</v>
      </c>
      <c r="C47">
        <v>223</v>
      </c>
      <c r="D47">
        <v>46</v>
      </c>
      <c r="E47">
        <v>13</v>
      </c>
      <c r="F47">
        <v>0</v>
      </c>
      <c r="G47">
        <v>6</v>
      </c>
      <c r="H47">
        <v>2</v>
      </c>
      <c r="I47">
        <v>23</v>
      </c>
      <c r="J47">
        <v>2</v>
      </c>
      <c r="K47">
        <v>0</v>
      </c>
      <c r="L47">
        <v>0</v>
      </c>
      <c r="M47">
        <v>0</v>
      </c>
      <c r="N47">
        <v>0</v>
      </c>
      <c r="O47">
        <v>48</v>
      </c>
      <c r="P47">
        <v>0</v>
      </c>
      <c r="Q47">
        <v>0</v>
      </c>
      <c r="R47">
        <v>0</v>
      </c>
      <c r="S47">
        <v>8</v>
      </c>
      <c r="T47">
        <v>0</v>
      </c>
      <c r="U47">
        <v>1</v>
      </c>
      <c r="V47">
        <v>27</v>
      </c>
      <c r="W47">
        <v>2051</v>
      </c>
      <c r="X47">
        <v>0</v>
      </c>
      <c r="Y47">
        <v>0</v>
      </c>
      <c r="Z47">
        <v>0</v>
      </c>
      <c r="AA47">
        <v>231</v>
      </c>
      <c r="AB47">
        <v>22</v>
      </c>
      <c r="AC47">
        <v>6</v>
      </c>
      <c r="AD47">
        <v>1</v>
      </c>
      <c r="AE47">
        <v>0</v>
      </c>
      <c r="AF47">
        <v>1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34</v>
      </c>
      <c r="AO47">
        <v>0</v>
      </c>
      <c r="AP47">
        <v>0</v>
      </c>
      <c r="AQ47">
        <v>1</v>
      </c>
      <c r="AR47">
        <v>15</v>
      </c>
      <c r="AS47">
        <v>0</v>
      </c>
      <c r="AT47">
        <v>0</v>
      </c>
      <c r="AU47">
        <v>30</v>
      </c>
      <c r="AV47">
        <v>341</v>
      </c>
      <c r="AW47">
        <v>0</v>
      </c>
      <c r="AX47">
        <v>0</v>
      </c>
      <c r="AY47">
        <v>0</v>
      </c>
      <c r="AZ47">
        <v>3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3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1</v>
      </c>
      <c r="BT47">
        <v>0</v>
      </c>
      <c r="BU47">
        <v>7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1</v>
      </c>
      <c r="CS47">
        <v>1</v>
      </c>
      <c r="CT47">
        <v>2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1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1</v>
      </c>
      <c r="FE47">
        <v>0</v>
      </c>
      <c r="FF47">
        <v>0</v>
      </c>
      <c r="FG47">
        <v>0</v>
      </c>
      <c r="FH47">
        <v>0</v>
      </c>
      <c r="FI47">
        <v>1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5</v>
      </c>
      <c r="FP47">
        <v>2</v>
      </c>
      <c r="FQ47">
        <v>10</v>
      </c>
      <c r="FR47">
        <v>0</v>
      </c>
      <c r="FS47">
        <v>0</v>
      </c>
      <c r="FT47">
        <v>0</v>
      </c>
      <c r="FU47">
        <v>1802</v>
      </c>
      <c r="FV47">
        <v>6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38</v>
      </c>
      <c r="GD47">
        <v>0</v>
      </c>
      <c r="GE47">
        <v>0</v>
      </c>
      <c r="GF47">
        <v>0</v>
      </c>
      <c r="GG47">
        <v>0</v>
      </c>
      <c r="GH47">
        <v>1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7</v>
      </c>
      <c r="GO47">
        <v>3</v>
      </c>
      <c r="GP47">
        <v>1857</v>
      </c>
      <c r="GQ47">
        <v>0</v>
      </c>
      <c r="GR47">
        <v>0</v>
      </c>
      <c r="GS47">
        <v>0</v>
      </c>
      <c r="GT47">
        <v>21</v>
      </c>
      <c r="GU47">
        <v>1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5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8</v>
      </c>
      <c r="HN47">
        <v>1</v>
      </c>
      <c r="HO47">
        <v>36</v>
      </c>
      <c r="HP47">
        <v>0</v>
      </c>
      <c r="HQ47">
        <v>0</v>
      </c>
      <c r="HR47">
        <v>0</v>
      </c>
      <c r="HS47">
        <v>35</v>
      </c>
      <c r="HT47">
        <v>10</v>
      </c>
      <c r="HU47">
        <v>1</v>
      </c>
      <c r="HV47">
        <v>2</v>
      </c>
      <c r="HW47">
        <v>0</v>
      </c>
      <c r="HX47">
        <v>0</v>
      </c>
      <c r="HY47">
        <v>0</v>
      </c>
      <c r="HZ47">
        <v>0</v>
      </c>
      <c r="IA47">
        <v>0</v>
      </c>
      <c r="IB47">
        <v>0</v>
      </c>
      <c r="IC47">
        <v>0</v>
      </c>
      <c r="ID47">
        <v>0</v>
      </c>
      <c r="IE47">
        <v>0</v>
      </c>
      <c r="IF47">
        <v>5</v>
      </c>
      <c r="IG47">
        <v>0</v>
      </c>
      <c r="IH47">
        <v>0</v>
      </c>
      <c r="II47">
        <v>0</v>
      </c>
      <c r="IJ47">
        <v>0</v>
      </c>
      <c r="IK47">
        <v>1</v>
      </c>
      <c r="IL47">
        <v>1</v>
      </c>
      <c r="IM47">
        <v>0</v>
      </c>
      <c r="IN47">
        <v>55</v>
      </c>
      <c r="IO47">
        <v>0</v>
      </c>
      <c r="IP47">
        <v>0</v>
      </c>
      <c r="IQ47">
        <v>0</v>
      </c>
      <c r="IR47">
        <v>10</v>
      </c>
      <c r="IS47">
        <v>19</v>
      </c>
      <c r="IT47">
        <v>0</v>
      </c>
      <c r="IU47">
        <v>4</v>
      </c>
      <c r="IV47">
        <v>0</v>
      </c>
      <c r="IW47">
        <v>0</v>
      </c>
      <c r="IX47">
        <v>0</v>
      </c>
      <c r="IY47">
        <v>0</v>
      </c>
      <c r="IZ47">
        <v>0</v>
      </c>
      <c r="JA47">
        <v>0</v>
      </c>
      <c r="JB47">
        <v>0</v>
      </c>
      <c r="JC47">
        <v>0</v>
      </c>
      <c r="JD47">
        <v>40</v>
      </c>
      <c r="JE47">
        <v>4</v>
      </c>
      <c r="JF47">
        <v>0</v>
      </c>
      <c r="JG47">
        <v>0</v>
      </c>
      <c r="JH47">
        <v>0</v>
      </c>
      <c r="JI47">
        <v>0</v>
      </c>
      <c r="JJ47">
        <v>2</v>
      </c>
      <c r="JK47">
        <v>0</v>
      </c>
      <c r="JL47">
        <v>0</v>
      </c>
      <c r="JM47">
        <v>79</v>
      </c>
      <c r="JN47">
        <v>0</v>
      </c>
      <c r="JO47">
        <v>0</v>
      </c>
      <c r="JP47">
        <v>0</v>
      </c>
      <c r="JQ47">
        <v>86</v>
      </c>
      <c r="JR47">
        <v>15</v>
      </c>
      <c r="JS47">
        <v>1</v>
      </c>
      <c r="JT47">
        <v>1</v>
      </c>
      <c r="JU47">
        <v>0</v>
      </c>
      <c r="JV47">
        <v>0</v>
      </c>
      <c r="JW47">
        <v>0</v>
      </c>
      <c r="JX47">
        <v>1</v>
      </c>
      <c r="JY47">
        <v>0</v>
      </c>
      <c r="JZ47">
        <v>0</v>
      </c>
      <c r="KA47">
        <v>0</v>
      </c>
      <c r="KB47">
        <v>0</v>
      </c>
      <c r="KC47">
        <v>0</v>
      </c>
      <c r="KD47">
        <v>4</v>
      </c>
      <c r="KE47">
        <v>0</v>
      </c>
      <c r="KF47">
        <v>1</v>
      </c>
      <c r="KG47">
        <v>0</v>
      </c>
      <c r="KH47">
        <v>0</v>
      </c>
      <c r="KI47">
        <v>0</v>
      </c>
      <c r="KJ47">
        <v>4</v>
      </c>
      <c r="KK47">
        <v>1</v>
      </c>
      <c r="KL47">
        <v>114</v>
      </c>
      <c r="KM47">
        <v>0</v>
      </c>
      <c r="KN47">
        <v>0</v>
      </c>
      <c r="KO47">
        <v>0</v>
      </c>
      <c r="KP47">
        <v>2</v>
      </c>
      <c r="KQ47">
        <v>0</v>
      </c>
      <c r="KR47">
        <v>0</v>
      </c>
      <c r="KS47">
        <v>0</v>
      </c>
      <c r="KT47">
        <v>0</v>
      </c>
      <c r="KU47">
        <v>0</v>
      </c>
      <c r="KV47">
        <v>0</v>
      </c>
      <c r="KW47">
        <v>0</v>
      </c>
      <c r="KX47">
        <v>0</v>
      </c>
      <c r="KY47">
        <v>0</v>
      </c>
      <c r="KZ47">
        <v>0</v>
      </c>
      <c r="LA47">
        <v>0</v>
      </c>
      <c r="LB47">
        <v>0</v>
      </c>
      <c r="LC47">
        <v>0</v>
      </c>
      <c r="LD47">
        <v>0</v>
      </c>
      <c r="LE47">
        <v>0</v>
      </c>
      <c r="LF47">
        <v>0</v>
      </c>
      <c r="LG47">
        <v>0</v>
      </c>
      <c r="LH47">
        <v>0</v>
      </c>
      <c r="LI47">
        <v>0</v>
      </c>
      <c r="LJ47">
        <v>0</v>
      </c>
      <c r="LK47">
        <v>2</v>
      </c>
      <c r="LL47">
        <v>0</v>
      </c>
      <c r="LM47">
        <v>0</v>
      </c>
      <c r="LN47">
        <v>0</v>
      </c>
      <c r="LO47">
        <v>37</v>
      </c>
      <c r="LP47">
        <v>0</v>
      </c>
      <c r="LQ47">
        <v>0</v>
      </c>
      <c r="LR47">
        <v>0</v>
      </c>
      <c r="LS47">
        <v>0</v>
      </c>
      <c r="LT47">
        <v>0</v>
      </c>
      <c r="LU47">
        <v>0</v>
      </c>
      <c r="LV47">
        <v>0</v>
      </c>
      <c r="LW47">
        <v>0</v>
      </c>
      <c r="LX47">
        <v>0</v>
      </c>
      <c r="LY47">
        <v>0</v>
      </c>
      <c r="LZ47">
        <v>0</v>
      </c>
      <c r="MA47">
        <v>0</v>
      </c>
      <c r="MB47">
        <v>0</v>
      </c>
      <c r="MC47">
        <v>0</v>
      </c>
      <c r="MD47">
        <v>0</v>
      </c>
      <c r="ME47">
        <v>0</v>
      </c>
      <c r="MF47">
        <v>0</v>
      </c>
      <c r="MG47">
        <v>0</v>
      </c>
      <c r="MH47">
        <v>0</v>
      </c>
      <c r="MI47">
        <v>0</v>
      </c>
      <c r="MJ47">
        <v>37</v>
      </c>
      <c r="MK47">
        <v>0</v>
      </c>
      <c r="ML47">
        <v>0</v>
      </c>
      <c r="MM47">
        <v>0</v>
      </c>
      <c r="MN47">
        <v>1</v>
      </c>
      <c r="MO47">
        <v>0</v>
      </c>
      <c r="MP47">
        <v>0</v>
      </c>
      <c r="MQ47">
        <v>0</v>
      </c>
      <c r="MR47">
        <v>0</v>
      </c>
      <c r="MS47">
        <v>0</v>
      </c>
      <c r="MT47">
        <v>0</v>
      </c>
      <c r="MU47">
        <v>0</v>
      </c>
      <c r="MV47">
        <v>0</v>
      </c>
      <c r="MW47">
        <v>0</v>
      </c>
      <c r="MX47">
        <v>0</v>
      </c>
      <c r="MY47">
        <v>0</v>
      </c>
      <c r="MZ47">
        <v>0</v>
      </c>
      <c r="NA47">
        <v>0</v>
      </c>
      <c r="NB47">
        <v>0</v>
      </c>
      <c r="NC47">
        <v>0</v>
      </c>
      <c r="ND47">
        <v>0</v>
      </c>
      <c r="NE47">
        <v>0</v>
      </c>
      <c r="NF47">
        <v>0</v>
      </c>
      <c r="NG47">
        <v>0</v>
      </c>
      <c r="NH47">
        <v>0</v>
      </c>
      <c r="NI47">
        <v>1</v>
      </c>
      <c r="NJ47">
        <v>0</v>
      </c>
      <c r="NK47">
        <v>0</v>
      </c>
      <c r="NL47">
        <v>0</v>
      </c>
      <c r="NM47">
        <v>86</v>
      </c>
      <c r="NN47">
        <v>8</v>
      </c>
      <c r="NO47">
        <v>0</v>
      </c>
      <c r="NP47">
        <v>0</v>
      </c>
      <c r="NQ47">
        <v>0</v>
      </c>
      <c r="NR47">
        <v>0</v>
      </c>
      <c r="NS47">
        <v>0</v>
      </c>
      <c r="NT47">
        <v>1</v>
      </c>
      <c r="NU47">
        <v>0</v>
      </c>
      <c r="NV47">
        <v>0</v>
      </c>
      <c r="NW47">
        <v>0</v>
      </c>
      <c r="NX47">
        <v>0</v>
      </c>
      <c r="NY47">
        <v>0</v>
      </c>
      <c r="NZ47">
        <v>0</v>
      </c>
      <c r="OA47">
        <v>0</v>
      </c>
      <c r="OB47">
        <v>0</v>
      </c>
      <c r="OC47">
        <v>0</v>
      </c>
      <c r="OD47">
        <v>0</v>
      </c>
      <c r="OE47">
        <v>0</v>
      </c>
      <c r="OF47">
        <v>0</v>
      </c>
      <c r="OG47">
        <v>18</v>
      </c>
      <c r="OH47">
        <v>113</v>
      </c>
      <c r="OI47">
        <v>0</v>
      </c>
      <c r="OJ47">
        <v>0</v>
      </c>
      <c r="OK47">
        <v>0</v>
      </c>
      <c r="OL47">
        <v>3967</v>
      </c>
      <c r="OM47">
        <v>304</v>
      </c>
      <c r="ON47">
        <v>54</v>
      </c>
      <c r="OO47">
        <v>21</v>
      </c>
      <c r="OP47">
        <v>0</v>
      </c>
      <c r="OQ47">
        <v>7</v>
      </c>
      <c r="OR47">
        <v>2</v>
      </c>
      <c r="OS47">
        <v>25</v>
      </c>
      <c r="OT47">
        <v>49</v>
      </c>
      <c r="OU47">
        <v>0</v>
      </c>
      <c r="OV47">
        <v>0</v>
      </c>
      <c r="OW47">
        <v>0</v>
      </c>
      <c r="OX47">
        <v>40</v>
      </c>
      <c r="OY47">
        <v>97</v>
      </c>
      <c r="OZ47">
        <v>0</v>
      </c>
      <c r="PA47">
        <v>1</v>
      </c>
      <c r="PB47">
        <v>1</v>
      </c>
      <c r="PC47">
        <v>23</v>
      </c>
      <c r="PD47">
        <v>3</v>
      </c>
      <c r="PE47">
        <v>28</v>
      </c>
      <c r="PF47">
        <v>83</v>
      </c>
      <c r="PG47">
        <v>4705</v>
      </c>
      <c r="PH47">
        <v>0</v>
      </c>
      <c r="PI47">
        <v>0</v>
      </c>
      <c r="PJ47">
        <v>0</v>
      </c>
      <c r="PK47">
        <v>672</v>
      </c>
      <c r="PL47">
        <v>1548</v>
      </c>
      <c r="PM47">
        <v>17</v>
      </c>
      <c r="PN47">
        <v>0</v>
      </c>
      <c r="PO47">
        <v>0</v>
      </c>
      <c r="PP47">
        <v>0</v>
      </c>
      <c r="PQ47">
        <v>0</v>
      </c>
      <c r="PR47">
        <v>0</v>
      </c>
      <c r="PS47">
        <v>0</v>
      </c>
      <c r="PT47">
        <v>62</v>
      </c>
      <c r="PU47">
        <v>0</v>
      </c>
      <c r="PV47">
        <v>0</v>
      </c>
      <c r="PW47">
        <v>0</v>
      </c>
      <c r="PX47">
        <v>0</v>
      </c>
      <c r="PY47">
        <v>0</v>
      </c>
      <c r="PZ47">
        <v>0</v>
      </c>
      <c r="QA47">
        <v>0</v>
      </c>
      <c r="QB47">
        <v>0</v>
      </c>
      <c r="QC47">
        <v>0</v>
      </c>
      <c r="QD47">
        <v>0</v>
      </c>
      <c r="QE47">
        <v>313</v>
      </c>
      <c r="QF47">
        <v>2612</v>
      </c>
      <c r="QG47">
        <v>0</v>
      </c>
      <c r="QH47">
        <v>1</v>
      </c>
      <c r="QI47">
        <v>0</v>
      </c>
      <c r="QJ47">
        <v>826</v>
      </c>
      <c r="QK47">
        <v>857</v>
      </c>
      <c r="QL47">
        <v>22</v>
      </c>
      <c r="QM47">
        <v>0</v>
      </c>
      <c r="QN47">
        <v>0</v>
      </c>
      <c r="QO47">
        <v>0</v>
      </c>
      <c r="QP47">
        <v>0</v>
      </c>
      <c r="QQ47">
        <v>0</v>
      </c>
      <c r="QR47">
        <v>0</v>
      </c>
      <c r="QS47">
        <v>8</v>
      </c>
      <c r="QT47">
        <v>0</v>
      </c>
      <c r="QU47">
        <v>0</v>
      </c>
      <c r="QV47">
        <v>0</v>
      </c>
      <c r="QW47">
        <v>0</v>
      </c>
      <c r="QX47">
        <v>0</v>
      </c>
      <c r="QY47">
        <v>0</v>
      </c>
      <c r="QZ47">
        <v>0</v>
      </c>
      <c r="RA47">
        <v>0</v>
      </c>
      <c r="RB47">
        <v>0</v>
      </c>
      <c r="RC47">
        <v>0</v>
      </c>
      <c r="RD47">
        <v>52</v>
      </c>
      <c r="RE47">
        <v>1765</v>
      </c>
      <c r="RF47">
        <v>0</v>
      </c>
      <c r="RG47">
        <v>6</v>
      </c>
      <c r="RH47">
        <v>0</v>
      </c>
      <c r="RI47">
        <v>16</v>
      </c>
      <c r="RJ47">
        <v>3</v>
      </c>
      <c r="RK47">
        <v>0</v>
      </c>
      <c r="RL47">
        <v>0</v>
      </c>
      <c r="RM47">
        <v>0</v>
      </c>
      <c r="RN47">
        <v>0</v>
      </c>
      <c r="RO47">
        <v>0</v>
      </c>
      <c r="RP47">
        <v>0</v>
      </c>
      <c r="RQ47">
        <v>0</v>
      </c>
      <c r="RR47">
        <v>0</v>
      </c>
      <c r="RS47">
        <v>0</v>
      </c>
      <c r="RT47">
        <v>0</v>
      </c>
      <c r="RU47">
        <v>0</v>
      </c>
      <c r="RV47">
        <v>0</v>
      </c>
      <c r="RW47">
        <v>0</v>
      </c>
      <c r="RX47">
        <v>0</v>
      </c>
      <c r="RY47">
        <v>0</v>
      </c>
      <c r="RZ47">
        <v>0</v>
      </c>
      <c r="SA47">
        <v>0</v>
      </c>
      <c r="SB47">
        <v>0</v>
      </c>
      <c r="SC47">
        <v>0</v>
      </c>
      <c r="SD47">
        <v>19</v>
      </c>
      <c r="SE47">
        <v>0</v>
      </c>
      <c r="SF47">
        <v>0</v>
      </c>
      <c r="SG47">
        <v>0</v>
      </c>
      <c r="SH47">
        <v>14</v>
      </c>
      <c r="SI47">
        <v>6</v>
      </c>
      <c r="SJ47">
        <v>1</v>
      </c>
      <c r="SK47">
        <v>0</v>
      </c>
      <c r="SL47">
        <v>0</v>
      </c>
      <c r="SM47">
        <v>0</v>
      </c>
      <c r="SN47">
        <v>0</v>
      </c>
      <c r="SO47">
        <v>0</v>
      </c>
      <c r="SP47">
        <v>0</v>
      </c>
      <c r="SQ47">
        <v>0</v>
      </c>
      <c r="SR47">
        <v>0</v>
      </c>
      <c r="SS47">
        <v>0</v>
      </c>
      <c r="ST47">
        <v>0</v>
      </c>
      <c r="SU47">
        <v>0</v>
      </c>
      <c r="SV47">
        <v>0</v>
      </c>
      <c r="SW47">
        <v>0</v>
      </c>
      <c r="SX47">
        <v>0</v>
      </c>
      <c r="SY47">
        <v>0</v>
      </c>
      <c r="SZ47">
        <v>0</v>
      </c>
      <c r="TA47">
        <v>0</v>
      </c>
      <c r="TB47">
        <v>0</v>
      </c>
      <c r="TC47">
        <v>21</v>
      </c>
      <c r="TD47">
        <v>0</v>
      </c>
      <c r="TE47">
        <v>0</v>
      </c>
      <c r="TF47">
        <v>0</v>
      </c>
      <c r="TG47">
        <v>9</v>
      </c>
      <c r="TH47">
        <v>5</v>
      </c>
      <c r="TI47">
        <v>0</v>
      </c>
      <c r="TJ47">
        <v>0</v>
      </c>
      <c r="TK47">
        <v>0</v>
      </c>
      <c r="TL47">
        <v>0</v>
      </c>
      <c r="TM47">
        <v>0</v>
      </c>
      <c r="TN47">
        <v>0</v>
      </c>
      <c r="TO47">
        <v>0</v>
      </c>
      <c r="TP47">
        <v>0</v>
      </c>
      <c r="TQ47">
        <v>0</v>
      </c>
      <c r="TR47">
        <v>0</v>
      </c>
      <c r="TS47">
        <v>0</v>
      </c>
      <c r="TT47">
        <v>0</v>
      </c>
      <c r="TU47">
        <v>0</v>
      </c>
      <c r="TV47">
        <v>0</v>
      </c>
      <c r="TW47">
        <v>0</v>
      </c>
      <c r="TX47">
        <v>0</v>
      </c>
      <c r="TY47">
        <v>0</v>
      </c>
      <c r="TZ47">
        <v>0</v>
      </c>
      <c r="UA47">
        <v>0</v>
      </c>
      <c r="UB47">
        <v>14</v>
      </c>
      <c r="UC47">
        <v>0</v>
      </c>
      <c r="UD47">
        <v>0</v>
      </c>
      <c r="UE47">
        <v>0</v>
      </c>
      <c r="UF47">
        <v>379</v>
      </c>
      <c r="UG47">
        <v>499</v>
      </c>
      <c r="UH47">
        <v>5</v>
      </c>
      <c r="UI47">
        <v>0</v>
      </c>
      <c r="UJ47">
        <v>0</v>
      </c>
      <c r="UK47">
        <v>0</v>
      </c>
      <c r="UL47">
        <v>0</v>
      </c>
      <c r="UM47">
        <v>0</v>
      </c>
      <c r="UN47">
        <v>0</v>
      </c>
      <c r="UO47">
        <v>0</v>
      </c>
      <c r="UP47">
        <v>0</v>
      </c>
      <c r="UQ47">
        <v>0</v>
      </c>
      <c r="UR47">
        <v>0</v>
      </c>
      <c r="US47">
        <v>0</v>
      </c>
      <c r="UT47">
        <v>0</v>
      </c>
      <c r="UU47">
        <v>0</v>
      </c>
      <c r="UV47">
        <v>0</v>
      </c>
      <c r="UW47">
        <v>0</v>
      </c>
      <c r="UX47">
        <v>0</v>
      </c>
      <c r="UY47">
        <v>0</v>
      </c>
      <c r="UZ47">
        <v>23</v>
      </c>
      <c r="VA47">
        <v>906</v>
      </c>
      <c r="VB47">
        <v>0</v>
      </c>
      <c r="VC47">
        <v>7</v>
      </c>
      <c r="VD47">
        <v>0</v>
      </c>
      <c r="VE47">
        <v>4</v>
      </c>
      <c r="VF47">
        <v>12</v>
      </c>
      <c r="VG47">
        <v>0</v>
      </c>
      <c r="VH47">
        <v>0</v>
      </c>
      <c r="VI47">
        <v>0</v>
      </c>
      <c r="VJ47">
        <v>0</v>
      </c>
      <c r="VK47">
        <v>0</v>
      </c>
      <c r="VL47">
        <v>0</v>
      </c>
      <c r="VM47">
        <v>0</v>
      </c>
      <c r="VN47">
        <v>0</v>
      </c>
      <c r="VO47">
        <v>0</v>
      </c>
      <c r="VP47">
        <v>0</v>
      </c>
      <c r="VQ47">
        <v>0</v>
      </c>
      <c r="VR47">
        <v>0</v>
      </c>
      <c r="VS47">
        <v>0</v>
      </c>
      <c r="VT47">
        <v>0</v>
      </c>
      <c r="VU47">
        <v>0</v>
      </c>
      <c r="VV47">
        <v>0</v>
      </c>
      <c r="VW47">
        <v>0</v>
      </c>
      <c r="VX47">
        <v>0</v>
      </c>
      <c r="VY47">
        <v>0</v>
      </c>
      <c r="VZ47">
        <v>16</v>
      </c>
      <c r="WA47">
        <v>0</v>
      </c>
      <c r="WB47">
        <v>0</v>
      </c>
      <c r="WC47">
        <v>0</v>
      </c>
      <c r="WD47">
        <v>109</v>
      </c>
      <c r="WE47">
        <v>202</v>
      </c>
      <c r="WF47">
        <v>1</v>
      </c>
      <c r="WG47">
        <v>0</v>
      </c>
      <c r="WH47">
        <v>0</v>
      </c>
      <c r="WI47">
        <v>0</v>
      </c>
      <c r="WJ47">
        <v>0</v>
      </c>
      <c r="WK47">
        <v>0</v>
      </c>
      <c r="WL47">
        <v>0</v>
      </c>
      <c r="WM47">
        <v>0</v>
      </c>
      <c r="WN47">
        <v>0</v>
      </c>
      <c r="WO47">
        <v>0</v>
      </c>
      <c r="WP47">
        <v>0</v>
      </c>
      <c r="WQ47">
        <v>0</v>
      </c>
      <c r="WR47">
        <v>0</v>
      </c>
      <c r="WS47">
        <v>0</v>
      </c>
      <c r="WT47">
        <v>0</v>
      </c>
      <c r="WU47">
        <v>0</v>
      </c>
      <c r="WV47">
        <v>0</v>
      </c>
      <c r="WW47">
        <v>0</v>
      </c>
      <c r="WX47">
        <v>2</v>
      </c>
      <c r="WY47">
        <v>314</v>
      </c>
      <c r="WZ47">
        <v>0</v>
      </c>
      <c r="XA47">
        <v>0</v>
      </c>
      <c r="XB47">
        <v>0</v>
      </c>
      <c r="XC47">
        <v>252</v>
      </c>
      <c r="XD47">
        <v>375</v>
      </c>
      <c r="XE47">
        <v>8</v>
      </c>
      <c r="XF47">
        <v>0</v>
      </c>
      <c r="XG47">
        <v>0</v>
      </c>
      <c r="XH47">
        <v>0</v>
      </c>
      <c r="XI47">
        <v>0</v>
      </c>
      <c r="XJ47">
        <v>0</v>
      </c>
      <c r="XK47">
        <v>0</v>
      </c>
      <c r="XL47">
        <v>0</v>
      </c>
      <c r="XM47">
        <v>0</v>
      </c>
      <c r="XN47">
        <v>0</v>
      </c>
      <c r="XO47">
        <v>0</v>
      </c>
      <c r="XP47">
        <v>0</v>
      </c>
      <c r="XQ47">
        <v>0</v>
      </c>
      <c r="XR47">
        <v>0</v>
      </c>
      <c r="XS47">
        <v>0</v>
      </c>
      <c r="XT47">
        <v>0</v>
      </c>
      <c r="XU47">
        <v>0</v>
      </c>
      <c r="XV47">
        <v>0</v>
      </c>
      <c r="XW47">
        <v>6</v>
      </c>
      <c r="XX47">
        <v>641</v>
      </c>
      <c r="XY47">
        <v>0</v>
      </c>
      <c r="XZ47">
        <v>0</v>
      </c>
      <c r="YA47">
        <v>0</v>
      </c>
      <c r="YB47">
        <v>9</v>
      </c>
      <c r="YC47">
        <v>15</v>
      </c>
      <c r="YD47">
        <v>1</v>
      </c>
      <c r="YE47">
        <v>0</v>
      </c>
      <c r="YF47">
        <v>0</v>
      </c>
      <c r="YG47">
        <v>0</v>
      </c>
      <c r="YH47">
        <v>0</v>
      </c>
      <c r="YI47">
        <v>0</v>
      </c>
      <c r="YJ47">
        <v>0</v>
      </c>
      <c r="YK47">
        <v>2</v>
      </c>
      <c r="YL47">
        <v>0</v>
      </c>
      <c r="YM47">
        <v>0</v>
      </c>
      <c r="YN47">
        <v>0</v>
      </c>
      <c r="YO47">
        <v>0</v>
      </c>
      <c r="YP47">
        <v>0</v>
      </c>
      <c r="YQ47">
        <v>0</v>
      </c>
      <c r="YR47">
        <v>0</v>
      </c>
      <c r="YS47">
        <v>0</v>
      </c>
      <c r="YT47">
        <v>0</v>
      </c>
      <c r="YU47">
        <v>0</v>
      </c>
      <c r="YV47">
        <v>1</v>
      </c>
      <c r="YW47">
        <v>28</v>
      </c>
      <c r="YX47">
        <v>0</v>
      </c>
      <c r="YY47">
        <v>0</v>
      </c>
      <c r="YZ47">
        <v>0</v>
      </c>
      <c r="ZA47">
        <v>1</v>
      </c>
      <c r="ZB47">
        <v>12</v>
      </c>
      <c r="ZC47">
        <v>0</v>
      </c>
      <c r="ZD47">
        <v>0</v>
      </c>
      <c r="ZE47">
        <v>0</v>
      </c>
      <c r="ZF47">
        <v>0</v>
      </c>
      <c r="ZG47">
        <v>0</v>
      </c>
      <c r="ZH47">
        <v>0</v>
      </c>
      <c r="ZI47">
        <v>0</v>
      </c>
      <c r="ZJ47">
        <v>0</v>
      </c>
      <c r="ZK47">
        <v>0</v>
      </c>
      <c r="ZL47">
        <v>0</v>
      </c>
      <c r="ZM47">
        <v>0</v>
      </c>
      <c r="ZN47">
        <v>0</v>
      </c>
      <c r="ZO47">
        <v>0</v>
      </c>
      <c r="ZP47">
        <v>0</v>
      </c>
      <c r="ZQ47">
        <v>0</v>
      </c>
      <c r="ZR47">
        <v>0</v>
      </c>
      <c r="ZS47">
        <v>0</v>
      </c>
      <c r="ZT47">
        <v>0</v>
      </c>
      <c r="ZU47">
        <v>1</v>
      </c>
      <c r="ZV47">
        <v>14</v>
      </c>
      <c r="ZW47">
        <v>0</v>
      </c>
      <c r="ZX47">
        <v>0</v>
      </c>
      <c r="ZY47">
        <v>0</v>
      </c>
      <c r="ZZ47">
        <v>871</v>
      </c>
      <c r="AAA47">
        <v>1361</v>
      </c>
      <c r="AAB47">
        <v>3</v>
      </c>
      <c r="AAC47">
        <v>0</v>
      </c>
      <c r="AAD47">
        <v>0</v>
      </c>
      <c r="AAE47">
        <v>0</v>
      </c>
      <c r="AAF47">
        <v>0</v>
      </c>
      <c r="AAG47">
        <v>0</v>
      </c>
      <c r="AAH47">
        <v>0</v>
      </c>
      <c r="AAI47">
        <v>1</v>
      </c>
      <c r="AAJ47">
        <v>0</v>
      </c>
      <c r="AAK47">
        <v>0</v>
      </c>
      <c r="AAL47">
        <v>0</v>
      </c>
      <c r="AAM47">
        <v>0</v>
      </c>
      <c r="AAN47">
        <v>0</v>
      </c>
      <c r="AAO47">
        <v>0</v>
      </c>
      <c r="AAP47">
        <v>0</v>
      </c>
      <c r="AAQ47">
        <v>0</v>
      </c>
      <c r="AAR47">
        <v>0</v>
      </c>
      <c r="AAS47">
        <v>0</v>
      </c>
      <c r="AAT47">
        <v>2</v>
      </c>
      <c r="AAU47">
        <v>2238</v>
      </c>
      <c r="AAV47">
        <v>0</v>
      </c>
      <c r="AAW47">
        <v>9</v>
      </c>
      <c r="AAX47">
        <v>0</v>
      </c>
      <c r="AAY47">
        <v>89</v>
      </c>
      <c r="AAZ47">
        <v>142</v>
      </c>
      <c r="ABA47">
        <v>4</v>
      </c>
      <c r="ABB47">
        <v>0</v>
      </c>
      <c r="ABC47">
        <v>0</v>
      </c>
      <c r="ABD47">
        <v>0</v>
      </c>
      <c r="ABE47">
        <v>0</v>
      </c>
      <c r="ABF47">
        <v>0</v>
      </c>
      <c r="ABG47">
        <v>0</v>
      </c>
      <c r="ABH47">
        <v>0</v>
      </c>
      <c r="ABI47">
        <v>0</v>
      </c>
      <c r="ABJ47">
        <v>0</v>
      </c>
      <c r="ABK47">
        <v>0</v>
      </c>
      <c r="ABL47">
        <v>0</v>
      </c>
      <c r="ABM47">
        <v>0</v>
      </c>
      <c r="ABN47">
        <v>0</v>
      </c>
      <c r="ABO47">
        <v>0</v>
      </c>
      <c r="ABP47">
        <v>0</v>
      </c>
      <c r="ABQ47">
        <v>0</v>
      </c>
      <c r="ABR47">
        <v>0</v>
      </c>
      <c r="ABS47">
        <v>0</v>
      </c>
      <c r="ABT47">
        <v>235</v>
      </c>
      <c r="ABU47">
        <v>0</v>
      </c>
      <c r="ABV47">
        <v>0</v>
      </c>
      <c r="ABW47">
        <v>0</v>
      </c>
      <c r="ABX47">
        <v>10</v>
      </c>
      <c r="ABY47">
        <v>109</v>
      </c>
      <c r="ABZ47">
        <v>3</v>
      </c>
      <c r="ACA47">
        <v>0</v>
      </c>
      <c r="ACB47">
        <v>0</v>
      </c>
      <c r="ACC47">
        <v>0</v>
      </c>
      <c r="ACD47">
        <v>0</v>
      </c>
      <c r="ACE47">
        <v>0</v>
      </c>
      <c r="ACF47">
        <v>0</v>
      </c>
      <c r="ACG47">
        <v>0</v>
      </c>
      <c r="ACH47">
        <v>0</v>
      </c>
      <c r="ACI47">
        <v>0</v>
      </c>
      <c r="ACJ47">
        <v>0</v>
      </c>
      <c r="ACK47">
        <v>0</v>
      </c>
      <c r="ACL47">
        <v>0</v>
      </c>
      <c r="ACM47">
        <v>0</v>
      </c>
      <c r="ACN47">
        <v>0</v>
      </c>
      <c r="ACO47">
        <v>0</v>
      </c>
      <c r="ACP47">
        <v>0</v>
      </c>
      <c r="ACQ47">
        <v>0</v>
      </c>
      <c r="ACR47">
        <v>0</v>
      </c>
      <c r="ACS47">
        <v>122</v>
      </c>
      <c r="ACT47">
        <v>0</v>
      </c>
      <c r="ACU47">
        <v>0</v>
      </c>
      <c r="ACV47">
        <v>0</v>
      </c>
      <c r="ACW47">
        <v>209</v>
      </c>
      <c r="ACX47">
        <v>93</v>
      </c>
      <c r="ACY47">
        <v>5</v>
      </c>
      <c r="ACZ47">
        <v>0</v>
      </c>
      <c r="ADA47">
        <v>0</v>
      </c>
      <c r="ADB47">
        <v>0</v>
      </c>
      <c r="ADC47">
        <v>0</v>
      </c>
      <c r="ADD47">
        <v>0</v>
      </c>
      <c r="ADE47">
        <v>0</v>
      </c>
      <c r="ADF47">
        <v>0</v>
      </c>
      <c r="ADG47">
        <v>0</v>
      </c>
      <c r="ADH47">
        <v>0</v>
      </c>
      <c r="ADI47">
        <v>0</v>
      </c>
      <c r="ADJ47">
        <v>0</v>
      </c>
      <c r="ADK47">
        <v>0</v>
      </c>
      <c r="ADL47">
        <v>0</v>
      </c>
      <c r="ADM47">
        <v>0</v>
      </c>
      <c r="ADN47">
        <v>0</v>
      </c>
      <c r="ADO47">
        <v>0</v>
      </c>
      <c r="ADP47">
        <v>0</v>
      </c>
      <c r="ADQ47">
        <v>15</v>
      </c>
      <c r="ADR47">
        <v>322</v>
      </c>
      <c r="ADS47">
        <v>0</v>
      </c>
      <c r="ADT47">
        <v>0</v>
      </c>
      <c r="ADU47">
        <v>0</v>
      </c>
      <c r="ADV47">
        <v>224</v>
      </c>
      <c r="ADW47">
        <v>76</v>
      </c>
      <c r="ADX47">
        <v>3</v>
      </c>
      <c r="ADY47">
        <v>0</v>
      </c>
      <c r="ADZ47">
        <v>0</v>
      </c>
      <c r="AEA47">
        <v>0</v>
      </c>
      <c r="AEB47">
        <v>0</v>
      </c>
      <c r="AEC47">
        <v>0</v>
      </c>
      <c r="AED47">
        <v>0</v>
      </c>
      <c r="AEE47">
        <v>1</v>
      </c>
      <c r="AEF47">
        <v>0</v>
      </c>
      <c r="AEG47">
        <v>0</v>
      </c>
      <c r="AEH47">
        <v>0</v>
      </c>
      <c r="AEI47">
        <v>0</v>
      </c>
      <c r="AEJ47">
        <v>0</v>
      </c>
      <c r="AEK47">
        <v>0</v>
      </c>
      <c r="AEL47">
        <v>0</v>
      </c>
      <c r="AEM47">
        <v>0</v>
      </c>
      <c r="AEN47">
        <v>0</v>
      </c>
      <c r="AEO47">
        <v>0</v>
      </c>
      <c r="AEP47">
        <v>18</v>
      </c>
      <c r="AEQ47">
        <v>322</v>
      </c>
      <c r="AER47">
        <v>0</v>
      </c>
      <c r="AES47">
        <v>0</v>
      </c>
      <c r="AET47">
        <v>0</v>
      </c>
      <c r="AEU47">
        <v>3694</v>
      </c>
      <c r="AEV47">
        <v>5315</v>
      </c>
      <c r="AEW47">
        <v>73</v>
      </c>
      <c r="AEX47">
        <v>0</v>
      </c>
      <c r="AEY47">
        <v>0</v>
      </c>
      <c r="AEZ47">
        <v>0</v>
      </c>
      <c r="AFA47">
        <v>0</v>
      </c>
      <c r="AFB47">
        <v>0</v>
      </c>
      <c r="AFC47">
        <v>0</v>
      </c>
      <c r="AFD47">
        <v>74</v>
      </c>
      <c r="AFE47">
        <v>0</v>
      </c>
      <c r="AFF47">
        <v>0</v>
      </c>
      <c r="AFG47">
        <v>0</v>
      </c>
      <c r="AFH47">
        <v>0</v>
      </c>
      <c r="AFI47">
        <v>0</v>
      </c>
      <c r="AFJ47">
        <v>0</v>
      </c>
      <c r="AFK47">
        <v>0</v>
      </c>
      <c r="AFL47">
        <v>0</v>
      </c>
      <c r="AFM47">
        <v>0</v>
      </c>
      <c r="AFN47">
        <v>0</v>
      </c>
      <c r="AFO47">
        <v>433</v>
      </c>
      <c r="AFP47">
        <v>9589</v>
      </c>
      <c r="AFQ47">
        <v>0</v>
      </c>
      <c r="AFR47">
        <v>23</v>
      </c>
      <c r="AFS47">
        <v>0</v>
      </c>
      <c r="AFT47">
        <v>0</v>
      </c>
      <c r="AFU47">
        <v>0</v>
      </c>
      <c r="AFV47">
        <v>0</v>
      </c>
      <c r="AFW47">
        <v>0</v>
      </c>
      <c r="AFX47">
        <v>0</v>
      </c>
      <c r="AFY47">
        <v>0</v>
      </c>
      <c r="AFZ47">
        <v>0</v>
      </c>
      <c r="AGA47">
        <v>0</v>
      </c>
      <c r="AGB47">
        <v>0</v>
      </c>
      <c r="AGC47">
        <v>0</v>
      </c>
      <c r="AGD47">
        <v>0</v>
      </c>
      <c r="AGE47">
        <v>0</v>
      </c>
      <c r="AGF47">
        <v>0</v>
      </c>
      <c r="AGG47">
        <v>0</v>
      </c>
      <c r="AGH47">
        <v>0</v>
      </c>
      <c r="AGI47">
        <v>0</v>
      </c>
      <c r="AGJ47">
        <v>0</v>
      </c>
      <c r="AGK47">
        <v>0</v>
      </c>
      <c r="AGL47">
        <v>0</v>
      </c>
      <c r="AGM47">
        <v>0</v>
      </c>
      <c r="AGN47">
        <v>0</v>
      </c>
      <c r="AGO47">
        <v>0</v>
      </c>
      <c r="AGP47">
        <v>0</v>
      </c>
      <c r="AGQ47">
        <v>0</v>
      </c>
      <c r="AGR47">
        <v>0</v>
      </c>
      <c r="AGS47">
        <v>0</v>
      </c>
      <c r="AGT47">
        <v>0</v>
      </c>
      <c r="AGU47">
        <v>0</v>
      </c>
      <c r="AGV47">
        <v>0</v>
      </c>
      <c r="AGW47">
        <v>0</v>
      </c>
      <c r="AGX47">
        <v>0</v>
      </c>
      <c r="AGY47">
        <v>0</v>
      </c>
      <c r="AGZ47">
        <v>0</v>
      </c>
      <c r="AHA47">
        <v>0</v>
      </c>
      <c r="AHB47">
        <v>0</v>
      </c>
      <c r="AHC47">
        <v>0</v>
      </c>
      <c r="AHD47">
        <v>0</v>
      </c>
      <c r="AHE47">
        <v>0</v>
      </c>
      <c r="AHF47">
        <v>0</v>
      </c>
      <c r="AHG47">
        <v>0</v>
      </c>
      <c r="AHH47">
        <v>0</v>
      </c>
      <c r="AHI47">
        <v>0</v>
      </c>
      <c r="AHJ47">
        <v>0</v>
      </c>
      <c r="AHK47">
        <v>0</v>
      </c>
      <c r="AHL47">
        <v>0</v>
      </c>
      <c r="AHM47">
        <v>0</v>
      </c>
      <c r="AHN47">
        <v>0</v>
      </c>
      <c r="AHO47">
        <v>0</v>
      </c>
      <c r="AHP47">
        <v>0</v>
      </c>
      <c r="AHQ47">
        <v>0</v>
      </c>
      <c r="AHR47">
        <v>51</v>
      </c>
      <c r="AHS47">
        <v>14</v>
      </c>
      <c r="AHT47">
        <v>0</v>
      </c>
      <c r="AHU47">
        <v>0</v>
      </c>
      <c r="AHV47">
        <v>0</v>
      </c>
      <c r="AHW47">
        <v>0</v>
      </c>
      <c r="AHX47">
        <v>0</v>
      </c>
      <c r="AHY47">
        <v>0</v>
      </c>
      <c r="AHZ47">
        <v>0</v>
      </c>
      <c r="AIA47">
        <v>0</v>
      </c>
      <c r="AIB47">
        <v>0</v>
      </c>
      <c r="AIC47">
        <v>0</v>
      </c>
      <c r="AID47">
        <v>0</v>
      </c>
      <c r="AIE47">
        <v>0</v>
      </c>
      <c r="AIF47">
        <v>0</v>
      </c>
      <c r="AIG47">
        <v>0</v>
      </c>
      <c r="AIH47">
        <v>0</v>
      </c>
      <c r="AII47">
        <v>0</v>
      </c>
      <c r="AIJ47">
        <v>0</v>
      </c>
      <c r="AIK47">
        <v>0</v>
      </c>
      <c r="AIL47">
        <v>0</v>
      </c>
      <c r="AIM47">
        <v>65</v>
      </c>
      <c r="AIN47">
        <v>0</v>
      </c>
      <c r="AIO47">
        <v>0</v>
      </c>
      <c r="AIP47">
        <v>0</v>
      </c>
      <c r="AIQ47">
        <v>0</v>
      </c>
      <c r="AIR47">
        <v>0</v>
      </c>
      <c r="AIS47">
        <v>0</v>
      </c>
      <c r="AIT47">
        <v>0</v>
      </c>
      <c r="AIU47">
        <v>0</v>
      </c>
      <c r="AIV47">
        <v>0</v>
      </c>
      <c r="AIW47">
        <v>0</v>
      </c>
      <c r="AIX47">
        <v>0</v>
      </c>
      <c r="AIY47">
        <v>0</v>
      </c>
      <c r="AIZ47">
        <v>0</v>
      </c>
      <c r="AJA47">
        <v>0</v>
      </c>
      <c r="AJB47">
        <v>0</v>
      </c>
      <c r="AJC47">
        <v>0</v>
      </c>
      <c r="AJD47">
        <v>0</v>
      </c>
      <c r="AJE47">
        <v>0</v>
      </c>
      <c r="AJF47">
        <v>0</v>
      </c>
      <c r="AJG47">
        <v>0</v>
      </c>
      <c r="AJH47">
        <v>0</v>
      </c>
      <c r="AJI47">
        <v>0</v>
      </c>
      <c r="AJJ47">
        <v>0</v>
      </c>
      <c r="AJK47">
        <v>0</v>
      </c>
      <c r="AJL47">
        <v>0</v>
      </c>
      <c r="AJM47">
        <v>0</v>
      </c>
      <c r="AJN47">
        <v>0</v>
      </c>
      <c r="AJO47">
        <v>0</v>
      </c>
      <c r="AJP47">
        <v>2047</v>
      </c>
      <c r="AJQ47">
        <v>0</v>
      </c>
      <c r="AJR47">
        <v>0</v>
      </c>
      <c r="AJS47">
        <v>0</v>
      </c>
      <c r="AJT47">
        <v>0</v>
      </c>
      <c r="AJU47">
        <v>4</v>
      </c>
      <c r="AJV47">
        <v>0</v>
      </c>
      <c r="AJW47">
        <v>0</v>
      </c>
      <c r="AJX47">
        <v>0</v>
      </c>
      <c r="AJY47">
        <v>0</v>
      </c>
      <c r="AJZ47">
        <v>0</v>
      </c>
      <c r="AKA47">
        <v>0</v>
      </c>
      <c r="AKB47">
        <v>0</v>
      </c>
      <c r="AKC47">
        <v>0</v>
      </c>
      <c r="AKD47">
        <v>0</v>
      </c>
      <c r="AKE47">
        <v>0</v>
      </c>
      <c r="AKF47">
        <v>2600</v>
      </c>
      <c r="AKG47">
        <v>62</v>
      </c>
      <c r="AKH47">
        <v>0</v>
      </c>
      <c r="AKI47">
        <v>0</v>
      </c>
      <c r="AKJ47">
        <v>0</v>
      </c>
      <c r="AKK47">
        <v>0</v>
      </c>
      <c r="AKL47">
        <v>0</v>
      </c>
      <c r="AKM47">
        <v>0</v>
      </c>
      <c r="AKN47">
        <v>0</v>
      </c>
      <c r="AKO47">
        <v>0</v>
      </c>
      <c r="AKP47">
        <v>0</v>
      </c>
      <c r="AKQ47">
        <v>0</v>
      </c>
      <c r="AKR47">
        <v>0</v>
      </c>
      <c r="AKS47">
        <v>0</v>
      </c>
      <c r="AKT47">
        <v>0</v>
      </c>
      <c r="AKU47">
        <v>0</v>
      </c>
      <c r="AKV47">
        <v>0</v>
      </c>
      <c r="AKW47">
        <v>0</v>
      </c>
      <c r="AKX47">
        <v>0</v>
      </c>
      <c r="AKY47">
        <v>0</v>
      </c>
      <c r="AKZ47">
        <v>0</v>
      </c>
      <c r="ALA47">
        <v>0</v>
      </c>
      <c r="ALB47">
        <v>0</v>
      </c>
      <c r="ALC47">
        <v>0</v>
      </c>
      <c r="ALD47">
        <v>0</v>
      </c>
      <c r="ALE47">
        <v>0</v>
      </c>
      <c r="ALF47">
        <v>0</v>
      </c>
      <c r="ALG47">
        <v>0</v>
      </c>
      <c r="ALH47">
        <v>1</v>
      </c>
    </row>
    <row r="48" spans="1:996" hidden="1">
      <c r="A48" s="178" t="s">
        <v>169</v>
      </c>
      <c r="B48">
        <v>2632</v>
      </c>
      <c r="C48">
        <v>100</v>
      </c>
      <c r="D48">
        <v>6</v>
      </c>
      <c r="E48">
        <v>22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23</v>
      </c>
      <c r="P48">
        <v>0</v>
      </c>
      <c r="Q48">
        <v>0</v>
      </c>
      <c r="R48">
        <v>0</v>
      </c>
      <c r="S48">
        <v>2</v>
      </c>
      <c r="T48">
        <v>0</v>
      </c>
      <c r="U48">
        <v>0</v>
      </c>
      <c r="V48">
        <v>7</v>
      </c>
      <c r="W48">
        <v>2792</v>
      </c>
      <c r="X48">
        <v>0</v>
      </c>
      <c r="Y48">
        <v>289</v>
      </c>
      <c r="Z48">
        <v>2</v>
      </c>
      <c r="AA48">
        <v>336</v>
      </c>
      <c r="AB48">
        <v>7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12</v>
      </c>
      <c r="AO48">
        <v>0</v>
      </c>
      <c r="AP48">
        <v>0</v>
      </c>
      <c r="AQ48">
        <v>1</v>
      </c>
      <c r="AR48">
        <v>3</v>
      </c>
      <c r="AS48">
        <v>0</v>
      </c>
      <c r="AT48">
        <v>3</v>
      </c>
      <c r="AU48">
        <v>41</v>
      </c>
      <c r="AV48">
        <v>403</v>
      </c>
      <c r="AW48">
        <v>0</v>
      </c>
      <c r="AX48">
        <v>47</v>
      </c>
      <c r="AY48">
        <v>0</v>
      </c>
      <c r="AZ48">
        <v>1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1</v>
      </c>
      <c r="BV48">
        <v>0</v>
      </c>
      <c r="BW48">
        <v>0</v>
      </c>
      <c r="BX48">
        <v>0</v>
      </c>
      <c r="BY48">
        <v>1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1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10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1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4</v>
      </c>
      <c r="FP48">
        <v>0</v>
      </c>
      <c r="FQ48">
        <v>15</v>
      </c>
      <c r="FR48">
        <v>0</v>
      </c>
      <c r="FS48">
        <v>3</v>
      </c>
      <c r="FT48">
        <v>0</v>
      </c>
      <c r="FU48">
        <v>2365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1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6</v>
      </c>
      <c r="GO48">
        <v>1</v>
      </c>
      <c r="GP48">
        <v>2373</v>
      </c>
      <c r="GQ48">
        <v>0</v>
      </c>
      <c r="GR48">
        <v>493</v>
      </c>
      <c r="GS48">
        <v>1</v>
      </c>
      <c r="GT48">
        <v>5</v>
      </c>
      <c r="GU48">
        <v>1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1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1</v>
      </c>
      <c r="HN48">
        <v>0</v>
      </c>
      <c r="HO48">
        <v>8</v>
      </c>
      <c r="HP48">
        <v>0</v>
      </c>
      <c r="HQ48">
        <v>2</v>
      </c>
      <c r="HR48">
        <v>0</v>
      </c>
      <c r="HS48">
        <v>30</v>
      </c>
      <c r="HT48">
        <v>3</v>
      </c>
      <c r="HU48">
        <v>0</v>
      </c>
      <c r="HV48">
        <v>0</v>
      </c>
      <c r="HW48">
        <v>0</v>
      </c>
      <c r="HX48">
        <v>0</v>
      </c>
      <c r="HY48">
        <v>0</v>
      </c>
      <c r="HZ48">
        <v>0</v>
      </c>
      <c r="IA48">
        <v>0</v>
      </c>
      <c r="IB48">
        <v>0</v>
      </c>
      <c r="IC48">
        <v>0</v>
      </c>
      <c r="ID48">
        <v>0</v>
      </c>
      <c r="IE48">
        <v>1</v>
      </c>
      <c r="IF48">
        <v>3</v>
      </c>
      <c r="IG48">
        <v>0</v>
      </c>
      <c r="IH48">
        <v>0</v>
      </c>
      <c r="II48">
        <v>0</v>
      </c>
      <c r="IJ48">
        <v>0</v>
      </c>
      <c r="IK48">
        <v>0</v>
      </c>
      <c r="IL48">
        <v>0</v>
      </c>
      <c r="IM48">
        <v>1</v>
      </c>
      <c r="IN48">
        <v>38</v>
      </c>
      <c r="IO48">
        <v>0</v>
      </c>
      <c r="IP48">
        <v>9</v>
      </c>
      <c r="IQ48">
        <v>0</v>
      </c>
      <c r="IR48">
        <v>33</v>
      </c>
      <c r="IS48">
        <v>0</v>
      </c>
      <c r="IT48">
        <v>0</v>
      </c>
      <c r="IU48">
        <v>1</v>
      </c>
      <c r="IV48">
        <v>0</v>
      </c>
      <c r="IW48">
        <v>0</v>
      </c>
      <c r="IX48">
        <v>0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39</v>
      </c>
      <c r="JE48">
        <v>4</v>
      </c>
      <c r="JF48">
        <v>0</v>
      </c>
      <c r="JG48">
        <v>0</v>
      </c>
      <c r="JH48">
        <v>0</v>
      </c>
      <c r="JI48">
        <v>0</v>
      </c>
      <c r="JJ48">
        <v>1</v>
      </c>
      <c r="JK48">
        <v>0</v>
      </c>
      <c r="JL48">
        <v>6</v>
      </c>
      <c r="JM48">
        <v>84</v>
      </c>
      <c r="JN48">
        <v>0</v>
      </c>
      <c r="JO48">
        <v>18</v>
      </c>
      <c r="JP48">
        <v>0</v>
      </c>
      <c r="JQ48">
        <v>44</v>
      </c>
      <c r="JR48">
        <v>1</v>
      </c>
      <c r="JS48">
        <v>0</v>
      </c>
      <c r="JT48">
        <v>0</v>
      </c>
      <c r="JU48">
        <v>0</v>
      </c>
      <c r="JV48">
        <v>0</v>
      </c>
      <c r="JW48">
        <v>0</v>
      </c>
      <c r="JX48">
        <v>0</v>
      </c>
      <c r="JY48">
        <v>0</v>
      </c>
      <c r="JZ48">
        <v>0</v>
      </c>
      <c r="KA48">
        <v>0</v>
      </c>
      <c r="KB48">
        <v>0</v>
      </c>
      <c r="KC48">
        <v>0</v>
      </c>
      <c r="KD48">
        <v>3</v>
      </c>
      <c r="KE48">
        <v>0</v>
      </c>
      <c r="KF48">
        <v>0</v>
      </c>
      <c r="KG48">
        <v>0</v>
      </c>
      <c r="KH48">
        <v>0</v>
      </c>
      <c r="KI48">
        <v>0</v>
      </c>
      <c r="KJ48">
        <v>0</v>
      </c>
      <c r="KK48">
        <v>0</v>
      </c>
      <c r="KL48">
        <v>48</v>
      </c>
      <c r="KM48">
        <v>0</v>
      </c>
      <c r="KN48">
        <v>11</v>
      </c>
      <c r="KO48">
        <v>0</v>
      </c>
      <c r="KP48">
        <v>7</v>
      </c>
      <c r="KQ48">
        <v>0</v>
      </c>
      <c r="KR48">
        <v>0</v>
      </c>
      <c r="KS48">
        <v>0</v>
      </c>
      <c r="KT48">
        <v>0</v>
      </c>
      <c r="KU48">
        <v>0</v>
      </c>
      <c r="KV48">
        <v>0</v>
      </c>
      <c r="KW48">
        <v>0</v>
      </c>
      <c r="KX48">
        <v>0</v>
      </c>
      <c r="KY48">
        <v>0</v>
      </c>
      <c r="KZ48">
        <v>0</v>
      </c>
      <c r="LA48">
        <v>0</v>
      </c>
      <c r="LB48">
        <v>0</v>
      </c>
      <c r="LC48">
        <v>0</v>
      </c>
      <c r="LD48">
        <v>0</v>
      </c>
      <c r="LE48">
        <v>0</v>
      </c>
      <c r="LF48">
        <v>0</v>
      </c>
      <c r="LG48">
        <v>0</v>
      </c>
      <c r="LH48">
        <v>0</v>
      </c>
      <c r="LI48">
        <v>0</v>
      </c>
      <c r="LJ48">
        <v>0</v>
      </c>
      <c r="LK48">
        <v>7</v>
      </c>
      <c r="LL48">
        <v>0</v>
      </c>
      <c r="LM48">
        <v>0</v>
      </c>
      <c r="LN48">
        <v>0</v>
      </c>
      <c r="LO48">
        <v>34</v>
      </c>
      <c r="LP48">
        <v>0</v>
      </c>
      <c r="LQ48">
        <v>0</v>
      </c>
      <c r="LR48">
        <v>0</v>
      </c>
      <c r="LS48">
        <v>0</v>
      </c>
      <c r="LT48">
        <v>0</v>
      </c>
      <c r="LU48">
        <v>0</v>
      </c>
      <c r="LV48">
        <v>0</v>
      </c>
      <c r="LW48">
        <v>0</v>
      </c>
      <c r="LX48">
        <v>0</v>
      </c>
      <c r="LY48">
        <v>0</v>
      </c>
      <c r="LZ48">
        <v>0</v>
      </c>
      <c r="MA48">
        <v>0</v>
      </c>
      <c r="MB48">
        <v>0</v>
      </c>
      <c r="MC48">
        <v>0</v>
      </c>
      <c r="MD48">
        <v>0</v>
      </c>
      <c r="ME48">
        <v>0</v>
      </c>
      <c r="MF48">
        <v>0</v>
      </c>
      <c r="MG48">
        <v>0</v>
      </c>
      <c r="MH48">
        <v>0</v>
      </c>
      <c r="MI48">
        <v>0</v>
      </c>
      <c r="MJ48">
        <v>34</v>
      </c>
      <c r="MK48">
        <v>0</v>
      </c>
      <c r="ML48">
        <v>2</v>
      </c>
      <c r="MM48">
        <v>0</v>
      </c>
      <c r="MN48">
        <v>34</v>
      </c>
      <c r="MO48">
        <v>0</v>
      </c>
      <c r="MP48">
        <v>0</v>
      </c>
      <c r="MQ48">
        <v>0</v>
      </c>
      <c r="MR48">
        <v>0</v>
      </c>
      <c r="MS48">
        <v>0</v>
      </c>
      <c r="MT48">
        <v>0</v>
      </c>
      <c r="MU48">
        <v>0</v>
      </c>
      <c r="MV48">
        <v>0</v>
      </c>
      <c r="MW48">
        <v>0</v>
      </c>
      <c r="MX48">
        <v>0</v>
      </c>
      <c r="MY48">
        <v>0</v>
      </c>
      <c r="MZ48">
        <v>0</v>
      </c>
      <c r="NA48">
        <v>0</v>
      </c>
      <c r="NB48">
        <v>0</v>
      </c>
      <c r="NC48">
        <v>0</v>
      </c>
      <c r="ND48">
        <v>0</v>
      </c>
      <c r="NE48">
        <v>0</v>
      </c>
      <c r="NF48">
        <v>0</v>
      </c>
      <c r="NG48">
        <v>0</v>
      </c>
      <c r="NH48">
        <v>2</v>
      </c>
      <c r="NI48">
        <v>36</v>
      </c>
      <c r="NJ48">
        <v>0</v>
      </c>
      <c r="NK48">
        <v>3</v>
      </c>
      <c r="NL48">
        <v>0</v>
      </c>
      <c r="NM48">
        <v>96</v>
      </c>
      <c r="NN48">
        <v>0</v>
      </c>
      <c r="NO48">
        <v>0</v>
      </c>
      <c r="NP48">
        <v>0</v>
      </c>
      <c r="NQ48">
        <v>0</v>
      </c>
      <c r="NR48">
        <v>0</v>
      </c>
      <c r="NS48">
        <v>0</v>
      </c>
      <c r="NT48">
        <v>0</v>
      </c>
      <c r="NU48">
        <v>0</v>
      </c>
      <c r="NV48">
        <v>0</v>
      </c>
      <c r="NW48">
        <v>0</v>
      </c>
      <c r="NX48">
        <v>0</v>
      </c>
      <c r="NY48">
        <v>0</v>
      </c>
      <c r="NZ48">
        <v>0</v>
      </c>
      <c r="OA48">
        <v>0</v>
      </c>
      <c r="OB48">
        <v>0</v>
      </c>
      <c r="OC48">
        <v>0</v>
      </c>
      <c r="OD48">
        <v>0</v>
      </c>
      <c r="OE48">
        <v>0</v>
      </c>
      <c r="OF48">
        <v>0</v>
      </c>
      <c r="OG48">
        <v>5</v>
      </c>
      <c r="OH48">
        <v>101</v>
      </c>
      <c r="OI48">
        <v>0</v>
      </c>
      <c r="OJ48">
        <v>3</v>
      </c>
      <c r="OK48">
        <v>0</v>
      </c>
      <c r="OL48">
        <v>5628</v>
      </c>
      <c r="OM48">
        <v>112</v>
      </c>
      <c r="ON48">
        <v>6</v>
      </c>
      <c r="OO48">
        <v>23</v>
      </c>
      <c r="OP48">
        <v>0</v>
      </c>
      <c r="OQ48">
        <v>0</v>
      </c>
      <c r="OR48">
        <v>0</v>
      </c>
      <c r="OS48">
        <v>0</v>
      </c>
      <c r="OT48">
        <v>0</v>
      </c>
      <c r="OU48">
        <v>0</v>
      </c>
      <c r="OV48">
        <v>0</v>
      </c>
      <c r="OW48">
        <v>0</v>
      </c>
      <c r="OX48">
        <v>40</v>
      </c>
      <c r="OY48">
        <v>48</v>
      </c>
      <c r="OZ48">
        <v>0</v>
      </c>
      <c r="PA48">
        <v>0</v>
      </c>
      <c r="PB48">
        <v>1</v>
      </c>
      <c r="PC48">
        <v>5</v>
      </c>
      <c r="PD48">
        <v>1</v>
      </c>
      <c r="PE48">
        <v>14</v>
      </c>
      <c r="PF48">
        <v>63</v>
      </c>
      <c r="PG48">
        <v>5941</v>
      </c>
      <c r="PH48">
        <v>0</v>
      </c>
      <c r="PI48">
        <v>880</v>
      </c>
      <c r="PJ48">
        <v>3</v>
      </c>
      <c r="PK48">
        <v>627</v>
      </c>
      <c r="PL48">
        <v>1416</v>
      </c>
      <c r="PM48">
        <v>48</v>
      </c>
      <c r="PN48">
        <v>0</v>
      </c>
      <c r="PO48">
        <v>0</v>
      </c>
      <c r="PP48">
        <v>0</v>
      </c>
      <c r="PQ48">
        <v>0</v>
      </c>
      <c r="PR48">
        <v>0</v>
      </c>
      <c r="PS48">
        <v>0</v>
      </c>
      <c r="PT48">
        <v>18</v>
      </c>
      <c r="PU48">
        <v>83</v>
      </c>
      <c r="PV48">
        <v>3</v>
      </c>
      <c r="PW48">
        <v>0</v>
      </c>
      <c r="PX48">
        <v>0</v>
      </c>
      <c r="PY48">
        <v>0</v>
      </c>
      <c r="PZ48">
        <v>0</v>
      </c>
      <c r="QA48">
        <v>0</v>
      </c>
      <c r="QB48">
        <v>0</v>
      </c>
      <c r="QC48">
        <v>0</v>
      </c>
      <c r="QD48">
        <v>0</v>
      </c>
      <c r="QE48">
        <v>194</v>
      </c>
      <c r="QF48">
        <v>2389</v>
      </c>
      <c r="QG48">
        <v>0</v>
      </c>
      <c r="QH48">
        <v>76</v>
      </c>
      <c r="QI48">
        <v>0</v>
      </c>
      <c r="QJ48">
        <v>966</v>
      </c>
      <c r="QK48">
        <v>459</v>
      </c>
      <c r="QL48">
        <v>42</v>
      </c>
      <c r="QM48">
        <v>0</v>
      </c>
      <c r="QN48">
        <v>0</v>
      </c>
      <c r="QO48">
        <v>0</v>
      </c>
      <c r="QP48">
        <v>0</v>
      </c>
      <c r="QQ48">
        <v>0</v>
      </c>
      <c r="QR48">
        <v>0</v>
      </c>
      <c r="QS48">
        <v>1</v>
      </c>
      <c r="QT48">
        <v>36</v>
      </c>
      <c r="QU48">
        <v>12</v>
      </c>
      <c r="QV48">
        <v>0</v>
      </c>
      <c r="QW48">
        <v>0</v>
      </c>
      <c r="QX48">
        <v>0</v>
      </c>
      <c r="QY48">
        <v>0</v>
      </c>
      <c r="QZ48">
        <v>0</v>
      </c>
      <c r="RA48">
        <v>0</v>
      </c>
      <c r="RB48">
        <v>0</v>
      </c>
      <c r="RC48">
        <v>0</v>
      </c>
      <c r="RD48">
        <v>258</v>
      </c>
      <c r="RE48">
        <v>1774</v>
      </c>
      <c r="RF48">
        <v>0</v>
      </c>
      <c r="RG48">
        <v>19</v>
      </c>
      <c r="RH48">
        <v>0</v>
      </c>
      <c r="RI48">
        <v>6</v>
      </c>
      <c r="RJ48">
        <v>14</v>
      </c>
      <c r="RK48">
        <v>0</v>
      </c>
      <c r="RL48">
        <v>0</v>
      </c>
      <c r="RM48">
        <v>0</v>
      </c>
      <c r="RN48">
        <v>0</v>
      </c>
      <c r="RO48">
        <v>0</v>
      </c>
      <c r="RP48">
        <v>0</v>
      </c>
      <c r="RQ48">
        <v>0</v>
      </c>
      <c r="RR48">
        <v>0</v>
      </c>
      <c r="RS48">
        <v>1</v>
      </c>
      <c r="RT48">
        <v>0</v>
      </c>
      <c r="RU48">
        <v>0</v>
      </c>
      <c r="RV48">
        <v>0</v>
      </c>
      <c r="RW48">
        <v>0</v>
      </c>
      <c r="RX48">
        <v>0</v>
      </c>
      <c r="RY48">
        <v>0</v>
      </c>
      <c r="RZ48">
        <v>0</v>
      </c>
      <c r="SA48">
        <v>0</v>
      </c>
      <c r="SB48">
        <v>0</v>
      </c>
      <c r="SC48">
        <v>2</v>
      </c>
      <c r="SD48">
        <v>23</v>
      </c>
      <c r="SE48">
        <v>0</v>
      </c>
      <c r="SF48">
        <v>0</v>
      </c>
      <c r="SG48">
        <v>0</v>
      </c>
      <c r="SH48">
        <v>0</v>
      </c>
      <c r="SI48">
        <v>0</v>
      </c>
      <c r="SJ48">
        <v>0</v>
      </c>
      <c r="SK48">
        <v>0</v>
      </c>
      <c r="SL48">
        <v>0</v>
      </c>
      <c r="SM48">
        <v>0</v>
      </c>
      <c r="SN48">
        <v>0</v>
      </c>
      <c r="SO48">
        <v>0</v>
      </c>
      <c r="SP48">
        <v>0</v>
      </c>
      <c r="SQ48">
        <v>0</v>
      </c>
      <c r="SR48">
        <v>0</v>
      </c>
      <c r="SS48">
        <v>0</v>
      </c>
      <c r="ST48">
        <v>0</v>
      </c>
      <c r="SU48">
        <v>0</v>
      </c>
      <c r="SV48">
        <v>0</v>
      </c>
      <c r="SW48">
        <v>0</v>
      </c>
      <c r="SX48">
        <v>0</v>
      </c>
      <c r="SY48">
        <v>0</v>
      </c>
      <c r="SZ48">
        <v>0</v>
      </c>
      <c r="TA48">
        <v>0</v>
      </c>
      <c r="TB48">
        <v>0</v>
      </c>
      <c r="TC48">
        <v>0</v>
      </c>
      <c r="TD48">
        <v>0</v>
      </c>
      <c r="TE48">
        <v>0</v>
      </c>
      <c r="TF48">
        <v>0</v>
      </c>
      <c r="TG48">
        <v>0</v>
      </c>
      <c r="TH48">
        <v>0</v>
      </c>
      <c r="TI48">
        <v>0</v>
      </c>
      <c r="TJ48">
        <v>0</v>
      </c>
      <c r="TK48">
        <v>0</v>
      </c>
      <c r="TL48">
        <v>0</v>
      </c>
      <c r="TM48">
        <v>0</v>
      </c>
      <c r="TN48">
        <v>0</v>
      </c>
      <c r="TO48">
        <v>0</v>
      </c>
      <c r="TP48">
        <v>0</v>
      </c>
      <c r="TQ48">
        <v>0</v>
      </c>
      <c r="TR48">
        <v>0</v>
      </c>
      <c r="TS48">
        <v>0</v>
      </c>
      <c r="TT48">
        <v>0</v>
      </c>
      <c r="TU48">
        <v>0</v>
      </c>
      <c r="TV48">
        <v>0</v>
      </c>
      <c r="TW48">
        <v>0</v>
      </c>
      <c r="TX48">
        <v>0</v>
      </c>
      <c r="TY48">
        <v>0</v>
      </c>
      <c r="TZ48">
        <v>0</v>
      </c>
      <c r="UA48">
        <v>0</v>
      </c>
      <c r="UB48">
        <v>0</v>
      </c>
      <c r="UC48">
        <v>0</v>
      </c>
      <c r="UD48">
        <v>0</v>
      </c>
      <c r="UE48">
        <v>0</v>
      </c>
      <c r="UF48">
        <v>1</v>
      </c>
      <c r="UG48">
        <v>38</v>
      </c>
      <c r="UH48">
        <v>0</v>
      </c>
      <c r="UI48">
        <v>0</v>
      </c>
      <c r="UJ48">
        <v>0</v>
      </c>
      <c r="UK48">
        <v>0</v>
      </c>
      <c r="UL48">
        <v>0</v>
      </c>
      <c r="UM48">
        <v>0</v>
      </c>
      <c r="UN48">
        <v>0</v>
      </c>
      <c r="UO48">
        <v>0</v>
      </c>
      <c r="UP48">
        <v>0</v>
      </c>
      <c r="UQ48">
        <v>0</v>
      </c>
      <c r="UR48">
        <v>0</v>
      </c>
      <c r="US48">
        <v>0</v>
      </c>
      <c r="UT48">
        <v>0</v>
      </c>
      <c r="UU48">
        <v>0</v>
      </c>
      <c r="UV48">
        <v>0</v>
      </c>
      <c r="UW48">
        <v>0</v>
      </c>
      <c r="UX48">
        <v>0</v>
      </c>
      <c r="UY48">
        <v>0</v>
      </c>
      <c r="UZ48">
        <v>0</v>
      </c>
      <c r="VA48">
        <v>39</v>
      </c>
      <c r="VB48">
        <v>0</v>
      </c>
      <c r="VC48">
        <v>0</v>
      </c>
      <c r="VD48">
        <v>0</v>
      </c>
      <c r="VE48">
        <v>0</v>
      </c>
      <c r="VF48">
        <v>0</v>
      </c>
      <c r="VG48">
        <v>1</v>
      </c>
      <c r="VH48">
        <v>0</v>
      </c>
      <c r="VI48">
        <v>0</v>
      </c>
      <c r="VJ48">
        <v>0</v>
      </c>
      <c r="VK48">
        <v>0</v>
      </c>
      <c r="VL48">
        <v>0</v>
      </c>
      <c r="VM48">
        <v>0</v>
      </c>
      <c r="VN48">
        <v>0</v>
      </c>
      <c r="VO48">
        <v>0</v>
      </c>
      <c r="VP48">
        <v>0</v>
      </c>
      <c r="VQ48">
        <v>0</v>
      </c>
      <c r="VR48">
        <v>0</v>
      </c>
      <c r="VS48">
        <v>0</v>
      </c>
      <c r="VT48">
        <v>0</v>
      </c>
      <c r="VU48">
        <v>0</v>
      </c>
      <c r="VV48">
        <v>0</v>
      </c>
      <c r="VW48">
        <v>0</v>
      </c>
      <c r="VX48">
        <v>0</v>
      </c>
      <c r="VY48">
        <v>1</v>
      </c>
      <c r="VZ48">
        <v>2</v>
      </c>
      <c r="WA48">
        <v>0</v>
      </c>
      <c r="WB48">
        <v>0</v>
      </c>
      <c r="WC48">
        <v>0</v>
      </c>
      <c r="WD48">
        <v>4</v>
      </c>
      <c r="WE48">
        <v>8</v>
      </c>
      <c r="WF48">
        <v>0</v>
      </c>
      <c r="WG48">
        <v>0</v>
      </c>
      <c r="WH48">
        <v>0</v>
      </c>
      <c r="WI48">
        <v>0</v>
      </c>
      <c r="WJ48">
        <v>0</v>
      </c>
      <c r="WK48">
        <v>0</v>
      </c>
      <c r="WL48">
        <v>0</v>
      </c>
      <c r="WM48">
        <v>0</v>
      </c>
      <c r="WN48">
        <v>0</v>
      </c>
      <c r="WO48">
        <v>0</v>
      </c>
      <c r="WP48">
        <v>0</v>
      </c>
      <c r="WQ48">
        <v>0</v>
      </c>
      <c r="WR48">
        <v>0</v>
      </c>
      <c r="WS48">
        <v>0</v>
      </c>
      <c r="WT48">
        <v>0</v>
      </c>
      <c r="WU48">
        <v>0</v>
      </c>
      <c r="WV48">
        <v>0</v>
      </c>
      <c r="WW48">
        <v>0</v>
      </c>
      <c r="WX48">
        <v>0</v>
      </c>
      <c r="WY48">
        <v>12</v>
      </c>
      <c r="WZ48">
        <v>0</v>
      </c>
      <c r="XA48">
        <v>0</v>
      </c>
      <c r="XB48">
        <v>0</v>
      </c>
      <c r="XC48">
        <v>9</v>
      </c>
      <c r="XD48">
        <v>5</v>
      </c>
      <c r="XE48">
        <v>0</v>
      </c>
      <c r="XF48">
        <v>0</v>
      </c>
      <c r="XG48">
        <v>0</v>
      </c>
      <c r="XH48">
        <v>0</v>
      </c>
      <c r="XI48">
        <v>0</v>
      </c>
      <c r="XJ48">
        <v>0</v>
      </c>
      <c r="XK48">
        <v>0</v>
      </c>
      <c r="XL48">
        <v>0</v>
      </c>
      <c r="XM48">
        <v>2</v>
      </c>
      <c r="XN48">
        <v>0</v>
      </c>
      <c r="XO48">
        <v>0</v>
      </c>
      <c r="XP48">
        <v>0</v>
      </c>
      <c r="XQ48">
        <v>0</v>
      </c>
      <c r="XR48">
        <v>0</v>
      </c>
      <c r="XS48">
        <v>0</v>
      </c>
      <c r="XT48">
        <v>0</v>
      </c>
      <c r="XU48">
        <v>0</v>
      </c>
      <c r="XV48">
        <v>0</v>
      </c>
      <c r="XW48">
        <v>1</v>
      </c>
      <c r="XX48">
        <v>17</v>
      </c>
      <c r="XY48">
        <v>0</v>
      </c>
      <c r="XZ48">
        <v>0</v>
      </c>
      <c r="YA48">
        <v>0</v>
      </c>
      <c r="YB48">
        <v>3</v>
      </c>
      <c r="YC48">
        <v>18</v>
      </c>
      <c r="YD48">
        <v>5</v>
      </c>
      <c r="YE48">
        <v>0</v>
      </c>
      <c r="YF48">
        <v>0</v>
      </c>
      <c r="YG48">
        <v>0</v>
      </c>
      <c r="YH48">
        <v>0</v>
      </c>
      <c r="YI48">
        <v>0</v>
      </c>
      <c r="YJ48">
        <v>0</v>
      </c>
      <c r="YK48">
        <v>0</v>
      </c>
      <c r="YL48">
        <v>0</v>
      </c>
      <c r="YM48">
        <v>0</v>
      </c>
      <c r="YN48">
        <v>0</v>
      </c>
      <c r="YO48">
        <v>0</v>
      </c>
      <c r="YP48">
        <v>0</v>
      </c>
      <c r="YQ48">
        <v>0</v>
      </c>
      <c r="YR48">
        <v>0</v>
      </c>
      <c r="YS48">
        <v>0</v>
      </c>
      <c r="YT48">
        <v>0</v>
      </c>
      <c r="YU48">
        <v>0</v>
      </c>
      <c r="YV48">
        <v>3</v>
      </c>
      <c r="YW48">
        <v>29</v>
      </c>
      <c r="YX48">
        <v>0</v>
      </c>
      <c r="YY48">
        <v>5</v>
      </c>
      <c r="YZ48">
        <v>0</v>
      </c>
      <c r="ZA48">
        <v>0</v>
      </c>
      <c r="ZB48">
        <v>7</v>
      </c>
      <c r="ZC48">
        <v>8</v>
      </c>
      <c r="ZD48">
        <v>0</v>
      </c>
      <c r="ZE48">
        <v>0</v>
      </c>
      <c r="ZF48">
        <v>0</v>
      </c>
      <c r="ZG48">
        <v>0</v>
      </c>
      <c r="ZH48">
        <v>0</v>
      </c>
      <c r="ZI48">
        <v>0</v>
      </c>
      <c r="ZJ48">
        <v>2</v>
      </c>
      <c r="ZK48">
        <v>0</v>
      </c>
      <c r="ZL48">
        <v>0</v>
      </c>
      <c r="ZM48">
        <v>0</v>
      </c>
      <c r="ZN48">
        <v>0</v>
      </c>
      <c r="ZO48">
        <v>0</v>
      </c>
      <c r="ZP48">
        <v>0</v>
      </c>
      <c r="ZQ48">
        <v>0</v>
      </c>
      <c r="ZR48">
        <v>0</v>
      </c>
      <c r="ZS48">
        <v>0</v>
      </c>
      <c r="ZT48">
        <v>0</v>
      </c>
      <c r="ZU48">
        <v>4</v>
      </c>
      <c r="ZV48">
        <v>21</v>
      </c>
      <c r="ZW48">
        <v>0</v>
      </c>
      <c r="ZX48">
        <v>0</v>
      </c>
      <c r="ZY48">
        <v>0</v>
      </c>
      <c r="ZZ48">
        <v>17</v>
      </c>
      <c r="AAA48">
        <v>19</v>
      </c>
      <c r="AAB48">
        <v>0</v>
      </c>
      <c r="AAC48">
        <v>0</v>
      </c>
      <c r="AAD48">
        <v>0</v>
      </c>
      <c r="AAE48">
        <v>0</v>
      </c>
      <c r="AAF48">
        <v>0</v>
      </c>
      <c r="AAG48">
        <v>0</v>
      </c>
      <c r="AAH48">
        <v>0</v>
      </c>
      <c r="AAI48">
        <v>0</v>
      </c>
      <c r="AAJ48">
        <v>0</v>
      </c>
      <c r="AAK48">
        <v>0</v>
      </c>
      <c r="AAL48">
        <v>0</v>
      </c>
      <c r="AAM48">
        <v>0</v>
      </c>
      <c r="AAN48">
        <v>0</v>
      </c>
      <c r="AAO48">
        <v>0</v>
      </c>
      <c r="AAP48">
        <v>0</v>
      </c>
      <c r="AAQ48">
        <v>0</v>
      </c>
      <c r="AAR48">
        <v>0</v>
      </c>
      <c r="AAS48">
        <v>0</v>
      </c>
      <c r="AAT48">
        <v>7</v>
      </c>
      <c r="AAU48">
        <v>43</v>
      </c>
      <c r="AAV48">
        <v>0</v>
      </c>
      <c r="AAW48">
        <v>3</v>
      </c>
      <c r="AAX48">
        <v>0</v>
      </c>
      <c r="AAY48">
        <v>22</v>
      </c>
      <c r="AAZ48">
        <v>11</v>
      </c>
      <c r="ABA48">
        <v>1</v>
      </c>
      <c r="ABB48">
        <v>0</v>
      </c>
      <c r="ABC48">
        <v>0</v>
      </c>
      <c r="ABD48">
        <v>0</v>
      </c>
      <c r="ABE48">
        <v>0</v>
      </c>
      <c r="ABF48">
        <v>0</v>
      </c>
      <c r="ABG48">
        <v>0</v>
      </c>
      <c r="ABH48">
        <v>0</v>
      </c>
      <c r="ABI48">
        <v>0</v>
      </c>
      <c r="ABJ48">
        <v>0</v>
      </c>
      <c r="ABK48">
        <v>0</v>
      </c>
      <c r="ABL48">
        <v>0</v>
      </c>
      <c r="ABM48">
        <v>0</v>
      </c>
      <c r="ABN48">
        <v>0</v>
      </c>
      <c r="ABO48">
        <v>0</v>
      </c>
      <c r="ABP48">
        <v>0</v>
      </c>
      <c r="ABQ48">
        <v>0</v>
      </c>
      <c r="ABR48">
        <v>0</v>
      </c>
      <c r="ABS48">
        <v>7</v>
      </c>
      <c r="ABT48">
        <v>41</v>
      </c>
      <c r="ABU48">
        <v>0</v>
      </c>
      <c r="ABV48">
        <v>0</v>
      </c>
      <c r="ABW48">
        <v>0</v>
      </c>
      <c r="ABX48">
        <v>1</v>
      </c>
      <c r="ABY48">
        <v>0</v>
      </c>
      <c r="ABZ48">
        <v>0</v>
      </c>
      <c r="ACA48">
        <v>0</v>
      </c>
      <c r="ACB48">
        <v>0</v>
      </c>
      <c r="ACC48">
        <v>0</v>
      </c>
      <c r="ACD48">
        <v>0</v>
      </c>
      <c r="ACE48">
        <v>0</v>
      </c>
      <c r="ACF48">
        <v>0</v>
      </c>
      <c r="ACG48">
        <v>0</v>
      </c>
      <c r="ACH48">
        <v>0</v>
      </c>
      <c r="ACI48">
        <v>0</v>
      </c>
      <c r="ACJ48">
        <v>0</v>
      </c>
      <c r="ACK48">
        <v>0</v>
      </c>
      <c r="ACL48">
        <v>0</v>
      </c>
      <c r="ACM48">
        <v>0</v>
      </c>
      <c r="ACN48">
        <v>0</v>
      </c>
      <c r="ACO48">
        <v>0</v>
      </c>
      <c r="ACP48">
        <v>0</v>
      </c>
      <c r="ACQ48">
        <v>0</v>
      </c>
      <c r="ACR48">
        <v>0</v>
      </c>
      <c r="ACS48">
        <v>1</v>
      </c>
      <c r="ACT48">
        <v>0</v>
      </c>
      <c r="ACU48">
        <v>0</v>
      </c>
      <c r="ACV48">
        <v>0</v>
      </c>
      <c r="ACW48">
        <v>30</v>
      </c>
      <c r="ACX48">
        <v>110</v>
      </c>
      <c r="ACY48">
        <v>1</v>
      </c>
      <c r="ACZ48">
        <v>0</v>
      </c>
      <c r="ADA48">
        <v>0</v>
      </c>
      <c r="ADB48">
        <v>0</v>
      </c>
      <c r="ADC48">
        <v>0</v>
      </c>
      <c r="ADD48">
        <v>0</v>
      </c>
      <c r="ADE48">
        <v>0</v>
      </c>
      <c r="ADF48">
        <v>0</v>
      </c>
      <c r="ADG48">
        <v>1</v>
      </c>
      <c r="ADH48">
        <v>0</v>
      </c>
      <c r="ADI48">
        <v>0</v>
      </c>
      <c r="ADJ48">
        <v>0</v>
      </c>
      <c r="ADK48">
        <v>0</v>
      </c>
      <c r="ADL48">
        <v>0</v>
      </c>
      <c r="ADM48">
        <v>0</v>
      </c>
      <c r="ADN48">
        <v>0</v>
      </c>
      <c r="ADO48">
        <v>0</v>
      </c>
      <c r="ADP48">
        <v>0</v>
      </c>
      <c r="ADQ48">
        <v>23</v>
      </c>
      <c r="ADR48">
        <v>165</v>
      </c>
      <c r="ADS48">
        <v>0</v>
      </c>
      <c r="ADT48">
        <v>0</v>
      </c>
      <c r="ADU48">
        <v>0</v>
      </c>
      <c r="ADV48">
        <v>116</v>
      </c>
      <c r="ADW48">
        <v>109</v>
      </c>
      <c r="ADX48">
        <v>7</v>
      </c>
      <c r="ADY48">
        <v>0</v>
      </c>
      <c r="ADZ48">
        <v>0</v>
      </c>
      <c r="AEA48">
        <v>0</v>
      </c>
      <c r="AEB48">
        <v>0</v>
      </c>
      <c r="AEC48">
        <v>0</v>
      </c>
      <c r="AED48">
        <v>0</v>
      </c>
      <c r="AEE48">
        <v>0</v>
      </c>
      <c r="AEF48">
        <v>8</v>
      </c>
      <c r="AEG48">
        <v>0</v>
      </c>
      <c r="AEH48">
        <v>0</v>
      </c>
      <c r="AEI48">
        <v>0</v>
      </c>
      <c r="AEJ48">
        <v>0</v>
      </c>
      <c r="AEK48">
        <v>0</v>
      </c>
      <c r="AEL48">
        <v>0</v>
      </c>
      <c r="AEM48">
        <v>0</v>
      </c>
      <c r="AEN48">
        <v>0</v>
      </c>
      <c r="AEO48">
        <v>0</v>
      </c>
      <c r="AEP48">
        <v>221</v>
      </c>
      <c r="AEQ48">
        <v>461</v>
      </c>
      <c r="AER48">
        <v>0</v>
      </c>
      <c r="AES48">
        <v>11</v>
      </c>
      <c r="AET48">
        <v>0</v>
      </c>
      <c r="AEU48">
        <v>1802</v>
      </c>
      <c r="AEV48">
        <v>2214</v>
      </c>
      <c r="AEW48">
        <v>113</v>
      </c>
      <c r="AEX48">
        <v>0</v>
      </c>
      <c r="AEY48">
        <v>0</v>
      </c>
      <c r="AEZ48">
        <v>0</v>
      </c>
      <c r="AFA48">
        <v>0</v>
      </c>
      <c r="AFB48">
        <v>0</v>
      </c>
      <c r="AFC48">
        <v>0</v>
      </c>
      <c r="AFD48">
        <v>21</v>
      </c>
      <c r="AFE48">
        <v>131</v>
      </c>
      <c r="AFF48">
        <v>15</v>
      </c>
      <c r="AFG48">
        <v>0</v>
      </c>
      <c r="AFH48">
        <v>0</v>
      </c>
      <c r="AFI48">
        <v>0</v>
      </c>
      <c r="AFJ48">
        <v>0</v>
      </c>
      <c r="AFK48">
        <v>0</v>
      </c>
      <c r="AFL48">
        <v>0</v>
      </c>
      <c r="AFM48">
        <v>0</v>
      </c>
      <c r="AFN48">
        <v>0</v>
      </c>
      <c r="AFO48">
        <v>721</v>
      </c>
      <c r="AFP48">
        <v>5017</v>
      </c>
      <c r="AFQ48">
        <v>0</v>
      </c>
      <c r="AFR48">
        <v>114</v>
      </c>
      <c r="AFS48">
        <v>0</v>
      </c>
      <c r="AFT48">
        <v>0</v>
      </c>
      <c r="AFU48">
        <v>0</v>
      </c>
      <c r="AFV48">
        <v>0</v>
      </c>
      <c r="AFW48">
        <v>0</v>
      </c>
      <c r="AFX48">
        <v>0</v>
      </c>
      <c r="AFY48">
        <v>0</v>
      </c>
      <c r="AFZ48">
        <v>0</v>
      </c>
      <c r="AGA48">
        <v>0</v>
      </c>
      <c r="AGB48">
        <v>0</v>
      </c>
      <c r="AGC48">
        <v>0</v>
      </c>
      <c r="AGD48">
        <v>0</v>
      </c>
      <c r="AGE48">
        <v>0</v>
      </c>
      <c r="AGF48">
        <v>0</v>
      </c>
      <c r="AGG48">
        <v>0</v>
      </c>
      <c r="AGH48">
        <v>0</v>
      </c>
      <c r="AGI48">
        <v>0</v>
      </c>
      <c r="AGJ48">
        <v>0</v>
      </c>
      <c r="AGK48">
        <v>0</v>
      </c>
      <c r="AGL48">
        <v>0</v>
      </c>
      <c r="AGM48">
        <v>0</v>
      </c>
      <c r="AGN48">
        <v>0</v>
      </c>
      <c r="AGO48">
        <v>0</v>
      </c>
      <c r="AGP48">
        <v>0</v>
      </c>
      <c r="AGQ48">
        <v>0</v>
      </c>
      <c r="AGR48">
        <v>0</v>
      </c>
      <c r="AGS48">
        <v>0</v>
      </c>
      <c r="AGT48">
        <v>0</v>
      </c>
      <c r="AGU48">
        <v>0</v>
      </c>
      <c r="AGV48">
        <v>0</v>
      </c>
      <c r="AGW48">
        <v>0</v>
      </c>
      <c r="AGX48">
        <v>0</v>
      </c>
      <c r="AGY48">
        <v>0</v>
      </c>
      <c r="AGZ48">
        <v>0</v>
      </c>
      <c r="AHA48">
        <v>0</v>
      </c>
      <c r="AHB48">
        <v>0</v>
      </c>
      <c r="AHC48">
        <v>0</v>
      </c>
      <c r="AHD48">
        <v>0</v>
      </c>
      <c r="AHE48">
        <v>0</v>
      </c>
      <c r="AHF48">
        <v>0</v>
      </c>
      <c r="AHG48">
        <v>0</v>
      </c>
      <c r="AHH48">
        <v>0</v>
      </c>
      <c r="AHI48">
        <v>0</v>
      </c>
      <c r="AHJ48">
        <v>0</v>
      </c>
      <c r="AHK48">
        <v>0</v>
      </c>
      <c r="AHL48">
        <v>0</v>
      </c>
      <c r="AHM48">
        <v>0</v>
      </c>
      <c r="AHN48">
        <v>0</v>
      </c>
      <c r="AHO48">
        <v>0</v>
      </c>
      <c r="AHP48">
        <v>0</v>
      </c>
      <c r="AHQ48">
        <v>0</v>
      </c>
      <c r="AHR48">
        <v>1</v>
      </c>
      <c r="AHS48">
        <v>0</v>
      </c>
      <c r="AHT48">
        <v>0</v>
      </c>
      <c r="AHU48">
        <v>0</v>
      </c>
      <c r="AHV48">
        <v>0</v>
      </c>
      <c r="AHW48">
        <v>0</v>
      </c>
      <c r="AHX48">
        <v>0</v>
      </c>
      <c r="AHY48">
        <v>0</v>
      </c>
      <c r="AHZ48">
        <v>0</v>
      </c>
      <c r="AIA48">
        <v>0</v>
      </c>
      <c r="AIB48">
        <v>0</v>
      </c>
      <c r="AIC48">
        <v>0</v>
      </c>
      <c r="AID48">
        <v>0</v>
      </c>
      <c r="AIE48">
        <v>0</v>
      </c>
      <c r="AIF48">
        <v>0</v>
      </c>
      <c r="AIG48">
        <v>0</v>
      </c>
      <c r="AIH48">
        <v>0</v>
      </c>
      <c r="AII48">
        <v>0</v>
      </c>
      <c r="AIJ48">
        <v>0</v>
      </c>
      <c r="AIK48">
        <v>0</v>
      </c>
      <c r="AIL48">
        <v>0</v>
      </c>
      <c r="AIM48">
        <v>1</v>
      </c>
      <c r="AIN48">
        <v>0</v>
      </c>
      <c r="AIO48">
        <v>0</v>
      </c>
      <c r="AIP48">
        <v>0</v>
      </c>
      <c r="AIQ48">
        <v>0</v>
      </c>
      <c r="AIR48">
        <v>0</v>
      </c>
      <c r="AIS48">
        <v>0</v>
      </c>
      <c r="AIT48">
        <v>0</v>
      </c>
      <c r="AIU48">
        <v>0</v>
      </c>
      <c r="AIV48">
        <v>0</v>
      </c>
      <c r="AIW48">
        <v>0</v>
      </c>
      <c r="AIX48">
        <v>0</v>
      </c>
      <c r="AIY48">
        <v>0</v>
      </c>
      <c r="AIZ48">
        <v>0</v>
      </c>
      <c r="AJA48">
        <v>0</v>
      </c>
      <c r="AJB48">
        <v>0</v>
      </c>
      <c r="AJC48">
        <v>0</v>
      </c>
      <c r="AJD48">
        <v>0</v>
      </c>
      <c r="AJE48">
        <v>0</v>
      </c>
      <c r="AJF48">
        <v>0</v>
      </c>
      <c r="AJG48">
        <v>0</v>
      </c>
      <c r="AJH48">
        <v>0</v>
      </c>
      <c r="AJI48">
        <v>0</v>
      </c>
      <c r="AJJ48">
        <v>0</v>
      </c>
      <c r="AJK48">
        <v>0</v>
      </c>
      <c r="AJL48">
        <v>0</v>
      </c>
      <c r="AJM48">
        <v>0</v>
      </c>
      <c r="AJN48">
        <v>0</v>
      </c>
      <c r="AJO48">
        <v>0</v>
      </c>
      <c r="AJP48">
        <v>2590</v>
      </c>
      <c r="AJQ48">
        <v>0</v>
      </c>
      <c r="AJR48">
        <v>0</v>
      </c>
      <c r="AJS48">
        <v>0</v>
      </c>
      <c r="AJT48">
        <v>0</v>
      </c>
      <c r="AJU48">
        <v>0</v>
      </c>
      <c r="AJV48">
        <v>0</v>
      </c>
      <c r="AJW48">
        <v>0</v>
      </c>
      <c r="AJX48">
        <v>0</v>
      </c>
      <c r="AJY48">
        <v>0</v>
      </c>
      <c r="AJZ48">
        <v>0</v>
      </c>
      <c r="AKA48">
        <v>0</v>
      </c>
      <c r="AKB48">
        <v>0</v>
      </c>
      <c r="AKC48">
        <v>0</v>
      </c>
      <c r="AKD48">
        <v>0</v>
      </c>
      <c r="AKE48">
        <v>0</v>
      </c>
      <c r="AKF48">
        <v>2351</v>
      </c>
      <c r="AKG48">
        <v>17</v>
      </c>
      <c r="AKH48">
        <v>0</v>
      </c>
      <c r="AKI48">
        <v>0</v>
      </c>
      <c r="AKJ48">
        <v>0</v>
      </c>
      <c r="AKK48">
        <v>0</v>
      </c>
      <c r="AKL48">
        <v>0</v>
      </c>
      <c r="AKM48">
        <v>0</v>
      </c>
      <c r="AKN48">
        <v>0</v>
      </c>
      <c r="AKO48">
        <v>0</v>
      </c>
      <c r="AKP48">
        <v>0</v>
      </c>
      <c r="AKQ48">
        <v>0</v>
      </c>
      <c r="AKR48">
        <v>0</v>
      </c>
      <c r="AKS48">
        <v>0</v>
      </c>
      <c r="AKT48">
        <v>0</v>
      </c>
      <c r="AKU48">
        <v>0</v>
      </c>
      <c r="AKV48">
        <v>0</v>
      </c>
      <c r="AKW48">
        <v>0</v>
      </c>
      <c r="AKX48">
        <v>0</v>
      </c>
      <c r="AKY48">
        <v>0</v>
      </c>
      <c r="AKZ48">
        <v>0</v>
      </c>
      <c r="ALA48">
        <v>0</v>
      </c>
      <c r="ALB48">
        <v>0</v>
      </c>
      <c r="ALC48">
        <v>0</v>
      </c>
      <c r="ALD48">
        <v>0</v>
      </c>
      <c r="ALE48">
        <v>0</v>
      </c>
      <c r="ALF48">
        <v>0</v>
      </c>
      <c r="ALG48">
        <v>0</v>
      </c>
      <c r="ALH48">
        <v>0</v>
      </c>
    </row>
    <row r="49" spans="1:996" hidden="1">
      <c r="A49" s="178" t="s">
        <v>170</v>
      </c>
      <c r="B49">
        <v>560</v>
      </c>
      <c r="C49">
        <v>494</v>
      </c>
      <c r="D49">
        <v>75</v>
      </c>
      <c r="E49">
        <v>53</v>
      </c>
      <c r="F49">
        <v>0</v>
      </c>
      <c r="G49">
        <v>0</v>
      </c>
      <c r="H49">
        <v>1</v>
      </c>
      <c r="I49">
        <v>586</v>
      </c>
      <c r="J49">
        <v>0</v>
      </c>
      <c r="K49">
        <v>0</v>
      </c>
      <c r="L49">
        <v>0</v>
      </c>
      <c r="M49">
        <v>0</v>
      </c>
      <c r="N49">
        <v>0</v>
      </c>
      <c r="O49">
        <v>38</v>
      </c>
      <c r="P49">
        <v>1</v>
      </c>
      <c r="Q49">
        <v>0</v>
      </c>
      <c r="R49">
        <v>0</v>
      </c>
      <c r="S49">
        <v>9</v>
      </c>
      <c r="T49">
        <v>0</v>
      </c>
      <c r="U49">
        <v>0</v>
      </c>
      <c r="V49">
        <v>434</v>
      </c>
      <c r="W49">
        <v>2250</v>
      </c>
      <c r="X49">
        <v>0</v>
      </c>
      <c r="Y49">
        <v>493</v>
      </c>
      <c r="Z49">
        <v>0</v>
      </c>
      <c r="AA49">
        <v>38</v>
      </c>
      <c r="AB49">
        <v>69</v>
      </c>
      <c r="AC49">
        <v>1</v>
      </c>
      <c r="AD49">
        <v>3</v>
      </c>
      <c r="AE49">
        <v>0</v>
      </c>
      <c r="AF49">
        <v>1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14</v>
      </c>
      <c r="AO49">
        <v>0</v>
      </c>
      <c r="AP49">
        <v>0</v>
      </c>
      <c r="AQ49">
        <v>0</v>
      </c>
      <c r="AR49">
        <v>5</v>
      </c>
      <c r="AS49">
        <v>0</v>
      </c>
      <c r="AT49">
        <v>0</v>
      </c>
      <c r="AU49">
        <v>54</v>
      </c>
      <c r="AV49">
        <v>185</v>
      </c>
      <c r="AW49">
        <v>0</v>
      </c>
      <c r="AX49">
        <v>22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36</v>
      </c>
      <c r="CS49">
        <v>0</v>
      </c>
      <c r="CT49">
        <v>36</v>
      </c>
      <c r="CU49">
        <v>0</v>
      </c>
      <c r="CV49">
        <v>1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3</v>
      </c>
      <c r="DS49">
        <v>3</v>
      </c>
      <c r="DT49">
        <v>0</v>
      </c>
      <c r="DU49">
        <v>1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17</v>
      </c>
      <c r="FP49">
        <v>0</v>
      </c>
      <c r="FQ49">
        <v>17</v>
      </c>
      <c r="FR49">
        <v>0</v>
      </c>
      <c r="FS49">
        <v>2</v>
      </c>
      <c r="FT49">
        <v>0</v>
      </c>
      <c r="FU49">
        <v>1330</v>
      </c>
      <c r="FV49">
        <v>2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4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21</v>
      </c>
      <c r="GO49">
        <v>242</v>
      </c>
      <c r="GP49">
        <v>1599</v>
      </c>
      <c r="GQ49">
        <v>0</v>
      </c>
      <c r="GR49">
        <v>254</v>
      </c>
      <c r="GS49">
        <v>0</v>
      </c>
      <c r="GT49">
        <v>2</v>
      </c>
      <c r="GU49">
        <v>3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1</v>
      </c>
      <c r="HN49">
        <v>4</v>
      </c>
      <c r="HO49">
        <v>10</v>
      </c>
      <c r="HP49">
        <v>0</v>
      </c>
      <c r="HQ49">
        <v>2</v>
      </c>
      <c r="HR49">
        <v>0</v>
      </c>
      <c r="HS49">
        <v>9</v>
      </c>
      <c r="HT49">
        <v>30</v>
      </c>
      <c r="HU49">
        <v>1</v>
      </c>
      <c r="HV49">
        <v>0</v>
      </c>
      <c r="HW49">
        <v>0</v>
      </c>
      <c r="HX49">
        <v>0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8</v>
      </c>
      <c r="IG49">
        <v>0</v>
      </c>
      <c r="IH49">
        <v>0</v>
      </c>
      <c r="II49">
        <v>0</v>
      </c>
      <c r="IJ49">
        <v>1</v>
      </c>
      <c r="IK49">
        <v>0</v>
      </c>
      <c r="IL49">
        <v>0</v>
      </c>
      <c r="IM49">
        <v>11</v>
      </c>
      <c r="IN49">
        <v>60</v>
      </c>
      <c r="IO49">
        <v>0</v>
      </c>
      <c r="IP49">
        <v>18</v>
      </c>
      <c r="IQ49">
        <v>0</v>
      </c>
      <c r="IR49">
        <v>40</v>
      </c>
      <c r="IS49">
        <v>27</v>
      </c>
      <c r="IT49">
        <v>8</v>
      </c>
      <c r="IU49">
        <v>7</v>
      </c>
      <c r="IV49">
        <v>0</v>
      </c>
      <c r="IW49">
        <v>0</v>
      </c>
      <c r="IX49">
        <v>0</v>
      </c>
      <c r="IY49">
        <v>0</v>
      </c>
      <c r="IZ49">
        <v>0</v>
      </c>
      <c r="JA49">
        <v>0</v>
      </c>
      <c r="JB49">
        <v>0</v>
      </c>
      <c r="JC49">
        <v>0</v>
      </c>
      <c r="JD49">
        <v>0</v>
      </c>
      <c r="JE49">
        <v>2</v>
      </c>
      <c r="JF49">
        <v>1</v>
      </c>
      <c r="JG49">
        <v>0</v>
      </c>
      <c r="JH49">
        <v>0</v>
      </c>
      <c r="JI49">
        <v>0</v>
      </c>
      <c r="JJ49">
        <v>2</v>
      </c>
      <c r="JK49">
        <v>0</v>
      </c>
      <c r="JL49">
        <v>11</v>
      </c>
      <c r="JM49">
        <v>97</v>
      </c>
      <c r="JN49">
        <v>0</v>
      </c>
      <c r="JO49">
        <v>26</v>
      </c>
      <c r="JP49">
        <v>0</v>
      </c>
      <c r="JQ49">
        <v>20</v>
      </c>
      <c r="JR49">
        <v>55</v>
      </c>
      <c r="JS49">
        <v>0</v>
      </c>
      <c r="JT49">
        <v>0</v>
      </c>
      <c r="JU49">
        <v>0</v>
      </c>
      <c r="JV49">
        <v>1</v>
      </c>
      <c r="JW49">
        <v>0</v>
      </c>
      <c r="JX49">
        <v>0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  <c r="KF49">
        <v>0</v>
      </c>
      <c r="KG49">
        <v>0</v>
      </c>
      <c r="KH49">
        <v>3</v>
      </c>
      <c r="KI49">
        <v>0</v>
      </c>
      <c r="KJ49">
        <v>0</v>
      </c>
      <c r="KK49">
        <v>2</v>
      </c>
      <c r="KL49">
        <v>81</v>
      </c>
      <c r="KM49">
        <v>0</v>
      </c>
      <c r="KN49">
        <v>22</v>
      </c>
      <c r="KO49">
        <v>0</v>
      </c>
      <c r="KP49">
        <v>10</v>
      </c>
      <c r="KQ49">
        <v>3</v>
      </c>
      <c r="KR49">
        <v>0</v>
      </c>
      <c r="KS49">
        <v>0</v>
      </c>
      <c r="KT49">
        <v>0</v>
      </c>
      <c r="KU49">
        <v>0</v>
      </c>
      <c r="KV49">
        <v>0</v>
      </c>
      <c r="KW49">
        <v>0</v>
      </c>
      <c r="KX49">
        <v>0</v>
      </c>
      <c r="KY49">
        <v>0</v>
      </c>
      <c r="KZ49">
        <v>0</v>
      </c>
      <c r="LA49">
        <v>0</v>
      </c>
      <c r="LB49">
        <v>0</v>
      </c>
      <c r="LC49">
        <v>0</v>
      </c>
      <c r="LD49">
        <v>0</v>
      </c>
      <c r="LE49">
        <v>0</v>
      </c>
      <c r="LF49">
        <v>0</v>
      </c>
      <c r="LG49">
        <v>0</v>
      </c>
      <c r="LH49">
        <v>0</v>
      </c>
      <c r="LI49">
        <v>0</v>
      </c>
      <c r="LJ49">
        <v>0</v>
      </c>
      <c r="LK49">
        <v>13</v>
      </c>
      <c r="LL49">
        <v>0</v>
      </c>
      <c r="LM49">
        <v>3</v>
      </c>
      <c r="LN49">
        <v>0</v>
      </c>
      <c r="LO49">
        <v>0</v>
      </c>
      <c r="LP49">
        <v>1</v>
      </c>
      <c r="LQ49">
        <v>0</v>
      </c>
      <c r="LR49">
        <v>0</v>
      </c>
      <c r="LS49">
        <v>0</v>
      </c>
      <c r="LT49">
        <v>0</v>
      </c>
      <c r="LU49">
        <v>0</v>
      </c>
      <c r="LV49">
        <v>0</v>
      </c>
      <c r="LW49">
        <v>0</v>
      </c>
      <c r="LX49">
        <v>0</v>
      </c>
      <c r="LY49">
        <v>0</v>
      </c>
      <c r="LZ49">
        <v>0</v>
      </c>
      <c r="MA49">
        <v>0</v>
      </c>
      <c r="MB49">
        <v>0</v>
      </c>
      <c r="MC49">
        <v>0</v>
      </c>
      <c r="MD49">
        <v>0</v>
      </c>
      <c r="ME49">
        <v>0</v>
      </c>
      <c r="MF49">
        <v>0</v>
      </c>
      <c r="MG49">
        <v>0</v>
      </c>
      <c r="MH49">
        <v>0</v>
      </c>
      <c r="MI49">
        <v>0</v>
      </c>
      <c r="MJ49">
        <v>1</v>
      </c>
      <c r="MK49">
        <v>0</v>
      </c>
      <c r="ML49">
        <v>0</v>
      </c>
      <c r="MM49">
        <v>0</v>
      </c>
      <c r="MN49">
        <v>0</v>
      </c>
      <c r="MO49">
        <v>1</v>
      </c>
      <c r="MP49">
        <v>0</v>
      </c>
      <c r="MQ49">
        <v>0</v>
      </c>
      <c r="MR49">
        <v>0</v>
      </c>
      <c r="MS49">
        <v>0</v>
      </c>
      <c r="MT49">
        <v>0</v>
      </c>
      <c r="MU49">
        <v>0</v>
      </c>
      <c r="MV49">
        <v>0</v>
      </c>
      <c r="MW49">
        <v>0</v>
      </c>
      <c r="MX49">
        <v>0</v>
      </c>
      <c r="MY49">
        <v>0</v>
      </c>
      <c r="MZ49">
        <v>0</v>
      </c>
      <c r="NA49">
        <v>0</v>
      </c>
      <c r="NB49">
        <v>0</v>
      </c>
      <c r="NC49">
        <v>0</v>
      </c>
      <c r="ND49">
        <v>0</v>
      </c>
      <c r="NE49">
        <v>0</v>
      </c>
      <c r="NF49">
        <v>0</v>
      </c>
      <c r="NG49">
        <v>0</v>
      </c>
      <c r="NH49">
        <v>0</v>
      </c>
      <c r="NI49">
        <v>1</v>
      </c>
      <c r="NJ49">
        <v>0</v>
      </c>
      <c r="NK49">
        <v>0</v>
      </c>
      <c r="NL49">
        <v>0</v>
      </c>
      <c r="NM49">
        <v>1</v>
      </c>
      <c r="NN49">
        <v>2</v>
      </c>
      <c r="NO49">
        <v>0</v>
      </c>
      <c r="NP49">
        <v>0</v>
      </c>
      <c r="NQ49">
        <v>0</v>
      </c>
      <c r="NR49">
        <v>0</v>
      </c>
      <c r="NS49">
        <v>0</v>
      </c>
      <c r="NT49">
        <v>0</v>
      </c>
      <c r="NU49">
        <v>0</v>
      </c>
      <c r="NV49">
        <v>0</v>
      </c>
      <c r="NW49">
        <v>0</v>
      </c>
      <c r="NX49">
        <v>0</v>
      </c>
      <c r="NY49">
        <v>0</v>
      </c>
      <c r="NZ49">
        <v>0</v>
      </c>
      <c r="OA49">
        <v>0</v>
      </c>
      <c r="OB49">
        <v>0</v>
      </c>
      <c r="OC49">
        <v>0</v>
      </c>
      <c r="OD49">
        <v>0</v>
      </c>
      <c r="OE49">
        <v>0</v>
      </c>
      <c r="OF49">
        <v>0</v>
      </c>
      <c r="OG49">
        <v>412</v>
      </c>
      <c r="OH49">
        <v>415</v>
      </c>
      <c r="OI49">
        <v>0</v>
      </c>
      <c r="OJ49">
        <v>1</v>
      </c>
      <c r="OK49">
        <v>0</v>
      </c>
      <c r="OL49">
        <v>2010</v>
      </c>
      <c r="OM49">
        <v>687</v>
      </c>
      <c r="ON49">
        <v>85</v>
      </c>
      <c r="OO49">
        <v>63</v>
      </c>
      <c r="OP49">
        <v>0</v>
      </c>
      <c r="OQ49">
        <v>2</v>
      </c>
      <c r="OR49">
        <v>1</v>
      </c>
      <c r="OS49">
        <v>586</v>
      </c>
      <c r="OT49">
        <v>0</v>
      </c>
      <c r="OU49">
        <v>0</v>
      </c>
      <c r="OV49">
        <v>0</v>
      </c>
      <c r="OW49">
        <v>0</v>
      </c>
      <c r="OX49">
        <v>0</v>
      </c>
      <c r="OY49">
        <v>66</v>
      </c>
      <c r="OZ49">
        <v>2</v>
      </c>
      <c r="PA49">
        <v>0</v>
      </c>
      <c r="PB49">
        <v>0</v>
      </c>
      <c r="PC49">
        <v>18</v>
      </c>
      <c r="PD49">
        <v>2</v>
      </c>
      <c r="PE49">
        <v>75</v>
      </c>
      <c r="PF49">
        <v>1173</v>
      </c>
      <c r="PG49">
        <v>4768</v>
      </c>
      <c r="PH49">
        <v>0</v>
      </c>
      <c r="PI49">
        <v>845</v>
      </c>
      <c r="PJ49">
        <v>0</v>
      </c>
      <c r="PK49">
        <v>336</v>
      </c>
      <c r="PL49">
        <v>1287</v>
      </c>
      <c r="PM49">
        <v>44</v>
      </c>
      <c r="PN49">
        <v>0</v>
      </c>
      <c r="PO49">
        <v>0</v>
      </c>
      <c r="PP49">
        <v>0</v>
      </c>
      <c r="PQ49">
        <v>0</v>
      </c>
      <c r="PR49">
        <v>0</v>
      </c>
      <c r="PS49">
        <v>0</v>
      </c>
      <c r="PT49">
        <v>45</v>
      </c>
      <c r="PU49">
        <v>0</v>
      </c>
      <c r="PV49">
        <v>1</v>
      </c>
      <c r="PW49">
        <v>0</v>
      </c>
      <c r="PX49">
        <v>0</v>
      </c>
      <c r="PY49">
        <v>0</v>
      </c>
      <c r="PZ49">
        <v>0</v>
      </c>
      <c r="QA49">
        <v>0</v>
      </c>
      <c r="QB49">
        <v>0</v>
      </c>
      <c r="QC49">
        <v>0</v>
      </c>
      <c r="QD49">
        <v>0</v>
      </c>
      <c r="QE49">
        <v>1127</v>
      </c>
      <c r="QF49">
        <v>2840</v>
      </c>
      <c r="QG49">
        <v>0</v>
      </c>
      <c r="QH49">
        <v>0</v>
      </c>
      <c r="QI49">
        <v>0</v>
      </c>
      <c r="QJ49">
        <v>136</v>
      </c>
      <c r="QK49">
        <v>408</v>
      </c>
      <c r="QL49">
        <v>20</v>
      </c>
      <c r="QM49">
        <v>0</v>
      </c>
      <c r="QN49">
        <v>0</v>
      </c>
      <c r="QO49">
        <v>0</v>
      </c>
      <c r="QP49">
        <v>0</v>
      </c>
      <c r="QQ49">
        <v>0</v>
      </c>
      <c r="QR49">
        <v>0</v>
      </c>
      <c r="QS49">
        <v>0</v>
      </c>
      <c r="QT49">
        <v>0</v>
      </c>
      <c r="QU49">
        <v>8</v>
      </c>
      <c r="QV49">
        <v>0</v>
      </c>
      <c r="QW49">
        <v>0</v>
      </c>
      <c r="QX49">
        <v>0</v>
      </c>
      <c r="QY49">
        <v>0</v>
      </c>
      <c r="QZ49">
        <v>0</v>
      </c>
      <c r="RA49">
        <v>0</v>
      </c>
      <c r="RB49">
        <v>0</v>
      </c>
      <c r="RC49">
        <v>0</v>
      </c>
      <c r="RD49">
        <v>475</v>
      </c>
      <c r="RE49">
        <v>1047</v>
      </c>
      <c r="RF49">
        <v>0</v>
      </c>
      <c r="RG49">
        <v>0</v>
      </c>
      <c r="RH49">
        <v>0</v>
      </c>
      <c r="RI49">
        <v>3</v>
      </c>
      <c r="RJ49">
        <v>1</v>
      </c>
      <c r="RK49">
        <v>0</v>
      </c>
      <c r="RL49">
        <v>0</v>
      </c>
      <c r="RM49">
        <v>0</v>
      </c>
      <c r="RN49">
        <v>0</v>
      </c>
      <c r="RO49">
        <v>0</v>
      </c>
      <c r="RP49">
        <v>0</v>
      </c>
      <c r="RQ49">
        <v>0</v>
      </c>
      <c r="RR49">
        <v>0</v>
      </c>
      <c r="RS49">
        <v>0</v>
      </c>
      <c r="RT49">
        <v>0</v>
      </c>
      <c r="RU49">
        <v>0</v>
      </c>
      <c r="RV49">
        <v>0</v>
      </c>
      <c r="RW49">
        <v>0</v>
      </c>
      <c r="RX49">
        <v>0</v>
      </c>
      <c r="RY49">
        <v>0</v>
      </c>
      <c r="RZ49">
        <v>0</v>
      </c>
      <c r="SA49">
        <v>0</v>
      </c>
      <c r="SB49">
        <v>0</v>
      </c>
      <c r="SC49">
        <v>2</v>
      </c>
      <c r="SD49">
        <v>6</v>
      </c>
      <c r="SE49">
        <v>0</v>
      </c>
      <c r="SF49">
        <v>0</v>
      </c>
      <c r="SG49">
        <v>0</v>
      </c>
      <c r="SH49">
        <v>1</v>
      </c>
      <c r="SI49">
        <v>1</v>
      </c>
      <c r="SJ49">
        <v>0</v>
      </c>
      <c r="SK49">
        <v>0</v>
      </c>
      <c r="SL49">
        <v>0</v>
      </c>
      <c r="SM49">
        <v>0</v>
      </c>
      <c r="SN49">
        <v>0</v>
      </c>
      <c r="SO49">
        <v>0</v>
      </c>
      <c r="SP49">
        <v>0</v>
      </c>
      <c r="SQ49">
        <v>0</v>
      </c>
      <c r="SR49">
        <v>0</v>
      </c>
      <c r="SS49">
        <v>0</v>
      </c>
      <c r="ST49">
        <v>0</v>
      </c>
      <c r="SU49">
        <v>0</v>
      </c>
      <c r="SV49">
        <v>0</v>
      </c>
      <c r="SW49">
        <v>0</v>
      </c>
      <c r="SX49">
        <v>0</v>
      </c>
      <c r="SY49">
        <v>0</v>
      </c>
      <c r="SZ49">
        <v>0</v>
      </c>
      <c r="TA49">
        <v>0</v>
      </c>
      <c r="TB49">
        <v>0</v>
      </c>
      <c r="TC49">
        <v>2</v>
      </c>
      <c r="TD49">
        <v>0</v>
      </c>
      <c r="TE49">
        <v>0</v>
      </c>
      <c r="TF49">
        <v>0</v>
      </c>
      <c r="TG49">
        <v>0</v>
      </c>
      <c r="TH49">
        <v>0</v>
      </c>
      <c r="TI49">
        <v>0</v>
      </c>
      <c r="TJ49">
        <v>0</v>
      </c>
      <c r="TK49">
        <v>0</v>
      </c>
      <c r="TL49">
        <v>0</v>
      </c>
      <c r="TM49">
        <v>0</v>
      </c>
      <c r="TN49">
        <v>0</v>
      </c>
      <c r="TO49">
        <v>0</v>
      </c>
      <c r="TP49">
        <v>0</v>
      </c>
      <c r="TQ49">
        <v>0</v>
      </c>
      <c r="TR49">
        <v>0</v>
      </c>
      <c r="TS49">
        <v>0</v>
      </c>
      <c r="TT49">
        <v>0</v>
      </c>
      <c r="TU49">
        <v>0</v>
      </c>
      <c r="TV49">
        <v>0</v>
      </c>
      <c r="TW49">
        <v>0</v>
      </c>
      <c r="TX49">
        <v>0</v>
      </c>
      <c r="TY49">
        <v>0</v>
      </c>
      <c r="TZ49">
        <v>0</v>
      </c>
      <c r="UA49">
        <v>0</v>
      </c>
      <c r="UB49">
        <v>0</v>
      </c>
      <c r="UC49">
        <v>0</v>
      </c>
      <c r="UD49">
        <v>0</v>
      </c>
      <c r="UE49">
        <v>0</v>
      </c>
      <c r="UF49">
        <v>0</v>
      </c>
      <c r="UG49">
        <v>0</v>
      </c>
      <c r="UH49">
        <v>0</v>
      </c>
      <c r="UI49">
        <v>0</v>
      </c>
      <c r="UJ49">
        <v>0</v>
      </c>
      <c r="UK49">
        <v>0</v>
      </c>
      <c r="UL49">
        <v>0</v>
      </c>
      <c r="UM49">
        <v>0</v>
      </c>
      <c r="UN49">
        <v>0</v>
      </c>
      <c r="UO49">
        <v>0</v>
      </c>
      <c r="UP49">
        <v>0</v>
      </c>
      <c r="UQ49">
        <v>0</v>
      </c>
      <c r="UR49">
        <v>0</v>
      </c>
      <c r="US49">
        <v>0</v>
      </c>
      <c r="UT49">
        <v>0</v>
      </c>
      <c r="UU49">
        <v>0</v>
      </c>
      <c r="UV49">
        <v>0</v>
      </c>
      <c r="UW49">
        <v>0</v>
      </c>
      <c r="UX49">
        <v>0</v>
      </c>
      <c r="UY49">
        <v>0</v>
      </c>
      <c r="UZ49">
        <v>1</v>
      </c>
      <c r="VA49">
        <v>1</v>
      </c>
      <c r="VB49">
        <v>0</v>
      </c>
      <c r="VC49">
        <v>0</v>
      </c>
      <c r="VD49">
        <v>0</v>
      </c>
      <c r="VE49">
        <v>0</v>
      </c>
      <c r="VF49">
        <v>0</v>
      </c>
      <c r="VG49">
        <v>0</v>
      </c>
      <c r="VH49">
        <v>0</v>
      </c>
      <c r="VI49">
        <v>0</v>
      </c>
      <c r="VJ49">
        <v>0</v>
      </c>
      <c r="VK49">
        <v>0</v>
      </c>
      <c r="VL49">
        <v>0</v>
      </c>
      <c r="VM49">
        <v>0</v>
      </c>
      <c r="VN49">
        <v>0</v>
      </c>
      <c r="VO49">
        <v>0</v>
      </c>
      <c r="VP49">
        <v>0</v>
      </c>
      <c r="VQ49">
        <v>0</v>
      </c>
      <c r="VR49">
        <v>0</v>
      </c>
      <c r="VS49">
        <v>0</v>
      </c>
      <c r="VT49">
        <v>0</v>
      </c>
      <c r="VU49">
        <v>0</v>
      </c>
      <c r="VV49">
        <v>0</v>
      </c>
      <c r="VW49">
        <v>0</v>
      </c>
      <c r="VX49">
        <v>0</v>
      </c>
      <c r="VY49">
        <v>0</v>
      </c>
      <c r="VZ49">
        <v>0</v>
      </c>
      <c r="WA49">
        <v>0</v>
      </c>
      <c r="WB49">
        <v>0</v>
      </c>
      <c r="WC49">
        <v>0</v>
      </c>
      <c r="WD49">
        <v>0</v>
      </c>
      <c r="WE49">
        <v>0</v>
      </c>
      <c r="WF49">
        <v>0</v>
      </c>
      <c r="WG49">
        <v>0</v>
      </c>
      <c r="WH49">
        <v>0</v>
      </c>
      <c r="WI49">
        <v>0</v>
      </c>
      <c r="WJ49">
        <v>0</v>
      </c>
      <c r="WK49">
        <v>0</v>
      </c>
      <c r="WL49">
        <v>0</v>
      </c>
      <c r="WM49">
        <v>0</v>
      </c>
      <c r="WN49">
        <v>0</v>
      </c>
      <c r="WO49">
        <v>0</v>
      </c>
      <c r="WP49">
        <v>0</v>
      </c>
      <c r="WQ49">
        <v>0</v>
      </c>
      <c r="WR49">
        <v>0</v>
      </c>
      <c r="WS49">
        <v>0</v>
      </c>
      <c r="WT49">
        <v>0</v>
      </c>
      <c r="WU49">
        <v>0</v>
      </c>
      <c r="WV49">
        <v>0</v>
      </c>
      <c r="WW49">
        <v>0</v>
      </c>
      <c r="WX49">
        <v>3</v>
      </c>
      <c r="WY49">
        <v>3</v>
      </c>
      <c r="WZ49">
        <v>0</v>
      </c>
      <c r="XA49">
        <v>0</v>
      </c>
      <c r="XB49">
        <v>0</v>
      </c>
      <c r="XC49">
        <v>15</v>
      </c>
      <c r="XD49">
        <v>22</v>
      </c>
      <c r="XE49">
        <v>0</v>
      </c>
      <c r="XF49">
        <v>0</v>
      </c>
      <c r="XG49">
        <v>0</v>
      </c>
      <c r="XH49">
        <v>0</v>
      </c>
      <c r="XI49">
        <v>0</v>
      </c>
      <c r="XJ49">
        <v>0</v>
      </c>
      <c r="XK49">
        <v>0</v>
      </c>
      <c r="XL49">
        <v>0</v>
      </c>
      <c r="XM49">
        <v>0</v>
      </c>
      <c r="XN49">
        <v>0</v>
      </c>
      <c r="XO49">
        <v>0</v>
      </c>
      <c r="XP49">
        <v>0</v>
      </c>
      <c r="XQ49">
        <v>0</v>
      </c>
      <c r="XR49">
        <v>0</v>
      </c>
      <c r="XS49">
        <v>0</v>
      </c>
      <c r="XT49">
        <v>0</v>
      </c>
      <c r="XU49">
        <v>0</v>
      </c>
      <c r="XV49">
        <v>0</v>
      </c>
      <c r="XW49">
        <v>2</v>
      </c>
      <c r="XX49">
        <v>39</v>
      </c>
      <c r="XY49">
        <v>0</v>
      </c>
      <c r="XZ49">
        <v>0</v>
      </c>
      <c r="YA49">
        <v>0</v>
      </c>
      <c r="YB49">
        <v>3</v>
      </c>
      <c r="YC49">
        <v>9</v>
      </c>
      <c r="YD49">
        <v>0</v>
      </c>
      <c r="YE49">
        <v>0</v>
      </c>
      <c r="YF49">
        <v>0</v>
      </c>
      <c r="YG49">
        <v>0</v>
      </c>
      <c r="YH49">
        <v>0</v>
      </c>
      <c r="YI49">
        <v>0</v>
      </c>
      <c r="YJ49">
        <v>0</v>
      </c>
      <c r="YK49">
        <v>0</v>
      </c>
      <c r="YL49">
        <v>0</v>
      </c>
      <c r="YM49">
        <v>0</v>
      </c>
      <c r="YN49">
        <v>0</v>
      </c>
      <c r="YO49">
        <v>0</v>
      </c>
      <c r="YP49">
        <v>0</v>
      </c>
      <c r="YQ49">
        <v>0</v>
      </c>
      <c r="YR49">
        <v>0</v>
      </c>
      <c r="YS49">
        <v>0</v>
      </c>
      <c r="YT49">
        <v>0</v>
      </c>
      <c r="YU49">
        <v>0</v>
      </c>
      <c r="YV49">
        <v>6</v>
      </c>
      <c r="YW49">
        <v>18</v>
      </c>
      <c r="YX49">
        <v>0</v>
      </c>
      <c r="YY49">
        <v>0</v>
      </c>
      <c r="YZ49">
        <v>0</v>
      </c>
      <c r="ZA49">
        <v>0</v>
      </c>
      <c r="ZB49">
        <v>0</v>
      </c>
      <c r="ZC49">
        <v>0</v>
      </c>
      <c r="ZD49">
        <v>0</v>
      </c>
      <c r="ZE49">
        <v>0</v>
      </c>
      <c r="ZF49">
        <v>0</v>
      </c>
      <c r="ZG49">
        <v>0</v>
      </c>
      <c r="ZH49">
        <v>0</v>
      </c>
      <c r="ZI49">
        <v>0</v>
      </c>
      <c r="ZJ49">
        <v>0</v>
      </c>
      <c r="ZK49">
        <v>0</v>
      </c>
      <c r="ZL49">
        <v>0</v>
      </c>
      <c r="ZM49">
        <v>0</v>
      </c>
      <c r="ZN49">
        <v>0</v>
      </c>
      <c r="ZO49">
        <v>0</v>
      </c>
      <c r="ZP49">
        <v>0</v>
      </c>
      <c r="ZQ49">
        <v>0</v>
      </c>
      <c r="ZR49">
        <v>0</v>
      </c>
      <c r="ZS49">
        <v>0</v>
      </c>
      <c r="ZT49">
        <v>0</v>
      </c>
      <c r="ZU49">
        <v>5</v>
      </c>
      <c r="ZV49">
        <v>5</v>
      </c>
      <c r="ZW49">
        <v>0</v>
      </c>
      <c r="ZX49">
        <v>0</v>
      </c>
      <c r="ZY49">
        <v>0</v>
      </c>
      <c r="ZZ49">
        <v>29</v>
      </c>
      <c r="AAA49">
        <v>11</v>
      </c>
      <c r="AAB49">
        <v>2</v>
      </c>
      <c r="AAC49">
        <v>0</v>
      </c>
      <c r="AAD49">
        <v>0</v>
      </c>
      <c r="AAE49">
        <v>0</v>
      </c>
      <c r="AAF49">
        <v>0</v>
      </c>
      <c r="AAG49">
        <v>0</v>
      </c>
      <c r="AAH49">
        <v>0</v>
      </c>
      <c r="AAI49">
        <v>0</v>
      </c>
      <c r="AAJ49">
        <v>0</v>
      </c>
      <c r="AAK49">
        <v>0</v>
      </c>
      <c r="AAL49">
        <v>0</v>
      </c>
      <c r="AAM49">
        <v>0</v>
      </c>
      <c r="AAN49">
        <v>0</v>
      </c>
      <c r="AAO49">
        <v>0</v>
      </c>
      <c r="AAP49">
        <v>0</v>
      </c>
      <c r="AAQ49">
        <v>0</v>
      </c>
      <c r="AAR49">
        <v>0</v>
      </c>
      <c r="AAS49">
        <v>0</v>
      </c>
      <c r="AAT49">
        <v>36</v>
      </c>
      <c r="AAU49">
        <v>78</v>
      </c>
      <c r="AAV49">
        <v>0</v>
      </c>
      <c r="AAW49">
        <v>0</v>
      </c>
      <c r="AAX49">
        <v>0</v>
      </c>
      <c r="AAY49">
        <v>31</v>
      </c>
      <c r="AAZ49">
        <v>92</v>
      </c>
      <c r="ABA49">
        <v>0</v>
      </c>
      <c r="ABB49">
        <v>0</v>
      </c>
      <c r="ABC49">
        <v>0</v>
      </c>
      <c r="ABD49">
        <v>0</v>
      </c>
      <c r="ABE49">
        <v>0</v>
      </c>
      <c r="ABF49">
        <v>0</v>
      </c>
      <c r="ABG49">
        <v>0</v>
      </c>
      <c r="ABH49">
        <v>0</v>
      </c>
      <c r="ABI49">
        <v>0</v>
      </c>
      <c r="ABJ49">
        <v>0</v>
      </c>
      <c r="ABK49">
        <v>0</v>
      </c>
      <c r="ABL49">
        <v>0</v>
      </c>
      <c r="ABM49">
        <v>0</v>
      </c>
      <c r="ABN49">
        <v>0</v>
      </c>
      <c r="ABO49">
        <v>0</v>
      </c>
      <c r="ABP49">
        <v>0</v>
      </c>
      <c r="ABQ49">
        <v>0</v>
      </c>
      <c r="ABR49">
        <v>0</v>
      </c>
      <c r="ABS49">
        <v>40</v>
      </c>
      <c r="ABT49">
        <v>163</v>
      </c>
      <c r="ABU49">
        <v>0</v>
      </c>
      <c r="ABV49">
        <v>0</v>
      </c>
      <c r="ABW49">
        <v>0</v>
      </c>
      <c r="ABX49">
        <v>1</v>
      </c>
      <c r="ABY49">
        <v>0</v>
      </c>
      <c r="ABZ49">
        <v>0</v>
      </c>
      <c r="ACA49">
        <v>0</v>
      </c>
      <c r="ACB49">
        <v>0</v>
      </c>
      <c r="ACC49">
        <v>0</v>
      </c>
      <c r="ACD49">
        <v>0</v>
      </c>
      <c r="ACE49">
        <v>0</v>
      </c>
      <c r="ACF49">
        <v>0</v>
      </c>
      <c r="ACG49">
        <v>0</v>
      </c>
      <c r="ACH49">
        <v>0</v>
      </c>
      <c r="ACI49">
        <v>0</v>
      </c>
      <c r="ACJ49">
        <v>0</v>
      </c>
      <c r="ACK49">
        <v>0</v>
      </c>
      <c r="ACL49">
        <v>0</v>
      </c>
      <c r="ACM49">
        <v>0</v>
      </c>
      <c r="ACN49">
        <v>0</v>
      </c>
      <c r="ACO49">
        <v>0</v>
      </c>
      <c r="ACP49">
        <v>0</v>
      </c>
      <c r="ACQ49">
        <v>0</v>
      </c>
      <c r="ACR49">
        <v>1</v>
      </c>
      <c r="ACS49">
        <v>2</v>
      </c>
      <c r="ACT49">
        <v>0</v>
      </c>
      <c r="ACU49">
        <v>0</v>
      </c>
      <c r="ACV49">
        <v>0</v>
      </c>
      <c r="ACW49">
        <v>55</v>
      </c>
      <c r="ACX49">
        <v>15</v>
      </c>
      <c r="ACY49">
        <v>1</v>
      </c>
      <c r="ACZ49">
        <v>0</v>
      </c>
      <c r="ADA49">
        <v>0</v>
      </c>
      <c r="ADB49">
        <v>0</v>
      </c>
      <c r="ADC49">
        <v>0</v>
      </c>
      <c r="ADD49">
        <v>0</v>
      </c>
      <c r="ADE49">
        <v>0</v>
      </c>
      <c r="ADF49">
        <v>0</v>
      </c>
      <c r="ADG49">
        <v>0</v>
      </c>
      <c r="ADH49">
        <v>0</v>
      </c>
      <c r="ADI49">
        <v>0</v>
      </c>
      <c r="ADJ49">
        <v>0</v>
      </c>
      <c r="ADK49">
        <v>0</v>
      </c>
      <c r="ADL49">
        <v>0</v>
      </c>
      <c r="ADM49">
        <v>0</v>
      </c>
      <c r="ADN49">
        <v>0</v>
      </c>
      <c r="ADO49">
        <v>0</v>
      </c>
      <c r="ADP49">
        <v>0</v>
      </c>
      <c r="ADQ49">
        <v>67</v>
      </c>
      <c r="ADR49">
        <v>138</v>
      </c>
      <c r="ADS49">
        <v>0</v>
      </c>
      <c r="ADT49">
        <v>0</v>
      </c>
      <c r="ADU49">
        <v>0</v>
      </c>
      <c r="ADV49">
        <v>100</v>
      </c>
      <c r="ADW49">
        <v>32</v>
      </c>
      <c r="ADX49">
        <v>9</v>
      </c>
      <c r="ADY49">
        <v>0</v>
      </c>
      <c r="ADZ49">
        <v>0</v>
      </c>
      <c r="AEA49">
        <v>0</v>
      </c>
      <c r="AEB49">
        <v>0</v>
      </c>
      <c r="AEC49">
        <v>0</v>
      </c>
      <c r="AED49">
        <v>0</v>
      </c>
      <c r="AEE49">
        <v>1</v>
      </c>
      <c r="AEF49">
        <v>0</v>
      </c>
      <c r="AEG49">
        <v>0</v>
      </c>
      <c r="AEH49">
        <v>0</v>
      </c>
      <c r="AEI49">
        <v>0</v>
      </c>
      <c r="AEJ49">
        <v>0</v>
      </c>
      <c r="AEK49">
        <v>0</v>
      </c>
      <c r="AEL49">
        <v>0</v>
      </c>
      <c r="AEM49">
        <v>0</v>
      </c>
      <c r="AEN49">
        <v>0</v>
      </c>
      <c r="AEO49">
        <v>0</v>
      </c>
      <c r="AEP49">
        <v>1182</v>
      </c>
      <c r="AEQ49">
        <v>1324</v>
      </c>
      <c r="AER49">
        <v>0</v>
      </c>
      <c r="AES49">
        <v>0</v>
      </c>
      <c r="AET49">
        <v>0</v>
      </c>
      <c r="AEU49">
        <v>710</v>
      </c>
      <c r="AEV49">
        <v>1878</v>
      </c>
      <c r="AEW49">
        <v>76</v>
      </c>
      <c r="AEX49">
        <v>0</v>
      </c>
      <c r="AEY49">
        <v>0</v>
      </c>
      <c r="AEZ49">
        <v>0</v>
      </c>
      <c r="AFA49">
        <v>0</v>
      </c>
      <c r="AFB49">
        <v>0</v>
      </c>
      <c r="AFC49">
        <v>0</v>
      </c>
      <c r="AFD49">
        <v>46</v>
      </c>
      <c r="AFE49">
        <v>0</v>
      </c>
      <c r="AFF49">
        <v>9</v>
      </c>
      <c r="AFG49">
        <v>0</v>
      </c>
      <c r="AFH49">
        <v>0</v>
      </c>
      <c r="AFI49">
        <v>0</v>
      </c>
      <c r="AFJ49">
        <v>0</v>
      </c>
      <c r="AFK49">
        <v>0</v>
      </c>
      <c r="AFL49">
        <v>0</v>
      </c>
      <c r="AFM49">
        <v>0</v>
      </c>
      <c r="AFN49">
        <v>0</v>
      </c>
      <c r="AFO49">
        <v>2947</v>
      </c>
      <c r="AFP49">
        <v>5666</v>
      </c>
      <c r="AFQ49">
        <v>0</v>
      </c>
      <c r="AFR49">
        <v>0</v>
      </c>
      <c r="AFS49">
        <v>0</v>
      </c>
      <c r="AFT49">
        <v>0</v>
      </c>
      <c r="AFU49">
        <v>0</v>
      </c>
      <c r="AFV49">
        <v>0</v>
      </c>
      <c r="AFW49">
        <v>0</v>
      </c>
      <c r="AFX49">
        <v>0</v>
      </c>
      <c r="AFY49">
        <v>0</v>
      </c>
      <c r="AFZ49">
        <v>0</v>
      </c>
      <c r="AGA49">
        <v>0</v>
      </c>
      <c r="AGB49">
        <v>0</v>
      </c>
      <c r="AGC49">
        <v>0</v>
      </c>
      <c r="AGD49">
        <v>0</v>
      </c>
      <c r="AGE49">
        <v>0</v>
      </c>
      <c r="AGF49">
        <v>0</v>
      </c>
      <c r="AGG49">
        <v>0</v>
      </c>
      <c r="AGH49">
        <v>0</v>
      </c>
      <c r="AGI49">
        <v>0</v>
      </c>
      <c r="AGJ49">
        <v>0</v>
      </c>
      <c r="AGK49">
        <v>0</v>
      </c>
      <c r="AGL49">
        <v>0</v>
      </c>
      <c r="AGM49">
        <v>0</v>
      </c>
      <c r="AGN49">
        <v>0</v>
      </c>
      <c r="AGO49">
        <v>0</v>
      </c>
      <c r="AGP49">
        <v>0</v>
      </c>
      <c r="AGQ49">
        <v>0</v>
      </c>
      <c r="AGR49">
        <v>0</v>
      </c>
      <c r="AGS49">
        <v>0</v>
      </c>
      <c r="AGT49">
        <v>0</v>
      </c>
      <c r="AGU49">
        <v>0</v>
      </c>
      <c r="AGV49">
        <v>0</v>
      </c>
      <c r="AGW49">
        <v>0</v>
      </c>
      <c r="AGX49">
        <v>0</v>
      </c>
      <c r="AGY49">
        <v>0</v>
      </c>
      <c r="AGZ49">
        <v>0</v>
      </c>
      <c r="AHA49">
        <v>0</v>
      </c>
      <c r="AHB49">
        <v>0</v>
      </c>
      <c r="AHC49">
        <v>0</v>
      </c>
      <c r="AHD49">
        <v>0</v>
      </c>
      <c r="AHE49">
        <v>0</v>
      </c>
      <c r="AHF49">
        <v>0</v>
      </c>
      <c r="AHG49">
        <v>0</v>
      </c>
      <c r="AHH49">
        <v>0</v>
      </c>
      <c r="AHI49">
        <v>0</v>
      </c>
      <c r="AHJ49">
        <v>0</v>
      </c>
      <c r="AHK49">
        <v>0</v>
      </c>
      <c r="AHL49">
        <v>0</v>
      </c>
      <c r="AHM49">
        <v>0</v>
      </c>
      <c r="AHN49">
        <v>0</v>
      </c>
      <c r="AHO49">
        <v>0</v>
      </c>
      <c r="AHP49">
        <v>0</v>
      </c>
      <c r="AHQ49">
        <v>0</v>
      </c>
      <c r="AHR49">
        <v>1</v>
      </c>
      <c r="AHS49">
        <v>0</v>
      </c>
      <c r="AHT49">
        <v>0</v>
      </c>
      <c r="AHU49">
        <v>0</v>
      </c>
      <c r="AHV49">
        <v>0</v>
      </c>
      <c r="AHW49">
        <v>0</v>
      </c>
      <c r="AHX49">
        <v>0</v>
      </c>
      <c r="AHY49">
        <v>0</v>
      </c>
      <c r="AHZ49">
        <v>0</v>
      </c>
      <c r="AIA49">
        <v>0</v>
      </c>
      <c r="AIB49">
        <v>0</v>
      </c>
      <c r="AIC49">
        <v>0</v>
      </c>
      <c r="AID49">
        <v>0</v>
      </c>
      <c r="AIE49">
        <v>0</v>
      </c>
      <c r="AIF49">
        <v>0</v>
      </c>
      <c r="AIG49">
        <v>0</v>
      </c>
      <c r="AIH49">
        <v>0</v>
      </c>
      <c r="AII49">
        <v>0</v>
      </c>
      <c r="AIJ49">
        <v>0</v>
      </c>
      <c r="AIK49">
        <v>0</v>
      </c>
      <c r="AIL49">
        <v>0</v>
      </c>
      <c r="AIM49">
        <v>1</v>
      </c>
      <c r="AIN49">
        <v>0</v>
      </c>
      <c r="AIO49">
        <v>0</v>
      </c>
      <c r="AIP49">
        <v>0</v>
      </c>
      <c r="AIQ49">
        <v>0</v>
      </c>
      <c r="AIR49">
        <v>0</v>
      </c>
      <c r="AIS49">
        <v>0</v>
      </c>
      <c r="AIT49">
        <v>0</v>
      </c>
      <c r="AIU49">
        <v>0</v>
      </c>
      <c r="AIV49">
        <v>0</v>
      </c>
      <c r="AIW49">
        <v>0</v>
      </c>
      <c r="AIX49">
        <v>0</v>
      </c>
      <c r="AIY49">
        <v>0</v>
      </c>
      <c r="AIZ49">
        <v>0</v>
      </c>
      <c r="AJA49">
        <v>0</v>
      </c>
      <c r="AJB49">
        <v>0</v>
      </c>
      <c r="AJC49">
        <v>0</v>
      </c>
      <c r="AJD49">
        <v>0</v>
      </c>
      <c r="AJE49">
        <v>0</v>
      </c>
      <c r="AJF49">
        <v>0</v>
      </c>
      <c r="AJG49">
        <v>0</v>
      </c>
      <c r="AJH49">
        <v>0</v>
      </c>
      <c r="AJI49">
        <v>0</v>
      </c>
      <c r="AJJ49">
        <v>0</v>
      </c>
      <c r="AJK49">
        <v>0</v>
      </c>
      <c r="AJL49">
        <v>0</v>
      </c>
      <c r="AJM49">
        <v>0</v>
      </c>
      <c r="AJN49">
        <v>0</v>
      </c>
      <c r="AJO49">
        <v>0</v>
      </c>
      <c r="AJP49">
        <v>2023</v>
      </c>
      <c r="AJQ49">
        <v>0</v>
      </c>
      <c r="AJR49">
        <v>0</v>
      </c>
      <c r="AJS49">
        <v>0</v>
      </c>
      <c r="AJT49">
        <v>0</v>
      </c>
      <c r="AJU49">
        <v>0</v>
      </c>
      <c r="AJV49">
        <v>0</v>
      </c>
      <c r="AJW49">
        <v>0</v>
      </c>
      <c r="AJX49">
        <v>0</v>
      </c>
      <c r="AJY49">
        <v>0</v>
      </c>
      <c r="AJZ49">
        <v>0</v>
      </c>
      <c r="AKA49">
        <v>0</v>
      </c>
      <c r="AKB49">
        <v>0</v>
      </c>
      <c r="AKC49">
        <v>0</v>
      </c>
      <c r="AKD49">
        <v>34</v>
      </c>
      <c r="AKE49">
        <v>0</v>
      </c>
      <c r="AKF49">
        <v>2810</v>
      </c>
      <c r="AKG49">
        <v>45</v>
      </c>
      <c r="AKH49">
        <v>0</v>
      </c>
      <c r="AKI49">
        <v>0</v>
      </c>
      <c r="AKJ49">
        <v>0</v>
      </c>
      <c r="AKK49">
        <v>0</v>
      </c>
      <c r="AKL49">
        <v>0</v>
      </c>
      <c r="AKM49">
        <v>0</v>
      </c>
      <c r="AKN49">
        <v>0</v>
      </c>
      <c r="AKO49">
        <v>0</v>
      </c>
      <c r="AKP49">
        <v>0</v>
      </c>
      <c r="AKQ49">
        <v>0</v>
      </c>
      <c r="AKR49">
        <v>0</v>
      </c>
      <c r="AKS49">
        <v>0</v>
      </c>
      <c r="AKT49">
        <v>0</v>
      </c>
      <c r="AKU49">
        <v>0</v>
      </c>
      <c r="AKV49">
        <v>0</v>
      </c>
      <c r="AKW49">
        <v>0</v>
      </c>
      <c r="AKX49">
        <v>0</v>
      </c>
      <c r="AKY49">
        <v>0</v>
      </c>
      <c r="AKZ49">
        <v>0</v>
      </c>
      <c r="ALA49">
        <v>0</v>
      </c>
      <c r="ALB49">
        <v>0</v>
      </c>
      <c r="ALC49">
        <v>0</v>
      </c>
      <c r="ALD49">
        <v>0</v>
      </c>
      <c r="ALE49">
        <v>0</v>
      </c>
      <c r="ALF49">
        <v>0</v>
      </c>
      <c r="ALG49">
        <v>0</v>
      </c>
      <c r="ALH49">
        <v>1</v>
      </c>
    </row>
    <row r="50" spans="1:996" hidden="1">
      <c r="A50" s="178" t="s">
        <v>171</v>
      </c>
      <c r="B50">
        <v>1898</v>
      </c>
      <c r="C50">
        <v>323</v>
      </c>
      <c r="D50">
        <v>108</v>
      </c>
      <c r="E50">
        <v>14</v>
      </c>
      <c r="F50">
        <v>0</v>
      </c>
      <c r="G50">
        <v>0</v>
      </c>
      <c r="H50">
        <v>0</v>
      </c>
      <c r="I50">
        <v>141</v>
      </c>
      <c r="J50">
        <v>0</v>
      </c>
      <c r="K50">
        <v>0</v>
      </c>
      <c r="L50">
        <v>0</v>
      </c>
      <c r="M50">
        <v>0</v>
      </c>
      <c r="N50">
        <v>0</v>
      </c>
      <c r="O50">
        <v>12</v>
      </c>
      <c r="P50">
        <v>0</v>
      </c>
      <c r="Q50">
        <v>1</v>
      </c>
      <c r="R50">
        <v>0</v>
      </c>
      <c r="S50">
        <v>3</v>
      </c>
      <c r="T50">
        <v>0</v>
      </c>
      <c r="U50">
        <v>0</v>
      </c>
      <c r="V50">
        <v>0</v>
      </c>
      <c r="W50">
        <v>2500</v>
      </c>
      <c r="X50">
        <v>0</v>
      </c>
      <c r="Y50">
        <v>67</v>
      </c>
      <c r="Z50">
        <v>0</v>
      </c>
      <c r="AA50">
        <v>129</v>
      </c>
      <c r="AB50">
        <v>6</v>
      </c>
      <c r="AC50">
        <v>6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</v>
      </c>
      <c r="AN50">
        <v>21</v>
      </c>
      <c r="AO50">
        <v>0</v>
      </c>
      <c r="AP50">
        <v>0</v>
      </c>
      <c r="AQ50">
        <v>0</v>
      </c>
      <c r="AR50">
        <v>4</v>
      </c>
      <c r="AS50">
        <v>0</v>
      </c>
      <c r="AT50">
        <v>0</v>
      </c>
      <c r="AU50">
        <v>111</v>
      </c>
      <c r="AV50">
        <v>278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6</v>
      </c>
      <c r="CS50">
        <v>11</v>
      </c>
      <c r="CT50">
        <v>17</v>
      </c>
      <c r="CU50">
        <v>0</v>
      </c>
      <c r="CV50">
        <v>0</v>
      </c>
      <c r="CW50">
        <v>0</v>
      </c>
      <c r="CX50">
        <v>1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17</v>
      </c>
      <c r="DR50">
        <v>6</v>
      </c>
      <c r="DS50">
        <v>24</v>
      </c>
      <c r="DT50">
        <v>0</v>
      </c>
      <c r="DU50">
        <v>0</v>
      </c>
      <c r="DV50">
        <v>0</v>
      </c>
      <c r="DW50">
        <v>241</v>
      </c>
      <c r="DX50">
        <v>15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2</v>
      </c>
      <c r="EM50">
        <v>0</v>
      </c>
      <c r="EN50">
        <v>0</v>
      </c>
      <c r="EO50">
        <v>0</v>
      </c>
      <c r="EP50">
        <v>344</v>
      </c>
      <c r="EQ50">
        <v>200</v>
      </c>
      <c r="ER50">
        <v>802</v>
      </c>
      <c r="ES50">
        <v>0</v>
      </c>
      <c r="ET50">
        <v>0</v>
      </c>
      <c r="EU50">
        <v>0</v>
      </c>
      <c r="EV50">
        <v>17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1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26</v>
      </c>
      <c r="FP50">
        <v>18</v>
      </c>
      <c r="FQ50">
        <v>62</v>
      </c>
      <c r="FR50">
        <v>0</v>
      </c>
      <c r="FS50">
        <v>0</v>
      </c>
      <c r="FT50">
        <v>0</v>
      </c>
      <c r="FU50">
        <v>2372</v>
      </c>
      <c r="FV50">
        <v>84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1</v>
      </c>
      <c r="GI50">
        <v>0</v>
      </c>
      <c r="GJ50">
        <v>6</v>
      </c>
      <c r="GK50">
        <v>0</v>
      </c>
      <c r="GL50">
        <v>0</v>
      </c>
      <c r="GM50">
        <v>0</v>
      </c>
      <c r="GN50">
        <v>511</v>
      </c>
      <c r="GO50">
        <v>38</v>
      </c>
      <c r="GP50">
        <v>3012</v>
      </c>
      <c r="GQ50">
        <v>0</v>
      </c>
      <c r="GR50">
        <v>1</v>
      </c>
      <c r="GS50">
        <v>0</v>
      </c>
      <c r="GT50">
        <v>1280</v>
      </c>
      <c r="GU50">
        <v>52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4</v>
      </c>
      <c r="HJ50">
        <v>0</v>
      </c>
      <c r="HK50">
        <v>0</v>
      </c>
      <c r="HL50">
        <v>0</v>
      </c>
      <c r="HM50">
        <v>686</v>
      </c>
      <c r="HN50">
        <v>79</v>
      </c>
      <c r="HO50">
        <v>2101</v>
      </c>
      <c r="HP50">
        <v>0</v>
      </c>
      <c r="HQ50">
        <v>2</v>
      </c>
      <c r="HR50">
        <v>0</v>
      </c>
      <c r="HS50">
        <v>39</v>
      </c>
      <c r="HT50">
        <v>4</v>
      </c>
      <c r="HU50">
        <v>2</v>
      </c>
      <c r="HV50">
        <v>0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1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46</v>
      </c>
      <c r="IO50">
        <v>0</v>
      </c>
      <c r="IP50">
        <v>0</v>
      </c>
      <c r="IQ50">
        <v>0</v>
      </c>
      <c r="IR50">
        <v>60</v>
      </c>
      <c r="IS50">
        <v>2</v>
      </c>
      <c r="IT50">
        <v>10</v>
      </c>
      <c r="IU50">
        <v>4</v>
      </c>
      <c r="IV50">
        <v>0</v>
      </c>
      <c r="IW50">
        <v>0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71</v>
      </c>
      <c r="JE50">
        <v>1</v>
      </c>
      <c r="JF50">
        <v>0</v>
      </c>
      <c r="JG50">
        <v>0</v>
      </c>
      <c r="JH50">
        <v>0</v>
      </c>
      <c r="JI50">
        <v>0</v>
      </c>
      <c r="JJ50">
        <v>1</v>
      </c>
      <c r="JK50">
        <v>0</v>
      </c>
      <c r="JL50">
        <v>1</v>
      </c>
      <c r="JM50">
        <v>150</v>
      </c>
      <c r="JN50">
        <v>0</v>
      </c>
      <c r="JO50">
        <v>0</v>
      </c>
      <c r="JP50">
        <v>0</v>
      </c>
      <c r="JQ50">
        <v>285</v>
      </c>
      <c r="JR50">
        <v>5</v>
      </c>
      <c r="JS50">
        <v>0</v>
      </c>
      <c r="JT50">
        <v>1</v>
      </c>
      <c r="JU50">
        <v>0</v>
      </c>
      <c r="JV50">
        <v>0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0</v>
      </c>
      <c r="KG50">
        <v>0</v>
      </c>
      <c r="KH50">
        <v>0</v>
      </c>
      <c r="KI50">
        <v>0</v>
      </c>
      <c r="KJ50">
        <v>0</v>
      </c>
      <c r="KK50">
        <v>7</v>
      </c>
      <c r="KL50">
        <v>298</v>
      </c>
      <c r="KM50">
        <v>0</v>
      </c>
      <c r="KN50">
        <v>0</v>
      </c>
      <c r="KO50">
        <v>0</v>
      </c>
      <c r="KP50">
        <v>55</v>
      </c>
      <c r="KQ50">
        <v>0</v>
      </c>
      <c r="KR50">
        <v>0</v>
      </c>
      <c r="KS50">
        <v>0</v>
      </c>
      <c r="KT50">
        <v>0</v>
      </c>
      <c r="KU50">
        <v>0</v>
      </c>
      <c r="KV50">
        <v>0</v>
      </c>
      <c r="KW50">
        <v>0</v>
      </c>
      <c r="KX50">
        <v>0</v>
      </c>
      <c r="KY50">
        <v>0</v>
      </c>
      <c r="KZ50">
        <v>0</v>
      </c>
      <c r="LA50">
        <v>0</v>
      </c>
      <c r="LB50">
        <v>0</v>
      </c>
      <c r="LC50">
        <v>0</v>
      </c>
      <c r="LD50">
        <v>0</v>
      </c>
      <c r="LE50">
        <v>1</v>
      </c>
      <c r="LF50">
        <v>0</v>
      </c>
      <c r="LG50">
        <v>0</v>
      </c>
      <c r="LH50">
        <v>0</v>
      </c>
      <c r="LI50">
        <v>0</v>
      </c>
      <c r="LJ50">
        <v>0</v>
      </c>
      <c r="LK50">
        <v>56</v>
      </c>
      <c r="LL50">
        <v>0</v>
      </c>
      <c r="LM50">
        <v>0</v>
      </c>
      <c r="LN50">
        <v>0</v>
      </c>
      <c r="LO50">
        <v>14</v>
      </c>
      <c r="LP50">
        <v>0</v>
      </c>
      <c r="LQ50">
        <v>0</v>
      </c>
      <c r="LR50">
        <v>0</v>
      </c>
      <c r="LS50">
        <v>0</v>
      </c>
      <c r="LT50">
        <v>0</v>
      </c>
      <c r="LU50">
        <v>0</v>
      </c>
      <c r="LV50">
        <v>0</v>
      </c>
      <c r="LW50">
        <v>0</v>
      </c>
      <c r="LX50">
        <v>0</v>
      </c>
      <c r="LY50">
        <v>0</v>
      </c>
      <c r="LZ50">
        <v>0</v>
      </c>
      <c r="MA50">
        <v>0</v>
      </c>
      <c r="MB50">
        <v>0</v>
      </c>
      <c r="MC50">
        <v>0</v>
      </c>
      <c r="MD50">
        <v>0</v>
      </c>
      <c r="ME50">
        <v>0</v>
      </c>
      <c r="MF50">
        <v>0</v>
      </c>
      <c r="MG50">
        <v>0</v>
      </c>
      <c r="MH50">
        <v>0</v>
      </c>
      <c r="MI50">
        <v>0</v>
      </c>
      <c r="MJ50">
        <v>14</v>
      </c>
      <c r="MK50">
        <v>0</v>
      </c>
      <c r="ML50">
        <v>0</v>
      </c>
      <c r="MM50">
        <v>0</v>
      </c>
      <c r="MN50">
        <v>3</v>
      </c>
      <c r="MO50">
        <v>0</v>
      </c>
      <c r="MP50">
        <v>0</v>
      </c>
      <c r="MQ50">
        <v>0</v>
      </c>
      <c r="MR50">
        <v>0</v>
      </c>
      <c r="MS50">
        <v>0</v>
      </c>
      <c r="MT50">
        <v>0</v>
      </c>
      <c r="MU50">
        <v>0</v>
      </c>
      <c r="MV50">
        <v>0</v>
      </c>
      <c r="MW50">
        <v>0</v>
      </c>
      <c r="MX50">
        <v>0</v>
      </c>
      <c r="MY50">
        <v>0</v>
      </c>
      <c r="MZ50">
        <v>0</v>
      </c>
      <c r="NA50">
        <v>0</v>
      </c>
      <c r="NB50">
        <v>0</v>
      </c>
      <c r="NC50">
        <v>0</v>
      </c>
      <c r="ND50">
        <v>0</v>
      </c>
      <c r="NE50">
        <v>0</v>
      </c>
      <c r="NF50">
        <v>0</v>
      </c>
      <c r="NG50">
        <v>0</v>
      </c>
      <c r="NH50">
        <v>0</v>
      </c>
      <c r="NI50">
        <v>3</v>
      </c>
      <c r="NJ50">
        <v>0</v>
      </c>
      <c r="NK50">
        <v>0</v>
      </c>
      <c r="NL50">
        <v>0</v>
      </c>
      <c r="NM50">
        <v>2</v>
      </c>
      <c r="NN50">
        <v>0</v>
      </c>
      <c r="NO50">
        <v>0</v>
      </c>
      <c r="NP50">
        <v>0</v>
      </c>
      <c r="NQ50">
        <v>0</v>
      </c>
      <c r="NR50">
        <v>0</v>
      </c>
      <c r="NS50">
        <v>0</v>
      </c>
      <c r="NT50">
        <v>0</v>
      </c>
      <c r="NU50">
        <v>0</v>
      </c>
      <c r="NV50">
        <v>0</v>
      </c>
      <c r="NW50">
        <v>0</v>
      </c>
      <c r="NX50">
        <v>0</v>
      </c>
      <c r="NY50">
        <v>0</v>
      </c>
      <c r="NZ50">
        <v>2</v>
      </c>
      <c r="OA50">
        <v>0</v>
      </c>
      <c r="OB50">
        <v>0</v>
      </c>
      <c r="OC50">
        <v>0</v>
      </c>
      <c r="OD50">
        <v>0</v>
      </c>
      <c r="OE50">
        <v>0</v>
      </c>
      <c r="OF50">
        <v>0</v>
      </c>
      <c r="OG50">
        <v>1476</v>
      </c>
      <c r="OH50">
        <v>1480</v>
      </c>
      <c r="OI50">
        <v>0</v>
      </c>
      <c r="OJ50">
        <v>0</v>
      </c>
      <c r="OK50">
        <v>0</v>
      </c>
      <c r="OL50">
        <v>6396</v>
      </c>
      <c r="OM50">
        <v>491</v>
      </c>
      <c r="ON50">
        <v>126</v>
      </c>
      <c r="OO50">
        <v>19</v>
      </c>
      <c r="OP50">
        <v>0</v>
      </c>
      <c r="OQ50">
        <v>0</v>
      </c>
      <c r="OR50">
        <v>0</v>
      </c>
      <c r="OS50">
        <v>141</v>
      </c>
      <c r="OT50">
        <v>0</v>
      </c>
      <c r="OU50">
        <v>0</v>
      </c>
      <c r="OV50">
        <v>0</v>
      </c>
      <c r="OW50">
        <v>0</v>
      </c>
      <c r="OX50">
        <v>72</v>
      </c>
      <c r="OY50">
        <v>39</v>
      </c>
      <c r="OZ50">
        <v>0</v>
      </c>
      <c r="PA50">
        <v>14</v>
      </c>
      <c r="PB50">
        <v>0</v>
      </c>
      <c r="PC50">
        <v>7</v>
      </c>
      <c r="PD50">
        <v>1</v>
      </c>
      <c r="PE50">
        <v>1590</v>
      </c>
      <c r="PF50">
        <v>1947</v>
      </c>
      <c r="PG50">
        <v>10843</v>
      </c>
      <c r="PH50">
        <v>0</v>
      </c>
      <c r="PI50">
        <v>70</v>
      </c>
      <c r="PJ50">
        <v>0</v>
      </c>
      <c r="PK50">
        <v>30</v>
      </c>
      <c r="PL50">
        <v>269</v>
      </c>
      <c r="PM50">
        <v>42</v>
      </c>
      <c r="PN50">
        <v>0</v>
      </c>
      <c r="PO50">
        <v>0</v>
      </c>
      <c r="PP50">
        <v>0</v>
      </c>
      <c r="PQ50">
        <v>0</v>
      </c>
      <c r="PR50">
        <v>0</v>
      </c>
      <c r="PS50">
        <v>0</v>
      </c>
      <c r="PT50">
        <v>0</v>
      </c>
      <c r="PU50">
        <v>0</v>
      </c>
      <c r="PV50">
        <v>0</v>
      </c>
      <c r="PW50">
        <v>0</v>
      </c>
      <c r="PX50">
        <v>0</v>
      </c>
      <c r="PY50">
        <v>0</v>
      </c>
      <c r="PZ50">
        <v>0</v>
      </c>
      <c r="QA50">
        <v>0</v>
      </c>
      <c r="QB50">
        <v>0</v>
      </c>
      <c r="QC50">
        <v>0</v>
      </c>
      <c r="QD50">
        <v>0</v>
      </c>
      <c r="QE50">
        <v>22</v>
      </c>
      <c r="QF50">
        <v>363</v>
      </c>
      <c r="QG50">
        <v>0</v>
      </c>
      <c r="QH50">
        <v>0</v>
      </c>
      <c r="QI50">
        <v>0</v>
      </c>
      <c r="QJ50">
        <v>433</v>
      </c>
      <c r="QK50">
        <v>603</v>
      </c>
      <c r="QL50">
        <v>55</v>
      </c>
      <c r="QM50">
        <v>0</v>
      </c>
      <c r="QN50">
        <v>0</v>
      </c>
      <c r="QO50">
        <v>0</v>
      </c>
      <c r="QP50">
        <v>0</v>
      </c>
      <c r="QQ50">
        <v>0</v>
      </c>
      <c r="QR50">
        <v>0</v>
      </c>
      <c r="QS50">
        <v>0</v>
      </c>
      <c r="QT50">
        <v>0</v>
      </c>
      <c r="QU50">
        <v>0</v>
      </c>
      <c r="QV50">
        <v>0</v>
      </c>
      <c r="QW50">
        <v>0</v>
      </c>
      <c r="QX50">
        <v>0</v>
      </c>
      <c r="QY50">
        <v>0</v>
      </c>
      <c r="QZ50">
        <v>0</v>
      </c>
      <c r="RA50">
        <v>0</v>
      </c>
      <c r="RB50">
        <v>0</v>
      </c>
      <c r="RC50">
        <v>0</v>
      </c>
      <c r="RD50">
        <v>14</v>
      </c>
      <c r="RE50">
        <v>1105</v>
      </c>
      <c r="RF50">
        <v>0</v>
      </c>
      <c r="RG50">
        <v>0</v>
      </c>
      <c r="RH50">
        <v>0</v>
      </c>
      <c r="RI50">
        <v>20</v>
      </c>
      <c r="RJ50">
        <v>12</v>
      </c>
      <c r="RK50">
        <v>0</v>
      </c>
      <c r="RL50">
        <v>0</v>
      </c>
      <c r="RM50">
        <v>0</v>
      </c>
      <c r="RN50">
        <v>0</v>
      </c>
      <c r="RO50">
        <v>0</v>
      </c>
      <c r="RP50">
        <v>0</v>
      </c>
      <c r="RQ50">
        <v>0</v>
      </c>
      <c r="RR50">
        <v>0</v>
      </c>
      <c r="RS50">
        <v>0</v>
      </c>
      <c r="RT50">
        <v>0</v>
      </c>
      <c r="RU50">
        <v>0</v>
      </c>
      <c r="RV50">
        <v>0</v>
      </c>
      <c r="RW50">
        <v>0</v>
      </c>
      <c r="RX50">
        <v>0</v>
      </c>
      <c r="RY50">
        <v>0</v>
      </c>
      <c r="RZ50">
        <v>0</v>
      </c>
      <c r="SA50">
        <v>0</v>
      </c>
      <c r="SB50">
        <v>0</v>
      </c>
      <c r="SC50">
        <v>0</v>
      </c>
      <c r="SD50">
        <v>32</v>
      </c>
      <c r="SE50">
        <v>0</v>
      </c>
      <c r="SF50">
        <v>0</v>
      </c>
      <c r="SG50">
        <v>0</v>
      </c>
      <c r="SH50">
        <v>0</v>
      </c>
      <c r="SI50">
        <v>1</v>
      </c>
      <c r="SJ50">
        <v>0</v>
      </c>
      <c r="SK50">
        <v>0</v>
      </c>
      <c r="SL50">
        <v>0</v>
      </c>
      <c r="SM50">
        <v>0</v>
      </c>
      <c r="SN50">
        <v>0</v>
      </c>
      <c r="SO50">
        <v>0</v>
      </c>
      <c r="SP50">
        <v>0</v>
      </c>
      <c r="SQ50">
        <v>0</v>
      </c>
      <c r="SR50">
        <v>0</v>
      </c>
      <c r="SS50">
        <v>0</v>
      </c>
      <c r="ST50">
        <v>0</v>
      </c>
      <c r="SU50">
        <v>0</v>
      </c>
      <c r="SV50">
        <v>0</v>
      </c>
      <c r="SW50">
        <v>0</v>
      </c>
      <c r="SX50">
        <v>0</v>
      </c>
      <c r="SY50">
        <v>0</v>
      </c>
      <c r="SZ50">
        <v>0</v>
      </c>
      <c r="TA50">
        <v>0</v>
      </c>
      <c r="TB50">
        <v>0</v>
      </c>
      <c r="TC50">
        <v>1</v>
      </c>
      <c r="TD50">
        <v>0</v>
      </c>
      <c r="TE50">
        <v>0</v>
      </c>
      <c r="TF50">
        <v>0</v>
      </c>
      <c r="TG50">
        <v>0</v>
      </c>
      <c r="TH50">
        <v>0</v>
      </c>
      <c r="TI50">
        <v>0</v>
      </c>
      <c r="TJ50">
        <v>0</v>
      </c>
      <c r="TK50">
        <v>0</v>
      </c>
      <c r="TL50">
        <v>0</v>
      </c>
      <c r="TM50">
        <v>0</v>
      </c>
      <c r="TN50">
        <v>0</v>
      </c>
      <c r="TO50">
        <v>0</v>
      </c>
      <c r="TP50">
        <v>0</v>
      </c>
      <c r="TQ50">
        <v>0</v>
      </c>
      <c r="TR50">
        <v>0</v>
      </c>
      <c r="TS50">
        <v>0</v>
      </c>
      <c r="TT50">
        <v>0</v>
      </c>
      <c r="TU50">
        <v>0</v>
      </c>
      <c r="TV50">
        <v>0</v>
      </c>
      <c r="TW50">
        <v>0</v>
      </c>
      <c r="TX50">
        <v>0</v>
      </c>
      <c r="TY50">
        <v>0</v>
      </c>
      <c r="TZ50">
        <v>0</v>
      </c>
      <c r="UA50">
        <v>0</v>
      </c>
      <c r="UB50">
        <v>0</v>
      </c>
      <c r="UC50">
        <v>0</v>
      </c>
      <c r="UD50">
        <v>0</v>
      </c>
      <c r="UE50">
        <v>0</v>
      </c>
      <c r="UF50">
        <v>1</v>
      </c>
      <c r="UG50">
        <v>0</v>
      </c>
      <c r="UH50">
        <v>0</v>
      </c>
      <c r="UI50">
        <v>0</v>
      </c>
      <c r="UJ50">
        <v>0</v>
      </c>
      <c r="UK50">
        <v>0</v>
      </c>
      <c r="UL50">
        <v>0</v>
      </c>
      <c r="UM50">
        <v>0</v>
      </c>
      <c r="UN50">
        <v>0</v>
      </c>
      <c r="UO50">
        <v>0</v>
      </c>
      <c r="UP50">
        <v>0</v>
      </c>
      <c r="UQ50">
        <v>0</v>
      </c>
      <c r="UR50">
        <v>0</v>
      </c>
      <c r="US50">
        <v>0</v>
      </c>
      <c r="UT50">
        <v>0</v>
      </c>
      <c r="UU50">
        <v>0</v>
      </c>
      <c r="UV50">
        <v>0</v>
      </c>
      <c r="UW50">
        <v>0</v>
      </c>
      <c r="UX50">
        <v>0</v>
      </c>
      <c r="UY50">
        <v>0</v>
      </c>
      <c r="UZ50">
        <v>0</v>
      </c>
      <c r="VA50">
        <v>1</v>
      </c>
      <c r="VB50">
        <v>0</v>
      </c>
      <c r="VC50">
        <v>0</v>
      </c>
      <c r="VD50">
        <v>0</v>
      </c>
      <c r="VE50">
        <v>0</v>
      </c>
      <c r="VF50">
        <v>0</v>
      </c>
      <c r="VG50">
        <v>0</v>
      </c>
      <c r="VH50">
        <v>0</v>
      </c>
      <c r="VI50">
        <v>0</v>
      </c>
      <c r="VJ50">
        <v>0</v>
      </c>
      <c r="VK50">
        <v>0</v>
      </c>
      <c r="VL50">
        <v>0</v>
      </c>
      <c r="VM50">
        <v>0</v>
      </c>
      <c r="VN50">
        <v>0</v>
      </c>
      <c r="VO50">
        <v>0</v>
      </c>
      <c r="VP50">
        <v>0</v>
      </c>
      <c r="VQ50">
        <v>0</v>
      </c>
      <c r="VR50">
        <v>0</v>
      </c>
      <c r="VS50">
        <v>0</v>
      </c>
      <c r="VT50">
        <v>0</v>
      </c>
      <c r="VU50">
        <v>0</v>
      </c>
      <c r="VV50">
        <v>0</v>
      </c>
      <c r="VW50">
        <v>0</v>
      </c>
      <c r="VX50">
        <v>0</v>
      </c>
      <c r="VY50">
        <v>0</v>
      </c>
      <c r="VZ50">
        <v>0</v>
      </c>
      <c r="WA50">
        <v>0</v>
      </c>
      <c r="WB50">
        <v>0</v>
      </c>
      <c r="WC50">
        <v>0</v>
      </c>
      <c r="WD50">
        <v>2</v>
      </c>
      <c r="WE50">
        <v>1</v>
      </c>
      <c r="WF50">
        <v>0</v>
      </c>
      <c r="WG50">
        <v>0</v>
      </c>
      <c r="WH50">
        <v>0</v>
      </c>
      <c r="WI50">
        <v>0</v>
      </c>
      <c r="WJ50">
        <v>0</v>
      </c>
      <c r="WK50">
        <v>0</v>
      </c>
      <c r="WL50">
        <v>0</v>
      </c>
      <c r="WM50">
        <v>0</v>
      </c>
      <c r="WN50">
        <v>0</v>
      </c>
      <c r="WO50">
        <v>0</v>
      </c>
      <c r="WP50">
        <v>0</v>
      </c>
      <c r="WQ50">
        <v>0</v>
      </c>
      <c r="WR50">
        <v>0</v>
      </c>
      <c r="WS50">
        <v>0</v>
      </c>
      <c r="WT50">
        <v>0</v>
      </c>
      <c r="WU50">
        <v>0</v>
      </c>
      <c r="WV50">
        <v>0</v>
      </c>
      <c r="WW50">
        <v>0</v>
      </c>
      <c r="WX50">
        <v>0</v>
      </c>
      <c r="WY50">
        <v>3</v>
      </c>
      <c r="WZ50">
        <v>0</v>
      </c>
      <c r="XA50">
        <v>0</v>
      </c>
      <c r="XB50">
        <v>0</v>
      </c>
      <c r="XC50">
        <v>9</v>
      </c>
      <c r="XD50">
        <v>5</v>
      </c>
      <c r="XE50">
        <v>0</v>
      </c>
      <c r="XF50">
        <v>0</v>
      </c>
      <c r="XG50">
        <v>0</v>
      </c>
      <c r="XH50">
        <v>0</v>
      </c>
      <c r="XI50">
        <v>0</v>
      </c>
      <c r="XJ50">
        <v>0</v>
      </c>
      <c r="XK50">
        <v>0</v>
      </c>
      <c r="XL50">
        <v>0</v>
      </c>
      <c r="XM50">
        <v>0</v>
      </c>
      <c r="XN50">
        <v>0</v>
      </c>
      <c r="XO50">
        <v>0</v>
      </c>
      <c r="XP50">
        <v>0</v>
      </c>
      <c r="XQ50">
        <v>0</v>
      </c>
      <c r="XR50">
        <v>0</v>
      </c>
      <c r="XS50">
        <v>0</v>
      </c>
      <c r="XT50">
        <v>0</v>
      </c>
      <c r="XU50">
        <v>0</v>
      </c>
      <c r="XV50">
        <v>0</v>
      </c>
      <c r="XW50">
        <v>0</v>
      </c>
      <c r="XX50">
        <v>14</v>
      </c>
      <c r="XY50">
        <v>0</v>
      </c>
      <c r="XZ50">
        <v>0</v>
      </c>
      <c r="YA50">
        <v>0</v>
      </c>
      <c r="YB50">
        <v>1</v>
      </c>
      <c r="YC50">
        <v>3</v>
      </c>
      <c r="YD50">
        <v>0</v>
      </c>
      <c r="YE50">
        <v>0</v>
      </c>
      <c r="YF50">
        <v>0</v>
      </c>
      <c r="YG50">
        <v>0</v>
      </c>
      <c r="YH50">
        <v>0</v>
      </c>
      <c r="YI50">
        <v>0</v>
      </c>
      <c r="YJ50">
        <v>0</v>
      </c>
      <c r="YK50">
        <v>0</v>
      </c>
      <c r="YL50">
        <v>0</v>
      </c>
      <c r="YM50">
        <v>0</v>
      </c>
      <c r="YN50">
        <v>0</v>
      </c>
      <c r="YO50">
        <v>0</v>
      </c>
      <c r="YP50">
        <v>0</v>
      </c>
      <c r="YQ50">
        <v>0</v>
      </c>
      <c r="YR50">
        <v>0</v>
      </c>
      <c r="YS50">
        <v>0</v>
      </c>
      <c r="YT50">
        <v>0</v>
      </c>
      <c r="YU50">
        <v>0</v>
      </c>
      <c r="YV50">
        <v>0</v>
      </c>
      <c r="YW50">
        <v>4</v>
      </c>
      <c r="YX50">
        <v>0</v>
      </c>
      <c r="YY50">
        <v>0</v>
      </c>
      <c r="YZ50">
        <v>0</v>
      </c>
      <c r="ZA50">
        <v>1</v>
      </c>
      <c r="ZB50">
        <v>2</v>
      </c>
      <c r="ZC50">
        <v>0</v>
      </c>
      <c r="ZD50">
        <v>0</v>
      </c>
      <c r="ZE50">
        <v>0</v>
      </c>
      <c r="ZF50">
        <v>0</v>
      </c>
      <c r="ZG50">
        <v>0</v>
      </c>
      <c r="ZH50">
        <v>0</v>
      </c>
      <c r="ZI50">
        <v>0</v>
      </c>
      <c r="ZJ50">
        <v>0</v>
      </c>
      <c r="ZK50">
        <v>0</v>
      </c>
      <c r="ZL50">
        <v>0</v>
      </c>
      <c r="ZM50">
        <v>0</v>
      </c>
      <c r="ZN50">
        <v>0</v>
      </c>
      <c r="ZO50">
        <v>0</v>
      </c>
      <c r="ZP50">
        <v>0</v>
      </c>
      <c r="ZQ50">
        <v>0</v>
      </c>
      <c r="ZR50">
        <v>0</v>
      </c>
      <c r="ZS50">
        <v>0</v>
      </c>
      <c r="ZT50">
        <v>0</v>
      </c>
      <c r="ZU50">
        <v>0</v>
      </c>
      <c r="ZV50">
        <v>3</v>
      </c>
      <c r="ZW50">
        <v>0</v>
      </c>
      <c r="ZX50">
        <v>0</v>
      </c>
      <c r="ZY50">
        <v>0</v>
      </c>
      <c r="ZZ50">
        <v>12</v>
      </c>
      <c r="AAA50">
        <v>5</v>
      </c>
      <c r="AAB50">
        <v>1</v>
      </c>
      <c r="AAC50">
        <v>0</v>
      </c>
      <c r="AAD50">
        <v>0</v>
      </c>
      <c r="AAE50">
        <v>0</v>
      </c>
      <c r="AAF50">
        <v>0</v>
      </c>
      <c r="AAG50">
        <v>0</v>
      </c>
      <c r="AAH50">
        <v>0</v>
      </c>
      <c r="AAI50">
        <v>0</v>
      </c>
      <c r="AAJ50">
        <v>0</v>
      </c>
      <c r="AAK50">
        <v>0</v>
      </c>
      <c r="AAL50">
        <v>0</v>
      </c>
      <c r="AAM50">
        <v>0</v>
      </c>
      <c r="AAN50">
        <v>0</v>
      </c>
      <c r="AAO50">
        <v>0</v>
      </c>
      <c r="AAP50">
        <v>0</v>
      </c>
      <c r="AAQ50">
        <v>0</v>
      </c>
      <c r="AAR50">
        <v>0</v>
      </c>
      <c r="AAS50">
        <v>0</v>
      </c>
      <c r="AAT50">
        <v>0</v>
      </c>
      <c r="AAU50">
        <v>18</v>
      </c>
      <c r="AAV50">
        <v>0</v>
      </c>
      <c r="AAW50">
        <v>0</v>
      </c>
      <c r="AAX50">
        <v>0</v>
      </c>
      <c r="AAY50">
        <v>23</v>
      </c>
      <c r="AAZ50">
        <v>12</v>
      </c>
      <c r="ABA50">
        <v>3</v>
      </c>
      <c r="ABB50">
        <v>0</v>
      </c>
      <c r="ABC50">
        <v>0</v>
      </c>
      <c r="ABD50">
        <v>0</v>
      </c>
      <c r="ABE50">
        <v>0</v>
      </c>
      <c r="ABF50">
        <v>0</v>
      </c>
      <c r="ABG50">
        <v>0</v>
      </c>
      <c r="ABH50">
        <v>0</v>
      </c>
      <c r="ABI50">
        <v>0</v>
      </c>
      <c r="ABJ50">
        <v>0</v>
      </c>
      <c r="ABK50">
        <v>0</v>
      </c>
      <c r="ABL50">
        <v>0</v>
      </c>
      <c r="ABM50">
        <v>0</v>
      </c>
      <c r="ABN50">
        <v>0</v>
      </c>
      <c r="ABO50">
        <v>0</v>
      </c>
      <c r="ABP50">
        <v>0</v>
      </c>
      <c r="ABQ50">
        <v>0</v>
      </c>
      <c r="ABR50">
        <v>0</v>
      </c>
      <c r="ABS50">
        <v>1</v>
      </c>
      <c r="ABT50">
        <v>39</v>
      </c>
      <c r="ABU50">
        <v>0</v>
      </c>
      <c r="ABV50">
        <v>0</v>
      </c>
      <c r="ABW50">
        <v>0</v>
      </c>
      <c r="ABX50">
        <v>1</v>
      </c>
      <c r="ABY50">
        <v>0</v>
      </c>
      <c r="ABZ50">
        <v>0</v>
      </c>
      <c r="ACA50">
        <v>0</v>
      </c>
      <c r="ACB50">
        <v>0</v>
      </c>
      <c r="ACC50">
        <v>0</v>
      </c>
      <c r="ACD50">
        <v>0</v>
      </c>
      <c r="ACE50">
        <v>0</v>
      </c>
      <c r="ACF50">
        <v>0</v>
      </c>
      <c r="ACG50">
        <v>0</v>
      </c>
      <c r="ACH50">
        <v>0</v>
      </c>
      <c r="ACI50">
        <v>0</v>
      </c>
      <c r="ACJ50">
        <v>0</v>
      </c>
      <c r="ACK50">
        <v>0</v>
      </c>
      <c r="ACL50">
        <v>0</v>
      </c>
      <c r="ACM50">
        <v>0</v>
      </c>
      <c r="ACN50">
        <v>0</v>
      </c>
      <c r="ACO50">
        <v>0</v>
      </c>
      <c r="ACP50">
        <v>0</v>
      </c>
      <c r="ACQ50">
        <v>0</v>
      </c>
      <c r="ACR50">
        <v>0</v>
      </c>
      <c r="ACS50">
        <v>1</v>
      </c>
      <c r="ACT50">
        <v>0</v>
      </c>
      <c r="ACU50">
        <v>0</v>
      </c>
      <c r="ACV50">
        <v>0</v>
      </c>
      <c r="ACW50">
        <v>21</v>
      </c>
      <c r="ACX50">
        <v>47</v>
      </c>
      <c r="ACY50">
        <v>6</v>
      </c>
      <c r="ACZ50">
        <v>0</v>
      </c>
      <c r="ADA50">
        <v>0</v>
      </c>
      <c r="ADB50">
        <v>0</v>
      </c>
      <c r="ADC50">
        <v>0</v>
      </c>
      <c r="ADD50">
        <v>0</v>
      </c>
      <c r="ADE50">
        <v>0</v>
      </c>
      <c r="ADF50">
        <v>0</v>
      </c>
      <c r="ADG50">
        <v>0</v>
      </c>
      <c r="ADH50">
        <v>0</v>
      </c>
      <c r="ADI50">
        <v>0</v>
      </c>
      <c r="ADJ50">
        <v>0</v>
      </c>
      <c r="ADK50">
        <v>0</v>
      </c>
      <c r="ADL50">
        <v>0</v>
      </c>
      <c r="ADM50">
        <v>0</v>
      </c>
      <c r="ADN50">
        <v>0</v>
      </c>
      <c r="ADO50">
        <v>0</v>
      </c>
      <c r="ADP50">
        <v>0</v>
      </c>
      <c r="ADQ50">
        <v>0</v>
      </c>
      <c r="ADR50">
        <v>74</v>
      </c>
      <c r="ADS50">
        <v>0</v>
      </c>
      <c r="ADT50">
        <v>0</v>
      </c>
      <c r="ADU50">
        <v>0</v>
      </c>
      <c r="ADV50">
        <v>33</v>
      </c>
      <c r="ADW50">
        <v>58</v>
      </c>
      <c r="ADX50">
        <v>12</v>
      </c>
      <c r="ADY50">
        <v>0</v>
      </c>
      <c r="ADZ50">
        <v>0</v>
      </c>
      <c r="AEA50">
        <v>0</v>
      </c>
      <c r="AEB50">
        <v>0</v>
      </c>
      <c r="AEC50">
        <v>0</v>
      </c>
      <c r="AED50">
        <v>0</v>
      </c>
      <c r="AEE50">
        <v>0</v>
      </c>
      <c r="AEF50">
        <v>0</v>
      </c>
      <c r="AEG50">
        <v>0</v>
      </c>
      <c r="AEH50">
        <v>0</v>
      </c>
      <c r="AEI50">
        <v>0</v>
      </c>
      <c r="AEJ50">
        <v>0</v>
      </c>
      <c r="AEK50">
        <v>0</v>
      </c>
      <c r="AEL50">
        <v>0</v>
      </c>
      <c r="AEM50">
        <v>0</v>
      </c>
      <c r="AEN50">
        <v>0</v>
      </c>
      <c r="AEO50">
        <v>0</v>
      </c>
      <c r="AEP50">
        <v>9</v>
      </c>
      <c r="AEQ50">
        <v>112</v>
      </c>
      <c r="AER50">
        <v>0</v>
      </c>
      <c r="AES50">
        <v>0</v>
      </c>
      <c r="AET50">
        <v>0</v>
      </c>
      <c r="AEU50">
        <v>587</v>
      </c>
      <c r="AEV50">
        <v>1018</v>
      </c>
      <c r="AEW50">
        <v>119</v>
      </c>
      <c r="AEX50">
        <v>0</v>
      </c>
      <c r="AEY50">
        <v>0</v>
      </c>
      <c r="AEZ50">
        <v>0</v>
      </c>
      <c r="AFA50">
        <v>0</v>
      </c>
      <c r="AFB50">
        <v>0</v>
      </c>
      <c r="AFC50">
        <v>0</v>
      </c>
      <c r="AFD50">
        <v>0</v>
      </c>
      <c r="AFE50">
        <v>0</v>
      </c>
      <c r="AFF50">
        <v>0</v>
      </c>
      <c r="AFG50">
        <v>0</v>
      </c>
      <c r="AFH50">
        <v>0</v>
      </c>
      <c r="AFI50">
        <v>0</v>
      </c>
      <c r="AFJ50">
        <v>0</v>
      </c>
      <c r="AFK50">
        <v>0</v>
      </c>
      <c r="AFL50">
        <v>0</v>
      </c>
      <c r="AFM50">
        <v>0</v>
      </c>
      <c r="AFN50">
        <v>0</v>
      </c>
      <c r="AFO50">
        <v>46</v>
      </c>
      <c r="AFP50">
        <v>1770</v>
      </c>
      <c r="AFQ50">
        <v>0</v>
      </c>
      <c r="AFR50">
        <v>0</v>
      </c>
      <c r="AFS50">
        <v>0</v>
      </c>
      <c r="AFT50">
        <v>0</v>
      </c>
      <c r="AFU50">
        <v>0</v>
      </c>
      <c r="AFV50">
        <v>0</v>
      </c>
      <c r="AFW50">
        <v>0</v>
      </c>
      <c r="AFX50">
        <v>0</v>
      </c>
      <c r="AFY50">
        <v>0</v>
      </c>
      <c r="AFZ50">
        <v>0</v>
      </c>
      <c r="AGA50">
        <v>0</v>
      </c>
      <c r="AGB50">
        <v>0</v>
      </c>
      <c r="AGC50">
        <v>0</v>
      </c>
      <c r="AGD50">
        <v>0</v>
      </c>
      <c r="AGE50">
        <v>0</v>
      </c>
      <c r="AGF50">
        <v>0</v>
      </c>
      <c r="AGG50">
        <v>0</v>
      </c>
      <c r="AGH50">
        <v>0</v>
      </c>
      <c r="AGI50">
        <v>0</v>
      </c>
      <c r="AGJ50">
        <v>0</v>
      </c>
      <c r="AGK50">
        <v>0</v>
      </c>
      <c r="AGL50">
        <v>0</v>
      </c>
      <c r="AGM50">
        <v>0</v>
      </c>
      <c r="AGN50">
        <v>0</v>
      </c>
      <c r="AGO50">
        <v>0</v>
      </c>
      <c r="AGP50">
        <v>0</v>
      </c>
      <c r="AGQ50">
        <v>0</v>
      </c>
      <c r="AGR50">
        <v>0</v>
      </c>
      <c r="AGS50">
        <v>0</v>
      </c>
      <c r="AGT50">
        <v>0</v>
      </c>
      <c r="AGU50">
        <v>0</v>
      </c>
      <c r="AGV50">
        <v>0</v>
      </c>
      <c r="AGW50">
        <v>0</v>
      </c>
      <c r="AGX50">
        <v>0</v>
      </c>
      <c r="AGY50">
        <v>0</v>
      </c>
      <c r="AGZ50">
        <v>0</v>
      </c>
      <c r="AHA50">
        <v>0</v>
      </c>
      <c r="AHB50">
        <v>0</v>
      </c>
      <c r="AHC50">
        <v>0</v>
      </c>
      <c r="AHD50">
        <v>0</v>
      </c>
      <c r="AHE50">
        <v>0</v>
      </c>
      <c r="AHF50">
        <v>0</v>
      </c>
      <c r="AHG50">
        <v>0</v>
      </c>
      <c r="AHH50">
        <v>0</v>
      </c>
      <c r="AHI50">
        <v>0</v>
      </c>
      <c r="AHJ50">
        <v>0</v>
      </c>
      <c r="AHK50">
        <v>0</v>
      </c>
      <c r="AHL50">
        <v>0</v>
      </c>
      <c r="AHM50">
        <v>0</v>
      </c>
      <c r="AHN50">
        <v>0</v>
      </c>
      <c r="AHO50">
        <v>0</v>
      </c>
      <c r="AHP50">
        <v>0</v>
      </c>
      <c r="AHQ50">
        <v>0</v>
      </c>
      <c r="AHR50">
        <v>1</v>
      </c>
      <c r="AHS50">
        <v>1</v>
      </c>
      <c r="AHT50">
        <v>0</v>
      </c>
      <c r="AHU50">
        <v>0</v>
      </c>
      <c r="AHV50">
        <v>0</v>
      </c>
      <c r="AHW50">
        <v>0</v>
      </c>
      <c r="AHX50">
        <v>0</v>
      </c>
      <c r="AHY50">
        <v>0</v>
      </c>
      <c r="AHZ50">
        <v>0</v>
      </c>
      <c r="AIA50">
        <v>0</v>
      </c>
      <c r="AIB50">
        <v>0</v>
      </c>
      <c r="AIC50">
        <v>0</v>
      </c>
      <c r="AID50">
        <v>0</v>
      </c>
      <c r="AIE50">
        <v>0</v>
      </c>
      <c r="AIF50">
        <v>0</v>
      </c>
      <c r="AIG50">
        <v>0</v>
      </c>
      <c r="AIH50">
        <v>0</v>
      </c>
      <c r="AII50">
        <v>0</v>
      </c>
      <c r="AIJ50">
        <v>0</v>
      </c>
      <c r="AIK50">
        <v>0</v>
      </c>
      <c r="AIL50">
        <v>0</v>
      </c>
      <c r="AIM50">
        <v>2</v>
      </c>
      <c r="AIN50">
        <v>0</v>
      </c>
      <c r="AIO50">
        <v>0</v>
      </c>
      <c r="AIP50">
        <v>0</v>
      </c>
      <c r="AIQ50">
        <v>0</v>
      </c>
      <c r="AIR50">
        <v>0</v>
      </c>
      <c r="AIS50">
        <v>0</v>
      </c>
      <c r="AIT50">
        <v>0</v>
      </c>
      <c r="AIU50">
        <v>0</v>
      </c>
      <c r="AIV50">
        <v>0</v>
      </c>
      <c r="AIW50">
        <v>0</v>
      </c>
      <c r="AIX50">
        <v>0</v>
      </c>
      <c r="AIY50">
        <v>0</v>
      </c>
      <c r="AIZ50">
        <v>0</v>
      </c>
      <c r="AJA50">
        <v>0</v>
      </c>
      <c r="AJB50">
        <v>0</v>
      </c>
      <c r="AJC50">
        <v>0</v>
      </c>
      <c r="AJD50">
        <v>0</v>
      </c>
      <c r="AJE50">
        <v>0</v>
      </c>
      <c r="AJF50">
        <v>0</v>
      </c>
      <c r="AJG50">
        <v>0</v>
      </c>
      <c r="AJH50">
        <v>0</v>
      </c>
      <c r="AJI50">
        <v>0</v>
      </c>
      <c r="AJJ50">
        <v>0</v>
      </c>
      <c r="AJK50">
        <v>0</v>
      </c>
      <c r="AJL50">
        <v>0</v>
      </c>
      <c r="AJM50">
        <v>0</v>
      </c>
      <c r="AJN50">
        <v>0</v>
      </c>
      <c r="AJO50">
        <v>0</v>
      </c>
      <c r="AJP50">
        <v>2479</v>
      </c>
      <c r="AJQ50">
        <v>1</v>
      </c>
      <c r="AJR50">
        <v>0</v>
      </c>
      <c r="AJS50">
        <v>0</v>
      </c>
      <c r="AJT50">
        <v>0</v>
      </c>
      <c r="AJU50">
        <v>3</v>
      </c>
      <c r="AJV50">
        <v>1</v>
      </c>
      <c r="AJW50">
        <v>0</v>
      </c>
      <c r="AJX50">
        <v>1</v>
      </c>
      <c r="AJY50">
        <v>0</v>
      </c>
      <c r="AJZ50">
        <v>0</v>
      </c>
      <c r="AKA50">
        <v>0</v>
      </c>
      <c r="AKB50">
        <v>2</v>
      </c>
      <c r="AKC50">
        <v>2</v>
      </c>
      <c r="AKD50">
        <v>0</v>
      </c>
      <c r="AKE50">
        <v>0</v>
      </c>
      <c r="AKF50">
        <v>0</v>
      </c>
      <c r="AKG50">
        <v>0</v>
      </c>
      <c r="AKH50">
        <v>0</v>
      </c>
      <c r="AKI50">
        <v>0</v>
      </c>
      <c r="AKJ50">
        <v>0</v>
      </c>
      <c r="AKK50">
        <v>0</v>
      </c>
      <c r="AKL50">
        <v>0</v>
      </c>
      <c r="AKM50">
        <v>4</v>
      </c>
      <c r="AKN50">
        <v>0</v>
      </c>
      <c r="AKO50">
        <v>0</v>
      </c>
      <c r="AKP50">
        <v>0</v>
      </c>
      <c r="AKQ50">
        <v>1</v>
      </c>
      <c r="AKR50">
        <v>0</v>
      </c>
      <c r="AKS50">
        <v>3</v>
      </c>
      <c r="AKT50">
        <v>0</v>
      </c>
      <c r="AKU50">
        <v>0</v>
      </c>
      <c r="AKV50">
        <v>0</v>
      </c>
      <c r="AKW50">
        <v>0</v>
      </c>
      <c r="AKX50">
        <v>0</v>
      </c>
      <c r="AKY50">
        <v>0</v>
      </c>
      <c r="AKZ50">
        <v>0</v>
      </c>
      <c r="ALA50">
        <v>0</v>
      </c>
      <c r="ALB50">
        <v>0</v>
      </c>
      <c r="ALC50">
        <v>0</v>
      </c>
      <c r="ALD50">
        <v>0</v>
      </c>
      <c r="ALE50">
        <v>0</v>
      </c>
      <c r="ALF50">
        <v>0</v>
      </c>
      <c r="ALG50">
        <v>0</v>
      </c>
      <c r="ALH50">
        <v>0</v>
      </c>
    </row>
    <row r="51" spans="1:996" hidden="1">
      <c r="A51" s="178" t="s">
        <v>172</v>
      </c>
      <c r="B51">
        <v>11910</v>
      </c>
      <c r="C51">
        <v>1479</v>
      </c>
      <c r="D51">
        <v>0</v>
      </c>
      <c r="E51">
        <v>62</v>
      </c>
      <c r="F51">
        <v>0</v>
      </c>
      <c r="G51">
        <v>2</v>
      </c>
      <c r="H51">
        <v>1</v>
      </c>
      <c r="I51">
        <v>1749</v>
      </c>
      <c r="J51">
        <v>3</v>
      </c>
      <c r="K51">
        <v>0</v>
      </c>
      <c r="L51">
        <v>0</v>
      </c>
      <c r="M51">
        <v>0</v>
      </c>
      <c r="N51">
        <v>0</v>
      </c>
      <c r="O51">
        <v>242</v>
      </c>
      <c r="P51">
        <v>0</v>
      </c>
      <c r="Q51">
        <v>1</v>
      </c>
      <c r="R51">
        <v>1</v>
      </c>
      <c r="S51">
        <v>16</v>
      </c>
      <c r="T51">
        <v>0</v>
      </c>
      <c r="U51">
        <v>3</v>
      </c>
      <c r="V51">
        <v>92</v>
      </c>
      <c r="W51">
        <v>15561</v>
      </c>
      <c r="X51">
        <v>0</v>
      </c>
      <c r="Y51">
        <v>219</v>
      </c>
      <c r="Z51">
        <v>0</v>
      </c>
      <c r="AA51">
        <v>1544</v>
      </c>
      <c r="AB51">
        <v>455</v>
      </c>
      <c r="AC51">
        <v>0</v>
      </c>
      <c r="AD51">
        <v>0</v>
      </c>
      <c r="AE51">
        <v>0</v>
      </c>
      <c r="AF51">
        <v>1</v>
      </c>
      <c r="AG51">
        <v>0</v>
      </c>
      <c r="AH51">
        <v>25</v>
      </c>
      <c r="AI51">
        <v>7</v>
      </c>
      <c r="AJ51">
        <v>0</v>
      </c>
      <c r="AK51">
        <v>0</v>
      </c>
      <c r="AL51">
        <v>0</v>
      </c>
      <c r="AM51">
        <v>0</v>
      </c>
      <c r="AN51">
        <v>103</v>
      </c>
      <c r="AO51">
        <v>0</v>
      </c>
      <c r="AP51">
        <v>0</v>
      </c>
      <c r="AQ51">
        <v>0</v>
      </c>
      <c r="AR51">
        <v>20</v>
      </c>
      <c r="AS51">
        <v>0</v>
      </c>
      <c r="AT51">
        <v>7</v>
      </c>
      <c r="AU51">
        <v>28</v>
      </c>
      <c r="AV51">
        <v>2190</v>
      </c>
      <c r="AW51">
        <v>0</v>
      </c>
      <c r="AX51">
        <v>75</v>
      </c>
      <c r="AY51">
        <v>0</v>
      </c>
      <c r="AZ51">
        <v>4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4</v>
      </c>
      <c r="BV51">
        <v>0</v>
      </c>
      <c r="BW51">
        <v>0</v>
      </c>
      <c r="BX51">
        <v>0</v>
      </c>
      <c r="BY51">
        <v>0</v>
      </c>
      <c r="BZ51">
        <v>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11</v>
      </c>
      <c r="CS51">
        <v>13</v>
      </c>
      <c r="CT51">
        <v>25</v>
      </c>
      <c r="CU51">
        <v>0</v>
      </c>
      <c r="CV51">
        <v>1</v>
      </c>
      <c r="CW51">
        <v>0</v>
      </c>
      <c r="CX51">
        <v>0</v>
      </c>
      <c r="CY51">
        <v>1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1</v>
      </c>
      <c r="DR51">
        <v>0</v>
      </c>
      <c r="DS51">
        <v>2</v>
      </c>
      <c r="DT51">
        <v>0</v>
      </c>
      <c r="DU51">
        <v>0</v>
      </c>
      <c r="DV51">
        <v>0</v>
      </c>
      <c r="DW51">
        <v>2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2</v>
      </c>
      <c r="ES51">
        <v>0</v>
      </c>
      <c r="ET51">
        <v>0</v>
      </c>
      <c r="EU51">
        <v>0</v>
      </c>
      <c r="EV51">
        <v>1</v>
      </c>
      <c r="EW51">
        <v>2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76</v>
      </c>
      <c r="FP51">
        <v>2</v>
      </c>
      <c r="FQ51">
        <v>81</v>
      </c>
      <c r="FR51">
        <v>0</v>
      </c>
      <c r="FS51">
        <v>0</v>
      </c>
      <c r="FT51">
        <v>0</v>
      </c>
      <c r="FU51">
        <v>6293</v>
      </c>
      <c r="FV51">
        <v>4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26</v>
      </c>
      <c r="GD51">
        <v>0</v>
      </c>
      <c r="GE51">
        <v>0</v>
      </c>
      <c r="GF51">
        <v>0</v>
      </c>
      <c r="GG51">
        <v>0</v>
      </c>
      <c r="GH51">
        <v>1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37</v>
      </c>
      <c r="GO51">
        <v>2425</v>
      </c>
      <c r="GP51">
        <v>8786</v>
      </c>
      <c r="GQ51">
        <v>0</v>
      </c>
      <c r="GR51">
        <v>0</v>
      </c>
      <c r="GS51">
        <v>0</v>
      </c>
      <c r="GT51">
        <v>81</v>
      </c>
      <c r="GU51">
        <v>1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39</v>
      </c>
      <c r="HN51">
        <v>4</v>
      </c>
      <c r="HO51">
        <v>125</v>
      </c>
      <c r="HP51">
        <v>0</v>
      </c>
      <c r="HQ51">
        <v>2</v>
      </c>
      <c r="HR51">
        <v>0</v>
      </c>
      <c r="HS51">
        <v>85</v>
      </c>
      <c r="HT51">
        <v>186</v>
      </c>
      <c r="HU51">
        <v>2</v>
      </c>
      <c r="HV51">
        <v>2</v>
      </c>
      <c r="HW51">
        <v>0</v>
      </c>
      <c r="HX51">
        <v>0</v>
      </c>
      <c r="HY51">
        <v>0</v>
      </c>
      <c r="HZ51">
        <v>1</v>
      </c>
      <c r="IA51">
        <v>0</v>
      </c>
      <c r="IB51">
        <v>0</v>
      </c>
      <c r="IC51">
        <v>0</v>
      </c>
      <c r="ID51">
        <v>0</v>
      </c>
      <c r="IE51">
        <v>0</v>
      </c>
      <c r="IF51">
        <v>15</v>
      </c>
      <c r="IG51">
        <v>0</v>
      </c>
      <c r="IH51">
        <v>0</v>
      </c>
      <c r="II51">
        <v>0</v>
      </c>
      <c r="IJ51">
        <v>0</v>
      </c>
      <c r="IK51">
        <v>5</v>
      </c>
      <c r="IL51">
        <v>0</v>
      </c>
      <c r="IM51">
        <v>51</v>
      </c>
      <c r="IN51">
        <v>347</v>
      </c>
      <c r="IO51">
        <v>0</v>
      </c>
      <c r="IP51">
        <v>10</v>
      </c>
      <c r="IQ51">
        <v>0</v>
      </c>
      <c r="IR51">
        <v>181</v>
      </c>
      <c r="IS51">
        <v>113</v>
      </c>
      <c r="IT51">
        <v>0</v>
      </c>
      <c r="IU51">
        <v>4</v>
      </c>
      <c r="IV51">
        <v>0</v>
      </c>
      <c r="IW51">
        <v>0</v>
      </c>
      <c r="IX51">
        <v>0</v>
      </c>
      <c r="IY51">
        <v>1</v>
      </c>
      <c r="IZ51">
        <v>0</v>
      </c>
      <c r="JA51">
        <v>0</v>
      </c>
      <c r="JB51">
        <v>0</v>
      </c>
      <c r="JC51">
        <v>0</v>
      </c>
      <c r="JD51">
        <v>0</v>
      </c>
      <c r="JE51">
        <v>8</v>
      </c>
      <c r="JF51">
        <v>1</v>
      </c>
      <c r="JG51">
        <v>0</v>
      </c>
      <c r="JH51">
        <v>0</v>
      </c>
      <c r="JI51">
        <v>0</v>
      </c>
      <c r="JJ51">
        <v>8</v>
      </c>
      <c r="JK51">
        <v>0</v>
      </c>
      <c r="JL51">
        <v>12</v>
      </c>
      <c r="JM51">
        <v>327</v>
      </c>
      <c r="JN51">
        <v>0</v>
      </c>
      <c r="JO51">
        <v>35</v>
      </c>
      <c r="JP51">
        <v>0</v>
      </c>
      <c r="JQ51">
        <v>778</v>
      </c>
      <c r="JR51">
        <v>60</v>
      </c>
      <c r="JS51">
        <v>1</v>
      </c>
      <c r="JT51">
        <v>1</v>
      </c>
      <c r="JU51">
        <v>0</v>
      </c>
      <c r="JV51">
        <v>0</v>
      </c>
      <c r="JW51">
        <v>0</v>
      </c>
      <c r="JX51">
        <v>2</v>
      </c>
      <c r="JY51">
        <v>0</v>
      </c>
      <c r="JZ51">
        <v>0</v>
      </c>
      <c r="KA51">
        <v>0</v>
      </c>
      <c r="KB51">
        <v>0</v>
      </c>
      <c r="KC51">
        <v>0</v>
      </c>
      <c r="KD51">
        <v>7</v>
      </c>
      <c r="KE51">
        <v>0</v>
      </c>
      <c r="KF51">
        <v>4</v>
      </c>
      <c r="KG51">
        <v>0</v>
      </c>
      <c r="KH51">
        <v>1</v>
      </c>
      <c r="KI51">
        <v>0</v>
      </c>
      <c r="KJ51">
        <v>0</v>
      </c>
      <c r="KK51">
        <v>3</v>
      </c>
      <c r="KL51">
        <v>857</v>
      </c>
      <c r="KM51">
        <v>0</v>
      </c>
      <c r="KN51">
        <v>11</v>
      </c>
      <c r="KO51">
        <v>0</v>
      </c>
      <c r="KP51">
        <v>77</v>
      </c>
      <c r="KQ51">
        <v>1</v>
      </c>
      <c r="KR51">
        <v>0</v>
      </c>
      <c r="KS51">
        <v>0</v>
      </c>
      <c r="KT51">
        <v>0</v>
      </c>
      <c r="KU51">
        <v>0</v>
      </c>
      <c r="KV51">
        <v>0</v>
      </c>
      <c r="KW51">
        <v>0</v>
      </c>
      <c r="KX51">
        <v>0</v>
      </c>
      <c r="KY51">
        <v>0</v>
      </c>
      <c r="KZ51">
        <v>0</v>
      </c>
      <c r="LA51">
        <v>0</v>
      </c>
      <c r="LB51">
        <v>0</v>
      </c>
      <c r="LC51">
        <v>0</v>
      </c>
      <c r="LD51">
        <v>0</v>
      </c>
      <c r="LE51">
        <v>0</v>
      </c>
      <c r="LF51">
        <v>0</v>
      </c>
      <c r="LG51">
        <v>0</v>
      </c>
      <c r="LH51">
        <v>0</v>
      </c>
      <c r="LI51">
        <v>0</v>
      </c>
      <c r="LJ51">
        <v>0</v>
      </c>
      <c r="LK51">
        <v>78</v>
      </c>
      <c r="LL51">
        <v>0</v>
      </c>
      <c r="LM51">
        <v>1</v>
      </c>
      <c r="LN51">
        <v>0</v>
      </c>
      <c r="LO51">
        <v>28</v>
      </c>
      <c r="LP51">
        <v>2</v>
      </c>
      <c r="LQ51">
        <v>0</v>
      </c>
      <c r="LR51">
        <v>0</v>
      </c>
      <c r="LS51">
        <v>0</v>
      </c>
      <c r="LT51">
        <v>0</v>
      </c>
      <c r="LU51">
        <v>0</v>
      </c>
      <c r="LV51">
        <v>0</v>
      </c>
      <c r="LW51">
        <v>0</v>
      </c>
      <c r="LX51">
        <v>0</v>
      </c>
      <c r="LY51">
        <v>0</v>
      </c>
      <c r="LZ51">
        <v>0</v>
      </c>
      <c r="MA51">
        <v>0</v>
      </c>
      <c r="MB51">
        <v>1</v>
      </c>
      <c r="MC51">
        <v>0</v>
      </c>
      <c r="MD51">
        <v>0</v>
      </c>
      <c r="ME51">
        <v>0</v>
      </c>
      <c r="MF51">
        <v>0</v>
      </c>
      <c r="MG51">
        <v>0</v>
      </c>
      <c r="MH51">
        <v>0</v>
      </c>
      <c r="MI51">
        <v>1</v>
      </c>
      <c r="MJ51">
        <v>32</v>
      </c>
      <c r="MK51">
        <v>0</v>
      </c>
      <c r="ML51">
        <v>3</v>
      </c>
      <c r="MM51">
        <v>0</v>
      </c>
      <c r="MN51">
        <v>456</v>
      </c>
      <c r="MO51">
        <v>0</v>
      </c>
      <c r="MP51">
        <v>0</v>
      </c>
      <c r="MQ51">
        <v>0</v>
      </c>
      <c r="MR51">
        <v>0</v>
      </c>
      <c r="MS51">
        <v>0</v>
      </c>
      <c r="MT51">
        <v>0</v>
      </c>
      <c r="MU51">
        <v>0</v>
      </c>
      <c r="MV51">
        <v>0</v>
      </c>
      <c r="MW51">
        <v>0</v>
      </c>
      <c r="MX51">
        <v>0</v>
      </c>
      <c r="MY51">
        <v>0</v>
      </c>
      <c r="MZ51">
        <v>0</v>
      </c>
      <c r="NA51">
        <v>0</v>
      </c>
      <c r="NB51">
        <v>0</v>
      </c>
      <c r="NC51">
        <v>0</v>
      </c>
      <c r="ND51">
        <v>0</v>
      </c>
      <c r="NE51">
        <v>0</v>
      </c>
      <c r="NF51">
        <v>0</v>
      </c>
      <c r="NG51">
        <v>0</v>
      </c>
      <c r="NH51">
        <v>0</v>
      </c>
      <c r="NI51">
        <v>456</v>
      </c>
      <c r="NJ51">
        <v>0</v>
      </c>
      <c r="NK51">
        <v>3</v>
      </c>
      <c r="NL51">
        <v>0</v>
      </c>
      <c r="NM51">
        <v>966</v>
      </c>
      <c r="NN51">
        <v>9</v>
      </c>
      <c r="NO51">
        <v>0</v>
      </c>
      <c r="NP51">
        <v>1</v>
      </c>
      <c r="NQ51">
        <v>0</v>
      </c>
      <c r="NR51">
        <v>0</v>
      </c>
      <c r="NS51">
        <v>0</v>
      </c>
      <c r="NT51">
        <v>0</v>
      </c>
      <c r="NU51">
        <v>5</v>
      </c>
      <c r="NV51">
        <v>0</v>
      </c>
      <c r="NW51">
        <v>0</v>
      </c>
      <c r="NX51">
        <v>0</v>
      </c>
      <c r="NY51">
        <v>0</v>
      </c>
      <c r="NZ51">
        <v>9</v>
      </c>
      <c r="OA51">
        <v>0</v>
      </c>
      <c r="OB51">
        <v>0</v>
      </c>
      <c r="OC51">
        <v>0</v>
      </c>
      <c r="OD51">
        <v>0</v>
      </c>
      <c r="OE51">
        <v>0</v>
      </c>
      <c r="OF51">
        <v>0</v>
      </c>
      <c r="OG51">
        <v>116</v>
      </c>
      <c r="OH51">
        <v>1106</v>
      </c>
      <c r="OI51">
        <v>0</v>
      </c>
      <c r="OJ51">
        <v>25</v>
      </c>
      <c r="OK51">
        <v>0</v>
      </c>
      <c r="OL51">
        <v>22406</v>
      </c>
      <c r="OM51">
        <v>2314</v>
      </c>
      <c r="ON51">
        <v>3</v>
      </c>
      <c r="OO51">
        <v>70</v>
      </c>
      <c r="OP51">
        <v>0</v>
      </c>
      <c r="OQ51">
        <v>3</v>
      </c>
      <c r="OR51">
        <v>1</v>
      </c>
      <c r="OS51">
        <v>1778</v>
      </c>
      <c r="OT51">
        <v>41</v>
      </c>
      <c r="OU51">
        <v>0</v>
      </c>
      <c r="OV51">
        <v>0</v>
      </c>
      <c r="OW51">
        <v>0</v>
      </c>
      <c r="OX51">
        <v>0</v>
      </c>
      <c r="OY51">
        <v>386</v>
      </c>
      <c r="OZ51">
        <v>1</v>
      </c>
      <c r="PA51">
        <v>5</v>
      </c>
      <c r="PB51">
        <v>1</v>
      </c>
      <c r="PC51">
        <v>37</v>
      </c>
      <c r="PD51">
        <v>13</v>
      </c>
      <c r="PE51">
        <v>174</v>
      </c>
      <c r="PF51">
        <v>2747</v>
      </c>
      <c r="PG51">
        <v>29979</v>
      </c>
      <c r="PH51">
        <v>0</v>
      </c>
      <c r="PI51">
        <v>385</v>
      </c>
      <c r="PJ51">
        <v>0</v>
      </c>
      <c r="PK51">
        <v>7111</v>
      </c>
      <c r="PL51">
        <v>8258</v>
      </c>
      <c r="PM51">
        <v>91</v>
      </c>
      <c r="PN51">
        <v>0</v>
      </c>
      <c r="PO51">
        <v>0</v>
      </c>
      <c r="PP51">
        <v>0</v>
      </c>
      <c r="PQ51">
        <v>0</v>
      </c>
      <c r="PR51">
        <v>0</v>
      </c>
      <c r="PS51">
        <v>0</v>
      </c>
      <c r="PT51">
        <v>160</v>
      </c>
      <c r="PU51">
        <v>5</v>
      </c>
      <c r="PV51">
        <v>1</v>
      </c>
      <c r="PW51">
        <v>0</v>
      </c>
      <c r="PX51">
        <v>0</v>
      </c>
      <c r="PY51">
        <v>0</v>
      </c>
      <c r="PZ51">
        <v>0</v>
      </c>
      <c r="QA51">
        <v>0</v>
      </c>
      <c r="QB51">
        <v>0</v>
      </c>
      <c r="QC51">
        <v>0</v>
      </c>
      <c r="QD51">
        <v>0</v>
      </c>
      <c r="QE51">
        <v>2284</v>
      </c>
      <c r="QF51">
        <v>17910</v>
      </c>
      <c r="QG51">
        <v>0</v>
      </c>
      <c r="QH51">
        <v>563</v>
      </c>
      <c r="QI51">
        <v>0</v>
      </c>
      <c r="QJ51">
        <v>3828</v>
      </c>
      <c r="QK51">
        <v>2072</v>
      </c>
      <c r="QL51">
        <v>64</v>
      </c>
      <c r="QM51">
        <v>0</v>
      </c>
      <c r="QN51">
        <v>0</v>
      </c>
      <c r="QO51">
        <v>0</v>
      </c>
      <c r="QP51">
        <v>0</v>
      </c>
      <c r="QQ51">
        <v>0</v>
      </c>
      <c r="QR51">
        <v>0</v>
      </c>
      <c r="QS51">
        <v>4</v>
      </c>
      <c r="QT51">
        <v>0</v>
      </c>
      <c r="QU51">
        <v>0</v>
      </c>
      <c r="QV51">
        <v>0</v>
      </c>
      <c r="QW51">
        <v>0</v>
      </c>
      <c r="QX51">
        <v>0</v>
      </c>
      <c r="QY51">
        <v>0</v>
      </c>
      <c r="QZ51">
        <v>0</v>
      </c>
      <c r="RA51">
        <v>0</v>
      </c>
      <c r="RB51">
        <v>0</v>
      </c>
      <c r="RC51">
        <v>0</v>
      </c>
      <c r="RD51">
        <v>1116</v>
      </c>
      <c r="RE51">
        <v>7084</v>
      </c>
      <c r="RF51">
        <v>0</v>
      </c>
      <c r="RG51">
        <v>47</v>
      </c>
      <c r="RH51">
        <v>0</v>
      </c>
      <c r="RI51">
        <v>248</v>
      </c>
      <c r="RJ51">
        <v>159</v>
      </c>
      <c r="RK51">
        <v>6</v>
      </c>
      <c r="RL51">
        <v>0</v>
      </c>
      <c r="RM51">
        <v>0</v>
      </c>
      <c r="RN51">
        <v>0</v>
      </c>
      <c r="RO51">
        <v>0</v>
      </c>
      <c r="RP51">
        <v>0</v>
      </c>
      <c r="RQ51">
        <v>0</v>
      </c>
      <c r="RR51">
        <v>0</v>
      </c>
      <c r="RS51">
        <v>0</v>
      </c>
      <c r="RT51">
        <v>0</v>
      </c>
      <c r="RU51">
        <v>0</v>
      </c>
      <c r="RV51">
        <v>0</v>
      </c>
      <c r="RW51">
        <v>0</v>
      </c>
      <c r="RX51">
        <v>0</v>
      </c>
      <c r="RY51">
        <v>0</v>
      </c>
      <c r="RZ51">
        <v>0</v>
      </c>
      <c r="SA51">
        <v>0</v>
      </c>
      <c r="SB51">
        <v>0</v>
      </c>
      <c r="SC51">
        <v>6</v>
      </c>
      <c r="SD51">
        <v>419</v>
      </c>
      <c r="SE51">
        <v>0</v>
      </c>
      <c r="SF51">
        <v>1</v>
      </c>
      <c r="SG51">
        <v>0</v>
      </c>
      <c r="SH51">
        <v>11</v>
      </c>
      <c r="SI51">
        <v>9</v>
      </c>
      <c r="SJ51">
        <v>1</v>
      </c>
      <c r="SK51">
        <v>0</v>
      </c>
      <c r="SL51">
        <v>0</v>
      </c>
      <c r="SM51">
        <v>0</v>
      </c>
      <c r="SN51">
        <v>0</v>
      </c>
      <c r="SO51">
        <v>0</v>
      </c>
      <c r="SP51">
        <v>0</v>
      </c>
      <c r="SQ51">
        <v>0</v>
      </c>
      <c r="SR51">
        <v>0</v>
      </c>
      <c r="SS51">
        <v>0</v>
      </c>
      <c r="ST51">
        <v>0</v>
      </c>
      <c r="SU51">
        <v>0</v>
      </c>
      <c r="SV51">
        <v>0</v>
      </c>
      <c r="SW51">
        <v>0</v>
      </c>
      <c r="SX51">
        <v>0</v>
      </c>
      <c r="SY51">
        <v>0</v>
      </c>
      <c r="SZ51">
        <v>0</v>
      </c>
      <c r="TA51">
        <v>0</v>
      </c>
      <c r="TB51">
        <v>3</v>
      </c>
      <c r="TC51">
        <v>24</v>
      </c>
      <c r="TD51">
        <v>0</v>
      </c>
      <c r="TE51">
        <v>0</v>
      </c>
      <c r="TF51">
        <v>0</v>
      </c>
      <c r="TG51">
        <v>3</v>
      </c>
      <c r="TH51">
        <v>4</v>
      </c>
      <c r="TI51">
        <v>0</v>
      </c>
      <c r="TJ51">
        <v>0</v>
      </c>
      <c r="TK51">
        <v>0</v>
      </c>
      <c r="TL51">
        <v>0</v>
      </c>
      <c r="TM51">
        <v>0</v>
      </c>
      <c r="TN51">
        <v>0</v>
      </c>
      <c r="TO51">
        <v>0</v>
      </c>
      <c r="TP51">
        <v>0</v>
      </c>
      <c r="TQ51">
        <v>0</v>
      </c>
      <c r="TR51">
        <v>0</v>
      </c>
      <c r="TS51">
        <v>0</v>
      </c>
      <c r="TT51">
        <v>0</v>
      </c>
      <c r="TU51">
        <v>0</v>
      </c>
      <c r="TV51">
        <v>0</v>
      </c>
      <c r="TW51">
        <v>0</v>
      </c>
      <c r="TX51">
        <v>0</v>
      </c>
      <c r="TY51">
        <v>0</v>
      </c>
      <c r="TZ51">
        <v>0</v>
      </c>
      <c r="UA51">
        <v>2</v>
      </c>
      <c r="UB51">
        <v>9</v>
      </c>
      <c r="UC51">
        <v>0</v>
      </c>
      <c r="UD51">
        <v>0</v>
      </c>
      <c r="UE51">
        <v>0</v>
      </c>
      <c r="UF51">
        <v>57</v>
      </c>
      <c r="UG51">
        <v>72</v>
      </c>
      <c r="UH51">
        <v>10</v>
      </c>
      <c r="UI51">
        <v>0</v>
      </c>
      <c r="UJ51">
        <v>0</v>
      </c>
      <c r="UK51">
        <v>0</v>
      </c>
      <c r="UL51">
        <v>0</v>
      </c>
      <c r="UM51">
        <v>0</v>
      </c>
      <c r="UN51">
        <v>0</v>
      </c>
      <c r="UO51">
        <v>0</v>
      </c>
      <c r="UP51">
        <v>0</v>
      </c>
      <c r="UQ51">
        <v>0</v>
      </c>
      <c r="UR51">
        <v>0</v>
      </c>
      <c r="US51">
        <v>0</v>
      </c>
      <c r="UT51">
        <v>0</v>
      </c>
      <c r="UU51">
        <v>0</v>
      </c>
      <c r="UV51">
        <v>0</v>
      </c>
      <c r="UW51">
        <v>0</v>
      </c>
      <c r="UX51">
        <v>0</v>
      </c>
      <c r="UY51">
        <v>0</v>
      </c>
      <c r="UZ51">
        <v>27</v>
      </c>
      <c r="VA51">
        <v>166</v>
      </c>
      <c r="VB51">
        <v>0</v>
      </c>
      <c r="VC51">
        <v>3</v>
      </c>
      <c r="VD51">
        <v>0</v>
      </c>
      <c r="VE51">
        <v>3</v>
      </c>
      <c r="VF51">
        <v>4</v>
      </c>
      <c r="VG51">
        <v>2</v>
      </c>
      <c r="VH51">
        <v>0</v>
      </c>
      <c r="VI51">
        <v>0</v>
      </c>
      <c r="VJ51">
        <v>0</v>
      </c>
      <c r="VK51">
        <v>0</v>
      </c>
      <c r="VL51">
        <v>0</v>
      </c>
      <c r="VM51">
        <v>0</v>
      </c>
      <c r="VN51">
        <v>0</v>
      </c>
      <c r="VO51">
        <v>0</v>
      </c>
      <c r="VP51">
        <v>0</v>
      </c>
      <c r="VQ51">
        <v>0</v>
      </c>
      <c r="VR51">
        <v>0</v>
      </c>
      <c r="VS51">
        <v>0</v>
      </c>
      <c r="VT51">
        <v>0</v>
      </c>
      <c r="VU51">
        <v>0</v>
      </c>
      <c r="VV51">
        <v>0</v>
      </c>
      <c r="VW51">
        <v>0</v>
      </c>
      <c r="VX51">
        <v>0</v>
      </c>
      <c r="VY51">
        <v>0</v>
      </c>
      <c r="VZ51">
        <v>9</v>
      </c>
      <c r="WA51">
        <v>0</v>
      </c>
      <c r="WB51">
        <v>0</v>
      </c>
      <c r="WC51">
        <v>0</v>
      </c>
      <c r="WD51">
        <v>109</v>
      </c>
      <c r="WE51">
        <v>51</v>
      </c>
      <c r="WF51">
        <v>4</v>
      </c>
      <c r="WG51">
        <v>0</v>
      </c>
      <c r="WH51">
        <v>0</v>
      </c>
      <c r="WI51">
        <v>0</v>
      </c>
      <c r="WJ51">
        <v>0</v>
      </c>
      <c r="WK51">
        <v>0</v>
      </c>
      <c r="WL51">
        <v>0</v>
      </c>
      <c r="WM51">
        <v>0</v>
      </c>
      <c r="WN51">
        <v>0</v>
      </c>
      <c r="WO51">
        <v>0</v>
      </c>
      <c r="WP51">
        <v>0</v>
      </c>
      <c r="WQ51">
        <v>0</v>
      </c>
      <c r="WR51">
        <v>0</v>
      </c>
      <c r="WS51">
        <v>0</v>
      </c>
      <c r="WT51">
        <v>0</v>
      </c>
      <c r="WU51">
        <v>0</v>
      </c>
      <c r="WV51">
        <v>0</v>
      </c>
      <c r="WW51">
        <v>0</v>
      </c>
      <c r="WX51">
        <v>23</v>
      </c>
      <c r="WY51">
        <v>187</v>
      </c>
      <c r="WZ51">
        <v>0</v>
      </c>
      <c r="XA51">
        <v>3</v>
      </c>
      <c r="XB51">
        <v>0</v>
      </c>
      <c r="XC51">
        <v>629</v>
      </c>
      <c r="XD51">
        <v>775</v>
      </c>
      <c r="XE51">
        <v>105</v>
      </c>
      <c r="XF51">
        <v>0</v>
      </c>
      <c r="XG51">
        <v>0</v>
      </c>
      <c r="XH51">
        <v>0</v>
      </c>
      <c r="XI51">
        <v>0</v>
      </c>
      <c r="XJ51">
        <v>0</v>
      </c>
      <c r="XK51">
        <v>0</v>
      </c>
      <c r="XL51">
        <v>0</v>
      </c>
      <c r="XM51">
        <v>0</v>
      </c>
      <c r="XN51">
        <v>0</v>
      </c>
      <c r="XO51">
        <v>0</v>
      </c>
      <c r="XP51">
        <v>0</v>
      </c>
      <c r="XQ51">
        <v>0</v>
      </c>
      <c r="XR51">
        <v>0</v>
      </c>
      <c r="XS51">
        <v>0</v>
      </c>
      <c r="XT51">
        <v>0</v>
      </c>
      <c r="XU51">
        <v>0</v>
      </c>
      <c r="XV51">
        <v>0</v>
      </c>
      <c r="XW51">
        <v>150</v>
      </c>
      <c r="XX51">
        <v>1659</v>
      </c>
      <c r="XY51">
        <v>0</v>
      </c>
      <c r="XZ51">
        <v>21</v>
      </c>
      <c r="YA51">
        <v>0</v>
      </c>
      <c r="YB51">
        <v>36</v>
      </c>
      <c r="YC51">
        <v>15</v>
      </c>
      <c r="YD51">
        <v>0</v>
      </c>
      <c r="YE51">
        <v>0</v>
      </c>
      <c r="YF51">
        <v>0</v>
      </c>
      <c r="YG51">
        <v>0</v>
      </c>
      <c r="YH51">
        <v>0</v>
      </c>
      <c r="YI51">
        <v>0</v>
      </c>
      <c r="YJ51">
        <v>0</v>
      </c>
      <c r="YK51">
        <v>0</v>
      </c>
      <c r="YL51">
        <v>0</v>
      </c>
      <c r="YM51">
        <v>0</v>
      </c>
      <c r="YN51">
        <v>0</v>
      </c>
      <c r="YO51">
        <v>0</v>
      </c>
      <c r="YP51">
        <v>0</v>
      </c>
      <c r="YQ51">
        <v>0</v>
      </c>
      <c r="YR51">
        <v>0</v>
      </c>
      <c r="YS51">
        <v>0</v>
      </c>
      <c r="YT51">
        <v>0</v>
      </c>
      <c r="YU51">
        <v>0</v>
      </c>
      <c r="YV51">
        <v>10</v>
      </c>
      <c r="YW51">
        <v>61</v>
      </c>
      <c r="YX51">
        <v>0</v>
      </c>
      <c r="YY51">
        <v>0</v>
      </c>
      <c r="YZ51">
        <v>0</v>
      </c>
      <c r="ZA51">
        <v>13</v>
      </c>
      <c r="ZB51">
        <v>4</v>
      </c>
      <c r="ZC51">
        <v>0</v>
      </c>
      <c r="ZD51">
        <v>0</v>
      </c>
      <c r="ZE51">
        <v>0</v>
      </c>
      <c r="ZF51">
        <v>0</v>
      </c>
      <c r="ZG51">
        <v>0</v>
      </c>
      <c r="ZH51">
        <v>0</v>
      </c>
      <c r="ZI51">
        <v>0</v>
      </c>
      <c r="ZJ51">
        <v>1</v>
      </c>
      <c r="ZK51">
        <v>0</v>
      </c>
      <c r="ZL51">
        <v>0</v>
      </c>
      <c r="ZM51">
        <v>0</v>
      </c>
      <c r="ZN51">
        <v>0</v>
      </c>
      <c r="ZO51">
        <v>0</v>
      </c>
      <c r="ZP51">
        <v>0</v>
      </c>
      <c r="ZQ51">
        <v>0</v>
      </c>
      <c r="ZR51">
        <v>0</v>
      </c>
      <c r="ZS51">
        <v>0</v>
      </c>
      <c r="ZT51">
        <v>0</v>
      </c>
      <c r="ZU51">
        <v>2</v>
      </c>
      <c r="ZV51">
        <v>20</v>
      </c>
      <c r="ZW51">
        <v>0</v>
      </c>
      <c r="ZX51">
        <v>0</v>
      </c>
      <c r="ZY51">
        <v>0</v>
      </c>
      <c r="ZZ51">
        <v>1229</v>
      </c>
      <c r="AAA51">
        <v>420</v>
      </c>
      <c r="AAB51">
        <v>14</v>
      </c>
      <c r="AAC51">
        <v>0</v>
      </c>
      <c r="AAD51">
        <v>0</v>
      </c>
      <c r="AAE51">
        <v>0</v>
      </c>
      <c r="AAF51">
        <v>0</v>
      </c>
      <c r="AAG51">
        <v>0</v>
      </c>
      <c r="AAH51">
        <v>0</v>
      </c>
      <c r="AAI51">
        <v>0</v>
      </c>
      <c r="AAJ51">
        <v>0</v>
      </c>
      <c r="AAK51">
        <v>0</v>
      </c>
      <c r="AAL51">
        <v>0</v>
      </c>
      <c r="AAM51">
        <v>0</v>
      </c>
      <c r="AAN51">
        <v>0</v>
      </c>
      <c r="AAO51">
        <v>0</v>
      </c>
      <c r="AAP51">
        <v>0</v>
      </c>
      <c r="AAQ51">
        <v>0</v>
      </c>
      <c r="AAR51">
        <v>0</v>
      </c>
      <c r="AAS51">
        <v>0</v>
      </c>
      <c r="AAT51">
        <v>29</v>
      </c>
      <c r="AAU51">
        <v>1692</v>
      </c>
      <c r="AAV51">
        <v>0</v>
      </c>
      <c r="AAW51">
        <v>4</v>
      </c>
      <c r="AAX51">
        <v>0</v>
      </c>
      <c r="AAY51">
        <v>285</v>
      </c>
      <c r="AAZ51">
        <v>150</v>
      </c>
      <c r="ABA51">
        <v>14</v>
      </c>
      <c r="ABB51">
        <v>0</v>
      </c>
      <c r="ABC51">
        <v>0</v>
      </c>
      <c r="ABD51">
        <v>0</v>
      </c>
      <c r="ABE51">
        <v>0</v>
      </c>
      <c r="ABF51">
        <v>0</v>
      </c>
      <c r="ABG51">
        <v>0</v>
      </c>
      <c r="ABH51">
        <v>0</v>
      </c>
      <c r="ABI51">
        <v>0</v>
      </c>
      <c r="ABJ51">
        <v>0</v>
      </c>
      <c r="ABK51">
        <v>0</v>
      </c>
      <c r="ABL51">
        <v>0</v>
      </c>
      <c r="ABM51">
        <v>0</v>
      </c>
      <c r="ABN51">
        <v>0</v>
      </c>
      <c r="ABO51">
        <v>0</v>
      </c>
      <c r="ABP51">
        <v>0</v>
      </c>
      <c r="ABQ51">
        <v>0</v>
      </c>
      <c r="ABR51">
        <v>0</v>
      </c>
      <c r="ABS51">
        <v>30</v>
      </c>
      <c r="ABT51">
        <v>479</v>
      </c>
      <c r="ABU51">
        <v>0</v>
      </c>
      <c r="ABV51">
        <v>8</v>
      </c>
      <c r="ABW51">
        <v>0</v>
      </c>
      <c r="ABX51">
        <v>89</v>
      </c>
      <c r="ABY51">
        <v>6</v>
      </c>
      <c r="ABZ51">
        <v>1</v>
      </c>
      <c r="ACA51">
        <v>0</v>
      </c>
      <c r="ACB51">
        <v>0</v>
      </c>
      <c r="ACC51">
        <v>0</v>
      </c>
      <c r="ACD51">
        <v>0</v>
      </c>
      <c r="ACE51">
        <v>0</v>
      </c>
      <c r="ACF51">
        <v>0</v>
      </c>
      <c r="ACG51">
        <v>0</v>
      </c>
      <c r="ACH51">
        <v>0</v>
      </c>
      <c r="ACI51">
        <v>0</v>
      </c>
      <c r="ACJ51">
        <v>0</v>
      </c>
      <c r="ACK51">
        <v>0</v>
      </c>
      <c r="ACL51">
        <v>0</v>
      </c>
      <c r="ACM51">
        <v>0</v>
      </c>
      <c r="ACN51">
        <v>0</v>
      </c>
      <c r="ACO51">
        <v>0</v>
      </c>
      <c r="ACP51">
        <v>0</v>
      </c>
      <c r="ACQ51">
        <v>0</v>
      </c>
      <c r="ACR51">
        <v>0</v>
      </c>
      <c r="ACS51">
        <v>96</v>
      </c>
      <c r="ACT51">
        <v>0</v>
      </c>
      <c r="ACU51">
        <v>0</v>
      </c>
      <c r="ACV51">
        <v>0</v>
      </c>
      <c r="ACW51">
        <v>1603</v>
      </c>
      <c r="ACX51">
        <v>422</v>
      </c>
      <c r="ACY51">
        <v>67</v>
      </c>
      <c r="ACZ51">
        <v>0</v>
      </c>
      <c r="ADA51">
        <v>0</v>
      </c>
      <c r="ADB51">
        <v>0</v>
      </c>
      <c r="ADC51">
        <v>0</v>
      </c>
      <c r="ADD51">
        <v>0</v>
      </c>
      <c r="ADE51">
        <v>0</v>
      </c>
      <c r="ADF51">
        <v>0</v>
      </c>
      <c r="ADG51">
        <v>0</v>
      </c>
      <c r="ADH51">
        <v>0</v>
      </c>
      <c r="ADI51">
        <v>0</v>
      </c>
      <c r="ADJ51">
        <v>0</v>
      </c>
      <c r="ADK51">
        <v>0</v>
      </c>
      <c r="ADL51">
        <v>0</v>
      </c>
      <c r="ADM51">
        <v>0</v>
      </c>
      <c r="ADN51">
        <v>0</v>
      </c>
      <c r="ADO51">
        <v>0</v>
      </c>
      <c r="ADP51">
        <v>0</v>
      </c>
      <c r="ADQ51">
        <v>101</v>
      </c>
      <c r="ADR51">
        <v>2193</v>
      </c>
      <c r="ADS51">
        <v>0</v>
      </c>
      <c r="ADT51">
        <v>65</v>
      </c>
      <c r="ADU51">
        <v>0</v>
      </c>
      <c r="ADV51">
        <v>4360</v>
      </c>
      <c r="ADW51">
        <v>206</v>
      </c>
      <c r="ADX51">
        <v>88</v>
      </c>
      <c r="ADY51">
        <v>0</v>
      </c>
      <c r="ADZ51">
        <v>0</v>
      </c>
      <c r="AEA51">
        <v>0</v>
      </c>
      <c r="AEB51">
        <v>0</v>
      </c>
      <c r="AEC51">
        <v>0</v>
      </c>
      <c r="AED51">
        <v>0</v>
      </c>
      <c r="AEE51">
        <v>0</v>
      </c>
      <c r="AEF51">
        <v>0</v>
      </c>
      <c r="AEG51">
        <v>0</v>
      </c>
      <c r="AEH51">
        <v>0</v>
      </c>
      <c r="AEI51">
        <v>0</v>
      </c>
      <c r="AEJ51">
        <v>0</v>
      </c>
      <c r="AEK51">
        <v>0</v>
      </c>
      <c r="AEL51">
        <v>0</v>
      </c>
      <c r="AEM51">
        <v>0</v>
      </c>
      <c r="AEN51">
        <v>0</v>
      </c>
      <c r="AEO51">
        <v>0</v>
      </c>
      <c r="AEP51">
        <v>3157</v>
      </c>
      <c r="AEQ51">
        <v>7811</v>
      </c>
      <c r="AER51">
        <v>0</v>
      </c>
      <c r="AES51">
        <v>78</v>
      </c>
      <c r="AET51">
        <v>0</v>
      </c>
      <c r="AEU51">
        <v>19614</v>
      </c>
      <c r="AEV51">
        <v>12627</v>
      </c>
      <c r="AEW51">
        <v>467</v>
      </c>
      <c r="AEX51">
        <v>0</v>
      </c>
      <c r="AEY51">
        <v>0</v>
      </c>
      <c r="AEZ51">
        <v>0</v>
      </c>
      <c r="AFA51">
        <v>0</v>
      </c>
      <c r="AFB51">
        <v>0</v>
      </c>
      <c r="AFC51">
        <v>0</v>
      </c>
      <c r="AFD51">
        <v>165</v>
      </c>
      <c r="AFE51">
        <v>5</v>
      </c>
      <c r="AFF51">
        <v>1</v>
      </c>
      <c r="AFG51">
        <v>0</v>
      </c>
      <c r="AFH51">
        <v>0</v>
      </c>
      <c r="AFI51">
        <v>0</v>
      </c>
      <c r="AFJ51">
        <v>0</v>
      </c>
      <c r="AFK51">
        <v>0</v>
      </c>
      <c r="AFL51">
        <v>0</v>
      </c>
      <c r="AFM51">
        <v>0</v>
      </c>
      <c r="AFN51">
        <v>0</v>
      </c>
      <c r="AFO51">
        <v>6940</v>
      </c>
      <c r="AFP51">
        <v>39819</v>
      </c>
      <c r="AFQ51">
        <v>0</v>
      </c>
      <c r="AFR51">
        <v>793</v>
      </c>
      <c r="AFS51">
        <v>0</v>
      </c>
      <c r="AFT51">
        <v>38</v>
      </c>
      <c r="AFU51">
        <v>1</v>
      </c>
      <c r="AFV51">
        <v>0</v>
      </c>
      <c r="AFW51">
        <v>0</v>
      </c>
      <c r="AFX51">
        <v>0</v>
      </c>
      <c r="AFY51">
        <v>0</v>
      </c>
      <c r="AFZ51">
        <v>0</v>
      </c>
      <c r="AGA51">
        <v>1</v>
      </c>
      <c r="AGB51">
        <v>0</v>
      </c>
      <c r="AGC51">
        <v>0</v>
      </c>
      <c r="AGD51">
        <v>0</v>
      </c>
      <c r="AGE51">
        <v>0</v>
      </c>
      <c r="AGF51">
        <v>0</v>
      </c>
      <c r="AGG51">
        <v>1</v>
      </c>
      <c r="AGH51">
        <v>0</v>
      </c>
      <c r="AGI51">
        <v>0</v>
      </c>
      <c r="AGJ51">
        <v>0</v>
      </c>
      <c r="AGK51">
        <v>0</v>
      </c>
      <c r="AGL51">
        <v>0</v>
      </c>
      <c r="AGM51">
        <v>0</v>
      </c>
      <c r="AGN51">
        <v>0</v>
      </c>
      <c r="AGO51">
        <v>41</v>
      </c>
      <c r="AGP51">
        <v>0</v>
      </c>
      <c r="AGQ51">
        <v>4</v>
      </c>
      <c r="AGR51">
        <v>0</v>
      </c>
      <c r="AGS51">
        <v>1</v>
      </c>
      <c r="AGT51">
        <v>2</v>
      </c>
      <c r="AGU51">
        <v>0</v>
      </c>
      <c r="AGV51">
        <v>0</v>
      </c>
      <c r="AGW51">
        <v>0</v>
      </c>
      <c r="AGX51">
        <v>0</v>
      </c>
      <c r="AGY51">
        <v>0</v>
      </c>
      <c r="AGZ51">
        <v>0</v>
      </c>
      <c r="AHA51">
        <v>0</v>
      </c>
      <c r="AHB51">
        <v>0</v>
      </c>
      <c r="AHC51">
        <v>0</v>
      </c>
      <c r="AHD51">
        <v>0</v>
      </c>
      <c r="AHE51">
        <v>0</v>
      </c>
      <c r="AHF51">
        <v>0</v>
      </c>
      <c r="AHG51">
        <v>0</v>
      </c>
      <c r="AHH51">
        <v>0</v>
      </c>
      <c r="AHI51">
        <v>0</v>
      </c>
      <c r="AHJ51">
        <v>0</v>
      </c>
      <c r="AHK51">
        <v>0</v>
      </c>
      <c r="AHL51">
        <v>0</v>
      </c>
      <c r="AHM51">
        <v>1</v>
      </c>
      <c r="AHN51">
        <v>4</v>
      </c>
      <c r="AHO51">
        <v>0</v>
      </c>
      <c r="AHP51">
        <v>0</v>
      </c>
      <c r="AHQ51">
        <v>0</v>
      </c>
      <c r="AHR51">
        <v>61</v>
      </c>
      <c r="AHS51">
        <v>6</v>
      </c>
      <c r="AHT51">
        <v>3</v>
      </c>
      <c r="AHU51">
        <v>0</v>
      </c>
      <c r="AHV51">
        <v>0</v>
      </c>
      <c r="AHW51">
        <v>0</v>
      </c>
      <c r="AHX51">
        <v>0</v>
      </c>
      <c r="AHY51">
        <v>0</v>
      </c>
      <c r="AHZ51">
        <v>0</v>
      </c>
      <c r="AIA51">
        <v>0</v>
      </c>
      <c r="AIB51">
        <v>0</v>
      </c>
      <c r="AIC51">
        <v>0</v>
      </c>
      <c r="AID51">
        <v>0</v>
      </c>
      <c r="AIE51">
        <v>0</v>
      </c>
      <c r="AIF51">
        <v>0</v>
      </c>
      <c r="AIG51">
        <v>0</v>
      </c>
      <c r="AIH51">
        <v>0</v>
      </c>
      <c r="AII51">
        <v>0</v>
      </c>
      <c r="AIJ51">
        <v>0</v>
      </c>
      <c r="AIK51">
        <v>0</v>
      </c>
      <c r="AIL51">
        <v>1</v>
      </c>
      <c r="AIM51">
        <v>71</v>
      </c>
      <c r="AIN51">
        <v>0</v>
      </c>
      <c r="AIO51">
        <v>1</v>
      </c>
      <c r="AIP51">
        <v>0</v>
      </c>
      <c r="AIQ51">
        <v>1</v>
      </c>
      <c r="AIR51">
        <v>1</v>
      </c>
      <c r="AIS51">
        <v>0</v>
      </c>
      <c r="AIT51">
        <v>0</v>
      </c>
      <c r="AIU51">
        <v>0</v>
      </c>
      <c r="AIV51">
        <v>0</v>
      </c>
      <c r="AIW51">
        <v>0</v>
      </c>
      <c r="AIX51">
        <v>0</v>
      </c>
      <c r="AIY51">
        <v>0</v>
      </c>
      <c r="AIZ51">
        <v>0</v>
      </c>
      <c r="AJA51">
        <v>0</v>
      </c>
      <c r="AJB51">
        <v>0</v>
      </c>
      <c r="AJC51">
        <v>0</v>
      </c>
      <c r="AJD51">
        <v>0</v>
      </c>
      <c r="AJE51">
        <v>0</v>
      </c>
      <c r="AJF51">
        <v>0</v>
      </c>
      <c r="AJG51">
        <v>0</v>
      </c>
      <c r="AJH51">
        <v>0</v>
      </c>
      <c r="AJI51">
        <v>0</v>
      </c>
      <c r="AJJ51">
        <v>0</v>
      </c>
      <c r="AJK51">
        <v>0</v>
      </c>
      <c r="AJL51">
        <v>2</v>
      </c>
      <c r="AJM51">
        <v>0</v>
      </c>
      <c r="AJN51">
        <v>0</v>
      </c>
      <c r="AJO51">
        <v>0</v>
      </c>
      <c r="AJP51">
        <v>15365</v>
      </c>
      <c r="AJQ51">
        <v>0</v>
      </c>
      <c r="AJR51">
        <v>19</v>
      </c>
      <c r="AJS51">
        <v>0</v>
      </c>
      <c r="AJT51">
        <v>0</v>
      </c>
      <c r="AJU51">
        <v>28</v>
      </c>
      <c r="AJV51">
        <v>0</v>
      </c>
      <c r="AJW51">
        <v>0</v>
      </c>
      <c r="AJX51">
        <v>0</v>
      </c>
      <c r="AJY51">
        <v>0</v>
      </c>
      <c r="AJZ51">
        <v>0</v>
      </c>
      <c r="AKA51">
        <v>1</v>
      </c>
      <c r="AKB51">
        <v>0</v>
      </c>
      <c r="AKC51">
        <v>0</v>
      </c>
      <c r="AKD51">
        <v>43</v>
      </c>
      <c r="AKE51">
        <v>0</v>
      </c>
      <c r="AKF51">
        <v>13907</v>
      </c>
      <c r="AKG51">
        <v>155</v>
      </c>
      <c r="AKH51">
        <v>0</v>
      </c>
      <c r="AKI51">
        <v>0</v>
      </c>
      <c r="AKJ51">
        <v>0</v>
      </c>
      <c r="AKK51">
        <v>0</v>
      </c>
      <c r="AKL51">
        <v>0</v>
      </c>
      <c r="AKM51">
        <v>10</v>
      </c>
      <c r="AKN51">
        <v>0</v>
      </c>
      <c r="AKO51">
        <v>0</v>
      </c>
      <c r="AKP51">
        <v>0</v>
      </c>
      <c r="AKQ51">
        <v>0</v>
      </c>
      <c r="AKR51">
        <v>0</v>
      </c>
      <c r="AKS51">
        <v>5</v>
      </c>
      <c r="AKT51">
        <v>0</v>
      </c>
      <c r="AKU51">
        <v>0</v>
      </c>
      <c r="AKV51">
        <v>0</v>
      </c>
      <c r="AKW51">
        <v>0</v>
      </c>
      <c r="AKX51">
        <v>0</v>
      </c>
      <c r="AKY51">
        <v>0</v>
      </c>
      <c r="AKZ51">
        <v>0</v>
      </c>
      <c r="ALA51">
        <v>0</v>
      </c>
      <c r="ALB51">
        <v>0</v>
      </c>
      <c r="ALC51">
        <v>0</v>
      </c>
      <c r="ALD51">
        <v>0</v>
      </c>
      <c r="ALE51">
        <v>0</v>
      </c>
      <c r="ALF51">
        <v>0</v>
      </c>
      <c r="ALG51">
        <v>0</v>
      </c>
      <c r="ALH51">
        <v>2</v>
      </c>
    </row>
    <row r="52" spans="1:996" hidden="1">
      <c r="A52" s="178" t="s">
        <v>173</v>
      </c>
      <c r="B52">
        <v>6179</v>
      </c>
      <c r="C52">
        <v>289</v>
      </c>
      <c r="D52">
        <v>21</v>
      </c>
      <c r="E52">
        <v>8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54</v>
      </c>
      <c r="P52">
        <v>0</v>
      </c>
      <c r="Q52">
        <v>0</v>
      </c>
      <c r="R52">
        <v>0</v>
      </c>
      <c r="S52">
        <v>23</v>
      </c>
      <c r="T52">
        <v>0</v>
      </c>
      <c r="U52">
        <v>1</v>
      </c>
      <c r="V52">
        <v>18</v>
      </c>
      <c r="W52">
        <v>6593</v>
      </c>
      <c r="X52">
        <v>0</v>
      </c>
      <c r="Y52">
        <v>2674</v>
      </c>
      <c r="Z52">
        <v>0</v>
      </c>
      <c r="AA52">
        <v>3231</v>
      </c>
      <c r="AB52">
        <v>252</v>
      </c>
      <c r="AC52">
        <v>43</v>
      </c>
      <c r="AD52">
        <v>7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148</v>
      </c>
      <c r="AO52">
        <v>0</v>
      </c>
      <c r="AP52">
        <v>0</v>
      </c>
      <c r="AQ52">
        <v>0</v>
      </c>
      <c r="AR52">
        <v>61</v>
      </c>
      <c r="AS52">
        <v>0</v>
      </c>
      <c r="AT52">
        <v>4</v>
      </c>
      <c r="AU52">
        <v>8</v>
      </c>
      <c r="AV52">
        <v>3754</v>
      </c>
      <c r="AW52">
        <v>0</v>
      </c>
      <c r="AX52">
        <v>1463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9</v>
      </c>
      <c r="CS52">
        <v>0</v>
      </c>
      <c r="CT52">
        <v>9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2</v>
      </c>
      <c r="DV52">
        <v>0</v>
      </c>
      <c r="DW52">
        <v>2001</v>
      </c>
      <c r="DX52">
        <v>1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1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41</v>
      </c>
      <c r="ER52">
        <v>2044</v>
      </c>
      <c r="ES52">
        <v>0</v>
      </c>
      <c r="ET52">
        <v>593</v>
      </c>
      <c r="EU52">
        <v>0</v>
      </c>
      <c r="EV52">
        <v>106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24</v>
      </c>
      <c r="FP52">
        <v>2</v>
      </c>
      <c r="FQ52">
        <v>132</v>
      </c>
      <c r="FR52">
        <v>0</v>
      </c>
      <c r="FS52">
        <v>16</v>
      </c>
      <c r="FT52">
        <v>0</v>
      </c>
      <c r="FU52">
        <v>5008</v>
      </c>
      <c r="FV52">
        <v>1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2</v>
      </c>
      <c r="GO52">
        <v>32</v>
      </c>
      <c r="GP52">
        <v>5043</v>
      </c>
      <c r="GQ52">
        <v>0</v>
      </c>
      <c r="GR52">
        <v>1032</v>
      </c>
      <c r="GS52">
        <v>0</v>
      </c>
      <c r="GT52">
        <v>5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5</v>
      </c>
      <c r="HP52">
        <v>0</v>
      </c>
      <c r="HQ52">
        <v>6</v>
      </c>
      <c r="HR52">
        <v>0</v>
      </c>
      <c r="HS52">
        <v>80</v>
      </c>
      <c r="HT52">
        <v>39</v>
      </c>
      <c r="HU52">
        <v>0</v>
      </c>
      <c r="HV52">
        <v>1</v>
      </c>
      <c r="HW52">
        <v>0</v>
      </c>
      <c r="HX52">
        <v>0</v>
      </c>
      <c r="HY52">
        <v>0</v>
      </c>
      <c r="HZ52">
        <v>0</v>
      </c>
      <c r="IA52">
        <v>0</v>
      </c>
      <c r="IB52">
        <v>0</v>
      </c>
      <c r="IC52">
        <v>0</v>
      </c>
      <c r="ID52">
        <v>0</v>
      </c>
      <c r="IE52">
        <v>0</v>
      </c>
      <c r="IF52">
        <v>6</v>
      </c>
      <c r="IG52">
        <v>0</v>
      </c>
      <c r="IH52">
        <v>0</v>
      </c>
      <c r="II52">
        <v>0</v>
      </c>
      <c r="IJ52">
        <v>0</v>
      </c>
      <c r="IK52">
        <v>0</v>
      </c>
      <c r="IL52">
        <v>0</v>
      </c>
      <c r="IM52">
        <v>5</v>
      </c>
      <c r="IN52">
        <v>131</v>
      </c>
      <c r="IO52">
        <v>0</v>
      </c>
      <c r="IP52">
        <v>288</v>
      </c>
      <c r="IQ52">
        <v>0</v>
      </c>
      <c r="IR52">
        <v>124</v>
      </c>
      <c r="IS52">
        <v>15</v>
      </c>
      <c r="IT52">
        <v>0</v>
      </c>
      <c r="IU52">
        <v>5</v>
      </c>
      <c r="IV52">
        <v>0</v>
      </c>
      <c r="IW52">
        <v>0</v>
      </c>
      <c r="IX52">
        <v>0</v>
      </c>
      <c r="IY52">
        <v>0</v>
      </c>
      <c r="IZ52">
        <v>0</v>
      </c>
      <c r="JA52">
        <v>0</v>
      </c>
      <c r="JB52">
        <v>0</v>
      </c>
      <c r="JC52">
        <v>0</v>
      </c>
      <c r="JD52">
        <v>0</v>
      </c>
      <c r="JE52">
        <v>7</v>
      </c>
      <c r="JF52">
        <v>0</v>
      </c>
      <c r="JG52">
        <v>0</v>
      </c>
      <c r="JH52">
        <v>0</v>
      </c>
      <c r="JI52">
        <v>0</v>
      </c>
      <c r="JJ52">
        <v>5</v>
      </c>
      <c r="JK52">
        <v>0</v>
      </c>
      <c r="JL52">
        <v>5</v>
      </c>
      <c r="JM52">
        <v>161</v>
      </c>
      <c r="JN52">
        <v>1</v>
      </c>
      <c r="JO52">
        <v>240</v>
      </c>
      <c r="JP52">
        <v>0</v>
      </c>
      <c r="JQ52">
        <v>295</v>
      </c>
      <c r="JR52">
        <v>40</v>
      </c>
      <c r="JS52">
        <v>0</v>
      </c>
      <c r="JT52">
        <v>2</v>
      </c>
      <c r="JU52">
        <v>0</v>
      </c>
      <c r="JV52">
        <v>0</v>
      </c>
      <c r="JW52">
        <v>0</v>
      </c>
      <c r="JX52">
        <v>0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13</v>
      </c>
      <c r="KE52">
        <v>0</v>
      </c>
      <c r="KF52">
        <v>0</v>
      </c>
      <c r="KG52">
        <v>0</v>
      </c>
      <c r="KH52">
        <v>1</v>
      </c>
      <c r="KI52">
        <v>0</v>
      </c>
      <c r="KJ52">
        <v>1</v>
      </c>
      <c r="KK52">
        <v>15</v>
      </c>
      <c r="KL52">
        <v>367</v>
      </c>
      <c r="KM52">
        <v>0</v>
      </c>
      <c r="KN52">
        <v>1017</v>
      </c>
      <c r="KO52">
        <v>0</v>
      </c>
      <c r="KP52">
        <v>6</v>
      </c>
      <c r="KQ52">
        <v>0</v>
      </c>
      <c r="KR52">
        <v>0</v>
      </c>
      <c r="KS52">
        <v>0</v>
      </c>
      <c r="KT52">
        <v>0</v>
      </c>
      <c r="KU52">
        <v>0</v>
      </c>
      <c r="KV52">
        <v>0</v>
      </c>
      <c r="KW52">
        <v>0</v>
      </c>
      <c r="KX52">
        <v>0</v>
      </c>
      <c r="KY52">
        <v>0</v>
      </c>
      <c r="KZ52">
        <v>0</v>
      </c>
      <c r="LA52">
        <v>0</v>
      </c>
      <c r="LB52">
        <v>0</v>
      </c>
      <c r="LC52">
        <v>0</v>
      </c>
      <c r="LD52">
        <v>0</v>
      </c>
      <c r="LE52">
        <v>0</v>
      </c>
      <c r="LF52">
        <v>0</v>
      </c>
      <c r="LG52">
        <v>0</v>
      </c>
      <c r="LH52">
        <v>0</v>
      </c>
      <c r="LI52">
        <v>0</v>
      </c>
      <c r="LJ52">
        <v>0</v>
      </c>
      <c r="LK52">
        <v>6</v>
      </c>
      <c r="LL52">
        <v>0</v>
      </c>
      <c r="LM52">
        <v>45</v>
      </c>
      <c r="LN52">
        <v>0</v>
      </c>
      <c r="LO52">
        <v>26</v>
      </c>
      <c r="LP52">
        <v>0</v>
      </c>
      <c r="LQ52">
        <v>0</v>
      </c>
      <c r="LR52">
        <v>0</v>
      </c>
      <c r="LS52">
        <v>0</v>
      </c>
      <c r="LT52">
        <v>0</v>
      </c>
      <c r="LU52">
        <v>0</v>
      </c>
      <c r="LV52">
        <v>0</v>
      </c>
      <c r="LW52">
        <v>0</v>
      </c>
      <c r="LX52">
        <v>0</v>
      </c>
      <c r="LY52">
        <v>0</v>
      </c>
      <c r="LZ52">
        <v>0</v>
      </c>
      <c r="MA52">
        <v>0</v>
      </c>
      <c r="MB52">
        <v>0</v>
      </c>
      <c r="MC52">
        <v>0</v>
      </c>
      <c r="MD52">
        <v>0</v>
      </c>
      <c r="ME52">
        <v>0</v>
      </c>
      <c r="MF52">
        <v>0</v>
      </c>
      <c r="MG52">
        <v>0</v>
      </c>
      <c r="MH52">
        <v>0</v>
      </c>
      <c r="MI52">
        <v>2</v>
      </c>
      <c r="MJ52">
        <v>28</v>
      </c>
      <c r="MK52">
        <v>0</v>
      </c>
      <c r="ML52">
        <v>97</v>
      </c>
      <c r="MM52">
        <v>0</v>
      </c>
      <c r="MN52">
        <v>9</v>
      </c>
      <c r="MO52">
        <v>0</v>
      </c>
      <c r="MP52">
        <v>0</v>
      </c>
      <c r="MQ52">
        <v>0</v>
      </c>
      <c r="MR52">
        <v>0</v>
      </c>
      <c r="MS52">
        <v>0</v>
      </c>
      <c r="MT52">
        <v>0</v>
      </c>
      <c r="MU52">
        <v>0</v>
      </c>
      <c r="MV52">
        <v>0</v>
      </c>
      <c r="MW52">
        <v>0</v>
      </c>
      <c r="MX52">
        <v>0</v>
      </c>
      <c r="MY52">
        <v>0</v>
      </c>
      <c r="MZ52">
        <v>0</v>
      </c>
      <c r="NA52">
        <v>0</v>
      </c>
      <c r="NB52">
        <v>0</v>
      </c>
      <c r="NC52">
        <v>0</v>
      </c>
      <c r="ND52">
        <v>0</v>
      </c>
      <c r="NE52">
        <v>0</v>
      </c>
      <c r="NF52">
        <v>0</v>
      </c>
      <c r="NG52">
        <v>0</v>
      </c>
      <c r="NH52">
        <v>1</v>
      </c>
      <c r="NI52">
        <v>10</v>
      </c>
      <c r="NJ52">
        <v>0</v>
      </c>
      <c r="NK52">
        <v>25</v>
      </c>
      <c r="NL52">
        <v>0</v>
      </c>
      <c r="NM52">
        <v>1009</v>
      </c>
      <c r="NN52">
        <v>7</v>
      </c>
      <c r="NO52">
        <v>7</v>
      </c>
      <c r="NP52">
        <v>0</v>
      </c>
      <c r="NQ52">
        <v>0</v>
      </c>
      <c r="NR52">
        <v>0</v>
      </c>
      <c r="NS52">
        <v>0</v>
      </c>
      <c r="NT52">
        <v>2</v>
      </c>
      <c r="NU52">
        <v>0</v>
      </c>
      <c r="NV52">
        <v>0</v>
      </c>
      <c r="NW52">
        <v>0</v>
      </c>
      <c r="NX52">
        <v>0</v>
      </c>
      <c r="NY52">
        <v>0</v>
      </c>
      <c r="NZ52">
        <v>4</v>
      </c>
      <c r="OA52">
        <v>0</v>
      </c>
      <c r="OB52">
        <v>0</v>
      </c>
      <c r="OC52">
        <v>0</v>
      </c>
      <c r="OD52">
        <v>0</v>
      </c>
      <c r="OE52">
        <v>0</v>
      </c>
      <c r="OF52">
        <v>0</v>
      </c>
      <c r="OG52">
        <v>17</v>
      </c>
      <c r="OH52">
        <v>1046</v>
      </c>
      <c r="OI52">
        <v>0</v>
      </c>
      <c r="OJ52">
        <v>142</v>
      </c>
      <c r="OK52">
        <v>0</v>
      </c>
      <c r="OL52">
        <v>18079</v>
      </c>
      <c r="OM52">
        <v>644</v>
      </c>
      <c r="ON52">
        <v>71</v>
      </c>
      <c r="OO52">
        <v>23</v>
      </c>
      <c r="OP52">
        <v>0</v>
      </c>
      <c r="OQ52">
        <v>0</v>
      </c>
      <c r="OR52">
        <v>0</v>
      </c>
      <c r="OS52">
        <v>2</v>
      </c>
      <c r="OT52">
        <v>1</v>
      </c>
      <c r="OU52">
        <v>0</v>
      </c>
      <c r="OV52">
        <v>0</v>
      </c>
      <c r="OW52">
        <v>0</v>
      </c>
      <c r="OX52">
        <v>0</v>
      </c>
      <c r="OY52">
        <v>232</v>
      </c>
      <c r="OZ52">
        <v>0</v>
      </c>
      <c r="PA52">
        <v>0</v>
      </c>
      <c r="PB52">
        <v>0</v>
      </c>
      <c r="PC52">
        <v>85</v>
      </c>
      <c r="PD52">
        <v>5</v>
      </c>
      <c r="PE52">
        <v>41</v>
      </c>
      <c r="PF52">
        <v>146</v>
      </c>
      <c r="PG52">
        <v>19329</v>
      </c>
      <c r="PH52">
        <v>1</v>
      </c>
      <c r="PI52">
        <v>7640</v>
      </c>
      <c r="PJ52">
        <v>0</v>
      </c>
      <c r="PK52">
        <v>1017</v>
      </c>
      <c r="PL52">
        <v>997</v>
      </c>
      <c r="PM52">
        <v>99</v>
      </c>
      <c r="PN52">
        <v>0</v>
      </c>
      <c r="PO52">
        <v>0</v>
      </c>
      <c r="PP52">
        <v>0</v>
      </c>
      <c r="PQ52">
        <v>0</v>
      </c>
      <c r="PR52">
        <v>0</v>
      </c>
      <c r="PS52">
        <v>0</v>
      </c>
      <c r="PT52">
        <v>17</v>
      </c>
      <c r="PU52">
        <v>0</v>
      </c>
      <c r="PV52">
        <v>0</v>
      </c>
      <c r="PW52">
        <v>0</v>
      </c>
      <c r="PX52">
        <v>0</v>
      </c>
      <c r="PY52">
        <v>0</v>
      </c>
      <c r="PZ52">
        <v>0</v>
      </c>
      <c r="QA52">
        <v>0</v>
      </c>
      <c r="QB52">
        <v>0</v>
      </c>
      <c r="QC52">
        <v>0</v>
      </c>
      <c r="QD52">
        <v>0</v>
      </c>
      <c r="QE52">
        <v>101</v>
      </c>
      <c r="QF52">
        <v>2231</v>
      </c>
      <c r="QG52">
        <v>0</v>
      </c>
      <c r="QH52">
        <v>119</v>
      </c>
      <c r="QI52">
        <v>0</v>
      </c>
      <c r="QJ52">
        <v>1719</v>
      </c>
      <c r="QK52">
        <v>1274</v>
      </c>
      <c r="QL52">
        <v>121</v>
      </c>
      <c r="QM52">
        <v>0</v>
      </c>
      <c r="QN52">
        <v>0</v>
      </c>
      <c r="QO52">
        <v>0</v>
      </c>
      <c r="QP52">
        <v>0</v>
      </c>
      <c r="QQ52">
        <v>0</v>
      </c>
      <c r="QR52">
        <v>0</v>
      </c>
      <c r="QS52">
        <v>5</v>
      </c>
      <c r="QT52">
        <v>0</v>
      </c>
      <c r="QU52">
        <v>20</v>
      </c>
      <c r="QV52">
        <v>0</v>
      </c>
      <c r="QW52">
        <v>0</v>
      </c>
      <c r="QX52">
        <v>0</v>
      </c>
      <c r="QY52">
        <v>0</v>
      </c>
      <c r="QZ52">
        <v>0</v>
      </c>
      <c r="RA52">
        <v>0</v>
      </c>
      <c r="RB52">
        <v>0</v>
      </c>
      <c r="RC52">
        <v>0</v>
      </c>
      <c r="RD52">
        <v>226</v>
      </c>
      <c r="RE52">
        <v>3365</v>
      </c>
      <c r="RF52">
        <v>0</v>
      </c>
      <c r="RG52">
        <v>165</v>
      </c>
      <c r="RH52">
        <v>0</v>
      </c>
      <c r="RI52">
        <v>8</v>
      </c>
      <c r="RJ52">
        <v>5</v>
      </c>
      <c r="RK52">
        <v>0</v>
      </c>
      <c r="RL52">
        <v>0</v>
      </c>
      <c r="RM52">
        <v>0</v>
      </c>
      <c r="RN52">
        <v>0</v>
      </c>
      <c r="RO52">
        <v>0</v>
      </c>
      <c r="RP52">
        <v>0</v>
      </c>
      <c r="RQ52">
        <v>0</v>
      </c>
      <c r="RR52">
        <v>0</v>
      </c>
      <c r="RS52">
        <v>0</v>
      </c>
      <c r="RT52">
        <v>0</v>
      </c>
      <c r="RU52">
        <v>0</v>
      </c>
      <c r="RV52">
        <v>0</v>
      </c>
      <c r="RW52">
        <v>0</v>
      </c>
      <c r="RX52">
        <v>0</v>
      </c>
      <c r="RY52">
        <v>0</v>
      </c>
      <c r="RZ52">
        <v>0</v>
      </c>
      <c r="SA52">
        <v>0</v>
      </c>
      <c r="SB52">
        <v>0</v>
      </c>
      <c r="SC52">
        <v>1</v>
      </c>
      <c r="SD52">
        <v>14</v>
      </c>
      <c r="SE52">
        <v>0</v>
      </c>
      <c r="SF52">
        <v>3</v>
      </c>
      <c r="SG52">
        <v>0</v>
      </c>
      <c r="SH52">
        <v>1</v>
      </c>
      <c r="SI52">
        <v>0</v>
      </c>
      <c r="SJ52">
        <v>0</v>
      </c>
      <c r="SK52">
        <v>0</v>
      </c>
      <c r="SL52">
        <v>0</v>
      </c>
      <c r="SM52">
        <v>0</v>
      </c>
      <c r="SN52">
        <v>0</v>
      </c>
      <c r="SO52">
        <v>0</v>
      </c>
      <c r="SP52">
        <v>0</v>
      </c>
      <c r="SQ52">
        <v>0</v>
      </c>
      <c r="SR52">
        <v>0</v>
      </c>
      <c r="SS52">
        <v>0</v>
      </c>
      <c r="ST52">
        <v>0</v>
      </c>
      <c r="SU52">
        <v>0</v>
      </c>
      <c r="SV52">
        <v>0</v>
      </c>
      <c r="SW52">
        <v>0</v>
      </c>
      <c r="SX52">
        <v>0</v>
      </c>
      <c r="SY52">
        <v>0</v>
      </c>
      <c r="SZ52">
        <v>0</v>
      </c>
      <c r="TA52">
        <v>0</v>
      </c>
      <c r="TB52">
        <v>0</v>
      </c>
      <c r="TC52">
        <v>1</v>
      </c>
      <c r="TD52">
        <v>0</v>
      </c>
      <c r="TE52">
        <v>0</v>
      </c>
      <c r="TF52">
        <v>0</v>
      </c>
      <c r="TG52">
        <v>1</v>
      </c>
      <c r="TH52">
        <v>2</v>
      </c>
      <c r="TI52">
        <v>0</v>
      </c>
      <c r="TJ52">
        <v>0</v>
      </c>
      <c r="TK52">
        <v>0</v>
      </c>
      <c r="TL52">
        <v>0</v>
      </c>
      <c r="TM52">
        <v>0</v>
      </c>
      <c r="TN52">
        <v>0</v>
      </c>
      <c r="TO52">
        <v>0</v>
      </c>
      <c r="TP52">
        <v>0</v>
      </c>
      <c r="TQ52">
        <v>0</v>
      </c>
      <c r="TR52">
        <v>0</v>
      </c>
      <c r="TS52">
        <v>0</v>
      </c>
      <c r="TT52">
        <v>0</v>
      </c>
      <c r="TU52">
        <v>0</v>
      </c>
      <c r="TV52">
        <v>0</v>
      </c>
      <c r="TW52">
        <v>0</v>
      </c>
      <c r="TX52">
        <v>0</v>
      </c>
      <c r="TY52">
        <v>0</v>
      </c>
      <c r="TZ52">
        <v>0</v>
      </c>
      <c r="UA52">
        <v>0</v>
      </c>
      <c r="UB52">
        <v>3</v>
      </c>
      <c r="UC52">
        <v>0</v>
      </c>
      <c r="UD52">
        <v>1</v>
      </c>
      <c r="UE52">
        <v>0</v>
      </c>
      <c r="UF52">
        <v>173</v>
      </c>
      <c r="UG52">
        <v>120</v>
      </c>
      <c r="UH52">
        <v>8</v>
      </c>
      <c r="UI52">
        <v>0</v>
      </c>
      <c r="UJ52">
        <v>0</v>
      </c>
      <c r="UK52">
        <v>0</v>
      </c>
      <c r="UL52">
        <v>0</v>
      </c>
      <c r="UM52">
        <v>0</v>
      </c>
      <c r="UN52">
        <v>0</v>
      </c>
      <c r="UO52">
        <v>0</v>
      </c>
      <c r="UP52">
        <v>0</v>
      </c>
      <c r="UQ52">
        <v>0</v>
      </c>
      <c r="UR52">
        <v>0</v>
      </c>
      <c r="US52">
        <v>0</v>
      </c>
      <c r="UT52">
        <v>0</v>
      </c>
      <c r="UU52">
        <v>0</v>
      </c>
      <c r="UV52">
        <v>0</v>
      </c>
      <c r="UW52">
        <v>0</v>
      </c>
      <c r="UX52">
        <v>0</v>
      </c>
      <c r="UY52">
        <v>0</v>
      </c>
      <c r="UZ52">
        <v>1</v>
      </c>
      <c r="VA52">
        <v>302</v>
      </c>
      <c r="VB52">
        <v>0</v>
      </c>
      <c r="VC52">
        <v>5</v>
      </c>
      <c r="VD52">
        <v>0</v>
      </c>
      <c r="VE52">
        <v>1</v>
      </c>
      <c r="VF52">
        <v>1</v>
      </c>
      <c r="VG52">
        <v>0</v>
      </c>
      <c r="VH52">
        <v>0</v>
      </c>
      <c r="VI52">
        <v>0</v>
      </c>
      <c r="VJ52">
        <v>0</v>
      </c>
      <c r="VK52">
        <v>0</v>
      </c>
      <c r="VL52">
        <v>0</v>
      </c>
      <c r="VM52">
        <v>0</v>
      </c>
      <c r="VN52">
        <v>0</v>
      </c>
      <c r="VO52">
        <v>0</v>
      </c>
      <c r="VP52">
        <v>0</v>
      </c>
      <c r="VQ52">
        <v>0</v>
      </c>
      <c r="VR52">
        <v>0</v>
      </c>
      <c r="VS52">
        <v>0</v>
      </c>
      <c r="VT52">
        <v>0</v>
      </c>
      <c r="VU52">
        <v>0</v>
      </c>
      <c r="VV52">
        <v>0</v>
      </c>
      <c r="VW52">
        <v>0</v>
      </c>
      <c r="VX52">
        <v>0</v>
      </c>
      <c r="VY52">
        <v>0</v>
      </c>
      <c r="VZ52">
        <v>2</v>
      </c>
      <c r="WA52">
        <v>0</v>
      </c>
      <c r="WB52">
        <v>0</v>
      </c>
      <c r="WC52">
        <v>0</v>
      </c>
      <c r="WD52">
        <v>110</v>
      </c>
      <c r="WE52">
        <v>107</v>
      </c>
      <c r="WF52">
        <v>5</v>
      </c>
      <c r="WG52">
        <v>0</v>
      </c>
      <c r="WH52">
        <v>0</v>
      </c>
      <c r="WI52">
        <v>0</v>
      </c>
      <c r="WJ52">
        <v>0</v>
      </c>
      <c r="WK52">
        <v>0</v>
      </c>
      <c r="WL52">
        <v>0</v>
      </c>
      <c r="WM52">
        <v>0</v>
      </c>
      <c r="WN52">
        <v>0</v>
      </c>
      <c r="WO52">
        <v>0</v>
      </c>
      <c r="WP52">
        <v>0</v>
      </c>
      <c r="WQ52">
        <v>0</v>
      </c>
      <c r="WR52">
        <v>0</v>
      </c>
      <c r="WS52">
        <v>0</v>
      </c>
      <c r="WT52">
        <v>0</v>
      </c>
      <c r="WU52">
        <v>0</v>
      </c>
      <c r="WV52">
        <v>0</v>
      </c>
      <c r="WW52">
        <v>0</v>
      </c>
      <c r="WX52">
        <v>1</v>
      </c>
      <c r="WY52">
        <v>223</v>
      </c>
      <c r="WZ52">
        <v>0</v>
      </c>
      <c r="XA52">
        <v>14</v>
      </c>
      <c r="XB52">
        <v>0</v>
      </c>
      <c r="XC52">
        <v>562</v>
      </c>
      <c r="XD52">
        <v>470</v>
      </c>
      <c r="XE52">
        <v>15</v>
      </c>
      <c r="XF52">
        <v>0</v>
      </c>
      <c r="XG52">
        <v>0</v>
      </c>
      <c r="XH52">
        <v>0</v>
      </c>
      <c r="XI52">
        <v>0</v>
      </c>
      <c r="XJ52">
        <v>0</v>
      </c>
      <c r="XK52">
        <v>0</v>
      </c>
      <c r="XL52">
        <v>0</v>
      </c>
      <c r="XM52">
        <v>0</v>
      </c>
      <c r="XN52">
        <v>0</v>
      </c>
      <c r="XO52">
        <v>0</v>
      </c>
      <c r="XP52">
        <v>0</v>
      </c>
      <c r="XQ52">
        <v>0</v>
      </c>
      <c r="XR52">
        <v>0</v>
      </c>
      <c r="XS52">
        <v>0</v>
      </c>
      <c r="XT52">
        <v>0</v>
      </c>
      <c r="XU52">
        <v>0</v>
      </c>
      <c r="XV52">
        <v>0</v>
      </c>
      <c r="XW52">
        <v>16</v>
      </c>
      <c r="XX52">
        <v>1063</v>
      </c>
      <c r="XY52">
        <v>0</v>
      </c>
      <c r="XZ52">
        <v>31</v>
      </c>
      <c r="YA52">
        <v>0</v>
      </c>
      <c r="YB52">
        <v>7</v>
      </c>
      <c r="YC52">
        <v>1</v>
      </c>
      <c r="YD52">
        <v>1</v>
      </c>
      <c r="YE52">
        <v>0</v>
      </c>
      <c r="YF52">
        <v>0</v>
      </c>
      <c r="YG52">
        <v>0</v>
      </c>
      <c r="YH52">
        <v>0</v>
      </c>
      <c r="YI52">
        <v>0</v>
      </c>
      <c r="YJ52">
        <v>0</v>
      </c>
      <c r="YK52">
        <v>1</v>
      </c>
      <c r="YL52">
        <v>0</v>
      </c>
      <c r="YM52">
        <v>0</v>
      </c>
      <c r="YN52">
        <v>0</v>
      </c>
      <c r="YO52">
        <v>0</v>
      </c>
      <c r="YP52">
        <v>0</v>
      </c>
      <c r="YQ52">
        <v>0</v>
      </c>
      <c r="YR52">
        <v>0</v>
      </c>
      <c r="YS52">
        <v>0</v>
      </c>
      <c r="YT52">
        <v>0</v>
      </c>
      <c r="YU52">
        <v>0</v>
      </c>
      <c r="YV52">
        <v>4</v>
      </c>
      <c r="YW52">
        <v>14</v>
      </c>
      <c r="YX52">
        <v>0</v>
      </c>
      <c r="YY52">
        <v>2</v>
      </c>
      <c r="YZ52">
        <v>0</v>
      </c>
      <c r="ZA52">
        <v>1</v>
      </c>
      <c r="ZB52">
        <v>0</v>
      </c>
      <c r="ZC52">
        <v>0</v>
      </c>
      <c r="ZD52">
        <v>0</v>
      </c>
      <c r="ZE52">
        <v>0</v>
      </c>
      <c r="ZF52">
        <v>0</v>
      </c>
      <c r="ZG52">
        <v>0</v>
      </c>
      <c r="ZH52">
        <v>0</v>
      </c>
      <c r="ZI52">
        <v>0</v>
      </c>
      <c r="ZJ52">
        <v>0</v>
      </c>
      <c r="ZK52">
        <v>0</v>
      </c>
      <c r="ZL52">
        <v>0</v>
      </c>
      <c r="ZM52">
        <v>0</v>
      </c>
      <c r="ZN52">
        <v>0</v>
      </c>
      <c r="ZO52">
        <v>0</v>
      </c>
      <c r="ZP52">
        <v>0</v>
      </c>
      <c r="ZQ52">
        <v>0</v>
      </c>
      <c r="ZR52">
        <v>0</v>
      </c>
      <c r="ZS52">
        <v>0</v>
      </c>
      <c r="ZT52">
        <v>0</v>
      </c>
      <c r="ZU52">
        <v>1</v>
      </c>
      <c r="ZV52">
        <v>2</v>
      </c>
      <c r="ZW52">
        <v>0</v>
      </c>
      <c r="ZX52">
        <v>0</v>
      </c>
      <c r="ZY52">
        <v>0</v>
      </c>
      <c r="ZZ52">
        <v>420</v>
      </c>
      <c r="AAA52">
        <v>432</v>
      </c>
      <c r="AAB52">
        <v>13</v>
      </c>
      <c r="AAC52">
        <v>0</v>
      </c>
      <c r="AAD52">
        <v>0</v>
      </c>
      <c r="AAE52">
        <v>0</v>
      </c>
      <c r="AAF52">
        <v>0</v>
      </c>
      <c r="AAG52">
        <v>0</v>
      </c>
      <c r="AAH52">
        <v>0</v>
      </c>
      <c r="AAI52">
        <v>0</v>
      </c>
      <c r="AAJ52">
        <v>0</v>
      </c>
      <c r="AAK52">
        <v>0</v>
      </c>
      <c r="AAL52">
        <v>0</v>
      </c>
      <c r="AAM52">
        <v>0</v>
      </c>
      <c r="AAN52">
        <v>0</v>
      </c>
      <c r="AAO52">
        <v>0</v>
      </c>
      <c r="AAP52">
        <v>0</v>
      </c>
      <c r="AAQ52">
        <v>0</v>
      </c>
      <c r="AAR52">
        <v>0</v>
      </c>
      <c r="AAS52">
        <v>0</v>
      </c>
      <c r="AAT52">
        <v>14</v>
      </c>
      <c r="AAU52">
        <v>879</v>
      </c>
      <c r="AAV52">
        <v>0</v>
      </c>
      <c r="AAW52">
        <v>51</v>
      </c>
      <c r="AAX52">
        <v>0</v>
      </c>
      <c r="AAY52">
        <v>227</v>
      </c>
      <c r="AAZ52">
        <v>306</v>
      </c>
      <c r="ABA52">
        <v>12</v>
      </c>
      <c r="ABB52">
        <v>0</v>
      </c>
      <c r="ABC52">
        <v>0</v>
      </c>
      <c r="ABD52">
        <v>0</v>
      </c>
      <c r="ABE52">
        <v>0</v>
      </c>
      <c r="ABF52">
        <v>0</v>
      </c>
      <c r="ABG52">
        <v>0</v>
      </c>
      <c r="ABH52">
        <v>0</v>
      </c>
      <c r="ABI52">
        <v>0</v>
      </c>
      <c r="ABJ52">
        <v>0</v>
      </c>
      <c r="ABK52">
        <v>0</v>
      </c>
      <c r="ABL52">
        <v>0</v>
      </c>
      <c r="ABM52">
        <v>0</v>
      </c>
      <c r="ABN52">
        <v>0</v>
      </c>
      <c r="ABO52">
        <v>0</v>
      </c>
      <c r="ABP52">
        <v>0</v>
      </c>
      <c r="ABQ52">
        <v>0</v>
      </c>
      <c r="ABR52">
        <v>0</v>
      </c>
      <c r="ABS52">
        <v>41</v>
      </c>
      <c r="ABT52">
        <v>586</v>
      </c>
      <c r="ABU52">
        <v>0</v>
      </c>
      <c r="ABV52">
        <v>25</v>
      </c>
      <c r="ABW52">
        <v>0</v>
      </c>
      <c r="ABX52">
        <v>2</v>
      </c>
      <c r="ABY52">
        <v>5</v>
      </c>
      <c r="ABZ52">
        <v>0</v>
      </c>
      <c r="ACA52">
        <v>0</v>
      </c>
      <c r="ACB52">
        <v>0</v>
      </c>
      <c r="ACC52">
        <v>0</v>
      </c>
      <c r="ACD52">
        <v>0</v>
      </c>
      <c r="ACE52">
        <v>0</v>
      </c>
      <c r="ACF52">
        <v>0</v>
      </c>
      <c r="ACG52">
        <v>0</v>
      </c>
      <c r="ACH52">
        <v>0</v>
      </c>
      <c r="ACI52">
        <v>0</v>
      </c>
      <c r="ACJ52">
        <v>0</v>
      </c>
      <c r="ACK52">
        <v>0</v>
      </c>
      <c r="ACL52">
        <v>0</v>
      </c>
      <c r="ACM52">
        <v>0</v>
      </c>
      <c r="ACN52">
        <v>0</v>
      </c>
      <c r="ACO52">
        <v>0</v>
      </c>
      <c r="ACP52">
        <v>0</v>
      </c>
      <c r="ACQ52">
        <v>0</v>
      </c>
      <c r="ACR52">
        <v>1</v>
      </c>
      <c r="ACS52">
        <v>8</v>
      </c>
      <c r="ACT52">
        <v>0</v>
      </c>
      <c r="ACU52">
        <v>0</v>
      </c>
      <c r="ACV52">
        <v>0</v>
      </c>
      <c r="ACW52">
        <v>374</v>
      </c>
      <c r="ACX52">
        <v>142</v>
      </c>
      <c r="ACY52">
        <v>6</v>
      </c>
      <c r="ACZ52">
        <v>0</v>
      </c>
      <c r="ADA52">
        <v>0</v>
      </c>
      <c r="ADB52">
        <v>0</v>
      </c>
      <c r="ADC52">
        <v>0</v>
      </c>
      <c r="ADD52">
        <v>0</v>
      </c>
      <c r="ADE52">
        <v>0</v>
      </c>
      <c r="ADF52">
        <v>1</v>
      </c>
      <c r="ADG52">
        <v>0</v>
      </c>
      <c r="ADH52">
        <v>1</v>
      </c>
      <c r="ADI52">
        <v>0</v>
      </c>
      <c r="ADJ52">
        <v>0</v>
      </c>
      <c r="ADK52">
        <v>0</v>
      </c>
      <c r="ADL52">
        <v>0</v>
      </c>
      <c r="ADM52">
        <v>0</v>
      </c>
      <c r="ADN52">
        <v>0</v>
      </c>
      <c r="ADO52">
        <v>0</v>
      </c>
      <c r="ADP52">
        <v>0</v>
      </c>
      <c r="ADQ52">
        <v>36</v>
      </c>
      <c r="ADR52">
        <v>560</v>
      </c>
      <c r="ADS52">
        <v>0</v>
      </c>
      <c r="ADT52">
        <v>26</v>
      </c>
      <c r="ADU52">
        <v>0</v>
      </c>
      <c r="ADV52">
        <v>781</v>
      </c>
      <c r="ADW52">
        <v>176</v>
      </c>
      <c r="ADX52">
        <v>38</v>
      </c>
      <c r="ADY52">
        <v>0</v>
      </c>
      <c r="ADZ52">
        <v>0</v>
      </c>
      <c r="AEA52">
        <v>0</v>
      </c>
      <c r="AEB52">
        <v>0</v>
      </c>
      <c r="AEC52">
        <v>0</v>
      </c>
      <c r="AED52">
        <v>0</v>
      </c>
      <c r="AEE52">
        <v>1</v>
      </c>
      <c r="AEF52">
        <v>0</v>
      </c>
      <c r="AEG52">
        <v>5</v>
      </c>
      <c r="AEH52">
        <v>0</v>
      </c>
      <c r="AEI52">
        <v>0</v>
      </c>
      <c r="AEJ52">
        <v>0</v>
      </c>
      <c r="AEK52">
        <v>0</v>
      </c>
      <c r="AEL52">
        <v>0</v>
      </c>
      <c r="AEM52">
        <v>0</v>
      </c>
      <c r="AEN52">
        <v>0</v>
      </c>
      <c r="AEO52">
        <v>0</v>
      </c>
      <c r="AEP52">
        <v>378</v>
      </c>
      <c r="AEQ52">
        <v>1379</v>
      </c>
      <c r="AER52">
        <v>0</v>
      </c>
      <c r="AES52">
        <v>265</v>
      </c>
      <c r="AET52">
        <v>0</v>
      </c>
      <c r="AEU52">
        <v>5404</v>
      </c>
      <c r="AEV52">
        <v>4038</v>
      </c>
      <c r="AEW52">
        <v>318</v>
      </c>
      <c r="AEX52">
        <v>0</v>
      </c>
      <c r="AEY52">
        <v>0</v>
      </c>
      <c r="AEZ52">
        <v>0</v>
      </c>
      <c r="AFA52">
        <v>0</v>
      </c>
      <c r="AFB52">
        <v>0</v>
      </c>
      <c r="AFC52">
        <v>0</v>
      </c>
      <c r="AFD52">
        <v>25</v>
      </c>
      <c r="AFE52">
        <v>0</v>
      </c>
      <c r="AFF52">
        <v>26</v>
      </c>
      <c r="AFG52">
        <v>0</v>
      </c>
      <c r="AFH52">
        <v>0</v>
      </c>
      <c r="AFI52">
        <v>0</v>
      </c>
      <c r="AFJ52">
        <v>0</v>
      </c>
      <c r="AFK52">
        <v>0</v>
      </c>
      <c r="AFL52">
        <v>0</v>
      </c>
      <c r="AFM52">
        <v>0</v>
      </c>
      <c r="AFN52">
        <v>0</v>
      </c>
      <c r="AFO52">
        <v>821</v>
      </c>
      <c r="AFP52">
        <v>10632</v>
      </c>
      <c r="AFQ52">
        <v>0</v>
      </c>
      <c r="AFR52">
        <v>707</v>
      </c>
      <c r="AFS52">
        <v>0</v>
      </c>
      <c r="AFT52">
        <v>1</v>
      </c>
      <c r="AFU52">
        <v>0</v>
      </c>
      <c r="AFV52">
        <v>0</v>
      </c>
      <c r="AFW52">
        <v>0</v>
      </c>
      <c r="AFX52">
        <v>0</v>
      </c>
      <c r="AFY52">
        <v>0</v>
      </c>
      <c r="AFZ52">
        <v>0</v>
      </c>
      <c r="AGA52">
        <v>0</v>
      </c>
      <c r="AGB52">
        <v>0</v>
      </c>
      <c r="AGC52">
        <v>0</v>
      </c>
      <c r="AGD52">
        <v>0</v>
      </c>
      <c r="AGE52">
        <v>0</v>
      </c>
      <c r="AGF52">
        <v>0</v>
      </c>
      <c r="AGG52">
        <v>0</v>
      </c>
      <c r="AGH52">
        <v>0</v>
      </c>
      <c r="AGI52">
        <v>0</v>
      </c>
      <c r="AGJ52">
        <v>0</v>
      </c>
      <c r="AGK52">
        <v>0</v>
      </c>
      <c r="AGL52">
        <v>0</v>
      </c>
      <c r="AGM52">
        <v>0</v>
      </c>
      <c r="AGN52">
        <v>0</v>
      </c>
      <c r="AGO52">
        <v>1</v>
      </c>
      <c r="AGP52">
        <v>0</v>
      </c>
      <c r="AGQ52">
        <v>1</v>
      </c>
      <c r="AGR52">
        <v>0</v>
      </c>
      <c r="AGS52">
        <v>0</v>
      </c>
      <c r="AGT52">
        <v>0</v>
      </c>
      <c r="AGU52">
        <v>0</v>
      </c>
      <c r="AGV52">
        <v>0</v>
      </c>
      <c r="AGW52">
        <v>0</v>
      </c>
      <c r="AGX52">
        <v>0</v>
      </c>
      <c r="AGY52">
        <v>0</v>
      </c>
      <c r="AGZ52">
        <v>0</v>
      </c>
      <c r="AHA52">
        <v>0</v>
      </c>
      <c r="AHB52">
        <v>0</v>
      </c>
      <c r="AHC52">
        <v>0</v>
      </c>
      <c r="AHD52">
        <v>0</v>
      </c>
      <c r="AHE52">
        <v>0</v>
      </c>
      <c r="AHF52">
        <v>0</v>
      </c>
      <c r="AHG52">
        <v>0</v>
      </c>
      <c r="AHH52">
        <v>0</v>
      </c>
      <c r="AHI52">
        <v>0</v>
      </c>
      <c r="AHJ52">
        <v>0</v>
      </c>
      <c r="AHK52">
        <v>0</v>
      </c>
      <c r="AHL52">
        <v>0</v>
      </c>
      <c r="AHM52">
        <v>0</v>
      </c>
      <c r="AHN52">
        <v>0</v>
      </c>
      <c r="AHO52">
        <v>0</v>
      </c>
      <c r="AHP52">
        <v>1</v>
      </c>
      <c r="AHQ52">
        <v>0</v>
      </c>
      <c r="AHR52">
        <v>9</v>
      </c>
      <c r="AHS52">
        <v>7</v>
      </c>
      <c r="AHT52">
        <v>4</v>
      </c>
      <c r="AHU52">
        <v>0</v>
      </c>
      <c r="AHV52">
        <v>0</v>
      </c>
      <c r="AHW52">
        <v>0</v>
      </c>
      <c r="AHX52">
        <v>0</v>
      </c>
      <c r="AHY52">
        <v>0</v>
      </c>
      <c r="AHZ52">
        <v>0</v>
      </c>
      <c r="AIA52">
        <v>0</v>
      </c>
      <c r="AIB52">
        <v>0</v>
      </c>
      <c r="AIC52">
        <v>0</v>
      </c>
      <c r="AID52">
        <v>0</v>
      </c>
      <c r="AIE52">
        <v>0</v>
      </c>
      <c r="AIF52">
        <v>0</v>
      </c>
      <c r="AIG52">
        <v>0</v>
      </c>
      <c r="AIH52">
        <v>0</v>
      </c>
      <c r="AII52">
        <v>0</v>
      </c>
      <c r="AIJ52">
        <v>0</v>
      </c>
      <c r="AIK52">
        <v>0</v>
      </c>
      <c r="AIL52">
        <v>3</v>
      </c>
      <c r="AIM52">
        <v>23</v>
      </c>
      <c r="AIN52">
        <v>0</v>
      </c>
      <c r="AIO52">
        <v>2</v>
      </c>
      <c r="AIP52">
        <v>0</v>
      </c>
      <c r="AIQ52">
        <v>1</v>
      </c>
      <c r="AIR52">
        <v>0</v>
      </c>
      <c r="AIS52">
        <v>0</v>
      </c>
      <c r="AIT52">
        <v>0</v>
      </c>
      <c r="AIU52">
        <v>0</v>
      </c>
      <c r="AIV52">
        <v>0</v>
      </c>
      <c r="AIW52">
        <v>0</v>
      </c>
      <c r="AIX52">
        <v>0</v>
      </c>
      <c r="AIY52">
        <v>0</v>
      </c>
      <c r="AIZ52">
        <v>0</v>
      </c>
      <c r="AJA52">
        <v>0</v>
      </c>
      <c r="AJB52">
        <v>0</v>
      </c>
      <c r="AJC52">
        <v>0</v>
      </c>
      <c r="AJD52">
        <v>0</v>
      </c>
      <c r="AJE52">
        <v>0</v>
      </c>
      <c r="AJF52">
        <v>0</v>
      </c>
      <c r="AJG52">
        <v>0</v>
      </c>
      <c r="AJH52">
        <v>0</v>
      </c>
      <c r="AJI52">
        <v>0</v>
      </c>
      <c r="AJJ52">
        <v>0</v>
      </c>
      <c r="AJK52">
        <v>0</v>
      </c>
      <c r="AJL52">
        <v>1</v>
      </c>
      <c r="AJM52">
        <v>0</v>
      </c>
      <c r="AJN52">
        <v>0</v>
      </c>
      <c r="AJO52">
        <v>0</v>
      </c>
      <c r="AJP52">
        <v>6593</v>
      </c>
      <c r="AJQ52">
        <v>1</v>
      </c>
      <c r="AJR52">
        <v>0</v>
      </c>
      <c r="AJS52">
        <v>0</v>
      </c>
      <c r="AJT52">
        <v>0</v>
      </c>
      <c r="AJU52">
        <v>4</v>
      </c>
      <c r="AJV52">
        <v>0</v>
      </c>
      <c r="AJW52">
        <v>0</v>
      </c>
      <c r="AJX52">
        <v>0</v>
      </c>
      <c r="AJY52">
        <v>0</v>
      </c>
      <c r="AJZ52">
        <v>0</v>
      </c>
      <c r="AKA52">
        <v>0</v>
      </c>
      <c r="AKB52">
        <v>0</v>
      </c>
      <c r="AKC52">
        <v>0</v>
      </c>
      <c r="AKD52">
        <v>158</v>
      </c>
      <c r="AKE52">
        <v>0</v>
      </c>
      <c r="AKF52">
        <v>2231</v>
      </c>
      <c r="AKG52">
        <v>17</v>
      </c>
      <c r="AKH52">
        <v>0</v>
      </c>
      <c r="AKI52">
        <v>0</v>
      </c>
      <c r="AKJ52">
        <v>0</v>
      </c>
      <c r="AKK52">
        <v>0</v>
      </c>
      <c r="AKL52">
        <v>0</v>
      </c>
      <c r="AKM52">
        <v>1</v>
      </c>
      <c r="AKN52">
        <v>0</v>
      </c>
      <c r="AKO52">
        <v>0</v>
      </c>
      <c r="AKP52">
        <v>0</v>
      </c>
      <c r="AKQ52">
        <v>0</v>
      </c>
      <c r="AKR52">
        <v>0</v>
      </c>
      <c r="AKS52">
        <v>1</v>
      </c>
      <c r="AKT52">
        <v>0</v>
      </c>
      <c r="AKU52">
        <v>0</v>
      </c>
      <c r="AKV52">
        <v>0</v>
      </c>
      <c r="AKW52">
        <v>0</v>
      </c>
      <c r="AKX52">
        <v>0</v>
      </c>
      <c r="AKY52">
        <v>0</v>
      </c>
      <c r="AKZ52">
        <v>0</v>
      </c>
      <c r="ALA52">
        <v>0</v>
      </c>
      <c r="ALB52">
        <v>0</v>
      </c>
      <c r="ALC52">
        <v>0</v>
      </c>
      <c r="ALD52">
        <v>0</v>
      </c>
      <c r="ALE52">
        <v>0</v>
      </c>
      <c r="ALF52">
        <v>0</v>
      </c>
      <c r="ALG52">
        <v>0</v>
      </c>
      <c r="ALH52">
        <v>0</v>
      </c>
    </row>
    <row r="53" spans="1:996" hidden="1">
      <c r="A53" s="178" t="s">
        <v>174</v>
      </c>
      <c r="B53">
        <v>2067</v>
      </c>
      <c r="C53">
        <v>225</v>
      </c>
      <c r="D53">
        <v>26</v>
      </c>
      <c r="E53">
        <v>78</v>
      </c>
      <c r="F53">
        <v>0</v>
      </c>
      <c r="G53">
        <v>1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32</v>
      </c>
      <c r="P53">
        <v>0</v>
      </c>
      <c r="Q53">
        <v>0</v>
      </c>
      <c r="R53">
        <v>0</v>
      </c>
      <c r="S53">
        <v>3</v>
      </c>
      <c r="T53">
        <v>0</v>
      </c>
      <c r="U53">
        <v>0</v>
      </c>
      <c r="V53">
        <v>41</v>
      </c>
      <c r="W53">
        <v>2473</v>
      </c>
      <c r="X53">
        <v>0</v>
      </c>
      <c r="Y53">
        <v>174</v>
      </c>
      <c r="Z53">
        <v>0</v>
      </c>
      <c r="AA53">
        <v>200</v>
      </c>
      <c r="AB53">
        <v>65</v>
      </c>
      <c r="AC53">
        <v>4</v>
      </c>
      <c r="AD53">
        <v>13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29</v>
      </c>
      <c r="AO53">
        <v>0</v>
      </c>
      <c r="AP53">
        <v>0</v>
      </c>
      <c r="AQ53">
        <v>0</v>
      </c>
      <c r="AR53">
        <v>15</v>
      </c>
      <c r="AS53">
        <v>0</v>
      </c>
      <c r="AT53">
        <v>0</v>
      </c>
      <c r="AU53">
        <v>29</v>
      </c>
      <c r="AV53">
        <v>355</v>
      </c>
      <c r="AW53">
        <v>0</v>
      </c>
      <c r="AX53">
        <v>46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1</v>
      </c>
      <c r="BX53">
        <v>0</v>
      </c>
      <c r="BY53">
        <v>1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1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13</v>
      </c>
      <c r="CS53">
        <v>0</v>
      </c>
      <c r="CT53">
        <v>15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3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3</v>
      </c>
      <c r="ES53">
        <v>0</v>
      </c>
      <c r="ET53">
        <v>0</v>
      </c>
      <c r="EU53">
        <v>0</v>
      </c>
      <c r="EV53">
        <v>1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11</v>
      </c>
      <c r="FP53">
        <v>0</v>
      </c>
      <c r="FQ53">
        <v>12</v>
      </c>
      <c r="FR53">
        <v>0</v>
      </c>
      <c r="FS53">
        <v>0</v>
      </c>
      <c r="FT53">
        <v>0</v>
      </c>
      <c r="FU53">
        <v>1527</v>
      </c>
      <c r="FV53">
        <v>3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1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307</v>
      </c>
      <c r="GP53">
        <v>1838</v>
      </c>
      <c r="GQ53">
        <v>0</v>
      </c>
      <c r="GR53">
        <v>170</v>
      </c>
      <c r="GS53">
        <v>0</v>
      </c>
      <c r="GT53">
        <v>9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3</v>
      </c>
      <c r="HO53">
        <v>12</v>
      </c>
      <c r="HP53">
        <v>0</v>
      </c>
      <c r="HQ53">
        <v>1</v>
      </c>
      <c r="HR53">
        <v>0</v>
      </c>
      <c r="HS53">
        <v>20</v>
      </c>
      <c r="HT53">
        <v>11</v>
      </c>
      <c r="HU53">
        <v>0</v>
      </c>
      <c r="HV53">
        <v>3</v>
      </c>
      <c r="HW53">
        <v>0</v>
      </c>
      <c r="HX53">
        <v>0</v>
      </c>
      <c r="HY53">
        <v>0</v>
      </c>
      <c r="HZ53">
        <v>0</v>
      </c>
      <c r="IA53">
        <v>0</v>
      </c>
      <c r="IB53">
        <v>0</v>
      </c>
      <c r="IC53">
        <v>0</v>
      </c>
      <c r="ID53">
        <v>0</v>
      </c>
      <c r="IE53">
        <v>0</v>
      </c>
      <c r="IF53">
        <v>3</v>
      </c>
      <c r="IG53">
        <v>0</v>
      </c>
      <c r="IH53">
        <v>0</v>
      </c>
      <c r="II53">
        <v>0</v>
      </c>
      <c r="IJ53">
        <v>0</v>
      </c>
      <c r="IK53">
        <v>2</v>
      </c>
      <c r="IL53">
        <v>0</v>
      </c>
      <c r="IM53">
        <v>1</v>
      </c>
      <c r="IN53">
        <v>40</v>
      </c>
      <c r="IO53">
        <v>0</v>
      </c>
      <c r="IP53">
        <v>10</v>
      </c>
      <c r="IQ53">
        <v>0</v>
      </c>
      <c r="IR53">
        <v>67</v>
      </c>
      <c r="IS53">
        <v>7</v>
      </c>
      <c r="IT53">
        <v>0</v>
      </c>
      <c r="IU53">
        <v>2</v>
      </c>
      <c r="IV53">
        <v>0</v>
      </c>
      <c r="IW53">
        <v>0</v>
      </c>
      <c r="IX53">
        <v>0</v>
      </c>
      <c r="IY53">
        <v>0</v>
      </c>
      <c r="IZ53">
        <v>0</v>
      </c>
      <c r="JA53">
        <v>0</v>
      </c>
      <c r="JB53">
        <v>0</v>
      </c>
      <c r="JC53">
        <v>0</v>
      </c>
      <c r="JD53">
        <v>0</v>
      </c>
      <c r="JE53">
        <v>0</v>
      </c>
      <c r="JF53">
        <v>0</v>
      </c>
      <c r="JG53">
        <v>0</v>
      </c>
      <c r="JH53">
        <v>0</v>
      </c>
      <c r="JI53">
        <v>0</v>
      </c>
      <c r="JJ53">
        <v>4</v>
      </c>
      <c r="JK53">
        <v>0</v>
      </c>
      <c r="JL53">
        <v>0</v>
      </c>
      <c r="JM53">
        <v>80</v>
      </c>
      <c r="JN53">
        <v>0</v>
      </c>
      <c r="JO53">
        <v>30</v>
      </c>
      <c r="JP53">
        <v>0</v>
      </c>
      <c r="JQ53">
        <v>60</v>
      </c>
      <c r="JR53">
        <v>24</v>
      </c>
      <c r="JS53">
        <v>1</v>
      </c>
      <c r="JT53">
        <v>0</v>
      </c>
      <c r="JU53">
        <v>0</v>
      </c>
      <c r="JV53">
        <v>0</v>
      </c>
      <c r="JW53">
        <v>0</v>
      </c>
      <c r="JX53">
        <v>0</v>
      </c>
      <c r="JY53">
        <v>0</v>
      </c>
      <c r="JZ53">
        <v>0</v>
      </c>
      <c r="KA53">
        <v>0</v>
      </c>
      <c r="KB53">
        <v>0</v>
      </c>
      <c r="KC53">
        <v>0</v>
      </c>
      <c r="KD53">
        <v>4</v>
      </c>
      <c r="KE53">
        <v>0</v>
      </c>
      <c r="KF53">
        <v>0</v>
      </c>
      <c r="KG53">
        <v>0</v>
      </c>
      <c r="KH53">
        <v>0</v>
      </c>
      <c r="KI53">
        <v>0</v>
      </c>
      <c r="KJ53">
        <v>0</v>
      </c>
      <c r="KK53">
        <v>6</v>
      </c>
      <c r="KL53">
        <v>95</v>
      </c>
      <c r="KM53">
        <v>0</v>
      </c>
      <c r="KN53">
        <v>29</v>
      </c>
      <c r="KO53">
        <v>0</v>
      </c>
      <c r="KP53">
        <v>14</v>
      </c>
      <c r="KQ53">
        <v>6</v>
      </c>
      <c r="KR53">
        <v>0</v>
      </c>
      <c r="KS53">
        <v>0</v>
      </c>
      <c r="KT53">
        <v>0</v>
      </c>
      <c r="KU53">
        <v>0</v>
      </c>
      <c r="KV53">
        <v>0</v>
      </c>
      <c r="KW53">
        <v>0</v>
      </c>
      <c r="KX53">
        <v>0</v>
      </c>
      <c r="KY53">
        <v>0</v>
      </c>
      <c r="KZ53">
        <v>0</v>
      </c>
      <c r="LA53">
        <v>0</v>
      </c>
      <c r="LB53">
        <v>0</v>
      </c>
      <c r="LC53">
        <v>0</v>
      </c>
      <c r="LD53">
        <v>0</v>
      </c>
      <c r="LE53">
        <v>0</v>
      </c>
      <c r="LF53">
        <v>0</v>
      </c>
      <c r="LG53">
        <v>0</v>
      </c>
      <c r="LH53">
        <v>0</v>
      </c>
      <c r="LI53">
        <v>0</v>
      </c>
      <c r="LJ53">
        <v>1</v>
      </c>
      <c r="LK53">
        <v>21</v>
      </c>
      <c r="LL53">
        <v>0</v>
      </c>
      <c r="LM53">
        <v>9</v>
      </c>
      <c r="LN53">
        <v>0</v>
      </c>
      <c r="LO53">
        <v>8</v>
      </c>
      <c r="LP53">
        <v>1</v>
      </c>
      <c r="LQ53">
        <v>0</v>
      </c>
      <c r="LR53">
        <v>0</v>
      </c>
      <c r="LS53">
        <v>0</v>
      </c>
      <c r="LT53">
        <v>0</v>
      </c>
      <c r="LU53">
        <v>0</v>
      </c>
      <c r="LV53">
        <v>0</v>
      </c>
      <c r="LW53">
        <v>0</v>
      </c>
      <c r="LX53">
        <v>0</v>
      </c>
      <c r="LY53">
        <v>0</v>
      </c>
      <c r="LZ53">
        <v>0</v>
      </c>
      <c r="MA53">
        <v>0</v>
      </c>
      <c r="MB53">
        <v>0</v>
      </c>
      <c r="MC53">
        <v>0</v>
      </c>
      <c r="MD53">
        <v>0</v>
      </c>
      <c r="ME53">
        <v>0</v>
      </c>
      <c r="MF53">
        <v>0</v>
      </c>
      <c r="MG53">
        <v>0</v>
      </c>
      <c r="MH53">
        <v>0</v>
      </c>
      <c r="MI53">
        <v>0</v>
      </c>
      <c r="MJ53">
        <v>9</v>
      </c>
      <c r="MK53">
        <v>0</v>
      </c>
      <c r="ML53">
        <v>2</v>
      </c>
      <c r="MM53">
        <v>0</v>
      </c>
      <c r="MN53">
        <v>753</v>
      </c>
      <c r="MO53">
        <v>1</v>
      </c>
      <c r="MP53">
        <v>0</v>
      </c>
      <c r="MQ53">
        <v>0</v>
      </c>
      <c r="MR53">
        <v>0</v>
      </c>
      <c r="MS53">
        <v>0</v>
      </c>
      <c r="MT53">
        <v>0</v>
      </c>
      <c r="MU53">
        <v>0</v>
      </c>
      <c r="MV53">
        <v>0</v>
      </c>
      <c r="MW53">
        <v>0</v>
      </c>
      <c r="MX53">
        <v>0</v>
      </c>
      <c r="MY53">
        <v>0</v>
      </c>
      <c r="MZ53">
        <v>0</v>
      </c>
      <c r="NA53">
        <v>0</v>
      </c>
      <c r="NB53">
        <v>0</v>
      </c>
      <c r="NC53">
        <v>0</v>
      </c>
      <c r="ND53">
        <v>0</v>
      </c>
      <c r="NE53">
        <v>0</v>
      </c>
      <c r="NF53">
        <v>0</v>
      </c>
      <c r="NG53">
        <v>0</v>
      </c>
      <c r="NH53">
        <v>0</v>
      </c>
      <c r="NI53">
        <v>754</v>
      </c>
      <c r="NJ53">
        <v>0</v>
      </c>
      <c r="NK53">
        <v>2</v>
      </c>
      <c r="NL53">
        <v>0</v>
      </c>
      <c r="NM53">
        <v>28</v>
      </c>
      <c r="NN53">
        <v>3</v>
      </c>
      <c r="NO53">
        <v>0</v>
      </c>
      <c r="NP53">
        <v>1</v>
      </c>
      <c r="NQ53">
        <v>0</v>
      </c>
      <c r="NR53">
        <v>0</v>
      </c>
      <c r="NS53">
        <v>0</v>
      </c>
      <c r="NT53">
        <v>0</v>
      </c>
      <c r="NU53">
        <v>0</v>
      </c>
      <c r="NV53">
        <v>0</v>
      </c>
      <c r="NW53">
        <v>0</v>
      </c>
      <c r="NX53">
        <v>0</v>
      </c>
      <c r="NY53">
        <v>0</v>
      </c>
      <c r="NZ53">
        <v>3</v>
      </c>
      <c r="OA53">
        <v>0</v>
      </c>
      <c r="OB53">
        <v>0</v>
      </c>
      <c r="OC53">
        <v>0</v>
      </c>
      <c r="OD53">
        <v>0</v>
      </c>
      <c r="OE53">
        <v>0</v>
      </c>
      <c r="OF53">
        <v>0</v>
      </c>
      <c r="OG53">
        <v>18</v>
      </c>
      <c r="OH53">
        <v>53</v>
      </c>
      <c r="OI53">
        <v>0</v>
      </c>
      <c r="OJ53">
        <v>11</v>
      </c>
      <c r="OK53">
        <v>0</v>
      </c>
      <c r="OL53">
        <v>4758</v>
      </c>
      <c r="OM53">
        <v>346</v>
      </c>
      <c r="ON53">
        <v>31</v>
      </c>
      <c r="OO53">
        <v>97</v>
      </c>
      <c r="OP53">
        <v>0</v>
      </c>
      <c r="OQ53">
        <v>1</v>
      </c>
      <c r="OR53">
        <v>0</v>
      </c>
      <c r="OS53">
        <v>0</v>
      </c>
      <c r="OT53">
        <v>1</v>
      </c>
      <c r="OU53">
        <v>0</v>
      </c>
      <c r="OV53">
        <v>0</v>
      </c>
      <c r="OW53">
        <v>0</v>
      </c>
      <c r="OX53">
        <v>0</v>
      </c>
      <c r="OY53">
        <v>72</v>
      </c>
      <c r="OZ53">
        <v>0</v>
      </c>
      <c r="PA53">
        <v>0</v>
      </c>
      <c r="PB53">
        <v>0</v>
      </c>
      <c r="PC53">
        <v>18</v>
      </c>
      <c r="PD53">
        <v>6</v>
      </c>
      <c r="PE53">
        <v>24</v>
      </c>
      <c r="PF53">
        <v>406</v>
      </c>
      <c r="PG53">
        <v>5760</v>
      </c>
      <c r="PH53">
        <v>0</v>
      </c>
      <c r="PI53">
        <v>485</v>
      </c>
      <c r="PJ53">
        <v>0</v>
      </c>
      <c r="PK53">
        <v>70</v>
      </c>
      <c r="PL53">
        <v>1403</v>
      </c>
      <c r="PM53">
        <v>0</v>
      </c>
      <c r="PN53">
        <v>0</v>
      </c>
      <c r="PO53">
        <v>0</v>
      </c>
      <c r="PP53">
        <v>0</v>
      </c>
      <c r="PQ53">
        <v>0</v>
      </c>
      <c r="PR53">
        <v>0</v>
      </c>
      <c r="PS53">
        <v>0</v>
      </c>
      <c r="PT53">
        <v>0</v>
      </c>
      <c r="PU53">
        <v>0</v>
      </c>
      <c r="PV53">
        <v>0</v>
      </c>
      <c r="PW53">
        <v>0</v>
      </c>
      <c r="PX53">
        <v>0</v>
      </c>
      <c r="PY53">
        <v>0</v>
      </c>
      <c r="PZ53">
        <v>0</v>
      </c>
      <c r="QA53">
        <v>0</v>
      </c>
      <c r="QB53">
        <v>0</v>
      </c>
      <c r="QC53">
        <v>0</v>
      </c>
      <c r="QD53">
        <v>0</v>
      </c>
      <c r="QE53">
        <v>11</v>
      </c>
      <c r="QF53">
        <v>1484</v>
      </c>
      <c r="QG53">
        <v>0</v>
      </c>
      <c r="QH53">
        <v>49</v>
      </c>
      <c r="QI53">
        <v>0</v>
      </c>
      <c r="QJ53">
        <v>1009</v>
      </c>
      <c r="QK53">
        <v>671</v>
      </c>
      <c r="QL53">
        <v>2</v>
      </c>
      <c r="QM53">
        <v>0</v>
      </c>
      <c r="QN53">
        <v>0</v>
      </c>
      <c r="QO53">
        <v>0</v>
      </c>
      <c r="QP53">
        <v>0</v>
      </c>
      <c r="QQ53">
        <v>0</v>
      </c>
      <c r="QR53">
        <v>0</v>
      </c>
      <c r="QS53">
        <v>0</v>
      </c>
      <c r="QT53">
        <v>0</v>
      </c>
      <c r="QU53">
        <v>0</v>
      </c>
      <c r="QV53">
        <v>0</v>
      </c>
      <c r="QW53">
        <v>0</v>
      </c>
      <c r="QX53">
        <v>0</v>
      </c>
      <c r="QY53">
        <v>0</v>
      </c>
      <c r="QZ53">
        <v>0</v>
      </c>
      <c r="RA53">
        <v>0</v>
      </c>
      <c r="RB53">
        <v>0</v>
      </c>
      <c r="RC53">
        <v>0</v>
      </c>
      <c r="RD53">
        <v>377</v>
      </c>
      <c r="RE53">
        <v>2059</v>
      </c>
      <c r="RF53">
        <v>0</v>
      </c>
      <c r="RG53">
        <v>31</v>
      </c>
      <c r="RH53">
        <v>0</v>
      </c>
      <c r="RI53">
        <v>31</v>
      </c>
      <c r="RJ53">
        <v>37</v>
      </c>
      <c r="RK53">
        <v>0</v>
      </c>
      <c r="RL53">
        <v>0</v>
      </c>
      <c r="RM53">
        <v>0</v>
      </c>
      <c r="RN53">
        <v>0</v>
      </c>
      <c r="RO53">
        <v>0</v>
      </c>
      <c r="RP53">
        <v>0</v>
      </c>
      <c r="RQ53">
        <v>0</v>
      </c>
      <c r="RR53">
        <v>0</v>
      </c>
      <c r="RS53">
        <v>0</v>
      </c>
      <c r="RT53">
        <v>0</v>
      </c>
      <c r="RU53">
        <v>0</v>
      </c>
      <c r="RV53">
        <v>0</v>
      </c>
      <c r="RW53">
        <v>0</v>
      </c>
      <c r="RX53">
        <v>0</v>
      </c>
      <c r="RY53">
        <v>0</v>
      </c>
      <c r="RZ53">
        <v>0</v>
      </c>
      <c r="SA53">
        <v>0</v>
      </c>
      <c r="SB53">
        <v>0</v>
      </c>
      <c r="SC53">
        <v>5</v>
      </c>
      <c r="SD53">
        <v>73</v>
      </c>
      <c r="SE53">
        <v>0</v>
      </c>
      <c r="SF53">
        <v>2</v>
      </c>
      <c r="SG53">
        <v>0</v>
      </c>
      <c r="SH53">
        <v>2</v>
      </c>
      <c r="SI53">
        <v>1</v>
      </c>
      <c r="SJ53">
        <v>0</v>
      </c>
      <c r="SK53">
        <v>0</v>
      </c>
      <c r="SL53">
        <v>0</v>
      </c>
      <c r="SM53">
        <v>0</v>
      </c>
      <c r="SN53">
        <v>0</v>
      </c>
      <c r="SO53">
        <v>0</v>
      </c>
      <c r="SP53">
        <v>0</v>
      </c>
      <c r="SQ53">
        <v>0</v>
      </c>
      <c r="SR53">
        <v>0</v>
      </c>
      <c r="SS53">
        <v>0</v>
      </c>
      <c r="ST53">
        <v>0</v>
      </c>
      <c r="SU53">
        <v>0</v>
      </c>
      <c r="SV53">
        <v>0</v>
      </c>
      <c r="SW53">
        <v>0</v>
      </c>
      <c r="SX53">
        <v>0</v>
      </c>
      <c r="SY53">
        <v>0</v>
      </c>
      <c r="SZ53">
        <v>0</v>
      </c>
      <c r="TA53">
        <v>0</v>
      </c>
      <c r="TB53">
        <v>0</v>
      </c>
      <c r="TC53">
        <v>3</v>
      </c>
      <c r="TD53">
        <v>0</v>
      </c>
      <c r="TE53">
        <v>0</v>
      </c>
      <c r="TF53">
        <v>0</v>
      </c>
      <c r="TG53">
        <v>3</v>
      </c>
      <c r="TH53">
        <v>1</v>
      </c>
      <c r="TI53">
        <v>0</v>
      </c>
      <c r="TJ53">
        <v>0</v>
      </c>
      <c r="TK53">
        <v>0</v>
      </c>
      <c r="TL53">
        <v>0</v>
      </c>
      <c r="TM53">
        <v>0</v>
      </c>
      <c r="TN53">
        <v>0</v>
      </c>
      <c r="TO53">
        <v>0</v>
      </c>
      <c r="TP53">
        <v>0</v>
      </c>
      <c r="TQ53">
        <v>0</v>
      </c>
      <c r="TR53">
        <v>0</v>
      </c>
      <c r="TS53">
        <v>0</v>
      </c>
      <c r="TT53">
        <v>0</v>
      </c>
      <c r="TU53">
        <v>0</v>
      </c>
      <c r="TV53">
        <v>0</v>
      </c>
      <c r="TW53">
        <v>0</v>
      </c>
      <c r="TX53">
        <v>0</v>
      </c>
      <c r="TY53">
        <v>0</v>
      </c>
      <c r="TZ53">
        <v>0</v>
      </c>
      <c r="UA53">
        <v>0</v>
      </c>
      <c r="UB53">
        <v>4</v>
      </c>
      <c r="UC53">
        <v>0</v>
      </c>
      <c r="UD53">
        <v>0</v>
      </c>
      <c r="UE53">
        <v>0</v>
      </c>
      <c r="UF53">
        <v>157</v>
      </c>
      <c r="UG53">
        <v>157</v>
      </c>
      <c r="UH53">
        <v>2</v>
      </c>
      <c r="UI53">
        <v>0</v>
      </c>
      <c r="UJ53">
        <v>0</v>
      </c>
      <c r="UK53">
        <v>0</v>
      </c>
      <c r="UL53">
        <v>0</v>
      </c>
      <c r="UM53">
        <v>0</v>
      </c>
      <c r="UN53">
        <v>0</v>
      </c>
      <c r="UO53">
        <v>0</v>
      </c>
      <c r="UP53">
        <v>0</v>
      </c>
      <c r="UQ53">
        <v>0</v>
      </c>
      <c r="UR53">
        <v>0</v>
      </c>
      <c r="US53">
        <v>0</v>
      </c>
      <c r="UT53">
        <v>0</v>
      </c>
      <c r="UU53">
        <v>0</v>
      </c>
      <c r="UV53">
        <v>0</v>
      </c>
      <c r="UW53">
        <v>0</v>
      </c>
      <c r="UX53">
        <v>0</v>
      </c>
      <c r="UY53">
        <v>0</v>
      </c>
      <c r="UZ53">
        <v>0</v>
      </c>
      <c r="VA53">
        <v>316</v>
      </c>
      <c r="VB53">
        <v>0</v>
      </c>
      <c r="VC53">
        <v>2</v>
      </c>
      <c r="VD53">
        <v>0</v>
      </c>
      <c r="VE53">
        <v>10</v>
      </c>
      <c r="VF53">
        <v>0</v>
      </c>
      <c r="VG53">
        <v>0</v>
      </c>
      <c r="VH53">
        <v>0</v>
      </c>
      <c r="VI53">
        <v>0</v>
      </c>
      <c r="VJ53">
        <v>0</v>
      </c>
      <c r="VK53">
        <v>0</v>
      </c>
      <c r="VL53">
        <v>0</v>
      </c>
      <c r="VM53">
        <v>0</v>
      </c>
      <c r="VN53">
        <v>0</v>
      </c>
      <c r="VO53">
        <v>0</v>
      </c>
      <c r="VP53">
        <v>0</v>
      </c>
      <c r="VQ53">
        <v>0</v>
      </c>
      <c r="VR53">
        <v>0</v>
      </c>
      <c r="VS53">
        <v>0</v>
      </c>
      <c r="VT53">
        <v>0</v>
      </c>
      <c r="VU53">
        <v>0</v>
      </c>
      <c r="VV53">
        <v>0</v>
      </c>
      <c r="VW53">
        <v>0</v>
      </c>
      <c r="VX53">
        <v>0</v>
      </c>
      <c r="VY53">
        <v>0</v>
      </c>
      <c r="VZ53">
        <v>10</v>
      </c>
      <c r="WA53">
        <v>0</v>
      </c>
      <c r="WB53">
        <v>0</v>
      </c>
      <c r="WC53">
        <v>0</v>
      </c>
      <c r="WD53">
        <v>8</v>
      </c>
      <c r="WE53">
        <v>15</v>
      </c>
      <c r="WF53">
        <v>0</v>
      </c>
      <c r="WG53">
        <v>0</v>
      </c>
      <c r="WH53">
        <v>0</v>
      </c>
      <c r="WI53">
        <v>0</v>
      </c>
      <c r="WJ53">
        <v>0</v>
      </c>
      <c r="WK53">
        <v>0</v>
      </c>
      <c r="WL53">
        <v>0</v>
      </c>
      <c r="WM53">
        <v>0</v>
      </c>
      <c r="WN53">
        <v>0</v>
      </c>
      <c r="WO53">
        <v>0</v>
      </c>
      <c r="WP53">
        <v>0</v>
      </c>
      <c r="WQ53">
        <v>0</v>
      </c>
      <c r="WR53">
        <v>0</v>
      </c>
      <c r="WS53">
        <v>0</v>
      </c>
      <c r="WT53">
        <v>0</v>
      </c>
      <c r="WU53">
        <v>0</v>
      </c>
      <c r="WV53">
        <v>0</v>
      </c>
      <c r="WW53">
        <v>0</v>
      </c>
      <c r="WX53">
        <v>0</v>
      </c>
      <c r="WY53">
        <v>23</v>
      </c>
      <c r="WZ53">
        <v>0</v>
      </c>
      <c r="XA53">
        <v>0</v>
      </c>
      <c r="XB53">
        <v>0</v>
      </c>
      <c r="XC53">
        <v>38</v>
      </c>
      <c r="XD53">
        <v>14</v>
      </c>
      <c r="XE53">
        <v>0</v>
      </c>
      <c r="XF53">
        <v>0</v>
      </c>
      <c r="XG53">
        <v>0</v>
      </c>
      <c r="XH53">
        <v>0</v>
      </c>
      <c r="XI53">
        <v>0</v>
      </c>
      <c r="XJ53">
        <v>0</v>
      </c>
      <c r="XK53">
        <v>0</v>
      </c>
      <c r="XL53">
        <v>0</v>
      </c>
      <c r="XM53">
        <v>0</v>
      </c>
      <c r="XN53">
        <v>0</v>
      </c>
      <c r="XO53">
        <v>0</v>
      </c>
      <c r="XP53">
        <v>0</v>
      </c>
      <c r="XQ53">
        <v>0</v>
      </c>
      <c r="XR53">
        <v>0</v>
      </c>
      <c r="XS53">
        <v>0</v>
      </c>
      <c r="XT53">
        <v>0</v>
      </c>
      <c r="XU53">
        <v>0</v>
      </c>
      <c r="XV53">
        <v>0</v>
      </c>
      <c r="XW53">
        <v>0</v>
      </c>
      <c r="XX53">
        <v>52</v>
      </c>
      <c r="XY53">
        <v>0</v>
      </c>
      <c r="XZ53">
        <v>0</v>
      </c>
      <c r="YA53">
        <v>0</v>
      </c>
      <c r="YB53">
        <v>9</v>
      </c>
      <c r="YC53">
        <v>0</v>
      </c>
      <c r="YD53">
        <v>0</v>
      </c>
      <c r="YE53">
        <v>0</v>
      </c>
      <c r="YF53">
        <v>0</v>
      </c>
      <c r="YG53">
        <v>0</v>
      </c>
      <c r="YH53">
        <v>0</v>
      </c>
      <c r="YI53">
        <v>0</v>
      </c>
      <c r="YJ53">
        <v>0</v>
      </c>
      <c r="YK53">
        <v>0</v>
      </c>
      <c r="YL53">
        <v>0</v>
      </c>
      <c r="YM53">
        <v>0</v>
      </c>
      <c r="YN53">
        <v>0</v>
      </c>
      <c r="YO53">
        <v>0</v>
      </c>
      <c r="YP53">
        <v>0</v>
      </c>
      <c r="YQ53">
        <v>0</v>
      </c>
      <c r="YR53">
        <v>0</v>
      </c>
      <c r="YS53">
        <v>0</v>
      </c>
      <c r="YT53">
        <v>0</v>
      </c>
      <c r="YU53">
        <v>0</v>
      </c>
      <c r="YV53">
        <v>0</v>
      </c>
      <c r="YW53">
        <v>9</v>
      </c>
      <c r="YX53">
        <v>0</v>
      </c>
      <c r="YY53">
        <v>0</v>
      </c>
      <c r="YZ53">
        <v>0</v>
      </c>
      <c r="ZA53">
        <v>0</v>
      </c>
      <c r="ZB53">
        <v>0</v>
      </c>
      <c r="ZC53">
        <v>0</v>
      </c>
      <c r="ZD53">
        <v>0</v>
      </c>
      <c r="ZE53">
        <v>0</v>
      </c>
      <c r="ZF53">
        <v>0</v>
      </c>
      <c r="ZG53">
        <v>0</v>
      </c>
      <c r="ZH53">
        <v>0</v>
      </c>
      <c r="ZI53">
        <v>0</v>
      </c>
      <c r="ZJ53">
        <v>0</v>
      </c>
      <c r="ZK53">
        <v>0</v>
      </c>
      <c r="ZL53">
        <v>0</v>
      </c>
      <c r="ZM53">
        <v>0</v>
      </c>
      <c r="ZN53">
        <v>0</v>
      </c>
      <c r="ZO53">
        <v>0</v>
      </c>
      <c r="ZP53">
        <v>0</v>
      </c>
      <c r="ZQ53">
        <v>0</v>
      </c>
      <c r="ZR53">
        <v>0</v>
      </c>
      <c r="ZS53">
        <v>0</v>
      </c>
      <c r="ZT53">
        <v>0</v>
      </c>
      <c r="ZU53">
        <v>0</v>
      </c>
      <c r="ZV53">
        <v>0</v>
      </c>
      <c r="ZW53">
        <v>0</v>
      </c>
      <c r="ZX53">
        <v>0</v>
      </c>
      <c r="ZY53">
        <v>0</v>
      </c>
      <c r="ZZ53">
        <v>26</v>
      </c>
      <c r="AAA53">
        <v>11</v>
      </c>
      <c r="AAB53">
        <v>1</v>
      </c>
      <c r="AAC53">
        <v>0</v>
      </c>
      <c r="AAD53">
        <v>0</v>
      </c>
      <c r="AAE53">
        <v>0</v>
      </c>
      <c r="AAF53">
        <v>0</v>
      </c>
      <c r="AAG53">
        <v>0</v>
      </c>
      <c r="AAH53">
        <v>0</v>
      </c>
      <c r="AAI53">
        <v>0</v>
      </c>
      <c r="AAJ53">
        <v>0</v>
      </c>
      <c r="AAK53">
        <v>0</v>
      </c>
      <c r="AAL53">
        <v>0</v>
      </c>
      <c r="AAM53">
        <v>0</v>
      </c>
      <c r="AAN53">
        <v>0</v>
      </c>
      <c r="AAO53">
        <v>0</v>
      </c>
      <c r="AAP53">
        <v>0</v>
      </c>
      <c r="AAQ53">
        <v>0</v>
      </c>
      <c r="AAR53">
        <v>0</v>
      </c>
      <c r="AAS53">
        <v>0</v>
      </c>
      <c r="AAT53">
        <v>0</v>
      </c>
      <c r="AAU53">
        <v>38</v>
      </c>
      <c r="AAV53">
        <v>0</v>
      </c>
      <c r="AAW53">
        <v>0</v>
      </c>
      <c r="AAX53">
        <v>0</v>
      </c>
      <c r="AAY53">
        <v>76</v>
      </c>
      <c r="AAZ53">
        <v>43</v>
      </c>
      <c r="ABA53">
        <v>0</v>
      </c>
      <c r="ABB53">
        <v>0</v>
      </c>
      <c r="ABC53">
        <v>0</v>
      </c>
      <c r="ABD53">
        <v>0</v>
      </c>
      <c r="ABE53">
        <v>0</v>
      </c>
      <c r="ABF53">
        <v>0</v>
      </c>
      <c r="ABG53">
        <v>0</v>
      </c>
      <c r="ABH53">
        <v>0</v>
      </c>
      <c r="ABI53">
        <v>0</v>
      </c>
      <c r="ABJ53">
        <v>0</v>
      </c>
      <c r="ABK53">
        <v>0</v>
      </c>
      <c r="ABL53">
        <v>0</v>
      </c>
      <c r="ABM53">
        <v>0</v>
      </c>
      <c r="ABN53">
        <v>0</v>
      </c>
      <c r="ABO53">
        <v>0</v>
      </c>
      <c r="ABP53">
        <v>0</v>
      </c>
      <c r="ABQ53">
        <v>0</v>
      </c>
      <c r="ABR53">
        <v>0</v>
      </c>
      <c r="ABS53">
        <v>0</v>
      </c>
      <c r="ABT53">
        <v>119</v>
      </c>
      <c r="ABU53">
        <v>0</v>
      </c>
      <c r="ABV53">
        <v>1</v>
      </c>
      <c r="ABW53">
        <v>0</v>
      </c>
      <c r="ABX53">
        <v>1</v>
      </c>
      <c r="ABY53">
        <v>0</v>
      </c>
      <c r="ABZ53">
        <v>0</v>
      </c>
      <c r="ACA53">
        <v>0</v>
      </c>
      <c r="ACB53">
        <v>0</v>
      </c>
      <c r="ACC53">
        <v>0</v>
      </c>
      <c r="ACD53">
        <v>0</v>
      </c>
      <c r="ACE53">
        <v>0</v>
      </c>
      <c r="ACF53">
        <v>0</v>
      </c>
      <c r="ACG53">
        <v>0</v>
      </c>
      <c r="ACH53">
        <v>0</v>
      </c>
      <c r="ACI53">
        <v>0</v>
      </c>
      <c r="ACJ53">
        <v>0</v>
      </c>
      <c r="ACK53">
        <v>0</v>
      </c>
      <c r="ACL53">
        <v>0</v>
      </c>
      <c r="ACM53">
        <v>0</v>
      </c>
      <c r="ACN53">
        <v>0</v>
      </c>
      <c r="ACO53">
        <v>0</v>
      </c>
      <c r="ACP53">
        <v>0</v>
      </c>
      <c r="ACQ53">
        <v>0</v>
      </c>
      <c r="ACR53">
        <v>0</v>
      </c>
      <c r="ACS53">
        <v>1</v>
      </c>
      <c r="ACT53">
        <v>0</v>
      </c>
      <c r="ACU53">
        <v>0</v>
      </c>
      <c r="ACV53">
        <v>0</v>
      </c>
      <c r="ACW53">
        <v>28</v>
      </c>
      <c r="ACX53">
        <v>8</v>
      </c>
      <c r="ACY53">
        <v>0</v>
      </c>
      <c r="ACZ53">
        <v>0</v>
      </c>
      <c r="ADA53">
        <v>0</v>
      </c>
      <c r="ADB53">
        <v>0</v>
      </c>
      <c r="ADC53">
        <v>0</v>
      </c>
      <c r="ADD53">
        <v>0</v>
      </c>
      <c r="ADE53">
        <v>0</v>
      </c>
      <c r="ADF53">
        <v>0</v>
      </c>
      <c r="ADG53">
        <v>0</v>
      </c>
      <c r="ADH53">
        <v>0</v>
      </c>
      <c r="ADI53">
        <v>0</v>
      </c>
      <c r="ADJ53">
        <v>0</v>
      </c>
      <c r="ADK53">
        <v>0</v>
      </c>
      <c r="ADL53">
        <v>0</v>
      </c>
      <c r="ADM53">
        <v>0</v>
      </c>
      <c r="ADN53">
        <v>0</v>
      </c>
      <c r="ADO53">
        <v>0</v>
      </c>
      <c r="ADP53">
        <v>0</v>
      </c>
      <c r="ADQ53">
        <v>0</v>
      </c>
      <c r="ADR53">
        <v>36</v>
      </c>
      <c r="ADS53">
        <v>0</v>
      </c>
      <c r="ADT53">
        <v>0</v>
      </c>
      <c r="ADU53">
        <v>0</v>
      </c>
      <c r="ADV53">
        <v>13</v>
      </c>
      <c r="ADW53">
        <v>4</v>
      </c>
      <c r="ADX53">
        <v>0</v>
      </c>
      <c r="ADY53">
        <v>0</v>
      </c>
      <c r="ADZ53">
        <v>0</v>
      </c>
      <c r="AEA53">
        <v>0</v>
      </c>
      <c r="AEB53">
        <v>0</v>
      </c>
      <c r="AEC53">
        <v>0</v>
      </c>
      <c r="AED53">
        <v>0</v>
      </c>
      <c r="AEE53">
        <v>0</v>
      </c>
      <c r="AEF53">
        <v>0</v>
      </c>
      <c r="AEG53">
        <v>0</v>
      </c>
      <c r="AEH53">
        <v>0</v>
      </c>
      <c r="AEI53">
        <v>0</v>
      </c>
      <c r="AEJ53">
        <v>0</v>
      </c>
      <c r="AEK53">
        <v>0</v>
      </c>
      <c r="AEL53">
        <v>0</v>
      </c>
      <c r="AEM53">
        <v>0</v>
      </c>
      <c r="AEN53">
        <v>0</v>
      </c>
      <c r="AEO53">
        <v>0</v>
      </c>
      <c r="AEP53">
        <v>1</v>
      </c>
      <c r="AEQ53">
        <v>18</v>
      </c>
      <c r="AER53">
        <v>0</v>
      </c>
      <c r="AES53">
        <v>0</v>
      </c>
      <c r="AET53">
        <v>0</v>
      </c>
      <c r="AEU53">
        <v>1481</v>
      </c>
      <c r="AEV53">
        <v>2365</v>
      </c>
      <c r="AEW53">
        <v>5</v>
      </c>
      <c r="AEX53">
        <v>0</v>
      </c>
      <c r="AEY53">
        <v>0</v>
      </c>
      <c r="AEZ53">
        <v>0</v>
      </c>
      <c r="AFA53">
        <v>0</v>
      </c>
      <c r="AFB53">
        <v>0</v>
      </c>
      <c r="AFC53">
        <v>0</v>
      </c>
      <c r="AFD53">
        <v>0</v>
      </c>
      <c r="AFE53">
        <v>0</v>
      </c>
      <c r="AFF53">
        <v>0</v>
      </c>
      <c r="AFG53">
        <v>0</v>
      </c>
      <c r="AFH53">
        <v>0</v>
      </c>
      <c r="AFI53">
        <v>0</v>
      </c>
      <c r="AFJ53">
        <v>0</v>
      </c>
      <c r="AFK53">
        <v>0</v>
      </c>
      <c r="AFL53">
        <v>0</v>
      </c>
      <c r="AFM53">
        <v>0</v>
      </c>
      <c r="AFN53">
        <v>0</v>
      </c>
      <c r="AFO53">
        <v>394</v>
      </c>
      <c r="AFP53">
        <v>4245</v>
      </c>
      <c r="AFQ53">
        <v>0</v>
      </c>
      <c r="AFR53">
        <v>85</v>
      </c>
      <c r="AFS53">
        <v>0</v>
      </c>
      <c r="AFT53">
        <v>0</v>
      </c>
      <c r="AFU53">
        <v>0</v>
      </c>
      <c r="AFV53">
        <v>0</v>
      </c>
      <c r="AFW53">
        <v>0</v>
      </c>
      <c r="AFX53">
        <v>0</v>
      </c>
      <c r="AFY53">
        <v>0</v>
      </c>
      <c r="AFZ53">
        <v>0</v>
      </c>
      <c r="AGA53">
        <v>0</v>
      </c>
      <c r="AGB53">
        <v>0</v>
      </c>
      <c r="AGC53">
        <v>0</v>
      </c>
      <c r="AGD53">
        <v>0</v>
      </c>
      <c r="AGE53">
        <v>0</v>
      </c>
      <c r="AGF53">
        <v>0</v>
      </c>
      <c r="AGG53">
        <v>0</v>
      </c>
      <c r="AGH53">
        <v>0</v>
      </c>
      <c r="AGI53">
        <v>0</v>
      </c>
      <c r="AGJ53">
        <v>0</v>
      </c>
      <c r="AGK53">
        <v>0</v>
      </c>
      <c r="AGL53">
        <v>0</v>
      </c>
      <c r="AGM53">
        <v>0</v>
      </c>
      <c r="AGN53">
        <v>0</v>
      </c>
      <c r="AGO53">
        <v>0</v>
      </c>
      <c r="AGP53">
        <v>0</v>
      </c>
      <c r="AGQ53">
        <v>0</v>
      </c>
      <c r="AGR53">
        <v>0</v>
      </c>
      <c r="AGS53">
        <v>0</v>
      </c>
      <c r="AGT53">
        <v>0</v>
      </c>
      <c r="AGU53">
        <v>0</v>
      </c>
      <c r="AGV53">
        <v>0</v>
      </c>
      <c r="AGW53">
        <v>0</v>
      </c>
      <c r="AGX53">
        <v>0</v>
      </c>
      <c r="AGY53">
        <v>0</v>
      </c>
      <c r="AGZ53">
        <v>0</v>
      </c>
      <c r="AHA53">
        <v>0</v>
      </c>
      <c r="AHB53">
        <v>0</v>
      </c>
      <c r="AHC53">
        <v>0</v>
      </c>
      <c r="AHD53">
        <v>0</v>
      </c>
      <c r="AHE53">
        <v>0</v>
      </c>
      <c r="AHF53">
        <v>0</v>
      </c>
      <c r="AHG53">
        <v>0</v>
      </c>
      <c r="AHH53">
        <v>0</v>
      </c>
      <c r="AHI53">
        <v>0</v>
      </c>
      <c r="AHJ53">
        <v>0</v>
      </c>
      <c r="AHK53">
        <v>0</v>
      </c>
      <c r="AHL53">
        <v>0</v>
      </c>
      <c r="AHM53">
        <v>0</v>
      </c>
      <c r="AHN53">
        <v>0</v>
      </c>
      <c r="AHO53">
        <v>0</v>
      </c>
      <c r="AHP53">
        <v>0</v>
      </c>
      <c r="AHQ53">
        <v>0</v>
      </c>
      <c r="AHR53">
        <v>1</v>
      </c>
      <c r="AHS53">
        <v>0</v>
      </c>
      <c r="AHT53">
        <v>0</v>
      </c>
      <c r="AHU53">
        <v>0</v>
      </c>
      <c r="AHV53">
        <v>0</v>
      </c>
      <c r="AHW53">
        <v>0</v>
      </c>
      <c r="AHX53">
        <v>0</v>
      </c>
      <c r="AHY53">
        <v>0</v>
      </c>
      <c r="AHZ53">
        <v>0</v>
      </c>
      <c r="AIA53">
        <v>0</v>
      </c>
      <c r="AIB53">
        <v>0</v>
      </c>
      <c r="AIC53">
        <v>0</v>
      </c>
      <c r="AID53">
        <v>0</v>
      </c>
      <c r="AIE53">
        <v>0</v>
      </c>
      <c r="AIF53">
        <v>0</v>
      </c>
      <c r="AIG53">
        <v>0</v>
      </c>
      <c r="AIH53">
        <v>0</v>
      </c>
      <c r="AII53">
        <v>0</v>
      </c>
      <c r="AIJ53">
        <v>0</v>
      </c>
      <c r="AIK53">
        <v>0</v>
      </c>
      <c r="AIL53">
        <v>0</v>
      </c>
      <c r="AIM53">
        <v>1</v>
      </c>
      <c r="AIN53">
        <v>0</v>
      </c>
      <c r="AIO53">
        <v>0</v>
      </c>
      <c r="AIP53">
        <v>0</v>
      </c>
      <c r="AIQ53">
        <v>0</v>
      </c>
      <c r="AIR53">
        <v>0</v>
      </c>
      <c r="AIS53">
        <v>0</v>
      </c>
      <c r="AIT53">
        <v>0</v>
      </c>
      <c r="AIU53">
        <v>0</v>
      </c>
      <c r="AIV53">
        <v>0</v>
      </c>
      <c r="AIW53">
        <v>0</v>
      </c>
      <c r="AIX53">
        <v>0</v>
      </c>
      <c r="AIY53">
        <v>0</v>
      </c>
      <c r="AIZ53">
        <v>0</v>
      </c>
      <c r="AJA53">
        <v>0</v>
      </c>
      <c r="AJB53">
        <v>0</v>
      </c>
      <c r="AJC53">
        <v>0</v>
      </c>
      <c r="AJD53">
        <v>0</v>
      </c>
      <c r="AJE53">
        <v>0</v>
      </c>
      <c r="AJF53">
        <v>0</v>
      </c>
      <c r="AJG53">
        <v>0</v>
      </c>
      <c r="AJH53">
        <v>0</v>
      </c>
      <c r="AJI53">
        <v>0</v>
      </c>
      <c r="AJJ53">
        <v>0</v>
      </c>
      <c r="AJK53">
        <v>0</v>
      </c>
      <c r="AJL53">
        <v>0</v>
      </c>
      <c r="AJM53">
        <v>0</v>
      </c>
      <c r="AJN53">
        <v>0</v>
      </c>
      <c r="AJO53">
        <v>0</v>
      </c>
      <c r="AJP53">
        <v>2178</v>
      </c>
      <c r="AJQ53">
        <v>0</v>
      </c>
      <c r="AJR53">
        <v>1</v>
      </c>
      <c r="AJS53">
        <v>0</v>
      </c>
      <c r="AJT53">
        <v>0</v>
      </c>
      <c r="AJU53">
        <v>7</v>
      </c>
      <c r="AJV53">
        <v>0</v>
      </c>
      <c r="AJW53">
        <v>0</v>
      </c>
      <c r="AJX53">
        <v>0</v>
      </c>
      <c r="AJY53">
        <v>0</v>
      </c>
      <c r="AJZ53">
        <v>0</v>
      </c>
      <c r="AKA53">
        <v>0</v>
      </c>
      <c r="AKB53">
        <v>0</v>
      </c>
      <c r="AKC53">
        <v>0</v>
      </c>
      <c r="AKD53">
        <v>177</v>
      </c>
      <c r="AKE53">
        <v>0</v>
      </c>
      <c r="AKF53">
        <v>804</v>
      </c>
      <c r="AKG53">
        <v>0</v>
      </c>
      <c r="AKH53">
        <v>0</v>
      </c>
      <c r="AKI53">
        <v>0</v>
      </c>
      <c r="AKJ53">
        <v>0</v>
      </c>
      <c r="AKK53">
        <v>0</v>
      </c>
      <c r="AKL53">
        <v>0</v>
      </c>
      <c r="AKM53">
        <v>0</v>
      </c>
      <c r="AKN53">
        <v>0</v>
      </c>
      <c r="AKO53">
        <v>0</v>
      </c>
      <c r="AKP53">
        <v>0</v>
      </c>
      <c r="AKQ53">
        <v>0</v>
      </c>
      <c r="AKR53">
        <v>0</v>
      </c>
      <c r="AKS53">
        <v>0</v>
      </c>
      <c r="AKT53">
        <v>0</v>
      </c>
      <c r="AKU53">
        <v>0</v>
      </c>
      <c r="AKV53">
        <v>0</v>
      </c>
      <c r="AKW53">
        <v>0</v>
      </c>
      <c r="AKX53">
        <v>0</v>
      </c>
      <c r="AKY53">
        <v>0</v>
      </c>
      <c r="AKZ53">
        <v>0</v>
      </c>
      <c r="ALA53">
        <v>0</v>
      </c>
      <c r="ALB53">
        <v>0</v>
      </c>
      <c r="ALC53">
        <v>0</v>
      </c>
      <c r="ALD53">
        <v>0</v>
      </c>
      <c r="ALE53">
        <v>0</v>
      </c>
      <c r="ALF53">
        <v>0</v>
      </c>
      <c r="ALG53">
        <v>0</v>
      </c>
      <c r="ALH53">
        <v>0</v>
      </c>
    </row>
    <row r="54" spans="1:996" hidden="1">
      <c r="A54" s="178" t="s">
        <v>175</v>
      </c>
      <c r="B54">
        <v>4815</v>
      </c>
      <c r="C54">
        <v>156</v>
      </c>
      <c r="D54">
        <v>159</v>
      </c>
      <c r="E54">
        <v>107</v>
      </c>
      <c r="F54">
        <v>0</v>
      </c>
      <c r="G54">
        <v>6</v>
      </c>
      <c r="H54">
        <v>4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98</v>
      </c>
      <c r="P54">
        <v>1</v>
      </c>
      <c r="Q54">
        <v>0</v>
      </c>
      <c r="R54">
        <v>0</v>
      </c>
      <c r="S54">
        <v>20</v>
      </c>
      <c r="T54">
        <v>0</v>
      </c>
      <c r="U54">
        <v>0</v>
      </c>
      <c r="V54">
        <v>309</v>
      </c>
      <c r="W54">
        <v>5674</v>
      </c>
      <c r="X54">
        <v>0</v>
      </c>
      <c r="Y54">
        <v>880</v>
      </c>
      <c r="Z54">
        <v>5</v>
      </c>
      <c r="AA54">
        <v>1026</v>
      </c>
      <c r="AB54">
        <v>82</v>
      </c>
      <c r="AC54">
        <v>13</v>
      </c>
      <c r="AD54">
        <v>5</v>
      </c>
      <c r="AE54">
        <v>0</v>
      </c>
      <c r="AF54">
        <v>3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79</v>
      </c>
      <c r="AO54">
        <v>1</v>
      </c>
      <c r="AP54">
        <v>0</v>
      </c>
      <c r="AQ54">
        <v>0</v>
      </c>
      <c r="AR54">
        <v>33</v>
      </c>
      <c r="AS54">
        <v>0</v>
      </c>
      <c r="AT54">
        <v>0</v>
      </c>
      <c r="AU54">
        <v>95</v>
      </c>
      <c r="AV54">
        <v>1336</v>
      </c>
      <c r="AW54">
        <v>0</v>
      </c>
      <c r="AX54">
        <v>195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1</v>
      </c>
      <c r="BV54">
        <v>0</v>
      </c>
      <c r="BW54">
        <v>1</v>
      </c>
      <c r="BX54">
        <v>0</v>
      </c>
      <c r="BY54">
        <v>1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3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13</v>
      </c>
      <c r="CS54">
        <v>0</v>
      </c>
      <c r="CT54">
        <v>17</v>
      </c>
      <c r="CU54">
        <v>0</v>
      </c>
      <c r="CV54">
        <v>3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1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1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2</v>
      </c>
      <c r="ER54">
        <v>2</v>
      </c>
      <c r="ES54">
        <v>0</v>
      </c>
      <c r="ET54">
        <v>0</v>
      </c>
      <c r="EU54">
        <v>0</v>
      </c>
      <c r="EV54">
        <v>1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1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64</v>
      </c>
      <c r="FP54">
        <v>6</v>
      </c>
      <c r="FQ54">
        <v>72</v>
      </c>
      <c r="FR54">
        <v>0</v>
      </c>
      <c r="FS54">
        <v>6</v>
      </c>
      <c r="FT54">
        <v>0</v>
      </c>
      <c r="FU54">
        <v>4184</v>
      </c>
      <c r="FV54">
        <v>1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140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45</v>
      </c>
      <c r="GO54">
        <v>5594</v>
      </c>
      <c r="GP54">
        <v>9964</v>
      </c>
      <c r="GQ54">
        <v>0</v>
      </c>
      <c r="GR54">
        <v>979</v>
      </c>
      <c r="GS54">
        <v>0</v>
      </c>
      <c r="GT54">
        <v>28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27</v>
      </c>
      <c r="HO54">
        <v>55</v>
      </c>
      <c r="HP54">
        <v>0</v>
      </c>
      <c r="HQ54">
        <v>0</v>
      </c>
      <c r="HR54">
        <v>0</v>
      </c>
      <c r="HS54">
        <v>99</v>
      </c>
      <c r="HT54">
        <v>16</v>
      </c>
      <c r="HU54">
        <v>7</v>
      </c>
      <c r="HV54">
        <v>1</v>
      </c>
      <c r="HW54">
        <v>0</v>
      </c>
      <c r="HX54">
        <v>0</v>
      </c>
      <c r="HY54">
        <v>0</v>
      </c>
      <c r="HZ54">
        <v>0</v>
      </c>
      <c r="IA54">
        <v>0</v>
      </c>
      <c r="IB54">
        <v>0</v>
      </c>
      <c r="IC54">
        <v>0</v>
      </c>
      <c r="ID54">
        <v>0</v>
      </c>
      <c r="IE54">
        <v>9</v>
      </c>
      <c r="IF54">
        <v>10</v>
      </c>
      <c r="IG54">
        <v>0</v>
      </c>
      <c r="IH54">
        <v>0</v>
      </c>
      <c r="II54">
        <v>0</v>
      </c>
      <c r="IJ54">
        <v>1</v>
      </c>
      <c r="IK54">
        <v>3</v>
      </c>
      <c r="IL54">
        <v>0</v>
      </c>
      <c r="IM54">
        <v>34</v>
      </c>
      <c r="IN54">
        <v>180</v>
      </c>
      <c r="IO54">
        <v>0</v>
      </c>
      <c r="IP54">
        <v>42</v>
      </c>
      <c r="IQ54">
        <v>0</v>
      </c>
      <c r="IR54">
        <v>134</v>
      </c>
      <c r="IS54">
        <v>21</v>
      </c>
      <c r="IT54">
        <v>33</v>
      </c>
      <c r="IU54">
        <v>5</v>
      </c>
      <c r="IV54">
        <v>0</v>
      </c>
      <c r="IW54">
        <v>0</v>
      </c>
      <c r="IX54">
        <v>0</v>
      </c>
      <c r="IY54">
        <v>0</v>
      </c>
      <c r="IZ54">
        <v>0</v>
      </c>
      <c r="JA54">
        <v>0</v>
      </c>
      <c r="JB54">
        <v>0</v>
      </c>
      <c r="JC54">
        <v>0</v>
      </c>
      <c r="JD54">
        <v>141</v>
      </c>
      <c r="JE54">
        <v>6</v>
      </c>
      <c r="JF54">
        <v>1</v>
      </c>
      <c r="JG54">
        <v>0</v>
      </c>
      <c r="JH54">
        <v>0</v>
      </c>
      <c r="JI54">
        <v>0</v>
      </c>
      <c r="JJ54">
        <v>4</v>
      </c>
      <c r="JK54">
        <v>0</v>
      </c>
      <c r="JL54">
        <v>126</v>
      </c>
      <c r="JM54">
        <v>470</v>
      </c>
      <c r="JN54">
        <v>0</v>
      </c>
      <c r="JO54">
        <v>176</v>
      </c>
      <c r="JP54">
        <v>0</v>
      </c>
      <c r="JQ54">
        <v>358</v>
      </c>
      <c r="JR54">
        <v>36</v>
      </c>
      <c r="JS54">
        <v>7</v>
      </c>
      <c r="JT54">
        <v>0</v>
      </c>
      <c r="JU54">
        <v>0</v>
      </c>
      <c r="JV54">
        <v>1</v>
      </c>
      <c r="JW54">
        <v>0</v>
      </c>
      <c r="JX54">
        <v>0</v>
      </c>
      <c r="JY54">
        <v>0</v>
      </c>
      <c r="JZ54">
        <v>0</v>
      </c>
      <c r="KA54">
        <v>0</v>
      </c>
      <c r="KB54">
        <v>0</v>
      </c>
      <c r="KC54">
        <v>0</v>
      </c>
      <c r="KD54">
        <v>13</v>
      </c>
      <c r="KE54">
        <v>0</v>
      </c>
      <c r="KF54">
        <v>1</v>
      </c>
      <c r="KG54">
        <v>0</v>
      </c>
      <c r="KH54">
        <v>0</v>
      </c>
      <c r="KI54">
        <v>0</v>
      </c>
      <c r="KJ54">
        <v>0</v>
      </c>
      <c r="KK54">
        <v>144</v>
      </c>
      <c r="KL54">
        <v>560</v>
      </c>
      <c r="KM54">
        <v>0</v>
      </c>
      <c r="KN54">
        <v>58</v>
      </c>
      <c r="KO54">
        <v>0</v>
      </c>
      <c r="KP54">
        <v>35</v>
      </c>
      <c r="KQ54">
        <v>1</v>
      </c>
      <c r="KR54">
        <v>0</v>
      </c>
      <c r="KS54">
        <v>0</v>
      </c>
      <c r="KT54">
        <v>0</v>
      </c>
      <c r="KU54">
        <v>0</v>
      </c>
      <c r="KV54">
        <v>0</v>
      </c>
      <c r="KW54">
        <v>0</v>
      </c>
      <c r="KX54">
        <v>0</v>
      </c>
      <c r="KY54">
        <v>0</v>
      </c>
      <c r="KZ54">
        <v>0</v>
      </c>
      <c r="LA54">
        <v>0</v>
      </c>
      <c r="LB54">
        <v>0</v>
      </c>
      <c r="LC54">
        <v>0</v>
      </c>
      <c r="LD54">
        <v>0</v>
      </c>
      <c r="LE54">
        <v>2</v>
      </c>
      <c r="LF54">
        <v>0</v>
      </c>
      <c r="LG54">
        <v>0</v>
      </c>
      <c r="LH54">
        <v>0</v>
      </c>
      <c r="LI54">
        <v>0</v>
      </c>
      <c r="LJ54">
        <v>6</v>
      </c>
      <c r="LK54">
        <v>44</v>
      </c>
      <c r="LL54">
        <v>0</v>
      </c>
      <c r="LM54">
        <v>5</v>
      </c>
      <c r="LN54">
        <v>0</v>
      </c>
      <c r="LO54">
        <v>8</v>
      </c>
      <c r="LP54">
        <v>2</v>
      </c>
      <c r="LQ54">
        <v>0</v>
      </c>
      <c r="LR54">
        <v>0</v>
      </c>
      <c r="LS54">
        <v>0</v>
      </c>
      <c r="LT54">
        <v>0</v>
      </c>
      <c r="LU54">
        <v>0</v>
      </c>
      <c r="LV54">
        <v>0</v>
      </c>
      <c r="LW54">
        <v>0</v>
      </c>
      <c r="LX54">
        <v>0</v>
      </c>
      <c r="LY54">
        <v>0</v>
      </c>
      <c r="LZ54">
        <v>0</v>
      </c>
      <c r="MA54">
        <v>0</v>
      </c>
      <c r="MB54">
        <v>0</v>
      </c>
      <c r="MC54">
        <v>0</v>
      </c>
      <c r="MD54">
        <v>0</v>
      </c>
      <c r="ME54">
        <v>0</v>
      </c>
      <c r="MF54">
        <v>0</v>
      </c>
      <c r="MG54">
        <v>0</v>
      </c>
      <c r="MH54">
        <v>0</v>
      </c>
      <c r="MI54">
        <v>82</v>
      </c>
      <c r="MJ54">
        <v>92</v>
      </c>
      <c r="MK54">
        <v>0</v>
      </c>
      <c r="ML54">
        <v>0</v>
      </c>
      <c r="MM54">
        <v>0</v>
      </c>
      <c r="MN54">
        <v>164</v>
      </c>
      <c r="MO54">
        <v>5</v>
      </c>
      <c r="MP54">
        <v>1</v>
      </c>
      <c r="MQ54">
        <v>0</v>
      </c>
      <c r="MR54">
        <v>0</v>
      </c>
      <c r="MS54">
        <v>0</v>
      </c>
      <c r="MT54">
        <v>0</v>
      </c>
      <c r="MU54">
        <v>0</v>
      </c>
      <c r="MV54">
        <v>0</v>
      </c>
      <c r="MW54">
        <v>0</v>
      </c>
      <c r="MX54">
        <v>0</v>
      </c>
      <c r="MY54">
        <v>0</v>
      </c>
      <c r="MZ54">
        <v>0</v>
      </c>
      <c r="NA54">
        <v>0</v>
      </c>
      <c r="NB54">
        <v>0</v>
      </c>
      <c r="NC54">
        <v>0</v>
      </c>
      <c r="ND54">
        <v>0</v>
      </c>
      <c r="NE54">
        <v>1</v>
      </c>
      <c r="NF54">
        <v>0</v>
      </c>
      <c r="NG54">
        <v>0</v>
      </c>
      <c r="NH54">
        <v>19</v>
      </c>
      <c r="NI54">
        <v>190</v>
      </c>
      <c r="NJ54">
        <v>0</v>
      </c>
      <c r="NK54">
        <v>9</v>
      </c>
      <c r="NL54">
        <v>0</v>
      </c>
      <c r="NM54">
        <v>11</v>
      </c>
      <c r="NN54">
        <v>0</v>
      </c>
      <c r="NO54">
        <v>0</v>
      </c>
      <c r="NP54">
        <v>0</v>
      </c>
      <c r="NQ54">
        <v>0</v>
      </c>
      <c r="NR54">
        <v>0</v>
      </c>
      <c r="NS54">
        <v>0</v>
      </c>
      <c r="NT54">
        <v>0</v>
      </c>
      <c r="NU54">
        <v>0</v>
      </c>
      <c r="NV54">
        <v>0</v>
      </c>
      <c r="NW54">
        <v>0</v>
      </c>
      <c r="NX54">
        <v>0</v>
      </c>
      <c r="NY54">
        <v>0</v>
      </c>
      <c r="NZ54">
        <v>1</v>
      </c>
      <c r="OA54">
        <v>0</v>
      </c>
      <c r="OB54">
        <v>0</v>
      </c>
      <c r="OC54">
        <v>0</v>
      </c>
      <c r="OD54">
        <v>0</v>
      </c>
      <c r="OE54">
        <v>0</v>
      </c>
      <c r="OF54">
        <v>0</v>
      </c>
      <c r="OG54">
        <v>40</v>
      </c>
      <c r="OH54">
        <v>52</v>
      </c>
      <c r="OI54">
        <v>0</v>
      </c>
      <c r="OJ54">
        <v>4</v>
      </c>
      <c r="OK54">
        <v>0</v>
      </c>
      <c r="OL54">
        <v>10864</v>
      </c>
      <c r="OM54">
        <v>320</v>
      </c>
      <c r="ON54">
        <v>220</v>
      </c>
      <c r="OO54">
        <v>118</v>
      </c>
      <c r="OP54">
        <v>0</v>
      </c>
      <c r="OQ54">
        <v>10</v>
      </c>
      <c r="OR54">
        <v>4</v>
      </c>
      <c r="OS54">
        <v>0</v>
      </c>
      <c r="OT54">
        <v>145</v>
      </c>
      <c r="OU54">
        <v>0</v>
      </c>
      <c r="OV54">
        <v>0</v>
      </c>
      <c r="OW54">
        <v>0</v>
      </c>
      <c r="OX54">
        <v>150</v>
      </c>
      <c r="OY54">
        <v>208</v>
      </c>
      <c r="OZ54">
        <v>3</v>
      </c>
      <c r="PA54">
        <v>3</v>
      </c>
      <c r="PB54">
        <v>0</v>
      </c>
      <c r="PC54">
        <v>55</v>
      </c>
      <c r="PD54">
        <v>7</v>
      </c>
      <c r="PE54">
        <v>122</v>
      </c>
      <c r="PF54">
        <v>6484</v>
      </c>
      <c r="PG54">
        <v>18710</v>
      </c>
      <c r="PH54">
        <v>0</v>
      </c>
      <c r="PI54">
        <v>2358</v>
      </c>
      <c r="PJ54">
        <v>5</v>
      </c>
      <c r="PK54">
        <v>2770</v>
      </c>
      <c r="PL54">
        <v>5236</v>
      </c>
      <c r="PM54">
        <v>23</v>
      </c>
      <c r="PN54">
        <v>0</v>
      </c>
      <c r="PO54">
        <v>0</v>
      </c>
      <c r="PP54">
        <v>0</v>
      </c>
      <c r="PQ54">
        <v>0</v>
      </c>
      <c r="PR54">
        <v>0</v>
      </c>
      <c r="PS54">
        <v>0</v>
      </c>
      <c r="PT54">
        <v>28</v>
      </c>
      <c r="PU54">
        <v>0</v>
      </c>
      <c r="PV54">
        <v>0</v>
      </c>
      <c r="PW54">
        <v>0</v>
      </c>
      <c r="PX54">
        <v>0</v>
      </c>
      <c r="PY54">
        <v>0</v>
      </c>
      <c r="PZ54">
        <v>0</v>
      </c>
      <c r="QA54">
        <v>0</v>
      </c>
      <c r="QB54">
        <v>0</v>
      </c>
      <c r="QC54">
        <v>0</v>
      </c>
      <c r="QD54">
        <v>0</v>
      </c>
      <c r="QE54">
        <v>167</v>
      </c>
      <c r="QF54">
        <v>8224</v>
      </c>
      <c r="QG54">
        <v>0</v>
      </c>
      <c r="QH54">
        <v>0</v>
      </c>
      <c r="QI54">
        <v>0</v>
      </c>
      <c r="QJ54">
        <v>3705</v>
      </c>
      <c r="QK54">
        <v>2596</v>
      </c>
      <c r="QL54">
        <v>21</v>
      </c>
      <c r="QM54">
        <v>0</v>
      </c>
      <c r="QN54">
        <v>0</v>
      </c>
      <c r="QO54">
        <v>0</v>
      </c>
      <c r="QP54">
        <v>0</v>
      </c>
      <c r="QQ54">
        <v>0</v>
      </c>
      <c r="QR54">
        <v>0</v>
      </c>
      <c r="QS54">
        <v>2</v>
      </c>
      <c r="QT54">
        <v>0</v>
      </c>
      <c r="QU54">
        <v>0</v>
      </c>
      <c r="QV54">
        <v>0</v>
      </c>
      <c r="QW54">
        <v>0</v>
      </c>
      <c r="QX54">
        <v>0</v>
      </c>
      <c r="QY54">
        <v>0</v>
      </c>
      <c r="QZ54">
        <v>0</v>
      </c>
      <c r="RA54">
        <v>0</v>
      </c>
      <c r="RB54">
        <v>0</v>
      </c>
      <c r="RC54">
        <v>0</v>
      </c>
      <c r="RD54">
        <v>178</v>
      </c>
      <c r="RE54">
        <v>6502</v>
      </c>
      <c r="RF54">
        <v>0</v>
      </c>
      <c r="RG54">
        <v>0</v>
      </c>
      <c r="RH54">
        <v>0</v>
      </c>
      <c r="RI54">
        <v>494</v>
      </c>
      <c r="RJ54">
        <v>545</v>
      </c>
      <c r="RK54">
        <v>44</v>
      </c>
      <c r="RL54">
        <v>0</v>
      </c>
      <c r="RM54">
        <v>0</v>
      </c>
      <c r="RN54">
        <v>0</v>
      </c>
      <c r="RO54">
        <v>0</v>
      </c>
      <c r="RP54">
        <v>0</v>
      </c>
      <c r="RQ54">
        <v>0</v>
      </c>
      <c r="RR54">
        <v>0</v>
      </c>
      <c r="RS54">
        <v>0</v>
      </c>
      <c r="RT54">
        <v>2</v>
      </c>
      <c r="RU54">
        <v>0</v>
      </c>
      <c r="RV54">
        <v>0</v>
      </c>
      <c r="RW54">
        <v>0</v>
      </c>
      <c r="RX54">
        <v>0</v>
      </c>
      <c r="RY54">
        <v>0</v>
      </c>
      <c r="RZ54">
        <v>0</v>
      </c>
      <c r="SA54">
        <v>0</v>
      </c>
      <c r="SB54">
        <v>0</v>
      </c>
      <c r="SC54">
        <v>70</v>
      </c>
      <c r="SD54">
        <v>1155</v>
      </c>
      <c r="SE54">
        <v>0</v>
      </c>
      <c r="SF54">
        <v>0</v>
      </c>
      <c r="SG54">
        <v>0</v>
      </c>
      <c r="SH54">
        <v>24</v>
      </c>
      <c r="SI54">
        <v>78</v>
      </c>
      <c r="SJ54">
        <v>3</v>
      </c>
      <c r="SK54">
        <v>0</v>
      </c>
      <c r="SL54">
        <v>0</v>
      </c>
      <c r="SM54">
        <v>0</v>
      </c>
      <c r="SN54">
        <v>0</v>
      </c>
      <c r="SO54">
        <v>0</v>
      </c>
      <c r="SP54">
        <v>0</v>
      </c>
      <c r="SQ54">
        <v>0</v>
      </c>
      <c r="SR54">
        <v>0</v>
      </c>
      <c r="SS54">
        <v>0</v>
      </c>
      <c r="ST54">
        <v>0</v>
      </c>
      <c r="SU54">
        <v>0</v>
      </c>
      <c r="SV54">
        <v>0</v>
      </c>
      <c r="SW54">
        <v>0</v>
      </c>
      <c r="SX54">
        <v>0</v>
      </c>
      <c r="SY54">
        <v>0</v>
      </c>
      <c r="SZ54">
        <v>0</v>
      </c>
      <c r="TA54">
        <v>0</v>
      </c>
      <c r="TB54">
        <v>2</v>
      </c>
      <c r="TC54">
        <v>107</v>
      </c>
      <c r="TD54">
        <v>0</v>
      </c>
      <c r="TE54">
        <v>0</v>
      </c>
      <c r="TF54">
        <v>0</v>
      </c>
      <c r="TG54">
        <v>2</v>
      </c>
      <c r="TH54">
        <v>3</v>
      </c>
      <c r="TI54">
        <v>0</v>
      </c>
      <c r="TJ54">
        <v>0</v>
      </c>
      <c r="TK54">
        <v>0</v>
      </c>
      <c r="TL54">
        <v>0</v>
      </c>
      <c r="TM54">
        <v>0</v>
      </c>
      <c r="TN54">
        <v>0</v>
      </c>
      <c r="TO54">
        <v>0</v>
      </c>
      <c r="TP54">
        <v>0</v>
      </c>
      <c r="TQ54">
        <v>0</v>
      </c>
      <c r="TR54">
        <v>0</v>
      </c>
      <c r="TS54">
        <v>0</v>
      </c>
      <c r="TT54">
        <v>0</v>
      </c>
      <c r="TU54">
        <v>0</v>
      </c>
      <c r="TV54">
        <v>0</v>
      </c>
      <c r="TW54">
        <v>0</v>
      </c>
      <c r="TX54">
        <v>0</v>
      </c>
      <c r="TY54">
        <v>0</v>
      </c>
      <c r="TZ54">
        <v>0</v>
      </c>
      <c r="UA54">
        <v>0</v>
      </c>
      <c r="UB54">
        <v>5</v>
      </c>
      <c r="UC54">
        <v>0</v>
      </c>
      <c r="UD54">
        <v>0</v>
      </c>
      <c r="UE54">
        <v>0</v>
      </c>
      <c r="UF54">
        <v>127</v>
      </c>
      <c r="UG54">
        <v>153</v>
      </c>
      <c r="UH54">
        <v>55</v>
      </c>
      <c r="UI54">
        <v>0</v>
      </c>
      <c r="UJ54">
        <v>0</v>
      </c>
      <c r="UK54">
        <v>0</v>
      </c>
      <c r="UL54">
        <v>0</v>
      </c>
      <c r="UM54">
        <v>0</v>
      </c>
      <c r="UN54">
        <v>0</v>
      </c>
      <c r="UO54">
        <v>0</v>
      </c>
      <c r="UP54">
        <v>0</v>
      </c>
      <c r="UQ54">
        <v>0</v>
      </c>
      <c r="UR54">
        <v>0</v>
      </c>
      <c r="US54">
        <v>0</v>
      </c>
      <c r="UT54">
        <v>0</v>
      </c>
      <c r="UU54">
        <v>0</v>
      </c>
      <c r="UV54">
        <v>0</v>
      </c>
      <c r="UW54">
        <v>0</v>
      </c>
      <c r="UX54">
        <v>0</v>
      </c>
      <c r="UY54">
        <v>0</v>
      </c>
      <c r="UZ54">
        <v>15</v>
      </c>
      <c r="VA54">
        <v>350</v>
      </c>
      <c r="VB54">
        <v>0</v>
      </c>
      <c r="VC54">
        <v>0</v>
      </c>
      <c r="VD54">
        <v>0</v>
      </c>
      <c r="VE54">
        <v>3</v>
      </c>
      <c r="VF54">
        <v>6</v>
      </c>
      <c r="VG54">
        <v>0</v>
      </c>
      <c r="VH54">
        <v>0</v>
      </c>
      <c r="VI54">
        <v>0</v>
      </c>
      <c r="VJ54">
        <v>0</v>
      </c>
      <c r="VK54">
        <v>0</v>
      </c>
      <c r="VL54">
        <v>0</v>
      </c>
      <c r="VM54">
        <v>0</v>
      </c>
      <c r="VN54">
        <v>0</v>
      </c>
      <c r="VO54">
        <v>0</v>
      </c>
      <c r="VP54">
        <v>0</v>
      </c>
      <c r="VQ54">
        <v>0</v>
      </c>
      <c r="VR54">
        <v>0</v>
      </c>
      <c r="VS54">
        <v>0</v>
      </c>
      <c r="VT54">
        <v>0</v>
      </c>
      <c r="VU54">
        <v>0</v>
      </c>
      <c r="VV54">
        <v>0</v>
      </c>
      <c r="VW54">
        <v>0</v>
      </c>
      <c r="VX54">
        <v>0</v>
      </c>
      <c r="VY54">
        <v>0</v>
      </c>
      <c r="VZ54">
        <v>9</v>
      </c>
      <c r="WA54">
        <v>0</v>
      </c>
      <c r="WB54">
        <v>0</v>
      </c>
      <c r="WC54">
        <v>0</v>
      </c>
      <c r="WD54">
        <v>79</v>
      </c>
      <c r="WE54">
        <v>112</v>
      </c>
      <c r="WF54">
        <v>18</v>
      </c>
      <c r="WG54">
        <v>0</v>
      </c>
      <c r="WH54">
        <v>0</v>
      </c>
      <c r="WI54">
        <v>0</v>
      </c>
      <c r="WJ54">
        <v>0</v>
      </c>
      <c r="WK54">
        <v>0</v>
      </c>
      <c r="WL54">
        <v>0</v>
      </c>
      <c r="WM54">
        <v>0</v>
      </c>
      <c r="WN54">
        <v>0</v>
      </c>
      <c r="WO54">
        <v>0</v>
      </c>
      <c r="WP54">
        <v>0</v>
      </c>
      <c r="WQ54">
        <v>0</v>
      </c>
      <c r="WR54">
        <v>0</v>
      </c>
      <c r="WS54">
        <v>0</v>
      </c>
      <c r="WT54">
        <v>0</v>
      </c>
      <c r="WU54">
        <v>0</v>
      </c>
      <c r="WV54">
        <v>0</v>
      </c>
      <c r="WW54">
        <v>0</v>
      </c>
      <c r="WX54">
        <v>4</v>
      </c>
      <c r="WY54">
        <v>213</v>
      </c>
      <c r="WZ54">
        <v>0</v>
      </c>
      <c r="XA54">
        <v>0</v>
      </c>
      <c r="XB54">
        <v>0</v>
      </c>
      <c r="XC54">
        <v>774</v>
      </c>
      <c r="XD54">
        <v>1600</v>
      </c>
      <c r="XE54">
        <v>273</v>
      </c>
      <c r="XF54">
        <v>0</v>
      </c>
      <c r="XG54">
        <v>0</v>
      </c>
      <c r="XH54">
        <v>0</v>
      </c>
      <c r="XI54">
        <v>0</v>
      </c>
      <c r="XJ54">
        <v>0</v>
      </c>
      <c r="XK54">
        <v>0</v>
      </c>
      <c r="XL54">
        <v>0</v>
      </c>
      <c r="XM54">
        <v>0</v>
      </c>
      <c r="XN54">
        <v>0</v>
      </c>
      <c r="XO54">
        <v>0</v>
      </c>
      <c r="XP54">
        <v>0</v>
      </c>
      <c r="XQ54">
        <v>0</v>
      </c>
      <c r="XR54">
        <v>0</v>
      </c>
      <c r="XS54">
        <v>0</v>
      </c>
      <c r="XT54">
        <v>0</v>
      </c>
      <c r="XU54">
        <v>0</v>
      </c>
      <c r="XV54">
        <v>0</v>
      </c>
      <c r="XW54">
        <v>106</v>
      </c>
      <c r="XX54">
        <v>2753</v>
      </c>
      <c r="XY54">
        <v>0</v>
      </c>
      <c r="XZ54">
        <v>0</v>
      </c>
      <c r="YA54">
        <v>0</v>
      </c>
      <c r="YB54">
        <v>137</v>
      </c>
      <c r="YC54">
        <v>110</v>
      </c>
      <c r="YD54">
        <v>7</v>
      </c>
      <c r="YE54">
        <v>0</v>
      </c>
      <c r="YF54">
        <v>0</v>
      </c>
      <c r="YG54">
        <v>0</v>
      </c>
      <c r="YH54">
        <v>0</v>
      </c>
      <c r="YI54">
        <v>0</v>
      </c>
      <c r="YJ54">
        <v>0</v>
      </c>
      <c r="YK54">
        <v>0</v>
      </c>
      <c r="YL54">
        <v>0</v>
      </c>
      <c r="YM54">
        <v>0</v>
      </c>
      <c r="YN54">
        <v>0</v>
      </c>
      <c r="YO54">
        <v>0</v>
      </c>
      <c r="YP54">
        <v>0</v>
      </c>
      <c r="YQ54">
        <v>0</v>
      </c>
      <c r="YR54">
        <v>0</v>
      </c>
      <c r="YS54">
        <v>0</v>
      </c>
      <c r="YT54">
        <v>0</v>
      </c>
      <c r="YU54">
        <v>0</v>
      </c>
      <c r="YV54">
        <v>9</v>
      </c>
      <c r="YW54">
        <v>263</v>
      </c>
      <c r="YX54">
        <v>0</v>
      </c>
      <c r="YY54">
        <v>0</v>
      </c>
      <c r="YZ54">
        <v>0</v>
      </c>
      <c r="ZA54">
        <v>53</v>
      </c>
      <c r="ZB54">
        <v>82</v>
      </c>
      <c r="ZC54">
        <v>2</v>
      </c>
      <c r="ZD54">
        <v>0</v>
      </c>
      <c r="ZE54">
        <v>0</v>
      </c>
      <c r="ZF54">
        <v>0</v>
      </c>
      <c r="ZG54">
        <v>0</v>
      </c>
      <c r="ZH54">
        <v>0</v>
      </c>
      <c r="ZI54">
        <v>0</v>
      </c>
      <c r="ZJ54">
        <v>0</v>
      </c>
      <c r="ZK54">
        <v>0</v>
      </c>
      <c r="ZL54">
        <v>0</v>
      </c>
      <c r="ZM54">
        <v>0</v>
      </c>
      <c r="ZN54">
        <v>0</v>
      </c>
      <c r="ZO54">
        <v>0</v>
      </c>
      <c r="ZP54">
        <v>0</v>
      </c>
      <c r="ZQ54">
        <v>0</v>
      </c>
      <c r="ZR54">
        <v>0</v>
      </c>
      <c r="ZS54">
        <v>0</v>
      </c>
      <c r="ZT54">
        <v>0</v>
      </c>
      <c r="ZU54">
        <v>15</v>
      </c>
      <c r="ZV54">
        <v>152</v>
      </c>
      <c r="ZW54">
        <v>0</v>
      </c>
      <c r="ZX54">
        <v>0</v>
      </c>
      <c r="ZY54">
        <v>0</v>
      </c>
      <c r="ZZ54">
        <v>2265</v>
      </c>
      <c r="AAA54">
        <v>545</v>
      </c>
      <c r="AAB54">
        <v>62</v>
      </c>
      <c r="AAC54">
        <v>0</v>
      </c>
      <c r="AAD54">
        <v>0</v>
      </c>
      <c r="AAE54">
        <v>0</v>
      </c>
      <c r="AAF54">
        <v>0</v>
      </c>
      <c r="AAG54">
        <v>0</v>
      </c>
      <c r="AAH54">
        <v>0</v>
      </c>
      <c r="AAI54">
        <v>1</v>
      </c>
      <c r="AAJ54">
        <v>0</v>
      </c>
      <c r="AAK54">
        <v>0</v>
      </c>
      <c r="AAL54">
        <v>0</v>
      </c>
      <c r="AAM54">
        <v>0</v>
      </c>
      <c r="AAN54">
        <v>0</v>
      </c>
      <c r="AAO54">
        <v>0</v>
      </c>
      <c r="AAP54">
        <v>0</v>
      </c>
      <c r="AAQ54">
        <v>0</v>
      </c>
      <c r="AAR54">
        <v>0</v>
      </c>
      <c r="AAS54">
        <v>0</v>
      </c>
      <c r="AAT54">
        <v>116</v>
      </c>
      <c r="AAU54">
        <v>2989</v>
      </c>
      <c r="AAV54">
        <v>0</v>
      </c>
      <c r="AAW54">
        <v>0</v>
      </c>
      <c r="AAX54">
        <v>0</v>
      </c>
      <c r="AAY54">
        <v>547</v>
      </c>
      <c r="AAZ54">
        <v>479</v>
      </c>
      <c r="ABA54">
        <v>9</v>
      </c>
      <c r="ABB54">
        <v>0</v>
      </c>
      <c r="ABC54">
        <v>0</v>
      </c>
      <c r="ABD54">
        <v>0</v>
      </c>
      <c r="ABE54">
        <v>0</v>
      </c>
      <c r="ABF54">
        <v>0</v>
      </c>
      <c r="ABG54">
        <v>0</v>
      </c>
      <c r="ABH54">
        <v>0</v>
      </c>
      <c r="ABI54">
        <v>0</v>
      </c>
      <c r="ABJ54">
        <v>0</v>
      </c>
      <c r="ABK54">
        <v>0</v>
      </c>
      <c r="ABL54">
        <v>0</v>
      </c>
      <c r="ABM54">
        <v>0</v>
      </c>
      <c r="ABN54">
        <v>0</v>
      </c>
      <c r="ABO54">
        <v>0</v>
      </c>
      <c r="ABP54">
        <v>0</v>
      </c>
      <c r="ABQ54">
        <v>0</v>
      </c>
      <c r="ABR54">
        <v>0</v>
      </c>
      <c r="ABS54">
        <v>21</v>
      </c>
      <c r="ABT54">
        <v>1056</v>
      </c>
      <c r="ABU54">
        <v>0</v>
      </c>
      <c r="ABV54">
        <v>0</v>
      </c>
      <c r="ABW54">
        <v>0</v>
      </c>
      <c r="ABX54">
        <v>507</v>
      </c>
      <c r="ABY54">
        <v>68</v>
      </c>
      <c r="ABZ54">
        <v>5</v>
      </c>
      <c r="ACA54">
        <v>0</v>
      </c>
      <c r="ACB54">
        <v>0</v>
      </c>
      <c r="ACC54">
        <v>0</v>
      </c>
      <c r="ACD54">
        <v>0</v>
      </c>
      <c r="ACE54">
        <v>0</v>
      </c>
      <c r="ACF54">
        <v>0</v>
      </c>
      <c r="ACG54">
        <v>0</v>
      </c>
      <c r="ACH54">
        <v>0</v>
      </c>
      <c r="ACI54">
        <v>0</v>
      </c>
      <c r="ACJ54">
        <v>0</v>
      </c>
      <c r="ACK54">
        <v>0</v>
      </c>
      <c r="ACL54">
        <v>0</v>
      </c>
      <c r="ACM54">
        <v>0</v>
      </c>
      <c r="ACN54">
        <v>0</v>
      </c>
      <c r="ACO54">
        <v>0</v>
      </c>
      <c r="ACP54">
        <v>0</v>
      </c>
      <c r="ACQ54">
        <v>0</v>
      </c>
      <c r="ACR54">
        <v>2</v>
      </c>
      <c r="ACS54">
        <v>582</v>
      </c>
      <c r="ACT54">
        <v>0</v>
      </c>
      <c r="ACU54">
        <v>0</v>
      </c>
      <c r="ACV54">
        <v>0</v>
      </c>
      <c r="ACW54">
        <v>3951</v>
      </c>
      <c r="ACX54">
        <v>545</v>
      </c>
      <c r="ACY54">
        <v>78</v>
      </c>
      <c r="ACZ54">
        <v>0</v>
      </c>
      <c r="ADA54">
        <v>0</v>
      </c>
      <c r="ADB54">
        <v>0</v>
      </c>
      <c r="ADC54">
        <v>0</v>
      </c>
      <c r="ADD54">
        <v>0</v>
      </c>
      <c r="ADE54">
        <v>0</v>
      </c>
      <c r="ADF54">
        <v>0</v>
      </c>
      <c r="ADG54">
        <v>0</v>
      </c>
      <c r="ADH54">
        <v>0</v>
      </c>
      <c r="ADI54">
        <v>0</v>
      </c>
      <c r="ADJ54">
        <v>0</v>
      </c>
      <c r="ADK54">
        <v>0</v>
      </c>
      <c r="ADL54">
        <v>0</v>
      </c>
      <c r="ADM54">
        <v>0</v>
      </c>
      <c r="ADN54">
        <v>0</v>
      </c>
      <c r="ADO54">
        <v>0</v>
      </c>
      <c r="ADP54">
        <v>0</v>
      </c>
      <c r="ADQ54">
        <v>30</v>
      </c>
      <c r="ADR54">
        <v>4604</v>
      </c>
      <c r="ADS54">
        <v>0</v>
      </c>
      <c r="ADT54">
        <v>0</v>
      </c>
      <c r="ADU54">
        <v>0</v>
      </c>
      <c r="ADV54">
        <v>558</v>
      </c>
      <c r="ADW54">
        <v>404</v>
      </c>
      <c r="ADX54">
        <v>16</v>
      </c>
      <c r="ADY54">
        <v>0</v>
      </c>
      <c r="ADZ54">
        <v>0</v>
      </c>
      <c r="AEA54">
        <v>0</v>
      </c>
      <c r="AEB54">
        <v>0</v>
      </c>
      <c r="AEC54">
        <v>0</v>
      </c>
      <c r="AED54">
        <v>0</v>
      </c>
      <c r="AEE54">
        <v>0</v>
      </c>
      <c r="AEF54">
        <v>0</v>
      </c>
      <c r="AEG54">
        <v>0</v>
      </c>
      <c r="AEH54">
        <v>0</v>
      </c>
      <c r="AEI54">
        <v>0</v>
      </c>
      <c r="AEJ54">
        <v>0</v>
      </c>
      <c r="AEK54">
        <v>0</v>
      </c>
      <c r="AEL54">
        <v>0</v>
      </c>
      <c r="AEM54">
        <v>0</v>
      </c>
      <c r="AEN54">
        <v>0</v>
      </c>
      <c r="AEO54">
        <v>0</v>
      </c>
      <c r="AEP54">
        <v>79</v>
      </c>
      <c r="AEQ54">
        <v>1057</v>
      </c>
      <c r="AER54">
        <v>0</v>
      </c>
      <c r="AES54">
        <v>0</v>
      </c>
      <c r="AET54">
        <v>0</v>
      </c>
      <c r="AEU54">
        <v>15996</v>
      </c>
      <c r="AEV54">
        <v>12562</v>
      </c>
      <c r="AEW54">
        <v>616</v>
      </c>
      <c r="AEX54">
        <v>0</v>
      </c>
      <c r="AEY54">
        <v>0</v>
      </c>
      <c r="AEZ54">
        <v>0</v>
      </c>
      <c r="AFA54">
        <v>0</v>
      </c>
      <c r="AFB54">
        <v>0</v>
      </c>
      <c r="AFC54">
        <v>0</v>
      </c>
      <c r="AFD54">
        <v>31</v>
      </c>
      <c r="AFE54">
        <v>0</v>
      </c>
      <c r="AFF54">
        <v>2</v>
      </c>
      <c r="AFG54">
        <v>0</v>
      </c>
      <c r="AFH54">
        <v>0</v>
      </c>
      <c r="AFI54">
        <v>0</v>
      </c>
      <c r="AFJ54">
        <v>0</v>
      </c>
      <c r="AFK54">
        <v>0</v>
      </c>
      <c r="AFL54">
        <v>0</v>
      </c>
      <c r="AFM54">
        <v>0</v>
      </c>
      <c r="AFN54">
        <v>0</v>
      </c>
      <c r="AFO54">
        <v>814</v>
      </c>
      <c r="AFP54">
        <v>30021</v>
      </c>
      <c r="AFQ54">
        <v>0</v>
      </c>
      <c r="AFR54">
        <v>0</v>
      </c>
      <c r="AFS54">
        <v>0</v>
      </c>
      <c r="AFT54">
        <v>2</v>
      </c>
      <c r="AFU54">
        <v>0</v>
      </c>
      <c r="AFV54">
        <v>0</v>
      </c>
      <c r="AFW54">
        <v>0</v>
      </c>
      <c r="AFX54">
        <v>0</v>
      </c>
      <c r="AFY54">
        <v>0</v>
      </c>
      <c r="AFZ54">
        <v>0</v>
      </c>
      <c r="AGA54">
        <v>0</v>
      </c>
      <c r="AGB54">
        <v>0</v>
      </c>
      <c r="AGC54">
        <v>0</v>
      </c>
      <c r="AGD54">
        <v>0</v>
      </c>
      <c r="AGE54">
        <v>0</v>
      </c>
      <c r="AGF54">
        <v>0</v>
      </c>
      <c r="AGG54">
        <v>0</v>
      </c>
      <c r="AGH54">
        <v>0</v>
      </c>
      <c r="AGI54">
        <v>0</v>
      </c>
      <c r="AGJ54">
        <v>0</v>
      </c>
      <c r="AGK54">
        <v>0</v>
      </c>
      <c r="AGL54">
        <v>0</v>
      </c>
      <c r="AGM54">
        <v>0</v>
      </c>
      <c r="AGN54">
        <v>0</v>
      </c>
      <c r="AGO54">
        <v>2</v>
      </c>
      <c r="AGP54">
        <v>0</v>
      </c>
      <c r="AGQ54">
        <v>0</v>
      </c>
      <c r="AGR54">
        <v>0</v>
      </c>
      <c r="AGS54">
        <v>0</v>
      </c>
      <c r="AGT54">
        <v>0</v>
      </c>
      <c r="AGU54">
        <v>0</v>
      </c>
      <c r="AGV54">
        <v>0</v>
      </c>
      <c r="AGW54">
        <v>0</v>
      </c>
      <c r="AGX54">
        <v>0</v>
      </c>
      <c r="AGY54">
        <v>0</v>
      </c>
      <c r="AGZ54">
        <v>0</v>
      </c>
      <c r="AHA54">
        <v>0</v>
      </c>
      <c r="AHB54">
        <v>0</v>
      </c>
      <c r="AHC54">
        <v>0</v>
      </c>
      <c r="AHD54">
        <v>0</v>
      </c>
      <c r="AHE54">
        <v>0</v>
      </c>
      <c r="AHF54">
        <v>0</v>
      </c>
      <c r="AHG54">
        <v>0</v>
      </c>
      <c r="AHH54">
        <v>0</v>
      </c>
      <c r="AHI54">
        <v>0</v>
      </c>
      <c r="AHJ54">
        <v>0</v>
      </c>
      <c r="AHK54">
        <v>0</v>
      </c>
      <c r="AHL54">
        <v>0</v>
      </c>
      <c r="AHM54">
        <v>0</v>
      </c>
      <c r="AHN54">
        <v>0</v>
      </c>
      <c r="AHO54">
        <v>0</v>
      </c>
      <c r="AHP54">
        <v>0</v>
      </c>
      <c r="AHQ54">
        <v>0</v>
      </c>
      <c r="AHR54">
        <v>29</v>
      </c>
      <c r="AHS54">
        <v>24</v>
      </c>
      <c r="AHT54">
        <v>0</v>
      </c>
      <c r="AHU54">
        <v>0</v>
      </c>
      <c r="AHV54">
        <v>0</v>
      </c>
      <c r="AHW54">
        <v>0</v>
      </c>
      <c r="AHX54">
        <v>0</v>
      </c>
      <c r="AHY54">
        <v>0</v>
      </c>
      <c r="AHZ54">
        <v>0</v>
      </c>
      <c r="AIA54">
        <v>0</v>
      </c>
      <c r="AIB54">
        <v>0</v>
      </c>
      <c r="AIC54">
        <v>0</v>
      </c>
      <c r="AID54">
        <v>0</v>
      </c>
      <c r="AIE54">
        <v>0</v>
      </c>
      <c r="AIF54">
        <v>0</v>
      </c>
      <c r="AIG54">
        <v>0</v>
      </c>
      <c r="AIH54">
        <v>0</v>
      </c>
      <c r="AII54">
        <v>0</v>
      </c>
      <c r="AIJ54">
        <v>0</v>
      </c>
      <c r="AIK54">
        <v>0</v>
      </c>
      <c r="AIL54">
        <v>0</v>
      </c>
      <c r="AIM54">
        <v>53</v>
      </c>
      <c r="AIN54">
        <v>0</v>
      </c>
      <c r="AIO54">
        <v>0</v>
      </c>
      <c r="AIP54">
        <v>0</v>
      </c>
      <c r="AIQ54">
        <v>0</v>
      </c>
      <c r="AIR54">
        <v>0</v>
      </c>
      <c r="AIS54">
        <v>0</v>
      </c>
      <c r="AIT54">
        <v>0</v>
      </c>
      <c r="AIU54">
        <v>0</v>
      </c>
      <c r="AIV54">
        <v>0</v>
      </c>
      <c r="AIW54">
        <v>0</v>
      </c>
      <c r="AIX54">
        <v>0</v>
      </c>
      <c r="AIY54">
        <v>0</v>
      </c>
      <c r="AIZ54">
        <v>0</v>
      </c>
      <c r="AJA54">
        <v>0</v>
      </c>
      <c r="AJB54">
        <v>0</v>
      </c>
      <c r="AJC54">
        <v>0</v>
      </c>
      <c r="AJD54">
        <v>0</v>
      </c>
      <c r="AJE54">
        <v>0</v>
      </c>
      <c r="AJF54">
        <v>0</v>
      </c>
      <c r="AJG54">
        <v>0</v>
      </c>
      <c r="AJH54">
        <v>0</v>
      </c>
      <c r="AJI54">
        <v>0</v>
      </c>
      <c r="AJJ54">
        <v>0</v>
      </c>
      <c r="AJK54">
        <v>0</v>
      </c>
      <c r="AJL54">
        <v>0</v>
      </c>
      <c r="AJM54">
        <v>0</v>
      </c>
      <c r="AJN54">
        <v>0</v>
      </c>
      <c r="AJO54">
        <v>0</v>
      </c>
      <c r="AJP54">
        <v>5095</v>
      </c>
      <c r="AJQ54">
        <v>0</v>
      </c>
      <c r="AJR54">
        <v>0</v>
      </c>
      <c r="AJS54">
        <v>0</v>
      </c>
      <c r="AJT54">
        <v>0</v>
      </c>
      <c r="AJU54">
        <v>1</v>
      </c>
      <c r="AJV54">
        <v>0</v>
      </c>
      <c r="AJW54">
        <v>0</v>
      </c>
      <c r="AJX54">
        <v>0</v>
      </c>
      <c r="AJY54">
        <v>0</v>
      </c>
      <c r="AJZ54">
        <v>0</v>
      </c>
      <c r="AKA54">
        <v>0</v>
      </c>
      <c r="AKB54">
        <v>0</v>
      </c>
      <c r="AKC54">
        <v>0</v>
      </c>
      <c r="AKD54">
        <v>0</v>
      </c>
      <c r="AKE54">
        <v>0</v>
      </c>
      <c r="AKF54">
        <v>8162</v>
      </c>
      <c r="AKG54">
        <v>28</v>
      </c>
      <c r="AKH54">
        <v>0</v>
      </c>
      <c r="AKI54">
        <v>0</v>
      </c>
      <c r="AKJ54">
        <v>0</v>
      </c>
      <c r="AKK54">
        <v>0</v>
      </c>
      <c r="AKL54">
        <v>0</v>
      </c>
      <c r="AKM54">
        <v>0</v>
      </c>
      <c r="AKN54">
        <v>0</v>
      </c>
      <c r="AKO54">
        <v>0</v>
      </c>
      <c r="AKP54">
        <v>0</v>
      </c>
      <c r="AKQ54">
        <v>0</v>
      </c>
      <c r="AKR54">
        <v>0</v>
      </c>
      <c r="AKS54">
        <v>0</v>
      </c>
      <c r="AKT54">
        <v>0</v>
      </c>
      <c r="AKU54">
        <v>0</v>
      </c>
      <c r="AKV54">
        <v>0</v>
      </c>
      <c r="AKW54">
        <v>0</v>
      </c>
      <c r="AKX54">
        <v>0</v>
      </c>
      <c r="AKY54">
        <v>0</v>
      </c>
      <c r="AKZ54">
        <v>0</v>
      </c>
      <c r="ALA54">
        <v>0</v>
      </c>
      <c r="ALB54">
        <v>0</v>
      </c>
      <c r="ALC54">
        <v>0</v>
      </c>
      <c r="ALD54">
        <v>0</v>
      </c>
      <c r="ALE54">
        <v>0</v>
      </c>
      <c r="ALF54">
        <v>0</v>
      </c>
      <c r="ALG54">
        <v>0</v>
      </c>
      <c r="ALH54">
        <v>0</v>
      </c>
    </row>
    <row r="55" spans="1:996" hidden="1">
      <c r="A55" s="178" t="s">
        <v>176</v>
      </c>
      <c r="B55">
        <v>2216</v>
      </c>
      <c r="C55">
        <v>248</v>
      </c>
      <c r="D55">
        <v>106</v>
      </c>
      <c r="E55">
        <v>15</v>
      </c>
      <c r="F55">
        <v>0</v>
      </c>
      <c r="G55">
        <v>16</v>
      </c>
      <c r="H55">
        <v>0</v>
      </c>
      <c r="I55">
        <v>552</v>
      </c>
      <c r="J55">
        <v>0</v>
      </c>
      <c r="K55">
        <v>0</v>
      </c>
      <c r="L55">
        <v>0</v>
      </c>
      <c r="M55">
        <v>0</v>
      </c>
      <c r="N55">
        <v>0</v>
      </c>
      <c r="O55">
        <v>45</v>
      </c>
      <c r="P55">
        <v>0</v>
      </c>
      <c r="Q55">
        <v>0</v>
      </c>
      <c r="R55">
        <v>0</v>
      </c>
      <c r="S55">
        <v>1</v>
      </c>
      <c r="T55">
        <v>0</v>
      </c>
      <c r="U55">
        <v>0</v>
      </c>
      <c r="V55">
        <v>0</v>
      </c>
      <c r="W55">
        <v>3199</v>
      </c>
      <c r="X55">
        <v>0</v>
      </c>
      <c r="Y55">
        <v>321</v>
      </c>
      <c r="Z55">
        <v>0</v>
      </c>
      <c r="AA55">
        <v>224</v>
      </c>
      <c r="AB55">
        <v>112</v>
      </c>
      <c r="AC55">
        <v>2</v>
      </c>
      <c r="AD55">
        <v>2</v>
      </c>
      <c r="AE55">
        <v>0</v>
      </c>
      <c r="AF55">
        <v>1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27</v>
      </c>
      <c r="AO55">
        <v>0</v>
      </c>
      <c r="AP55">
        <v>0</v>
      </c>
      <c r="AQ55">
        <v>0</v>
      </c>
      <c r="AR55">
        <v>12</v>
      </c>
      <c r="AS55">
        <v>0</v>
      </c>
      <c r="AT55">
        <v>2</v>
      </c>
      <c r="AU55">
        <v>23</v>
      </c>
      <c r="AV55">
        <v>405</v>
      </c>
      <c r="AW55">
        <v>0</v>
      </c>
      <c r="AX55">
        <v>38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2786</v>
      </c>
      <c r="DX55">
        <v>18</v>
      </c>
      <c r="DY55">
        <v>0</v>
      </c>
      <c r="DZ55">
        <v>1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1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7</v>
      </c>
      <c r="ER55">
        <v>2813</v>
      </c>
      <c r="ES55">
        <v>0</v>
      </c>
      <c r="ET55">
        <v>484</v>
      </c>
      <c r="EU55">
        <v>0</v>
      </c>
      <c r="EV55">
        <v>1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1</v>
      </c>
      <c r="FR55">
        <v>0</v>
      </c>
      <c r="FS55">
        <v>0</v>
      </c>
      <c r="FT55">
        <v>0</v>
      </c>
      <c r="FU55">
        <v>1818</v>
      </c>
      <c r="FV55">
        <v>6</v>
      </c>
      <c r="FW55">
        <v>0</v>
      </c>
      <c r="FX55">
        <v>1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22</v>
      </c>
      <c r="GP55">
        <v>1847</v>
      </c>
      <c r="GQ55">
        <v>0</v>
      </c>
      <c r="GR55">
        <v>388</v>
      </c>
      <c r="GS55">
        <v>0</v>
      </c>
      <c r="GT55">
        <v>11</v>
      </c>
      <c r="GU55">
        <v>1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12</v>
      </c>
      <c r="HP55">
        <v>0</v>
      </c>
      <c r="HQ55">
        <v>2</v>
      </c>
      <c r="HR55">
        <v>0</v>
      </c>
      <c r="HS55">
        <v>102</v>
      </c>
      <c r="HT55">
        <v>116</v>
      </c>
      <c r="HU55">
        <v>2</v>
      </c>
      <c r="HV55">
        <v>4</v>
      </c>
      <c r="HW55">
        <v>0</v>
      </c>
      <c r="HX55">
        <v>0</v>
      </c>
      <c r="HY55">
        <v>0</v>
      </c>
      <c r="HZ55">
        <v>0</v>
      </c>
      <c r="IA55">
        <v>0</v>
      </c>
      <c r="IB55">
        <v>0</v>
      </c>
      <c r="IC55">
        <v>0</v>
      </c>
      <c r="ID55">
        <v>0</v>
      </c>
      <c r="IE55">
        <v>3</v>
      </c>
      <c r="IF55">
        <v>6</v>
      </c>
      <c r="IG55">
        <v>0</v>
      </c>
      <c r="IH55">
        <v>0</v>
      </c>
      <c r="II55">
        <v>0</v>
      </c>
      <c r="IJ55">
        <v>1</v>
      </c>
      <c r="IK55">
        <v>0</v>
      </c>
      <c r="IL55">
        <v>0</v>
      </c>
      <c r="IM55">
        <v>5</v>
      </c>
      <c r="IN55">
        <v>239</v>
      </c>
      <c r="IO55">
        <v>0</v>
      </c>
      <c r="IP55">
        <v>20</v>
      </c>
      <c r="IQ55">
        <v>0</v>
      </c>
      <c r="IR55">
        <v>91</v>
      </c>
      <c r="IS55">
        <v>53</v>
      </c>
      <c r="IT55">
        <v>2</v>
      </c>
      <c r="IU55">
        <v>1</v>
      </c>
      <c r="IV55">
        <v>0</v>
      </c>
      <c r="IW55">
        <v>0</v>
      </c>
      <c r="IX55">
        <v>0</v>
      </c>
      <c r="IY55">
        <v>0</v>
      </c>
      <c r="IZ55">
        <v>0</v>
      </c>
      <c r="JA55">
        <v>0</v>
      </c>
      <c r="JB55">
        <v>0</v>
      </c>
      <c r="JC55">
        <v>0</v>
      </c>
      <c r="JD55">
        <v>6</v>
      </c>
      <c r="JE55">
        <v>3</v>
      </c>
      <c r="JF55">
        <v>0</v>
      </c>
      <c r="JG55">
        <v>0</v>
      </c>
      <c r="JH55">
        <v>0</v>
      </c>
      <c r="JI55">
        <v>0</v>
      </c>
      <c r="JJ55">
        <v>1</v>
      </c>
      <c r="JK55">
        <v>0</v>
      </c>
      <c r="JL55">
        <v>2</v>
      </c>
      <c r="JM55">
        <v>159</v>
      </c>
      <c r="JN55">
        <v>0</v>
      </c>
      <c r="JO55">
        <v>29</v>
      </c>
      <c r="JP55">
        <v>0</v>
      </c>
      <c r="JQ55">
        <v>166</v>
      </c>
      <c r="JR55">
        <v>249</v>
      </c>
      <c r="JS55">
        <v>2</v>
      </c>
      <c r="JT55">
        <v>1</v>
      </c>
      <c r="JU55">
        <v>0</v>
      </c>
      <c r="JV55">
        <v>0</v>
      </c>
      <c r="JW55">
        <v>0</v>
      </c>
      <c r="JX55">
        <v>0</v>
      </c>
      <c r="JY55">
        <v>0</v>
      </c>
      <c r="JZ55">
        <v>0</v>
      </c>
      <c r="KA55">
        <v>0</v>
      </c>
      <c r="KB55">
        <v>0</v>
      </c>
      <c r="KC55">
        <v>0</v>
      </c>
      <c r="KD55">
        <v>9</v>
      </c>
      <c r="KE55">
        <v>0</v>
      </c>
      <c r="KF55">
        <v>0</v>
      </c>
      <c r="KG55">
        <v>0</v>
      </c>
      <c r="KH55">
        <v>1</v>
      </c>
      <c r="KI55">
        <v>0</v>
      </c>
      <c r="KJ55">
        <v>0</v>
      </c>
      <c r="KK55">
        <v>1</v>
      </c>
      <c r="KL55">
        <v>429</v>
      </c>
      <c r="KM55">
        <v>0</v>
      </c>
      <c r="KN55">
        <v>31</v>
      </c>
      <c r="KO55">
        <v>0</v>
      </c>
      <c r="KP55">
        <v>38</v>
      </c>
      <c r="KQ55">
        <v>87</v>
      </c>
      <c r="KR55">
        <v>0</v>
      </c>
      <c r="KS55">
        <v>1</v>
      </c>
      <c r="KT55">
        <v>0</v>
      </c>
      <c r="KU55">
        <v>0</v>
      </c>
      <c r="KV55">
        <v>0</v>
      </c>
      <c r="KW55">
        <v>0</v>
      </c>
      <c r="KX55">
        <v>0</v>
      </c>
      <c r="KY55">
        <v>0</v>
      </c>
      <c r="KZ55">
        <v>0</v>
      </c>
      <c r="LA55">
        <v>0</v>
      </c>
      <c r="LB55">
        <v>0</v>
      </c>
      <c r="LC55">
        <v>1</v>
      </c>
      <c r="LD55">
        <v>0</v>
      </c>
      <c r="LE55">
        <v>0</v>
      </c>
      <c r="LF55">
        <v>0</v>
      </c>
      <c r="LG55">
        <v>0</v>
      </c>
      <c r="LH55">
        <v>0</v>
      </c>
      <c r="LI55">
        <v>0</v>
      </c>
      <c r="LJ55">
        <v>2</v>
      </c>
      <c r="LK55">
        <v>129</v>
      </c>
      <c r="LL55">
        <v>0</v>
      </c>
      <c r="LM55">
        <v>6</v>
      </c>
      <c r="LN55">
        <v>0</v>
      </c>
      <c r="LO55">
        <v>0</v>
      </c>
      <c r="LP55">
        <v>0</v>
      </c>
      <c r="LQ55">
        <v>0</v>
      </c>
      <c r="LR55">
        <v>0</v>
      </c>
      <c r="LS55">
        <v>0</v>
      </c>
      <c r="LT55">
        <v>0</v>
      </c>
      <c r="LU55">
        <v>0</v>
      </c>
      <c r="LV55">
        <v>0</v>
      </c>
      <c r="LW55">
        <v>0</v>
      </c>
      <c r="LX55">
        <v>0</v>
      </c>
      <c r="LY55">
        <v>0</v>
      </c>
      <c r="LZ55">
        <v>0</v>
      </c>
      <c r="MA55">
        <v>0</v>
      </c>
      <c r="MB55">
        <v>0</v>
      </c>
      <c r="MC55">
        <v>0</v>
      </c>
      <c r="MD55">
        <v>0</v>
      </c>
      <c r="ME55">
        <v>0</v>
      </c>
      <c r="MF55">
        <v>0</v>
      </c>
      <c r="MG55">
        <v>0</v>
      </c>
      <c r="MH55">
        <v>0</v>
      </c>
      <c r="MI55">
        <v>0</v>
      </c>
      <c r="MJ55">
        <v>0</v>
      </c>
      <c r="MK55">
        <v>0</v>
      </c>
      <c r="ML55">
        <v>0</v>
      </c>
      <c r="MM55">
        <v>0</v>
      </c>
      <c r="MN55">
        <v>16</v>
      </c>
      <c r="MO55">
        <v>24</v>
      </c>
      <c r="MP55">
        <v>0</v>
      </c>
      <c r="MQ55">
        <v>0</v>
      </c>
      <c r="MR55">
        <v>0</v>
      </c>
      <c r="MS55">
        <v>0</v>
      </c>
      <c r="MT55">
        <v>0</v>
      </c>
      <c r="MU55">
        <v>0</v>
      </c>
      <c r="MV55">
        <v>0</v>
      </c>
      <c r="MW55">
        <v>0</v>
      </c>
      <c r="MX55">
        <v>0</v>
      </c>
      <c r="MY55">
        <v>0</v>
      </c>
      <c r="MZ55">
        <v>0</v>
      </c>
      <c r="NA55">
        <v>0</v>
      </c>
      <c r="NB55">
        <v>0</v>
      </c>
      <c r="NC55">
        <v>0</v>
      </c>
      <c r="ND55">
        <v>0</v>
      </c>
      <c r="NE55">
        <v>0</v>
      </c>
      <c r="NF55">
        <v>0</v>
      </c>
      <c r="NG55">
        <v>0</v>
      </c>
      <c r="NH55">
        <v>0</v>
      </c>
      <c r="NI55">
        <v>40</v>
      </c>
      <c r="NJ55">
        <v>0</v>
      </c>
      <c r="NK55">
        <v>5</v>
      </c>
      <c r="NL55">
        <v>0</v>
      </c>
      <c r="NM55">
        <v>2</v>
      </c>
      <c r="NN55">
        <v>6</v>
      </c>
      <c r="NO55">
        <v>0</v>
      </c>
      <c r="NP55">
        <v>0</v>
      </c>
      <c r="NQ55">
        <v>0</v>
      </c>
      <c r="NR55">
        <v>0</v>
      </c>
      <c r="NS55">
        <v>0</v>
      </c>
      <c r="NT55">
        <v>0</v>
      </c>
      <c r="NU55">
        <v>0</v>
      </c>
      <c r="NV55">
        <v>0</v>
      </c>
      <c r="NW55">
        <v>0</v>
      </c>
      <c r="NX55">
        <v>0</v>
      </c>
      <c r="NY55">
        <v>0</v>
      </c>
      <c r="NZ55">
        <v>0</v>
      </c>
      <c r="OA55">
        <v>0</v>
      </c>
      <c r="OB55">
        <v>0</v>
      </c>
      <c r="OC55">
        <v>0</v>
      </c>
      <c r="OD55">
        <v>0</v>
      </c>
      <c r="OE55">
        <v>0</v>
      </c>
      <c r="OF55">
        <v>0</v>
      </c>
      <c r="OG55">
        <v>2</v>
      </c>
      <c r="OH55">
        <v>10</v>
      </c>
      <c r="OI55">
        <v>0</v>
      </c>
      <c r="OJ55">
        <v>6</v>
      </c>
      <c r="OK55">
        <v>0</v>
      </c>
      <c r="OL55">
        <v>7471</v>
      </c>
      <c r="OM55">
        <v>920</v>
      </c>
      <c r="ON55">
        <v>114</v>
      </c>
      <c r="OO55">
        <v>26</v>
      </c>
      <c r="OP55">
        <v>0</v>
      </c>
      <c r="OQ55">
        <v>17</v>
      </c>
      <c r="OR55">
        <v>0</v>
      </c>
      <c r="OS55">
        <v>552</v>
      </c>
      <c r="OT55">
        <v>0</v>
      </c>
      <c r="OU55">
        <v>0</v>
      </c>
      <c r="OV55">
        <v>0</v>
      </c>
      <c r="OW55">
        <v>0</v>
      </c>
      <c r="OX55">
        <v>9</v>
      </c>
      <c r="OY55">
        <v>92</v>
      </c>
      <c r="OZ55">
        <v>0</v>
      </c>
      <c r="PA55">
        <v>0</v>
      </c>
      <c r="PB55">
        <v>0</v>
      </c>
      <c r="PC55">
        <v>15</v>
      </c>
      <c r="PD55">
        <v>1</v>
      </c>
      <c r="PE55">
        <v>2</v>
      </c>
      <c r="PF55">
        <v>64</v>
      </c>
      <c r="PG55">
        <v>9283</v>
      </c>
      <c r="PH55">
        <v>0</v>
      </c>
      <c r="PI55">
        <v>1330</v>
      </c>
      <c r="PJ55">
        <v>0</v>
      </c>
      <c r="PK55">
        <v>333</v>
      </c>
      <c r="PL55">
        <v>1050</v>
      </c>
      <c r="PM55">
        <v>0</v>
      </c>
      <c r="PN55">
        <v>0</v>
      </c>
      <c r="PO55">
        <v>0</v>
      </c>
      <c r="PP55">
        <v>0</v>
      </c>
      <c r="PQ55">
        <v>0</v>
      </c>
      <c r="PR55">
        <v>0</v>
      </c>
      <c r="PS55">
        <v>0</v>
      </c>
      <c r="PT55">
        <v>36</v>
      </c>
      <c r="PU55">
        <v>0</v>
      </c>
      <c r="PV55">
        <v>0</v>
      </c>
      <c r="PW55">
        <v>0</v>
      </c>
      <c r="PX55">
        <v>0</v>
      </c>
      <c r="PY55">
        <v>0</v>
      </c>
      <c r="PZ55">
        <v>0</v>
      </c>
      <c r="QA55">
        <v>0</v>
      </c>
      <c r="QB55">
        <v>0</v>
      </c>
      <c r="QC55">
        <v>0</v>
      </c>
      <c r="QD55">
        <v>0</v>
      </c>
      <c r="QE55">
        <v>4</v>
      </c>
      <c r="QF55">
        <v>1423</v>
      </c>
      <c r="QG55">
        <v>0</v>
      </c>
      <c r="QH55">
        <v>0</v>
      </c>
      <c r="QI55">
        <v>0</v>
      </c>
      <c r="QJ55">
        <v>85</v>
      </c>
      <c r="QK55">
        <v>600</v>
      </c>
      <c r="QL55">
        <v>0</v>
      </c>
      <c r="QM55">
        <v>0</v>
      </c>
      <c r="QN55">
        <v>0</v>
      </c>
      <c r="QO55">
        <v>0</v>
      </c>
      <c r="QP55">
        <v>0</v>
      </c>
      <c r="QQ55">
        <v>0</v>
      </c>
      <c r="QR55">
        <v>0</v>
      </c>
      <c r="QS55">
        <v>0</v>
      </c>
      <c r="QT55">
        <v>0</v>
      </c>
      <c r="QU55">
        <v>0</v>
      </c>
      <c r="QV55">
        <v>0</v>
      </c>
      <c r="QW55">
        <v>0</v>
      </c>
      <c r="QX55">
        <v>0</v>
      </c>
      <c r="QY55">
        <v>0</v>
      </c>
      <c r="QZ55">
        <v>0</v>
      </c>
      <c r="RA55">
        <v>0</v>
      </c>
      <c r="RB55">
        <v>0</v>
      </c>
      <c r="RC55">
        <v>0</v>
      </c>
      <c r="RD55">
        <v>9</v>
      </c>
      <c r="RE55">
        <v>694</v>
      </c>
      <c r="RF55">
        <v>0</v>
      </c>
      <c r="RG55">
        <v>0</v>
      </c>
      <c r="RH55">
        <v>0</v>
      </c>
      <c r="RI55">
        <v>2263</v>
      </c>
      <c r="RJ55">
        <v>1657</v>
      </c>
      <c r="RK55">
        <v>0</v>
      </c>
      <c r="RL55">
        <v>0</v>
      </c>
      <c r="RM55">
        <v>0</v>
      </c>
      <c r="RN55">
        <v>0</v>
      </c>
      <c r="RO55">
        <v>0</v>
      </c>
      <c r="RP55">
        <v>0</v>
      </c>
      <c r="RQ55">
        <v>0</v>
      </c>
      <c r="RR55">
        <v>0</v>
      </c>
      <c r="RS55">
        <v>0</v>
      </c>
      <c r="RT55">
        <v>0</v>
      </c>
      <c r="RU55">
        <v>0</v>
      </c>
      <c r="RV55">
        <v>0</v>
      </c>
      <c r="RW55">
        <v>0</v>
      </c>
      <c r="RX55">
        <v>0</v>
      </c>
      <c r="RY55">
        <v>0</v>
      </c>
      <c r="RZ55">
        <v>0</v>
      </c>
      <c r="SA55">
        <v>0</v>
      </c>
      <c r="SB55">
        <v>0</v>
      </c>
      <c r="SC55">
        <v>31</v>
      </c>
      <c r="SD55">
        <v>3951</v>
      </c>
      <c r="SE55">
        <v>0</v>
      </c>
      <c r="SF55">
        <v>0</v>
      </c>
      <c r="SG55">
        <v>0</v>
      </c>
      <c r="SH55">
        <v>0</v>
      </c>
      <c r="SI55">
        <v>0</v>
      </c>
      <c r="SJ55">
        <v>0</v>
      </c>
      <c r="SK55">
        <v>0</v>
      </c>
      <c r="SL55">
        <v>0</v>
      </c>
      <c r="SM55">
        <v>0</v>
      </c>
      <c r="SN55">
        <v>0</v>
      </c>
      <c r="SO55">
        <v>0</v>
      </c>
      <c r="SP55">
        <v>0</v>
      </c>
      <c r="SQ55">
        <v>0</v>
      </c>
      <c r="SR55">
        <v>0</v>
      </c>
      <c r="SS55">
        <v>0</v>
      </c>
      <c r="ST55">
        <v>0</v>
      </c>
      <c r="SU55">
        <v>0</v>
      </c>
      <c r="SV55">
        <v>0</v>
      </c>
      <c r="SW55">
        <v>0</v>
      </c>
      <c r="SX55">
        <v>0</v>
      </c>
      <c r="SY55">
        <v>0</v>
      </c>
      <c r="SZ55">
        <v>0</v>
      </c>
      <c r="TA55">
        <v>0</v>
      </c>
      <c r="TB55">
        <v>0</v>
      </c>
      <c r="TC55">
        <v>0</v>
      </c>
      <c r="TD55">
        <v>0</v>
      </c>
      <c r="TE55">
        <v>0</v>
      </c>
      <c r="TF55">
        <v>0</v>
      </c>
      <c r="TG55">
        <v>0</v>
      </c>
      <c r="TH55">
        <v>0</v>
      </c>
      <c r="TI55">
        <v>0</v>
      </c>
      <c r="TJ55">
        <v>0</v>
      </c>
      <c r="TK55">
        <v>0</v>
      </c>
      <c r="TL55">
        <v>0</v>
      </c>
      <c r="TM55">
        <v>0</v>
      </c>
      <c r="TN55">
        <v>0</v>
      </c>
      <c r="TO55">
        <v>0</v>
      </c>
      <c r="TP55">
        <v>0</v>
      </c>
      <c r="TQ55">
        <v>0</v>
      </c>
      <c r="TR55">
        <v>0</v>
      </c>
      <c r="TS55">
        <v>0</v>
      </c>
      <c r="TT55">
        <v>0</v>
      </c>
      <c r="TU55">
        <v>0</v>
      </c>
      <c r="TV55">
        <v>0</v>
      </c>
      <c r="TW55">
        <v>0</v>
      </c>
      <c r="TX55">
        <v>0</v>
      </c>
      <c r="TY55">
        <v>0</v>
      </c>
      <c r="TZ55">
        <v>0</v>
      </c>
      <c r="UA55">
        <v>0</v>
      </c>
      <c r="UB55">
        <v>0</v>
      </c>
      <c r="UC55">
        <v>0</v>
      </c>
      <c r="UD55">
        <v>0</v>
      </c>
      <c r="UE55">
        <v>0</v>
      </c>
      <c r="UF55">
        <v>159</v>
      </c>
      <c r="UG55">
        <v>187</v>
      </c>
      <c r="UH55">
        <v>0</v>
      </c>
      <c r="UI55">
        <v>0</v>
      </c>
      <c r="UJ55">
        <v>0</v>
      </c>
      <c r="UK55">
        <v>0</v>
      </c>
      <c r="UL55">
        <v>0</v>
      </c>
      <c r="UM55">
        <v>0</v>
      </c>
      <c r="UN55">
        <v>0</v>
      </c>
      <c r="UO55">
        <v>0</v>
      </c>
      <c r="UP55">
        <v>0</v>
      </c>
      <c r="UQ55">
        <v>0</v>
      </c>
      <c r="UR55">
        <v>0</v>
      </c>
      <c r="US55">
        <v>0</v>
      </c>
      <c r="UT55">
        <v>0</v>
      </c>
      <c r="UU55">
        <v>0</v>
      </c>
      <c r="UV55">
        <v>0</v>
      </c>
      <c r="UW55">
        <v>0</v>
      </c>
      <c r="UX55">
        <v>0</v>
      </c>
      <c r="UY55">
        <v>0</v>
      </c>
      <c r="UZ55">
        <v>1</v>
      </c>
      <c r="VA55">
        <v>347</v>
      </c>
      <c r="VB55">
        <v>0</v>
      </c>
      <c r="VC55">
        <v>0</v>
      </c>
      <c r="VD55">
        <v>0</v>
      </c>
      <c r="VE55">
        <v>0</v>
      </c>
      <c r="VF55">
        <v>4</v>
      </c>
      <c r="VG55">
        <v>0</v>
      </c>
      <c r="VH55">
        <v>0</v>
      </c>
      <c r="VI55">
        <v>0</v>
      </c>
      <c r="VJ55">
        <v>0</v>
      </c>
      <c r="VK55">
        <v>0</v>
      </c>
      <c r="VL55">
        <v>0</v>
      </c>
      <c r="VM55">
        <v>0</v>
      </c>
      <c r="VN55">
        <v>0</v>
      </c>
      <c r="VO55">
        <v>0</v>
      </c>
      <c r="VP55">
        <v>0</v>
      </c>
      <c r="VQ55">
        <v>0</v>
      </c>
      <c r="VR55">
        <v>0</v>
      </c>
      <c r="VS55">
        <v>0</v>
      </c>
      <c r="VT55">
        <v>0</v>
      </c>
      <c r="VU55">
        <v>0</v>
      </c>
      <c r="VV55">
        <v>0</v>
      </c>
      <c r="VW55">
        <v>0</v>
      </c>
      <c r="VX55">
        <v>0</v>
      </c>
      <c r="VY55">
        <v>0</v>
      </c>
      <c r="VZ55">
        <v>4</v>
      </c>
      <c r="WA55">
        <v>0</v>
      </c>
      <c r="WB55">
        <v>0</v>
      </c>
      <c r="WC55">
        <v>0</v>
      </c>
      <c r="WD55">
        <v>5</v>
      </c>
      <c r="WE55">
        <v>0</v>
      </c>
      <c r="WF55">
        <v>0</v>
      </c>
      <c r="WG55">
        <v>0</v>
      </c>
      <c r="WH55">
        <v>0</v>
      </c>
      <c r="WI55">
        <v>0</v>
      </c>
      <c r="WJ55">
        <v>0</v>
      </c>
      <c r="WK55">
        <v>0</v>
      </c>
      <c r="WL55">
        <v>0</v>
      </c>
      <c r="WM55">
        <v>0</v>
      </c>
      <c r="WN55">
        <v>0</v>
      </c>
      <c r="WO55">
        <v>0</v>
      </c>
      <c r="WP55">
        <v>0</v>
      </c>
      <c r="WQ55">
        <v>0</v>
      </c>
      <c r="WR55">
        <v>0</v>
      </c>
      <c r="WS55">
        <v>0</v>
      </c>
      <c r="WT55">
        <v>0</v>
      </c>
      <c r="WU55">
        <v>0</v>
      </c>
      <c r="WV55">
        <v>0</v>
      </c>
      <c r="WW55">
        <v>0</v>
      </c>
      <c r="WX55">
        <v>0</v>
      </c>
      <c r="WY55">
        <v>5</v>
      </c>
      <c r="WZ55">
        <v>0</v>
      </c>
      <c r="XA55">
        <v>0</v>
      </c>
      <c r="XB55">
        <v>0</v>
      </c>
      <c r="XC55">
        <v>5</v>
      </c>
      <c r="XD55">
        <v>3</v>
      </c>
      <c r="XE55">
        <v>0</v>
      </c>
      <c r="XF55">
        <v>0</v>
      </c>
      <c r="XG55">
        <v>0</v>
      </c>
      <c r="XH55">
        <v>0</v>
      </c>
      <c r="XI55">
        <v>0</v>
      </c>
      <c r="XJ55">
        <v>0</v>
      </c>
      <c r="XK55">
        <v>0</v>
      </c>
      <c r="XL55">
        <v>0</v>
      </c>
      <c r="XM55">
        <v>0</v>
      </c>
      <c r="XN55">
        <v>0</v>
      </c>
      <c r="XO55">
        <v>0</v>
      </c>
      <c r="XP55">
        <v>0</v>
      </c>
      <c r="XQ55">
        <v>0</v>
      </c>
      <c r="XR55">
        <v>0</v>
      </c>
      <c r="XS55">
        <v>0</v>
      </c>
      <c r="XT55">
        <v>0</v>
      </c>
      <c r="XU55">
        <v>0</v>
      </c>
      <c r="XV55">
        <v>0</v>
      </c>
      <c r="XW55">
        <v>0</v>
      </c>
      <c r="XX55">
        <v>8</v>
      </c>
      <c r="XY55">
        <v>0</v>
      </c>
      <c r="XZ55">
        <v>0</v>
      </c>
      <c r="YA55">
        <v>0</v>
      </c>
      <c r="YB55">
        <v>3</v>
      </c>
      <c r="YC55">
        <v>2</v>
      </c>
      <c r="YD55">
        <v>0</v>
      </c>
      <c r="YE55">
        <v>0</v>
      </c>
      <c r="YF55">
        <v>0</v>
      </c>
      <c r="YG55">
        <v>0</v>
      </c>
      <c r="YH55">
        <v>0</v>
      </c>
      <c r="YI55">
        <v>0</v>
      </c>
      <c r="YJ55">
        <v>0</v>
      </c>
      <c r="YK55">
        <v>0</v>
      </c>
      <c r="YL55">
        <v>0</v>
      </c>
      <c r="YM55">
        <v>0</v>
      </c>
      <c r="YN55">
        <v>0</v>
      </c>
      <c r="YO55">
        <v>0</v>
      </c>
      <c r="YP55">
        <v>0</v>
      </c>
      <c r="YQ55">
        <v>0</v>
      </c>
      <c r="YR55">
        <v>0</v>
      </c>
      <c r="YS55">
        <v>0</v>
      </c>
      <c r="YT55">
        <v>0</v>
      </c>
      <c r="YU55">
        <v>0</v>
      </c>
      <c r="YV55">
        <v>0</v>
      </c>
      <c r="YW55">
        <v>5</v>
      </c>
      <c r="YX55">
        <v>0</v>
      </c>
      <c r="YY55">
        <v>0</v>
      </c>
      <c r="YZ55">
        <v>0</v>
      </c>
      <c r="ZA55">
        <v>0</v>
      </c>
      <c r="ZB55">
        <v>0</v>
      </c>
      <c r="ZC55">
        <v>0</v>
      </c>
      <c r="ZD55">
        <v>0</v>
      </c>
      <c r="ZE55">
        <v>0</v>
      </c>
      <c r="ZF55">
        <v>0</v>
      </c>
      <c r="ZG55">
        <v>0</v>
      </c>
      <c r="ZH55">
        <v>0</v>
      </c>
      <c r="ZI55">
        <v>0</v>
      </c>
      <c r="ZJ55">
        <v>0</v>
      </c>
      <c r="ZK55">
        <v>0</v>
      </c>
      <c r="ZL55">
        <v>0</v>
      </c>
      <c r="ZM55">
        <v>0</v>
      </c>
      <c r="ZN55">
        <v>0</v>
      </c>
      <c r="ZO55">
        <v>0</v>
      </c>
      <c r="ZP55">
        <v>0</v>
      </c>
      <c r="ZQ55">
        <v>0</v>
      </c>
      <c r="ZR55">
        <v>0</v>
      </c>
      <c r="ZS55">
        <v>0</v>
      </c>
      <c r="ZT55">
        <v>0</v>
      </c>
      <c r="ZU55">
        <v>0</v>
      </c>
      <c r="ZV55">
        <v>0</v>
      </c>
      <c r="ZW55">
        <v>0</v>
      </c>
      <c r="ZX55">
        <v>0</v>
      </c>
      <c r="ZY55">
        <v>0</v>
      </c>
      <c r="ZZ55">
        <v>3</v>
      </c>
      <c r="AAA55">
        <v>0</v>
      </c>
      <c r="AAB55">
        <v>0</v>
      </c>
      <c r="AAC55">
        <v>0</v>
      </c>
      <c r="AAD55">
        <v>0</v>
      </c>
      <c r="AAE55">
        <v>0</v>
      </c>
      <c r="AAF55">
        <v>0</v>
      </c>
      <c r="AAG55">
        <v>0</v>
      </c>
      <c r="AAH55">
        <v>0</v>
      </c>
      <c r="AAI55">
        <v>0</v>
      </c>
      <c r="AAJ55">
        <v>0</v>
      </c>
      <c r="AAK55">
        <v>0</v>
      </c>
      <c r="AAL55">
        <v>0</v>
      </c>
      <c r="AAM55">
        <v>0</v>
      </c>
      <c r="AAN55">
        <v>0</v>
      </c>
      <c r="AAO55">
        <v>0</v>
      </c>
      <c r="AAP55">
        <v>0</v>
      </c>
      <c r="AAQ55">
        <v>0</v>
      </c>
      <c r="AAR55">
        <v>0</v>
      </c>
      <c r="AAS55">
        <v>0</v>
      </c>
      <c r="AAT55">
        <v>0</v>
      </c>
      <c r="AAU55">
        <v>3</v>
      </c>
      <c r="AAV55">
        <v>0</v>
      </c>
      <c r="AAW55">
        <v>0</v>
      </c>
      <c r="AAX55">
        <v>0</v>
      </c>
      <c r="AAY55">
        <v>12</v>
      </c>
      <c r="AAZ55">
        <v>5</v>
      </c>
      <c r="ABA55">
        <v>0</v>
      </c>
      <c r="ABB55">
        <v>0</v>
      </c>
      <c r="ABC55">
        <v>0</v>
      </c>
      <c r="ABD55">
        <v>0</v>
      </c>
      <c r="ABE55">
        <v>0</v>
      </c>
      <c r="ABF55">
        <v>0</v>
      </c>
      <c r="ABG55">
        <v>0</v>
      </c>
      <c r="ABH55">
        <v>0</v>
      </c>
      <c r="ABI55">
        <v>0</v>
      </c>
      <c r="ABJ55">
        <v>0</v>
      </c>
      <c r="ABK55">
        <v>0</v>
      </c>
      <c r="ABL55">
        <v>0</v>
      </c>
      <c r="ABM55">
        <v>0</v>
      </c>
      <c r="ABN55">
        <v>0</v>
      </c>
      <c r="ABO55">
        <v>0</v>
      </c>
      <c r="ABP55">
        <v>0</v>
      </c>
      <c r="ABQ55">
        <v>0</v>
      </c>
      <c r="ABR55">
        <v>0</v>
      </c>
      <c r="ABS55">
        <v>0</v>
      </c>
      <c r="ABT55">
        <v>17</v>
      </c>
      <c r="ABU55">
        <v>0</v>
      </c>
      <c r="ABV55">
        <v>0</v>
      </c>
      <c r="ABW55">
        <v>0</v>
      </c>
      <c r="ABX55">
        <v>0</v>
      </c>
      <c r="ABY55">
        <v>0</v>
      </c>
      <c r="ABZ55">
        <v>0</v>
      </c>
      <c r="ACA55">
        <v>0</v>
      </c>
      <c r="ACB55">
        <v>0</v>
      </c>
      <c r="ACC55">
        <v>0</v>
      </c>
      <c r="ACD55">
        <v>0</v>
      </c>
      <c r="ACE55">
        <v>0</v>
      </c>
      <c r="ACF55">
        <v>0</v>
      </c>
      <c r="ACG55">
        <v>0</v>
      </c>
      <c r="ACH55">
        <v>0</v>
      </c>
      <c r="ACI55">
        <v>0</v>
      </c>
      <c r="ACJ55">
        <v>0</v>
      </c>
      <c r="ACK55">
        <v>0</v>
      </c>
      <c r="ACL55">
        <v>0</v>
      </c>
      <c r="ACM55">
        <v>0</v>
      </c>
      <c r="ACN55">
        <v>0</v>
      </c>
      <c r="ACO55">
        <v>0</v>
      </c>
      <c r="ACP55">
        <v>0</v>
      </c>
      <c r="ACQ55">
        <v>0</v>
      </c>
      <c r="ACR55">
        <v>0</v>
      </c>
      <c r="ACS55">
        <v>0</v>
      </c>
      <c r="ACT55">
        <v>0</v>
      </c>
      <c r="ACU55">
        <v>0</v>
      </c>
      <c r="ACV55">
        <v>0</v>
      </c>
      <c r="ACW55">
        <v>550</v>
      </c>
      <c r="ACX55">
        <v>503</v>
      </c>
      <c r="ACY55">
        <v>0</v>
      </c>
      <c r="ACZ55">
        <v>0</v>
      </c>
      <c r="ADA55">
        <v>0</v>
      </c>
      <c r="ADB55">
        <v>0</v>
      </c>
      <c r="ADC55">
        <v>0</v>
      </c>
      <c r="ADD55">
        <v>0</v>
      </c>
      <c r="ADE55">
        <v>0</v>
      </c>
      <c r="ADF55">
        <v>0</v>
      </c>
      <c r="ADG55">
        <v>0</v>
      </c>
      <c r="ADH55">
        <v>0</v>
      </c>
      <c r="ADI55">
        <v>0</v>
      </c>
      <c r="ADJ55">
        <v>0</v>
      </c>
      <c r="ADK55">
        <v>0</v>
      </c>
      <c r="ADL55">
        <v>0</v>
      </c>
      <c r="ADM55">
        <v>0</v>
      </c>
      <c r="ADN55">
        <v>0</v>
      </c>
      <c r="ADO55">
        <v>0</v>
      </c>
      <c r="ADP55">
        <v>0</v>
      </c>
      <c r="ADQ55">
        <v>7</v>
      </c>
      <c r="ADR55">
        <v>1060</v>
      </c>
      <c r="ADS55">
        <v>0</v>
      </c>
      <c r="ADT55">
        <v>0</v>
      </c>
      <c r="ADU55">
        <v>0</v>
      </c>
      <c r="ADV55">
        <v>1624</v>
      </c>
      <c r="ADW55">
        <v>959</v>
      </c>
      <c r="ADX55">
        <v>0</v>
      </c>
      <c r="ADY55">
        <v>0</v>
      </c>
      <c r="ADZ55">
        <v>0</v>
      </c>
      <c r="AEA55">
        <v>0</v>
      </c>
      <c r="AEB55">
        <v>0</v>
      </c>
      <c r="AEC55">
        <v>0</v>
      </c>
      <c r="AED55">
        <v>0</v>
      </c>
      <c r="AEE55">
        <v>0</v>
      </c>
      <c r="AEF55">
        <v>0</v>
      </c>
      <c r="AEG55">
        <v>0</v>
      </c>
      <c r="AEH55">
        <v>0</v>
      </c>
      <c r="AEI55">
        <v>0</v>
      </c>
      <c r="AEJ55">
        <v>0</v>
      </c>
      <c r="AEK55">
        <v>0</v>
      </c>
      <c r="AEL55">
        <v>0</v>
      </c>
      <c r="AEM55">
        <v>0</v>
      </c>
      <c r="AEN55">
        <v>0</v>
      </c>
      <c r="AEO55">
        <v>0</v>
      </c>
      <c r="AEP55">
        <v>28</v>
      </c>
      <c r="AEQ55">
        <v>2611</v>
      </c>
      <c r="AER55">
        <v>0</v>
      </c>
      <c r="AES55">
        <v>0</v>
      </c>
      <c r="AET55">
        <v>0</v>
      </c>
      <c r="AEU55">
        <v>5042</v>
      </c>
      <c r="AEV55">
        <v>4970</v>
      </c>
      <c r="AEW55">
        <v>0</v>
      </c>
      <c r="AEX55">
        <v>0</v>
      </c>
      <c r="AEY55">
        <v>0</v>
      </c>
      <c r="AEZ55">
        <v>0</v>
      </c>
      <c r="AFA55">
        <v>0</v>
      </c>
      <c r="AFB55">
        <v>0</v>
      </c>
      <c r="AFC55">
        <v>0</v>
      </c>
      <c r="AFD55">
        <v>36</v>
      </c>
      <c r="AFE55">
        <v>0</v>
      </c>
      <c r="AFF55">
        <v>0</v>
      </c>
      <c r="AFG55">
        <v>0</v>
      </c>
      <c r="AFH55">
        <v>0</v>
      </c>
      <c r="AFI55">
        <v>0</v>
      </c>
      <c r="AFJ55">
        <v>0</v>
      </c>
      <c r="AFK55">
        <v>0</v>
      </c>
      <c r="AFL55">
        <v>0</v>
      </c>
      <c r="AFM55">
        <v>0</v>
      </c>
      <c r="AFN55">
        <v>0</v>
      </c>
      <c r="AFO55">
        <v>80</v>
      </c>
      <c r="AFP55">
        <v>10128</v>
      </c>
      <c r="AFQ55">
        <v>0</v>
      </c>
      <c r="AFR55">
        <v>0</v>
      </c>
      <c r="AFS55">
        <v>0</v>
      </c>
      <c r="AFT55">
        <v>0</v>
      </c>
      <c r="AFU55">
        <v>0</v>
      </c>
      <c r="AFV55">
        <v>0</v>
      </c>
      <c r="AFW55">
        <v>0</v>
      </c>
      <c r="AFX55">
        <v>0</v>
      </c>
      <c r="AFY55">
        <v>0</v>
      </c>
      <c r="AFZ55">
        <v>0</v>
      </c>
      <c r="AGA55">
        <v>0</v>
      </c>
      <c r="AGB55">
        <v>0</v>
      </c>
      <c r="AGC55">
        <v>0</v>
      </c>
      <c r="AGD55">
        <v>0</v>
      </c>
      <c r="AGE55">
        <v>0</v>
      </c>
      <c r="AGF55">
        <v>0</v>
      </c>
      <c r="AGG55">
        <v>0</v>
      </c>
      <c r="AGH55">
        <v>0</v>
      </c>
      <c r="AGI55">
        <v>0</v>
      </c>
      <c r="AGJ55">
        <v>0</v>
      </c>
      <c r="AGK55">
        <v>0</v>
      </c>
      <c r="AGL55">
        <v>0</v>
      </c>
      <c r="AGM55">
        <v>0</v>
      </c>
      <c r="AGN55">
        <v>0</v>
      </c>
      <c r="AGO55">
        <v>0</v>
      </c>
      <c r="AGP55">
        <v>0</v>
      </c>
      <c r="AGQ55">
        <v>0</v>
      </c>
      <c r="AGR55">
        <v>0</v>
      </c>
      <c r="AGS55">
        <v>0</v>
      </c>
      <c r="AGT55">
        <v>0</v>
      </c>
      <c r="AGU55">
        <v>0</v>
      </c>
      <c r="AGV55">
        <v>0</v>
      </c>
      <c r="AGW55">
        <v>0</v>
      </c>
      <c r="AGX55">
        <v>0</v>
      </c>
      <c r="AGY55">
        <v>0</v>
      </c>
      <c r="AGZ55">
        <v>0</v>
      </c>
      <c r="AHA55">
        <v>0</v>
      </c>
      <c r="AHB55">
        <v>0</v>
      </c>
      <c r="AHC55">
        <v>0</v>
      </c>
      <c r="AHD55">
        <v>0</v>
      </c>
      <c r="AHE55">
        <v>0</v>
      </c>
      <c r="AHF55">
        <v>0</v>
      </c>
      <c r="AHG55">
        <v>0</v>
      </c>
      <c r="AHH55">
        <v>0</v>
      </c>
      <c r="AHI55">
        <v>0</v>
      </c>
      <c r="AHJ55">
        <v>0</v>
      </c>
      <c r="AHK55">
        <v>0</v>
      </c>
      <c r="AHL55">
        <v>0</v>
      </c>
      <c r="AHM55">
        <v>0</v>
      </c>
      <c r="AHN55">
        <v>0</v>
      </c>
      <c r="AHO55">
        <v>0</v>
      </c>
      <c r="AHP55">
        <v>0</v>
      </c>
      <c r="AHQ55">
        <v>0</v>
      </c>
      <c r="AHR55">
        <v>0</v>
      </c>
      <c r="AHS55">
        <v>0</v>
      </c>
      <c r="AHT55">
        <v>0</v>
      </c>
      <c r="AHU55">
        <v>0</v>
      </c>
      <c r="AHV55">
        <v>0</v>
      </c>
      <c r="AHW55">
        <v>0</v>
      </c>
      <c r="AHX55">
        <v>0</v>
      </c>
      <c r="AHY55">
        <v>0</v>
      </c>
      <c r="AHZ55">
        <v>0</v>
      </c>
      <c r="AIA55">
        <v>0</v>
      </c>
      <c r="AIB55">
        <v>0</v>
      </c>
      <c r="AIC55">
        <v>0</v>
      </c>
      <c r="AID55">
        <v>0</v>
      </c>
      <c r="AIE55">
        <v>0</v>
      </c>
      <c r="AIF55">
        <v>0</v>
      </c>
      <c r="AIG55">
        <v>0</v>
      </c>
      <c r="AIH55">
        <v>0</v>
      </c>
      <c r="AII55">
        <v>0</v>
      </c>
      <c r="AIJ55">
        <v>0</v>
      </c>
      <c r="AIK55">
        <v>0</v>
      </c>
      <c r="AIL55">
        <v>0</v>
      </c>
      <c r="AIM55">
        <v>0</v>
      </c>
      <c r="AIN55">
        <v>0</v>
      </c>
      <c r="AIO55">
        <v>0</v>
      </c>
      <c r="AIP55">
        <v>0</v>
      </c>
      <c r="AIQ55">
        <v>0</v>
      </c>
      <c r="AIR55">
        <v>0</v>
      </c>
      <c r="AIS55">
        <v>0</v>
      </c>
      <c r="AIT55">
        <v>0</v>
      </c>
      <c r="AIU55">
        <v>0</v>
      </c>
      <c r="AIV55">
        <v>0</v>
      </c>
      <c r="AIW55">
        <v>0</v>
      </c>
      <c r="AIX55">
        <v>0</v>
      </c>
      <c r="AIY55">
        <v>0</v>
      </c>
      <c r="AIZ55">
        <v>0</v>
      </c>
      <c r="AJA55">
        <v>0</v>
      </c>
      <c r="AJB55">
        <v>0</v>
      </c>
      <c r="AJC55">
        <v>0</v>
      </c>
      <c r="AJD55">
        <v>0</v>
      </c>
      <c r="AJE55">
        <v>0</v>
      </c>
      <c r="AJF55">
        <v>0</v>
      </c>
      <c r="AJG55">
        <v>0</v>
      </c>
      <c r="AJH55">
        <v>0</v>
      </c>
      <c r="AJI55">
        <v>0</v>
      </c>
      <c r="AJJ55">
        <v>0</v>
      </c>
      <c r="AJK55">
        <v>0</v>
      </c>
      <c r="AJL55">
        <v>0</v>
      </c>
      <c r="AJM55">
        <v>0</v>
      </c>
      <c r="AJN55">
        <v>0</v>
      </c>
      <c r="AJO55">
        <v>0</v>
      </c>
      <c r="AJP55">
        <v>3199</v>
      </c>
      <c r="AJQ55">
        <v>2</v>
      </c>
      <c r="AJR55">
        <v>0</v>
      </c>
      <c r="AJS55">
        <v>0</v>
      </c>
      <c r="AJT55">
        <v>0</v>
      </c>
      <c r="AJU55">
        <v>10</v>
      </c>
      <c r="AJV55">
        <v>0</v>
      </c>
      <c r="AJW55">
        <v>0</v>
      </c>
      <c r="AJX55">
        <v>0</v>
      </c>
      <c r="AJY55">
        <v>0</v>
      </c>
      <c r="AJZ55">
        <v>0</v>
      </c>
      <c r="AKA55">
        <v>0</v>
      </c>
      <c r="AKB55">
        <v>0</v>
      </c>
      <c r="AKC55">
        <v>0</v>
      </c>
      <c r="AKD55">
        <v>0</v>
      </c>
      <c r="AKE55">
        <v>0</v>
      </c>
      <c r="AKF55">
        <v>1264</v>
      </c>
      <c r="AKG55">
        <v>36</v>
      </c>
      <c r="AKH55">
        <v>0</v>
      </c>
      <c r="AKI55">
        <v>0</v>
      </c>
      <c r="AKJ55">
        <v>0</v>
      </c>
      <c r="AKK55">
        <v>0</v>
      </c>
      <c r="AKL55">
        <v>0</v>
      </c>
      <c r="AKM55">
        <v>0</v>
      </c>
      <c r="AKN55">
        <v>0</v>
      </c>
      <c r="AKO55">
        <v>0</v>
      </c>
      <c r="AKP55">
        <v>0</v>
      </c>
      <c r="AKQ55">
        <v>0</v>
      </c>
      <c r="AKR55">
        <v>0</v>
      </c>
      <c r="AKS55">
        <v>0</v>
      </c>
      <c r="AKT55">
        <v>0</v>
      </c>
      <c r="AKU55">
        <v>0</v>
      </c>
      <c r="AKV55">
        <v>0</v>
      </c>
      <c r="AKW55">
        <v>0</v>
      </c>
      <c r="AKX55">
        <v>0</v>
      </c>
      <c r="AKY55">
        <v>0</v>
      </c>
      <c r="AKZ55">
        <v>0</v>
      </c>
      <c r="ALA55">
        <v>0</v>
      </c>
      <c r="ALB55">
        <v>0</v>
      </c>
      <c r="ALC55">
        <v>0</v>
      </c>
      <c r="ALD55">
        <v>0</v>
      </c>
      <c r="ALE55">
        <v>0</v>
      </c>
      <c r="ALF55">
        <v>0</v>
      </c>
      <c r="ALG55">
        <v>0</v>
      </c>
      <c r="ALH55">
        <v>0</v>
      </c>
    </row>
    <row r="56" spans="1:996" hidden="1">
      <c r="A56" s="178" t="s">
        <v>177</v>
      </c>
      <c r="B56">
        <v>534</v>
      </c>
      <c r="C56">
        <v>108</v>
      </c>
      <c r="D56">
        <v>31</v>
      </c>
      <c r="E56">
        <v>10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8</v>
      </c>
      <c r="P56">
        <v>0</v>
      </c>
      <c r="Q56">
        <v>0</v>
      </c>
      <c r="R56">
        <v>0</v>
      </c>
      <c r="S56">
        <v>6</v>
      </c>
      <c r="T56">
        <v>0</v>
      </c>
      <c r="U56">
        <v>0</v>
      </c>
      <c r="V56">
        <v>31</v>
      </c>
      <c r="W56">
        <v>728</v>
      </c>
      <c r="X56">
        <v>0</v>
      </c>
      <c r="Y56">
        <v>107</v>
      </c>
      <c r="Z56">
        <v>0</v>
      </c>
      <c r="AA56">
        <v>20</v>
      </c>
      <c r="AB56">
        <v>85</v>
      </c>
      <c r="AC56">
        <v>2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4</v>
      </c>
      <c r="AO56">
        <v>0</v>
      </c>
      <c r="AP56">
        <v>0</v>
      </c>
      <c r="AQ56">
        <v>0</v>
      </c>
      <c r="AR56">
        <v>1</v>
      </c>
      <c r="AS56">
        <v>0</v>
      </c>
      <c r="AT56">
        <v>0</v>
      </c>
      <c r="AU56">
        <v>5</v>
      </c>
      <c r="AV56">
        <v>117</v>
      </c>
      <c r="AW56">
        <v>0</v>
      </c>
      <c r="AX56">
        <v>1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1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1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2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3</v>
      </c>
      <c r="FP56">
        <v>0</v>
      </c>
      <c r="FQ56">
        <v>5</v>
      </c>
      <c r="FR56">
        <v>0</v>
      </c>
      <c r="FS56">
        <v>0</v>
      </c>
      <c r="FT56">
        <v>0</v>
      </c>
      <c r="FU56">
        <v>416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1</v>
      </c>
      <c r="GO56">
        <v>493</v>
      </c>
      <c r="GP56">
        <v>910</v>
      </c>
      <c r="GQ56">
        <v>0</v>
      </c>
      <c r="GR56">
        <v>74</v>
      </c>
      <c r="GS56">
        <v>0</v>
      </c>
      <c r="GT56">
        <v>4</v>
      </c>
      <c r="GU56">
        <v>0</v>
      </c>
      <c r="GV56">
        <v>1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1</v>
      </c>
      <c r="HO56">
        <v>6</v>
      </c>
      <c r="HP56">
        <v>0</v>
      </c>
      <c r="HQ56">
        <v>0</v>
      </c>
      <c r="HR56">
        <v>0</v>
      </c>
      <c r="HS56">
        <v>4</v>
      </c>
      <c r="HT56">
        <v>1</v>
      </c>
      <c r="HU56">
        <v>1</v>
      </c>
      <c r="HV56">
        <v>0</v>
      </c>
      <c r="HW56">
        <v>0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6</v>
      </c>
      <c r="IO56">
        <v>0</v>
      </c>
      <c r="IP56">
        <v>1</v>
      </c>
      <c r="IQ56">
        <v>0</v>
      </c>
      <c r="IR56">
        <v>13</v>
      </c>
      <c r="IS56">
        <v>6</v>
      </c>
      <c r="IT56">
        <v>1</v>
      </c>
      <c r="IU56">
        <v>0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0</v>
      </c>
      <c r="JE56">
        <v>2</v>
      </c>
      <c r="JF56">
        <v>0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1</v>
      </c>
      <c r="JM56">
        <v>23</v>
      </c>
      <c r="JN56">
        <v>0</v>
      </c>
      <c r="JO56">
        <v>7</v>
      </c>
      <c r="JP56">
        <v>0</v>
      </c>
      <c r="JQ56">
        <v>32</v>
      </c>
      <c r="JR56">
        <v>16</v>
      </c>
      <c r="JS56">
        <v>0</v>
      </c>
      <c r="JT56">
        <v>0</v>
      </c>
      <c r="JU56">
        <v>0</v>
      </c>
      <c r="JV56">
        <v>0</v>
      </c>
      <c r="JW56">
        <v>0</v>
      </c>
      <c r="JX56">
        <v>0</v>
      </c>
      <c r="JY56">
        <v>0</v>
      </c>
      <c r="JZ56">
        <v>0</v>
      </c>
      <c r="KA56">
        <v>0</v>
      </c>
      <c r="KB56">
        <v>0</v>
      </c>
      <c r="KC56">
        <v>0</v>
      </c>
      <c r="KD56">
        <v>1</v>
      </c>
      <c r="KE56">
        <v>0</v>
      </c>
      <c r="KF56">
        <v>0</v>
      </c>
      <c r="KG56">
        <v>0</v>
      </c>
      <c r="KH56">
        <v>0</v>
      </c>
      <c r="KI56">
        <v>0</v>
      </c>
      <c r="KJ56">
        <v>0</v>
      </c>
      <c r="KK56">
        <v>0</v>
      </c>
      <c r="KL56">
        <v>49</v>
      </c>
      <c r="KM56">
        <v>0</v>
      </c>
      <c r="KN56">
        <v>2</v>
      </c>
      <c r="KO56">
        <v>0</v>
      </c>
      <c r="KP56">
        <v>4</v>
      </c>
      <c r="KQ56">
        <v>0</v>
      </c>
      <c r="KR56">
        <v>0</v>
      </c>
      <c r="KS56">
        <v>0</v>
      </c>
      <c r="KT56">
        <v>0</v>
      </c>
      <c r="KU56">
        <v>0</v>
      </c>
      <c r="KV56">
        <v>0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0</v>
      </c>
      <c r="LE56">
        <v>3</v>
      </c>
      <c r="LF56">
        <v>0</v>
      </c>
      <c r="LG56">
        <v>0</v>
      </c>
      <c r="LH56">
        <v>0</v>
      </c>
      <c r="LI56">
        <v>0</v>
      </c>
      <c r="LJ56">
        <v>1</v>
      </c>
      <c r="LK56">
        <v>8</v>
      </c>
      <c r="LL56">
        <v>0</v>
      </c>
      <c r="LM56">
        <v>2</v>
      </c>
      <c r="LN56">
        <v>0</v>
      </c>
      <c r="LO56">
        <v>4</v>
      </c>
      <c r="LP56">
        <v>0</v>
      </c>
      <c r="LQ56">
        <v>0</v>
      </c>
      <c r="LR56">
        <v>0</v>
      </c>
      <c r="LS56">
        <v>0</v>
      </c>
      <c r="LT56">
        <v>0</v>
      </c>
      <c r="LU56">
        <v>0</v>
      </c>
      <c r="LV56">
        <v>0</v>
      </c>
      <c r="LW56">
        <v>0</v>
      </c>
      <c r="LX56">
        <v>0</v>
      </c>
      <c r="LY56">
        <v>0</v>
      </c>
      <c r="LZ56">
        <v>0</v>
      </c>
      <c r="MA56">
        <v>0</v>
      </c>
      <c r="MB56">
        <v>0</v>
      </c>
      <c r="MC56">
        <v>0</v>
      </c>
      <c r="MD56">
        <v>0</v>
      </c>
      <c r="ME56">
        <v>0</v>
      </c>
      <c r="MF56">
        <v>0</v>
      </c>
      <c r="MG56">
        <v>0</v>
      </c>
      <c r="MH56">
        <v>0</v>
      </c>
      <c r="MI56">
        <v>26</v>
      </c>
      <c r="MJ56">
        <v>30</v>
      </c>
      <c r="MK56">
        <v>0</v>
      </c>
      <c r="ML56">
        <v>0</v>
      </c>
      <c r="MM56">
        <v>0</v>
      </c>
      <c r="MN56">
        <v>20</v>
      </c>
      <c r="MO56">
        <v>6</v>
      </c>
      <c r="MP56">
        <v>1</v>
      </c>
      <c r="MQ56">
        <v>0</v>
      </c>
      <c r="MR56">
        <v>0</v>
      </c>
      <c r="MS56">
        <v>0</v>
      </c>
      <c r="MT56">
        <v>0</v>
      </c>
      <c r="MU56">
        <v>0</v>
      </c>
      <c r="MV56">
        <v>0</v>
      </c>
      <c r="MW56">
        <v>0</v>
      </c>
      <c r="MX56">
        <v>0</v>
      </c>
      <c r="MY56">
        <v>0</v>
      </c>
      <c r="MZ56">
        <v>0</v>
      </c>
      <c r="NA56">
        <v>0</v>
      </c>
      <c r="NB56">
        <v>0</v>
      </c>
      <c r="NC56">
        <v>0</v>
      </c>
      <c r="ND56">
        <v>0</v>
      </c>
      <c r="NE56">
        <v>0</v>
      </c>
      <c r="NF56">
        <v>0</v>
      </c>
      <c r="NG56">
        <v>0</v>
      </c>
      <c r="NH56">
        <v>2</v>
      </c>
      <c r="NI56">
        <v>29</v>
      </c>
      <c r="NJ56">
        <v>0</v>
      </c>
      <c r="NK56">
        <v>0</v>
      </c>
      <c r="NL56">
        <v>0</v>
      </c>
      <c r="NM56">
        <v>13</v>
      </c>
      <c r="NN56">
        <v>0</v>
      </c>
      <c r="NO56">
        <v>0</v>
      </c>
      <c r="NP56">
        <v>0</v>
      </c>
      <c r="NQ56">
        <v>0</v>
      </c>
      <c r="NR56">
        <v>0</v>
      </c>
      <c r="NS56">
        <v>0</v>
      </c>
      <c r="NT56">
        <v>0</v>
      </c>
      <c r="NU56">
        <v>0</v>
      </c>
      <c r="NV56">
        <v>0</v>
      </c>
      <c r="NW56">
        <v>0</v>
      </c>
      <c r="NX56">
        <v>0</v>
      </c>
      <c r="NY56">
        <v>0</v>
      </c>
      <c r="NZ56">
        <v>0</v>
      </c>
      <c r="OA56">
        <v>0</v>
      </c>
      <c r="OB56">
        <v>0</v>
      </c>
      <c r="OC56">
        <v>0</v>
      </c>
      <c r="OD56">
        <v>0</v>
      </c>
      <c r="OE56">
        <v>0</v>
      </c>
      <c r="OF56">
        <v>0</v>
      </c>
      <c r="OG56">
        <v>2</v>
      </c>
      <c r="OH56">
        <v>15</v>
      </c>
      <c r="OI56">
        <v>0</v>
      </c>
      <c r="OJ56">
        <v>0</v>
      </c>
      <c r="OK56">
        <v>0</v>
      </c>
      <c r="OL56">
        <v>1067</v>
      </c>
      <c r="OM56">
        <v>222</v>
      </c>
      <c r="ON56">
        <v>37</v>
      </c>
      <c r="OO56">
        <v>10</v>
      </c>
      <c r="OP56">
        <v>0</v>
      </c>
      <c r="OQ56">
        <v>0</v>
      </c>
      <c r="OR56">
        <v>0</v>
      </c>
      <c r="OS56">
        <v>0</v>
      </c>
      <c r="OT56">
        <v>0</v>
      </c>
      <c r="OU56">
        <v>0</v>
      </c>
      <c r="OV56">
        <v>0</v>
      </c>
      <c r="OW56">
        <v>0</v>
      </c>
      <c r="OX56">
        <v>0</v>
      </c>
      <c r="OY56">
        <v>15</v>
      </c>
      <c r="OZ56">
        <v>0</v>
      </c>
      <c r="PA56">
        <v>3</v>
      </c>
      <c r="PB56">
        <v>0</v>
      </c>
      <c r="PC56">
        <v>7</v>
      </c>
      <c r="PD56">
        <v>0</v>
      </c>
      <c r="PE56">
        <v>4</v>
      </c>
      <c r="PF56">
        <v>562</v>
      </c>
      <c r="PG56">
        <v>1927</v>
      </c>
      <c r="PH56">
        <v>0</v>
      </c>
      <c r="PI56">
        <v>194</v>
      </c>
      <c r="PJ56">
        <v>0</v>
      </c>
      <c r="PK56">
        <v>0</v>
      </c>
      <c r="PL56">
        <v>0</v>
      </c>
      <c r="PM56">
        <v>0</v>
      </c>
      <c r="PN56">
        <v>0</v>
      </c>
      <c r="PO56">
        <v>0</v>
      </c>
      <c r="PP56">
        <v>0</v>
      </c>
      <c r="PQ56">
        <v>0</v>
      </c>
      <c r="PR56">
        <v>0</v>
      </c>
      <c r="PS56">
        <v>0</v>
      </c>
      <c r="PT56">
        <v>0</v>
      </c>
      <c r="PU56">
        <v>0</v>
      </c>
      <c r="PV56">
        <v>0</v>
      </c>
      <c r="PW56">
        <v>0</v>
      </c>
      <c r="PX56">
        <v>0</v>
      </c>
      <c r="PY56">
        <v>0</v>
      </c>
      <c r="PZ56">
        <v>0</v>
      </c>
      <c r="QA56">
        <v>0</v>
      </c>
      <c r="QB56">
        <v>0</v>
      </c>
      <c r="QC56">
        <v>0</v>
      </c>
      <c r="QD56">
        <v>0</v>
      </c>
      <c r="QE56">
        <v>0</v>
      </c>
      <c r="QF56">
        <v>0</v>
      </c>
      <c r="QG56">
        <v>0</v>
      </c>
      <c r="QH56">
        <v>0</v>
      </c>
      <c r="QI56">
        <v>0</v>
      </c>
      <c r="QJ56">
        <v>0</v>
      </c>
      <c r="QK56">
        <v>0</v>
      </c>
      <c r="QL56">
        <v>0</v>
      </c>
      <c r="QM56">
        <v>0</v>
      </c>
      <c r="QN56">
        <v>0</v>
      </c>
      <c r="QO56">
        <v>0</v>
      </c>
      <c r="QP56">
        <v>0</v>
      </c>
      <c r="QQ56">
        <v>0</v>
      </c>
      <c r="QR56">
        <v>0</v>
      </c>
      <c r="QS56">
        <v>0</v>
      </c>
      <c r="QT56">
        <v>0</v>
      </c>
      <c r="QU56">
        <v>0</v>
      </c>
      <c r="QV56">
        <v>0</v>
      </c>
      <c r="QW56">
        <v>0</v>
      </c>
      <c r="QX56">
        <v>0</v>
      </c>
      <c r="QY56">
        <v>0</v>
      </c>
      <c r="QZ56">
        <v>0</v>
      </c>
      <c r="RA56">
        <v>0</v>
      </c>
      <c r="RB56">
        <v>0</v>
      </c>
      <c r="RC56">
        <v>0</v>
      </c>
      <c r="RD56">
        <v>0</v>
      </c>
      <c r="RE56">
        <v>0</v>
      </c>
      <c r="RF56">
        <v>0</v>
      </c>
      <c r="RG56">
        <v>0</v>
      </c>
      <c r="RH56">
        <v>0</v>
      </c>
      <c r="RI56">
        <v>0</v>
      </c>
      <c r="RJ56">
        <v>0</v>
      </c>
      <c r="RK56">
        <v>0</v>
      </c>
      <c r="RL56">
        <v>0</v>
      </c>
      <c r="RM56">
        <v>0</v>
      </c>
      <c r="RN56">
        <v>0</v>
      </c>
      <c r="RO56">
        <v>0</v>
      </c>
      <c r="RP56">
        <v>0</v>
      </c>
      <c r="RQ56">
        <v>0</v>
      </c>
      <c r="RR56">
        <v>0</v>
      </c>
      <c r="RS56">
        <v>0</v>
      </c>
      <c r="RT56">
        <v>0</v>
      </c>
      <c r="RU56">
        <v>0</v>
      </c>
      <c r="RV56">
        <v>0</v>
      </c>
      <c r="RW56">
        <v>0</v>
      </c>
      <c r="RX56">
        <v>0</v>
      </c>
      <c r="RY56">
        <v>0</v>
      </c>
      <c r="RZ56">
        <v>0</v>
      </c>
      <c r="SA56">
        <v>0</v>
      </c>
      <c r="SB56">
        <v>0</v>
      </c>
      <c r="SC56">
        <v>0</v>
      </c>
      <c r="SD56">
        <v>0</v>
      </c>
      <c r="SE56">
        <v>0</v>
      </c>
      <c r="SF56">
        <v>0</v>
      </c>
      <c r="SG56">
        <v>0</v>
      </c>
      <c r="SH56">
        <v>0</v>
      </c>
      <c r="SI56">
        <v>0</v>
      </c>
      <c r="SJ56">
        <v>0</v>
      </c>
      <c r="SK56">
        <v>0</v>
      </c>
      <c r="SL56">
        <v>0</v>
      </c>
      <c r="SM56">
        <v>0</v>
      </c>
      <c r="SN56">
        <v>0</v>
      </c>
      <c r="SO56">
        <v>0</v>
      </c>
      <c r="SP56">
        <v>0</v>
      </c>
      <c r="SQ56">
        <v>0</v>
      </c>
      <c r="SR56">
        <v>0</v>
      </c>
      <c r="SS56">
        <v>0</v>
      </c>
      <c r="ST56">
        <v>0</v>
      </c>
      <c r="SU56">
        <v>0</v>
      </c>
      <c r="SV56">
        <v>0</v>
      </c>
      <c r="SW56">
        <v>0</v>
      </c>
      <c r="SX56">
        <v>0</v>
      </c>
      <c r="SY56">
        <v>0</v>
      </c>
      <c r="SZ56">
        <v>0</v>
      </c>
      <c r="TA56">
        <v>0</v>
      </c>
      <c r="TB56">
        <v>0</v>
      </c>
      <c r="TC56">
        <v>0</v>
      </c>
      <c r="TD56">
        <v>0</v>
      </c>
      <c r="TE56">
        <v>0</v>
      </c>
      <c r="TF56">
        <v>0</v>
      </c>
      <c r="TG56">
        <v>0</v>
      </c>
      <c r="TH56">
        <v>0</v>
      </c>
      <c r="TI56">
        <v>0</v>
      </c>
      <c r="TJ56">
        <v>0</v>
      </c>
      <c r="TK56">
        <v>0</v>
      </c>
      <c r="TL56">
        <v>0</v>
      </c>
      <c r="TM56">
        <v>0</v>
      </c>
      <c r="TN56">
        <v>0</v>
      </c>
      <c r="TO56">
        <v>0</v>
      </c>
      <c r="TP56">
        <v>0</v>
      </c>
      <c r="TQ56">
        <v>0</v>
      </c>
      <c r="TR56">
        <v>0</v>
      </c>
      <c r="TS56">
        <v>0</v>
      </c>
      <c r="TT56">
        <v>0</v>
      </c>
      <c r="TU56">
        <v>0</v>
      </c>
      <c r="TV56">
        <v>0</v>
      </c>
      <c r="TW56">
        <v>0</v>
      </c>
      <c r="TX56">
        <v>0</v>
      </c>
      <c r="TY56">
        <v>0</v>
      </c>
      <c r="TZ56">
        <v>0</v>
      </c>
      <c r="UA56">
        <v>0</v>
      </c>
      <c r="UB56">
        <v>0</v>
      </c>
      <c r="UC56">
        <v>0</v>
      </c>
      <c r="UD56">
        <v>0</v>
      </c>
      <c r="UE56">
        <v>0</v>
      </c>
      <c r="UF56">
        <v>0</v>
      </c>
      <c r="UG56">
        <v>0</v>
      </c>
      <c r="UH56">
        <v>0</v>
      </c>
      <c r="UI56">
        <v>0</v>
      </c>
      <c r="UJ56">
        <v>0</v>
      </c>
      <c r="UK56">
        <v>0</v>
      </c>
      <c r="UL56">
        <v>0</v>
      </c>
      <c r="UM56">
        <v>0</v>
      </c>
      <c r="UN56">
        <v>0</v>
      </c>
      <c r="UO56">
        <v>0</v>
      </c>
      <c r="UP56">
        <v>0</v>
      </c>
      <c r="UQ56">
        <v>0</v>
      </c>
      <c r="UR56">
        <v>0</v>
      </c>
      <c r="US56">
        <v>0</v>
      </c>
      <c r="UT56">
        <v>0</v>
      </c>
      <c r="UU56">
        <v>0</v>
      </c>
      <c r="UV56">
        <v>0</v>
      </c>
      <c r="UW56">
        <v>0</v>
      </c>
      <c r="UX56">
        <v>0</v>
      </c>
      <c r="UY56">
        <v>0</v>
      </c>
      <c r="UZ56">
        <v>0</v>
      </c>
      <c r="VA56">
        <v>0</v>
      </c>
      <c r="VB56">
        <v>0</v>
      </c>
      <c r="VC56">
        <v>0</v>
      </c>
      <c r="VD56">
        <v>0</v>
      </c>
      <c r="VE56">
        <v>0</v>
      </c>
      <c r="VF56">
        <v>0</v>
      </c>
      <c r="VG56">
        <v>0</v>
      </c>
      <c r="VH56">
        <v>0</v>
      </c>
      <c r="VI56">
        <v>0</v>
      </c>
      <c r="VJ56">
        <v>0</v>
      </c>
      <c r="VK56">
        <v>0</v>
      </c>
      <c r="VL56">
        <v>0</v>
      </c>
      <c r="VM56">
        <v>0</v>
      </c>
      <c r="VN56">
        <v>0</v>
      </c>
      <c r="VO56">
        <v>0</v>
      </c>
      <c r="VP56">
        <v>0</v>
      </c>
      <c r="VQ56">
        <v>0</v>
      </c>
      <c r="VR56">
        <v>0</v>
      </c>
      <c r="VS56">
        <v>0</v>
      </c>
      <c r="VT56">
        <v>0</v>
      </c>
      <c r="VU56">
        <v>0</v>
      </c>
      <c r="VV56">
        <v>0</v>
      </c>
      <c r="VW56">
        <v>0</v>
      </c>
      <c r="VX56">
        <v>0</v>
      </c>
      <c r="VY56">
        <v>0</v>
      </c>
      <c r="VZ56">
        <v>0</v>
      </c>
      <c r="WA56">
        <v>0</v>
      </c>
      <c r="WB56">
        <v>0</v>
      </c>
      <c r="WC56">
        <v>0</v>
      </c>
      <c r="WD56">
        <v>0</v>
      </c>
      <c r="WE56">
        <v>0</v>
      </c>
      <c r="WF56">
        <v>0</v>
      </c>
      <c r="WG56">
        <v>0</v>
      </c>
      <c r="WH56">
        <v>0</v>
      </c>
      <c r="WI56">
        <v>0</v>
      </c>
      <c r="WJ56">
        <v>0</v>
      </c>
      <c r="WK56">
        <v>0</v>
      </c>
      <c r="WL56">
        <v>0</v>
      </c>
      <c r="WM56">
        <v>0</v>
      </c>
      <c r="WN56">
        <v>0</v>
      </c>
      <c r="WO56">
        <v>0</v>
      </c>
      <c r="WP56">
        <v>0</v>
      </c>
      <c r="WQ56">
        <v>0</v>
      </c>
      <c r="WR56">
        <v>0</v>
      </c>
      <c r="WS56">
        <v>0</v>
      </c>
      <c r="WT56">
        <v>0</v>
      </c>
      <c r="WU56">
        <v>0</v>
      </c>
      <c r="WV56">
        <v>0</v>
      </c>
      <c r="WW56">
        <v>0</v>
      </c>
      <c r="WX56">
        <v>0</v>
      </c>
      <c r="WY56">
        <v>0</v>
      </c>
      <c r="WZ56">
        <v>0</v>
      </c>
      <c r="XA56">
        <v>0</v>
      </c>
      <c r="XB56">
        <v>0</v>
      </c>
      <c r="XC56">
        <v>0</v>
      </c>
      <c r="XD56">
        <v>0</v>
      </c>
      <c r="XE56">
        <v>0</v>
      </c>
      <c r="XF56">
        <v>0</v>
      </c>
      <c r="XG56">
        <v>0</v>
      </c>
      <c r="XH56">
        <v>0</v>
      </c>
      <c r="XI56">
        <v>0</v>
      </c>
      <c r="XJ56">
        <v>0</v>
      </c>
      <c r="XK56">
        <v>0</v>
      </c>
      <c r="XL56">
        <v>0</v>
      </c>
      <c r="XM56">
        <v>0</v>
      </c>
      <c r="XN56">
        <v>0</v>
      </c>
      <c r="XO56">
        <v>0</v>
      </c>
      <c r="XP56">
        <v>0</v>
      </c>
      <c r="XQ56">
        <v>0</v>
      </c>
      <c r="XR56">
        <v>0</v>
      </c>
      <c r="XS56">
        <v>0</v>
      </c>
      <c r="XT56">
        <v>0</v>
      </c>
      <c r="XU56">
        <v>0</v>
      </c>
      <c r="XV56">
        <v>0</v>
      </c>
      <c r="XW56">
        <v>0</v>
      </c>
      <c r="XX56">
        <v>0</v>
      </c>
      <c r="XY56">
        <v>0</v>
      </c>
      <c r="XZ56">
        <v>0</v>
      </c>
      <c r="YA56">
        <v>0</v>
      </c>
      <c r="YB56">
        <v>0</v>
      </c>
      <c r="YC56">
        <v>0</v>
      </c>
      <c r="YD56">
        <v>0</v>
      </c>
      <c r="YE56">
        <v>0</v>
      </c>
      <c r="YF56">
        <v>0</v>
      </c>
      <c r="YG56">
        <v>0</v>
      </c>
      <c r="YH56">
        <v>0</v>
      </c>
      <c r="YI56">
        <v>0</v>
      </c>
      <c r="YJ56">
        <v>0</v>
      </c>
      <c r="YK56">
        <v>0</v>
      </c>
      <c r="YL56">
        <v>0</v>
      </c>
      <c r="YM56">
        <v>0</v>
      </c>
      <c r="YN56">
        <v>0</v>
      </c>
      <c r="YO56">
        <v>0</v>
      </c>
      <c r="YP56">
        <v>0</v>
      </c>
      <c r="YQ56">
        <v>0</v>
      </c>
      <c r="YR56">
        <v>0</v>
      </c>
      <c r="YS56">
        <v>0</v>
      </c>
      <c r="YT56">
        <v>0</v>
      </c>
      <c r="YU56">
        <v>0</v>
      </c>
      <c r="YV56">
        <v>0</v>
      </c>
      <c r="YW56">
        <v>0</v>
      </c>
      <c r="YX56">
        <v>0</v>
      </c>
      <c r="YY56">
        <v>0</v>
      </c>
      <c r="YZ56">
        <v>0</v>
      </c>
      <c r="ZA56">
        <v>0</v>
      </c>
      <c r="ZB56">
        <v>0</v>
      </c>
      <c r="ZC56">
        <v>0</v>
      </c>
      <c r="ZD56">
        <v>0</v>
      </c>
      <c r="ZE56">
        <v>0</v>
      </c>
      <c r="ZF56">
        <v>0</v>
      </c>
      <c r="ZG56">
        <v>0</v>
      </c>
      <c r="ZH56">
        <v>0</v>
      </c>
      <c r="ZI56">
        <v>0</v>
      </c>
      <c r="ZJ56">
        <v>0</v>
      </c>
      <c r="ZK56">
        <v>0</v>
      </c>
      <c r="ZL56">
        <v>0</v>
      </c>
      <c r="ZM56">
        <v>0</v>
      </c>
      <c r="ZN56">
        <v>0</v>
      </c>
      <c r="ZO56">
        <v>0</v>
      </c>
      <c r="ZP56">
        <v>0</v>
      </c>
      <c r="ZQ56">
        <v>0</v>
      </c>
      <c r="ZR56">
        <v>0</v>
      </c>
      <c r="ZS56">
        <v>0</v>
      </c>
      <c r="ZT56">
        <v>0</v>
      </c>
      <c r="ZU56">
        <v>0</v>
      </c>
      <c r="ZV56">
        <v>0</v>
      </c>
      <c r="ZW56">
        <v>0</v>
      </c>
      <c r="ZX56">
        <v>0</v>
      </c>
      <c r="ZY56">
        <v>0</v>
      </c>
      <c r="ZZ56">
        <v>0</v>
      </c>
      <c r="AAA56">
        <v>0</v>
      </c>
      <c r="AAB56">
        <v>0</v>
      </c>
      <c r="AAC56">
        <v>0</v>
      </c>
      <c r="AAD56">
        <v>0</v>
      </c>
      <c r="AAE56">
        <v>0</v>
      </c>
      <c r="AAF56">
        <v>0</v>
      </c>
      <c r="AAG56">
        <v>0</v>
      </c>
      <c r="AAH56">
        <v>0</v>
      </c>
      <c r="AAI56">
        <v>0</v>
      </c>
      <c r="AAJ56">
        <v>0</v>
      </c>
      <c r="AAK56">
        <v>0</v>
      </c>
      <c r="AAL56">
        <v>0</v>
      </c>
      <c r="AAM56">
        <v>0</v>
      </c>
      <c r="AAN56">
        <v>0</v>
      </c>
      <c r="AAO56">
        <v>0</v>
      </c>
      <c r="AAP56">
        <v>0</v>
      </c>
      <c r="AAQ56">
        <v>0</v>
      </c>
      <c r="AAR56">
        <v>0</v>
      </c>
      <c r="AAS56">
        <v>0</v>
      </c>
      <c r="AAT56">
        <v>0</v>
      </c>
      <c r="AAU56">
        <v>0</v>
      </c>
      <c r="AAV56">
        <v>0</v>
      </c>
      <c r="AAW56">
        <v>0</v>
      </c>
      <c r="AAX56">
        <v>0</v>
      </c>
      <c r="AAY56">
        <v>0</v>
      </c>
      <c r="AAZ56">
        <v>0</v>
      </c>
      <c r="ABA56">
        <v>0</v>
      </c>
      <c r="ABB56">
        <v>0</v>
      </c>
      <c r="ABC56">
        <v>0</v>
      </c>
      <c r="ABD56">
        <v>0</v>
      </c>
      <c r="ABE56">
        <v>0</v>
      </c>
      <c r="ABF56">
        <v>0</v>
      </c>
      <c r="ABG56">
        <v>0</v>
      </c>
      <c r="ABH56">
        <v>0</v>
      </c>
      <c r="ABI56">
        <v>0</v>
      </c>
      <c r="ABJ56">
        <v>0</v>
      </c>
      <c r="ABK56">
        <v>0</v>
      </c>
      <c r="ABL56">
        <v>0</v>
      </c>
      <c r="ABM56">
        <v>0</v>
      </c>
      <c r="ABN56">
        <v>0</v>
      </c>
      <c r="ABO56">
        <v>0</v>
      </c>
      <c r="ABP56">
        <v>0</v>
      </c>
      <c r="ABQ56">
        <v>0</v>
      </c>
      <c r="ABR56">
        <v>0</v>
      </c>
      <c r="ABS56">
        <v>0</v>
      </c>
      <c r="ABT56">
        <v>0</v>
      </c>
      <c r="ABU56">
        <v>0</v>
      </c>
      <c r="ABV56">
        <v>0</v>
      </c>
      <c r="ABW56">
        <v>0</v>
      </c>
      <c r="ABX56">
        <v>0</v>
      </c>
      <c r="ABY56">
        <v>0</v>
      </c>
      <c r="ABZ56">
        <v>0</v>
      </c>
      <c r="ACA56">
        <v>0</v>
      </c>
      <c r="ACB56">
        <v>0</v>
      </c>
      <c r="ACC56">
        <v>0</v>
      </c>
      <c r="ACD56">
        <v>0</v>
      </c>
      <c r="ACE56">
        <v>0</v>
      </c>
      <c r="ACF56">
        <v>0</v>
      </c>
      <c r="ACG56">
        <v>0</v>
      </c>
      <c r="ACH56">
        <v>0</v>
      </c>
      <c r="ACI56">
        <v>0</v>
      </c>
      <c r="ACJ56">
        <v>0</v>
      </c>
      <c r="ACK56">
        <v>0</v>
      </c>
      <c r="ACL56">
        <v>0</v>
      </c>
      <c r="ACM56">
        <v>0</v>
      </c>
      <c r="ACN56">
        <v>0</v>
      </c>
      <c r="ACO56">
        <v>0</v>
      </c>
      <c r="ACP56">
        <v>0</v>
      </c>
      <c r="ACQ56">
        <v>0</v>
      </c>
      <c r="ACR56">
        <v>0</v>
      </c>
      <c r="ACS56">
        <v>0</v>
      </c>
      <c r="ACT56">
        <v>0</v>
      </c>
      <c r="ACU56">
        <v>0</v>
      </c>
      <c r="ACV56">
        <v>0</v>
      </c>
      <c r="ACW56">
        <v>0</v>
      </c>
      <c r="ACX56">
        <v>0</v>
      </c>
      <c r="ACY56">
        <v>0</v>
      </c>
      <c r="ACZ56">
        <v>0</v>
      </c>
      <c r="ADA56">
        <v>0</v>
      </c>
      <c r="ADB56">
        <v>0</v>
      </c>
      <c r="ADC56">
        <v>0</v>
      </c>
      <c r="ADD56">
        <v>0</v>
      </c>
      <c r="ADE56">
        <v>0</v>
      </c>
      <c r="ADF56">
        <v>0</v>
      </c>
      <c r="ADG56">
        <v>0</v>
      </c>
      <c r="ADH56">
        <v>0</v>
      </c>
      <c r="ADI56">
        <v>0</v>
      </c>
      <c r="ADJ56">
        <v>0</v>
      </c>
      <c r="ADK56">
        <v>0</v>
      </c>
      <c r="ADL56">
        <v>0</v>
      </c>
      <c r="ADM56">
        <v>0</v>
      </c>
      <c r="ADN56">
        <v>0</v>
      </c>
      <c r="ADO56">
        <v>0</v>
      </c>
      <c r="ADP56">
        <v>0</v>
      </c>
      <c r="ADQ56">
        <v>0</v>
      </c>
      <c r="ADR56">
        <v>0</v>
      </c>
      <c r="ADS56">
        <v>0</v>
      </c>
      <c r="ADT56">
        <v>0</v>
      </c>
      <c r="ADU56">
        <v>0</v>
      </c>
      <c r="ADV56">
        <v>0</v>
      </c>
      <c r="ADW56">
        <v>0</v>
      </c>
      <c r="ADX56">
        <v>0</v>
      </c>
      <c r="ADY56">
        <v>0</v>
      </c>
      <c r="ADZ56">
        <v>0</v>
      </c>
      <c r="AEA56">
        <v>0</v>
      </c>
      <c r="AEB56">
        <v>0</v>
      </c>
      <c r="AEC56">
        <v>0</v>
      </c>
      <c r="AED56">
        <v>0</v>
      </c>
      <c r="AEE56">
        <v>0</v>
      </c>
      <c r="AEF56">
        <v>0</v>
      </c>
      <c r="AEG56">
        <v>0</v>
      </c>
      <c r="AEH56">
        <v>0</v>
      </c>
      <c r="AEI56">
        <v>0</v>
      </c>
      <c r="AEJ56">
        <v>0</v>
      </c>
      <c r="AEK56">
        <v>0</v>
      </c>
      <c r="AEL56">
        <v>0</v>
      </c>
      <c r="AEM56">
        <v>0</v>
      </c>
      <c r="AEN56">
        <v>0</v>
      </c>
      <c r="AEO56">
        <v>0</v>
      </c>
      <c r="AEP56">
        <v>0</v>
      </c>
      <c r="AEQ56">
        <v>0</v>
      </c>
      <c r="AER56">
        <v>0</v>
      </c>
      <c r="AES56">
        <v>0</v>
      </c>
      <c r="AET56">
        <v>0</v>
      </c>
      <c r="AEU56">
        <v>0</v>
      </c>
      <c r="AEV56">
        <v>0</v>
      </c>
      <c r="AEW56">
        <v>0</v>
      </c>
      <c r="AEX56">
        <v>0</v>
      </c>
      <c r="AEY56">
        <v>0</v>
      </c>
      <c r="AEZ56">
        <v>0</v>
      </c>
      <c r="AFA56">
        <v>0</v>
      </c>
      <c r="AFB56">
        <v>0</v>
      </c>
      <c r="AFC56">
        <v>0</v>
      </c>
      <c r="AFD56">
        <v>0</v>
      </c>
      <c r="AFE56">
        <v>0</v>
      </c>
      <c r="AFF56">
        <v>0</v>
      </c>
      <c r="AFG56">
        <v>0</v>
      </c>
      <c r="AFH56">
        <v>0</v>
      </c>
      <c r="AFI56">
        <v>0</v>
      </c>
      <c r="AFJ56">
        <v>0</v>
      </c>
      <c r="AFK56">
        <v>0</v>
      </c>
      <c r="AFL56">
        <v>0</v>
      </c>
      <c r="AFM56">
        <v>0</v>
      </c>
      <c r="AFN56">
        <v>0</v>
      </c>
      <c r="AFO56">
        <v>0</v>
      </c>
      <c r="AFP56">
        <v>0</v>
      </c>
      <c r="AFQ56">
        <v>0</v>
      </c>
      <c r="AFR56">
        <v>0</v>
      </c>
      <c r="AFS56">
        <v>0</v>
      </c>
      <c r="AFT56">
        <v>0</v>
      </c>
      <c r="AFU56">
        <v>0</v>
      </c>
      <c r="AFV56">
        <v>0</v>
      </c>
      <c r="AFW56">
        <v>0</v>
      </c>
      <c r="AFX56">
        <v>0</v>
      </c>
      <c r="AFY56">
        <v>0</v>
      </c>
      <c r="AFZ56">
        <v>0</v>
      </c>
      <c r="AGA56">
        <v>0</v>
      </c>
      <c r="AGB56">
        <v>0</v>
      </c>
      <c r="AGC56">
        <v>0</v>
      </c>
      <c r="AGD56">
        <v>0</v>
      </c>
      <c r="AGE56">
        <v>0</v>
      </c>
      <c r="AGF56">
        <v>0</v>
      </c>
      <c r="AGG56">
        <v>0</v>
      </c>
      <c r="AGH56">
        <v>0</v>
      </c>
      <c r="AGI56">
        <v>0</v>
      </c>
      <c r="AGJ56">
        <v>0</v>
      </c>
      <c r="AGK56">
        <v>0</v>
      </c>
      <c r="AGL56">
        <v>0</v>
      </c>
      <c r="AGM56">
        <v>0</v>
      </c>
      <c r="AGN56">
        <v>0</v>
      </c>
      <c r="AGO56">
        <v>0</v>
      </c>
      <c r="AGP56">
        <v>0</v>
      </c>
      <c r="AGQ56">
        <v>0</v>
      </c>
      <c r="AGR56">
        <v>0</v>
      </c>
      <c r="AGS56">
        <v>0</v>
      </c>
      <c r="AGT56">
        <v>0</v>
      </c>
      <c r="AGU56">
        <v>0</v>
      </c>
      <c r="AGV56">
        <v>0</v>
      </c>
      <c r="AGW56">
        <v>0</v>
      </c>
      <c r="AGX56">
        <v>0</v>
      </c>
      <c r="AGY56">
        <v>0</v>
      </c>
      <c r="AGZ56">
        <v>0</v>
      </c>
      <c r="AHA56">
        <v>0</v>
      </c>
      <c r="AHB56">
        <v>0</v>
      </c>
      <c r="AHC56">
        <v>0</v>
      </c>
      <c r="AHD56">
        <v>0</v>
      </c>
      <c r="AHE56">
        <v>0</v>
      </c>
      <c r="AHF56">
        <v>0</v>
      </c>
      <c r="AHG56">
        <v>0</v>
      </c>
      <c r="AHH56">
        <v>0</v>
      </c>
      <c r="AHI56">
        <v>0</v>
      </c>
      <c r="AHJ56">
        <v>0</v>
      </c>
      <c r="AHK56">
        <v>0</v>
      </c>
      <c r="AHL56">
        <v>0</v>
      </c>
      <c r="AHM56">
        <v>0</v>
      </c>
      <c r="AHN56">
        <v>0</v>
      </c>
      <c r="AHO56">
        <v>0</v>
      </c>
      <c r="AHP56">
        <v>0</v>
      </c>
      <c r="AHQ56">
        <v>0</v>
      </c>
      <c r="AHR56">
        <v>0</v>
      </c>
      <c r="AHS56">
        <v>0</v>
      </c>
      <c r="AHT56">
        <v>0</v>
      </c>
      <c r="AHU56">
        <v>0</v>
      </c>
      <c r="AHV56">
        <v>0</v>
      </c>
      <c r="AHW56">
        <v>0</v>
      </c>
      <c r="AHX56">
        <v>0</v>
      </c>
      <c r="AHY56">
        <v>0</v>
      </c>
      <c r="AHZ56">
        <v>0</v>
      </c>
      <c r="AIA56">
        <v>0</v>
      </c>
      <c r="AIB56">
        <v>0</v>
      </c>
      <c r="AIC56">
        <v>0</v>
      </c>
      <c r="AID56">
        <v>0</v>
      </c>
      <c r="AIE56">
        <v>0</v>
      </c>
      <c r="AIF56">
        <v>0</v>
      </c>
      <c r="AIG56">
        <v>0</v>
      </c>
      <c r="AIH56">
        <v>0</v>
      </c>
      <c r="AII56">
        <v>0</v>
      </c>
      <c r="AIJ56">
        <v>0</v>
      </c>
      <c r="AIK56">
        <v>0</v>
      </c>
      <c r="AIL56">
        <v>0</v>
      </c>
      <c r="AIM56">
        <v>0</v>
      </c>
      <c r="AIN56">
        <v>0</v>
      </c>
      <c r="AIO56">
        <v>0</v>
      </c>
      <c r="AIP56">
        <v>0</v>
      </c>
      <c r="AIQ56">
        <v>0</v>
      </c>
      <c r="AIR56">
        <v>0</v>
      </c>
      <c r="AIS56">
        <v>0</v>
      </c>
      <c r="AIT56">
        <v>0</v>
      </c>
      <c r="AIU56">
        <v>0</v>
      </c>
      <c r="AIV56">
        <v>0</v>
      </c>
      <c r="AIW56">
        <v>0</v>
      </c>
      <c r="AIX56">
        <v>0</v>
      </c>
      <c r="AIY56">
        <v>0</v>
      </c>
      <c r="AIZ56">
        <v>0</v>
      </c>
      <c r="AJA56">
        <v>0</v>
      </c>
      <c r="AJB56">
        <v>0</v>
      </c>
      <c r="AJC56">
        <v>0</v>
      </c>
      <c r="AJD56">
        <v>0</v>
      </c>
      <c r="AJE56">
        <v>0</v>
      </c>
      <c r="AJF56">
        <v>0</v>
      </c>
      <c r="AJG56">
        <v>0</v>
      </c>
      <c r="AJH56">
        <v>0</v>
      </c>
      <c r="AJI56">
        <v>0</v>
      </c>
      <c r="AJJ56">
        <v>0</v>
      </c>
      <c r="AJK56">
        <v>0</v>
      </c>
      <c r="AJL56">
        <v>0</v>
      </c>
      <c r="AJM56">
        <v>0</v>
      </c>
      <c r="AJN56">
        <v>0</v>
      </c>
      <c r="AJO56">
        <v>0</v>
      </c>
      <c r="AJP56">
        <v>695</v>
      </c>
      <c r="AJQ56">
        <v>0</v>
      </c>
      <c r="AJR56">
        <v>0</v>
      </c>
      <c r="AJS56">
        <v>0</v>
      </c>
      <c r="AJT56">
        <v>0</v>
      </c>
      <c r="AJU56">
        <v>0</v>
      </c>
      <c r="AJV56">
        <v>0</v>
      </c>
      <c r="AJW56">
        <v>0</v>
      </c>
      <c r="AJX56">
        <v>0</v>
      </c>
      <c r="AJY56">
        <v>0</v>
      </c>
      <c r="AJZ56">
        <v>0</v>
      </c>
      <c r="AKA56">
        <v>0</v>
      </c>
      <c r="AKB56">
        <v>0</v>
      </c>
      <c r="AKC56">
        <v>0</v>
      </c>
      <c r="AKD56">
        <v>0</v>
      </c>
      <c r="AKE56">
        <v>0</v>
      </c>
      <c r="AKF56">
        <v>0</v>
      </c>
      <c r="AKG56">
        <v>0</v>
      </c>
      <c r="AKH56">
        <v>0</v>
      </c>
      <c r="AKI56">
        <v>0</v>
      </c>
      <c r="AKJ56">
        <v>0</v>
      </c>
      <c r="AKK56">
        <v>0</v>
      </c>
      <c r="AKL56">
        <v>0</v>
      </c>
      <c r="AKM56">
        <v>1</v>
      </c>
      <c r="AKN56">
        <v>0</v>
      </c>
      <c r="AKO56">
        <v>0</v>
      </c>
      <c r="AKP56">
        <v>0</v>
      </c>
      <c r="AKQ56">
        <v>0</v>
      </c>
      <c r="AKR56">
        <v>0</v>
      </c>
      <c r="AKS56">
        <v>1</v>
      </c>
      <c r="AKT56">
        <v>0</v>
      </c>
      <c r="AKU56">
        <v>0</v>
      </c>
      <c r="AKV56">
        <v>0</v>
      </c>
      <c r="AKW56">
        <v>0</v>
      </c>
      <c r="AKX56">
        <v>0</v>
      </c>
      <c r="AKY56">
        <v>0</v>
      </c>
      <c r="AKZ56">
        <v>0</v>
      </c>
      <c r="ALA56">
        <v>0</v>
      </c>
      <c r="ALB56">
        <v>0</v>
      </c>
      <c r="ALC56">
        <v>0</v>
      </c>
      <c r="ALD56">
        <v>0</v>
      </c>
      <c r="ALE56">
        <v>0</v>
      </c>
      <c r="ALF56">
        <v>0</v>
      </c>
      <c r="ALG56">
        <v>0</v>
      </c>
      <c r="ALH56">
        <v>0</v>
      </c>
    </row>
    <row r="57" spans="1:996" hidden="1">
      <c r="A57" s="178" t="s">
        <v>178</v>
      </c>
      <c r="B57">
        <v>1083</v>
      </c>
      <c r="C57">
        <v>118</v>
      </c>
      <c r="D57">
        <v>58</v>
      </c>
      <c r="E57">
        <v>72</v>
      </c>
      <c r="F57">
        <v>0</v>
      </c>
      <c r="G57">
        <v>3</v>
      </c>
      <c r="H57">
        <v>2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34</v>
      </c>
      <c r="P57">
        <v>0</v>
      </c>
      <c r="Q57">
        <v>0</v>
      </c>
      <c r="R57">
        <v>0</v>
      </c>
      <c r="S57">
        <v>18</v>
      </c>
      <c r="T57">
        <v>0</v>
      </c>
      <c r="U57">
        <v>0</v>
      </c>
      <c r="V57">
        <v>38</v>
      </c>
      <c r="W57">
        <v>1426</v>
      </c>
      <c r="X57">
        <v>2</v>
      </c>
      <c r="Y57">
        <v>66</v>
      </c>
      <c r="Z57">
        <v>0</v>
      </c>
      <c r="AA57">
        <v>94</v>
      </c>
      <c r="AB57">
        <v>38</v>
      </c>
      <c r="AC57">
        <v>5</v>
      </c>
      <c r="AD57">
        <v>7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22</v>
      </c>
      <c r="AO57">
        <v>0</v>
      </c>
      <c r="AP57">
        <v>0</v>
      </c>
      <c r="AQ57">
        <v>0</v>
      </c>
      <c r="AR57">
        <v>11</v>
      </c>
      <c r="AS57">
        <v>0</v>
      </c>
      <c r="AT57">
        <v>0</v>
      </c>
      <c r="AU57">
        <v>17</v>
      </c>
      <c r="AV57">
        <v>194</v>
      </c>
      <c r="AW57">
        <v>0</v>
      </c>
      <c r="AX57">
        <v>17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1</v>
      </c>
      <c r="CS57">
        <v>0</v>
      </c>
      <c r="CT57">
        <v>1</v>
      </c>
      <c r="CU57">
        <v>0</v>
      </c>
      <c r="CV57">
        <v>0</v>
      </c>
      <c r="CW57">
        <v>0</v>
      </c>
      <c r="CX57">
        <v>2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2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28</v>
      </c>
      <c r="EW57">
        <v>0</v>
      </c>
      <c r="EX57">
        <v>2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2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15</v>
      </c>
      <c r="FP57">
        <v>0</v>
      </c>
      <c r="FQ57">
        <v>47</v>
      </c>
      <c r="FR57">
        <v>0</v>
      </c>
      <c r="FS57">
        <v>0</v>
      </c>
      <c r="FT57">
        <v>0</v>
      </c>
      <c r="FU57">
        <v>2088</v>
      </c>
      <c r="FV57">
        <v>0</v>
      </c>
      <c r="FW57">
        <v>229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1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10</v>
      </c>
      <c r="GO57">
        <v>4</v>
      </c>
      <c r="GP57">
        <v>2332</v>
      </c>
      <c r="GQ57">
        <v>0</v>
      </c>
      <c r="GR57">
        <v>6</v>
      </c>
      <c r="GS57">
        <v>0</v>
      </c>
      <c r="GT57">
        <v>96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96</v>
      </c>
      <c r="HP57">
        <v>0</v>
      </c>
      <c r="HQ57">
        <v>1</v>
      </c>
      <c r="HR57">
        <v>0</v>
      </c>
      <c r="HS57">
        <v>24</v>
      </c>
      <c r="HT57">
        <v>11</v>
      </c>
      <c r="HU57">
        <v>2</v>
      </c>
      <c r="HV57">
        <v>2</v>
      </c>
      <c r="HW57">
        <v>0</v>
      </c>
      <c r="HX57">
        <v>0</v>
      </c>
      <c r="HY57">
        <v>0</v>
      </c>
      <c r="HZ57">
        <v>0</v>
      </c>
      <c r="IA57">
        <v>0</v>
      </c>
      <c r="IB57">
        <v>0</v>
      </c>
      <c r="IC57">
        <v>0</v>
      </c>
      <c r="ID57">
        <v>0</v>
      </c>
      <c r="IE57">
        <v>0</v>
      </c>
      <c r="IF57">
        <v>3</v>
      </c>
      <c r="IG57">
        <v>0</v>
      </c>
      <c r="IH57">
        <v>0</v>
      </c>
      <c r="II57">
        <v>0</v>
      </c>
      <c r="IJ57">
        <v>1</v>
      </c>
      <c r="IK57">
        <v>0</v>
      </c>
      <c r="IL57">
        <v>0</v>
      </c>
      <c r="IM57">
        <v>2</v>
      </c>
      <c r="IN57">
        <v>45</v>
      </c>
      <c r="IO57">
        <v>0</v>
      </c>
      <c r="IP57">
        <v>5</v>
      </c>
      <c r="IQ57">
        <v>0</v>
      </c>
      <c r="IR57">
        <v>60</v>
      </c>
      <c r="IS57">
        <v>20</v>
      </c>
      <c r="IT57">
        <v>8</v>
      </c>
      <c r="IU57">
        <v>4</v>
      </c>
      <c r="IV57">
        <v>0</v>
      </c>
      <c r="IW57">
        <v>0</v>
      </c>
      <c r="IX57">
        <v>0</v>
      </c>
      <c r="IY57">
        <v>0</v>
      </c>
      <c r="IZ57">
        <v>0</v>
      </c>
      <c r="JA57">
        <v>0</v>
      </c>
      <c r="JB57">
        <v>0</v>
      </c>
      <c r="JC57">
        <v>0</v>
      </c>
      <c r="JD57">
        <v>10</v>
      </c>
      <c r="JE57">
        <v>7</v>
      </c>
      <c r="JF57">
        <v>0</v>
      </c>
      <c r="JG57">
        <v>0</v>
      </c>
      <c r="JH57">
        <v>0</v>
      </c>
      <c r="JI57">
        <v>0</v>
      </c>
      <c r="JJ57">
        <v>1</v>
      </c>
      <c r="JK57">
        <v>0</v>
      </c>
      <c r="JL57">
        <v>1</v>
      </c>
      <c r="JM57">
        <v>111</v>
      </c>
      <c r="JN57">
        <v>0</v>
      </c>
      <c r="JO57">
        <v>17</v>
      </c>
      <c r="JP57">
        <v>0</v>
      </c>
      <c r="JQ57">
        <v>26</v>
      </c>
      <c r="JR57">
        <v>3</v>
      </c>
      <c r="JS57">
        <v>2</v>
      </c>
      <c r="JT57">
        <v>0</v>
      </c>
      <c r="JU57">
        <v>0</v>
      </c>
      <c r="JV57">
        <v>0</v>
      </c>
      <c r="JW57">
        <v>0</v>
      </c>
      <c r="JX57">
        <v>0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2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</v>
      </c>
      <c r="KK57">
        <v>3</v>
      </c>
      <c r="KL57">
        <v>36</v>
      </c>
      <c r="KM57">
        <v>0</v>
      </c>
      <c r="KN57">
        <v>5</v>
      </c>
      <c r="KO57">
        <v>0</v>
      </c>
      <c r="KP57">
        <v>1</v>
      </c>
      <c r="KQ57">
        <v>0</v>
      </c>
      <c r="KR57">
        <v>0</v>
      </c>
      <c r="KS57">
        <v>0</v>
      </c>
      <c r="KT57">
        <v>0</v>
      </c>
      <c r="KU57">
        <v>0</v>
      </c>
      <c r="KV57">
        <v>0</v>
      </c>
      <c r="KW57">
        <v>0</v>
      </c>
      <c r="KX57">
        <v>0</v>
      </c>
      <c r="KY57">
        <v>0</v>
      </c>
      <c r="KZ57">
        <v>0</v>
      </c>
      <c r="LA57">
        <v>0</v>
      </c>
      <c r="LB57">
        <v>0</v>
      </c>
      <c r="LC57">
        <v>0</v>
      </c>
      <c r="LD57">
        <v>0</v>
      </c>
      <c r="LE57">
        <v>0</v>
      </c>
      <c r="LF57">
        <v>0</v>
      </c>
      <c r="LG57">
        <v>0</v>
      </c>
      <c r="LH57">
        <v>0</v>
      </c>
      <c r="LI57">
        <v>0</v>
      </c>
      <c r="LJ57">
        <v>0</v>
      </c>
      <c r="LK57">
        <v>1</v>
      </c>
      <c r="LL57">
        <v>0</v>
      </c>
      <c r="LM57">
        <v>0</v>
      </c>
      <c r="LN57">
        <v>0</v>
      </c>
      <c r="LO57">
        <v>106</v>
      </c>
      <c r="LP57">
        <v>0</v>
      </c>
      <c r="LQ57">
        <v>0</v>
      </c>
      <c r="LR57">
        <v>0</v>
      </c>
      <c r="LS57">
        <v>0</v>
      </c>
      <c r="LT57">
        <v>0</v>
      </c>
      <c r="LU57">
        <v>0</v>
      </c>
      <c r="LV57">
        <v>0</v>
      </c>
      <c r="LW57">
        <v>0</v>
      </c>
      <c r="LX57">
        <v>0</v>
      </c>
      <c r="LY57">
        <v>0</v>
      </c>
      <c r="LZ57">
        <v>0</v>
      </c>
      <c r="MA57">
        <v>0</v>
      </c>
      <c r="MB57">
        <v>0</v>
      </c>
      <c r="MC57">
        <v>0</v>
      </c>
      <c r="MD57">
        <v>0</v>
      </c>
      <c r="ME57">
        <v>0</v>
      </c>
      <c r="MF57">
        <v>0</v>
      </c>
      <c r="MG57">
        <v>0</v>
      </c>
      <c r="MH57">
        <v>0</v>
      </c>
      <c r="MI57">
        <v>0</v>
      </c>
      <c r="MJ57">
        <v>106</v>
      </c>
      <c r="MK57">
        <v>0</v>
      </c>
      <c r="ML57">
        <v>0</v>
      </c>
      <c r="MM57">
        <v>0</v>
      </c>
      <c r="MN57">
        <v>2</v>
      </c>
      <c r="MO57">
        <v>0</v>
      </c>
      <c r="MP57">
        <v>0</v>
      </c>
      <c r="MQ57">
        <v>0</v>
      </c>
      <c r="MR57">
        <v>0</v>
      </c>
      <c r="MS57">
        <v>0</v>
      </c>
      <c r="MT57">
        <v>0</v>
      </c>
      <c r="MU57">
        <v>0</v>
      </c>
      <c r="MV57">
        <v>0</v>
      </c>
      <c r="MW57">
        <v>0</v>
      </c>
      <c r="MX57">
        <v>0</v>
      </c>
      <c r="MY57">
        <v>0</v>
      </c>
      <c r="MZ57">
        <v>0</v>
      </c>
      <c r="NA57">
        <v>0</v>
      </c>
      <c r="NB57">
        <v>0</v>
      </c>
      <c r="NC57">
        <v>0</v>
      </c>
      <c r="ND57">
        <v>0</v>
      </c>
      <c r="NE57">
        <v>0</v>
      </c>
      <c r="NF57">
        <v>0</v>
      </c>
      <c r="NG57">
        <v>0</v>
      </c>
      <c r="NH57">
        <v>2</v>
      </c>
      <c r="NI57">
        <v>4</v>
      </c>
      <c r="NJ57">
        <v>0</v>
      </c>
      <c r="NK57">
        <v>0</v>
      </c>
      <c r="NL57">
        <v>0</v>
      </c>
      <c r="NM57">
        <v>12</v>
      </c>
      <c r="NN57">
        <v>0</v>
      </c>
      <c r="NO57">
        <v>0</v>
      </c>
      <c r="NP57">
        <v>0</v>
      </c>
      <c r="NQ57">
        <v>0</v>
      </c>
      <c r="NR57">
        <v>0</v>
      </c>
      <c r="NS57">
        <v>0</v>
      </c>
      <c r="NT57">
        <v>0</v>
      </c>
      <c r="NU57">
        <v>0</v>
      </c>
      <c r="NV57">
        <v>0</v>
      </c>
      <c r="NW57">
        <v>0</v>
      </c>
      <c r="NX57">
        <v>0</v>
      </c>
      <c r="NY57">
        <v>0</v>
      </c>
      <c r="NZ57">
        <v>0</v>
      </c>
      <c r="OA57">
        <v>0</v>
      </c>
      <c r="OB57">
        <v>0</v>
      </c>
      <c r="OC57">
        <v>0</v>
      </c>
      <c r="OD57">
        <v>0</v>
      </c>
      <c r="OE57">
        <v>0</v>
      </c>
      <c r="OF57">
        <v>0</v>
      </c>
      <c r="OG57">
        <v>7</v>
      </c>
      <c r="OH57">
        <v>19</v>
      </c>
      <c r="OI57">
        <v>0</v>
      </c>
      <c r="OJ57">
        <v>3</v>
      </c>
      <c r="OK57">
        <v>0</v>
      </c>
      <c r="OL57">
        <v>3622</v>
      </c>
      <c r="OM57">
        <v>190</v>
      </c>
      <c r="ON57">
        <v>306</v>
      </c>
      <c r="OO57">
        <v>85</v>
      </c>
      <c r="OP57">
        <v>0</v>
      </c>
      <c r="OQ57">
        <v>3</v>
      </c>
      <c r="OR57">
        <v>2</v>
      </c>
      <c r="OS57">
        <v>0</v>
      </c>
      <c r="OT57">
        <v>0</v>
      </c>
      <c r="OU57">
        <v>0</v>
      </c>
      <c r="OV57">
        <v>0</v>
      </c>
      <c r="OW57">
        <v>0</v>
      </c>
      <c r="OX57">
        <v>10</v>
      </c>
      <c r="OY57">
        <v>71</v>
      </c>
      <c r="OZ57">
        <v>0</v>
      </c>
      <c r="PA57">
        <v>0</v>
      </c>
      <c r="PB57">
        <v>0</v>
      </c>
      <c r="PC57">
        <v>30</v>
      </c>
      <c r="PD57">
        <v>1</v>
      </c>
      <c r="PE57">
        <v>26</v>
      </c>
      <c r="PF57">
        <v>74</v>
      </c>
      <c r="PG57">
        <v>4420</v>
      </c>
      <c r="PH57">
        <v>2</v>
      </c>
      <c r="PI57">
        <v>120</v>
      </c>
      <c r="PJ57">
        <v>0</v>
      </c>
      <c r="PK57">
        <v>552</v>
      </c>
      <c r="PL57">
        <v>1106</v>
      </c>
      <c r="PM57">
        <v>13</v>
      </c>
      <c r="PN57">
        <v>0</v>
      </c>
      <c r="PO57">
        <v>0</v>
      </c>
      <c r="PP57">
        <v>0</v>
      </c>
      <c r="PQ57">
        <v>0</v>
      </c>
      <c r="PR57">
        <v>0</v>
      </c>
      <c r="PS57">
        <v>0</v>
      </c>
      <c r="PT57">
        <v>39</v>
      </c>
      <c r="PU57">
        <v>1</v>
      </c>
      <c r="PV57">
        <v>1</v>
      </c>
      <c r="PW57">
        <v>0</v>
      </c>
      <c r="PX57">
        <v>0</v>
      </c>
      <c r="PY57">
        <v>0</v>
      </c>
      <c r="PZ57">
        <v>0</v>
      </c>
      <c r="QA57">
        <v>0</v>
      </c>
      <c r="QB57">
        <v>0</v>
      </c>
      <c r="QC57">
        <v>0</v>
      </c>
      <c r="QD57">
        <v>0</v>
      </c>
      <c r="QE57">
        <v>170</v>
      </c>
      <c r="QF57">
        <v>1882</v>
      </c>
      <c r="QG57">
        <v>0</v>
      </c>
      <c r="QH57">
        <v>22</v>
      </c>
      <c r="QI57">
        <v>0</v>
      </c>
      <c r="QJ57">
        <v>168</v>
      </c>
      <c r="QK57">
        <v>219</v>
      </c>
      <c r="QL57">
        <v>12</v>
      </c>
      <c r="QM57">
        <v>0</v>
      </c>
      <c r="QN57">
        <v>0</v>
      </c>
      <c r="QO57">
        <v>0</v>
      </c>
      <c r="QP57">
        <v>0</v>
      </c>
      <c r="QQ57">
        <v>0</v>
      </c>
      <c r="QR57">
        <v>0</v>
      </c>
      <c r="QS57">
        <v>0</v>
      </c>
      <c r="QT57">
        <v>0</v>
      </c>
      <c r="QU57">
        <v>0</v>
      </c>
      <c r="QV57">
        <v>0</v>
      </c>
      <c r="QW57">
        <v>0</v>
      </c>
      <c r="QX57">
        <v>0</v>
      </c>
      <c r="QY57">
        <v>0</v>
      </c>
      <c r="QZ57">
        <v>0</v>
      </c>
      <c r="RA57">
        <v>0</v>
      </c>
      <c r="RB57">
        <v>0</v>
      </c>
      <c r="RC57">
        <v>0</v>
      </c>
      <c r="RD57">
        <v>123</v>
      </c>
      <c r="RE57">
        <v>522</v>
      </c>
      <c r="RF57">
        <v>0</v>
      </c>
      <c r="RG57">
        <v>31</v>
      </c>
      <c r="RH57">
        <v>0</v>
      </c>
      <c r="RI57">
        <v>3</v>
      </c>
      <c r="RJ57">
        <v>10</v>
      </c>
      <c r="RK57">
        <v>0</v>
      </c>
      <c r="RL57">
        <v>0</v>
      </c>
      <c r="RM57">
        <v>0</v>
      </c>
      <c r="RN57">
        <v>0</v>
      </c>
      <c r="RO57">
        <v>0</v>
      </c>
      <c r="RP57">
        <v>0</v>
      </c>
      <c r="RQ57">
        <v>0</v>
      </c>
      <c r="RR57">
        <v>0</v>
      </c>
      <c r="RS57">
        <v>0</v>
      </c>
      <c r="RT57">
        <v>0</v>
      </c>
      <c r="RU57">
        <v>0</v>
      </c>
      <c r="RV57">
        <v>0</v>
      </c>
      <c r="RW57">
        <v>0</v>
      </c>
      <c r="RX57">
        <v>0</v>
      </c>
      <c r="RY57">
        <v>0</v>
      </c>
      <c r="RZ57">
        <v>0</v>
      </c>
      <c r="SA57">
        <v>0</v>
      </c>
      <c r="SB57">
        <v>0</v>
      </c>
      <c r="SC57">
        <v>3</v>
      </c>
      <c r="SD57">
        <v>16</v>
      </c>
      <c r="SE57">
        <v>0</v>
      </c>
      <c r="SF57">
        <v>6</v>
      </c>
      <c r="SG57">
        <v>0</v>
      </c>
      <c r="SH57">
        <v>0</v>
      </c>
      <c r="SI57">
        <v>0</v>
      </c>
      <c r="SJ57">
        <v>0</v>
      </c>
      <c r="SK57">
        <v>0</v>
      </c>
      <c r="SL57">
        <v>0</v>
      </c>
      <c r="SM57">
        <v>0</v>
      </c>
      <c r="SN57">
        <v>0</v>
      </c>
      <c r="SO57">
        <v>0</v>
      </c>
      <c r="SP57">
        <v>0</v>
      </c>
      <c r="SQ57">
        <v>0</v>
      </c>
      <c r="SR57">
        <v>0</v>
      </c>
      <c r="SS57">
        <v>0</v>
      </c>
      <c r="ST57">
        <v>0</v>
      </c>
      <c r="SU57">
        <v>0</v>
      </c>
      <c r="SV57">
        <v>0</v>
      </c>
      <c r="SW57">
        <v>0</v>
      </c>
      <c r="SX57">
        <v>0</v>
      </c>
      <c r="SY57">
        <v>0</v>
      </c>
      <c r="SZ57">
        <v>0</v>
      </c>
      <c r="TA57">
        <v>0</v>
      </c>
      <c r="TB57">
        <v>0</v>
      </c>
      <c r="TC57">
        <v>0</v>
      </c>
      <c r="TD57">
        <v>0</v>
      </c>
      <c r="TE57">
        <v>0</v>
      </c>
      <c r="TF57">
        <v>0</v>
      </c>
      <c r="TG57">
        <v>0</v>
      </c>
      <c r="TH57">
        <v>0</v>
      </c>
      <c r="TI57">
        <v>0</v>
      </c>
      <c r="TJ57">
        <v>0</v>
      </c>
      <c r="TK57">
        <v>0</v>
      </c>
      <c r="TL57">
        <v>0</v>
      </c>
      <c r="TM57">
        <v>0</v>
      </c>
      <c r="TN57">
        <v>0</v>
      </c>
      <c r="TO57">
        <v>0</v>
      </c>
      <c r="TP57">
        <v>0</v>
      </c>
      <c r="TQ57">
        <v>0</v>
      </c>
      <c r="TR57">
        <v>0</v>
      </c>
      <c r="TS57">
        <v>0</v>
      </c>
      <c r="TT57">
        <v>0</v>
      </c>
      <c r="TU57">
        <v>0</v>
      </c>
      <c r="TV57">
        <v>0</v>
      </c>
      <c r="TW57">
        <v>0</v>
      </c>
      <c r="TX57">
        <v>0</v>
      </c>
      <c r="TY57">
        <v>0</v>
      </c>
      <c r="TZ57">
        <v>0</v>
      </c>
      <c r="UA57">
        <v>0</v>
      </c>
      <c r="UB57">
        <v>0</v>
      </c>
      <c r="UC57">
        <v>0</v>
      </c>
      <c r="UD57">
        <v>0</v>
      </c>
      <c r="UE57">
        <v>0</v>
      </c>
      <c r="UF57">
        <v>4</v>
      </c>
      <c r="UG57">
        <v>8</v>
      </c>
      <c r="UH57">
        <v>0</v>
      </c>
      <c r="UI57">
        <v>0</v>
      </c>
      <c r="UJ57">
        <v>0</v>
      </c>
      <c r="UK57">
        <v>0</v>
      </c>
      <c r="UL57">
        <v>0</v>
      </c>
      <c r="UM57">
        <v>0</v>
      </c>
      <c r="UN57">
        <v>0</v>
      </c>
      <c r="UO57">
        <v>0</v>
      </c>
      <c r="UP57">
        <v>0</v>
      </c>
      <c r="UQ57">
        <v>0</v>
      </c>
      <c r="UR57">
        <v>0</v>
      </c>
      <c r="US57">
        <v>0</v>
      </c>
      <c r="UT57">
        <v>0</v>
      </c>
      <c r="UU57">
        <v>0</v>
      </c>
      <c r="UV57">
        <v>0</v>
      </c>
      <c r="UW57">
        <v>0</v>
      </c>
      <c r="UX57">
        <v>0</v>
      </c>
      <c r="UY57">
        <v>0</v>
      </c>
      <c r="UZ57">
        <v>0</v>
      </c>
      <c r="VA57">
        <v>12</v>
      </c>
      <c r="VB57">
        <v>0</v>
      </c>
      <c r="VC57">
        <v>0</v>
      </c>
      <c r="VD57">
        <v>0</v>
      </c>
      <c r="VE57">
        <v>0</v>
      </c>
      <c r="VF57">
        <v>0</v>
      </c>
      <c r="VG57">
        <v>0</v>
      </c>
      <c r="VH57">
        <v>0</v>
      </c>
      <c r="VI57">
        <v>0</v>
      </c>
      <c r="VJ57">
        <v>0</v>
      </c>
      <c r="VK57">
        <v>0</v>
      </c>
      <c r="VL57">
        <v>0</v>
      </c>
      <c r="VM57">
        <v>0</v>
      </c>
      <c r="VN57">
        <v>0</v>
      </c>
      <c r="VO57">
        <v>0</v>
      </c>
      <c r="VP57">
        <v>0</v>
      </c>
      <c r="VQ57">
        <v>0</v>
      </c>
      <c r="VR57">
        <v>0</v>
      </c>
      <c r="VS57">
        <v>0</v>
      </c>
      <c r="VT57">
        <v>0</v>
      </c>
      <c r="VU57">
        <v>0</v>
      </c>
      <c r="VV57">
        <v>0</v>
      </c>
      <c r="VW57">
        <v>0</v>
      </c>
      <c r="VX57">
        <v>0</v>
      </c>
      <c r="VY57">
        <v>0</v>
      </c>
      <c r="VZ57">
        <v>0</v>
      </c>
      <c r="WA57">
        <v>0</v>
      </c>
      <c r="WB57">
        <v>0</v>
      </c>
      <c r="WC57">
        <v>0</v>
      </c>
      <c r="WD57">
        <v>1</v>
      </c>
      <c r="WE57">
        <v>0</v>
      </c>
      <c r="WF57">
        <v>0</v>
      </c>
      <c r="WG57">
        <v>0</v>
      </c>
      <c r="WH57">
        <v>0</v>
      </c>
      <c r="WI57">
        <v>0</v>
      </c>
      <c r="WJ57">
        <v>0</v>
      </c>
      <c r="WK57">
        <v>0</v>
      </c>
      <c r="WL57">
        <v>0</v>
      </c>
      <c r="WM57">
        <v>0</v>
      </c>
      <c r="WN57">
        <v>0</v>
      </c>
      <c r="WO57">
        <v>0</v>
      </c>
      <c r="WP57">
        <v>0</v>
      </c>
      <c r="WQ57">
        <v>0</v>
      </c>
      <c r="WR57">
        <v>0</v>
      </c>
      <c r="WS57">
        <v>0</v>
      </c>
      <c r="WT57">
        <v>0</v>
      </c>
      <c r="WU57">
        <v>0</v>
      </c>
      <c r="WV57">
        <v>0</v>
      </c>
      <c r="WW57">
        <v>0</v>
      </c>
      <c r="WX57">
        <v>0</v>
      </c>
      <c r="WY57">
        <v>1</v>
      </c>
      <c r="WZ57">
        <v>0</v>
      </c>
      <c r="XA57">
        <v>0</v>
      </c>
      <c r="XB57">
        <v>0</v>
      </c>
      <c r="XC57">
        <v>28</v>
      </c>
      <c r="XD57">
        <v>32</v>
      </c>
      <c r="XE57">
        <v>5</v>
      </c>
      <c r="XF57">
        <v>0</v>
      </c>
      <c r="XG57">
        <v>0</v>
      </c>
      <c r="XH57">
        <v>0</v>
      </c>
      <c r="XI57">
        <v>0</v>
      </c>
      <c r="XJ57">
        <v>0</v>
      </c>
      <c r="XK57">
        <v>0</v>
      </c>
      <c r="XL57">
        <v>0</v>
      </c>
      <c r="XM57">
        <v>0</v>
      </c>
      <c r="XN57">
        <v>0</v>
      </c>
      <c r="XO57">
        <v>0</v>
      </c>
      <c r="XP57">
        <v>0</v>
      </c>
      <c r="XQ57">
        <v>0</v>
      </c>
      <c r="XR57">
        <v>0</v>
      </c>
      <c r="XS57">
        <v>0</v>
      </c>
      <c r="XT57">
        <v>0</v>
      </c>
      <c r="XU57">
        <v>0</v>
      </c>
      <c r="XV57">
        <v>0</v>
      </c>
      <c r="XW57">
        <v>0</v>
      </c>
      <c r="XX57">
        <v>65</v>
      </c>
      <c r="XY57">
        <v>0</v>
      </c>
      <c r="XZ57">
        <v>0</v>
      </c>
      <c r="YA57">
        <v>0</v>
      </c>
      <c r="YB57">
        <v>5</v>
      </c>
      <c r="YC57">
        <v>3</v>
      </c>
      <c r="YD57">
        <v>0</v>
      </c>
      <c r="YE57">
        <v>0</v>
      </c>
      <c r="YF57">
        <v>0</v>
      </c>
      <c r="YG57">
        <v>0</v>
      </c>
      <c r="YH57">
        <v>0</v>
      </c>
      <c r="YI57">
        <v>0</v>
      </c>
      <c r="YJ57">
        <v>0</v>
      </c>
      <c r="YK57">
        <v>1</v>
      </c>
      <c r="YL57">
        <v>0</v>
      </c>
      <c r="YM57">
        <v>0</v>
      </c>
      <c r="YN57">
        <v>0</v>
      </c>
      <c r="YO57">
        <v>0</v>
      </c>
      <c r="YP57">
        <v>0</v>
      </c>
      <c r="YQ57">
        <v>0</v>
      </c>
      <c r="YR57">
        <v>0</v>
      </c>
      <c r="YS57">
        <v>0</v>
      </c>
      <c r="YT57">
        <v>0</v>
      </c>
      <c r="YU57">
        <v>0</v>
      </c>
      <c r="YV57">
        <v>1</v>
      </c>
      <c r="YW57">
        <v>10</v>
      </c>
      <c r="YX57">
        <v>0</v>
      </c>
      <c r="YY57">
        <v>0</v>
      </c>
      <c r="YZ57">
        <v>0</v>
      </c>
      <c r="ZA57">
        <v>3</v>
      </c>
      <c r="ZB57">
        <v>2</v>
      </c>
      <c r="ZC57">
        <v>0</v>
      </c>
      <c r="ZD57">
        <v>0</v>
      </c>
      <c r="ZE57">
        <v>0</v>
      </c>
      <c r="ZF57">
        <v>0</v>
      </c>
      <c r="ZG57">
        <v>0</v>
      </c>
      <c r="ZH57">
        <v>0</v>
      </c>
      <c r="ZI57">
        <v>0</v>
      </c>
      <c r="ZJ57">
        <v>0</v>
      </c>
      <c r="ZK57">
        <v>0</v>
      </c>
      <c r="ZL57">
        <v>0</v>
      </c>
      <c r="ZM57">
        <v>0</v>
      </c>
      <c r="ZN57">
        <v>0</v>
      </c>
      <c r="ZO57">
        <v>0</v>
      </c>
      <c r="ZP57">
        <v>0</v>
      </c>
      <c r="ZQ57">
        <v>0</v>
      </c>
      <c r="ZR57">
        <v>0</v>
      </c>
      <c r="ZS57">
        <v>0</v>
      </c>
      <c r="ZT57">
        <v>0</v>
      </c>
      <c r="ZU57">
        <v>0</v>
      </c>
      <c r="ZV57">
        <v>5</v>
      </c>
      <c r="ZW57">
        <v>0</v>
      </c>
      <c r="ZX57">
        <v>0</v>
      </c>
      <c r="ZY57">
        <v>0</v>
      </c>
      <c r="ZZ57">
        <v>16</v>
      </c>
      <c r="AAA57">
        <v>45</v>
      </c>
      <c r="AAB57">
        <v>1</v>
      </c>
      <c r="AAC57">
        <v>0</v>
      </c>
      <c r="AAD57">
        <v>0</v>
      </c>
      <c r="AAE57">
        <v>0</v>
      </c>
      <c r="AAF57">
        <v>0</v>
      </c>
      <c r="AAG57">
        <v>0</v>
      </c>
      <c r="AAH57">
        <v>0</v>
      </c>
      <c r="AAI57">
        <v>1</v>
      </c>
      <c r="AAJ57">
        <v>0</v>
      </c>
      <c r="AAK57">
        <v>0</v>
      </c>
      <c r="AAL57">
        <v>0</v>
      </c>
      <c r="AAM57">
        <v>0</v>
      </c>
      <c r="AAN57">
        <v>0</v>
      </c>
      <c r="AAO57">
        <v>0</v>
      </c>
      <c r="AAP57">
        <v>0</v>
      </c>
      <c r="AAQ57">
        <v>0</v>
      </c>
      <c r="AAR57">
        <v>0</v>
      </c>
      <c r="AAS57">
        <v>0</v>
      </c>
      <c r="AAT57">
        <v>3</v>
      </c>
      <c r="AAU57">
        <v>66</v>
      </c>
      <c r="AAV57">
        <v>0</v>
      </c>
      <c r="AAW57">
        <v>0</v>
      </c>
      <c r="AAX57">
        <v>0</v>
      </c>
      <c r="AAY57">
        <v>27</v>
      </c>
      <c r="AAZ57">
        <v>25</v>
      </c>
      <c r="ABA57">
        <v>2</v>
      </c>
      <c r="ABB57">
        <v>0</v>
      </c>
      <c r="ABC57">
        <v>0</v>
      </c>
      <c r="ABD57">
        <v>0</v>
      </c>
      <c r="ABE57">
        <v>0</v>
      </c>
      <c r="ABF57">
        <v>0</v>
      </c>
      <c r="ABG57">
        <v>0</v>
      </c>
      <c r="ABH57">
        <v>0</v>
      </c>
      <c r="ABI57">
        <v>0</v>
      </c>
      <c r="ABJ57">
        <v>0</v>
      </c>
      <c r="ABK57">
        <v>0</v>
      </c>
      <c r="ABL57">
        <v>0</v>
      </c>
      <c r="ABM57">
        <v>0</v>
      </c>
      <c r="ABN57">
        <v>0</v>
      </c>
      <c r="ABO57">
        <v>0</v>
      </c>
      <c r="ABP57">
        <v>0</v>
      </c>
      <c r="ABQ57">
        <v>0</v>
      </c>
      <c r="ABR57">
        <v>0</v>
      </c>
      <c r="ABS57">
        <v>11</v>
      </c>
      <c r="ABT57">
        <v>65</v>
      </c>
      <c r="ABU57">
        <v>0</v>
      </c>
      <c r="ABV57">
        <v>0</v>
      </c>
      <c r="ABW57">
        <v>0</v>
      </c>
      <c r="ABX57">
        <v>37</v>
      </c>
      <c r="ABY57">
        <v>49</v>
      </c>
      <c r="ABZ57">
        <v>0</v>
      </c>
      <c r="ACA57">
        <v>0</v>
      </c>
      <c r="ACB57">
        <v>0</v>
      </c>
      <c r="ACC57">
        <v>0</v>
      </c>
      <c r="ACD57">
        <v>0</v>
      </c>
      <c r="ACE57">
        <v>0</v>
      </c>
      <c r="ACF57">
        <v>0</v>
      </c>
      <c r="ACG57">
        <v>0</v>
      </c>
      <c r="ACH57">
        <v>0</v>
      </c>
      <c r="ACI57">
        <v>0</v>
      </c>
      <c r="ACJ57">
        <v>0</v>
      </c>
      <c r="ACK57">
        <v>0</v>
      </c>
      <c r="ACL57">
        <v>0</v>
      </c>
      <c r="ACM57">
        <v>0</v>
      </c>
      <c r="ACN57">
        <v>0</v>
      </c>
      <c r="ACO57">
        <v>0</v>
      </c>
      <c r="ACP57">
        <v>0</v>
      </c>
      <c r="ACQ57">
        <v>0</v>
      </c>
      <c r="ACR57">
        <v>0</v>
      </c>
      <c r="ACS57">
        <v>86</v>
      </c>
      <c r="ACT57">
        <v>0</v>
      </c>
      <c r="ACU57">
        <v>0</v>
      </c>
      <c r="ACV57">
        <v>0</v>
      </c>
      <c r="ACW57">
        <v>118</v>
      </c>
      <c r="ACX57">
        <v>75</v>
      </c>
      <c r="ACY57">
        <v>5</v>
      </c>
      <c r="ACZ57">
        <v>0</v>
      </c>
      <c r="ADA57">
        <v>0</v>
      </c>
      <c r="ADB57">
        <v>0</v>
      </c>
      <c r="ADC57">
        <v>0</v>
      </c>
      <c r="ADD57">
        <v>0</v>
      </c>
      <c r="ADE57">
        <v>0</v>
      </c>
      <c r="ADF57">
        <v>0</v>
      </c>
      <c r="ADG57">
        <v>0</v>
      </c>
      <c r="ADH57">
        <v>0</v>
      </c>
      <c r="ADI57">
        <v>0</v>
      </c>
      <c r="ADJ57">
        <v>0</v>
      </c>
      <c r="ADK57">
        <v>0</v>
      </c>
      <c r="ADL57">
        <v>0</v>
      </c>
      <c r="ADM57">
        <v>0</v>
      </c>
      <c r="ADN57">
        <v>0</v>
      </c>
      <c r="ADO57">
        <v>0</v>
      </c>
      <c r="ADP57">
        <v>0</v>
      </c>
      <c r="ADQ57">
        <v>33</v>
      </c>
      <c r="ADR57">
        <v>231</v>
      </c>
      <c r="ADS57">
        <v>0</v>
      </c>
      <c r="ADT57">
        <v>0</v>
      </c>
      <c r="ADU57">
        <v>0</v>
      </c>
      <c r="ADV57">
        <v>161</v>
      </c>
      <c r="ADW57">
        <v>141</v>
      </c>
      <c r="ADX57">
        <v>2</v>
      </c>
      <c r="ADY57">
        <v>0</v>
      </c>
      <c r="ADZ57">
        <v>0</v>
      </c>
      <c r="AEA57">
        <v>0</v>
      </c>
      <c r="AEB57">
        <v>0</v>
      </c>
      <c r="AEC57">
        <v>0</v>
      </c>
      <c r="AED57">
        <v>0</v>
      </c>
      <c r="AEE57">
        <v>2</v>
      </c>
      <c r="AEF57">
        <v>1</v>
      </c>
      <c r="AEG57">
        <v>0</v>
      </c>
      <c r="AEH57">
        <v>0</v>
      </c>
      <c r="AEI57">
        <v>0</v>
      </c>
      <c r="AEJ57">
        <v>0</v>
      </c>
      <c r="AEK57">
        <v>0</v>
      </c>
      <c r="AEL57">
        <v>0</v>
      </c>
      <c r="AEM57">
        <v>0</v>
      </c>
      <c r="AEN57">
        <v>0</v>
      </c>
      <c r="AEO57">
        <v>0</v>
      </c>
      <c r="AEP57">
        <v>75</v>
      </c>
      <c r="AEQ57">
        <v>382</v>
      </c>
      <c r="AER57">
        <v>0</v>
      </c>
      <c r="AES57">
        <v>1</v>
      </c>
      <c r="AET57">
        <v>0</v>
      </c>
      <c r="AEU57">
        <v>1123</v>
      </c>
      <c r="AEV57">
        <v>1715</v>
      </c>
      <c r="AEW57">
        <v>40</v>
      </c>
      <c r="AEX57">
        <v>0</v>
      </c>
      <c r="AEY57">
        <v>0</v>
      </c>
      <c r="AEZ57">
        <v>0</v>
      </c>
      <c r="AFA57">
        <v>0</v>
      </c>
      <c r="AFB57">
        <v>0</v>
      </c>
      <c r="AFC57">
        <v>0</v>
      </c>
      <c r="AFD57">
        <v>43</v>
      </c>
      <c r="AFE57">
        <v>2</v>
      </c>
      <c r="AFF57">
        <v>1</v>
      </c>
      <c r="AFG57">
        <v>0</v>
      </c>
      <c r="AFH57">
        <v>0</v>
      </c>
      <c r="AFI57">
        <v>0</v>
      </c>
      <c r="AFJ57">
        <v>0</v>
      </c>
      <c r="AFK57">
        <v>0</v>
      </c>
      <c r="AFL57">
        <v>0</v>
      </c>
      <c r="AFM57">
        <v>0</v>
      </c>
      <c r="AFN57">
        <v>0</v>
      </c>
      <c r="AFO57">
        <v>419</v>
      </c>
      <c r="AFP57">
        <v>3343</v>
      </c>
      <c r="AFQ57">
        <v>0</v>
      </c>
      <c r="AFR57">
        <v>60</v>
      </c>
      <c r="AFS57">
        <v>0</v>
      </c>
      <c r="AFT57">
        <v>0</v>
      </c>
      <c r="AFU57">
        <v>0</v>
      </c>
      <c r="AFV57">
        <v>0</v>
      </c>
      <c r="AFW57">
        <v>0</v>
      </c>
      <c r="AFX57">
        <v>0</v>
      </c>
      <c r="AFY57">
        <v>0</v>
      </c>
      <c r="AFZ57">
        <v>0</v>
      </c>
      <c r="AGA57">
        <v>0</v>
      </c>
      <c r="AGB57">
        <v>0</v>
      </c>
      <c r="AGC57">
        <v>0</v>
      </c>
      <c r="AGD57">
        <v>0</v>
      </c>
      <c r="AGE57">
        <v>0</v>
      </c>
      <c r="AGF57">
        <v>0</v>
      </c>
      <c r="AGG57">
        <v>0</v>
      </c>
      <c r="AGH57">
        <v>0</v>
      </c>
      <c r="AGI57">
        <v>0</v>
      </c>
      <c r="AGJ57">
        <v>0</v>
      </c>
      <c r="AGK57">
        <v>0</v>
      </c>
      <c r="AGL57">
        <v>0</v>
      </c>
      <c r="AGM57">
        <v>0</v>
      </c>
      <c r="AGN57">
        <v>0</v>
      </c>
      <c r="AGO57">
        <v>0</v>
      </c>
      <c r="AGP57">
        <v>0</v>
      </c>
      <c r="AGQ57">
        <v>0</v>
      </c>
      <c r="AGR57">
        <v>0</v>
      </c>
      <c r="AGS57">
        <v>0</v>
      </c>
      <c r="AGT57">
        <v>0</v>
      </c>
      <c r="AGU57">
        <v>0</v>
      </c>
      <c r="AGV57">
        <v>0</v>
      </c>
      <c r="AGW57">
        <v>0</v>
      </c>
      <c r="AGX57">
        <v>0</v>
      </c>
      <c r="AGY57">
        <v>0</v>
      </c>
      <c r="AGZ57">
        <v>0</v>
      </c>
      <c r="AHA57">
        <v>0</v>
      </c>
      <c r="AHB57">
        <v>0</v>
      </c>
      <c r="AHC57">
        <v>0</v>
      </c>
      <c r="AHD57">
        <v>0</v>
      </c>
      <c r="AHE57">
        <v>0</v>
      </c>
      <c r="AHF57">
        <v>0</v>
      </c>
      <c r="AHG57">
        <v>0</v>
      </c>
      <c r="AHH57">
        <v>0</v>
      </c>
      <c r="AHI57">
        <v>0</v>
      </c>
      <c r="AHJ57">
        <v>0</v>
      </c>
      <c r="AHK57">
        <v>0</v>
      </c>
      <c r="AHL57">
        <v>0</v>
      </c>
      <c r="AHM57">
        <v>0</v>
      </c>
      <c r="AHN57">
        <v>0</v>
      </c>
      <c r="AHO57">
        <v>0</v>
      </c>
      <c r="AHP57">
        <v>0</v>
      </c>
      <c r="AHQ57">
        <v>0</v>
      </c>
      <c r="AHR57">
        <v>0</v>
      </c>
      <c r="AHS57">
        <v>0</v>
      </c>
      <c r="AHT57">
        <v>0</v>
      </c>
      <c r="AHU57">
        <v>0</v>
      </c>
      <c r="AHV57">
        <v>0</v>
      </c>
      <c r="AHW57">
        <v>0</v>
      </c>
      <c r="AHX57">
        <v>0</v>
      </c>
      <c r="AHY57">
        <v>0</v>
      </c>
      <c r="AHZ57">
        <v>0</v>
      </c>
      <c r="AIA57">
        <v>0</v>
      </c>
      <c r="AIB57">
        <v>0</v>
      </c>
      <c r="AIC57">
        <v>0</v>
      </c>
      <c r="AID57">
        <v>0</v>
      </c>
      <c r="AIE57">
        <v>0</v>
      </c>
      <c r="AIF57">
        <v>0</v>
      </c>
      <c r="AIG57">
        <v>0</v>
      </c>
      <c r="AIH57">
        <v>0</v>
      </c>
      <c r="AII57">
        <v>0</v>
      </c>
      <c r="AIJ57">
        <v>0</v>
      </c>
      <c r="AIK57">
        <v>0</v>
      </c>
      <c r="AIL57">
        <v>0</v>
      </c>
      <c r="AIM57">
        <v>0</v>
      </c>
      <c r="AIN57">
        <v>0</v>
      </c>
      <c r="AIO57">
        <v>0</v>
      </c>
      <c r="AIP57">
        <v>0</v>
      </c>
      <c r="AIQ57">
        <v>0</v>
      </c>
      <c r="AIR57">
        <v>0</v>
      </c>
      <c r="AIS57">
        <v>0</v>
      </c>
      <c r="AIT57">
        <v>0</v>
      </c>
      <c r="AIU57">
        <v>0</v>
      </c>
      <c r="AIV57">
        <v>0</v>
      </c>
      <c r="AIW57">
        <v>0</v>
      </c>
      <c r="AIX57">
        <v>0</v>
      </c>
      <c r="AIY57">
        <v>0</v>
      </c>
      <c r="AIZ57">
        <v>0</v>
      </c>
      <c r="AJA57">
        <v>0</v>
      </c>
      <c r="AJB57">
        <v>0</v>
      </c>
      <c r="AJC57">
        <v>0</v>
      </c>
      <c r="AJD57">
        <v>0</v>
      </c>
      <c r="AJE57">
        <v>0</v>
      </c>
      <c r="AJF57">
        <v>0</v>
      </c>
      <c r="AJG57">
        <v>0</v>
      </c>
      <c r="AJH57">
        <v>0</v>
      </c>
      <c r="AJI57">
        <v>0</v>
      </c>
      <c r="AJJ57">
        <v>0</v>
      </c>
      <c r="AJK57">
        <v>0</v>
      </c>
      <c r="AJL57">
        <v>0</v>
      </c>
      <c r="AJM57">
        <v>0</v>
      </c>
      <c r="AJN57">
        <v>0</v>
      </c>
      <c r="AJO57">
        <v>0</v>
      </c>
      <c r="AJP57">
        <v>1373</v>
      </c>
      <c r="AJQ57">
        <v>0</v>
      </c>
      <c r="AJR57">
        <v>0</v>
      </c>
      <c r="AJS57">
        <v>0</v>
      </c>
      <c r="AJT57">
        <v>0</v>
      </c>
      <c r="AJU57">
        <v>0</v>
      </c>
      <c r="AJV57">
        <v>0</v>
      </c>
      <c r="AJW57">
        <v>0</v>
      </c>
      <c r="AJX57">
        <v>0</v>
      </c>
      <c r="AJY57">
        <v>0</v>
      </c>
      <c r="AJZ57">
        <v>0</v>
      </c>
      <c r="AKA57">
        <v>0</v>
      </c>
      <c r="AKB57">
        <v>0</v>
      </c>
      <c r="AKC57">
        <v>0</v>
      </c>
      <c r="AKD57">
        <v>0</v>
      </c>
      <c r="AKE57">
        <v>0</v>
      </c>
      <c r="AKF57">
        <v>1461</v>
      </c>
      <c r="AKG57">
        <v>39</v>
      </c>
      <c r="AKH57">
        <v>0</v>
      </c>
      <c r="AKI57">
        <v>0</v>
      </c>
      <c r="AKJ57">
        <v>0</v>
      </c>
      <c r="AKK57">
        <v>0</v>
      </c>
      <c r="AKL57">
        <v>0</v>
      </c>
      <c r="AKM57">
        <v>0</v>
      </c>
      <c r="AKN57">
        <v>0</v>
      </c>
      <c r="AKO57">
        <v>0</v>
      </c>
      <c r="AKP57">
        <v>0</v>
      </c>
      <c r="AKQ57">
        <v>0</v>
      </c>
      <c r="AKR57">
        <v>0</v>
      </c>
      <c r="AKS57">
        <v>0</v>
      </c>
      <c r="AKT57">
        <v>0</v>
      </c>
      <c r="AKU57">
        <v>0</v>
      </c>
      <c r="AKV57">
        <v>0</v>
      </c>
      <c r="AKW57">
        <v>0</v>
      </c>
      <c r="AKX57">
        <v>0</v>
      </c>
      <c r="AKY57">
        <v>0</v>
      </c>
      <c r="AKZ57">
        <v>0</v>
      </c>
      <c r="ALA57">
        <v>0</v>
      </c>
      <c r="ALB57">
        <v>0</v>
      </c>
      <c r="ALC57">
        <v>0</v>
      </c>
      <c r="ALD57">
        <v>0</v>
      </c>
      <c r="ALE57">
        <v>0</v>
      </c>
      <c r="ALF57">
        <v>0</v>
      </c>
      <c r="ALG57">
        <v>0</v>
      </c>
      <c r="ALH57">
        <v>0</v>
      </c>
    </row>
    <row r="58" spans="1:996" hidden="1">
      <c r="A58" s="178" t="s">
        <v>298</v>
      </c>
      <c r="B58">
        <v>178</v>
      </c>
      <c r="C58">
        <v>41</v>
      </c>
      <c r="D58">
        <v>10</v>
      </c>
      <c r="E58">
        <v>34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14</v>
      </c>
      <c r="P58">
        <v>0</v>
      </c>
      <c r="Q58">
        <v>0</v>
      </c>
      <c r="R58">
        <v>0</v>
      </c>
      <c r="S58">
        <v>1</v>
      </c>
      <c r="T58">
        <v>0</v>
      </c>
      <c r="U58">
        <v>0</v>
      </c>
      <c r="V58">
        <v>20</v>
      </c>
      <c r="W58">
        <v>298</v>
      </c>
      <c r="X58">
        <v>0</v>
      </c>
      <c r="Y58">
        <v>7</v>
      </c>
      <c r="Z58">
        <v>0</v>
      </c>
      <c r="AA58">
        <v>46</v>
      </c>
      <c r="AB58">
        <v>20</v>
      </c>
      <c r="AC58">
        <v>1</v>
      </c>
      <c r="AD58">
        <v>2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8</v>
      </c>
      <c r="AO58">
        <v>0</v>
      </c>
      <c r="AP58">
        <v>0</v>
      </c>
      <c r="AQ58">
        <v>0</v>
      </c>
      <c r="AR58">
        <v>4</v>
      </c>
      <c r="AS58">
        <v>0</v>
      </c>
      <c r="AT58">
        <v>1</v>
      </c>
      <c r="AU58">
        <v>171</v>
      </c>
      <c r="AV58">
        <v>253</v>
      </c>
      <c r="AW58">
        <v>0</v>
      </c>
      <c r="AX58">
        <v>4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5</v>
      </c>
      <c r="FP58">
        <v>0</v>
      </c>
      <c r="FQ58">
        <v>5</v>
      </c>
      <c r="FR58">
        <v>0</v>
      </c>
      <c r="FS58">
        <v>0</v>
      </c>
      <c r="FT58">
        <v>0</v>
      </c>
      <c r="FU58">
        <v>839</v>
      </c>
      <c r="FV58">
        <v>0</v>
      </c>
      <c r="FW58">
        <v>17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7</v>
      </c>
      <c r="GO58">
        <v>3</v>
      </c>
      <c r="GP58">
        <v>866</v>
      </c>
      <c r="GQ58">
        <v>0</v>
      </c>
      <c r="GR58">
        <v>0</v>
      </c>
      <c r="GS58">
        <v>0</v>
      </c>
      <c r="GT58">
        <v>2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2</v>
      </c>
      <c r="HP58">
        <v>0</v>
      </c>
      <c r="HQ58">
        <v>0</v>
      </c>
      <c r="HR58">
        <v>0</v>
      </c>
      <c r="HS58">
        <v>5</v>
      </c>
      <c r="HT58">
        <v>0</v>
      </c>
      <c r="HU58">
        <v>0</v>
      </c>
      <c r="HV58">
        <v>0</v>
      </c>
      <c r="HW58">
        <v>0</v>
      </c>
      <c r="HX58">
        <v>0</v>
      </c>
      <c r="HY58">
        <v>0</v>
      </c>
      <c r="HZ58">
        <v>0</v>
      </c>
      <c r="IA58">
        <v>0</v>
      </c>
      <c r="IB58">
        <v>0</v>
      </c>
      <c r="IC58">
        <v>0</v>
      </c>
      <c r="ID58">
        <v>0</v>
      </c>
      <c r="IE58">
        <v>0</v>
      </c>
      <c r="IF58">
        <v>0</v>
      </c>
      <c r="IG58">
        <v>0</v>
      </c>
      <c r="IH58">
        <v>0</v>
      </c>
      <c r="II58">
        <v>0</v>
      </c>
      <c r="IJ58">
        <v>0</v>
      </c>
      <c r="IK58">
        <v>0</v>
      </c>
      <c r="IL58">
        <v>0</v>
      </c>
      <c r="IM58">
        <v>0</v>
      </c>
      <c r="IN58">
        <v>5</v>
      </c>
      <c r="IO58">
        <v>0</v>
      </c>
      <c r="IP58">
        <v>0</v>
      </c>
      <c r="IQ58">
        <v>0</v>
      </c>
      <c r="IR58">
        <v>12</v>
      </c>
      <c r="IS58">
        <v>16</v>
      </c>
      <c r="IT58">
        <v>3</v>
      </c>
      <c r="IU58">
        <v>0</v>
      </c>
      <c r="IV58">
        <v>0</v>
      </c>
      <c r="IW58">
        <v>0</v>
      </c>
      <c r="IX58">
        <v>0</v>
      </c>
      <c r="IY58">
        <v>0</v>
      </c>
      <c r="IZ58">
        <v>0</v>
      </c>
      <c r="JA58">
        <v>0</v>
      </c>
      <c r="JB58">
        <v>0</v>
      </c>
      <c r="JC58">
        <v>0</v>
      </c>
      <c r="JD58">
        <v>0</v>
      </c>
      <c r="JE58">
        <v>0</v>
      </c>
      <c r="JF58">
        <v>0</v>
      </c>
      <c r="JG58">
        <v>0</v>
      </c>
      <c r="JH58">
        <v>0</v>
      </c>
      <c r="JI58">
        <v>0</v>
      </c>
      <c r="JJ58">
        <v>1</v>
      </c>
      <c r="JK58">
        <v>0</v>
      </c>
      <c r="JL58">
        <v>3</v>
      </c>
      <c r="JM58">
        <v>35</v>
      </c>
      <c r="JN58">
        <v>0</v>
      </c>
      <c r="JO58">
        <v>0</v>
      </c>
      <c r="JP58">
        <v>0</v>
      </c>
      <c r="JQ58">
        <v>11</v>
      </c>
      <c r="JR58">
        <v>1</v>
      </c>
      <c r="JS58">
        <v>0</v>
      </c>
      <c r="JT58">
        <v>0</v>
      </c>
      <c r="JU58">
        <v>0</v>
      </c>
      <c r="JV58">
        <v>0</v>
      </c>
      <c r="JW58">
        <v>0</v>
      </c>
      <c r="JX58">
        <v>0</v>
      </c>
      <c r="JY58">
        <v>0</v>
      </c>
      <c r="JZ58">
        <v>0</v>
      </c>
      <c r="KA58">
        <v>0</v>
      </c>
      <c r="KB58">
        <v>0</v>
      </c>
      <c r="KC58">
        <v>0</v>
      </c>
      <c r="KD58">
        <v>1</v>
      </c>
      <c r="KE58">
        <v>0</v>
      </c>
      <c r="KF58">
        <v>0</v>
      </c>
      <c r="KG58">
        <v>0</v>
      </c>
      <c r="KH58">
        <v>0</v>
      </c>
      <c r="KI58">
        <v>0</v>
      </c>
      <c r="KJ58">
        <v>0</v>
      </c>
      <c r="KK58">
        <v>0</v>
      </c>
      <c r="KL58">
        <v>13</v>
      </c>
      <c r="KM58">
        <v>0</v>
      </c>
      <c r="KN58">
        <v>0</v>
      </c>
      <c r="KO58">
        <v>0</v>
      </c>
      <c r="KP58">
        <v>0</v>
      </c>
      <c r="KQ58">
        <v>0</v>
      </c>
      <c r="KR58">
        <v>0</v>
      </c>
      <c r="KS58">
        <v>0</v>
      </c>
      <c r="KT58">
        <v>0</v>
      </c>
      <c r="KU58">
        <v>0</v>
      </c>
      <c r="KV58">
        <v>0</v>
      </c>
      <c r="KW58">
        <v>0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0</v>
      </c>
      <c r="LD58">
        <v>0</v>
      </c>
      <c r="LE58">
        <v>0</v>
      </c>
      <c r="LF58">
        <v>0</v>
      </c>
      <c r="LG58">
        <v>0</v>
      </c>
      <c r="LH58">
        <v>0</v>
      </c>
      <c r="LI58">
        <v>0</v>
      </c>
      <c r="LJ58">
        <v>0</v>
      </c>
      <c r="LK58">
        <v>0</v>
      </c>
      <c r="LL58">
        <v>0</v>
      </c>
      <c r="LM58">
        <v>0</v>
      </c>
      <c r="LN58">
        <v>0</v>
      </c>
      <c r="LO58">
        <v>59</v>
      </c>
      <c r="LP58">
        <v>0</v>
      </c>
      <c r="LQ58">
        <v>0</v>
      </c>
      <c r="LR58">
        <v>0</v>
      </c>
      <c r="LS58">
        <v>0</v>
      </c>
      <c r="LT58">
        <v>0</v>
      </c>
      <c r="LU58">
        <v>0</v>
      </c>
      <c r="LV58">
        <v>0</v>
      </c>
      <c r="LW58">
        <v>0</v>
      </c>
      <c r="LX58">
        <v>0</v>
      </c>
      <c r="LY58">
        <v>0</v>
      </c>
      <c r="LZ58">
        <v>0</v>
      </c>
      <c r="MA58">
        <v>0</v>
      </c>
      <c r="MB58">
        <v>0</v>
      </c>
      <c r="MC58">
        <v>0</v>
      </c>
      <c r="MD58">
        <v>0</v>
      </c>
      <c r="ME58">
        <v>0</v>
      </c>
      <c r="MF58">
        <v>0</v>
      </c>
      <c r="MG58">
        <v>0</v>
      </c>
      <c r="MH58">
        <v>0</v>
      </c>
      <c r="MI58">
        <v>0</v>
      </c>
      <c r="MJ58">
        <v>59</v>
      </c>
      <c r="MK58">
        <v>0</v>
      </c>
      <c r="ML58">
        <v>0</v>
      </c>
      <c r="MM58">
        <v>0</v>
      </c>
      <c r="MN58">
        <v>1</v>
      </c>
      <c r="MO58">
        <v>0</v>
      </c>
      <c r="MP58">
        <v>0</v>
      </c>
      <c r="MQ58">
        <v>0</v>
      </c>
      <c r="MR58">
        <v>0</v>
      </c>
      <c r="MS58">
        <v>0</v>
      </c>
      <c r="MT58">
        <v>0</v>
      </c>
      <c r="MU58">
        <v>0</v>
      </c>
      <c r="MV58">
        <v>0</v>
      </c>
      <c r="MW58">
        <v>0</v>
      </c>
      <c r="MX58">
        <v>0</v>
      </c>
      <c r="MY58">
        <v>0</v>
      </c>
      <c r="MZ58">
        <v>0</v>
      </c>
      <c r="NA58">
        <v>0</v>
      </c>
      <c r="NB58">
        <v>0</v>
      </c>
      <c r="NC58">
        <v>0</v>
      </c>
      <c r="ND58">
        <v>0</v>
      </c>
      <c r="NE58">
        <v>0</v>
      </c>
      <c r="NF58">
        <v>0</v>
      </c>
      <c r="NG58">
        <v>0</v>
      </c>
      <c r="NH58">
        <v>0</v>
      </c>
      <c r="NI58">
        <v>1</v>
      </c>
      <c r="NJ58">
        <v>0</v>
      </c>
      <c r="NK58">
        <v>0</v>
      </c>
      <c r="NL58">
        <v>0</v>
      </c>
      <c r="NM58">
        <v>1</v>
      </c>
      <c r="NN58">
        <v>0</v>
      </c>
      <c r="NO58">
        <v>0</v>
      </c>
      <c r="NP58">
        <v>0</v>
      </c>
      <c r="NQ58">
        <v>0</v>
      </c>
      <c r="NR58">
        <v>0</v>
      </c>
      <c r="NS58">
        <v>0</v>
      </c>
      <c r="NT58">
        <v>0</v>
      </c>
      <c r="NU58">
        <v>0</v>
      </c>
      <c r="NV58">
        <v>0</v>
      </c>
      <c r="NW58">
        <v>0</v>
      </c>
      <c r="NX58">
        <v>0</v>
      </c>
      <c r="NY58">
        <v>0</v>
      </c>
      <c r="NZ58">
        <v>0</v>
      </c>
      <c r="OA58">
        <v>0</v>
      </c>
      <c r="OB58">
        <v>0</v>
      </c>
      <c r="OC58">
        <v>0</v>
      </c>
      <c r="OD58">
        <v>0</v>
      </c>
      <c r="OE58">
        <v>0</v>
      </c>
      <c r="OF58">
        <v>0</v>
      </c>
      <c r="OG58">
        <v>0</v>
      </c>
      <c r="OH58">
        <v>1</v>
      </c>
      <c r="OI58">
        <v>0</v>
      </c>
      <c r="OJ58">
        <v>0</v>
      </c>
      <c r="OK58">
        <v>0</v>
      </c>
      <c r="OL58">
        <v>1154</v>
      </c>
      <c r="OM58">
        <v>78</v>
      </c>
      <c r="ON58">
        <v>31</v>
      </c>
      <c r="OO58">
        <v>36</v>
      </c>
      <c r="OP58">
        <v>0</v>
      </c>
      <c r="OQ58">
        <v>0</v>
      </c>
      <c r="OR58">
        <v>0</v>
      </c>
      <c r="OS58">
        <v>0</v>
      </c>
      <c r="OT58">
        <v>0</v>
      </c>
      <c r="OU58">
        <v>0</v>
      </c>
      <c r="OV58">
        <v>0</v>
      </c>
      <c r="OW58">
        <v>0</v>
      </c>
      <c r="OX58">
        <v>0</v>
      </c>
      <c r="OY58">
        <v>23</v>
      </c>
      <c r="OZ58">
        <v>0</v>
      </c>
      <c r="PA58">
        <v>0</v>
      </c>
      <c r="PB58">
        <v>0</v>
      </c>
      <c r="PC58">
        <v>5</v>
      </c>
      <c r="PD58">
        <v>1</v>
      </c>
      <c r="PE58">
        <v>13</v>
      </c>
      <c r="PF58">
        <v>197</v>
      </c>
      <c r="PG58">
        <v>1538</v>
      </c>
      <c r="PH58">
        <v>0</v>
      </c>
      <c r="PI58">
        <v>11</v>
      </c>
      <c r="PJ58">
        <v>0</v>
      </c>
      <c r="PK58">
        <v>0</v>
      </c>
      <c r="PL58">
        <v>1289</v>
      </c>
      <c r="PM58">
        <v>0</v>
      </c>
      <c r="PN58">
        <v>0</v>
      </c>
      <c r="PO58">
        <v>0</v>
      </c>
      <c r="PP58">
        <v>0</v>
      </c>
      <c r="PQ58">
        <v>0</v>
      </c>
      <c r="PR58">
        <v>0</v>
      </c>
      <c r="PS58">
        <v>0</v>
      </c>
      <c r="PT58">
        <v>0</v>
      </c>
      <c r="PU58">
        <v>0</v>
      </c>
      <c r="PV58">
        <v>0</v>
      </c>
      <c r="PW58">
        <v>0</v>
      </c>
      <c r="PX58">
        <v>0</v>
      </c>
      <c r="PY58">
        <v>0</v>
      </c>
      <c r="PZ58">
        <v>0</v>
      </c>
      <c r="QA58">
        <v>0</v>
      </c>
      <c r="QB58">
        <v>0</v>
      </c>
      <c r="QC58">
        <v>0</v>
      </c>
      <c r="QD58">
        <v>0</v>
      </c>
      <c r="QE58">
        <v>0</v>
      </c>
      <c r="QF58">
        <v>1289</v>
      </c>
      <c r="QG58">
        <v>0</v>
      </c>
      <c r="QH58">
        <v>0</v>
      </c>
      <c r="QI58">
        <v>0</v>
      </c>
      <c r="QJ58">
        <v>304</v>
      </c>
      <c r="QK58">
        <v>430</v>
      </c>
      <c r="QL58">
        <v>4</v>
      </c>
      <c r="QM58">
        <v>0</v>
      </c>
      <c r="QN58">
        <v>0</v>
      </c>
      <c r="QO58">
        <v>0</v>
      </c>
      <c r="QP58">
        <v>0</v>
      </c>
      <c r="QQ58">
        <v>0</v>
      </c>
      <c r="QR58">
        <v>0</v>
      </c>
      <c r="QS58">
        <v>0</v>
      </c>
      <c r="QT58">
        <v>0</v>
      </c>
      <c r="QU58">
        <v>0</v>
      </c>
      <c r="QV58">
        <v>0</v>
      </c>
      <c r="QW58">
        <v>0</v>
      </c>
      <c r="QX58">
        <v>0</v>
      </c>
      <c r="QY58">
        <v>0</v>
      </c>
      <c r="QZ58">
        <v>0</v>
      </c>
      <c r="RA58">
        <v>0</v>
      </c>
      <c r="RB58">
        <v>0</v>
      </c>
      <c r="RC58">
        <v>0</v>
      </c>
      <c r="RD58">
        <v>29</v>
      </c>
      <c r="RE58">
        <v>767</v>
      </c>
      <c r="RF58">
        <v>0</v>
      </c>
      <c r="RG58">
        <v>0</v>
      </c>
      <c r="RH58">
        <v>0</v>
      </c>
      <c r="RI58">
        <v>0</v>
      </c>
      <c r="RJ58">
        <v>1</v>
      </c>
      <c r="RK58">
        <v>0</v>
      </c>
      <c r="RL58">
        <v>0</v>
      </c>
      <c r="RM58">
        <v>0</v>
      </c>
      <c r="RN58">
        <v>0</v>
      </c>
      <c r="RO58">
        <v>0</v>
      </c>
      <c r="RP58">
        <v>0</v>
      </c>
      <c r="RQ58">
        <v>0</v>
      </c>
      <c r="RR58">
        <v>0</v>
      </c>
      <c r="RS58">
        <v>0</v>
      </c>
      <c r="RT58">
        <v>0</v>
      </c>
      <c r="RU58">
        <v>0</v>
      </c>
      <c r="RV58">
        <v>0</v>
      </c>
      <c r="RW58">
        <v>0</v>
      </c>
      <c r="RX58">
        <v>0</v>
      </c>
      <c r="RY58">
        <v>0</v>
      </c>
      <c r="RZ58">
        <v>0</v>
      </c>
      <c r="SA58">
        <v>0</v>
      </c>
      <c r="SB58">
        <v>0</v>
      </c>
      <c r="SC58">
        <v>0</v>
      </c>
      <c r="SD58">
        <v>1</v>
      </c>
      <c r="SE58">
        <v>0</v>
      </c>
      <c r="SF58">
        <v>0</v>
      </c>
      <c r="SG58">
        <v>0</v>
      </c>
      <c r="SH58">
        <v>0</v>
      </c>
      <c r="SI58">
        <v>0</v>
      </c>
      <c r="SJ58">
        <v>0</v>
      </c>
      <c r="SK58">
        <v>0</v>
      </c>
      <c r="SL58">
        <v>0</v>
      </c>
      <c r="SM58">
        <v>0</v>
      </c>
      <c r="SN58">
        <v>0</v>
      </c>
      <c r="SO58">
        <v>0</v>
      </c>
      <c r="SP58">
        <v>0</v>
      </c>
      <c r="SQ58">
        <v>0</v>
      </c>
      <c r="SR58">
        <v>0</v>
      </c>
      <c r="SS58">
        <v>0</v>
      </c>
      <c r="ST58">
        <v>0</v>
      </c>
      <c r="SU58">
        <v>0</v>
      </c>
      <c r="SV58">
        <v>0</v>
      </c>
      <c r="SW58">
        <v>0</v>
      </c>
      <c r="SX58">
        <v>0</v>
      </c>
      <c r="SY58">
        <v>0</v>
      </c>
      <c r="SZ58">
        <v>0</v>
      </c>
      <c r="TA58">
        <v>0</v>
      </c>
      <c r="TB58">
        <v>0</v>
      </c>
      <c r="TC58">
        <v>0</v>
      </c>
      <c r="TD58">
        <v>0</v>
      </c>
      <c r="TE58">
        <v>0</v>
      </c>
      <c r="TF58">
        <v>0</v>
      </c>
      <c r="TG58">
        <v>0</v>
      </c>
      <c r="TH58">
        <v>0</v>
      </c>
      <c r="TI58">
        <v>0</v>
      </c>
      <c r="TJ58">
        <v>0</v>
      </c>
      <c r="TK58">
        <v>0</v>
      </c>
      <c r="TL58">
        <v>0</v>
      </c>
      <c r="TM58">
        <v>0</v>
      </c>
      <c r="TN58">
        <v>0</v>
      </c>
      <c r="TO58">
        <v>0</v>
      </c>
      <c r="TP58">
        <v>0</v>
      </c>
      <c r="TQ58">
        <v>0</v>
      </c>
      <c r="TR58">
        <v>0</v>
      </c>
      <c r="TS58">
        <v>0</v>
      </c>
      <c r="TT58">
        <v>0</v>
      </c>
      <c r="TU58">
        <v>0</v>
      </c>
      <c r="TV58">
        <v>0</v>
      </c>
      <c r="TW58">
        <v>0</v>
      </c>
      <c r="TX58">
        <v>0</v>
      </c>
      <c r="TY58">
        <v>0</v>
      </c>
      <c r="TZ58">
        <v>0</v>
      </c>
      <c r="UA58">
        <v>0</v>
      </c>
      <c r="UB58">
        <v>0</v>
      </c>
      <c r="UC58">
        <v>0</v>
      </c>
      <c r="UD58">
        <v>0</v>
      </c>
      <c r="UE58">
        <v>0</v>
      </c>
      <c r="UF58">
        <v>0</v>
      </c>
      <c r="UG58">
        <v>0</v>
      </c>
      <c r="UH58">
        <v>0</v>
      </c>
      <c r="UI58">
        <v>0</v>
      </c>
      <c r="UJ58">
        <v>0</v>
      </c>
      <c r="UK58">
        <v>0</v>
      </c>
      <c r="UL58">
        <v>0</v>
      </c>
      <c r="UM58">
        <v>0</v>
      </c>
      <c r="UN58">
        <v>0</v>
      </c>
      <c r="UO58">
        <v>0</v>
      </c>
      <c r="UP58">
        <v>0</v>
      </c>
      <c r="UQ58">
        <v>0</v>
      </c>
      <c r="UR58">
        <v>0</v>
      </c>
      <c r="US58">
        <v>0</v>
      </c>
      <c r="UT58">
        <v>0</v>
      </c>
      <c r="UU58">
        <v>0</v>
      </c>
      <c r="UV58">
        <v>0</v>
      </c>
      <c r="UW58">
        <v>0</v>
      </c>
      <c r="UX58">
        <v>0</v>
      </c>
      <c r="UY58">
        <v>0</v>
      </c>
      <c r="UZ58">
        <v>0</v>
      </c>
      <c r="VA58">
        <v>0</v>
      </c>
      <c r="VB58">
        <v>0</v>
      </c>
      <c r="VC58">
        <v>0</v>
      </c>
      <c r="VD58">
        <v>0</v>
      </c>
      <c r="VE58">
        <v>0</v>
      </c>
      <c r="VF58">
        <v>0</v>
      </c>
      <c r="VG58">
        <v>0</v>
      </c>
      <c r="VH58">
        <v>0</v>
      </c>
      <c r="VI58">
        <v>0</v>
      </c>
      <c r="VJ58">
        <v>0</v>
      </c>
      <c r="VK58">
        <v>0</v>
      </c>
      <c r="VL58">
        <v>0</v>
      </c>
      <c r="VM58">
        <v>0</v>
      </c>
      <c r="VN58">
        <v>0</v>
      </c>
      <c r="VO58">
        <v>0</v>
      </c>
      <c r="VP58">
        <v>0</v>
      </c>
      <c r="VQ58">
        <v>0</v>
      </c>
      <c r="VR58">
        <v>0</v>
      </c>
      <c r="VS58">
        <v>0</v>
      </c>
      <c r="VT58">
        <v>0</v>
      </c>
      <c r="VU58">
        <v>0</v>
      </c>
      <c r="VV58">
        <v>0</v>
      </c>
      <c r="VW58">
        <v>0</v>
      </c>
      <c r="VX58">
        <v>0</v>
      </c>
      <c r="VY58">
        <v>0</v>
      </c>
      <c r="VZ58">
        <v>0</v>
      </c>
      <c r="WA58">
        <v>0</v>
      </c>
      <c r="WB58">
        <v>0</v>
      </c>
      <c r="WC58">
        <v>0</v>
      </c>
      <c r="WD58">
        <v>2</v>
      </c>
      <c r="WE58">
        <v>0</v>
      </c>
      <c r="WF58">
        <v>0</v>
      </c>
      <c r="WG58">
        <v>0</v>
      </c>
      <c r="WH58">
        <v>0</v>
      </c>
      <c r="WI58">
        <v>0</v>
      </c>
      <c r="WJ58">
        <v>0</v>
      </c>
      <c r="WK58">
        <v>0</v>
      </c>
      <c r="WL58">
        <v>0</v>
      </c>
      <c r="WM58">
        <v>0</v>
      </c>
      <c r="WN58">
        <v>0</v>
      </c>
      <c r="WO58">
        <v>0</v>
      </c>
      <c r="WP58">
        <v>0</v>
      </c>
      <c r="WQ58">
        <v>0</v>
      </c>
      <c r="WR58">
        <v>0</v>
      </c>
      <c r="WS58">
        <v>0</v>
      </c>
      <c r="WT58">
        <v>0</v>
      </c>
      <c r="WU58">
        <v>0</v>
      </c>
      <c r="WV58">
        <v>0</v>
      </c>
      <c r="WW58">
        <v>0</v>
      </c>
      <c r="WX58">
        <v>0</v>
      </c>
      <c r="WY58">
        <v>2</v>
      </c>
      <c r="WZ58">
        <v>0</v>
      </c>
      <c r="XA58">
        <v>0</v>
      </c>
      <c r="XB58">
        <v>0</v>
      </c>
      <c r="XC58">
        <v>36</v>
      </c>
      <c r="XD58">
        <v>456</v>
      </c>
      <c r="XE58">
        <v>33</v>
      </c>
      <c r="XF58">
        <v>0</v>
      </c>
      <c r="XG58">
        <v>0</v>
      </c>
      <c r="XH58">
        <v>0</v>
      </c>
      <c r="XI58">
        <v>0</v>
      </c>
      <c r="XJ58">
        <v>0</v>
      </c>
      <c r="XK58">
        <v>0</v>
      </c>
      <c r="XL58">
        <v>0</v>
      </c>
      <c r="XM58">
        <v>0</v>
      </c>
      <c r="XN58">
        <v>0</v>
      </c>
      <c r="XO58">
        <v>0</v>
      </c>
      <c r="XP58">
        <v>0</v>
      </c>
      <c r="XQ58">
        <v>0</v>
      </c>
      <c r="XR58">
        <v>0</v>
      </c>
      <c r="XS58">
        <v>0</v>
      </c>
      <c r="XT58">
        <v>0</v>
      </c>
      <c r="XU58">
        <v>0</v>
      </c>
      <c r="XV58">
        <v>0</v>
      </c>
      <c r="XW58">
        <v>0</v>
      </c>
      <c r="XX58">
        <v>525</v>
      </c>
      <c r="XY58">
        <v>0</v>
      </c>
      <c r="XZ58">
        <v>0</v>
      </c>
      <c r="YA58">
        <v>0</v>
      </c>
      <c r="YB58">
        <v>2</v>
      </c>
      <c r="YC58">
        <v>0</v>
      </c>
      <c r="YD58">
        <v>0</v>
      </c>
      <c r="YE58">
        <v>0</v>
      </c>
      <c r="YF58">
        <v>0</v>
      </c>
      <c r="YG58">
        <v>0</v>
      </c>
      <c r="YH58">
        <v>0</v>
      </c>
      <c r="YI58">
        <v>0</v>
      </c>
      <c r="YJ58">
        <v>0</v>
      </c>
      <c r="YK58">
        <v>0</v>
      </c>
      <c r="YL58">
        <v>0</v>
      </c>
      <c r="YM58">
        <v>0</v>
      </c>
      <c r="YN58">
        <v>0</v>
      </c>
      <c r="YO58">
        <v>0</v>
      </c>
      <c r="YP58">
        <v>0</v>
      </c>
      <c r="YQ58">
        <v>0</v>
      </c>
      <c r="YR58">
        <v>0</v>
      </c>
      <c r="YS58">
        <v>0</v>
      </c>
      <c r="YT58">
        <v>0</v>
      </c>
      <c r="YU58">
        <v>0</v>
      </c>
      <c r="YV58">
        <v>0</v>
      </c>
      <c r="YW58">
        <v>2</v>
      </c>
      <c r="YX58">
        <v>0</v>
      </c>
      <c r="YY58">
        <v>0</v>
      </c>
      <c r="YZ58">
        <v>0</v>
      </c>
      <c r="ZA58">
        <v>0</v>
      </c>
      <c r="ZB58">
        <v>0</v>
      </c>
      <c r="ZC58">
        <v>0</v>
      </c>
      <c r="ZD58">
        <v>0</v>
      </c>
      <c r="ZE58">
        <v>0</v>
      </c>
      <c r="ZF58">
        <v>0</v>
      </c>
      <c r="ZG58">
        <v>0</v>
      </c>
      <c r="ZH58">
        <v>0</v>
      </c>
      <c r="ZI58">
        <v>0</v>
      </c>
      <c r="ZJ58">
        <v>0</v>
      </c>
      <c r="ZK58">
        <v>0</v>
      </c>
      <c r="ZL58">
        <v>0</v>
      </c>
      <c r="ZM58">
        <v>0</v>
      </c>
      <c r="ZN58">
        <v>0</v>
      </c>
      <c r="ZO58">
        <v>0</v>
      </c>
      <c r="ZP58">
        <v>0</v>
      </c>
      <c r="ZQ58">
        <v>0</v>
      </c>
      <c r="ZR58">
        <v>0</v>
      </c>
      <c r="ZS58">
        <v>0</v>
      </c>
      <c r="ZT58">
        <v>0</v>
      </c>
      <c r="ZU58">
        <v>0</v>
      </c>
      <c r="ZV58">
        <v>0</v>
      </c>
      <c r="ZW58">
        <v>0</v>
      </c>
      <c r="ZX58">
        <v>0</v>
      </c>
      <c r="ZY58">
        <v>0</v>
      </c>
      <c r="ZZ58">
        <v>6</v>
      </c>
      <c r="AAA58">
        <v>9</v>
      </c>
      <c r="AAB58">
        <v>0</v>
      </c>
      <c r="AAC58">
        <v>0</v>
      </c>
      <c r="AAD58">
        <v>0</v>
      </c>
      <c r="AAE58">
        <v>0</v>
      </c>
      <c r="AAF58">
        <v>0</v>
      </c>
      <c r="AAG58">
        <v>0</v>
      </c>
      <c r="AAH58">
        <v>0</v>
      </c>
      <c r="AAI58">
        <v>0</v>
      </c>
      <c r="AAJ58">
        <v>0</v>
      </c>
      <c r="AAK58">
        <v>0</v>
      </c>
      <c r="AAL58">
        <v>0</v>
      </c>
      <c r="AAM58">
        <v>0</v>
      </c>
      <c r="AAN58">
        <v>0</v>
      </c>
      <c r="AAO58">
        <v>0</v>
      </c>
      <c r="AAP58">
        <v>0</v>
      </c>
      <c r="AAQ58">
        <v>0</v>
      </c>
      <c r="AAR58">
        <v>0</v>
      </c>
      <c r="AAS58">
        <v>0</v>
      </c>
      <c r="AAT58">
        <v>2</v>
      </c>
      <c r="AAU58">
        <v>17</v>
      </c>
      <c r="AAV58">
        <v>0</v>
      </c>
      <c r="AAW58">
        <v>0</v>
      </c>
      <c r="AAX58">
        <v>0</v>
      </c>
      <c r="AAY58">
        <v>4</v>
      </c>
      <c r="AAZ58">
        <v>3</v>
      </c>
      <c r="ABA58">
        <v>0</v>
      </c>
      <c r="ABB58">
        <v>0</v>
      </c>
      <c r="ABC58">
        <v>0</v>
      </c>
      <c r="ABD58">
        <v>0</v>
      </c>
      <c r="ABE58">
        <v>0</v>
      </c>
      <c r="ABF58">
        <v>0</v>
      </c>
      <c r="ABG58">
        <v>0</v>
      </c>
      <c r="ABH58">
        <v>0</v>
      </c>
      <c r="ABI58">
        <v>0</v>
      </c>
      <c r="ABJ58">
        <v>0</v>
      </c>
      <c r="ABK58">
        <v>0</v>
      </c>
      <c r="ABL58">
        <v>0</v>
      </c>
      <c r="ABM58">
        <v>0</v>
      </c>
      <c r="ABN58">
        <v>0</v>
      </c>
      <c r="ABO58">
        <v>0</v>
      </c>
      <c r="ABP58">
        <v>0</v>
      </c>
      <c r="ABQ58">
        <v>0</v>
      </c>
      <c r="ABR58">
        <v>0</v>
      </c>
      <c r="ABS58">
        <v>2</v>
      </c>
      <c r="ABT58">
        <v>9</v>
      </c>
      <c r="ABU58">
        <v>0</v>
      </c>
      <c r="ABV58">
        <v>0</v>
      </c>
      <c r="ABW58">
        <v>0</v>
      </c>
      <c r="ABX58">
        <v>0</v>
      </c>
      <c r="ABY58">
        <v>0</v>
      </c>
      <c r="ABZ58">
        <v>0</v>
      </c>
      <c r="ACA58">
        <v>0</v>
      </c>
      <c r="ACB58">
        <v>0</v>
      </c>
      <c r="ACC58">
        <v>0</v>
      </c>
      <c r="ACD58">
        <v>0</v>
      </c>
      <c r="ACE58">
        <v>0</v>
      </c>
      <c r="ACF58">
        <v>0</v>
      </c>
      <c r="ACG58">
        <v>0</v>
      </c>
      <c r="ACH58">
        <v>0</v>
      </c>
      <c r="ACI58">
        <v>0</v>
      </c>
      <c r="ACJ58">
        <v>0</v>
      </c>
      <c r="ACK58">
        <v>0</v>
      </c>
      <c r="ACL58">
        <v>0</v>
      </c>
      <c r="ACM58">
        <v>0</v>
      </c>
      <c r="ACN58">
        <v>0</v>
      </c>
      <c r="ACO58">
        <v>0</v>
      </c>
      <c r="ACP58">
        <v>0</v>
      </c>
      <c r="ACQ58">
        <v>0</v>
      </c>
      <c r="ACR58">
        <v>0</v>
      </c>
      <c r="ACS58">
        <v>0</v>
      </c>
      <c r="ACT58">
        <v>0</v>
      </c>
      <c r="ACU58">
        <v>0</v>
      </c>
      <c r="ACV58">
        <v>0</v>
      </c>
      <c r="ACW58">
        <v>109</v>
      </c>
      <c r="ACX58">
        <v>214</v>
      </c>
      <c r="ACY58">
        <v>1</v>
      </c>
      <c r="ACZ58">
        <v>0</v>
      </c>
      <c r="ADA58">
        <v>0</v>
      </c>
      <c r="ADB58">
        <v>0</v>
      </c>
      <c r="ADC58">
        <v>0</v>
      </c>
      <c r="ADD58">
        <v>0</v>
      </c>
      <c r="ADE58">
        <v>0</v>
      </c>
      <c r="ADF58">
        <v>0</v>
      </c>
      <c r="ADG58">
        <v>0</v>
      </c>
      <c r="ADH58">
        <v>0</v>
      </c>
      <c r="ADI58">
        <v>0</v>
      </c>
      <c r="ADJ58">
        <v>0</v>
      </c>
      <c r="ADK58">
        <v>0</v>
      </c>
      <c r="ADL58">
        <v>0</v>
      </c>
      <c r="ADM58">
        <v>0</v>
      </c>
      <c r="ADN58">
        <v>0</v>
      </c>
      <c r="ADO58">
        <v>0</v>
      </c>
      <c r="ADP58">
        <v>0</v>
      </c>
      <c r="ADQ58">
        <v>0</v>
      </c>
      <c r="ADR58">
        <v>324</v>
      </c>
      <c r="ADS58">
        <v>0</v>
      </c>
      <c r="ADT58">
        <v>0</v>
      </c>
      <c r="ADU58">
        <v>0</v>
      </c>
      <c r="ADV58">
        <v>54</v>
      </c>
      <c r="ADW58">
        <v>18</v>
      </c>
      <c r="ADX58">
        <v>1</v>
      </c>
      <c r="ADY58">
        <v>0</v>
      </c>
      <c r="ADZ58">
        <v>0</v>
      </c>
      <c r="AEA58">
        <v>0</v>
      </c>
      <c r="AEB58">
        <v>0</v>
      </c>
      <c r="AEC58">
        <v>0</v>
      </c>
      <c r="AED58">
        <v>0</v>
      </c>
      <c r="AEE58">
        <v>0</v>
      </c>
      <c r="AEF58">
        <v>0</v>
      </c>
      <c r="AEG58">
        <v>0</v>
      </c>
      <c r="AEH58">
        <v>0</v>
      </c>
      <c r="AEI58">
        <v>0</v>
      </c>
      <c r="AEJ58">
        <v>0</v>
      </c>
      <c r="AEK58">
        <v>0</v>
      </c>
      <c r="AEL58">
        <v>0</v>
      </c>
      <c r="AEM58">
        <v>0</v>
      </c>
      <c r="AEN58">
        <v>0</v>
      </c>
      <c r="AEO58">
        <v>0</v>
      </c>
      <c r="AEP58">
        <v>12</v>
      </c>
      <c r="AEQ58">
        <v>85</v>
      </c>
      <c r="AER58">
        <v>0</v>
      </c>
      <c r="AES58">
        <v>0</v>
      </c>
      <c r="AET58">
        <v>0</v>
      </c>
      <c r="AEU58">
        <v>517</v>
      </c>
      <c r="AEV58">
        <v>2420</v>
      </c>
      <c r="AEW58">
        <v>39</v>
      </c>
      <c r="AEX58">
        <v>0</v>
      </c>
      <c r="AEY58">
        <v>0</v>
      </c>
      <c r="AEZ58">
        <v>0</v>
      </c>
      <c r="AFA58">
        <v>0</v>
      </c>
      <c r="AFB58">
        <v>0</v>
      </c>
      <c r="AFC58">
        <v>0</v>
      </c>
      <c r="AFD58">
        <v>0</v>
      </c>
      <c r="AFE58">
        <v>0</v>
      </c>
      <c r="AFF58">
        <v>0</v>
      </c>
      <c r="AFG58">
        <v>0</v>
      </c>
      <c r="AFH58">
        <v>0</v>
      </c>
      <c r="AFI58">
        <v>0</v>
      </c>
      <c r="AFJ58">
        <v>0</v>
      </c>
      <c r="AFK58">
        <v>0</v>
      </c>
      <c r="AFL58">
        <v>0</v>
      </c>
      <c r="AFM58">
        <v>0</v>
      </c>
      <c r="AFN58">
        <v>0</v>
      </c>
      <c r="AFO58">
        <v>45</v>
      </c>
      <c r="AFP58">
        <v>3021</v>
      </c>
      <c r="AFQ58">
        <v>0</v>
      </c>
      <c r="AFR58">
        <v>0</v>
      </c>
      <c r="AFS58">
        <v>0</v>
      </c>
      <c r="AFT58">
        <v>0</v>
      </c>
      <c r="AFU58">
        <v>0</v>
      </c>
      <c r="AFV58">
        <v>0</v>
      </c>
      <c r="AFW58">
        <v>0</v>
      </c>
      <c r="AFX58">
        <v>0</v>
      </c>
      <c r="AFY58">
        <v>0</v>
      </c>
      <c r="AFZ58">
        <v>0</v>
      </c>
      <c r="AGA58">
        <v>0</v>
      </c>
      <c r="AGB58">
        <v>0</v>
      </c>
      <c r="AGC58">
        <v>0</v>
      </c>
      <c r="AGD58">
        <v>0</v>
      </c>
      <c r="AGE58">
        <v>0</v>
      </c>
      <c r="AGF58">
        <v>0</v>
      </c>
      <c r="AGG58">
        <v>0</v>
      </c>
      <c r="AGH58">
        <v>0</v>
      </c>
      <c r="AGI58">
        <v>0</v>
      </c>
      <c r="AGJ58">
        <v>0</v>
      </c>
      <c r="AGK58">
        <v>0</v>
      </c>
      <c r="AGL58">
        <v>0</v>
      </c>
      <c r="AGM58">
        <v>0</v>
      </c>
      <c r="AGN58">
        <v>0</v>
      </c>
      <c r="AGO58">
        <v>0</v>
      </c>
      <c r="AGP58">
        <v>0</v>
      </c>
      <c r="AGQ58">
        <v>0</v>
      </c>
      <c r="AGR58">
        <v>0</v>
      </c>
      <c r="AGS58">
        <v>0</v>
      </c>
      <c r="AGT58">
        <v>0</v>
      </c>
      <c r="AGU58">
        <v>0</v>
      </c>
      <c r="AGV58">
        <v>0</v>
      </c>
      <c r="AGW58">
        <v>0</v>
      </c>
      <c r="AGX58">
        <v>0</v>
      </c>
      <c r="AGY58">
        <v>0</v>
      </c>
      <c r="AGZ58">
        <v>0</v>
      </c>
      <c r="AHA58">
        <v>0</v>
      </c>
      <c r="AHB58">
        <v>0</v>
      </c>
      <c r="AHC58">
        <v>0</v>
      </c>
      <c r="AHD58">
        <v>0</v>
      </c>
      <c r="AHE58">
        <v>0</v>
      </c>
      <c r="AHF58">
        <v>0</v>
      </c>
      <c r="AHG58">
        <v>0</v>
      </c>
      <c r="AHH58">
        <v>0</v>
      </c>
      <c r="AHI58">
        <v>0</v>
      </c>
      <c r="AHJ58">
        <v>0</v>
      </c>
      <c r="AHK58">
        <v>0</v>
      </c>
      <c r="AHL58">
        <v>0</v>
      </c>
      <c r="AHM58">
        <v>0</v>
      </c>
      <c r="AHN58">
        <v>0</v>
      </c>
      <c r="AHO58">
        <v>0</v>
      </c>
      <c r="AHP58">
        <v>0</v>
      </c>
      <c r="AHQ58">
        <v>0</v>
      </c>
      <c r="AHR58">
        <v>1</v>
      </c>
      <c r="AHS58">
        <v>0</v>
      </c>
      <c r="AHT58">
        <v>0</v>
      </c>
      <c r="AHU58">
        <v>0</v>
      </c>
      <c r="AHV58">
        <v>0</v>
      </c>
      <c r="AHW58">
        <v>0</v>
      </c>
      <c r="AHX58">
        <v>0</v>
      </c>
      <c r="AHY58">
        <v>0</v>
      </c>
      <c r="AHZ58">
        <v>0</v>
      </c>
      <c r="AIA58">
        <v>0</v>
      </c>
      <c r="AIB58">
        <v>0</v>
      </c>
      <c r="AIC58">
        <v>0</v>
      </c>
      <c r="AID58">
        <v>0</v>
      </c>
      <c r="AIE58">
        <v>0</v>
      </c>
      <c r="AIF58">
        <v>0</v>
      </c>
      <c r="AIG58">
        <v>0</v>
      </c>
      <c r="AIH58">
        <v>0</v>
      </c>
      <c r="AII58">
        <v>0</v>
      </c>
      <c r="AIJ58">
        <v>0</v>
      </c>
      <c r="AIK58">
        <v>0</v>
      </c>
      <c r="AIL58">
        <v>0</v>
      </c>
      <c r="AIM58">
        <v>1</v>
      </c>
      <c r="AIN58">
        <v>0</v>
      </c>
      <c r="AIO58">
        <v>0</v>
      </c>
      <c r="AIP58">
        <v>0</v>
      </c>
      <c r="AIQ58">
        <v>0</v>
      </c>
      <c r="AIR58">
        <v>0</v>
      </c>
      <c r="AIS58">
        <v>0</v>
      </c>
      <c r="AIT58">
        <v>0</v>
      </c>
      <c r="AIU58">
        <v>0</v>
      </c>
      <c r="AIV58">
        <v>0</v>
      </c>
      <c r="AIW58">
        <v>0</v>
      </c>
      <c r="AIX58">
        <v>0</v>
      </c>
      <c r="AIY58">
        <v>0</v>
      </c>
      <c r="AIZ58">
        <v>0</v>
      </c>
      <c r="AJA58">
        <v>0</v>
      </c>
      <c r="AJB58">
        <v>0</v>
      </c>
      <c r="AJC58">
        <v>0</v>
      </c>
      <c r="AJD58">
        <v>0</v>
      </c>
      <c r="AJE58">
        <v>0</v>
      </c>
      <c r="AJF58">
        <v>0</v>
      </c>
      <c r="AJG58">
        <v>0</v>
      </c>
      <c r="AJH58">
        <v>0</v>
      </c>
      <c r="AJI58">
        <v>0</v>
      </c>
      <c r="AJJ58">
        <v>0</v>
      </c>
      <c r="AJK58">
        <v>0</v>
      </c>
      <c r="AJL58">
        <v>0</v>
      </c>
      <c r="AJM58">
        <v>0</v>
      </c>
      <c r="AJN58">
        <v>0</v>
      </c>
      <c r="AJO58">
        <v>0</v>
      </c>
      <c r="AJP58">
        <v>295</v>
      </c>
      <c r="AJQ58">
        <v>1</v>
      </c>
      <c r="AJR58">
        <v>0</v>
      </c>
      <c r="AJS58">
        <v>0</v>
      </c>
      <c r="AJT58">
        <v>0</v>
      </c>
      <c r="AJU58">
        <v>1</v>
      </c>
      <c r="AJV58">
        <v>0</v>
      </c>
      <c r="AJW58">
        <v>0</v>
      </c>
      <c r="AJX58">
        <v>0</v>
      </c>
      <c r="AJY58">
        <v>0</v>
      </c>
      <c r="AJZ58">
        <v>0</v>
      </c>
      <c r="AKA58">
        <v>0</v>
      </c>
      <c r="AKB58">
        <v>0</v>
      </c>
      <c r="AKC58">
        <v>0</v>
      </c>
      <c r="AKD58">
        <v>0</v>
      </c>
      <c r="AKE58">
        <v>0</v>
      </c>
      <c r="AKF58">
        <v>1289</v>
      </c>
      <c r="AKG58">
        <v>0</v>
      </c>
      <c r="AKH58">
        <v>0</v>
      </c>
      <c r="AKI58">
        <v>0</v>
      </c>
      <c r="AKJ58">
        <v>0</v>
      </c>
      <c r="AKK58">
        <v>0</v>
      </c>
      <c r="AKL58">
        <v>0</v>
      </c>
      <c r="AKM58">
        <v>0</v>
      </c>
      <c r="AKN58">
        <v>0</v>
      </c>
      <c r="AKO58">
        <v>0</v>
      </c>
      <c r="AKP58">
        <v>0</v>
      </c>
      <c r="AKQ58">
        <v>0</v>
      </c>
      <c r="AKR58">
        <v>0</v>
      </c>
      <c r="AKS58">
        <v>0</v>
      </c>
      <c r="AKT58">
        <v>0</v>
      </c>
      <c r="AKU58">
        <v>0</v>
      </c>
      <c r="AKV58">
        <v>0</v>
      </c>
      <c r="AKW58">
        <v>0</v>
      </c>
      <c r="AKX58">
        <v>0</v>
      </c>
      <c r="AKY58">
        <v>0</v>
      </c>
      <c r="AKZ58">
        <v>0</v>
      </c>
      <c r="ALA58">
        <v>0</v>
      </c>
      <c r="ALB58">
        <v>0</v>
      </c>
      <c r="ALC58">
        <v>0</v>
      </c>
      <c r="ALD58">
        <v>0</v>
      </c>
      <c r="ALE58">
        <v>0</v>
      </c>
      <c r="ALF58">
        <v>0</v>
      </c>
      <c r="ALG58">
        <v>0</v>
      </c>
      <c r="ALH58">
        <v>0</v>
      </c>
    </row>
    <row r="59" spans="1:996" hidden="1">
      <c r="A59" s="178" t="s">
        <v>179</v>
      </c>
      <c r="B59">
        <v>1529</v>
      </c>
      <c r="C59">
        <v>273</v>
      </c>
      <c r="D59">
        <v>18</v>
      </c>
      <c r="E59">
        <v>33</v>
      </c>
      <c r="F59">
        <v>0</v>
      </c>
      <c r="G59">
        <v>16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53</v>
      </c>
      <c r="P59">
        <v>0</v>
      </c>
      <c r="Q59">
        <v>0</v>
      </c>
      <c r="R59">
        <v>0</v>
      </c>
      <c r="S59">
        <v>10</v>
      </c>
      <c r="T59">
        <v>0</v>
      </c>
      <c r="U59">
        <v>0</v>
      </c>
      <c r="V59">
        <v>98</v>
      </c>
      <c r="W59">
        <v>2030</v>
      </c>
      <c r="X59">
        <v>1</v>
      </c>
      <c r="Y59">
        <v>129</v>
      </c>
      <c r="Z59">
        <v>0</v>
      </c>
      <c r="AA59">
        <v>44</v>
      </c>
      <c r="AB59">
        <v>18</v>
      </c>
      <c r="AC59">
        <v>1</v>
      </c>
      <c r="AD59">
        <v>7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21</v>
      </c>
      <c r="AO59">
        <v>0</v>
      </c>
      <c r="AP59">
        <v>0</v>
      </c>
      <c r="AQ59">
        <v>0</v>
      </c>
      <c r="AR59">
        <v>5</v>
      </c>
      <c r="AS59">
        <v>0</v>
      </c>
      <c r="AT59">
        <v>0</v>
      </c>
      <c r="AU59">
        <v>29</v>
      </c>
      <c r="AV59">
        <v>125</v>
      </c>
      <c r="AW59">
        <v>0</v>
      </c>
      <c r="AX59">
        <v>18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2</v>
      </c>
      <c r="CS59">
        <v>0</v>
      </c>
      <c r="CT59">
        <v>2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3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2</v>
      </c>
      <c r="ER59">
        <v>5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4</v>
      </c>
      <c r="FP59">
        <v>1</v>
      </c>
      <c r="FQ59">
        <v>5</v>
      </c>
      <c r="FR59">
        <v>0</v>
      </c>
      <c r="FS59">
        <v>0</v>
      </c>
      <c r="FT59">
        <v>0</v>
      </c>
      <c r="FU59">
        <v>345</v>
      </c>
      <c r="FV59">
        <v>1</v>
      </c>
      <c r="FW59">
        <v>0</v>
      </c>
      <c r="FX59">
        <v>0</v>
      </c>
      <c r="FY59">
        <v>0</v>
      </c>
      <c r="FZ59">
        <v>1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10</v>
      </c>
      <c r="GO59">
        <v>126</v>
      </c>
      <c r="GP59">
        <v>483</v>
      </c>
      <c r="GQ59">
        <v>0</v>
      </c>
      <c r="GR59">
        <v>70</v>
      </c>
      <c r="GS59">
        <v>0</v>
      </c>
      <c r="GT59">
        <v>22</v>
      </c>
      <c r="GU59">
        <v>1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16</v>
      </c>
      <c r="HO59">
        <v>39</v>
      </c>
      <c r="HP59">
        <v>0</v>
      </c>
      <c r="HQ59">
        <v>3</v>
      </c>
      <c r="HR59">
        <v>0</v>
      </c>
      <c r="HS59">
        <v>47</v>
      </c>
      <c r="HT59">
        <v>45</v>
      </c>
      <c r="HU59">
        <v>5</v>
      </c>
      <c r="HV59">
        <v>2</v>
      </c>
      <c r="HW59">
        <v>0</v>
      </c>
      <c r="HX59">
        <v>0</v>
      </c>
      <c r="HY59">
        <v>0</v>
      </c>
      <c r="HZ59">
        <v>0</v>
      </c>
      <c r="IA59">
        <v>0</v>
      </c>
      <c r="IB59">
        <v>0</v>
      </c>
      <c r="IC59">
        <v>0</v>
      </c>
      <c r="ID59">
        <v>0</v>
      </c>
      <c r="IE59">
        <v>24</v>
      </c>
      <c r="IF59">
        <v>7</v>
      </c>
      <c r="IG59">
        <v>0</v>
      </c>
      <c r="IH59">
        <v>0</v>
      </c>
      <c r="II59">
        <v>0</v>
      </c>
      <c r="IJ59">
        <v>1</v>
      </c>
      <c r="IK59">
        <v>0</v>
      </c>
      <c r="IL59">
        <v>0</v>
      </c>
      <c r="IM59">
        <v>10</v>
      </c>
      <c r="IN59">
        <v>141</v>
      </c>
      <c r="IO59">
        <v>0</v>
      </c>
      <c r="IP59">
        <v>16</v>
      </c>
      <c r="IQ59">
        <v>0</v>
      </c>
      <c r="IR59">
        <v>15</v>
      </c>
      <c r="IS59">
        <v>13</v>
      </c>
      <c r="IT59">
        <v>0</v>
      </c>
      <c r="IU59">
        <v>0</v>
      </c>
      <c r="IV59">
        <v>0</v>
      </c>
      <c r="IW59">
        <v>0</v>
      </c>
      <c r="IX59">
        <v>0</v>
      </c>
      <c r="IY59">
        <v>0</v>
      </c>
      <c r="IZ59">
        <v>0</v>
      </c>
      <c r="JA59">
        <v>0</v>
      </c>
      <c r="JB59">
        <v>0</v>
      </c>
      <c r="JC59">
        <v>0</v>
      </c>
      <c r="JD59">
        <v>25</v>
      </c>
      <c r="JE59">
        <v>3</v>
      </c>
      <c r="JF59">
        <v>0</v>
      </c>
      <c r="JG59">
        <v>0</v>
      </c>
      <c r="JH59">
        <v>0</v>
      </c>
      <c r="JI59">
        <v>0</v>
      </c>
      <c r="JJ59">
        <v>0</v>
      </c>
      <c r="JK59">
        <v>0</v>
      </c>
      <c r="JL59">
        <v>10</v>
      </c>
      <c r="JM59">
        <v>66</v>
      </c>
      <c r="JN59">
        <v>0</v>
      </c>
      <c r="JO59">
        <v>19</v>
      </c>
      <c r="JP59">
        <v>0</v>
      </c>
      <c r="JQ59">
        <v>98</v>
      </c>
      <c r="JR59">
        <v>57</v>
      </c>
      <c r="JS59">
        <v>3</v>
      </c>
      <c r="JT59">
        <v>0</v>
      </c>
      <c r="JU59">
        <v>0</v>
      </c>
      <c r="JV59">
        <v>4</v>
      </c>
      <c r="JW59">
        <v>0</v>
      </c>
      <c r="JX59">
        <v>0</v>
      </c>
      <c r="JY59">
        <v>0</v>
      </c>
      <c r="JZ59">
        <v>0</v>
      </c>
      <c r="KA59">
        <v>0</v>
      </c>
      <c r="KB59">
        <v>0</v>
      </c>
      <c r="KC59">
        <v>4</v>
      </c>
      <c r="KD59">
        <v>3</v>
      </c>
      <c r="KE59">
        <v>0</v>
      </c>
      <c r="KF59">
        <v>0</v>
      </c>
      <c r="KG59">
        <v>0</v>
      </c>
      <c r="KH59">
        <v>0</v>
      </c>
      <c r="KI59">
        <v>0</v>
      </c>
      <c r="KJ59">
        <v>0</v>
      </c>
      <c r="KK59">
        <v>69</v>
      </c>
      <c r="KL59">
        <v>238</v>
      </c>
      <c r="KM59">
        <v>0</v>
      </c>
      <c r="KN59">
        <v>27</v>
      </c>
      <c r="KO59">
        <v>0</v>
      </c>
      <c r="KP59">
        <v>22</v>
      </c>
      <c r="KQ59">
        <v>12</v>
      </c>
      <c r="KR59">
        <v>0</v>
      </c>
      <c r="KS59">
        <v>0</v>
      </c>
      <c r="KT59">
        <v>0</v>
      </c>
      <c r="KU59">
        <v>0</v>
      </c>
      <c r="KV59">
        <v>0</v>
      </c>
      <c r="KW59">
        <v>0</v>
      </c>
      <c r="KX59">
        <v>0</v>
      </c>
      <c r="KY59">
        <v>0</v>
      </c>
      <c r="KZ59">
        <v>0</v>
      </c>
      <c r="LA59">
        <v>0</v>
      </c>
      <c r="LB59">
        <v>0</v>
      </c>
      <c r="LC59">
        <v>0</v>
      </c>
      <c r="LD59">
        <v>0</v>
      </c>
      <c r="LE59">
        <v>0</v>
      </c>
      <c r="LF59">
        <v>0</v>
      </c>
      <c r="LG59">
        <v>0</v>
      </c>
      <c r="LH59">
        <v>0</v>
      </c>
      <c r="LI59">
        <v>0</v>
      </c>
      <c r="LJ59">
        <v>4</v>
      </c>
      <c r="LK59">
        <v>38</v>
      </c>
      <c r="LL59">
        <v>0</v>
      </c>
      <c r="LM59">
        <v>6</v>
      </c>
      <c r="LN59">
        <v>0</v>
      </c>
      <c r="LO59">
        <v>129</v>
      </c>
      <c r="LP59">
        <v>0</v>
      </c>
      <c r="LQ59">
        <v>0</v>
      </c>
      <c r="LR59">
        <v>0</v>
      </c>
      <c r="LS59">
        <v>0</v>
      </c>
      <c r="LT59">
        <v>0</v>
      </c>
      <c r="LU59">
        <v>0</v>
      </c>
      <c r="LV59">
        <v>0</v>
      </c>
      <c r="LW59">
        <v>0</v>
      </c>
      <c r="LX59">
        <v>0</v>
      </c>
      <c r="LY59">
        <v>0</v>
      </c>
      <c r="LZ59">
        <v>0</v>
      </c>
      <c r="MA59">
        <v>0</v>
      </c>
      <c r="MB59">
        <v>0</v>
      </c>
      <c r="MC59">
        <v>0</v>
      </c>
      <c r="MD59">
        <v>0</v>
      </c>
      <c r="ME59">
        <v>0</v>
      </c>
      <c r="MF59">
        <v>0</v>
      </c>
      <c r="MG59">
        <v>0</v>
      </c>
      <c r="MH59">
        <v>0</v>
      </c>
      <c r="MI59">
        <v>50</v>
      </c>
      <c r="MJ59">
        <v>179</v>
      </c>
      <c r="MK59">
        <v>0</v>
      </c>
      <c r="ML59">
        <v>9</v>
      </c>
      <c r="MM59">
        <v>0</v>
      </c>
      <c r="MN59">
        <v>24</v>
      </c>
      <c r="MO59">
        <v>4</v>
      </c>
      <c r="MP59">
        <v>0</v>
      </c>
      <c r="MQ59">
        <v>0</v>
      </c>
      <c r="MR59">
        <v>0</v>
      </c>
      <c r="MS59">
        <v>2</v>
      </c>
      <c r="MT59">
        <v>0</v>
      </c>
      <c r="MU59">
        <v>0</v>
      </c>
      <c r="MV59">
        <v>0</v>
      </c>
      <c r="MW59">
        <v>0</v>
      </c>
      <c r="MX59">
        <v>0</v>
      </c>
      <c r="MY59">
        <v>0</v>
      </c>
      <c r="MZ59">
        <v>0</v>
      </c>
      <c r="NA59">
        <v>0</v>
      </c>
      <c r="NB59">
        <v>0</v>
      </c>
      <c r="NC59">
        <v>0</v>
      </c>
      <c r="ND59">
        <v>0</v>
      </c>
      <c r="NE59">
        <v>0</v>
      </c>
      <c r="NF59">
        <v>0</v>
      </c>
      <c r="NG59">
        <v>0</v>
      </c>
      <c r="NH59">
        <v>3</v>
      </c>
      <c r="NI59">
        <v>33</v>
      </c>
      <c r="NJ59">
        <v>0</v>
      </c>
      <c r="NK59">
        <v>2</v>
      </c>
      <c r="NL59">
        <v>0</v>
      </c>
      <c r="NM59">
        <v>6</v>
      </c>
      <c r="NN59">
        <v>1</v>
      </c>
      <c r="NO59">
        <v>0</v>
      </c>
      <c r="NP59">
        <v>0</v>
      </c>
      <c r="NQ59">
        <v>0</v>
      </c>
      <c r="NR59">
        <v>0</v>
      </c>
      <c r="NS59">
        <v>0</v>
      </c>
      <c r="NT59">
        <v>0</v>
      </c>
      <c r="NU59">
        <v>0</v>
      </c>
      <c r="NV59">
        <v>0</v>
      </c>
      <c r="NW59">
        <v>0</v>
      </c>
      <c r="NX59">
        <v>0</v>
      </c>
      <c r="NY59">
        <v>0</v>
      </c>
      <c r="NZ59">
        <v>1</v>
      </c>
      <c r="OA59">
        <v>0</v>
      </c>
      <c r="OB59">
        <v>0</v>
      </c>
      <c r="OC59">
        <v>0</v>
      </c>
      <c r="OD59">
        <v>0</v>
      </c>
      <c r="OE59">
        <v>0</v>
      </c>
      <c r="OF59">
        <v>0</v>
      </c>
      <c r="OG59">
        <v>65</v>
      </c>
      <c r="OH59">
        <v>73</v>
      </c>
      <c r="OI59">
        <v>0</v>
      </c>
      <c r="OJ59">
        <v>4</v>
      </c>
      <c r="OK59">
        <v>0</v>
      </c>
      <c r="OL59">
        <v>2284</v>
      </c>
      <c r="OM59">
        <v>425</v>
      </c>
      <c r="ON59">
        <v>27</v>
      </c>
      <c r="OO59">
        <v>42</v>
      </c>
      <c r="OP59">
        <v>0</v>
      </c>
      <c r="OQ59">
        <v>23</v>
      </c>
      <c r="OR59">
        <v>0</v>
      </c>
      <c r="OS59">
        <v>0</v>
      </c>
      <c r="OT59">
        <v>0</v>
      </c>
      <c r="OU59">
        <v>0</v>
      </c>
      <c r="OV59">
        <v>0</v>
      </c>
      <c r="OW59">
        <v>0</v>
      </c>
      <c r="OX59">
        <v>53</v>
      </c>
      <c r="OY59">
        <v>88</v>
      </c>
      <c r="OZ59">
        <v>0</v>
      </c>
      <c r="PA59">
        <v>0</v>
      </c>
      <c r="PB59">
        <v>0</v>
      </c>
      <c r="PC59">
        <v>16</v>
      </c>
      <c r="PD59">
        <v>0</v>
      </c>
      <c r="PE59">
        <v>16</v>
      </c>
      <c r="PF59">
        <v>483</v>
      </c>
      <c r="PG59">
        <v>3457</v>
      </c>
      <c r="PH59">
        <v>1</v>
      </c>
      <c r="PI59">
        <v>303</v>
      </c>
      <c r="PJ59">
        <v>0</v>
      </c>
      <c r="PK59">
        <v>937</v>
      </c>
      <c r="PL59">
        <v>1064</v>
      </c>
      <c r="PM59">
        <v>6</v>
      </c>
      <c r="PN59">
        <v>0</v>
      </c>
      <c r="PO59">
        <v>0</v>
      </c>
      <c r="PP59">
        <v>0</v>
      </c>
      <c r="PQ59">
        <v>0</v>
      </c>
      <c r="PR59">
        <v>0</v>
      </c>
      <c r="PS59">
        <v>0</v>
      </c>
      <c r="PT59">
        <v>16</v>
      </c>
      <c r="PU59">
        <v>0</v>
      </c>
      <c r="PV59">
        <v>0</v>
      </c>
      <c r="PW59">
        <v>0</v>
      </c>
      <c r="PX59">
        <v>0</v>
      </c>
      <c r="PY59">
        <v>0</v>
      </c>
      <c r="PZ59">
        <v>0</v>
      </c>
      <c r="QA59">
        <v>0</v>
      </c>
      <c r="QB59">
        <v>0</v>
      </c>
      <c r="QC59">
        <v>0</v>
      </c>
      <c r="QD59">
        <v>0</v>
      </c>
      <c r="QE59">
        <v>62</v>
      </c>
      <c r="QF59">
        <v>2085</v>
      </c>
      <c r="QG59">
        <v>0</v>
      </c>
      <c r="QH59">
        <v>34</v>
      </c>
      <c r="QI59">
        <v>0</v>
      </c>
      <c r="QJ59">
        <v>107</v>
      </c>
      <c r="QK59">
        <v>341</v>
      </c>
      <c r="QL59">
        <v>4</v>
      </c>
      <c r="QM59">
        <v>0</v>
      </c>
      <c r="QN59">
        <v>0</v>
      </c>
      <c r="QO59">
        <v>0</v>
      </c>
      <c r="QP59">
        <v>0</v>
      </c>
      <c r="QQ59">
        <v>0</v>
      </c>
      <c r="QR59">
        <v>0</v>
      </c>
      <c r="QS59">
        <v>1</v>
      </c>
      <c r="QT59">
        <v>0</v>
      </c>
      <c r="QU59">
        <v>0</v>
      </c>
      <c r="QV59">
        <v>0</v>
      </c>
      <c r="QW59">
        <v>0</v>
      </c>
      <c r="QX59">
        <v>0</v>
      </c>
      <c r="QY59">
        <v>0</v>
      </c>
      <c r="QZ59">
        <v>0</v>
      </c>
      <c r="RA59">
        <v>0</v>
      </c>
      <c r="RB59">
        <v>0</v>
      </c>
      <c r="RC59">
        <v>0</v>
      </c>
      <c r="RD59">
        <v>29</v>
      </c>
      <c r="RE59">
        <v>482</v>
      </c>
      <c r="RF59">
        <v>0</v>
      </c>
      <c r="RG59">
        <v>4</v>
      </c>
      <c r="RH59">
        <v>0</v>
      </c>
      <c r="RI59">
        <v>164</v>
      </c>
      <c r="RJ59">
        <v>966</v>
      </c>
      <c r="RK59">
        <v>146</v>
      </c>
      <c r="RL59">
        <v>0</v>
      </c>
      <c r="RM59">
        <v>0</v>
      </c>
      <c r="RN59">
        <v>0</v>
      </c>
      <c r="RO59">
        <v>0</v>
      </c>
      <c r="RP59">
        <v>0</v>
      </c>
      <c r="RQ59">
        <v>0</v>
      </c>
      <c r="RR59">
        <v>0</v>
      </c>
      <c r="RS59">
        <v>0</v>
      </c>
      <c r="RT59">
        <v>0</v>
      </c>
      <c r="RU59">
        <v>0</v>
      </c>
      <c r="RV59">
        <v>0</v>
      </c>
      <c r="RW59">
        <v>0</v>
      </c>
      <c r="RX59">
        <v>0</v>
      </c>
      <c r="RY59">
        <v>0</v>
      </c>
      <c r="RZ59">
        <v>0</v>
      </c>
      <c r="SA59">
        <v>0</v>
      </c>
      <c r="SB59">
        <v>0</v>
      </c>
      <c r="SC59">
        <v>2</v>
      </c>
      <c r="SD59">
        <v>1278</v>
      </c>
      <c r="SE59">
        <v>0</v>
      </c>
      <c r="SF59">
        <v>7</v>
      </c>
      <c r="SG59">
        <v>0</v>
      </c>
      <c r="SH59">
        <v>0</v>
      </c>
      <c r="SI59">
        <v>2</v>
      </c>
      <c r="SJ59">
        <v>1</v>
      </c>
      <c r="SK59">
        <v>0</v>
      </c>
      <c r="SL59">
        <v>0</v>
      </c>
      <c r="SM59">
        <v>0</v>
      </c>
      <c r="SN59">
        <v>0</v>
      </c>
      <c r="SO59">
        <v>0</v>
      </c>
      <c r="SP59">
        <v>0</v>
      </c>
      <c r="SQ59">
        <v>0</v>
      </c>
      <c r="SR59">
        <v>0</v>
      </c>
      <c r="SS59">
        <v>0</v>
      </c>
      <c r="ST59">
        <v>0</v>
      </c>
      <c r="SU59">
        <v>0</v>
      </c>
      <c r="SV59">
        <v>0</v>
      </c>
      <c r="SW59">
        <v>0</v>
      </c>
      <c r="SX59">
        <v>0</v>
      </c>
      <c r="SY59">
        <v>0</v>
      </c>
      <c r="SZ59">
        <v>0</v>
      </c>
      <c r="TA59">
        <v>0</v>
      </c>
      <c r="TB59">
        <v>1</v>
      </c>
      <c r="TC59">
        <v>4</v>
      </c>
      <c r="TD59">
        <v>0</v>
      </c>
      <c r="TE59">
        <v>1</v>
      </c>
      <c r="TF59">
        <v>0</v>
      </c>
      <c r="TG59">
        <v>2</v>
      </c>
      <c r="TH59">
        <v>1</v>
      </c>
      <c r="TI59">
        <v>0</v>
      </c>
      <c r="TJ59">
        <v>0</v>
      </c>
      <c r="TK59">
        <v>0</v>
      </c>
      <c r="TL59">
        <v>0</v>
      </c>
      <c r="TM59">
        <v>0</v>
      </c>
      <c r="TN59">
        <v>0</v>
      </c>
      <c r="TO59">
        <v>0</v>
      </c>
      <c r="TP59">
        <v>0</v>
      </c>
      <c r="TQ59">
        <v>0</v>
      </c>
      <c r="TR59">
        <v>0</v>
      </c>
      <c r="TS59">
        <v>0</v>
      </c>
      <c r="TT59">
        <v>0</v>
      </c>
      <c r="TU59">
        <v>0</v>
      </c>
      <c r="TV59">
        <v>0</v>
      </c>
      <c r="TW59">
        <v>0</v>
      </c>
      <c r="TX59">
        <v>0</v>
      </c>
      <c r="TY59">
        <v>0</v>
      </c>
      <c r="TZ59">
        <v>0</v>
      </c>
      <c r="UA59">
        <v>0</v>
      </c>
      <c r="UB59">
        <v>3</v>
      </c>
      <c r="UC59">
        <v>0</v>
      </c>
      <c r="UD59">
        <v>0</v>
      </c>
      <c r="UE59">
        <v>0</v>
      </c>
      <c r="UF59">
        <v>6</v>
      </c>
      <c r="UG59">
        <v>10</v>
      </c>
      <c r="UH59">
        <v>6</v>
      </c>
      <c r="UI59">
        <v>0</v>
      </c>
      <c r="UJ59">
        <v>0</v>
      </c>
      <c r="UK59">
        <v>0</v>
      </c>
      <c r="UL59">
        <v>0</v>
      </c>
      <c r="UM59">
        <v>0</v>
      </c>
      <c r="UN59">
        <v>0</v>
      </c>
      <c r="UO59">
        <v>0</v>
      </c>
      <c r="UP59">
        <v>0</v>
      </c>
      <c r="UQ59">
        <v>0</v>
      </c>
      <c r="UR59">
        <v>0</v>
      </c>
      <c r="US59">
        <v>0</v>
      </c>
      <c r="UT59">
        <v>0</v>
      </c>
      <c r="UU59">
        <v>0</v>
      </c>
      <c r="UV59">
        <v>0</v>
      </c>
      <c r="UW59">
        <v>0</v>
      </c>
      <c r="UX59">
        <v>0</v>
      </c>
      <c r="UY59">
        <v>0</v>
      </c>
      <c r="UZ59">
        <v>1</v>
      </c>
      <c r="VA59">
        <v>23</v>
      </c>
      <c r="VB59">
        <v>0</v>
      </c>
      <c r="VC59">
        <v>2</v>
      </c>
      <c r="VD59">
        <v>0</v>
      </c>
      <c r="VE59">
        <v>3</v>
      </c>
      <c r="VF59">
        <v>1</v>
      </c>
      <c r="VG59">
        <v>0</v>
      </c>
      <c r="VH59">
        <v>0</v>
      </c>
      <c r="VI59">
        <v>0</v>
      </c>
      <c r="VJ59">
        <v>0</v>
      </c>
      <c r="VK59">
        <v>0</v>
      </c>
      <c r="VL59">
        <v>0</v>
      </c>
      <c r="VM59">
        <v>0</v>
      </c>
      <c r="VN59">
        <v>0</v>
      </c>
      <c r="VO59">
        <v>0</v>
      </c>
      <c r="VP59">
        <v>0</v>
      </c>
      <c r="VQ59">
        <v>0</v>
      </c>
      <c r="VR59">
        <v>0</v>
      </c>
      <c r="VS59">
        <v>0</v>
      </c>
      <c r="VT59">
        <v>0</v>
      </c>
      <c r="VU59">
        <v>0</v>
      </c>
      <c r="VV59">
        <v>0</v>
      </c>
      <c r="VW59">
        <v>0</v>
      </c>
      <c r="VX59">
        <v>0</v>
      </c>
      <c r="VY59">
        <v>2</v>
      </c>
      <c r="VZ59">
        <v>6</v>
      </c>
      <c r="WA59">
        <v>0</v>
      </c>
      <c r="WB59">
        <v>0</v>
      </c>
      <c r="WC59">
        <v>0</v>
      </c>
      <c r="WD59">
        <v>7</v>
      </c>
      <c r="WE59">
        <v>17</v>
      </c>
      <c r="WF59">
        <v>4</v>
      </c>
      <c r="WG59">
        <v>0</v>
      </c>
      <c r="WH59">
        <v>0</v>
      </c>
      <c r="WI59">
        <v>0</v>
      </c>
      <c r="WJ59">
        <v>0</v>
      </c>
      <c r="WK59">
        <v>0</v>
      </c>
      <c r="WL59">
        <v>0</v>
      </c>
      <c r="WM59">
        <v>0</v>
      </c>
      <c r="WN59">
        <v>0</v>
      </c>
      <c r="WO59">
        <v>0</v>
      </c>
      <c r="WP59">
        <v>0</v>
      </c>
      <c r="WQ59">
        <v>0</v>
      </c>
      <c r="WR59">
        <v>0</v>
      </c>
      <c r="WS59">
        <v>0</v>
      </c>
      <c r="WT59">
        <v>0</v>
      </c>
      <c r="WU59">
        <v>0</v>
      </c>
      <c r="WV59">
        <v>0</v>
      </c>
      <c r="WW59">
        <v>0</v>
      </c>
      <c r="WX59">
        <v>15</v>
      </c>
      <c r="WY59">
        <v>43</v>
      </c>
      <c r="WZ59">
        <v>0</v>
      </c>
      <c r="XA59">
        <v>2</v>
      </c>
      <c r="XB59">
        <v>0</v>
      </c>
      <c r="XC59">
        <v>140</v>
      </c>
      <c r="XD59">
        <v>146</v>
      </c>
      <c r="XE59">
        <v>14</v>
      </c>
      <c r="XF59">
        <v>0</v>
      </c>
      <c r="XG59">
        <v>0</v>
      </c>
      <c r="XH59">
        <v>0</v>
      </c>
      <c r="XI59">
        <v>0</v>
      </c>
      <c r="XJ59">
        <v>0</v>
      </c>
      <c r="XK59">
        <v>0</v>
      </c>
      <c r="XL59">
        <v>0</v>
      </c>
      <c r="XM59">
        <v>0</v>
      </c>
      <c r="XN59">
        <v>0</v>
      </c>
      <c r="XO59">
        <v>0</v>
      </c>
      <c r="XP59">
        <v>0</v>
      </c>
      <c r="XQ59">
        <v>0</v>
      </c>
      <c r="XR59">
        <v>0</v>
      </c>
      <c r="XS59">
        <v>0</v>
      </c>
      <c r="XT59">
        <v>0</v>
      </c>
      <c r="XU59">
        <v>0</v>
      </c>
      <c r="XV59">
        <v>0</v>
      </c>
      <c r="XW59">
        <v>24</v>
      </c>
      <c r="XX59">
        <v>324</v>
      </c>
      <c r="XY59">
        <v>0</v>
      </c>
      <c r="XZ59">
        <v>14</v>
      </c>
      <c r="YA59">
        <v>0</v>
      </c>
      <c r="YB59">
        <v>28</v>
      </c>
      <c r="YC59">
        <v>9</v>
      </c>
      <c r="YD59">
        <v>2</v>
      </c>
      <c r="YE59">
        <v>0</v>
      </c>
      <c r="YF59">
        <v>0</v>
      </c>
      <c r="YG59">
        <v>0</v>
      </c>
      <c r="YH59">
        <v>0</v>
      </c>
      <c r="YI59">
        <v>0</v>
      </c>
      <c r="YJ59">
        <v>0</v>
      </c>
      <c r="YK59">
        <v>0</v>
      </c>
      <c r="YL59">
        <v>0</v>
      </c>
      <c r="YM59">
        <v>0</v>
      </c>
      <c r="YN59">
        <v>0</v>
      </c>
      <c r="YO59">
        <v>0</v>
      </c>
      <c r="YP59">
        <v>0</v>
      </c>
      <c r="YQ59">
        <v>0</v>
      </c>
      <c r="YR59">
        <v>0</v>
      </c>
      <c r="YS59">
        <v>0</v>
      </c>
      <c r="YT59">
        <v>0</v>
      </c>
      <c r="YU59">
        <v>0</v>
      </c>
      <c r="YV59">
        <v>6</v>
      </c>
      <c r="YW59">
        <v>45</v>
      </c>
      <c r="YX59">
        <v>0</v>
      </c>
      <c r="YY59">
        <v>2</v>
      </c>
      <c r="YZ59">
        <v>0</v>
      </c>
      <c r="ZA59">
        <v>8</v>
      </c>
      <c r="ZB59">
        <v>0</v>
      </c>
      <c r="ZC59">
        <v>0</v>
      </c>
      <c r="ZD59">
        <v>0</v>
      </c>
      <c r="ZE59">
        <v>0</v>
      </c>
      <c r="ZF59">
        <v>0</v>
      </c>
      <c r="ZG59">
        <v>0</v>
      </c>
      <c r="ZH59">
        <v>0</v>
      </c>
      <c r="ZI59">
        <v>0</v>
      </c>
      <c r="ZJ59">
        <v>0</v>
      </c>
      <c r="ZK59">
        <v>0</v>
      </c>
      <c r="ZL59">
        <v>0</v>
      </c>
      <c r="ZM59">
        <v>0</v>
      </c>
      <c r="ZN59">
        <v>0</v>
      </c>
      <c r="ZO59">
        <v>0</v>
      </c>
      <c r="ZP59">
        <v>0</v>
      </c>
      <c r="ZQ59">
        <v>0</v>
      </c>
      <c r="ZR59">
        <v>0</v>
      </c>
      <c r="ZS59">
        <v>0</v>
      </c>
      <c r="ZT59">
        <v>0</v>
      </c>
      <c r="ZU59">
        <v>0</v>
      </c>
      <c r="ZV59">
        <v>8</v>
      </c>
      <c r="ZW59">
        <v>0</v>
      </c>
      <c r="ZX59">
        <v>0</v>
      </c>
      <c r="ZY59">
        <v>0</v>
      </c>
      <c r="ZZ59">
        <v>346</v>
      </c>
      <c r="AAA59">
        <v>93</v>
      </c>
      <c r="AAB59">
        <v>2</v>
      </c>
      <c r="AAC59">
        <v>0</v>
      </c>
      <c r="AAD59">
        <v>0</v>
      </c>
      <c r="AAE59">
        <v>0</v>
      </c>
      <c r="AAF59">
        <v>0</v>
      </c>
      <c r="AAG59">
        <v>0</v>
      </c>
      <c r="AAH59">
        <v>0</v>
      </c>
      <c r="AAI59">
        <v>0</v>
      </c>
      <c r="AAJ59">
        <v>0</v>
      </c>
      <c r="AAK59">
        <v>0</v>
      </c>
      <c r="AAL59">
        <v>0</v>
      </c>
      <c r="AAM59">
        <v>0</v>
      </c>
      <c r="AAN59">
        <v>0</v>
      </c>
      <c r="AAO59">
        <v>0</v>
      </c>
      <c r="AAP59">
        <v>0</v>
      </c>
      <c r="AAQ59">
        <v>0</v>
      </c>
      <c r="AAR59">
        <v>0</v>
      </c>
      <c r="AAS59">
        <v>0</v>
      </c>
      <c r="AAT59">
        <v>10</v>
      </c>
      <c r="AAU59">
        <v>451</v>
      </c>
      <c r="AAV59">
        <v>0</v>
      </c>
      <c r="AAW59">
        <v>1</v>
      </c>
      <c r="AAX59">
        <v>0</v>
      </c>
      <c r="AAY59">
        <v>335</v>
      </c>
      <c r="AAZ59">
        <v>149</v>
      </c>
      <c r="ABA59">
        <v>18</v>
      </c>
      <c r="ABB59">
        <v>0</v>
      </c>
      <c r="ABC59">
        <v>0</v>
      </c>
      <c r="ABD59">
        <v>0</v>
      </c>
      <c r="ABE59">
        <v>0</v>
      </c>
      <c r="ABF59">
        <v>0</v>
      </c>
      <c r="ABG59">
        <v>0</v>
      </c>
      <c r="ABH59">
        <v>0</v>
      </c>
      <c r="ABI59">
        <v>0</v>
      </c>
      <c r="ABJ59">
        <v>0</v>
      </c>
      <c r="ABK59">
        <v>0</v>
      </c>
      <c r="ABL59">
        <v>0</v>
      </c>
      <c r="ABM59">
        <v>0</v>
      </c>
      <c r="ABN59">
        <v>0</v>
      </c>
      <c r="ABO59">
        <v>0</v>
      </c>
      <c r="ABP59">
        <v>0</v>
      </c>
      <c r="ABQ59">
        <v>0</v>
      </c>
      <c r="ABR59">
        <v>0</v>
      </c>
      <c r="ABS59">
        <v>28</v>
      </c>
      <c r="ABT59">
        <v>530</v>
      </c>
      <c r="ABU59">
        <v>0</v>
      </c>
      <c r="ABV59">
        <v>12</v>
      </c>
      <c r="ABW59">
        <v>0</v>
      </c>
      <c r="ABX59">
        <v>37</v>
      </c>
      <c r="ABY59">
        <v>8</v>
      </c>
      <c r="ABZ59">
        <v>0</v>
      </c>
      <c r="ACA59">
        <v>0</v>
      </c>
      <c r="ACB59">
        <v>0</v>
      </c>
      <c r="ACC59">
        <v>0</v>
      </c>
      <c r="ACD59">
        <v>0</v>
      </c>
      <c r="ACE59">
        <v>0</v>
      </c>
      <c r="ACF59">
        <v>0</v>
      </c>
      <c r="ACG59">
        <v>0</v>
      </c>
      <c r="ACH59">
        <v>0</v>
      </c>
      <c r="ACI59">
        <v>0</v>
      </c>
      <c r="ACJ59">
        <v>0</v>
      </c>
      <c r="ACK59">
        <v>0</v>
      </c>
      <c r="ACL59">
        <v>0</v>
      </c>
      <c r="ACM59">
        <v>0</v>
      </c>
      <c r="ACN59">
        <v>0</v>
      </c>
      <c r="ACO59">
        <v>0</v>
      </c>
      <c r="ACP59">
        <v>0</v>
      </c>
      <c r="ACQ59">
        <v>0</v>
      </c>
      <c r="ACR59">
        <v>0</v>
      </c>
      <c r="ACS59">
        <v>45</v>
      </c>
      <c r="ACT59">
        <v>0</v>
      </c>
      <c r="ACU59">
        <v>0</v>
      </c>
      <c r="ACV59">
        <v>0</v>
      </c>
      <c r="ACW59">
        <v>337</v>
      </c>
      <c r="ACX59">
        <v>26</v>
      </c>
      <c r="ACY59">
        <v>1</v>
      </c>
      <c r="ACZ59">
        <v>0</v>
      </c>
      <c r="ADA59">
        <v>0</v>
      </c>
      <c r="ADB59">
        <v>0</v>
      </c>
      <c r="ADC59">
        <v>0</v>
      </c>
      <c r="ADD59">
        <v>0</v>
      </c>
      <c r="ADE59">
        <v>0</v>
      </c>
      <c r="ADF59">
        <v>0</v>
      </c>
      <c r="ADG59">
        <v>0</v>
      </c>
      <c r="ADH59">
        <v>0</v>
      </c>
      <c r="ADI59">
        <v>0</v>
      </c>
      <c r="ADJ59">
        <v>0</v>
      </c>
      <c r="ADK59">
        <v>0</v>
      </c>
      <c r="ADL59">
        <v>0</v>
      </c>
      <c r="ADM59">
        <v>0</v>
      </c>
      <c r="ADN59">
        <v>0</v>
      </c>
      <c r="ADO59">
        <v>0</v>
      </c>
      <c r="ADP59">
        <v>0</v>
      </c>
      <c r="ADQ59">
        <v>8</v>
      </c>
      <c r="ADR59">
        <v>372</v>
      </c>
      <c r="ADS59">
        <v>0</v>
      </c>
      <c r="ADT59">
        <v>32</v>
      </c>
      <c r="ADU59">
        <v>0</v>
      </c>
      <c r="ADV59">
        <v>503</v>
      </c>
      <c r="ADW59">
        <v>218</v>
      </c>
      <c r="ADX59">
        <v>4</v>
      </c>
      <c r="ADY59">
        <v>0</v>
      </c>
      <c r="ADZ59">
        <v>0</v>
      </c>
      <c r="AEA59">
        <v>0</v>
      </c>
      <c r="AEB59">
        <v>0</v>
      </c>
      <c r="AEC59">
        <v>0</v>
      </c>
      <c r="AED59">
        <v>0</v>
      </c>
      <c r="AEE59">
        <v>0</v>
      </c>
      <c r="AEF59">
        <v>0</v>
      </c>
      <c r="AEG59">
        <v>0</v>
      </c>
      <c r="AEH59">
        <v>0</v>
      </c>
      <c r="AEI59">
        <v>0</v>
      </c>
      <c r="AEJ59">
        <v>0</v>
      </c>
      <c r="AEK59">
        <v>0</v>
      </c>
      <c r="AEL59">
        <v>0</v>
      </c>
      <c r="AEM59">
        <v>0</v>
      </c>
      <c r="AEN59">
        <v>0</v>
      </c>
      <c r="AEO59">
        <v>0</v>
      </c>
      <c r="AEP59">
        <v>193</v>
      </c>
      <c r="AEQ59">
        <v>918</v>
      </c>
      <c r="AER59">
        <v>0</v>
      </c>
      <c r="AES59">
        <v>78</v>
      </c>
      <c r="AET59">
        <v>0</v>
      </c>
      <c r="AEU59">
        <v>2960</v>
      </c>
      <c r="AEV59">
        <v>3051</v>
      </c>
      <c r="AEW59">
        <v>208</v>
      </c>
      <c r="AEX59">
        <v>0</v>
      </c>
      <c r="AEY59">
        <v>0</v>
      </c>
      <c r="AEZ59">
        <v>0</v>
      </c>
      <c r="AFA59">
        <v>0</v>
      </c>
      <c r="AFB59">
        <v>0</v>
      </c>
      <c r="AFC59">
        <v>0</v>
      </c>
      <c r="AFD59">
        <v>17</v>
      </c>
      <c r="AFE59">
        <v>0</v>
      </c>
      <c r="AFF59">
        <v>0</v>
      </c>
      <c r="AFG59">
        <v>0</v>
      </c>
      <c r="AFH59">
        <v>0</v>
      </c>
      <c r="AFI59">
        <v>0</v>
      </c>
      <c r="AFJ59">
        <v>0</v>
      </c>
      <c r="AFK59">
        <v>0</v>
      </c>
      <c r="AFL59">
        <v>0</v>
      </c>
      <c r="AFM59">
        <v>0</v>
      </c>
      <c r="AFN59">
        <v>0</v>
      </c>
      <c r="AFO59">
        <v>381</v>
      </c>
      <c r="AFP59">
        <v>6617</v>
      </c>
      <c r="AFQ59">
        <v>0</v>
      </c>
      <c r="AFR59">
        <v>189</v>
      </c>
      <c r="AFS59">
        <v>0</v>
      </c>
      <c r="AFT59">
        <v>1</v>
      </c>
      <c r="AFU59">
        <v>2</v>
      </c>
      <c r="AFV59">
        <v>0</v>
      </c>
      <c r="AFW59">
        <v>0</v>
      </c>
      <c r="AFX59">
        <v>0</v>
      </c>
      <c r="AFY59">
        <v>0</v>
      </c>
      <c r="AFZ59">
        <v>0</v>
      </c>
      <c r="AGA59">
        <v>0</v>
      </c>
      <c r="AGB59">
        <v>0</v>
      </c>
      <c r="AGC59">
        <v>0</v>
      </c>
      <c r="AGD59">
        <v>0</v>
      </c>
      <c r="AGE59">
        <v>0</v>
      </c>
      <c r="AGF59">
        <v>0</v>
      </c>
      <c r="AGG59">
        <v>0</v>
      </c>
      <c r="AGH59">
        <v>0</v>
      </c>
      <c r="AGI59">
        <v>0</v>
      </c>
      <c r="AGJ59">
        <v>0</v>
      </c>
      <c r="AGK59">
        <v>0</v>
      </c>
      <c r="AGL59">
        <v>0</v>
      </c>
      <c r="AGM59">
        <v>0</v>
      </c>
      <c r="AGN59">
        <v>0</v>
      </c>
      <c r="AGO59">
        <v>3</v>
      </c>
      <c r="AGP59">
        <v>0</v>
      </c>
      <c r="AGQ59">
        <v>0</v>
      </c>
      <c r="AGR59">
        <v>0</v>
      </c>
      <c r="AGS59">
        <v>0</v>
      </c>
      <c r="AGT59">
        <v>0</v>
      </c>
      <c r="AGU59">
        <v>0</v>
      </c>
      <c r="AGV59">
        <v>0</v>
      </c>
      <c r="AGW59">
        <v>0</v>
      </c>
      <c r="AGX59">
        <v>0</v>
      </c>
      <c r="AGY59">
        <v>0</v>
      </c>
      <c r="AGZ59">
        <v>0</v>
      </c>
      <c r="AHA59">
        <v>0</v>
      </c>
      <c r="AHB59">
        <v>0</v>
      </c>
      <c r="AHC59">
        <v>0</v>
      </c>
      <c r="AHD59">
        <v>0</v>
      </c>
      <c r="AHE59">
        <v>0</v>
      </c>
      <c r="AHF59">
        <v>0</v>
      </c>
      <c r="AHG59">
        <v>0</v>
      </c>
      <c r="AHH59">
        <v>0</v>
      </c>
      <c r="AHI59">
        <v>0</v>
      </c>
      <c r="AHJ59">
        <v>0</v>
      </c>
      <c r="AHK59">
        <v>0</v>
      </c>
      <c r="AHL59">
        <v>0</v>
      </c>
      <c r="AHM59">
        <v>0</v>
      </c>
      <c r="AHN59">
        <v>0</v>
      </c>
      <c r="AHO59">
        <v>0</v>
      </c>
      <c r="AHP59">
        <v>0</v>
      </c>
      <c r="AHQ59">
        <v>0</v>
      </c>
      <c r="AHR59">
        <v>0</v>
      </c>
      <c r="AHS59">
        <v>2</v>
      </c>
      <c r="AHT59">
        <v>0</v>
      </c>
      <c r="AHU59">
        <v>0</v>
      </c>
      <c r="AHV59">
        <v>0</v>
      </c>
      <c r="AHW59">
        <v>0</v>
      </c>
      <c r="AHX59">
        <v>0</v>
      </c>
      <c r="AHY59">
        <v>0</v>
      </c>
      <c r="AHZ59">
        <v>0</v>
      </c>
      <c r="AIA59">
        <v>0</v>
      </c>
      <c r="AIB59">
        <v>0</v>
      </c>
      <c r="AIC59">
        <v>0</v>
      </c>
      <c r="AID59">
        <v>0</v>
      </c>
      <c r="AIE59">
        <v>0</v>
      </c>
      <c r="AIF59">
        <v>0</v>
      </c>
      <c r="AIG59">
        <v>0</v>
      </c>
      <c r="AIH59">
        <v>0</v>
      </c>
      <c r="AII59">
        <v>0</v>
      </c>
      <c r="AIJ59">
        <v>0</v>
      </c>
      <c r="AIK59">
        <v>0</v>
      </c>
      <c r="AIL59">
        <v>1</v>
      </c>
      <c r="AIM59">
        <v>3</v>
      </c>
      <c r="AIN59">
        <v>0</v>
      </c>
      <c r="AIO59">
        <v>0</v>
      </c>
      <c r="AIP59">
        <v>0</v>
      </c>
      <c r="AIQ59">
        <v>0</v>
      </c>
      <c r="AIR59">
        <v>3</v>
      </c>
      <c r="AIS59">
        <v>0</v>
      </c>
      <c r="AIT59">
        <v>0</v>
      </c>
      <c r="AIU59">
        <v>0</v>
      </c>
      <c r="AIV59">
        <v>0</v>
      </c>
      <c r="AIW59">
        <v>0</v>
      </c>
      <c r="AIX59">
        <v>0</v>
      </c>
      <c r="AIY59">
        <v>0</v>
      </c>
      <c r="AIZ59">
        <v>0</v>
      </c>
      <c r="AJA59">
        <v>0</v>
      </c>
      <c r="AJB59">
        <v>0</v>
      </c>
      <c r="AJC59">
        <v>0</v>
      </c>
      <c r="AJD59">
        <v>0</v>
      </c>
      <c r="AJE59">
        <v>0</v>
      </c>
      <c r="AJF59">
        <v>0</v>
      </c>
      <c r="AJG59">
        <v>0</v>
      </c>
      <c r="AJH59">
        <v>0</v>
      </c>
      <c r="AJI59">
        <v>0</v>
      </c>
      <c r="AJJ59">
        <v>0</v>
      </c>
      <c r="AJK59">
        <v>0</v>
      </c>
      <c r="AJL59">
        <v>3</v>
      </c>
      <c r="AJM59">
        <v>0</v>
      </c>
      <c r="AJN59">
        <v>0</v>
      </c>
      <c r="AJO59">
        <v>0</v>
      </c>
      <c r="AJP59">
        <v>2030</v>
      </c>
      <c r="AJQ59">
        <v>0</v>
      </c>
      <c r="AJR59">
        <v>0</v>
      </c>
      <c r="AJS59">
        <v>0</v>
      </c>
      <c r="AJT59">
        <v>0</v>
      </c>
      <c r="AJU59">
        <v>0</v>
      </c>
      <c r="AJV59">
        <v>3</v>
      </c>
      <c r="AJW59">
        <v>3</v>
      </c>
      <c r="AJX59">
        <v>0</v>
      </c>
      <c r="AJY59">
        <v>0</v>
      </c>
      <c r="AJZ59">
        <v>0</v>
      </c>
      <c r="AKA59">
        <v>0</v>
      </c>
      <c r="AKB59">
        <v>0</v>
      </c>
      <c r="AKC59">
        <v>0</v>
      </c>
      <c r="AKD59">
        <v>0</v>
      </c>
      <c r="AKE59">
        <v>0</v>
      </c>
      <c r="AKF59">
        <v>1666</v>
      </c>
      <c r="AKG59">
        <v>16</v>
      </c>
      <c r="AKH59">
        <v>0</v>
      </c>
      <c r="AKI59">
        <v>0</v>
      </c>
      <c r="AKJ59">
        <v>0</v>
      </c>
      <c r="AKK59">
        <v>0</v>
      </c>
      <c r="AKL59">
        <v>0</v>
      </c>
      <c r="AKM59">
        <v>0</v>
      </c>
      <c r="AKN59">
        <v>0</v>
      </c>
      <c r="AKO59">
        <v>0</v>
      </c>
      <c r="AKP59">
        <v>0</v>
      </c>
      <c r="AKQ59">
        <v>0</v>
      </c>
      <c r="AKR59">
        <v>0</v>
      </c>
      <c r="AKS59">
        <v>0</v>
      </c>
      <c r="AKT59">
        <v>0</v>
      </c>
      <c r="AKU59">
        <v>0</v>
      </c>
      <c r="AKV59">
        <v>0</v>
      </c>
      <c r="AKW59">
        <v>0</v>
      </c>
      <c r="AKX59">
        <v>0</v>
      </c>
      <c r="AKY59">
        <v>0</v>
      </c>
      <c r="AKZ59">
        <v>0</v>
      </c>
      <c r="ALA59">
        <v>0</v>
      </c>
      <c r="ALB59">
        <v>0</v>
      </c>
      <c r="ALC59">
        <v>0</v>
      </c>
      <c r="ALD59">
        <v>0</v>
      </c>
      <c r="ALE59">
        <v>0</v>
      </c>
      <c r="ALF59">
        <v>0</v>
      </c>
      <c r="ALG59">
        <v>0</v>
      </c>
      <c r="ALH59">
        <v>0</v>
      </c>
    </row>
    <row r="60" spans="1:996" hidden="1">
      <c r="A60" s="178" t="s">
        <v>180</v>
      </c>
      <c r="B60">
        <v>62</v>
      </c>
      <c r="C60">
        <v>106</v>
      </c>
      <c r="D60">
        <v>0</v>
      </c>
      <c r="E60">
        <v>5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10</v>
      </c>
      <c r="P60">
        <v>0</v>
      </c>
      <c r="Q60">
        <v>0</v>
      </c>
      <c r="R60">
        <v>0</v>
      </c>
      <c r="S60">
        <v>2</v>
      </c>
      <c r="T60">
        <v>0</v>
      </c>
      <c r="U60">
        <v>0</v>
      </c>
      <c r="V60">
        <v>2</v>
      </c>
      <c r="W60">
        <v>187</v>
      </c>
      <c r="X60">
        <v>0</v>
      </c>
      <c r="Y60">
        <v>0</v>
      </c>
      <c r="Z60">
        <v>0</v>
      </c>
      <c r="AA60">
        <v>653</v>
      </c>
      <c r="AB60">
        <v>124</v>
      </c>
      <c r="AC60">
        <v>16</v>
      </c>
      <c r="AD60">
        <v>8</v>
      </c>
      <c r="AE60">
        <v>0</v>
      </c>
      <c r="AF60">
        <v>2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32</v>
      </c>
      <c r="AO60">
        <v>0</v>
      </c>
      <c r="AP60">
        <v>0</v>
      </c>
      <c r="AQ60">
        <v>0</v>
      </c>
      <c r="AR60">
        <v>14</v>
      </c>
      <c r="AS60">
        <v>0</v>
      </c>
      <c r="AT60">
        <v>0</v>
      </c>
      <c r="AU60">
        <v>39</v>
      </c>
      <c r="AV60">
        <v>888</v>
      </c>
      <c r="AW60">
        <v>0</v>
      </c>
      <c r="AX60">
        <v>106</v>
      </c>
      <c r="AY60">
        <v>0</v>
      </c>
      <c r="AZ60">
        <v>1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1</v>
      </c>
      <c r="BV60">
        <v>0</v>
      </c>
      <c r="BW60">
        <v>0</v>
      </c>
      <c r="BX60">
        <v>0</v>
      </c>
      <c r="BY60">
        <v>1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1</v>
      </c>
      <c r="CU60">
        <v>0</v>
      </c>
      <c r="CV60">
        <v>0</v>
      </c>
      <c r="CW60">
        <v>0</v>
      </c>
      <c r="CX60">
        <v>1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1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10</v>
      </c>
      <c r="FP60">
        <v>0</v>
      </c>
      <c r="FQ60">
        <v>10</v>
      </c>
      <c r="FR60">
        <v>0</v>
      </c>
      <c r="FS60">
        <v>0</v>
      </c>
      <c r="FT60">
        <v>0</v>
      </c>
      <c r="FU60">
        <v>577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1</v>
      </c>
      <c r="GO60">
        <v>0</v>
      </c>
      <c r="GP60">
        <v>578</v>
      </c>
      <c r="GQ60">
        <v>0</v>
      </c>
      <c r="GR60">
        <v>16</v>
      </c>
      <c r="GS60">
        <v>0</v>
      </c>
      <c r="GT60">
        <v>4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4</v>
      </c>
      <c r="HP60">
        <v>0</v>
      </c>
      <c r="HQ60">
        <v>0</v>
      </c>
      <c r="HR60">
        <v>0</v>
      </c>
      <c r="HS60">
        <v>19</v>
      </c>
      <c r="HT60">
        <v>13</v>
      </c>
      <c r="HU60">
        <v>0</v>
      </c>
      <c r="HV60">
        <v>9</v>
      </c>
      <c r="HW60">
        <v>0</v>
      </c>
      <c r="HX60">
        <v>0</v>
      </c>
      <c r="HY60">
        <v>0</v>
      </c>
      <c r="HZ60">
        <v>0</v>
      </c>
      <c r="IA60">
        <v>0</v>
      </c>
      <c r="IB60">
        <v>0</v>
      </c>
      <c r="IC60">
        <v>0</v>
      </c>
      <c r="ID60">
        <v>0</v>
      </c>
      <c r="IE60">
        <v>0</v>
      </c>
      <c r="IF60">
        <v>1</v>
      </c>
      <c r="IG60">
        <v>1</v>
      </c>
      <c r="IH60">
        <v>0</v>
      </c>
      <c r="II60">
        <v>0</v>
      </c>
      <c r="IJ60">
        <v>0</v>
      </c>
      <c r="IK60">
        <v>2</v>
      </c>
      <c r="IL60">
        <v>0</v>
      </c>
      <c r="IM60">
        <v>0</v>
      </c>
      <c r="IN60">
        <v>44</v>
      </c>
      <c r="IO60">
        <v>0</v>
      </c>
      <c r="IP60">
        <v>6</v>
      </c>
      <c r="IQ60">
        <v>0</v>
      </c>
      <c r="IR60">
        <v>5</v>
      </c>
      <c r="IS60">
        <v>7</v>
      </c>
      <c r="IT60">
        <v>0</v>
      </c>
      <c r="IU60">
        <v>8</v>
      </c>
      <c r="IV60">
        <v>0</v>
      </c>
      <c r="IW60">
        <v>0</v>
      </c>
      <c r="IX60">
        <v>0</v>
      </c>
      <c r="IY60">
        <v>0</v>
      </c>
      <c r="IZ60">
        <v>0</v>
      </c>
      <c r="JA60">
        <v>0</v>
      </c>
      <c r="JB60">
        <v>0</v>
      </c>
      <c r="JC60">
        <v>0</v>
      </c>
      <c r="JD60">
        <v>10</v>
      </c>
      <c r="JE60">
        <v>0</v>
      </c>
      <c r="JF60">
        <v>0</v>
      </c>
      <c r="JG60">
        <v>0</v>
      </c>
      <c r="JH60">
        <v>0</v>
      </c>
      <c r="JI60">
        <v>0</v>
      </c>
      <c r="JJ60">
        <v>1</v>
      </c>
      <c r="JK60">
        <v>0</v>
      </c>
      <c r="JL60">
        <v>3</v>
      </c>
      <c r="JM60">
        <v>34</v>
      </c>
      <c r="JN60">
        <v>0</v>
      </c>
      <c r="JO60">
        <v>5</v>
      </c>
      <c r="JP60">
        <v>0</v>
      </c>
      <c r="JQ60">
        <v>59</v>
      </c>
      <c r="JR60">
        <v>33</v>
      </c>
      <c r="JS60">
        <v>1</v>
      </c>
      <c r="JT60">
        <v>0</v>
      </c>
      <c r="JU60">
        <v>0</v>
      </c>
      <c r="JV60">
        <v>0</v>
      </c>
      <c r="JW60">
        <v>0</v>
      </c>
      <c r="JX60">
        <v>0</v>
      </c>
      <c r="JY60">
        <v>0</v>
      </c>
      <c r="JZ60">
        <v>0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0</v>
      </c>
      <c r="KL60">
        <v>93</v>
      </c>
      <c r="KM60">
        <v>0</v>
      </c>
      <c r="KN60">
        <v>10</v>
      </c>
      <c r="KO60">
        <v>0</v>
      </c>
      <c r="KP60">
        <v>10</v>
      </c>
      <c r="KQ60">
        <v>3</v>
      </c>
      <c r="KR60">
        <v>0</v>
      </c>
      <c r="KS60">
        <v>0</v>
      </c>
      <c r="KT60">
        <v>0</v>
      </c>
      <c r="KU60">
        <v>0</v>
      </c>
      <c r="KV60">
        <v>0</v>
      </c>
      <c r="KW60">
        <v>0</v>
      </c>
      <c r="KX60">
        <v>0</v>
      </c>
      <c r="KY60">
        <v>0</v>
      </c>
      <c r="KZ60">
        <v>0</v>
      </c>
      <c r="LA60">
        <v>0</v>
      </c>
      <c r="LB60">
        <v>0</v>
      </c>
      <c r="LC60">
        <v>0</v>
      </c>
      <c r="LD60">
        <v>0</v>
      </c>
      <c r="LE60">
        <v>1</v>
      </c>
      <c r="LF60">
        <v>0</v>
      </c>
      <c r="LG60">
        <v>0</v>
      </c>
      <c r="LH60">
        <v>0</v>
      </c>
      <c r="LI60">
        <v>0</v>
      </c>
      <c r="LJ60">
        <v>0</v>
      </c>
      <c r="LK60">
        <v>14</v>
      </c>
      <c r="LL60">
        <v>0</v>
      </c>
      <c r="LM60">
        <v>0</v>
      </c>
      <c r="LN60">
        <v>0</v>
      </c>
      <c r="LO60">
        <v>36</v>
      </c>
      <c r="LP60">
        <v>0</v>
      </c>
      <c r="LQ60">
        <v>0</v>
      </c>
      <c r="LR60">
        <v>0</v>
      </c>
      <c r="LS60">
        <v>0</v>
      </c>
      <c r="LT60">
        <v>0</v>
      </c>
      <c r="LU60">
        <v>0</v>
      </c>
      <c r="LV60">
        <v>0</v>
      </c>
      <c r="LW60">
        <v>0</v>
      </c>
      <c r="LX60">
        <v>0</v>
      </c>
      <c r="LY60">
        <v>0</v>
      </c>
      <c r="LZ60">
        <v>0</v>
      </c>
      <c r="MA60">
        <v>0</v>
      </c>
      <c r="MB60">
        <v>0</v>
      </c>
      <c r="MC60">
        <v>0</v>
      </c>
      <c r="MD60">
        <v>0</v>
      </c>
      <c r="ME60">
        <v>0</v>
      </c>
      <c r="MF60">
        <v>0</v>
      </c>
      <c r="MG60">
        <v>0</v>
      </c>
      <c r="MH60">
        <v>0</v>
      </c>
      <c r="MI60">
        <v>0</v>
      </c>
      <c r="MJ60">
        <v>36</v>
      </c>
      <c r="MK60">
        <v>0</v>
      </c>
      <c r="ML60">
        <v>1</v>
      </c>
      <c r="MM60">
        <v>0</v>
      </c>
      <c r="MN60">
        <v>3</v>
      </c>
      <c r="MO60">
        <v>1</v>
      </c>
      <c r="MP60">
        <v>0</v>
      </c>
      <c r="MQ60">
        <v>0</v>
      </c>
      <c r="MR60">
        <v>0</v>
      </c>
      <c r="MS60">
        <v>0</v>
      </c>
      <c r="MT60">
        <v>0</v>
      </c>
      <c r="MU60">
        <v>0</v>
      </c>
      <c r="MV60">
        <v>0</v>
      </c>
      <c r="MW60">
        <v>0</v>
      </c>
      <c r="MX60">
        <v>0</v>
      </c>
      <c r="MY60">
        <v>0</v>
      </c>
      <c r="MZ60">
        <v>0</v>
      </c>
      <c r="NA60">
        <v>0</v>
      </c>
      <c r="NB60">
        <v>0</v>
      </c>
      <c r="NC60">
        <v>0</v>
      </c>
      <c r="ND60">
        <v>0</v>
      </c>
      <c r="NE60">
        <v>0</v>
      </c>
      <c r="NF60">
        <v>0</v>
      </c>
      <c r="NG60">
        <v>0</v>
      </c>
      <c r="NH60">
        <v>0</v>
      </c>
      <c r="NI60">
        <v>4</v>
      </c>
      <c r="NJ60">
        <v>0</v>
      </c>
      <c r="NK60">
        <v>2</v>
      </c>
      <c r="NL60">
        <v>0</v>
      </c>
      <c r="NM60">
        <v>194</v>
      </c>
      <c r="NN60">
        <v>1</v>
      </c>
      <c r="NO60">
        <v>0</v>
      </c>
      <c r="NP60">
        <v>0</v>
      </c>
      <c r="NQ60">
        <v>0</v>
      </c>
      <c r="NR60">
        <v>0</v>
      </c>
      <c r="NS60">
        <v>0</v>
      </c>
      <c r="NT60">
        <v>0</v>
      </c>
      <c r="NU60">
        <v>0</v>
      </c>
      <c r="NV60">
        <v>0</v>
      </c>
      <c r="NW60">
        <v>0</v>
      </c>
      <c r="NX60">
        <v>0</v>
      </c>
      <c r="NY60">
        <v>0</v>
      </c>
      <c r="NZ60">
        <v>0</v>
      </c>
      <c r="OA60">
        <v>0</v>
      </c>
      <c r="OB60">
        <v>0</v>
      </c>
      <c r="OC60">
        <v>0</v>
      </c>
      <c r="OD60">
        <v>0</v>
      </c>
      <c r="OE60">
        <v>0</v>
      </c>
      <c r="OF60">
        <v>0</v>
      </c>
      <c r="OG60">
        <v>23</v>
      </c>
      <c r="OH60">
        <v>218</v>
      </c>
      <c r="OI60">
        <v>0</v>
      </c>
      <c r="OJ60">
        <v>2</v>
      </c>
      <c r="OK60">
        <v>0</v>
      </c>
      <c r="OL60">
        <v>1625</v>
      </c>
      <c r="OM60">
        <v>288</v>
      </c>
      <c r="ON60">
        <v>17</v>
      </c>
      <c r="OO60">
        <v>30</v>
      </c>
      <c r="OP60">
        <v>0</v>
      </c>
      <c r="OQ60">
        <v>2</v>
      </c>
      <c r="OR60">
        <v>0</v>
      </c>
      <c r="OS60">
        <v>0</v>
      </c>
      <c r="OT60">
        <v>0</v>
      </c>
      <c r="OU60">
        <v>0</v>
      </c>
      <c r="OV60">
        <v>0</v>
      </c>
      <c r="OW60">
        <v>0</v>
      </c>
      <c r="OX60">
        <v>10</v>
      </c>
      <c r="OY60">
        <v>43</v>
      </c>
      <c r="OZ60">
        <v>1</v>
      </c>
      <c r="PA60">
        <v>1</v>
      </c>
      <c r="PB60">
        <v>0</v>
      </c>
      <c r="PC60">
        <v>16</v>
      </c>
      <c r="PD60">
        <v>3</v>
      </c>
      <c r="PE60">
        <v>11</v>
      </c>
      <c r="PF60">
        <v>67</v>
      </c>
      <c r="PG60">
        <v>2113</v>
      </c>
      <c r="PH60">
        <v>0</v>
      </c>
      <c r="PI60">
        <v>148</v>
      </c>
      <c r="PJ60">
        <v>0</v>
      </c>
      <c r="PK60">
        <v>20</v>
      </c>
      <c r="PL60">
        <v>131</v>
      </c>
      <c r="PM60">
        <v>6</v>
      </c>
      <c r="PN60">
        <v>0</v>
      </c>
      <c r="PO60">
        <v>0</v>
      </c>
      <c r="PP60">
        <v>0</v>
      </c>
      <c r="PQ60">
        <v>0</v>
      </c>
      <c r="PR60">
        <v>0</v>
      </c>
      <c r="PS60">
        <v>0</v>
      </c>
      <c r="PT60">
        <v>10</v>
      </c>
      <c r="PU60">
        <v>0</v>
      </c>
      <c r="PV60">
        <v>2</v>
      </c>
      <c r="PW60">
        <v>0</v>
      </c>
      <c r="PX60">
        <v>0</v>
      </c>
      <c r="PY60">
        <v>0</v>
      </c>
      <c r="PZ60">
        <v>0</v>
      </c>
      <c r="QA60">
        <v>0</v>
      </c>
      <c r="QB60">
        <v>0</v>
      </c>
      <c r="QC60">
        <v>0</v>
      </c>
      <c r="QD60">
        <v>0</v>
      </c>
      <c r="QE60">
        <v>58</v>
      </c>
      <c r="QF60">
        <v>227</v>
      </c>
      <c r="QG60">
        <v>0</v>
      </c>
      <c r="QH60">
        <v>2</v>
      </c>
      <c r="QI60">
        <v>0</v>
      </c>
      <c r="QJ60">
        <v>297</v>
      </c>
      <c r="QK60">
        <v>569</v>
      </c>
      <c r="QL60">
        <v>21</v>
      </c>
      <c r="QM60">
        <v>0</v>
      </c>
      <c r="QN60">
        <v>0</v>
      </c>
      <c r="QO60">
        <v>0</v>
      </c>
      <c r="QP60">
        <v>0</v>
      </c>
      <c r="QQ60">
        <v>0</v>
      </c>
      <c r="QR60">
        <v>0</v>
      </c>
      <c r="QS60">
        <v>5</v>
      </c>
      <c r="QT60">
        <v>0</v>
      </c>
      <c r="QU60">
        <v>0</v>
      </c>
      <c r="QV60">
        <v>0</v>
      </c>
      <c r="QW60">
        <v>0</v>
      </c>
      <c r="QX60">
        <v>0</v>
      </c>
      <c r="QY60">
        <v>0</v>
      </c>
      <c r="QZ60">
        <v>0</v>
      </c>
      <c r="RA60">
        <v>0</v>
      </c>
      <c r="RB60">
        <v>0</v>
      </c>
      <c r="RC60">
        <v>0</v>
      </c>
      <c r="RD60">
        <v>371</v>
      </c>
      <c r="RE60">
        <v>1263</v>
      </c>
      <c r="RF60">
        <v>0</v>
      </c>
      <c r="RG60">
        <v>0</v>
      </c>
      <c r="RH60">
        <v>0</v>
      </c>
      <c r="RI60">
        <v>2</v>
      </c>
      <c r="RJ60">
        <v>8</v>
      </c>
      <c r="RK60">
        <v>0</v>
      </c>
      <c r="RL60">
        <v>0</v>
      </c>
      <c r="RM60">
        <v>0</v>
      </c>
      <c r="RN60">
        <v>0</v>
      </c>
      <c r="RO60">
        <v>0</v>
      </c>
      <c r="RP60">
        <v>0</v>
      </c>
      <c r="RQ60">
        <v>0</v>
      </c>
      <c r="RR60">
        <v>0</v>
      </c>
      <c r="RS60">
        <v>0</v>
      </c>
      <c r="RT60">
        <v>0</v>
      </c>
      <c r="RU60">
        <v>0</v>
      </c>
      <c r="RV60">
        <v>0</v>
      </c>
      <c r="RW60">
        <v>0</v>
      </c>
      <c r="RX60">
        <v>0</v>
      </c>
      <c r="RY60">
        <v>0</v>
      </c>
      <c r="RZ60">
        <v>0</v>
      </c>
      <c r="SA60">
        <v>0</v>
      </c>
      <c r="SB60">
        <v>0</v>
      </c>
      <c r="SC60">
        <v>1</v>
      </c>
      <c r="SD60">
        <v>11</v>
      </c>
      <c r="SE60">
        <v>0</v>
      </c>
      <c r="SF60">
        <v>0</v>
      </c>
      <c r="SG60">
        <v>0</v>
      </c>
      <c r="SH60">
        <v>0</v>
      </c>
      <c r="SI60">
        <v>0</v>
      </c>
      <c r="SJ60">
        <v>0</v>
      </c>
      <c r="SK60">
        <v>0</v>
      </c>
      <c r="SL60">
        <v>0</v>
      </c>
      <c r="SM60">
        <v>0</v>
      </c>
      <c r="SN60">
        <v>0</v>
      </c>
      <c r="SO60">
        <v>0</v>
      </c>
      <c r="SP60">
        <v>0</v>
      </c>
      <c r="SQ60">
        <v>0</v>
      </c>
      <c r="SR60">
        <v>0</v>
      </c>
      <c r="SS60">
        <v>0</v>
      </c>
      <c r="ST60">
        <v>0</v>
      </c>
      <c r="SU60">
        <v>0</v>
      </c>
      <c r="SV60">
        <v>0</v>
      </c>
      <c r="SW60">
        <v>0</v>
      </c>
      <c r="SX60">
        <v>0</v>
      </c>
      <c r="SY60">
        <v>0</v>
      </c>
      <c r="SZ60">
        <v>0</v>
      </c>
      <c r="TA60">
        <v>0</v>
      </c>
      <c r="TB60">
        <v>0</v>
      </c>
      <c r="TC60">
        <v>0</v>
      </c>
      <c r="TD60">
        <v>0</v>
      </c>
      <c r="TE60">
        <v>0</v>
      </c>
      <c r="TF60">
        <v>0</v>
      </c>
      <c r="TG60">
        <v>0</v>
      </c>
      <c r="TH60">
        <v>0</v>
      </c>
      <c r="TI60">
        <v>0</v>
      </c>
      <c r="TJ60">
        <v>0</v>
      </c>
      <c r="TK60">
        <v>0</v>
      </c>
      <c r="TL60">
        <v>0</v>
      </c>
      <c r="TM60">
        <v>0</v>
      </c>
      <c r="TN60">
        <v>0</v>
      </c>
      <c r="TO60">
        <v>0</v>
      </c>
      <c r="TP60">
        <v>0</v>
      </c>
      <c r="TQ60">
        <v>0</v>
      </c>
      <c r="TR60">
        <v>0</v>
      </c>
      <c r="TS60">
        <v>0</v>
      </c>
      <c r="TT60">
        <v>0</v>
      </c>
      <c r="TU60">
        <v>0</v>
      </c>
      <c r="TV60">
        <v>0</v>
      </c>
      <c r="TW60">
        <v>0</v>
      </c>
      <c r="TX60">
        <v>0</v>
      </c>
      <c r="TY60">
        <v>0</v>
      </c>
      <c r="TZ60">
        <v>0</v>
      </c>
      <c r="UA60">
        <v>0</v>
      </c>
      <c r="UB60">
        <v>0</v>
      </c>
      <c r="UC60">
        <v>0</v>
      </c>
      <c r="UD60">
        <v>0</v>
      </c>
      <c r="UE60">
        <v>0</v>
      </c>
      <c r="UF60">
        <v>0</v>
      </c>
      <c r="UG60">
        <v>0</v>
      </c>
      <c r="UH60">
        <v>0</v>
      </c>
      <c r="UI60">
        <v>0</v>
      </c>
      <c r="UJ60">
        <v>0</v>
      </c>
      <c r="UK60">
        <v>0</v>
      </c>
      <c r="UL60">
        <v>0</v>
      </c>
      <c r="UM60">
        <v>0</v>
      </c>
      <c r="UN60">
        <v>0</v>
      </c>
      <c r="UO60">
        <v>0</v>
      </c>
      <c r="UP60">
        <v>0</v>
      </c>
      <c r="UQ60">
        <v>0</v>
      </c>
      <c r="UR60">
        <v>0</v>
      </c>
      <c r="US60">
        <v>0</v>
      </c>
      <c r="UT60">
        <v>0</v>
      </c>
      <c r="UU60">
        <v>0</v>
      </c>
      <c r="UV60">
        <v>0</v>
      </c>
      <c r="UW60">
        <v>0</v>
      </c>
      <c r="UX60">
        <v>0</v>
      </c>
      <c r="UY60">
        <v>0</v>
      </c>
      <c r="UZ60">
        <v>0</v>
      </c>
      <c r="VA60">
        <v>0</v>
      </c>
      <c r="VB60">
        <v>0</v>
      </c>
      <c r="VC60">
        <v>0</v>
      </c>
      <c r="VD60">
        <v>0</v>
      </c>
      <c r="VE60">
        <v>0</v>
      </c>
      <c r="VF60">
        <v>0</v>
      </c>
      <c r="VG60">
        <v>0</v>
      </c>
      <c r="VH60">
        <v>0</v>
      </c>
      <c r="VI60">
        <v>0</v>
      </c>
      <c r="VJ60">
        <v>0</v>
      </c>
      <c r="VK60">
        <v>0</v>
      </c>
      <c r="VL60">
        <v>0</v>
      </c>
      <c r="VM60">
        <v>0</v>
      </c>
      <c r="VN60">
        <v>0</v>
      </c>
      <c r="VO60">
        <v>0</v>
      </c>
      <c r="VP60">
        <v>0</v>
      </c>
      <c r="VQ60">
        <v>0</v>
      </c>
      <c r="VR60">
        <v>0</v>
      </c>
      <c r="VS60">
        <v>0</v>
      </c>
      <c r="VT60">
        <v>0</v>
      </c>
      <c r="VU60">
        <v>0</v>
      </c>
      <c r="VV60">
        <v>0</v>
      </c>
      <c r="VW60">
        <v>0</v>
      </c>
      <c r="VX60">
        <v>0</v>
      </c>
      <c r="VY60">
        <v>0</v>
      </c>
      <c r="VZ60">
        <v>0</v>
      </c>
      <c r="WA60">
        <v>0</v>
      </c>
      <c r="WB60">
        <v>0</v>
      </c>
      <c r="WC60">
        <v>0</v>
      </c>
      <c r="WD60">
        <v>0</v>
      </c>
      <c r="WE60">
        <v>0</v>
      </c>
      <c r="WF60">
        <v>0</v>
      </c>
      <c r="WG60">
        <v>0</v>
      </c>
      <c r="WH60">
        <v>0</v>
      </c>
      <c r="WI60">
        <v>0</v>
      </c>
      <c r="WJ60">
        <v>0</v>
      </c>
      <c r="WK60">
        <v>0</v>
      </c>
      <c r="WL60">
        <v>0</v>
      </c>
      <c r="WM60">
        <v>0</v>
      </c>
      <c r="WN60">
        <v>0</v>
      </c>
      <c r="WO60">
        <v>0</v>
      </c>
      <c r="WP60">
        <v>0</v>
      </c>
      <c r="WQ60">
        <v>0</v>
      </c>
      <c r="WR60">
        <v>0</v>
      </c>
      <c r="WS60">
        <v>0</v>
      </c>
      <c r="WT60">
        <v>0</v>
      </c>
      <c r="WU60">
        <v>0</v>
      </c>
      <c r="WV60">
        <v>0</v>
      </c>
      <c r="WW60">
        <v>0</v>
      </c>
      <c r="WX60">
        <v>1</v>
      </c>
      <c r="WY60">
        <v>1</v>
      </c>
      <c r="WZ60">
        <v>0</v>
      </c>
      <c r="XA60">
        <v>0</v>
      </c>
      <c r="XB60">
        <v>0</v>
      </c>
      <c r="XC60">
        <v>3</v>
      </c>
      <c r="XD60">
        <v>197</v>
      </c>
      <c r="XE60">
        <v>1</v>
      </c>
      <c r="XF60">
        <v>0</v>
      </c>
      <c r="XG60">
        <v>0</v>
      </c>
      <c r="XH60">
        <v>0</v>
      </c>
      <c r="XI60">
        <v>0</v>
      </c>
      <c r="XJ60">
        <v>0</v>
      </c>
      <c r="XK60">
        <v>0</v>
      </c>
      <c r="XL60">
        <v>0</v>
      </c>
      <c r="XM60">
        <v>0</v>
      </c>
      <c r="XN60">
        <v>0</v>
      </c>
      <c r="XO60">
        <v>0</v>
      </c>
      <c r="XP60">
        <v>0</v>
      </c>
      <c r="XQ60">
        <v>0</v>
      </c>
      <c r="XR60">
        <v>0</v>
      </c>
      <c r="XS60">
        <v>0</v>
      </c>
      <c r="XT60">
        <v>0</v>
      </c>
      <c r="XU60">
        <v>0</v>
      </c>
      <c r="XV60">
        <v>0</v>
      </c>
      <c r="XW60">
        <v>0</v>
      </c>
      <c r="XX60">
        <v>201</v>
      </c>
      <c r="XY60">
        <v>0</v>
      </c>
      <c r="XZ60">
        <v>0</v>
      </c>
      <c r="YA60">
        <v>0</v>
      </c>
      <c r="YB60">
        <v>3</v>
      </c>
      <c r="YC60">
        <v>2</v>
      </c>
      <c r="YD60">
        <v>1</v>
      </c>
      <c r="YE60">
        <v>0</v>
      </c>
      <c r="YF60">
        <v>0</v>
      </c>
      <c r="YG60">
        <v>0</v>
      </c>
      <c r="YH60">
        <v>0</v>
      </c>
      <c r="YI60">
        <v>0</v>
      </c>
      <c r="YJ60">
        <v>0</v>
      </c>
      <c r="YK60">
        <v>1</v>
      </c>
      <c r="YL60">
        <v>0</v>
      </c>
      <c r="YM60">
        <v>0</v>
      </c>
      <c r="YN60">
        <v>0</v>
      </c>
      <c r="YO60">
        <v>0</v>
      </c>
      <c r="YP60">
        <v>0</v>
      </c>
      <c r="YQ60">
        <v>0</v>
      </c>
      <c r="YR60">
        <v>0</v>
      </c>
      <c r="YS60">
        <v>0</v>
      </c>
      <c r="YT60">
        <v>0</v>
      </c>
      <c r="YU60">
        <v>0</v>
      </c>
      <c r="YV60">
        <v>1</v>
      </c>
      <c r="YW60">
        <v>8</v>
      </c>
      <c r="YX60">
        <v>0</v>
      </c>
      <c r="YY60">
        <v>0</v>
      </c>
      <c r="YZ60">
        <v>0</v>
      </c>
      <c r="ZA60">
        <v>0</v>
      </c>
      <c r="ZB60">
        <v>3</v>
      </c>
      <c r="ZC60">
        <v>0</v>
      </c>
      <c r="ZD60">
        <v>0</v>
      </c>
      <c r="ZE60">
        <v>0</v>
      </c>
      <c r="ZF60">
        <v>0</v>
      </c>
      <c r="ZG60">
        <v>0</v>
      </c>
      <c r="ZH60">
        <v>0</v>
      </c>
      <c r="ZI60">
        <v>0</v>
      </c>
      <c r="ZJ60">
        <v>0</v>
      </c>
      <c r="ZK60">
        <v>0</v>
      </c>
      <c r="ZL60">
        <v>0</v>
      </c>
      <c r="ZM60">
        <v>0</v>
      </c>
      <c r="ZN60">
        <v>0</v>
      </c>
      <c r="ZO60">
        <v>0</v>
      </c>
      <c r="ZP60">
        <v>0</v>
      </c>
      <c r="ZQ60">
        <v>0</v>
      </c>
      <c r="ZR60">
        <v>0</v>
      </c>
      <c r="ZS60">
        <v>0</v>
      </c>
      <c r="ZT60">
        <v>0</v>
      </c>
      <c r="ZU60">
        <v>2</v>
      </c>
      <c r="ZV60">
        <v>5</v>
      </c>
      <c r="ZW60">
        <v>0</v>
      </c>
      <c r="ZX60">
        <v>0</v>
      </c>
      <c r="ZY60">
        <v>0</v>
      </c>
      <c r="ZZ60">
        <v>3</v>
      </c>
      <c r="AAA60">
        <v>5</v>
      </c>
      <c r="AAB60">
        <v>2</v>
      </c>
      <c r="AAC60">
        <v>0</v>
      </c>
      <c r="AAD60">
        <v>0</v>
      </c>
      <c r="AAE60">
        <v>0</v>
      </c>
      <c r="AAF60">
        <v>0</v>
      </c>
      <c r="AAG60">
        <v>0</v>
      </c>
      <c r="AAH60">
        <v>0</v>
      </c>
      <c r="AAI60">
        <v>0</v>
      </c>
      <c r="AAJ60">
        <v>0</v>
      </c>
      <c r="AAK60">
        <v>0</v>
      </c>
      <c r="AAL60">
        <v>0</v>
      </c>
      <c r="AAM60">
        <v>0</v>
      </c>
      <c r="AAN60">
        <v>0</v>
      </c>
      <c r="AAO60">
        <v>0</v>
      </c>
      <c r="AAP60">
        <v>0</v>
      </c>
      <c r="AAQ60">
        <v>0</v>
      </c>
      <c r="AAR60">
        <v>0</v>
      </c>
      <c r="AAS60">
        <v>0</v>
      </c>
      <c r="AAT60">
        <v>5</v>
      </c>
      <c r="AAU60">
        <v>15</v>
      </c>
      <c r="AAV60">
        <v>0</v>
      </c>
      <c r="AAW60">
        <v>0</v>
      </c>
      <c r="AAX60">
        <v>0</v>
      </c>
      <c r="AAY60">
        <v>6</v>
      </c>
      <c r="AAZ60">
        <v>6</v>
      </c>
      <c r="ABA60">
        <v>5</v>
      </c>
      <c r="ABB60">
        <v>0</v>
      </c>
      <c r="ABC60">
        <v>0</v>
      </c>
      <c r="ABD60">
        <v>0</v>
      </c>
      <c r="ABE60">
        <v>0</v>
      </c>
      <c r="ABF60">
        <v>0</v>
      </c>
      <c r="ABG60">
        <v>0</v>
      </c>
      <c r="ABH60">
        <v>0</v>
      </c>
      <c r="ABI60">
        <v>0</v>
      </c>
      <c r="ABJ60">
        <v>0</v>
      </c>
      <c r="ABK60">
        <v>0</v>
      </c>
      <c r="ABL60">
        <v>0</v>
      </c>
      <c r="ABM60">
        <v>0</v>
      </c>
      <c r="ABN60">
        <v>0</v>
      </c>
      <c r="ABO60">
        <v>0</v>
      </c>
      <c r="ABP60">
        <v>0</v>
      </c>
      <c r="ABQ60">
        <v>0</v>
      </c>
      <c r="ABR60">
        <v>0</v>
      </c>
      <c r="ABS60">
        <v>1</v>
      </c>
      <c r="ABT60">
        <v>18</v>
      </c>
      <c r="ABU60">
        <v>0</v>
      </c>
      <c r="ABV60">
        <v>0</v>
      </c>
      <c r="ABW60">
        <v>0</v>
      </c>
      <c r="ABX60">
        <v>0</v>
      </c>
      <c r="ABY60">
        <v>0</v>
      </c>
      <c r="ABZ60">
        <v>0</v>
      </c>
      <c r="ACA60">
        <v>0</v>
      </c>
      <c r="ACB60">
        <v>0</v>
      </c>
      <c r="ACC60">
        <v>0</v>
      </c>
      <c r="ACD60">
        <v>0</v>
      </c>
      <c r="ACE60">
        <v>0</v>
      </c>
      <c r="ACF60">
        <v>0</v>
      </c>
      <c r="ACG60">
        <v>0</v>
      </c>
      <c r="ACH60">
        <v>0</v>
      </c>
      <c r="ACI60">
        <v>0</v>
      </c>
      <c r="ACJ60">
        <v>0</v>
      </c>
      <c r="ACK60">
        <v>0</v>
      </c>
      <c r="ACL60">
        <v>0</v>
      </c>
      <c r="ACM60">
        <v>0</v>
      </c>
      <c r="ACN60">
        <v>0</v>
      </c>
      <c r="ACO60">
        <v>0</v>
      </c>
      <c r="ACP60">
        <v>0</v>
      </c>
      <c r="ACQ60">
        <v>0</v>
      </c>
      <c r="ACR60">
        <v>0</v>
      </c>
      <c r="ACS60">
        <v>0</v>
      </c>
      <c r="ACT60">
        <v>0</v>
      </c>
      <c r="ACU60">
        <v>0</v>
      </c>
      <c r="ACV60">
        <v>0</v>
      </c>
      <c r="ACW60">
        <v>32</v>
      </c>
      <c r="ACX60">
        <v>10</v>
      </c>
      <c r="ACY60">
        <v>2</v>
      </c>
      <c r="ACZ60">
        <v>0</v>
      </c>
      <c r="ADA60">
        <v>0</v>
      </c>
      <c r="ADB60">
        <v>0</v>
      </c>
      <c r="ADC60">
        <v>0</v>
      </c>
      <c r="ADD60">
        <v>0</v>
      </c>
      <c r="ADE60">
        <v>0</v>
      </c>
      <c r="ADF60">
        <v>0</v>
      </c>
      <c r="ADG60">
        <v>0</v>
      </c>
      <c r="ADH60">
        <v>0</v>
      </c>
      <c r="ADI60">
        <v>0</v>
      </c>
      <c r="ADJ60">
        <v>0</v>
      </c>
      <c r="ADK60">
        <v>0</v>
      </c>
      <c r="ADL60">
        <v>0</v>
      </c>
      <c r="ADM60">
        <v>0</v>
      </c>
      <c r="ADN60">
        <v>0</v>
      </c>
      <c r="ADO60">
        <v>0</v>
      </c>
      <c r="ADP60">
        <v>0</v>
      </c>
      <c r="ADQ60">
        <v>1</v>
      </c>
      <c r="ADR60">
        <v>45</v>
      </c>
      <c r="ADS60">
        <v>0</v>
      </c>
      <c r="ADT60">
        <v>0</v>
      </c>
      <c r="ADU60">
        <v>0</v>
      </c>
      <c r="ADV60">
        <v>15</v>
      </c>
      <c r="ADW60">
        <v>6</v>
      </c>
      <c r="ADX60">
        <v>0</v>
      </c>
      <c r="ADY60">
        <v>0</v>
      </c>
      <c r="ADZ60">
        <v>0</v>
      </c>
      <c r="AEA60">
        <v>0</v>
      </c>
      <c r="AEB60">
        <v>0</v>
      </c>
      <c r="AEC60">
        <v>0</v>
      </c>
      <c r="AED60">
        <v>0</v>
      </c>
      <c r="AEE60">
        <v>0</v>
      </c>
      <c r="AEF60">
        <v>0</v>
      </c>
      <c r="AEG60">
        <v>0</v>
      </c>
      <c r="AEH60">
        <v>0</v>
      </c>
      <c r="AEI60">
        <v>0</v>
      </c>
      <c r="AEJ60">
        <v>0</v>
      </c>
      <c r="AEK60">
        <v>0</v>
      </c>
      <c r="AEL60">
        <v>0</v>
      </c>
      <c r="AEM60">
        <v>0</v>
      </c>
      <c r="AEN60">
        <v>0</v>
      </c>
      <c r="AEO60">
        <v>0</v>
      </c>
      <c r="AEP60">
        <v>46</v>
      </c>
      <c r="AEQ60">
        <v>67</v>
      </c>
      <c r="AER60">
        <v>0</v>
      </c>
      <c r="AES60">
        <v>0</v>
      </c>
      <c r="AET60">
        <v>0</v>
      </c>
      <c r="AEU60">
        <v>381</v>
      </c>
      <c r="AEV60">
        <v>937</v>
      </c>
      <c r="AEW60">
        <v>38</v>
      </c>
      <c r="AEX60">
        <v>0</v>
      </c>
      <c r="AEY60">
        <v>0</v>
      </c>
      <c r="AEZ60">
        <v>0</v>
      </c>
      <c r="AFA60">
        <v>0</v>
      </c>
      <c r="AFB60">
        <v>0</v>
      </c>
      <c r="AFC60">
        <v>0</v>
      </c>
      <c r="AFD60">
        <v>16</v>
      </c>
      <c r="AFE60">
        <v>0</v>
      </c>
      <c r="AFF60">
        <v>2</v>
      </c>
      <c r="AFG60">
        <v>0</v>
      </c>
      <c r="AFH60">
        <v>0</v>
      </c>
      <c r="AFI60">
        <v>0</v>
      </c>
      <c r="AFJ60">
        <v>0</v>
      </c>
      <c r="AFK60">
        <v>0</v>
      </c>
      <c r="AFL60">
        <v>0</v>
      </c>
      <c r="AFM60">
        <v>0</v>
      </c>
      <c r="AFN60">
        <v>0</v>
      </c>
      <c r="AFO60">
        <v>487</v>
      </c>
      <c r="AFP60">
        <v>1861</v>
      </c>
      <c r="AFQ60">
        <v>0</v>
      </c>
      <c r="AFR60">
        <v>2</v>
      </c>
      <c r="AFS60">
        <v>0</v>
      </c>
      <c r="AFT60">
        <v>3</v>
      </c>
      <c r="AFU60">
        <v>0</v>
      </c>
      <c r="AFV60">
        <v>0</v>
      </c>
      <c r="AFW60">
        <v>0</v>
      </c>
      <c r="AFX60">
        <v>0</v>
      </c>
      <c r="AFY60">
        <v>0</v>
      </c>
      <c r="AFZ60">
        <v>0</v>
      </c>
      <c r="AGA60">
        <v>0</v>
      </c>
      <c r="AGB60">
        <v>0</v>
      </c>
      <c r="AGC60">
        <v>0</v>
      </c>
      <c r="AGD60">
        <v>0</v>
      </c>
      <c r="AGE60">
        <v>0</v>
      </c>
      <c r="AGF60">
        <v>0</v>
      </c>
      <c r="AGG60">
        <v>0</v>
      </c>
      <c r="AGH60">
        <v>0</v>
      </c>
      <c r="AGI60">
        <v>0</v>
      </c>
      <c r="AGJ60">
        <v>0</v>
      </c>
      <c r="AGK60">
        <v>0</v>
      </c>
      <c r="AGL60">
        <v>0</v>
      </c>
      <c r="AGM60">
        <v>0</v>
      </c>
      <c r="AGN60">
        <v>0</v>
      </c>
      <c r="AGO60">
        <v>3</v>
      </c>
      <c r="AGP60">
        <v>0</v>
      </c>
      <c r="AGQ60">
        <v>0</v>
      </c>
      <c r="AGR60">
        <v>0</v>
      </c>
      <c r="AGS60">
        <v>1</v>
      </c>
      <c r="AGT60">
        <v>1</v>
      </c>
      <c r="AGU60">
        <v>0</v>
      </c>
      <c r="AGV60">
        <v>1</v>
      </c>
      <c r="AGW60">
        <v>0</v>
      </c>
      <c r="AGX60">
        <v>0</v>
      </c>
      <c r="AGY60">
        <v>0</v>
      </c>
      <c r="AGZ60">
        <v>0</v>
      </c>
      <c r="AHA60">
        <v>0</v>
      </c>
      <c r="AHB60">
        <v>0</v>
      </c>
      <c r="AHC60">
        <v>0</v>
      </c>
      <c r="AHD60">
        <v>0</v>
      </c>
      <c r="AHE60">
        <v>0</v>
      </c>
      <c r="AHF60">
        <v>0</v>
      </c>
      <c r="AHG60">
        <v>0</v>
      </c>
      <c r="AHH60">
        <v>0</v>
      </c>
      <c r="AHI60">
        <v>0</v>
      </c>
      <c r="AHJ60">
        <v>0</v>
      </c>
      <c r="AHK60">
        <v>0</v>
      </c>
      <c r="AHL60">
        <v>0</v>
      </c>
      <c r="AHM60">
        <v>0</v>
      </c>
      <c r="AHN60">
        <v>3</v>
      </c>
      <c r="AHO60">
        <v>0</v>
      </c>
      <c r="AHP60">
        <v>0</v>
      </c>
      <c r="AHQ60">
        <v>0</v>
      </c>
      <c r="AHR60">
        <v>0</v>
      </c>
      <c r="AHS60">
        <v>0</v>
      </c>
      <c r="AHT60">
        <v>0</v>
      </c>
      <c r="AHU60">
        <v>0</v>
      </c>
      <c r="AHV60">
        <v>0</v>
      </c>
      <c r="AHW60">
        <v>0</v>
      </c>
      <c r="AHX60">
        <v>0</v>
      </c>
      <c r="AHY60">
        <v>0</v>
      </c>
      <c r="AHZ60">
        <v>0</v>
      </c>
      <c r="AIA60">
        <v>0</v>
      </c>
      <c r="AIB60">
        <v>0</v>
      </c>
      <c r="AIC60">
        <v>0</v>
      </c>
      <c r="AID60">
        <v>0</v>
      </c>
      <c r="AIE60">
        <v>0</v>
      </c>
      <c r="AIF60">
        <v>0</v>
      </c>
      <c r="AIG60">
        <v>0</v>
      </c>
      <c r="AIH60">
        <v>0</v>
      </c>
      <c r="AII60">
        <v>0</v>
      </c>
      <c r="AIJ60">
        <v>0</v>
      </c>
      <c r="AIK60">
        <v>0</v>
      </c>
      <c r="AIL60">
        <v>0</v>
      </c>
      <c r="AIM60">
        <v>0</v>
      </c>
      <c r="AIN60">
        <v>0</v>
      </c>
      <c r="AIO60">
        <v>0</v>
      </c>
      <c r="AIP60">
        <v>0</v>
      </c>
      <c r="AIQ60">
        <v>0</v>
      </c>
      <c r="AIR60">
        <v>0</v>
      </c>
      <c r="AIS60">
        <v>0</v>
      </c>
      <c r="AIT60">
        <v>0</v>
      </c>
      <c r="AIU60">
        <v>0</v>
      </c>
      <c r="AIV60">
        <v>0</v>
      </c>
      <c r="AIW60">
        <v>0</v>
      </c>
      <c r="AIX60">
        <v>0</v>
      </c>
      <c r="AIY60">
        <v>0</v>
      </c>
      <c r="AIZ60">
        <v>0</v>
      </c>
      <c r="AJA60">
        <v>0</v>
      </c>
      <c r="AJB60">
        <v>0</v>
      </c>
      <c r="AJC60">
        <v>0</v>
      </c>
      <c r="AJD60">
        <v>0</v>
      </c>
      <c r="AJE60">
        <v>0</v>
      </c>
      <c r="AJF60">
        <v>0</v>
      </c>
      <c r="AJG60">
        <v>0</v>
      </c>
      <c r="AJH60">
        <v>0</v>
      </c>
      <c r="AJI60">
        <v>0</v>
      </c>
      <c r="AJJ60">
        <v>0</v>
      </c>
      <c r="AJK60">
        <v>0</v>
      </c>
      <c r="AJL60">
        <v>0</v>
      </c>
      <c r="AJM60">
        <v>0</v>
      </c>
      <c r="AJN60">
        <v>0</v>
      </c>
      <c r="AJO60">
        <v>0</v>
      </c>
      <c r="AJP60">
        <v>158</v>
      </c>
      <c r="AJQ60">
        <v>0</v>
      </c>
      <c r="AJR60">
        <v>0</v>
      </c>
      <c r="AJS60">
        <v>0</v>
      </c>
      <c r="AJT60">
        <v>0</v>
      </c>
      <c r="AJU60">
        <v>0</v>
      </c>
      <c r="AJV60">
        <v>0</v>
      </c>
      <c r="AJW60">
        <v>0</v>
      </c>
      <c r="AJX60">
        <v>0</v>
      </c>
      <c r="AJY60">
        <v>0</v>
      </c>
      <c r="AJZ60">
        <v>0</v>
      </c>
      <c r="AKA60">
        <v>0</v>
      </c>
      <c r="AKB60">
        <v>0</v>
      </c>
      <c r="AKC60">
        <v>0</v>
      </c>
      <c r="AKD60">
        <v>0</v>
      </c>
      <c r="AKE60">
        <v>0</v>
      </c>
      <c r="AKF60">
        <v>64</v>
      </c>
      <c r="AKG60">
        <v>6</v>
      </c>
      <c r="AKH60">
        <v>0</v>
      </c>
      <c r="AKI60">
        <v>0</v>
      </c>
      <c r="AKJ60">
        <v>0</v>
      </c>
      <c r="AKK60">
        <v>0</v>
      </c>
      <c r="AKL60">
        <v>0</v>
      </c>
      <c r="AKM60">
        <v>0</v>
      </c>
      <c r="AKN60">
        <v>0</v>
      </c>
      <c r="AKO60">
        <v>0</v>
      </c>
      <c r="AKP60">
        <v>0</v>
      </c>
      <c r="AKQ60">
        <v>0</v>
      </c>
      <c r="AKR60">
        <v>0</v>
      </c>
      <c r="AKS60">
        <v>0</v>
      </c>
      <c r="AKT60">
        <v>0</v>
      </c>
      <c r="AKU60">
        <v>0</v>
      </c>
      <c r="AKV60">
        <v>0</v>
      </c>
      <c r="AKW60">
        <v>0</v>
      </c>
      <c r="AKX60">
        <v>0</v>
      </c>
      <c r="AKY60">
        <v>0</v>
      </c>
      <c r="AKZ60">
        <v>0</v>
      </c>
      <c r="ALA60">
        <v>0</v>
      </c>
      <c r="ALB60">
        <v>0</v>
      </c>
      <c r="ALC60">
        <v>0</v>
      </c>
      <c r="ALD60">
        <v>0</v>
      </c>
      <c r="ALE60">
        <v>0</v>
      </c>
      <c r="ALF60">
        <v>0</v>
      </c>
      <c r="ALG60">
        <v>0</v>
      </c>
      <c r="ALH60">
        <v>0</v>
      </c>
    </row>
    <row r="61" spans="1:996" hidden="1">
      <c r="A61" s="178" t="s">
        <v>181</v>
      </c>
      <c r="B61">
        <v>63</v>
      </c>
      <c r="C61">
        <v>168</v>
      </c>
      <c r="D61">
        <v>2</v>
      </c>
      <c r="E61">
        <v>23</v>
      </c>
      <c r="F61">
        <v>0</v>
      </c>
      <c r="G61">
        <v>0</v>
      </c>
      <c r="H61">
        <v>0</v>
      </c>
      <c r="I61">
        <v>42</v>
      </c>
      <c r="J61">
        <v>0</v>
      </c>
      <c r="K61">
        <v>0</v>
      </c>
      <c r="L61">
        <v>0</v>
      </c>
      <c r="M61">
        <v>0</v>
      </c>
      <c r="N61">
        <v>0</v>
      </c>
      <c r="O61">
        <v>21</v>
      </c>
      <c r="P61">
        <v>0</v>
      </c>
      <c r="Q61">
        <v>0</v>
      </c>
      <c r="R61">
        <v>0</v>
      </c>
      <c r="S61">
        <v>8</v>
      </c>
      <c r="T61">
        <v>0</v>
      </c>
      <c r="U61">
        <v>0</v>
      </c>
      <c r="V61">
        <v>2</v>
      </c>
      <c r="W61">
        <v>329</v>
      </c>
      <c r="X61">
        <v>0</v>
      </c>
      <c r="Y61">
        <v>0</v>
      </c>
      <c r="Z61">
        <v>0</v>
      </c>
      <c r="AA61">
        <v>438</v>
      </c>
      <c r="AB61">
        <v>88</v>
      </c>
      <c r="AC61">
        <v>44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6</v>
      </c>
      <c r="AO61">
        <v>0</v>
      </c>
      <c r="AP61">
        <v>0</v>
      </c>
      <c r="AQ61">
        <v>0</v>
      </c>
      <c r="AR61">
        <v>7</v>
      </c>
      <c r="AS61">
        <v>0</v>
      </c>
      <c r="AT61">
        <v>2</v>
      </c>
      <c r="AU61">
        <v>112</v>
      </c>
      <c r="AV61">
        <v>697</v>
      </c>
      <c r="AW61">
        <v>0</v>
      </c>
      <c r="AX61">
        <v>10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4</v>
      </c>
      <c r="CS61">
        <v>0</v>
      </c>
      <c r="CT61">
        <v>4</v>
      </c>
      <c r="CU61">
        <v>0</v>
      </c>
      <c r="CV61">
        <v>0</v>
      </c>
      <c r="CW61">
        <v>0</v>
      </c>
      <c r="CX61">
        <v>1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1</v>
      </c>
      <c r="DT61">
        <v>0</v>
      </c>
      <c r="DU61">
        <v>0</v>
      </c>
      <c r="DV61">
        <v>0</v>
      </c>
      <c r="DW61">
        <v>172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5</v>
      </c>
      <c r="ER61">
        <v>177</v>
      </c>
      <c r="ES61">
        <v>0</v>
      </c>
      <c r="ET61">
        <v>3</v>
      </c>
      <c r="EU61">
        <v>0</v>
      </c>
      <c r="EV61">
        <v>3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1</v>
      </c>
      <c r="FP61">
        <v>0</v>
      </c>
      <c r="FQ61">
        <v>4</v>
      </c>
      <c r="FR61">
        <v>0</v>
      </c>
      <c r="FS61">
        <v>0</v>
      </c>
      <c r="FT61">
        <v>0</v>
      </c>
      <c r="FU61">
        <v>889</v>
      </c>
      <c r="FV61">
        <v>2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7</v>
      </c>
      <c r="GO61">
        <v>104</v>
      </c>
      <c r="GP61">
        <v>1002</v>
      </c>
      <c r="GQ61">
        <v>0</v>
      </c>
      <c r="GR61">
        <v>31</v>
      </c>
      <c r="GS61">
        <v>0</v>
      </c>
      <c r="GT61">
        <v>7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15</v>
      </c>
      <c r="HO61">
        <v>22</v>
      </c>
      <c r="HP61">
        <v>0</v>
      </c>
      <c r="HQ61">
        <v>1</v>
      </c>
      <c r="HR61">
        <v>0</v>
      </c>
      <c r="HS61">
        <v>5</v>
      </c>
      <c r="HT61">
        <v>10</v>
      </c>
      <c r="HU61">
        <v>0</v>
      </c>
      <c r="HV61">
        <v>1</v>
      </c>
      <c r="HW61">
        <v>0</v>
      </c>
      <c r="HX61">
        <v>0</v>
      </c>
      <c r="HY61">
        <v>0</v>
      </c>
      <c r="HZ61">
        <v>0</v>
      </c>
      <c r="IA61">
        <v>0</v>
      </c>
      <c r="IB61">
        <v>0</v>
      </c>
      <c r="IC61">
        <v>0</v>
      </c>
      <c r="ID61">
        <v>0</v>
      </c>
      <c r="IE61">
        <v>0</v>
      </c>
      <c r="IF61">
        <v>2</v>
      </c>
      <c r="IG61">
        <v>0</v>
      </c>
      <c r="IH61">
        <v>0</v>
      </c>
      <c r="II61">
        <v>0</v>
      </c>
      <c r="IJ61">
        <v>0</v>
      </c>
      <c r="IK61">
        <v>1</v>
      </c>
      <c r="IL61">
        <v>0</v>
      </c>
      <c r="IM61">
        <v>3</v>
      </c>
      <c r="IN61">
        <v>22</v>
      </c>
      <c r="IO61">
        <v>0</v>
      </c>
      <c r="IP61">
        <v>0</v>
      </c>
      <c r="IQ61">
        <v>0</v>
      </c>
      <c r="IR61">
        <v>4</v>
      </c>
      <c r="IS61">
        <v>16</v>
      </c>
      <c r="IT61">
        <v>0</v>
      </c>
      <c r="IU61">
        <v>0</v>
      </c>
      <c r="IV61">
        <v>0</v>
      </c>
      <c r="IW61">
        <v>0</v>
      </c>
      <c r="IX61">
        <v>0</v>
      </c>
      <c r="IY61">
        <v>0</v>
      </c>
      <c r="IZ61">
        <v>0</v>
      </c>
      <c r="JA61">
        <v>0</v>
      </c>
      <c r="JB61">
        <v>0</v>
      </c>
      <c r="JC61">
        <v>0</v>
      </c>
      <c r="JD61">
        <v>0</v>
      </c>
      <c r="JE61">
        <v>1</v>
      </c>
      <c r="JF61">
        <v>0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2</v>
      </c>
      <c r="JM61">
        <v>23</v>
      </c>
      <c r="JN61">
        <v>0</v>
      </c>
      <c r="JO61">
        <v>4</v>
      </c>
      <c r="JP61">
        <v>0</v>
      </c>
      <c r="JQ61">
        <v>79</v>
      </c>
      <c r="JR61">
        <v>38</v>
      </c>
      <c r="JS61">
        <v>3</v>
      </c>
      <c r="JT61">
        <v>0</v>
      </c>
      <c r="JU61">
        <v>0</v>
      </c>
      <c r="JV61">
        <v>0</v>
      </c>
      <c r="JW61">
        <v>0</v>
      </c>
      <c r="JX61">
        <v>0</v>
      </c>
      <c r="JY61">
        <v>0</v>
      </c>
      <c r="JZ61">
        <v>0</v>
      </c>
      <c r="KA61">
        <v>0</v>
      </c>
      <c r="KB61">
        <v>0</v>
      </c>
      <c r="KC61">
        <v>0</v>
      </c>
      <c r="KD61">
        <v>4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3</v>
      </c>
      <c r="KL61">
        <v>127</v>
      </c>
      <c r="KM61">
        <v>0</v>
      </c>
      <c r="KN61">
        <v>0</v>
      </c>
      <c r="KO61">
        <v>0</v>
      </c>
      <c r="KP61">
        <v>10</v>
      </c>
      <c r="KQ61">
        <v>1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>
        <v>0</v>
      </c>
      <c r="LA61">
        <v>0</v>
      </c>
      <c r="LB61">
        <v>0</v>
      </c>
      <c r="LC61">
        <v>0</v>
      </c>
      <c r="LD61">
        <v>0</v>
      </c>
      <c r="LE61">
        <v>0</v>
      </c>
      <c r="LF61">
        <v>0</v>
      </c>
      <c r="LG61">
        <v>0</v>
      </c>
      <c r="LH61">
        <v>0</v>
      </c>
      <c r="LI61">
        <v>0</v>
      </c>
      <c r="LJ61">
        <v>0</v>
      </c>
      <c r="LK61">
        <v>11</v>
      </c>
      <c r="LL61">
        <v>0</v>
      </c>
      <c r="LM61">
        <v>0</v>
      </c>
      <c r="LN61">
        <v>0</v>
      </c>
      <c r="LO61">
        <v>37</v>
      </c>
      <c r="LP61">
        <v>1</v>
      </c>
      <c r="LQ61">
        <v>0</v>
      </c>
      <c r="LR61">
        <v>0</v>
      </c>
      <c r="LS61">
        <v>0</v>
      </c>
      <c r="LT61">
        <v>0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38</v>
      </c>
      <c r="MK61">
        <v>0</v>
      </c>
      <c r="ML61">
        <v>0</v>
      </c>
      <c r="MM61">
        <v>0</v>
      </c>
      <c r="MN61">
        <v>4</v>
      </c>
      <c r="MO61">
        <v>0</v>
      </c>
      <c r="MP61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0</v>
      </c>
      <c r="ND61">
        <v>0</v>
      </c>
      <c r="NE61">
        <v>0</v>
      </c>
      <c r="NF61">
        <v>0</v>
      </c>
      <c r="NG61">
        <v>0</v>
      </c>
      <c r="NH61">
        <v>0</v>
      </c>
      <c r="NI61">
        <v>4</v>
      </c>
      <c r="NJ61">
        <v>0</v>
      </c>
      <c r="NK61">
        <v>0</v>
      </c>
      <c r="NL61">
        <v>0</v>
      </c>
      <c r="NM61">
        <v>21</v>
      </c>
      <c r="NN61">
        <v>0</v>
      </c>
      <c r="NO61">
        <v>2</v>
      </c>
      <c r="NP61">
        <v>0</v>
      </c>
      <c r="NQ61">
        <v>0</v>
      </c>
      <c r="NR61">
        <v>0</v>
      </c>
      <c r="NS61">
        <v>0</v>
      </c>
      <c r="NT61">
        <v>0</v>
      </c>
      <c r="NU61">
        <v>0</v>
      </c>
      <c r="NV61">
        <v>0</v>
      </c>
      <c r="NW61">
        <v>0</v>
      </c>
      <c r="NX61">
        <v>0</v>
      </c>
      <c r="NY61">
        <v>0</v>
      </c>
      <c r="NZ61">
        <v>0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17</v>
      </c>
      <c r="OH61">
        <v>40</v>
      </c>
      <c r="OI61">
        <v>0</v>
      </c>
      <c r="OJ61">
        <v>0</v>
      </c>
      <c r="OK61">
        <v>0</v>
      </c>
      <c r="OL61">
        <v>1733</v>
      </c>
      <c r="OM61">
        <v>324</v>
      </c>
      <c r="ON61">
        <v>51</v>
      </c>
      <c r="OO61">
        <v>24</v>
      </c>
      <c r="OP61">
        <v>0</v>
      </c>
      <c r="OQ61">
        <v>0</v>
      </c>
      <c r="OR61">
        <v>0</v>
      </c>
      <c r="OS61">
        <v>42</v>
      </c>
      <c r="OT61">
        <v>0</v>
      </c>
      <c r="OU61">
        <v>0</v>
      </c>
      <c r="OV61">
        <v>0</v>
      </c>
      <c r="OW61">
        <v>0</v>
      </c>
      <c r="OX61">
        <v>0</v>
      </c>
      <c r="OY61">
        <v>34</v>
      </c>
      <c r="OZ61">
        <v>0</v>
      </c>
      <c r="PA61">
        <v>0</v>
      </c>
      <c r="PB61">
        <v>0</v>
      </c>
      <c r="PC61">
        <v>15</v>
      </c>
      <c r="PD61">
        <v>1</v>
      </c>
      <c r="PE61">
        <v>14</v>
      </c>
      <c r="PF61">
        <v>263</v>
      </c>
      <c r="PG61">
        <v>2501</v>
      </c>
      <c r="PH61">
        <v>0</v>
      </c>
      <c r="PI61">
        <v>49</v>
      </c>
      <c r="PJ61">
        <v>0</v>
      </c>
      <c r="PK61">
        <v>17</v>
      </c>
      <c r="PL61">
        <v>154</v>
      </c>
      <c r="PM61">
        <v>8</v>
      </c>
      <c r="PN61">
        <v>0</v>
      </c>
      <c r="PO61">
        <v>0</v>
      </c>
      <c r="PP61">
        <v>0</v>
      </c>
      <c r="PQ61">
        <v>0</v>
      </c>
      <c r="PR61">
        <v>0</v>
      </c>
      <c r="PS61">
        <v>0</v>
      </c>
      <c r="PT61">
        <v>8</v>
      </c>
      <c r="PU61">
        <v>0</v>
      </c>
      <c r="PV61">
        <v>0</v>
      </c>
      <c r="PW61">
        <v>0</v>
      </c>
      <c r="PX61">
        <v>0</v>
      </c>
      <c r="PY61">
        <v>0</v>
      </c>
      <c r="PZ61">
        <v>0</v>
      </c>
      <c r="QA61">
        <v>0</v>
      </c>
      <c r="QB61">
        <v>0</v>
      </c>
      <c r="QC61">
        <v>0</v>
      </c>
      <c r="QD61">
        <v>0</v>
      </c>
      <c r="QE61">
        <v>7</v>
      </c>
      <c r="QF61">
        <v>194</v>
      </c>
      <c r="QG61">
        <v>0</v>
      </c>
      <c r="QH61">
        <v>20</v>
      </c>
      <c r="QI61">
        <v>0</v>
      </c>
      <c r="QJ61">
        <v>262</v>
      </c>
      <c r="QK61">
        <v>186</v>
      </c>
      <c r="QL61">
        <v>17</v>
      </c>
      <c r="QM61">
        <v>0</v>
      </c>
      <c r="QN61">
        <v>0</v>
      </c>
      <c r="QO61">
        <v>0</v>
      </c>
      <c r="QP61">
        <v>0</v>
      </c>
      <c r="QQ61">
        <v>0</v>
      </c>
      <c r="QR61">
        <v>0</v>
      </c>
      <c r="QS61">
        <v>3</v>
      </c>
      <c r="QT61">
        <v>0</v>
      </c>
      <c r="QU61">
        <v>0</v>
      </c>
      <c r="QV61">
        <v>0</v>
      </c>
      <c r="QW61">
        <v>0</v>
      </c>
      <c r="QX61">
        <v>0</v>
      </c>
      <c r="QY61">
        <v>0</v>
      </c>
      <c r="QZ61">
        <v>0</v>
      </c>
      <c r="RA61">
        <v>0</v>
      </c>
      <c r="RB61">
        <v>0</v>
      </c>
      <c r="RC61">
        <v>0</v>
      </c>
      <c r="RD61">
        <v>57</v>
      </c>
      <c r="RE61">
        <v>525</v>
      </c>
      <c r="RF61">
        <v>0</v>
      </c>
      <c r="RG61">
        <v>42</v>
      </c>
      <c r="RH61">
        <v>0</v>
      </c>
      <c r="RI61">
        <v>1</v>
      </c>
      <c r="RJ61">
        <v>2</v>
      </c>
      <c r="RK61">
        <v>0</v>
      </c>
      <c r="RL61">
        <v>0</v>
      </c>
      <c r="RM61">
        <v>0</v>
      </c>
      <c r="RN61">
        <v>0</v>
      </c>
      <c r="RO61">
        <v>0</v>
      </c>
      <c r="RP61">
        <v>0</v>
      </c>
      <c r="RQ61">
        <v>0</v>
      </c>
      <c r="RR61">
        <v>0</v>
      </c>
      <c r="RS61">
        <v>0</v>
      </c>
      <c r="RT61">
        <v>0</v>
      </c>
      <c r="RU61">
        <v>0</v>
      </c>
      <c r="RV61">
        <v>0</v>
      </c>
      <c r="RW61">
        <v>0</v>
      </c>
      <c r="RX61">
        <v>0</v>
      </c>
      <c r="RY61">
        <v>0</v>
      </c>
      <c r="RZ61">
        <v>0</v>
      </c>
      <c r="SA61">
        <v>0</v>
      </c>
      <c r="SB61">
        <v>0</v>
      </c>
      <c r="SC61">
        <v>0</v>
      </c>
      <c r="SD61">
        <v>3</v>
      </c>
      <c r="SE61">
        <v>0</v>
      </c>
      <c r="SF61">
        <v>0</v>
      </c>
      <c r="SG61">
        <v>0</v>
      </c>
      <c r="SH61">
        <v>0</v>
      </c>
      <c r="SI61">
        <v>0</v>
      </c>
      <c r="SJ61">
        <v>0</v>
      </c>
      <c r="SK61">
        <v>0</v>
      </c>
      <c r="SL61">
        <v>0</v>
      </c>
      <c r="SM61">
        <v>0</v>
      </c>
      <c r="SN61">
        <v>0</v>
      </c>
      <c r="SO61">
        <v>0</v>
      </c>
      <c r="SP61">
        <v>0</v>
      </c>
      <c r="SQ61">
        <v>0</v>
      </c>
      <c r="SR61">
        <v>0</v>
      </c>
      <c r="SS61">
        <v>0</v>
      </c>
      <c r="ST61">
        <v>0</v>
      </c>
      <c r="SU61">
        <v>0</v>
      </c>
      <c r="SV61">
        <v>0</v>
      </c>
      <c r="SW61">
        <v>0</v>
      </c>
      <c r="SX61">
        <v>0</v>
      </c>
      <c r="SY61">
        <v>0</v>
      </c>
      <c r="SZ61">
        <v>0</v>
      </c>
      <c r="TA61">
        <v>0</v>
      </c>
      <c r="TB61">
        <v>0</v>
      </c>
      <c r="TC61">
        <v>0</v>
      </c>
      <c r="TD61">
        <v>0</v>
      </c>
      <c r="TE61">
        <v>0</v>
      </c>
      <c r="TF61">
        <v>0</v>
      </c>
      <c r="TG61">
        <v>0</v>
      </c>
      <c r="TH61">
        <v>0</v>
      </c>
      <c r="TI61">
        <v>0</v>
      </c>
      <c r="TJ61">
        <v>0</v>
      </c>
      <c r="TK61">
        <v>0</v>
      </c>
      <c r="TL61">
        <v>0</v>
      </c>
      <c r="TM61">
        <v>0</v>
      </c>
      <c r="TN61">
        <v>0</v>
      </c>
      <c r="TO61">
        <v>0</v>
      </c>
      <c r="TP61">
        <v>0</v>
      </c>
      <c r="TQ61">
        <v>0</v>
      </c>
      <c r="TR61">
        <v>0</v>
      </c>
      <c r="TS61">
        <v>0</v>
      </c>
      <c r="TT61">
        <v>0</v>
      </c>
      <c r="TU61">
        <v>0</v>
      </c>
      <c r="TV61">
        <v>0</v>
      </c>
      <c r="TW61">
        <v>0</v>
      </c>
      <c r="TX61">
        <v>0</v>
      </c>
      <c r="TY61">
        <v>0</v>
      </c>
      <c r="TZ61">
        <v>0</v>
      </c>
      <c r="UA61">
        <v>0</v>
      </c>
      <c r="UB61">
        <v>0</v>
      </c>
      <c r="UC61">
        <v>0</v>
      </c>
      <c r="UD61">
        <v>0</v>
      </c>
      <c r="UE61">
        <v>0</v>
      </c>
      <c r="UF61">
        <v>0</v>
      </c>
      <c r="UG61">
        <v>0</v>
      </c>
      <c r="UH61">
        <v>0</v>
      </c>
      <c r="UI61">
        <v>0</v>
      </c>
      <c r="UJ61">
        <v>0</v>
      </c>
      <c r="UK61">
        <v>0</v>
      </c>
      <c r="UL61">
        <v>0</v>
      </c>
      <c r="UM61">
        <v>0</v>
      </c>
      <c r="UN61">
        <v>0</v>
      </c>
      <c r="UO61">
        <v>0</v>
      </c>
      <c r="UP61">
        <v>0</v>
      </c>
      <c r="UQ61">
        <v>0</v>
      </c>
      <c r="UR61">
        <v>0</v>
      </c>
      <c r="US61">
        <v>0</v>
      </c>
      <c r="UT61">
        <v>0</v>
      </c>
      <c r="UU61">
        <v>0</v>
      </c>
      <c r="UV61">
        <v>0</v>
      </c>
      <c r="UW61">
        <v>0</v>
      </c>
      <c r="UX61">
        <v>0</v>
      </c>
      <c r="UY61">
        <v>0</v>
      </c>
      <c r="UZ61">
        <v>0</v>
      </c>
      <c r="VA61">
        <v>0</v>
      </c>
      <c r="VB61">
        <v>0</v>
      </c>
      <c r="VC61">
        <v>0</v>
      </c>
      <c r="VD61">
        <v>0</v>
      </c>
      <c r="VE61">
        <v>0</v>
      </c>
      <c r="VF61">
        <v>0</v>
      </c>
      <c r="VG61">
        <v>0</v>
      </c>
      <c r="VH61">
        <v>0</v>
      </c>
      <c r="VI61">
        <v>0</v>
      </c>
      <c r="VJ61">
        <v>0</v>
      </c>
      <c r="VK61">
        <v>0</v>
      </c>
      <c r="VL61">
        <v>0</v>
      </c>
      <c r="VM61">
        <v>0</v>
      </c>
      <c r="VN61">
        <v>0</v>
      </c>
      <c r="VO61">
        <v>0</v>
      </c>
      <c r="VP61">
        <v>0</v>
      </c>
      <c r="VQ61">
        <v>0</v>
      </c>
      <c r="VR61">
        <v>0</v>
      </c>
      <c r="VS61">
        <v>0</v>
      </c>
      <c r="VT61">
        <v>0</v>
      </c>
      <c r="VU61">
        <v>0</v>
      </c>
      <c r="VV61">
        <v>0</v>
      </c>
      <c r="VW61">
        <v>0</v>
      </c>
      <c r="VX61">
        <v>0</v>
      </c>
      <c r="VY61">
        <v>1</v>
      </c>
      <c r="VZ61">
        <v>1</v>
      </c>
      <c r="WA61">
        <v>0</v>
      </c>
      <c r="WB61">
        <v>0</v>
      </c>
      <c r="WC61">
        <v>0</v>
      </c>
      <c r="WD61">
        <v>1</v>
      </c>
      <c r="WE61">
        <v>0</v>
      </c>
      <c r="WF61">
        <v>0</v>
      </c>
      <c r="WG61">
        <v>0</v>
      </c>
      <c r="WH61">
        <v>0</v>
      </c>
      <c r="WI61">
        <v>0</v>
      </c>
      <c r="WJ61">
        <v>0</v>
      </c>
      <c r="WK61">
        <v>0</v>
      </c>
      <c r="WL61">
        <v>0</v>
      </c>
      <c r="WM61">
        <v>0</v>
      </c>
      <c r="WN61">
        <v>0</v>
      </c>
      <c r="WO61">
        <v>0</v>
      </c>
      <c r="WP61">
        <v>0</v>
      </c>
      <c r="WQ61">
        <v>0</v>
      </c>
      <c r="WR61">
        <v>0</v>
      </c>
      <c r="WS61">
        <v>0</v>
      </c>
      <c r="WT61">
        <v>0</v>
      </c>
      <c r="WU61">
        <v>0</v>
      </c>
      <c r="WV61">
        <v>0</v>
      </c>
      <c r="WW61">
        <v>0</v>
      </c>
      <c r="WX61">
        <v>0</v>
      </c>
      <c r="WY61">
        <v>1</v>
      </c>
      <c r="WZ61">
        <v>0</v>
      </c>
      <c r="XA61">
        <v>0</v>
      </c>
      <c r="XB61">
        <v>0</v>
      </c>
      <c r="XC61">
        <v>6</v>
      </c>
      <c r="XD61">
        <v>2</v>
      </c>
      <c r="XE61">
        <v>0</v>
      </c>
      <c r="XF61">
        <v>0</v>
      </c>
      <c r="XG61">
        <v>0</v>
      </c>
      <c r="XH61">
        <v>0</v>
      </c>
      <c r="XI61">
        <v>0</v>
      </c>
      <c r="XJ61">
        <v>0</v>
      </c>
      <c r="XK61">
        <v>0</v>
      </c>
      <c r="XL61">
        <v>0</v>
      </c>
      <c r="XM61">
        <v>0</v>
      </c>
      <c r="XN61">
        <v>0</v>
      </c>
      <c r="XO61">
        <v>0</v>
      </c>
      <c r="XP61">
        <v>0</v>
      </c>
      <c r="XQ61">
        <v>0</v>
      </c>
      <c r="XR61">
        <v>0</v>
      </c>
      <c r="XS61">
        <v>0</v>
      </c>
      <c r="XT61">
        <v>0</v>
      </c>
      <c r="XU61">
        <v>0</v>
      </c>
      <c r="XV61">
        <v>0</v>
      </c>
      <c r="XW61">
        <v>2</v>
      </c>
      <c r="XX61">
        <v>10</v>
      </c>
      <c r="XY61">
        <v>0</v>
      </c>
      <c r="XZ61">
        <v>0</v>
      </c>
      <c r="YA61">
        <v>0</v>
      </c>
      <c r="YB61">
        <v>1</v>
      </c>
      <c r="YC61">
        <v>2</v>
      </c>
      <c r="YD61">
        <v>0</v>
      </c>
      <c r="YE61">
        <v>0</v>
      </c>
      <c r="YF61">
        <v>0</v>
      </c>
      <c r="YG61">
        <v>0</v>
      </c>
      <c r="YH61">
        <v>0</v>
      </c>
      <c r="YI61">
        <v>0</v>
      </c>
      <c r="YJ61">
        <v>0</v>
      </c>
      <c r="YK61">
        <v>0</v>
      </c>
      <c r="YL61">
        <v>0</v>
      </c>
      <c r="YM61">
        <v>0</v>
      </c>
      <c r="YN61">
        <v>0</v>
      </c>
      <c r="YO61">
        <v>0</v>
      </c>
      <c r="YP61">
        <v>0</v>
      </c>
      <c r="YQ61">
        <v>0</v>
      </c>
      <c r="YR61">
        <v>0</v>
      </c>
      <c r="YS61">
        <v>0</v>
      </c>
      <c r="YT61">
        <v>0</v>
      </c>
      <c r="YU61">
        <v>0</v>
      </c>
      <c r="YV61">
        <v>0</v>
      </c>
      <c r="YW61">
        <v>3</v>
      </c>
      <c r="YX61">
        <v>0</v>
      </c>
      <c r="YY61">
        <v>0</v>
      </c>
      <c r="YZ61">
        <v>0</v>
      </c>
      <c r="ZA61">
        <v>1</v>
      </c>
      <c r="ZB61">
        <v>0</v>
      </c>
      <c r="ZC61">
        <v>0</v>
      </c>
      <c r="ZD61">
        <v>0</v>
      </c>
      <c r="ZE61">
        <v>0</v>
      </c>
      <c r="ZF61">
        <v>0</v>
      </c>
      <c r="ZG61">
        <v>0</v>
      </c>
      <c r="ZH61">
        <v>0</v>
      </c>
      <c r="ZI61">
        <v>0</v>
      </c>
      <c r="ZJ61">
        <v>0</v>
      </c>
      <c r="ZK61">
        <v>0</v>
      </c>
      <c r="ZL61">
        <v>0</v>
      </c>
      <c r="ZM61">
        <v>0</v>
      </c>
      <c r="ZN61">
        <v>0</v>
      </c>
      <c r="ZO61">
        <v>0</v>
      </c>
      <c r="ZP61">
        <v>0</v>
      </c>
      <c r="ZQ61">
        <v>0</v>
      </c>
      <c r="ZR61">
        <v>0</v>
      </c>
      <c r="ZS61">
        <v>0</v>
      </c>
      <c r="ZT61">
        <v>0</v>
      </c>
      <c r="ZU61">
        <v>1</v>
      </c>
      <c r="ZV61">
        <v>2</v>
      </c>
      <c r="ZW61">
        <v>0</v>
      </c>
      <c r="ZX61">
        <v>1</v>
      </c>
      <c r="ZY61">
        <v>0</v>
      </c>
      <c r="ZZ61">
        <v>9</v>
      </c>
      <c r="AAA61">
        <v>2</v>
      </c>
      <c r="AAB61">
        <v>0</v>
      </c>
      <c r="AAC61">
        <v>0</v>
      </c>
      <c r="AAD61">
        <v>0</v>
      </c>
      <c r="AAE61">
        <v>0</v>
      </c>
      <c r="AAF61">
        <v>0</v>
      </c>
      <c r="AAG61">
        <v>0</v>
      </c>
      <c r="AAH61">
        <v>0</v>
      </c>
      <c r="AAI61">
        <v>0</v>
      </c>
      <c r="AAJ61">
        <v>0</v>
      </c>
      <c r="AAK61">
        <v>0</v>
      </c>
      <c r="AAL61">
        <v>0</v>
      </c>
      <c r="AAM61">
        <v>0</v>
      </c>
      <c r="AAN61">
        <v>0</v>
      </c>
      <c r="AAO61">
        <v>0</v>
      </c>
      <c r="AAP61">
        <v>0</v>
      </c>
      <c r="AAQ61">
        <v>0</v>
      </c>
      <c r="AAR61">
        <v>0</v>
      </c>
      <c r="AAS61">
        <v>0</v>
      </c>
      <c r="AAT61">
        <v>3</v>
      </c>
      <c r="AAU61">
        <v>14</v>
      </c>
      <c r="AAV61">
        <v>0</v>
      </c>
      <c r="AAW61">
        <v>0</v>
      </c>
      <c r="AAX61">
        <v>0</v>
      </c>
      <c r="AAY61">
        <v>15</v>
      </c>
      <c r="AAZ61">
        <v>17</v>
      </c>
      <c r="ABA61">
        <v>1</v>
      </c>
      <c r="ABB61">
        <v>0</v>
      </c>
      <c r="ABC61">
        <v>0</v>
      </c>
      <c r="ABD61">
        <v>0</v>
      </c>
      <c r="ABE61">
        <v>0</v>
      </c>
      <c r="ABF61">
        <v>0</v>
      </c>
      <c r="ABG61">
        <v>0</v>
      </c>
      <c r="ABH61">
        <v>0</v>
      </c>
      <c r="ABI61">
        <v>0</v>
      </c>
      <c r="ABJ61">
        <v>0</v>
      </c>
      <c r="ABK61">
        <v>0</v>
      </c>
      <c r="ABL61">
        <v>0</v>
      </c>
      <c r="ABM61">
        <v>0</v>
      </c>
      <c r="ABN61">
        <v>0</v>
      </c>
      <c r="ABO61">
        <v>0</v>
      </c>
      <c r="ABP61">
        <v>0</v>
      </c>
      <c r="ABQ61">
        <v>0</v>
      </c>
      <c r="ABR61">
        <v>0</v>
      </c>
      <c r="ABS61">
        <v>3</v>
      </c>
      <c r="ABT61">
        <v>36</v>
      </c>
      <c r="ABU61">
        <v>0</v>
      </c>
      <c r="ABV61">
        <v>1</v>
      </c>
      <c r="ABW61">
        <v>0</v>
      </c>
      <c r="ABX61">
        <v>0</v>
      </c>
      <c r="ABY61">
        <v>0</v>
      </c>
      <c r="ABZ61">
        <v>0</v>
      </c>
      <c r="ACA61">
        <v>0</v>
      </c>
      <c r="ACB61">
        <v>0</v>
      </c>
      <c r="ACC61">
        <v>0</v>
      </c>
      <c r="ACD61">
        <v>0</v>
      </c>
      <c r="ACE61">
        <v>0</v>
      </c>
      <c r="ACF61">
        <v>0</v>
      </c>
      <c r="ACG61">
        <v>0</v>
      </c>
      <c r="ACH61">
        <v>0</v>
      </c>
      <c r="ACI61">
        <v>0</v>
      </c>
      <c r="ACJ61">
        <v>0</v>
      </c>
      <c r="ACK61">
        <v>0</v>
      </c>
      <c r="ACL61">
        <v>0</v>
      </c>
      <c r="ACM61">
        <v>0</v>
      </c>
      <c r="ACN61">
        <v>0</v>
      </c>
      <c r="ACO61">
        <v>0</v>
      </c>
      <c r="ACP61">
        <v>0</v>
      </c>
      <c r="ACQ61">
        <v>0</v>
      </c>
      <c r="ACR61">
        <v>0</v>
      </c>
      <c r="ACS61">
        <v>0</v>
      </c>
      <c r="ACT61">
        <v>0</v>
      </c>
      <c r="ACU61">
        <v>0</v>
      </c>
      <c r="ACV61">
        <v>0</v>
      </c>
      <c r="ACW61">
        <v>9</v>
      </c>
      <c r="ACX61">
        <v>9</v>
      </c>
      <c r="ACY61">
        <v>0</v>
      </c>
      <c r="ACZ61">
        <v>0</v>
      </c>
      <c r="ADA61">
        <v>0</v>
      </c>
      <c r="ADB61">
        <v>0</v>
      </c>
      <c r="ADC61">
        <v>0</v>
      </c>
      <c r="ADD61">
        <v>0</v>
      </c>
      <c r="ADE61">
        <v>0</v>
      </c>
      <c r="ADF61">
        <v>0</v>
      </c>
      <c r="ADG61">
        <v>0</v>
      </c>
      <c r="ADH61">
        <v>0</v>
      </c>
      <c r="ADI61">
        <v>0</v>
      </c>
      <c r="ADJ61">
        <v>0</v>
      </c>
      <c r="ADK61">
        <v>0</v>
      </c>
      <c r="ADL61">
        <v>0</v>
      </c>
      <c r="ADM61">
        <v>0</v>
      </c>
      <c r="ADN61">
        <v>0</v>
      </c>
      <c r="ADO61">
        <v>0</v>
      </c>
      <c r="ADP61">
        <v>0</v>
      </c>
      <c r="ADQ61">
        <v>5</v>
      </c>
      <c r="ADR61">
        <v>23</v>
      </c>
      <c r="ADS61">
        <v>0</v>
      </c>
      <c r="ADT61">
        <v>0</v>
      </c>
      <c r="ADU61">
        <v>0</v>
      </c>
      <c r="ADV61">
        <v>24</v>
      </c>
      <c r="ADW61">
        <v>6</v>
      </c>
      <c r="ADX61">
        <v>2</v>
      </c>
      <c r="ADY61">
        <v>0</v>
      </c>
      <c r="ADZ61">
        <v>0</v>
      </c>
      <c r="AEA61">
        <v>0</v>
      </c>
      <c r="AEB61">
        <v>0</v>
      </c>
      <c r="AEC61">
        <v>0</v>
      </c>
      <c r="AED61">
        <v>0</v>
      </c>
      <c r="AEE61">
        <v>0</v>
      </c>
      <c r="AEF61">
        <v>0</v>
      </c>
      <c r="AEG61">
        <v>0</v>
      </c>
      <c r="AEH61">
        <v>0</v>
      </c>
      <c r="AEI61">
        <v>0</v>
      </c>
      <c r="AEJ61">
        <v>0</v>
      </c>
      <c r="AEK61">
        <v>0</v>
      </c>
      <c r="AEL61">
        <v>0</v>
      </c>
      <c r="AEM61">
        <v>0</v>
      </c>
      <c r="AEN61">
        <v>0</v>
      </c>
      <c r="AEO61">
        <v>0</v>
      </c>
      <c r="AEP61">
        <v>126</v>
      </c>
      <c r="AEQ61">
        <v>158</v>
      </c>
      <c r="AER61">
        <v>0</v>
      </c>
      <c r="AES61">
        <v>3</v>
      </c>
      <c r="AET61">
        <v>0</v>
      </c>
      <c r="AEU61">
        <v>346</v>
      </c>
      <c r="AEV61">
        <v>380</v>
      </c>
      <c r="AEW61">
        <v>28</v>
      </c>
      <c r="AEX61">
        <v>0</v>
      </c>
      <c r="AEY61">
        <v>0</v>
      </c>
      <c r="AEZ61">
        <v>0</v>
      </c>
      <c r="AFA61">
        <v>0</v>
      </c>
      <c r="AFB61">
        <v>0</v>
      </c>
      <c r="AFC61">
        <v>0</v>
      </c>
      <c r="AFD61">
        <v>11</v>
      </c>
      <c r="AFE61">
        <v>0</v>
      </c>
      <c r="AFF61">
        <v>0</v>
      </c>
      <c r="AFG61">
        <v>0</v>
      </c>
      <c r="AFH61">
        <v>0</v>
      </c>
      <c r="AFI61">
        <v>0</v>
      </c>
      <c r="AFJ61">
        <v>0</v>
      </c>
      <c r="AFK61">
        <v>0</v>
      </c>
      <c r="AFL61">
        <v>0</v>
      </c>
      <c r="AFM61">
        <v>0</v>
      </c>
      <c r="AFN61">
        <v>0</v>
      </c>
      <c r="AFO61">
        <v>205</v>
      </c>
      <c r="AFP61">
        <v>970</v>
      </c>
      <c r="AFQ61">
        <v>0</v>
      </c>
      <c r="AFR61">
        <v>67</v>
      </c>
      <c r="AFS61">
        <v>0</v>
      </c>
      <c r="AFT61">
        <v>5</v>
      </c>
      <c r="AFU61">
        <v>0</v>
      </c>
      <c r="AFV61">
        <v>1</v>
      </c>
      <c r="AFW61">
        <v>0</v>
      </c>
      <c r="AFX61">
        <v>0</v>
      </c>
      <c r="AFY61">
        <v>0</v>
      </c>
      <c r="AFZ61">
        <v>0</v>
      </c>
      <c r="AGA61">
        <v>0</v>
      </c>
      <c r="AGB61">
        <v>0</v>
      </c>
      <c r="AGC61">
        <v>0</v>
      </c>
      <c r="AGD61">
        <v>0</v>
      </c>
      <c r="AGE61">
        <v>0</v>
      </c>
      <c r="AGF61">
        <v>0</v>
      </c>
      <c r="AGG61">
        <v>0</v>
      </c>
      <c r="AGH61">
        <v>0</v>
      </c>
      <c r="AGI61">
        <v>0</v>
      </c>
      <c r="AGJ61">
        <v>0</v>
      </c>
      <c r="AGK61">
        <v>0</v>
      </c>
      <c r="AGL61">
        <v>0</v>
      </c>
      <c r="AGM61">
        <v>0</v>
      </c>
      <c r="AGN61">
        <v>0</v>
      </c>
      <c r="AGO61">
        <v>6</v>
      </c>
      <c r="AGP61">
        <v>0</v>
      </c>
      <c r="AGQ61">
        <v>0</v>
      </c>
      <c r="AGR61">
        <v>0</v>
      </c>
      <c r="AGS61">
        <v>0</v>
      </c>
      <c r="AGT61">
        <v>0</v>
      </c>
      <c r="AGU61">
        <v>0</v>
      </c>
      <c r="AGV61">
        <v>0</v>
      </c>
      <c r="AGW61">
        <v>0</v>
      </c>
      <c r="AGX61">
        <v>0</v>
      </c>
      <c r="AGY61">
        <v>0</v>
      </c>
      <c r="AGZ61">
        <v>0</v>
      </c>
      <c r="AHA61">
        <v>0</v>
      </c>
      <c r="AHB61">
        <v>0</v>
      </c>
      <c r="AHC61">
        <v>0</v>
      </c>
      <c r="AHD61">
        <v>0</v>
      </c>
      <c r="AHE61">
        <v>0</v>
      </c>
      <c r="AHF61">
        <v>0</v>
      </c>
      <c r="AHG61">
        <v>0</v>
      </c>
      <c r="AHH61">
        <v>0</v>
      </c>
      <c r="AHI61">
        <v>0</v>
      </c>
      <c r="AHJ61">
        <v>0</v>
      </c>
      <c r="AHK61">
        <v>0</v>
      </c>
      <c r="AHL61">
        <v>0</v>
      </c>
      <c r="AHM61">
        <v>0</v>
      </c>
      <c r="AHN61">
        <v>0</v>
      </c>
      <c r="AHO61">
        <v>0</v>
      </c>
      <c r="AHP61">
        <v>0</v>
      </c>
      <c r="AHQ61">
        <v>0</v>
      </c>
      <c r="AHR61">
        <v>0</v>
      </c>
      <c r="AHS61">
        <v>0</v>
      </c>
      <c r="AHT61">
        <v>0</v>
      </c>
      <c r="AHU61">
        <v>0</v>
      </c>
      <c r="AHV61">
        <v>0</v>
      </c>
      <c r="AHW61">
        <v>0</v>
      </c>
      <c r="AHX61">
        <v>0</v>
      </c>
      <c r="AHY61">
        <v>0</v>
      </c>
      <c r="AHZ61">
        <v>0</v>
      </c>
      <c r="AIA61">
        <v>0</v>
      </c>
      <c r="AIB61">
        <v>0</v>
      </c>
      <c r="AIC61">
        <v>0</v>
      </c>
      <c r="AID61">
        <v>0</v>
      </c>
      <c r="AIE61">
        <v>0</v>
      </c>
      <c r="AIF61">
        <v>0</v>
      </c>
      <c r="AIG61">
        <v>0</v>
      </c>
      <c r="AIH61">
        <v>0</v>
      </c>
      <c r="AII61">
        <v>0</v>
      </c>
      <c r="AIJ61">
        <v>0</v>
      </c>
      <c r="AIK61">
        <v>0</v>
      </c>
      <c r="AIL61">
        <v>0</v>
      </c>
      <c r="AIM61">
        <v>0</v>
      </c>
      <c r="AIN61">
        <v>0</v>
      </c>
      <c r="AIO61">
        <v>0</v>
      </c>
      <c r="AIP61">
        <v>0</v>
      </c>
      <c r="AIQ61">
        <v>0</v>
      </c>
      <c r="AIR61">
        <v>0</v>
      </c>
      <c r="AIS61">
        <v>0</v>
      </c>
      <c r="AIT61">
        <v>0</v>
      </c>
      <c r="AIU61">
        <v>0</v>
      </c>
      <c r="AIV61">
        <v>0</v>
      </c>
      <c r="AIW61">
        <v>0</v>
      </c>
      <c r="AIX61">
        <v>0</v>
      </c>
      <c r="AIY61">
        <v>0</v>
      </c>
      <c r="AIZ61">
        <v>0</v>
      </c>
      <c r="AJA61">
        <v>0</v>
      </c>
      <c r="AJB61">
        <v>0</v>
      </c>
      <c r="AJC61">
        <v>0</v>
      </c>
      <c r="AJD61">
        <v>0</v>
      </c>
      <c r="AJE61">
        <v>0</v>
      </c>
      <c r="AJF61">
        <v>0</v>
      </c>
      <c r="AJG61">
        <v>0</v>
      </c>
      <c r="AJH61">
        <v>0</v>
      </c>
      <c r="AJI61">
        <v>0</v>
      </c>
      <c r="AJJ61">
        <v>0</v>
      </c>
      <c r="AJK61">
        <v>0</v>
      </c>
      <c r="AJL61">
        <v>0</v>
      </c>
      <c r="AJM61">
        <v>0</v>
      </c>
      <c r="AJN61">
        <v>0</v>
      </c>
      <c r="AJO61">
        <v>0</v>
      </c>
      <c r="AJP61">
        <v>293</v>
      </c>
      <c r="AJQ61">
        <v>0</v>
      </c>
      <c r="AJR61">
        <v>0</v>
      </c>
      <c r="AJS61">
        <v>0</v>
      </c>
      <c r="AJT61">
        <v>0</v>
      </c>
      <c r="AJU61">
        <v>0</v>
      </c>
      <c r="AJV61">
        <v>0</v>
      </c>
      <c r="AJW61">
        <v>0</v>
      </c>
      <c r="AJX61">
        <v>0</v>
      </c>
      <c r="AJY61">
        <v>0</v>
      </c>
      <c r="AJZ61">
        <v>0</v>
      </c>
      <c r="AKA61">
        <v>0</v>
      </c>
      <c r="AKB61">
        <v>0</v>
      </c>
      <c r="AKC61">
        <v>0</v>
      </c>
      <c r="AKD61">
        <v>0</v>
      </c>
      <c r="AKE61">
        <v>0</v>
      </c>
      <c r="AKF61">
        <v>185</v>
      </c>
      <c r="AKG61">
        <v>8</v>
      </c>
      <c r="AKH61">
        <v>0</v>
      </c>
      <c r="AKI61">
        <v>0</v>
      </c>
      <c r="AKJ61">
        <v>0</v>
      </c>
      <c r="AKK61">
        <v>0</v>
      </c>
      <c r="AKL61">
        <v>0</v>
      </c>
      <c r="AKM61">
        <v>1</v>
      </c>
      <c r="AKN61">
        <v>0</v>
      </c>
      <c r="AKO61">
        <v>0</v>
      </c>
      <c r="AKP61">
        <v>0</v>
      </c>
      <c r="AKQ61">
        <v>0</v>
      </c>
      <c r="AKR61">
        <v>0</v>
      </c>
      <c r="AKS61">
        <v>1</v>
      </c>
      <c r="AKT61">
        <v>0</v>
      </c>
      <c r="AKU61">
        <v>0</v>
      </c>
      <c r="AKV61">
        <v>0</v>
      </c>
      <c r="AKW61">
        <v>0</v>
      </c>
      <c r="AKX61">
        <v>0</v>
      </c>
      <c r="AKY61">
        <v>0</v>
      </c>
      <c r="AKZ61">
        <v>0</v>
      </c>
      <c r="ALA61">
        <v>0</v>
      </c>
      <c r="ALB61">
        <v>0</v>
      </c>
      <c r="ALC61">
        <v>0</v>
      </c>
      <c r="ALD61">
        <v>0</v>
      </c>
      <c r="ALE61">
        <v>0</v>
      </c>
      <c r="ALF61">
        <v>0</v>
      </c>
      <c r="ALG61">
        <v>0</v>
      </c>
      <c r="ALH61">
        <v>0</v>
      </c>
    </row>
    <row r="62" spans="1:996" hidden="1">
      <c r="A62" s="178" t="s">
        <v>182</v>
      </c>
      <c r="B62">
        <v>0</v>
      </c>
      <c r="C62">
        <v>604</v>
      </c>
      <c r="D62">
        <v>18</v>
      </c>
      <c r="E62">
        <v>18</v>
      </c>
      <c r="F62">
        <v>0</v>
      </c>
      <c r="G62">
        <v>8</v>
      </c>
      <c r="H62">
        <v>0</v>
      </c>
      <c r="I62">
        <v>17</v>
      </c>
      <c r="J62">
        <v>0</v>
      </c>
      <c r="K62">
        <v>0</v>
      </c>
      <c r="L62">
        <v>0</v>
      </c>
      <c r="M62">
        <v>0</v>
      </c>
      <c r="N62">
        <v>0</v>
      </c>
      <c r="O62">
        <v>43</v>
      </c>
      <c r="P62">
        <v>0</v>
      </c>
      <c r="Q62">
        <v>0</v>
      </c>
      <c r="R62">
        <v>0</v>
      </c>
      <c r="S62">
        <v>14</v>
      </c>
      <c r="T62">
        <v>0</v>
      </c>
      <c r="U62">
        <v>0</v>
      </c>
      <c r="V62">
        <v>10</v>
      </c>
      <c r="W62">
        <v>732</v>
      </c>
      <c r="X62">
        <v>0</v>
      </c>
      <c r="Y62">
        <v>0</v>
      </c>
      <c r="Z62">
        <v>0</v>
      </c>
      <c r="AA62">
        <v>165</v>
      </c>
      <c r="AB62">
        <v>971</v>
      </c>
      <c r="AC62">
        <v>35</v>
      </c>
      <c r="AD62">
        <v>15</v>
      </c>
      <c r="AE62">
        <v>0</v>
      </c>
      <c r="AF62">
        <v>0</v>
      </c>
      <c r="AG62">
        <v>0</v>
      </c>
      <c r="AH62">
        <v>107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4</v>
      </c>
      <c r="AO62">
        <v>0</v>
      </c>
      <c r="AP62">
        <v>0</v>
      </c>
      <c r="AQ62">
        <v>0</v>
      </c>
      <c r="AR62">
        <v>7</v>
      </c>
      <c r="AS62">
        <v>0</v>
      </c>
      <c r="AT62">
        <v>0</v>
      </c>
      <c r="AU62">
        <v>43</v>
      </c>
      <c r="AV62">
        <v>1347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5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8</v>
      </c>
      <c r="CS62">
        <v>1</v>
      </c>
      <c r="CT62">
        <v>14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15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15</v>
      </c>
      <c r="ES62">
        <v>0</v>
      </c>
      <c r="ET62">
        <v>0</v>
      </c>
      <c r="EU62">
        <v>0</v>
      </c>
      <c r="EV62">
        <v>64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4</v>
      </c>
      <c r="FP62">
        <v>0</v>
      </c>
      <c r="FQ62">
        <v>68</v>
      </c>
      <c r="FR62">
        <v>0</v>
      </c>
      <c r="FS62">
        <v>0</v>
      </c>
      <c r="FT62">
        <v>0</v>
      </c>
      <c r="FU62">
        <v>1544</v>
      </c>
      <c r="FV62">
        <v>0</v>
      </c>
      <c r="FW62">
        <v>3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2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2</v>
      </c>
      <c r="GO62">
        <v>1</v>
      </c>
      <c r="GP62">
        <v>1552</v>
      </c>
      <c r="GQ62">
        <v>0</v>
      </c>
      <c r="GR62">
        <v>0</v>
      </c>
      <c r="GS62">
        <v>0</v>
      </c>
      <c r="GT62">
        <v>62</v>
      </c>
      <c r="GU62">
        <v>1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63</v>
      </c>
      <c r="HP62">
        <v>0</v>
      </c>
      <c r="HQ62">
        <v>0</v>
      </c>
      <c r="HR62">
        <v>0</v>
      </c>
      <c r="HS62">
        <v>12</v>
      </c>
      <c r="HT62">
        <v>22</v>
      </c>
      <c r="HU62">
        <v>2</v>
      </c>
      <c r="HV62">
        <v>1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1</v>
      </c>
      <c r="IF62">
        <v>2</v>
      </c>
      <c r="IG62">
        <v>0</v>
      </c>
      <c r="IH62">
        <v>0</v>
      </c>
      <c r="II62">
        <v>0</v>
      </c>
      <c r="IJ62">
        <v>0</v>
      </c>
      <c r="IK62">
        <v>1</v>
      </c>
      <c r="IL62">
        <v>0</v>
      </c>
      <c r="IM62">
        <v>7</v>
      </c>
      <c r="IN62">
        <v>48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2</v>
      </c>
      <c r="IU62">
        <v>19</v>
      </c>
      <c r="IV62">
        <v>0</v>
      </c>
      <c r="IW62">
        <v>1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48</v>
      </c>
      <c r="JE62">
        <v>1</v>
      </c>
      <c r="JF62">
        <v>0</v>
      </c>
      <c r="JG62">
        <v>0</v>
      </c>
      <c r="JH62">
        <v>0</v>
      </c>
      <c r="JI62">
        <v>0</v>
      </c>
      <c r="JJ62">
        <v>3</v>
      </c>
      <c r="JK62">
        <v>0</v>
      </c>
      <c r="JL62">
        <v>7</v>
      </c>
      <c r="JM62">
        <v>81</v>
      </c>
      <c r="JN62">
        <v>0</v>
      </c>
      <c r="JO62">
        <v>8</v>
      </c>
      <c r="JP62">
        <v>0</v>
      </c>
      <c r="JQ62">
        <v>81</v>
      </c>
      <c r="JR62">
        <v>33</v>
      </c>
      <c r="JS62">
        <v>0</v>
      </c>
      <c r="JT62">
        <v>0</v>
      </c>
      <c r="JU62">
        <v>0</v>
      </c>
      <c r="JV62"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114</v>
      </c>
      <c r="KM62">
        <v>0</v>
      </c>
      <c r="KN62">
        <v>0</v>
      </c>
      <c r="KO62">
        <v>0</v>
      </c>
      <c r="KP62">
        <v>12</v>
      </c>
      <c r="KQ62">
        <v>7</v>
      </c>
      <c r="KR62">
        <v>0</v>
      </c>
      <c r="KS62">
        <v>0</v>
      </c>
      <c r="KT62">
        <v>0</v>
      </c>
      <c r="KU62">
        <v>1</v>
      </c>
      <c r="KV62">
        <v>0</v>
      </c>
      <c r="KW62">
        <v>0</v>
      </c>
      <c r="KX62">
        <v>0</v>
      </c>
      <c r="KY62">
        <v>0</v>
      </c>
      <c r="KZ62">
        <v>0</v>
      </c>
      <c r="LA62">
        <v>0</v>
      </c>
      <c r="LB62">
        <v>0</v>
      </c>
      <c r="LC62">
        <v>0</v>
      </c>
      <c r="LD62">
        <v>0</v>
      </c>
      <c r="LE62">
        <v>0</v>
      </c>
      <c r="LF62">
        <v>0</v>
      </c>
      <c r="LG62">
        <v>0</v>
      </c>
      <c r="LH62">
        <v>0</v>
      </c>
      <c r="LI62">
        <v>0</v>
      </c>
      <c r="LJ62">
        <v>0</v>
      </c>
      <c r="LK62">
        <v>20</v>
      </c>
      <c r="LL62">
        <v>0</v>
      </c>
      <c r="LM62">
        <v>0</v>
      </c>
      <c r="LN62">
        <v>0</v>
      </c>
      <c r="LO62">
        <v>166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0</v>
      </c>
      <c r="MG62">
        <v>0</v>
      </c>
      <c r="MH62">
        <v>0</v>
      </c>
      <c r="MI62">
        <v>0</v>
      </c>
      <c r="MJ62">
        <v>166</v>
      </c>
      <c r="MK62">
        <v>0</v>
      </c>
      <c r="ML62">
        <v>0</v>
      </c>
      <c r="MM62">
        <v>0</v>
      </c>
      <c r="MN62">
        <v>1</v>
      </c>
      <c r="MO62">
        <v>0</v>
      </c>
      <c r="MP62">
        <v>0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1</v>
      </c>
      <c r="NJ62">
        <v>0</v>
      </c>
      <c r="NK62">
        <v>0</v>
      </c>
      <c r="NL62">
        <v>0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2127</v>
      </c>
      <c r="OM62">
        <v>1638</v>
      </c>
      <c r="ON62">
        <v>60</v>
      </c>
      <c r="OO62">
        <v>53</v>
      </c>
      <c r="OP62">
        <v>0</v>
      </c>
      <c r="OQ62">
        <v>10</v>
      </c>
      <c r="OR62">
        <v>0</v>
      </c>
      <c r="OS62">
        <v>124</v>
      </c>
      <c r="OT62">
        <v>2</v>
      </c>
      <c r="OU62">
        <v>0</v>
      </c>
      <c r="OV62">
        <v>0</v>
      </c>
      <c r="OW62">
        <v>0</v>
      </c>
      <c r="OX62">
        <v>49</v>
      </c>
      <c r="OY62">
        <v>50</v>
      </c>
      <c r="OZ62">
        <v>0</v>
      </c>
      <c r="PA62">
        <v>0</v>
      </c>
      <c r="PB62">
        <v>0</v>
      </c>
      <c r="PC62">
        <v>21</v>
      </c>
      <c r="PD62">
        <v>4</v>
      </c>
      <c r="PE62">
        <v>14</v>
      </c>
      <c r="PF62">
        <v>69</v>
      </c>
      <c r="PG62">
        <v>4221</v>
      </c>
      <c r="PH62">
        <v>0</v>
      </c>
      <c r="PI62">
        <v>8</v>
      </c>
      <c r="PJ62">
        <v>0</v>
      </c>
      <c r="PK62">
        <v>20</v>
      </c>
      <c r="PL62">
        <v>470</v>
      </c>
      <c r="PM62">
        <v>4</v>
      </c>
      <c r="PN62">
        <v>0</v>
      </c>
      <c r="PO62">
        <v>0</v>
      </c>
      <c r="PP62">
        <v>0</v>
      </c>
      <c r="PQ62">
        <v>0</v>
      </c>
      <c r="PR62">
        <v>0</v>
      </c>
      <c r="PS62">
        <v>0</v>
      </c>
      <c r="PT62">
        <v>2</v>
      </c>
      <c r="PU62">
        <v>0</v>
      </c>
      <c r="PV62">
        <v>0</v>
      </c>
      <c r="PW62">
        <v>0</v>
      </c>
      <c r="PX62">
        <v>0</v>
      </c>
      <c r="PY62">
        <v>0</v>
      </c>
      <c r="PZ62">
        <v>0</v>
      </c>
      <c r="QA62">
        <v>0</v>
      </c>
      <c r="QB62">
        <v>0</v>
      </c>
      <c r="QC62">
        <v>0</v>
      </c>
      <c r="QD62">
        <v>0</v>
      </c>
      <c r="QE62">
        <v>6</v>
      </c>
      <c r="QF62">
        <v>502</v>
      </c>
      <c r="QG62">
        <v>0</v>
      </c>
      <c r="QH62">
        <v>0</v>
      </c>
      <c r="QI62">
        <v>0</v>
      </c>
      <c r="QJ62">
        <v>1030</v>
      </c>
      <c r="QK62">
        <v>295</v>
      </c>
      <c r="QL62">
        <v>41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  <c r="QS62">
        <v>0</v>
      </c>
      <c r="QT62">
        <v>0</v>
      </c>
      <c r="QU62">
        <v>0</v>
      </c>
      <c r="QV62">
        <v>0</v>
      </c>
      <c r="QW62">
        <v>0</v>
      </c>
      <c r="QX62">
        <v>0</v>
      </c>
      <c r="QY62">
        <v>0</v>
      </c>
      <c r="QZ62">
        <v>0</v>
      </c>
      <c r="RA62">
        <v>0</v>
      </c>
      <c r="RB62">
        <v>0</v>
      </c>
      <c r="RC62">
        <v>0</v>
      </c>
      <c r="RD62">
        <v>35</v>
      </c>
      <c r="RE62">
        <v>1401</v>
      </c>
      <c r="RF62">
        <v>0</v>
      </c>
      <c r="RG62">
        <v>0</v>
      </c>
      <c r="RH62">
        <v>0</v>
      </c>
      <c r="RI62">
        <v>9</v>
      </c>
      <c r="RJ62">
        <v>9</v>
      </c>
      <c r="RK62">
        <v>1</v>
      </c>
      <c r="RL62">
        <v>0</v>
      </c>
      <c r="RM62">
        <v>0</v>
      </c>
      <c r="RN62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  <c r="SC62">
        <v>0</v>
      </c>
      <c r="SD62">
        <v>19</v>
      </c>
      <c r="SE62">
        <v>0</v>
      </c>
      <c r="SF62">
        <v>0</v>
      </c>
      <c r="SG62">
        <v>0</v>
      </c>
      <c r="SH62">
        <v>0</v>
      </c>
      <c r="SI62">
        <v>0</v>
      </c>
      <c r="SJ62">
        <v>0</v>
      </c>
      <c r="SK62">
        <v>0</v>
      </c>
      <c r="SL62">
        <v>0</v>
      </c>
      <c r="SM62">
        <v>0</v>
      </c>
      <c r="SN62">
        <v>0</v>
      </c>
      <c r="SO62">
        <v>0</v>
      </c>
      <c r="SP62">
        <v>0</v>
      </c>
      <c r="SQ62">
        <v>0</v>
      </c>
      <c r="SR62">
        <v>0</v>
      </c>
      <c r="SS62">
        <v>0</v>
      </c>
      <c r="ST62">
        <v>0</v>
      </c>
      <c r="SU62">
        <v>0</v>
      </c>
      <c r="SV62">
        <v>0</v>
      </c>
      <c r="SW62">
        <v>0</v>
      </c>
      <c r="SX62">
        <v>0</v>
      </c>
      <c r="SY62">
        <v>0</v>
      </c>
      <c r="SZ62">
        <v>0</v>
      </c>
      <c r="TA62">
        <v>0</v>
      </c>
      <c r="TB62">
        <v>0</v>
      </c>
      <c r="TC62">
        <v>0</v>
      </c>
      <c r="TD62">
        <v>0</v>
      </c>
      <c r="TE62">
        <v>0</v>
      </c>
      <c r="TF62">
        <v>0</v>
      </c>
      <c r="TG62">
        <v>0</v>
      </c>
      <c r="TH62">
        <v>1</v>
      </c>
      <c r="TI62">
        <v>0</v>
      </c>
      <c r="TJ62">
        <v>0</v>
      </c>
      <c r="TK62">
        <v>0</v>
      </c>
      <c r="TL62">
        <v>0</v>
      </c>
      <c r="TM62">
        <v>0</v>
      </c>
      <c r="TN62">
        <v>0</v>
      </c>
      <c r="TO62">
        <v>0</v>
      </c>
      <c r="TP62">
        <v>0</v>
      </c>
      <c r="TQ62">
        <v>0</v>
      </c>
      <c r="TR62">
        <v>0</v>
      </c>
      <c r="TS62">
        <v>0</v>
      </c>
      <c r="TT62">
        <v>0</v>
      </c>
      <c r="TU62">
        <v>0</v>
      </c>
      <c r="TV62">
        <v>0</v>
      </c>
      <c r="TW62">
        <v>0</v>
      </c>
      <c r="TX62">
        <v>0</v>
      </c>
      <c r="TY62">
        <v>0</v>
      </c>
      <c r="TZ62">
        <v>0</v>
      </c>
      <c r="UA62">
        <v>0</v>
      </c>
      <c r="UB62">
        <v>1</v>
      </c>
      <c r="UC62">
        <v>0</v>
      </c>
      <c r="UD62">
        <v>0</v>
      </c>
      <c r="UE62">
        <v>0</v>
      </c>
      <c r="UF62">
        <v>68</v>
      </c>
      <c r="UG62">
        <v>114</v>
      </c>
      <c r="UH62">
        <v>0</v>
      </c>
      <c r="UI62">
        <v>0</v>
      </c>
      <c r="UJ62">
        <v>0</v>
      </c>
      <c r="UK62">
        <v>0</v>
      </c>
      <c r="UL62">
        <v>0</v>
      </c>
      <c r="UM62">
        <v>0</v>
      </c>
      <c r="UN62">
        <v>0</v>
      </c>
      <c r="UO62">
        <v>0</v>
      </c>
      <c r="UP62">
        <v>0</v>
      </c>
      <c r="UQ62">
        <v>0</v>
      </c>
      <c r="UR62">
        <v>0</v>
      </c>
      <c r="US62">
        <v>0</v>
      </c>
      <c r="UT62">
        <v>0</v>
      </c>
      <c r="UU62">
        <v>0</v>
      </c>
      <c r="UV62">
        <v>0</v>
      </c>
      <c r="UW62">
        <v>0</v>
      </c>
      <c r="UX62">
        <v>0</v>
      </c>
      <c r="UY62">
        <v>0</v>
      </c>
      <c r="UZ62">
        <v>0</v>
      </c>
      <c r="VA62">
        <v>182</v>
      </c>
      <c r="VB62">
        <v>0</v>
      </c>
      <c r="VC62">
        <v>0</v>
      </c>
      <c r="VD62">
        <v>0</v>
      </c>
      <c r="VE62">
        <v>2</v>
      </c>
      <c r="VF62">
        <v>0</v>
      </c>
      <c r="VG62">
        <v>0</v>
      </c>
      <c r="VH62">
        <v>0</v>
      </c>
      <c r="VI62">
        <v>0</v>
      </c>
      <c r="VJ62">
        <v>0</v>
      </c>
      <c r="VK62">
        <v>0</v>
      </c>
      <c r="VL62">
        <v>0</v>
      </c>
      <c r="VM62">
        <v>0</v>
      </c>
      <c r="VN62">
        <v>0</v>
      </c>
      <c r="VO62">
        <v>0</v>
      </c>
      <c r="VP62">
        <v>0</v>
      </c>
      <c r="VQ62">
        <v>0</v>
      </c>
      <c r="VR62">
        <v>0</v>
      </c>
      <c r="VS62">
        <v>0</v>
      </c>
      <c r="VT62">
        <v>0</v>
      </c>
      <c r="VU62">
        <v>0</v>
      </c>
      <c r="VV62">
        <v>0</v>
      </c>
      <c r="VW62">
        <v>0</v>
      </c>
      <c r="VX62">
        <v>0</v>
      </c>
      <c r="VY62">
        <v>0</v>
      </c>
      <c r="VZ62">
        <v>2</v>
      </c>
      <c r="WA62">
        <v>0</v>
      </c>
      <c r="WB62">
        <v>0</v>
      </c>
      <c r="WC62">
        <v>0</v>
      </c>
      <c r="WD62">
        <v>2</v>
      </c>
      <c r="WE62">
        <v>2</v>
      </c>
      <c r="WF62">
        <v>0</v>
      </c>
      <c r="WG62">
        <v>0</v>
      </c>
      <c r="WH62">
        <v>0</v>
      </c>
      <c r="WI62">
        <v>0</v>
      </c>
      <c r="WJ62">
        <v>0</v>
      </c>
      <c r="WK62">
        <v>0</v>
      </c>
      <c r="WL62">
        <v>0</v>
      </c>
      <c r="WM62">
        <v>0</v>
      </c>
      <c r="WN62">
        <v>0</v>
      </c>
      <c r="WO62">
        <v>0</v>
      </c>
      <c r="WP62">
        <v>0</v>
      </c>
      <c r="WQ62">
        <v>0</v>
      </c>
      <c r="WR62">
        <v>0</v>
      </c>
      <c r="WS62">
        <v>0</v>
      </c>
      <c r="WT62">
        <v>0</v>
      </c>
      <c r="WU62">
        <v>0</v>
      </c>
      <c r="WV62">
        <v>0</v>
      </c>
      <c r="WW62">
        <v>0</v>
      </c>
      <c r="WX62">
        <v>0</v>
      </c>
      <c r="WY62">
        <v>4</v>
      </c>
      <c r="WZ62">
        <v>0</v>
      </c>
      <c r="XA62">
        <v>0</v>
      </c>
      <c r="XB62">
        <v>0</v>
      </c>
      <c r="XC62">
        <v>28</v>
      </c>
      <c r="XD62">
        <v>7</v>
      </c>
      <c r="XE62">
        <v>0</v>
      </c>
      <c r="XF62">
        <v>0</v>
      </c>
      <c r="XG62">
        <v>0</v>
      </c>
      <c r="XH62">
        <v>0</v>
      </c>
      <c r="XI62">
        <v>0</v>
      </c>
      <c r="XJ62">
        <v>0</v>
      </c>
      <c r="XK62">
        <v>0</v>
      </c>
      <c r="XL62">
        <v>0</v>
      </c>
      <c r="XM62">
        <v>0</v>
      </c>
      <c r="XN62">
        <v>0</v>
      </c>
      <c r="XO62">
        <v>0</v>
      </c>
      <c r="XP62">
        <v>0</v>
      </c>
      <c r="XQ62">
        <v>0</v>
      </c>
      <c r="XR62">
        <v>0</v>
      </c>
      <c r="XS62">
        <v>0</v>
      </c>
      <c r="XT62">
        <v>0</v>
      </c>
      <c r="XU62">
        <v>0</v>
      </c>
      <c r="XV62">
        <v>0</v>
      </c>
      <c r="XW62">
        <v>1</v>
      </c>
      <c r="XX62">
        <v>36</v>
      </c>
      <c r="XY62">
        <v>0</v>
      </c>
      <c r="XZ62">
        <v>0</v>
      </c>
      <c r="YA62">
        <v>0</v>
      </c>
      <c r="YB62">
        <v>14</v>
      </c>
      <c r="YC62">
        <v>5</v>
      </c>
      <c r="YD62">
        <v>1</v>
      </c>
      <c r="YE62">
        <v>0</v>
      </c>
      <c r="YF62">
        <v>0</v>
      </c>
      <c r="YG62">
        <v>0</v>
      </c>
      <c r="YH62">
        <v>0</v>
      </c>
      <c r="YI62">
        <v>0</v>
      </c>
      <c r="YJ62">
        <v>0</v>
      </c>
      <c r="YK62">
        <v>0</v>
      </c>
      <c r="YL62">
        <v>0</v>
      </c>
      <c r="YM62">
        <v>0</v>
      </c>
      <c r="YN62">
        <v>0</v>
      </c>
      <c r="YO62">
        <v>0</v>
      </c>
      <c r="YP62">
        <v>0</v>
      </c>
      <c r="YQ62">
        <v>0</v>
      </c>
      <c r="YR62">
        <v>0</v>
      </c>
      <c r="YS62">
        <v>0</v>
      </c>
      <c r="YT62">
        <v>0</v>
      </c>
      <c r="YU62">
        <v>0</v>
      </c>
      <c r="YV62">
        <v>0</v>
      </c>
      <c r="YW62">
        <v>20</v>
      </c>
      <c r="YX62">
        <v>0</v>
      </c>
      <c r="YY62">
        <v>0</v>
      </c>
      <c r="YZ62">
        <v>0</v>
      </c>
      <c r="ZA62">
        <v>0</v>
      </c>
      <c r="ZB62">
        <v>0</v>
      </c>
      <c r="ZC62">
        <v>0</v>
      </c>
      <c r="ZD62">
        <v>0</v>
      </c>
      <c r="ZE62">
        <v>0</v>
      </c>
      <c r="ZF62">
        <v>0</v>
      </c>
      <c r="ZG62">
        <v>0</v>
      </c>
      <c r="ZH62">
        <v>0</v>
      </c>
      <c r="ZI62">
        <v>0</v>
      </c>
      <c r="ZJ62">
        <v>0</v>
      </c>
      <c r="ZK62">
        <v>0</v>
      </c>
      <c r="ZL62">
        <v>0</v>
      </c>
      <c r="ZM62">
        <v>0</v>
      </c>
      <c r="ZN62">
        <v>0</v>
      </c>
      <c r="ZO62">
        <v>0</v>
      </c>
      <c r="ZP62">
        <v>0</v>
      </c>
      <c r="ZQ62">
        <v>0</v>
      </c>
      <c r="ZR62">
        <v>0</v>
      </c>
      <c r="ZS62">
        <v>0</v>
      </c>
      <c r="ZT62">
        <v>0</v>
      </c>
      <c r="ZU62">
        <v>0</v>
      </c>
      <c r="ZV62">
        <v>0</v>
      </c>
      <c r="ZW62">
        <v>0</v>
      </c>
      <c r="ZX62">
        <v>0</v>
      </c>
      <c r="ZY62">
        <v>0</v>
      </c>
      <c r="ZZ62">
        <v>58</v>
      </c>
      <c r="AAA62">
        <v>7</v>
      </c>
      <c r="AAB62">
        <v>7</v>
      </c>
      <c r="AAC62">
        <v>0</v>
      </c>
      <c r="AAD62">
        <v>0</v>
      </c>
      <c r="AAE62">
        <v>0</v>
      </c>
      <c r="AAF62">
        <v>0</v>
      </c>
      <c r="AAG62">
        <v>0</v>
      </c>
      <c r="AAH62">
        <v>0</v>
      </c>
      <c r="AAI62">
        <v>0</v>
      </c>
      <c r="AAJ62">
        <v>0</v>
      </c>
      <c r="AAK62">
        <v>0</v>
      </c>
      <c r="AAL62">
        <v>0</v>
      </c>
      <c r="AAM62">
        <v>0</v>
      </c>
      <c r="AAN62">
        <v>0</v>
      </c>
      <c r="AAO62">
        <v>0</v>
      </c>
      <c r="AAP62">
        <v>0</v>
      </c>
      <c r="AAQ62">
        <v>0</v>
      </c>
      <c r="AAR62">
        <v>0</v>
      </c>
      <c r="AAS62">
        <v>0</v>
      </c>
      <c r="AAT62">
        <v>0</v>
      </c>
      <c r="AAU62">
        <v>72</v>
      </c>
      <c r="AAV62">
        <v>0</v>
      </c>
      <c r="AAW62">
        <v>0</v>
      </c>
      <c r="AAX62">
        <v>0</v>
      </c>
      <c r="AAY62">
        <v>60</v>
      </c>
      <c r="AAZ62">
        <v>17</v>
      </c>
      <c r="ABA62">
        <v>3</v>
      </c>
      <c r="ABB62">
        <v>0</v>
      </c>
      <c r="ABC62">
        <v>0</v>
      </c>
      <c r="ABD62">
        <v>0</v>
      </c>
      <c r="ABE62">
        <v>0</v>
      </c>
      <c r="ABF62">
        <v>0</v>
      </c>
      <c r="ABG62">
        <v>0</v>
      </c>
      <c r="ABH62">
        <v>0</v>
      </c>
      <c r="ABI62">
        <v>0</v>
      </c>
      <c r="ABJ62">
        <v>0</v>
      </c>
      <c r="ABK62">
        <v>0</v>
      </c>
      <c r="ABL62">
        <v>0</v>
      </c>
      <c r="ABM62">
        <v>0</v>
      </c>
      <c r="ABN62">
        <v>0</v>
      </c>
      <c r="ABO62">
        <v>0</v>
      </c>
      <c r="ABP62">
        <v>0</v>
      </c>
      <c r="ABQ62">
        <v>0</v>
      </c>
      <c r="ABR62">
        <v>0</v>
      </c>
      <c r="ABS62">
        <v>0</v>
      </c>
      <c r="ABT62">
        <v>80</v>
      </c>
      <c r="ABU62">
        <v>0</v>
      </c>
      <c r="ABV62">
        <v>0</v>
      </c>
      <c r="ABW62">
        <v>0</v>
      </c>
      <c r="ABX62">
        <v>0</v>
      </c>
      <c r="ABY62">
        <v>2</v>
      </c>
      <c r="ABZ62">
        <v>0</v>
      </c>
      <c r="ACA62">
        <v>0</v>
      </c>
      <c r="ACB62">
        <v>0</v>
      </c>
      <c r="ACC62">
        <v>0</v>
      </c>
      <c r="ACD62">
        <v>0</v>
      </c>
      <c r="ACE62">
        <v>0</v>
      </c>
      <c r="ACF62">
        <v>0</v>
      </c>
      <c r="ACG62">
        <v>0</v>
      </c>
      <c r="ACH62">
        <v>0</v>
      </c>
      <c r="ACI62">
        <v>0</v>
      </c>
      <c r="ACJ62">
        <v>0</v>
      </c>
      <c r="ACK62">
        <v>0</v>
      </c>
      <c r="ACL62">
        <v>0</v>
      </c>
      <c r="ACM62">
        <v>0</v>
      </c>
      <c r="ACN62">
        <v>0</v>
      </c>
      <c r="ACO62">
        <v>0</v>
      </c>
      <c r="ACP62">
        <v>0</v>
      </c>
      <c r="ACQ62">
        <v>0</v>
      </c>
      <c r="ACR62">
        <v>0</v>
      </c>
      <c r="ACS62">
        <v>2</v>
      </c>
      <c r="ACT62">
        <v>0</v>
      </c>
      <c r="ACU62">
        <v>0</v>
      </c>
      <c r="ACV62">
        <v>0</v>
      </c>
      <c r="ACW62">
        <v>26</v>
      </c>
      <c r="ACX62">
        <v>38</v>
      </c>
      <c r="ACY62">
        <v>4</v>
      </c>
      <c r="ACZ62">
        <v>0</v>
      </c>
      <c r="ADA62">
        <v>0</v>
      </c>
      <c r="ADB62">
        <v>0</v>
      </c>
      <c r="ADC62">
        <v>0</v>
      </c>
      <c r="ADD62">
        <v>0</v>
      </c>
      <c r="ADE62">
        <v>0</v>
      </c>
      <c r="ADF62">
        <v>0</v>
      </c>
      <c r="ADG62">
        <v>0</v>
      </c>
      <c r="ADH62">
        <v>0</v>
      </c>
      <c r="ADI62">
        <v>0</v>
      </c>
      <c r="ADJ62">
        <v>0</v>
      </c>
      <c r="ADK62">
        <v>0</v>
      </c>
      <c r="ADL62">
        <v>0</v>
      </c>
      <c r="ADM62">
        <v>0</v>
      </c>
      <c r="ADN62">
        <v>0</v>
      </c>
      <c r="ADO62">
        <v>0</v>
      </c>
      <c r="ADP62">
        <v>0</v>
      </c>
      <c r="ADQ62">
        <v>1</v>
      </c>
      <c r="ADR62">
        <v>69</v>
      </c>
      <c r="ADS62">
        <v>0</v>
      </c>
      <c r="ADT62">
        <v>0</v>
      </c>
      <c r="ADU62">
        <v>0</v>
      </c>
      <c r="ADV62">
        <v>170</v>
      </c>
      <c r="ADW62">
        <v>30</v>
      </c>
      <c r="ADX62">
        <v>10</v>
      </c>
      <c r="ADY62">
        <v>0</v>
      </c>
      <c r="ADZ62">
        <v>0</v>
      </c>
      <c r="AEA62">
        <v>0</v>
      </c>
      <c r="AEB62">
        <v>0</v>
      </c>
      <c r="AEC62">
        <v>0</v>
      </c>
      <c r="AED62">
        <v>0</v>
      </c>
      <c r="AEE62">
        <v>0</v>
      </c>
      <c r="AEF62">
        <v>0</v>
      </c>
      <c r="AEG62">
        <v>0</v>
      </c>
      <c r="AEH62">
        <v>0</v>
      </c>
      <c r="AEI62">
        <v>0</v>
      </c>
      <c r="AEJ62">
        <v>0</v>
      </c>
      <c r="AEK62">
        <v>0</v>
      </c>
      <c r="AEL62">
        <v>0</v>
      </c>
      <c r="AEM62">
        <v>0</v>
      </c>
      <c r="AEN62">
        <v>0</v>
      </c>
      <c r="AEO62">
        <v>0</v>
      </c>
      <c r="AEP62">
        <v>4</v>
      </c>
      <c r="AEQ62">
        <v>214</v>
      </c>
      <c r="AER62">
        <v>0</v>
      </c>
      <c r="AES62">
        <v>0</v>
      </c>
      <c r="AET62">
        <v>0</v>
      </c>
      <c r="AEU62">
        <v>1487</v>
      </c>
      <c r="AEV62">
        <v>997</v>
      </c>
      <c r="AEW62">
        <v>71</v>
      </c>
      <c r="AEX62">
        <v>0</v>
      </c>
      <c r="AEY62">
        <v>0</v>
      </c>
      <c r="AEZ62">
        <v>0</v>
      </c>
      <c r="AFA62">
        <v>0</v>
      </c>
      <c r="AFB62">
        <v>0</v>
      </c>
      <c r="AFC62">
        <v>0</v>
      </c>
      <c r="AFD62">
        <v>2</v>
      </c>
      <c r="AFE62">
        <v>0</v>
      </c>
      <c r="AFF62">
        <v>0</v>
      </c>
      <c r="AFG62">
        <v>0</v>
      </c>
      <c r="AFH62">
        <v>0</v>
      </c>
      <c r="AFI62">
        <v>0</v>
      </c>
      <c r="AFJ62">
        <v>0</v>
      </c>
      <c r="AFK62">
        <v>0</v>
      </c>
      <c r="AFL62">
        <v>0</v>
      </c>
      <c r="AFM62">
        <v>0</v>
      </c>
      <c r="AFN62">
        <v>0</v>
      </c>
      <c r="AFO62">
        <v>47</v>
      </c>
      <c r="AFP62">
        <v>2604</v>
      </c>
      <c r="AFQ62">
        <v>0</v>
      </c>
      <c r="AFR62">
        <v>0</v>
      </c>
      <c r="AFS62">
        <v>0</v>
      </c>
      <c r="AFT62">
        <v>0</v>
      </c>
      <c r="AFU62">
        <v>0</v>
      </c>
      <c r="AFV62">
        <v>0</v>
      </c>
      <c r="AFW62">
        <v>0</v>
      </c>
      <c r="AFX62">
        <v>0</v>
      </c>
      <c r="AFY62">
        <v>0</v>
      </c>
      <c r="AFZ62">
        <v>0</v>
      </c>
      <c r="AGA62">
        <v>0</v>
      </c>
      <c r="AGB62">
        <v>0</v>
      </c>
      <c r="AGC62">
        <v>0</v>
      </c>
      <c r="AGD62">
        <v>0</v>
      </c>
      <c r="AGE62">
        <v>0</v>
      </c>
      <c r="AGF62">
        <v>0</v>
      </c>
      <c r="AGG62">
        <v>0</v>
      </c>
      <c r="AGH62">
        <v>0</v>
      </c>
      <c r="AGI62">
        <v>0</v>
      </c>
      <c r="AGJ62">
        <v>0</v>
      </c>
      <c r="AGK62">
        <v>0</v>
      </c>
      <c r="AGL62">
        <v>0</v>
      </c>
      <c r="AGM62">
        <v>0</v>
      </c>
      <c r="AGN62">
        <v>0</v>
      </c>
      <c r="AGO62">
        <v>0</v>
      </c>
      <c r="AGP62">
        <v>0</v>
      </c>
      <c r="AGQ62">
        <v>0</v>
      </c>
      <c r="AGR62">
        <v>0</v>
      </c>
      <c r="AGS62">
        <v>0</v>
      </c>
      <c r="AGT62">
        <v>0</v>
      </c>
      <c r="AGU62">
        <v>0</v>
      </c>
      <c r="AGV62">
        <v>0</v>
      </c>
      <c r="AGW62">
        <v>0</v>
      </c>
      <c r="AGX62">
        <v>0</v>
      </c>
      <c r="AGY62">
        <v>0</v>
      </c>
      <c r="AGZ62">
        <v>0</v>
      </c>
      <c r="AHA62">
        <v>0</v>
      </c>
      <c r="AHB62">
        <v>0</v>
      </c>
      <c r="AHC62">
        <v>0</v>
      </c>
      <c r="AHD62">
        <v>0</v>
      </c>
      <c r="AHE62">
        <v>0</v>
      </c>
      <c r="AHF62">
        <v>0</v>
      </c>
      <c r="AHG62">
        <v>0</v>
      </c>
      <c r="AHH62">
        <v>0</v>
      </c>
      <c r="AHI62">
        <v>0</v>
      </c>
      <c r="AHJ62">
        <v>0</v>
      </c>
      <c r="AHK62">
        <v>0</v>
      </c>
      <c r="AHL62">
        <v>0</v>
      </c>
      <c r="AHM62">
        <v>0</v>
      </c>
      <c r="AHN62">
        <v>0</v>
      </c>
      <c r="AHO62">
        <v>0</v>
      </c>
      <c r="AHP62">
        <v>0</v>
      </c>
      <c r="AHQ62">
        <v>0</v>
      </c>
      <c r="AHR62">
        <v>0</v>
      </c>
      <c r="AHS62">
        <v>0</v>
      </c>
      <c r="AHT62">
        <v>0</v>
      </c>
      <c r="AHU62">
        <v>0</v>
      </c>
      <c r="AHV62">
        <v>0</v>
      </c>
      <c r="AHW62">
        <v>0</v>
      </c>
      <c r="AHX62">
        <v>0</v>
      </c>
      <c r="AHY62">
        <v>0</v>
      </c>
      <c r="AHZ62">
        <v>0</v>
      </c>
      <c r="AIA62">
        <v>0</v>
      </c>
      <c r="AIB62">
        <v>0</v>
      </c>
      <c r="AIC62">
        <v>0</v>
      </c>
      <c r="AID62">
        <v>0</v>
      </c>
      <c r="AIE62">
        <v>0</v>
      </c>
      <c r="AIF62">
        <v>0</v>
      </c>
      <c r="AIG62">
        <v>0</v>
      </c>
      <c r="AIH62">
        <v>0</v>
      </c>
      <c r="AII62">
        <v>0</v>
      </c>
      <c r="AIJ62">
        <v>0</v>
      </c>
      <c r="AIK62">
        <v>0</v>
      </c>
      <c r="AIL62">
        <v>0</v>
      </c>
      <c r="AIM62">
        <v>0</v>
      </c>
      <c r="AIN62">
        <v>0</v>
      </c>
      <c r="AIO62">
        <v>0</v>
      </c>
      <c r="AIP62">
        <v>0</v>
      </c>
      <c r="AIQ62">
        <v>0</v>
      </c>
      <c r="AIR62">
        <v>0</v>
      </c>
      <c r="AIS62">
        <v>0</v>
      </c>
      <c r="AIT62">
        <v>0</v>
      </c>
      <c r="AIU62">
        <v>0</v>
      </c>
      <c r="AIV62">
        <v>0</v>
      </c>
      <c r="AIW62">
        <v>0</v>
      </c>
      <c r="AIX62">
        <v>0</v>
      </c>
      <c r="AIY62">
        <v>0</v>
      </c>
      <c r="AIZ62">
        <v>0</v>
      </c>
      <c r="AJA62">
        <v>0</v>
      </c>
      <c r="AJB62">
        <v>0</v>
      </c>
      <c r="AJC62">
        <v>0</v>
      </c>
      <c r="AJD62">
        <v>0</v>
      </c>
      <c r="AJE62">
        <v>0</v>
      </c>
      <c r="AJF62">
        <v>0</v>
      </c>
      <c r="AJG62">
        <v>0</v>
      </c>
      <c r="AJH62">
        <v>0</v>
      </c>
      <c r="AJI62">
        <v>0</v>
      </c>
      <c r="AJJ62">
        <v>0</v>
      </c>
      <c r="AJK62">
        <v>0</v>
      </c>
      <c r="AJL62">
        <v>0</v>
      </c>
      <c r="AJM62">
        <v>0</v>
      </c>
      <c r="AJN62">
        <v>0</v>
      </c>
      <c r="AJO62">
        <v>0</v>
      </c>
      <c r="AJP62">
        <v>732</v>
      </c>
      <c r="AJQ62">
        <v>0</v>
      </c>
      <c r="AJR62">
        <v>0</v>
      </c>
      <c r="AJS62">
        <v>0</v>
      </c>
      <c r="AJT62">
        <v>0</v>
      </c>
      <c r="AJU62">
        <v>6</v>
      </c>
      <c r="AJV62">
        <v>2</v>
      </c>
      <c r="AJW62">
        <v>0</v>
      </c>
      <c r="AJX62">
        <v>1</v>
      </c>
      <c r="AJY62">
        <v>1</v>
      </c>
      <c r="AJZ62">
        <v>0</v>
      </c>
      <c r="AKA62">
        <v>0</v>
      </c>
      <c r="AKB62">
        <v>0</v>
      </c>
      <c r="AKC62">
        <v>0</v>
      </c>
      <c r="AKD62">
        <v>0</v>
      </c>
      <c r="AKE62">
        <v>0</v>
      </c>
      <c r="AKF62">
        <v>500</v>
      </c>
      <c r="AKG62">
        <v>2</v>
      </c>
      <c r="AKH62">
        <v>0</v>
      </c>
      <c r="AKI62">
        <v>0</v>
      </c>
      <c r="AKJ62">
        <v>0</v>
      </c>
      <c r="AKK62">
        <v>0</v>
      </c>
      <c r="AKL62">
        <v>0</v>
      </c>
      <c r="AKM62">
        <v>0</v>
      </c>
      <c r="AKN62">
        <v>0</v>
      </c>
      <c r="AKO62">
        <v>0</v>
      </c>
      <c r="AKP62">
        <v>0</v>
      </c>
      <c r="AKQ62">
        <v>0</v>
      </c>
      <c r="AKR62">
        <v>0</v>
      </c>
      <c r="AKS62">
        <v>0</v>
      </c>
      <c r="AKT62">
        <v>0</v>
      </c>
      <c r="AKU62">
        <v>0</v>
      </c>
      <c r="AKV62">
        <v>0</v>
      </c>
      <c r="AKW62">
        <v>0</v>
      </c>
      <c r="AKX62">
        <v>0</v>
      </c>
      <c r="AKY62">
        <v>0</v>
      </c>
      <c r="AKZ62">
        <v>0</v>
      </c>
      <c r="ALA62">
        <v>0</v>
      </c>
      <c r="ALB62">
        <v>0</v>
      </c>
      <c r="ALC62">
        <v>0</v>
      </c>
      <c r="ALD62">
        <v>0</v>
      </c>
      <c r="ALE62">
        <v>0</v>
      </c>
      <c r="ALF62">
        <v>0</v>
      </c>
      <c r="ALG62">
        <v>0</v>
      </c>
      <c r="ALH62">
        <v>0</v>
      </c>
    </row>
    <row r="63" spans="1:996" hidden="1">
      <c r="A63" s="178" t="s">
        <v>183</v>
      </c>
      <c r="B63">
        <v>317</v>
      </c>
      <c r="C63">
        <v>348</v>
      </c>
      <c r="D63">
        <v>3</v>
      </c>
      <c r="E63">
        <v>13</v>
      </c>
      <c r="F63">
        <v>0</v>
      </c>
      <c r="G63">
        <v>0</v>
      </c>
      <c r="H63">
        <v>0</v>
      </c>
      <c r="I63">
        <v>4</v>
      </c>
      <c r="J63">
        <v>0</v>
      </c>
      <c r="K63">
        <v>0</v>
      </c>
      <c r="L63">
        <v>0</v>
      </c>
      <c r="M63">
        <v>0</v>
      </c>
      <c r="N63">
        <v>0</v>
      </c>
      <c r="O63">
        <v>50</v>
      </c>
      <c r="P63">
        <v>0</v>
      </c>
      <c r="Q63">
        <v>0</v>
      </c>
      <c r="R63">
        <v>0</v>
      </c>
      <c r="S63">
        <v>15</v>
      </c>
      <c r="T63">
        <v>0</v>
      </c>
      <c r="U63">
        <v>0</v>
      </c>
      <c r="V63">
        <v>0</v>
      </c>
      <c r="W63">
        <v>750</v>
      </c>
      <c r="X63">
        <v>0</v>
      </c>
      <c r="Y63">
        <v>0</v>
      </c>
      <c r="Z63">
        <v>0</v>
      </c>
      <c r="AA63">
        <v>273</v>
      </c>
      <c r="AB63">
        <v>91</v>
      </c>
      <c r="AC63">
        <v>4</v>
      </c>
      <c r="AD63">
        <v>0</v>
      </c>
      <c r="AE63">
        <v>0</v>
      </c>
      <c r="AF63">
        <v>0</v>
      </c>
      <c r="AG63">
        <v>0</v>
      </c>
      <c r="AH63">
        <v>2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2</v>
      </c>
      <c r="AS63">
        <v>0</v>
      </c>
      <c r="AT63">
        <v>0</v>
      </c>
      <c r="AU63">
        <v>0</v>
      </c>
      <c r="AV63">
        <v>372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1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5</v>
      </c>
      <c r="CS63">
        <v>0</v>
      </c>
      <c r="CT63">
        <v>6</v>
      </c>
      <c r="CU63">
        <v>0</v>
      </c>
      <c r="CV63">
        <v>0</v>
      </c>
      <c r="CW63">
        <v>0</v>
      </c>
      <c r="CX63">
        <v>2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2</v>
      </c>
      <c r="DT63">
        <v>0</v>
      </c>
      <c r="DU63">
        <v>0</v>
      </c>
      <c r="DV63">
        <v>0</v>
      </c>
      <c r="DW63">
        <v>3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3</v>
      </c>
      <c r="ES63">
        <v>0</v>
      </c>
      <c r="ET63">
        <v>0</v>
      </c>
      <c r="EU63">
        <v>0</v>
      </c>
      <c r="EV63">
        <v>70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1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71</v>
      </c>
      <c r="FR63">
        <v>0</v>
      </c>
      <c r="FS63">
        <v>0</v>
      </c>
      <c r="FT63">
        <v>0</v>
      </c>
      <c r="FU63">
        <v>1468</v>
      </c>
      <c r="FV63">
        <v>2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1</v>
      </c>
      <c r="GO63">
        <v>0</v>
      </c>
      <c r="GP63">
        <v>1471</v>
      </c>
      <c r="GQ63">
        <v>0</v>
      </c>
      <c r="GR63">
        <v>0</v>
      </c>
      <c r="GS63">
        <v>0</v>
      </c>
      <c r="GT63">
        <v>302</v>
      </c>
      <c r="GU63">
        <v>20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322</v>
      </c>
      <c r="HP63">
        <v>0</v>
      </c>
      <c r="HQ63">
        <v>0</v>
      </c>
      <c r="HR63">
        <v>0</v>
      </c>
      <c r="HS63">
        <v>6</v>
      </c>
      <c r="HT63">
        <v>13</v>
      </c>
      <c r="HU63">
        <v>0</v>
      </c>
      <c r="HV63">
        <v>3</v>
      </c>
      <c r="HW63">
        <v>0</v>
      </c>
      <c r="HX63">
        <v>0</v>
      </c>
      <c r="HY63">
        <v>0</v>
      </c>
      <c r="HZ63">
        <v>0</v>
      </c>
      <c r="IA63">
        <v>0</v>
      </c>
      <c r="IB63">
        <v>0</v>
      </c>
      <c r="IC63">
        <v>0</v>
      </c>
      <c r="ID63">
        <v>0</v>
      </c>
      <c r="IE63">
        <v>0</v>
      </c>
      <c r="IF63">
        <v>1</v>
      </c>
      <c r="IG63">
        <v>0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>
        <v>23</v>
      </c>
      <c r="IO63">
        <v>0</v>
      </c>
      <c r="IP63">
        <v>0</v>
      </c>
      <c r="IQ63">
        <v>0</v>
      </c>
      <c r="IR63">
        <v>0</v>
      </c>
      <c r="IS63">
        <v>5</v>
      </c>
      <c r="IT63">
        <v>0</v>
      </c>
      <c r="IU63">
        <v>8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18</v>
      </c>
      <c r="JE63">
        <v>0</v>
      </c>
      <c r="JF63"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31</v>
      </c>
      <c r="JN63">
        <v>0</v>
      </c>
      <c r="JO63">
        <v>0</v>
      </c>
      <c r="JP63">
        <v>0</v>
      </c>
      <c r="JQ63">
        <v>144</v>
      </c>
      <c r="JR63">
        <v>13</v>
      </c>
      <c r="JS63">
        <v>0</v>
      </c>
      <c r="JT63">
        <v>0</v>
      </c>
      <c r="JU63">
        <v>0</v>
      </c>
      <c r="JV63">
        <v>0</v>
      </c>
      <c r="JW63">
        <v>0</v>
      </c>
      <c r="JX63">
        <v>0</v>
      </c>
      <c r="JY63">
        <v>0</v>
      </c>
      <c r="JZ63">
        <v>0</v>
      </c>
      <c r="KA63">
        <v>0</v>
      </c>
      <c r="KB63">
        <v>0</v>
      </c>
      <c r="KC63">
        <v>0</v>
      </c>
      <c r="KD63">
        <v>0</v>
      </c>
      <c r="KE63">
        <v>0</v>
      </c>
      <c r="KF63">
        <v>0</v>
      </c>
      <c r="KG63">
        <v>0</v>
      </c>
      <c r="KH63">
        <v>0</v>
      </c>
      <c r="KI63">
        <v>0</v>
      </c>
      <c r="KJ63">
        <v>0</v>
      </c>
      <c r="KK63">
        <v>0</v>
      </c>
      <c r="KL63">
        <v>157</v>
      </c>
      <c r="KM63">
        <v>0</v>
      </c>
      <c r="KN63">
        <v>0</v>
      </c>
      <c r="KO63">
        <v>0</v>
      </c>
      <c r="KP63">
        <v>8</v>
      </c>
      <c r="KQ63">
        <v>7</v>
      </c>
      <c r="KR63">
        <v>0</v>
      </c>
      <c r="KS63">
        <v>0</v>
      </c>
      <c r="KT63">
        <v>0</v>
      </c>
      <c r="KU63">
        <v>0</v>
      </c>
      <c r="KV63">
        <v>0</v>
      </c>
      <c r="KW63">
        <v>0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0</v>
      </c>
      <c r="LE63">
        <v>0</v>
      </c>
      <c r="LF63">
        <v>0</v>
      </c>
      <c r="LG63">
        <v>0</v>
      </c>
      <c r="LH63">
        <v>0</v>
      </c>
      <c r="LI63">
        <v>0</v>
      </c>
      <c r="LJ63">
        <v>0</v>
      </c>
      <c r="LK63">
        <v>15</v>
      </c>
      <c r="LL63">
        <v>0</v>
      </c>
      <c r="LM63">
        <v>0</v>
      </c>
      <c r="LN63">
        <v>0</v>
      </c>
      <c r="LO63">
        <v>18</v>
      </c>
      <c r="LP63">
        <v>1</v>
      </c>
      <c r="LQ63">
        <v>0</v>
      </c>
      <c r="LR63">
        <v>0</v>
      </c>
      <c r="LS63">
        <v>0</v>
      </c>
      <c r="LT63">
        <v>0</v>
      </c>
      <c r="LU63">
        <v>0</v>
      </c>
      <c r="LV63">
        <v>0</v>
      </c>
      <c r="LW63">
        <v>0</v>
      </c>
      <c r="LX63">
        <v>0</v>
      </c>
      <c r="LY63">
        <v>0</v>
      </c>
      <c r="LZ63">
        <v>0</v>
      </c>
      <c r="MA63">
        <v>0</v>
      </c>
      <c r="MB63">
        <v>0</v>
      </c>
      <c r="MC63">
        <v>0</v>
      </c>
      <c r="MD63">
        <v>0</v>
      </c>
      <c r="ME63">
        <v>0</v>
      </c>
      <c r="MF63">
        <v>0</v>
      </c>
      <c r="MG63">
        <v>0</v>
      </c>
      <c r="MH63">
        <v>0</v>
      </c>
      <c r="MI63">
        <v>0</v>
      </c>
      <c r="MJ63">
        <v>19</v>
      </c>
      <c r="MK63">
        <v>0</v>
      </c>
      <c r="ML63">
        <v>0</v>
      </c>
      <c r="MM63">
        <v>0</v>
      </c>
      <c r="MN63">
        <v>7</v>
      </c>
      <c r="MO63">
        <v>0</v>
      </c>
      <c r="MP63">
        <v>0</v>
      </c>
      <c r="MQ63">
        <v>0</v>
      </c>
      <c r="MR63">
        <v>0</v>
      </c>
      <c r="MS63">
        <v>0</v>
      </c>
      <c r="MT63">
        <v>0</v>
      </c>
      <c r="MU63">
        <v>0</v>
      </c>
      <c r="MV63">
        <v>0</v>
      </c>
      <c r="MW63">
        <v>0</v>
      </c>
      <c r="MX63">
        <v>0</v>
      </c>
      <c r="MY63">
        <v>0</v>
      </c>
      <c r="MZ63">
        <v>0</v>
      </c>
      <c r="NA63">
        <v>0</v>
      </c>
      <c r="NB63">
        <v>0</v>
      </c>
      <c r="NC63">
        <v>0</v>
      </c>
      <c r="ND63">
        <v>0</v>
      </c>
      <c r="NE63">
        <v>0</v>
      </c>
      <c r="NF63">
        <v>0</v>
      </c>
      <c r="NG63">
        <v>0</v>
      </c>
      <c r="NH63">
        <v>0</v>
      </c>
      <c r="NI63">
        <v>7</v>
      </c>
      <c r="NJ63">
        <v>0</v>
      </c>
      <c r="NK63">
        <v>0</v>
      </c>
      <c r="NL63">
        <v>0</v>
      </c>
      <c r="NM63">
        <v>0</v>
      </c>
      <c r="NN63">
        <v>0</v>
      </c>
      <c r="NO63">
        <v>0</v>
      </c>
      <c r="NP63">
        <v>0</v>
      </c>
      <c r="NQ63">
        <v>0</v>
      </c>
      <c r="NR63">
        <v>0</v>
      </c>
      <c r="NS63">
        <v>0</v>
      </c>
      <c r="NT63">
        <v>0</v>
      </c>
      <c r="NU63">
        <v>0</v>
      </c>
      <c r="NV63">
        <v>0</v>
      </c>
      <c r="NW63">
        <v>0</v>
      </c>
      <c r="NX63">
        <v>0</v>
      </c>
      <c r="NY63">
        <v>0</v>
      </c>
      <c r="NZ63">
        <v>0</v>
      </c>
      <c r="OA63">
        <v>0</v>
      </c>
      <c r="OB63">
        <v>0</v>
      </c>
      <c r="OC63">
        <v>0</v>
      </c>
      <c r="OD63">
        <v>0</v>
      </c>
      <c r="OE63">
        <v>0</v>
      </c>
      <c r="OF63">
        <v>0</v>
      </c>
      <c r="OG63">
        <v>1</v>
      </c>
      <c r="OH63">
        <v>1</v>
      </c>
      <c r="OI63">
        <v>0</v>
      </c>
      <c r="OJ63">
        <v>0</v>
      </c>
      <c r="OK63">
        <v>0</v>
      </c>
      <c r="OL63">
        <v>2619</v>
      </c>
      <c r="OM63">
        <v>500</v>
      </c>
      <c r="ON63">
        <v>7</v>
      </c>
      <c r="OO63">
        <v>24</v>
      </c>
      <c r="OP63">
        <v>0</v>
      </c>
      <c r="OQ63">
        <v>0</v>
      </c>
      <c r="OR63">
        <v>0</v>
      </c>
      <c r="OS63">
        <v>6</v>
      </c>
      <c r="OT63">
        <v>0</v>
      </c>
      <c r="OU63">
        <v>0</v>
      </c>
      <c r="OV63">
        <v>0</v>
      </c>
      <c r="OW63">
        <v>0</v>
      </c>
      <c r="OX63">
        <v>18</v>
      </c>
      <c r="OY63">
        <v>52</v>
      </c>
      <c r="OZ63">
        <v>0</v>
      </c>
      <c r="PA63">
        <v>0</v>
      </c>
      <c r="PB63">
        <v>0</v>
      </c>
      <c r="PC63">
        <v>17</v>
      </c>
      <c r="PD63">
        <v>0</v>
      </c>
      <c r="PE63">
        <v>6</v>
      </c>
      <c r="PF63">
        <v>1</v>
      </c>
      <c r="PG63">
        <v>3250</v>
      </c>
      <c r="PH63">
        <v>0</v>
      </c>
      <c r="PI63">
        <v>0</v>
      </c>
      <c r="PJ63">
        <v>0</v>
      </c>
      <c r="PK63">
        <v>0</v>
      </c>
      <c r="PL63">
        <v>306</v>
      </c>
      <c r="PM63">
        <v>0</v>
      </c>
      <c r="PN63">
        <v>0</v>
      </c>
      <c r="PO63">
        <v>0</v>
      </c>
      <c r="PP63">
        <v>0</v>
      </c>
      <c r="PQ63">
        <v>0</v>
      </c>
      <c r="PR63">
        <v>0</v>
      </c>
      <c r="PS63">
        <v>0</v>
      </c>
      <c r="PT63">
        <v>0</v>
      </c>
      <c r="PU63">
        <v>0</v>
      </c>
      <c r="PV63">
        <v>0</v>
      </c>
      <c r="PW63">
        <v>0</v>
      </c>
      <c r="PX63">
        <v>0</v>
      </c>
      <c r="PY63">
        <v>0</v>
      </c>
      <c r="PZ63">
        <v>0</v>
      </c>
      <c r="QA63">
        <v>0</v>
      </c>
      <c r="QB63">
        <v>0</v>
      </c>
      <c r="QC63">
        <v>0</v>
      </c>
      <c r="QD63">
        <v>0</v>
      </c>
      <c r="QE63">
        <v>0</v>
      </c>
      <c r="QF63">
        <v>306</v>
      </c>
      <c r="QG63">
        <v>0</v>
      </c>
      <c r="QH63">
        <v>0</v>
      </c>
      <c r="QI63">
        <v>0</v>
      </c>
      <c r="QJ63">
        <v>81</v>
      </c>
      <c r="QK63">
        <v>370</v>
      </c>
      <c r="QL63">
        <v>0</v>
      </c>
      <c r="QM63">
        <v>0</v>
      </c>
      <c r="QN63">
        <v>0</v>
      </c>
      <c r="QO63">
        <v>0</v>
      </c>
      <c r="QP63">
        <v>0</v>
      </c>
      <c r="QQ63">
        <v>0</v>
      </c>
      <c r="QR63">
        <v>0</v>
      </c>
      <c r="QS63">
        <v>0</v>
      </c>
      <c r="QT63">
        <v>0</v>
      </c>
      <c r="QU63">
        <v>0</v>
      </c>
      <c r="QV63">
        <v>0</v>
      </c>
      <c r="QW63">
        <v>0</v>
      </c>
      <c r="QX63">
        <v>0</v>
      </c>
      <c r="QY63">
        <v>0</v>
      </c>
      <c r="QZ63">
        <v>0</v>
      </c>
      <c r="RA63">
        <v>0</v>
      </c>
      <c r="RB63">
        <v>0</v>
      </c>
      <c r="RC63">
        <v>0</v>
      </c>
      <c r="RD63">
        <v>0</v>
      </c>
      <c r="RE63">
        <v>451</v>
      </c>
      <c r="RF63">
        <v>0</v>
      </c>
      <c r="RG63">
        <v>0</v>
      </c>
      <c r="RH63">
        <v>0</v>
      </c>
      <c r="RI63">
        <v>0</v>
      </c>
      <c r="RJ63">
        <v>0</v>
      </c>
      <c r="RK63">
        <v>0</v>
      </c>
      <c r="RL63">
        <v>0</v>
      </c>
      <c r="RM63">
        <v>0</v>
      </c>
      <c r="RN63">
        <v>0</v>
      </c>
      <c r="RO63">
        <v>0</v>
      </c>
      <c r="RP63">
        <v>0</v>
      </c>
      <c r="RQ63">
        <v>0</v>
      </c>
      <c r="RR63">
        <v>0</v>
      </c>
      <c r="RS63">
        <v>0</v>
      </c>
      <c r="RT63">
        <v>0</v>
      </c>
      <c r="RU63">
        <v>0</v>
      </c>
      <c r="RV63">
        <v>0</v>
      </c>
      <c r="RW63">
        <v>0</v>
      </c>
      <c r="RX63">
        <v>0</v>
      </c>
      <c r="RY63">
        <v>0</v>
      </c>
      <c r="RZ63">
        <v>0</v>
      </c>
      <c r="SA63">
        <v>0</v>
      </c>
      <c r="SB63">
        <v>0</v>
      </c>
      <c r="SC63">
        <v>0</v>
      </c>
      <c r="SD63">
        <v>0</v>
      </c>
      <c r="SE63">
        <v>0</v>
      </c>
      <c r="SF63">
        <v>0</v>
      </c>
      <c r="SG63">
        <v>0</v>
      </c>
      <c r="SH63">
        <v>0</v>
      </c>
      <c r="SI63">
        <v>0</v>
      </c>
      <c r="SJ63">
        <v>0</v>
      </c>
      <c r="SK63">
        <v>0</v>
      </c>
      <c r="SL63">
        <v>0</v>
      </c>
      <c r="SM63">
        <v>0</v>
      </c>
      <c r="SN63">
        <v>0</v>
      </c>
      <c r="SO63">
        <v>0</v>
      </c>
      <c r="SP63">
        <v>0</v>
      </c>
      <c r="SQ63">
        <v>0</v>
      </c>
      <c r="SR63">
        <v>0</v>
      </c>
      <c r="SS63">
        <v>0</v>
      </c>
      <c r="ST63">
        <v>0</v>
      </c>
      <c r="SU63">
        <v>0</v>
      </c>
      <c r="SV63">
        <v>0</v>
      </c>
      <c r="SW63">
        <v>0</v>
      </c>
      <c r="SX63">
        <v>0</v>
      </c>
      <c r="SY63">
        <v>0</v>
      </c>
      <c r="SZ63">
        <v>0</v>
      </c>
      <c r="TA63">
        <v>0</v>
      </c>
      <c r="TB63">
        <v>0</v>
      </c>
      <c r="TC63">
        <v>0</v>
      </c>
      <c r="TD63">
        <v>0</v>
      </c>
      <c r="TE63">
        <v>0</v>
      </c>
      <c r="TF63">
        <v>0</v>
      </c>
      <c r="TG63">
        <v>0</v>
      </c>
      <c r="TH63">
        <v>0</v>
      </c>
      <c r="TI63">
        <v>0</v>
      </c>
      <c r="TJ63">
        <v>0</v>
      </c>
      <c r="TK63">
        <v>0</v>
      </c>
      <c r="TL63">
        <v>0</v>
      </c>
      <c r="TM63">
        <v>0</v>
      </c>
      <c r="TN63">
        <v>0</v>
      </c>
      <c r="TO63">
        <v>0</v>
      </c>
      <c r="TP63">
        <v>0</v>
      </c>
      <c r="TQ63">
        <v>0</v>
      </c>
      <c r="TR63">
        <v>0</v>
      </c>
      <c r="TS63">
        <v>0</v>
      </c>
      <c r="TT63">
        <v>0</v>
      </c>
      <c r="TU63">
        <v>0</v>
      </c>
      <c r="TV63">
        <v>0</v>
      </c>
      <c r="TW63">
        <v>0</v>
      </c>
      <c r="TX63">
        <v>0</v>
      </c>
      <c r="TY63">
        <v>0</v>
      </c>
      <c r="TZ63">
        <v>0</v>
      </c>
      <c r="UA63">
        <v>0</v>
      </c>
      <c r="UB63">
        <v>0</v>
      </c>
      <c r="UC63">
        <v>0</v>
      </c>
      <c r="UD63">
        <v>0</v>
      </c>
      <c r="UE63">
        <v>0</v>
      </c>
      <c r="UF63">
        <v>0</v>
      </c>
      <c r="UG63">
        <v>0</v>
      </c>
      <c r="UH63">
        <v>0</v>
      </c>
      <c r="UI63">
        <v>0</v>
      </c>
      <c r="UJ63">
        <v>0</v>
      </c>
      <c r="UK63">
        <v>0</v>
      </c>
      <c r="UL63">
        <v>0</v>
      </c>
      <c r="UM63">
        <v>0</v>
      </c>
      <c r="UN63">
        <v>0</v>
      </c>
      <c r="UO63">
        <v>0</v>
      </c>
      <c r="UP63">
        <v>0</v>
      </c>
      <c r="UQ63">
        <v>0</v>
      </c>
      <c r="UR63">
        <v>0</v>
      </c>
      <c r="US63">
        <v>0</v>
      </c>
      <c r="UT63">
        <v>0</v>
      </c>
      <c r="UU63">
        <v>0</v>
      </c>
      <c r="UV63">
        <v>0</v>
      </c>
      <c r="UW63">
        <v>0</v>
      </c>
      <c r="UX63">
        <v>0</v>
      </c>
      <c r="UY63">
        <v>0</v>
      </c>
      <c r="UZ63">
        <v>0</v>
      </c>
      <c r="VA63">
        <v>0</v>
      </c>
      <c r="VB63">
        <v>0</v>
      </c>
      <c r="VC63">
        <v>0</v>
      </c>
      <c r="VD63">
        <v>0</v>
      </c>
      <c r="VE63">
        <v>0</v>
      </c>
      <c r="VF63">
        <v>0</v>
      </c>
      <c r="VG63">
        <v>0</v>
      </c>
      <c r="VH63">
        <v>0</v>
      </c>
      <c r="VI63">
        <v>0</v>
      </c>
      <c r="VJ63">
        <v>0</v>
      </c>
      <c r="VK63">
        <v>0</v>
      </c>
      <c r="VL63">
        <v>0</v>
      </c>
      <c r="VM63">
        <v>0</v>
      </c>
      <c r="VN63">
        <v>0</v>
      </c>
      <c r="VO63">
        <v>0</v>
      </c>
      <c r="VP63">
        <v>0</v>
      </c>
      <c r="VQ63">
        <v>0</v>
      </c>
      <c r="VR63">
        <v>0</v>
      </c>
      <c r="VS63">
        <v>0</v>
      </c>
      <c r="VT63">
        <v>0</v>
      </c>
      <c r="VU63">
        <v>0</v>
      </c>
      <c r="VV63">
        <v>0</v>
      </c>
      <c r="VW63">
        <v>0</v>
      </c>
      <c r="VX63">
        <v>0</v>
      </c>
      <c r="VY63">
        <v>0</v>
      </c>
      <c r="VZ63">
        <v>0</v>
      </c>
      <c r="WA63">
        <v>0</v>
      </c>
      <c r="WB63">
        <v>0</v>
      </c>
      <c r="WC63">
        <v>0</v>
      </c>
      <c r="WD63">
        <v>0</v>
      </c>
      <c r="WE63">
        <v>0</v>
      </c>
      <c r="WF63">
        <v>0</v>
      </c>
      <c r="WG63">
        <v>0</v>
      </c>
      <c r="WH63">
        <v>0</v>
      </c>
      <c r="WI63">
        <v>0</v>
      </c>
      <c r="WJ63">
        <v>0</v>
      </c>
      <c r="WK63">
        <v>0</v>
      </c>
      <c r="WL63">
        <v>0</v>
      </c>
      <c r="WM63">
        <v>0</v>
      </c>
      <c r="WN63">
        <v>0</v>
      </c>
      <c r="WO63">
        <v>0</v>
      </c>
      <c r="WP63">
        <v>0</v>
      </c>
      <c r="WQ63">
        <v>0</v>
      </c>
      <c r="WR63">
        <v>0</v>
      </c>
      <c r="WS63">
        <v>0</v>
      </c>
      <c r="WT63">
        <v>0</v>
      </c>
      <c r="WU63">
        <v>0</v>
      </c>
      <c r="WV63">
        <v>0</v>
      </c>
      <c r="WW63">
        <v>0</v>
      </c>
      <c r="WX63">
        <v>0</v>
      </c>
      <c r="WY63">
        <v>0</v>
      </c>
      <c r="WZ63">
        <v>0</v>
      </c>
      <c r="XA63">
        <v>0</v>
      </c>
      <c r="XB63">
        <v>0</v>
      </c>
      <c r="XC63">
        <v>0</v>
      </c>
      <c r="XD63">
        <v>0</v>
      </c>
      <c r="XE63">
        <v>0</v>
      </c>
      <c r="XF63">
        <v>0</v>
      </c>
      <c r="XG63">
        <v>0</v>
      </c>
      <c r="XH63">
        <v>0</v>
      </c>
      <c r="XI63">
        <v>0</v>
      </c>
      <c r="XJ63">
        <v>0</v>
      </c>
      <c r="XK63">
        <v>0</v>
      </c>
      <c r="XL63">
        <v>0</v>
      </c>
      <c r="XM63">
        <v>0</v>
      </c>
      <c r="XN63">
        <v>0</v>
      </c>
      <c r="XO63">
        <v>0</v>
      </c>
      <c r="XP63">
        <v>0</v>
      </c>
      <c r="XQ63">
        <v>0</v>
      </c>
      <c r="XR63">
        <v>0</v>
      </c>
      <c r="XS63">
        <v>0</v>
      </c>
      <c r="XT63">
        <v>0</v>
      </c>
      <c r="XU63">
        <v>0</v>
      </c>
      <c r="XV63">
        <v>0</v>
      </c>
      <c r="XW63">
        <v>0</v>
      </c>
      <c r="XX63">
        <v>0</v>
      </c>
      <c r="XY63">
        <v>0</v>
      </c>
      <c r="XZ63">
        <v>0</v>
      </c>
      <c r="YA63">
        <v>0</v>
      </c>
      <c r="YB63">
        <v>0</v>
      </c>
      <c r="YC63">
        <v>0</v>
      </c>
      <c r="YD63">
        <v>0</v>
      </c>
      <c r="YE63">
        <v>0</v>
      </c>
      <c r="YF63">
        <v>0</v>
      </c>
      <c r="YG63">
        <v>0</v>
      </c>
      <c r="YH63">
        <v>0</v>
      </c>
      <c r="YI63">
        <v>0</v>
      </c>
      <c r="YJ63">
        <v>0</v>
      </c>
      <c r="YK63">
        <v>0</v>
      </c>
      <c r="YL63">
        <v>0</v>
      </c>
      <c r="YM63">
        <v>0</v>
      </c>
      <c r="YN63">
        <v>0</v>
      </c>
      <c r="YO63">
        <v>0</v>
      </c>
      <c r="YP63">
        <v>0</v>
      </c>
      <c r="YQ63">
        <v>0</v>
      </c>
      <c r="YR63">
        <v>0</v>
      </c>
      <c r="YS63">
        <v>0</v>
      </c>
      <c r="YT63">
        <v>0</v>
      </c>
      <c r="YU63">
        <v>0</v>
      </c>
      <c r="YV63">
        <v>0</v>
      </c>
      <c r="YW63">
        <v>0</v>
      </c>
      <c r="YX63">
        <v>0</v>
      </c>
      <c r="YY63">
        <v>0</v>
      </c>
      <c r="YZ63">
        <v>0</v>
      </c>
      <c r="ZA63">
        <v>0</v>
      </c>
      <c r="ZB63">
        <v>0</v>
      </c>
      <c r="ZC63">
        <v>0</v>
      </c>
      <c r="ZD63">
        <v>0</v>
      </c>
      <c r="ZE63">
        <v>0</v>
      </c>
      <c r="ZF63">
        <v>0</v>
      </c>
      <c r="ZG63">
        <v>0</v>
      </c>
      <c r="ZH63">
        <v>0</v>
      </c>
      <c r="ZI63">
        <v>0</v>
      </c>
      <c r="ZJ63">
        <v>0</v>
      </c>
      <c r="ZK63">
        <v>0</v>
      </c>
      <c r="ZL63">
        <v>0</v>
      </c>
      <c r="ZM63">
        <v>0</v>
      </c>
      <c r="ZN63">
        <v>0</v>
      </c>
      <c r="ZO63">
        <v>0</v>
      </c>
      <c r="ZP63">
        <v>0</v>
      </c>
      <c r="ZQ63">
        <v>0</v>
      </c>
      <c r="ZR63">
        <v>0</v>
      </c>
      <c r="ZS63">
        <v>0</v>
      </c>
      <c r="ZT63">
        <v>0</v>
      </c>
      <c r="ZU63">
        <v>0</v>
      </c>
      <c r="ZV63">
        <v>0</v>
      </c>
      <c r="ZW63">
        <v>0</v>
      </c>
      <c r="ZX63">
        <v>0</v>
      </c>
      <c r="ZY63">
        <v>0</v>
      </c>
      <c r="ZZ63">
        <v>0</v>
      </c>
      <c r="AAA63">
        <v>2</v>
      </c>
      <c r="AAB63">
        <v>0</v>
      </c>
      <c r="AAC63">
        <v>0</v>
      </c>
      <c r="AAD63">
        <v>0</v>
      </c>
      <c r="AAE63">
        <v>0</v>
      </c>
      <c r="AAF63">
        <v>0</v>
      </c>
      <c r="AAG63">
        <v>0</v>
      </c>
      <c r="AAH63">
        <v>0</v>
      </c>
      <c r="AAI63">
        <v>0</v>
      </c>
      <c r="AAJ63">
        <v>0</v>
      </c>
      <c r="AAK63">
        <v>0</v>
      </c>
      <c r="AAL63">
        <v>0</v>
      </c>
      <c r="AAM63">
        <v>0</v>
      </c>
      <c r="AAN63">
        <v>0</v>
      </c>
      <c r="AAO63">
        <v>0</v>
      </c>
      <c r="AAP63">
        <v>0</v>
      </c>
      <c r="AAQ63">
        <v>0</v>
      </c>
      <c r="AAR63">
        <v>0</v>
      </c>
      <c r="AAS63">
        <v>0</v>
      </c>
      <c r="AAT63">
        <v>0</v>
      </c>
      <c r="AAU63">
        <v>2</v>
      </c>
      <c r="AAV63">
        <v>0</v>
      </c>
      <c r="AAW63">
        <v>0</v>
      </c>
      <c r="AAX63">
        <v>0</v>
      </c>
      <c r="AAY63">
        <v>0</v>
      </c>
      <c r="AAZ63">
        <v>1</v>
      </c>
      <c r="ABA63">
        <v>0</v>
      </c>
      <c r="ABB63">
        <v>0</v>
      </c>
      <c r="ABC63">
        <v>0</v>
      </c>
      <c r="ABD63">
        <v>0</v>
      </c>
      <c r="ABE63">
        <v>0</v>
      </c>
      <c r="ABF63">
        <v>0</v>
      </c>
      <c r="ABG63">
        <v>0</v>
      </c>
      <c r="ABH63">
        <v>0</v>
      </c>
      <c r="ABI63">
        <v>0</v>
      </c>
      <c r="ABJ63">
        <v>0</v>
      </c>
      <c r="ABK63">
        <v>0</v>
      </c>
      <c r="ABL63">
        <v>0</v>
      </c>
      <c r="ABM63">
        <v>0</v>
      </c>
      <c r="ABN63">
        <v>0</v>
      </c>
      <c r="ABO63">
        <v>0</v>
      </c>
      <c r="ABP63">
        <v>0</v>
      </c>
      <c r="ABQ63">
        <v>0</v>
      </c>
      <c r="ABR63">
        <v>0</v>
      </c>
      <c r="ABS63">
        <v>0</v>
      </c>
      <c r="ABT63">
        <v>1</v>
      </c>
      <c r="ABU63">
        <v>0</v>
      </c>
      <c r="ABV63">
        <v>0</v>
      </c>
      <c r="ABW63">
        <v>0</v>
      </c>
      <c r="ABX63">
        <v>0</v>
      </c>
      <c r="ABY63">
        <v>0</v>
      </c>
      <c r="ABZ63">
        <v>0</v>
      </c>
      <c r="ACA63">
        <v>0</v>
      </c>
      <c r="ACB63">
        <v>0</v>
      </c>
      <c r="ACC63">
        <v>0</v>
      </c>
      <c r="ACD63">
        <v>0</v>
      </c>
      <c r="ACE63">
        <v>0</v>
      </c>
      <c r="ACF63">
        <v>0</v>
      </c>
      <c r="ACG63">
        <v>0</v>
      </c>
      <c r="ACH63">
        <v>0</v>
      </c>
      <c r="ACI63">
        <v>0</v>
      </c>
      <c r="ACJ63">
        <v>0</v>
      </c>
      <c r="ACK63">
        <v>0</v>
      </c>
      <c r="ACL63">
        <v>0</v>
      </c>
      <c r="ACM63">
        <v>0</v>
      </c>
      <c r="ACN63">
        <v>0</v>
      </c>
      <c r="ACO63">
        <v>0</v>
      </c>
      <c r="ACP63">
        <v>0</v>
      </c>
      <c r="ACQ63">
        <v>0</v>
      </c>
      <c r="ACR63">
        <v>0</v>
      </c>
      <c r="ACS63">
        <v>0</v>
      </c>
      <c r="ACT63">
        <v>0</v>
      </c>
      <c r="ACU63">
        <v>0</v>
      </c>
      <c r="ACV63">
        <v>0</v>
      </c>
      <c r="ACW63">
        <v>0</v>
      </c>
      <c r="ACX63">
        <v>0</v>
      </c>
      <c r="ACY63">
        <v>0</v>
      </c>
      <c r="ACZ63">
        <v>0</v>
      </c>
      <c r="ADA63">
        <v>0</v>
      </c>
      <c r="ADB63">
        <v>0</v>
      </c>
      <c r="ADC63">
        <v>0</v>
      </c>
      <c r="ADD63">
        <v>0</v>
      </c>
      <c r="ADE63">
        <v>0</v>
      </c>
      <c r="ADF63">
        <v>0</v>
      </c>
      <c r="ADG63">
        <v>0</v>
      </c>
      <c r="ADH63">
        <v>0</v>
      </c>
      <c r="ADI63">
        <v>0</v>
      </c>
      <c r="ADJ63">
        <v>0</v>
      </c>
      <c r="ADK63">
        <v>0</v>
      </c>
      <c r="ADL63">
        <v>0</v>
      </c>
      <c r="ADM63">
        <v>0</v>
      </c>
      <c r="ADN63">
        <v>0</v>
      </c>
      <c r="ADO63">
        <v>0</v>
      </c>
      <c r="ADP63">
        <v>0</v>
      </c>
      <c r="ADQ63">
        <v>0</v>
      </c>
      <c r="ADR63">
        <v>0</v>
      </c>
      <c r="ADS63">
        <v>0</v>
      </c>
      <c r="ADT63">
        <v>0</v>
      </c>
      <c r="ADU63">
        <v>0</v>
      </c>
      <c r="ADV63">
        <v>0</v>
      </c>
      <c r="ADW63">
        <v>0</v>
      </c>
      <c r="ADX63">
        <v>0</v>
      </c>
      <c r="ADY63">
        <v>0</v>
      </c>
      <c r="ADZ63">
        <v>0</v>
      </c>
      <c r="AEA63">
        <v>0</v>
      </c>
      <c r="AEB63">
        <v>0</v>
      </c>
      <c r="AEC63">
        <v>0</v>
      </c>
      <c r="AED63">
        <v>0</v>
      </c>
      <c r="AEE63">
        <v>0</v>
      </c>
      <c r="AEF63">
        <v>0</v>
      </c>
      <c r="AEG63">
        <v>0</v>
      </c>
      <c r="AEH63">
        <v>0</v>
      </c>
      <c r="AEI63">
        <v>0</v>
      </c>
      <c r="AEJ63">
        <v>0</v>
      </c>
      <c r="AEK63">
        <v>0</v>
      </c>
      <c r="AEL63">
        <v>0</v>
      </c>
      <c r="AEM63">
        <v>0</v>
      </c>
      <c r="AEN63">
        <v>0</v>
      </c>
      <c r="AEO63">
        <v>0</v>
      </c>
      <c r="AEP63">
        <v>0</v>
      </c>
      <c r="AEQ63">
        <v>0</v>
      </c>
      <c r="AER63">
        <v>0</v>
      </c>
      <c r="AES63">
        <v>0</v>
      </c>
      <c r="AET63">
        <v>0</v>
      </c>
      <c r="AEU63">
        <v>81</v>
      </c>
      <c r="AEV63">
        <v>679</v>
      </c>
      <c r="AEW63">
        <v>0</v>
      </c>
      <c r="AEX63">
        <v>0</v>
      </c>
      <c r="AEY63">
        <v>0</v>
      </c>
      <c r="AEZ63">
        <v>0</v>
      </c>
      <c r="AFA63">
        <v>0</v>
      </c>
      <c r="AFB63">
        <v>0</v>
      </c>
      <c r="AFC63">
        <v>0</v>
      </c>
      <c r="AFD63">
        <v>0</v>
      </c>
      <c r="AFE63">
        <v>0</v>
      </c>
      <c r="AFF63">
        <v>0</v>
      </c>
      <c r="AFG63">
        <v>0</v>
      </c>
      <c r="AFH63">
        <v>0</v>
      </c>
      <c r="AFI63">
        <v>0</v>
      </c>
      <c r="AFJ63">
        <v>0</v>
      </c>
      <c r="AFK63">
        <v>0</v>
      </c>
      <c r="AFL63">
        <v>0</v>
      </c>
      <c r="AFM63">
        <v>0</v>
      </c>
      <c r="AFN63">
        <v>0</v>
      </c>
      <c r="AFO63">
        <v>0</v>
      </c>
      <c r="AFP63">
        <v>760</v>
      </c>
      <c r="AFQ63">
        <v>0</v>
      </c>
      <c r="AFR63">
        <v>0</v>
      </c>
      <c r="AFS63">
        <v>0</v>
      </c>
      <c r="AFT63">
        <v>0</v>
      </c>
      <c r="AFU63">
        <v>0</v>
      </c>
      <c r="AFV63">
        <v>0</v>
      </c>
      <c r="AFW63">
        <v>0</v>
      </c>
      <c r="AFX63">
        <v>0</v>
      </c>
      <c r="AFY63">
        <v>0</v>
      </c>
      <c r="AFZ63">
        <v>0</v>
      </c>
      <c r="AGA63">
        <v>0</v>
      </c>
      <c r="AGB63">
        <v>0</v>
      </c>
      <c r="AGC63">
        <v>0</v>
      </c>
      <c r="AGD63">
        <v>0</v>
      </c>
      <c r="AGE63">
        <v>0</v>
      </c>
      <c r="AGF63">
        <v>0</v>
      </c>
      <c r="AGG63">
        <v>0</v>
      </c>
      <c r="AGH63">
        <v>0</v>
      </c>
      <c r="AGI63">
        <v>0</v>
      </c>
      <c r="AGJ63">
        <v>0</v>
      </c>
      <c r="AGK63">
        <v>0</v>
      </c>
      <c r="AGL63">
        <v>0</v>
      </c>
      <c r="AGM63">
        <v>0</v>
      </c>
      <c r="AGN63">
        <v>0</v>
      </c>
      <c r="AGO63">
        <v>0</v>
      </c>
      <c r="AGP63">
        <v>0</v>
      </c>
      <c r="AGQ63">
        <v>0</v>
      </c>
      <c r="AGR63">
        <v>0</v>
      </c>
      <c r="AGS63">
        <v>0</v>
      </c>
      <c r="AGT63">
        <v>3</v>
      </c>
      <c r="AGU63">
        <v>0</v>
      </c>
      <c r="AGV63">
        <v>0</v>
      </c>
      <c r="AGW63">
        <v>0</v>
      </c>
      <c r="AGX63">
        <v>0</v>
      </c>
      <c r="AGY63">
        <v>0</v>
      </c>
      <c r="AGZ63">
        <v>0</v>
      </c>
      <c r="AHA63">
        <v>0</v>
      </c>
      <c r="AHB63">
        <v>0</v>
      </c>
      <c r="AHC63">
        <v>0</v>
      </c>
      <c r="AHD63">
        <v>0</v>
      </c>
      <c r="AHE63">
        <v>0</v>
      </c>
      <c r="AHF63">
        <v>0</v>
      </c>
      <c r="AHG63">
        <v>0</v>
      </c>
      <c r="AHH63">
        <v>0</v>
      </c>
      <c r="AHI63">
        <v>0</v>
      </c>
      <c r="AHJ63">
        <v>0</v>
      </c>
      <c r="AHK63">
        <v>0</v>
      </c>
      <c r="AHL63">
        <v>0</v>
      </c>
      <c r="AHM63">
        <v>0</v>
      </c>
      <c r="AHN63">
        <v>3</v>
      </c>
      <c r="AHO63">
        <v>0</v>
      </c>
      <c r="AHP63">
        <v>0</v>
      </c>
      <c r="AHQ63">
        <v>0</v>
      </c>
      <c r="AHR63">
        <v>0</v>
      </c>
      <c r="AHS63">
        <v>0</v>
      </c>
      <c r="AHT63">
        <v>0</v>
      </c>
      <c r="AHU63">
        <v>0</v>
      </c>
      <c r="AHV63">
        <v>0</v>
      </c>
      <c r="AHW63">
        <v>0</v>
      </c>
      <c r="AHX63">
        <v>0</v>
      </c>
      <c r="AHY63">
        <v>0</v>
      </c>
      <c r="AHZ63">
        <v>0</v>
      </c>
      <c r="AIA63">
        <v>0</v>
      </c>
      <c r="AIB63">
        <v>0</v>
      </c>
      <c r="AIC63">
        <v>0</v>
      </c>
      <c r="AID63">
        <v>0</v>
      </c>
      <c r="AIE63">
        <v>0</v>
      </c>
      <c r="AIF63">
        <v>0</v>
      </c>
      <c r="AIG63">
        <v>0</v>
      </c>
      <c r="AIH63">
        <v>0</v>
      </c>
      <c r="AII63">
        <v>0</v>
      </c>
      <c r="AIJ63">
        <v>0</v>
      </c>
      <c r="AIK63">
        <v>0</v>
      </c>
      <c r="AIL63">
        <v>0</v>
      </c>
      <c r="AIM63">
        <v>0</v>
      </c>
      <c r="AIN63">
        <v>0</v>
      </c>
      <c r="AIO63">
        <v>0</v>
      </c>
      <c r="AIP63">
        <v>0</v>
      </c>
      <c r="AIQ63">
        <v>0</v>
      </c>
      <c r="AIR63">
        <v>0</v>
      </c>
      <c r="AIS63">
        <v>0</v>
      </c>
      <c r="AIT63">
        <v>0</v>
      </c>
      <c r="AIU63">
        <v>0</v>
      </c>
      <c r="AIV63">
        <v>0</v>
      </c>
      <c r="AIW63">
        <v>0</v>
      </c>
      <c r="AIX63">
        <v>0</v>
      </c>
      <c r="AIY63">
        <v>0</v>
      </c>
      <c r="AIZ63">
        <v>0</v>
      </c>
      <c r="AJA63">
        <v>0</v>
      </c>
      <c r="AJB63">
        <v>0</v>
      </c>
      <c r="AJC63">
        <v>0</v>
      </c>
      <c r="AJD63">
        <v>0</v>
      </c>
      <c r="AJE63">
        <v>0</v>
      </c>
      <c r="AJF63">
        <v>0</v>
      </c>
      <c r="AJG63">
        <v>0</v>
      </c>
      <c r="AJH63">
        <v>0</v>
      </c>
      <c r="AJI63">
        <v>0</v>
      </c>
      <c r="AJJ63">
        <v>0</v>
      </c>
      <c r="AJK63">
        <v>0</v>
      </c>
      <c r="AJL63">
        <v>0</v>
      </c>
      <c r="AJM63">
        <v>0</v>
      </c>
      <c r="AJN63">
        <v>0</v>
      </c>
      <c r="AJO63">
        <v>0</v>
      </c>
      <c r="AJP63">
        <v>750</v>
      </c>
      <c r="AJQ63">
        <v>0</v>
      </c>
      <c r="AJR63">
        <v>0</v>
      </c>
      <c r="AJS63">
        <v>0</v>
      </c>
      <c r="AJT63">
        <v>0</v>
      </c>
      <c r="AJU63">
        <v>0</v>
      </c>
      <c r="AJV63">
        <v>0</v>
      </c>
      <c r="AJW63">
        <v>0</v>
      </c>
      <c r="AJX63">
        <v>0</v>
      </c>
      <c r="AJY63">
        <v>0</v>
      </c>
      <c r="AJZ63">
        <v>0</v>
      </c>
      <c r="AKA63">
        <v>0</v>
      </c>
      <c r="AKB63">
        <v>0</v>
      </c>
      <c r="AKC63">
        <v>0</v>
      </c>
      <c r="AKD63">
        <v>0</v>
      </c>
      <c r="AKE63">
        <v>0</v>
      </c>
      <c r="AKF63">
        <v>306</v>
      </c>
      <c r="AKG63">
        <v>0</v>
      </c>
      <c r="AKH63">
        <v>0</v>
      </c>
      <c r="AKI63">
        <v>0</v>
      </c>
      <c r="AKJ63">
        <v>0</v>
      </c>
      <c r="AKK63">
        <v>0</v>
      </c>
      <c r="AKL63">
        <v>0</v>
      </c>
      <c r="AKM63">
        <v>0</v>
      </c>
      <c r="AKN63">
        <v>0</v>
      </c>
      <c r="AKO63">
        <v>0</v>
      </c>
      <c r="AKP63">
        <v>0</v>
      </c>
      <c r="AKQ63">
        <v>0</v>
      </c>
      <c r="AKR63">
        <v>0</v>
      </c>
      <c r="AKS63">
        <v>0</v>
      </c>
      <c r="AKT63">
        <v>0</v>
      </c>
      <c r="AKU63">
        <v>0</v>
      </c>
      <c r="AKV63">
        <v>0</v>
      </c>
      <c r="AKW63">
        <v>0</v>
      </c>
      <c r="AKX63">
        <v>0</v>
      </c>
      <c r="AKY63">
        <v>0</v>
      </c>
      <c r="AKZ63">
        <v>0</v>
      </c>
      <c r="ALA63">
        <v>0</v>
      </c>
      <c r="ALB63">
        <v>0</v>
      </c>
      <c r="ALC63">
        <v>0</v>
      </c>
      <c r="ALD63">
        <v>0</v>
      </c>
      <c r="ALE63">
        <v>0</v>
      </c>
      <c r="ALF63">
        <v>0</v>
      </c>
      <c r="ALG63">
        <v>0</v>
      </c>
      <c r="ALH63">
        <v>0</v>
      </c>
    </row>
    <row r="64" spans="1:996" hidden="1">
      <c r="A64" s="178" t="s">
        <v>184</v>
      </c>
      <c r="B64">
        <v>2808</v>
      </c>
      <c r="C64">
        <v>232</v>
      </c>
      <c r="D64">
        <v>45</v>
      </c>
      <c r="E64">
        <v>67</v>
      </c>
      <c r="F64">
        <v>0</v>
      </c>
      <c r="G64">
        <v>22</v>
      </c>
      <c r="H64">
        <v>0</v>
      </c>
      <c r="I64">
        <v>140</v>
      </c>
      <c r="J64">
        <v>0</v>
      </c>
      <c r="K64">
        <v>0</v>
      </c>
      <c r="L64">
        <v>0</v>
      </c>
      <c r="M64">
        <v>0</v>
      </c>
      <c r="N64">
        <v>0</v>
      </c>
      <c r="O64">
        <v>82</v>
      </c>
      <c r="P64">
        <v>0</v>
      </c>
      <c r="Q64">
        <v>0</v>
      </c>
      <c r="R64">
        <v>0</v>
      </c>
      <c r="S64">
        <v>10</v>
      </c>
      <c r="T64">
        <v>0</v>
      </c>
      <c r="U64">
        <v>0</v>
      </c>
      <c r="V64">
        <v>57</v>
      </c>
      <c r="W64">
        <v>3463</v>
      </c>
      <c r="X64">
        <v>0</v>
      </c>
      <c r="Y64">
        <v>180</v>
      </c>
      <c r="Z64">
        <v>0</v>
      </c>
      <c r="AA64">
        <v>399</v>
      </c>
      <c r="AB64">
        <v>67</v>
      </c>
      <c r="AC64">
        <v>19</v>
      </c>
      <c r="AD64">
        <v>2</v>
      </c>
      <c r="AE64">
        <v>0</v>
      </c>
      <c r="AF64">
        <v>11</v>
      </c>
      <c r="AG64">
        <v>0</v>
      </c>
      <c r="AH64">
        <v>1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41</v>
      </c>
      <c r="AO64">
        <v>0</v>
      </c>
      <c r="AP64">
        <v>0</v>
      </c>
      <c r="AQ64">
        <v>0</v>
      </c>
      <c r="AR64">
        <v>9</v>
      </c>
      <c r="AS64">
        <v>0</v>
      </c>
      <c r="AT64">
        <v>2</v>
      </c>
      <c r="AU64">
        <v>228</v>
      </c>
      <c r="AV64">
        <v>779</v>
      </c>
      <c r="AW64">
        <v>0</v>
      </c>
      <c r="AX64">
        <v>32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37</v>
      </c>
      <c r="CS64">
        <v>0</v>
      </c>
      <c r="CT64">
        <v>37</v>
      </c>
      <c r="CU64">
        <v>0</v>
      </c>
      <c r="CV64">
        <v>4</v>
      </c>
      <c r="CW64">
        <v>0</v>
      </c>
      <c r="CX64">
        <v>1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1</v>
      </c>
      <c r="DT64">
        <v>0</v>
      </c>
      <c r="DU64">
        <v>0</v>
      </c>
      <c r="DV64">
        <v>0</v>
      </c>
      <c r="DW64">
        <v>4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4</v>
      </c>
      <c r="ES64">
        <v>0</v>
      </c>
      <c r="ET64">
        <v>0</v>
      </c>
      <c r="EU64">
        <v>0</v>
      </c>
      <c r="EV64">
        <v>16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23</v>
      </c>
      <c r="FP64">
        <v>11</v>
      </c>
      <c r="FQ64">
        <v>50</v>
      </c>
      <c r="FR64">
        <v>0</v>
      </c>
      <c r="FS64">
        <v>3</v>
      </c>
      <c r="FT64">
        <v>0</v>
      </c>
      <c r="FU64">
        <v>1624</v>
      </c>
      <c r="FV64">
        <v>6</v>
      </c>
      <c r="FW64">
        <v>32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8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4</v>
      </c>
      <c r="GO64">
        <v>234</v>
      </c>
      <c r="GP64">
        <v>1908</v>
      </c>
      <c r="GQ64">
        <v>0</v>
      </c>
      <c r="GR64">
        <v>155</v>
      </c>
      <c r="GS64">
        <v>0</v>
      </c>
      <c r="GT64">
        <v>3</v>
      </c>
      <c r="GU64">
        <v>1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1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1</v>
      </c>
      <c r="HO64">
        <v>6</v>
      </c>
      <c r="HP64">
        <v>0</v>
      </c>
      <c r="HQ64">
        <v>0</v>
      </c>
      <c r="HR64">
        <v>0</v>
      </c>
      <c r="HS64">
        <v>32</v>
      </c>
      <c r="HT64">
        <v>2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1</v>
      </c>
      <c r="IF64">
        <v>1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0</v>
      </c>
      <c r="IN64">
        <v>36</v>
      </c>
      <c r="IO64">
        <v>0</v>
      </c>
      <c r="IP64">
        <v>3</v>
      </c>
      <c r="IQ64">
        <v>0</v>
      </c>
      <c r="IR64">
        <v>1</v>
      </c>
      <c r="IS64">
        <v>7</v>
      </c>
      <c r="IT64">
        <v>4</v>
      </c>
      <c r="IU64">
        <v>22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112</v>
      </c>
      <c r="JE64">
        <v>5</v>
      </c>
      <c r="JF64">
        <v>0</v>
      </c>
      <c r="JG64">
        <v>0</v>
      </c>
      <c r="JH64">
        <v>0</v>
      </c>
      <c r="JI64">
        <v>0</v>
      </c>
      <c r="JJ64">
        <v>4</v>
      </c>
      <c r="JK64">
        <v>0</v>
      </c>
      <c r="JL64">
        <v>45</v>
      </c>
      <c r="JM64">
        <v>200</v>
      </c>
      <c r="JN64">
        <v>1</v>
      </c>
      <c r="JO64">
        <v>22</v>
      </c>
      <c r="JP64">
        <v>0</v>
      </c>
      <c r="JQ64">
        <v>58</v>
      </c>
      <c r="JR64">
        <v>7</v>
      </c>
      <c r="JS64">
        <v>0</v>
      </c>
      <c r="JT64">
        <v>0</v>
      </c>
      <c r="JU64">
        <v>0</v>
      </c>
      <c r="JV64">
        <v>1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1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67</v>
      </c>
      <c r="KM64">
        <v>0</v>
      </c>
      <c r="KN64">
        <v>5</v>
      </c>
      <c r="KO64">
        <v>0</v>
      </c>
      <c r="KP64">
        <v>9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>
        <v>0</v>
      </c>
      <c r="LA64">
        <v>0</v>
      </c>
      <c r="LB64">
        <v>0</v>
      </c>
      <c r="LC64">
        <v>0</v>
      </c>
      <c r="LD64">
        <v>0</v>
      </c>
      <c r="LE64">
        <v>0</v>
      </c>
      <c r="LF64">
        <v>0</v>
      </c>
      <c r="LG64">
        <v>0</v>
      </c>
      <c r="LH64">
        <v>0</v>
      </c>
      <c r="LI64">
        <v>0</v>
      </c>
      <c r="LJ64">
        <v>1</v>
      </c>
      <c r="LK64">
        <v>10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5</v>
      </c>
      <c r="MO64">
        <v>0</v>
      </c>
      <c r="MP64">
        <v>1</v>
      </c>
      <c r="MQ64">
        <v>0</v>
      </c>
      <c r="MR64">
        <v>0</v>
      </c>
      <c r="MS64">
        <v>0</v>
      </c>
      <c r="MT64">
        <v>0</v>
      </c>
      <c r="MU64">
        <v>0</v>
      </c>
      <c r="MV64">
        <v>0</v>
      </c>
      <c r="MW64">
        <v>0</v>
      </c>
      <c r="MX64">
        <v>0</v>
      </c>
      <c r="MY64">
        <v>0</v>
      </c>
      <c r="MZ64">
        <v>0</v>
      </c>
      <c r="NA64">
        <v>0</v>
      </c>
      <c r="NB64">
        <v>0</v>
      </c>
      <c r="NC64">
        <v>0</v>
      </c>
      <c r="ND64">
        <v>0</v>
      </c>
      <c r="NE64">
        <v>0</v>
      </c>
      <c r="NF64">
        <v>0</v>
      </c>
      <c r="NG64">
        <v>0</v>
      </c>
      <c r="NH64">
        <v>0</v>
      </c>
      <c r="NI64">
        <v>6</v>
      </c>
      <c r="NJ64">
        <v>0</v>
      </c>
      <c r="NK64">
        <v>0</v>
      </c>
      <c r="NL64">
        <v>0</v>
      </c>
      <c r="NM64">
        <v>12</v>
      </c>
      <c r="NN64">
        <v>3</v>
      </c>
      <c r="NO64">
        <v>4</v>
      </c>
      <c r="NP64">
        <v>0</v>
      </c>
      <c r="NQ64">
        <v>0</v>
      </c>
      <c r="NR64">
        <v>0</v>
      </c>
      <c r="NS64">
        <v>0</v>
      </c>
      <c r="NT64">
        <v>0</v>
      </c>
      <c r="NU64">
        <v>0</v>
      </c>
      <c r="NV64">
        <v>0</v>
      </c>
      <c r="NW64">
        <v>0</v>
      </c>
      <c r="NX64">
        <v>0</v>
      </c>
      <c r="NY64">
        <v>0</v>
      </c>
      <c r="NZ64">
        <v>0</v>
      </c>
      <c r="OA64">
        <v>0</v>
      </c>
      <c r="OB64">
        <v>0</v>
      </c>
      <c r="OC64">
        <v>0</v>
      </c>
      <c r="OD64">
        <v>0</v>
      </c>
      <c r="OE64">
        <v>0</v>
      </c>
      <c r="OF64">
        <v>0</v>
      </c>
      <c r="OG64">
        <v>16</v>
      </c>
      <c r="OH64">
        <v>35</v>
      </c>
      <c r="OI64">
        <v>0</v>
      </c>
      <c r="OJ64">
        <v>0</v>
      </c>
      <c r="OK64">
        <v>0</v>
      </c>
      <c r="OL64">
        <v>4972</v>
      </c>
      <c r="OM64">
        <v>325</v>
      </c>
      <c r="ON64">
        <v>105</v>
      </c>
      <c r="OO64">
        <v>91</v>
      </c>
      <c r="OP64">
        <v>0</v>
      </c>
      <c r="OQ64">
        <v>34</v>
      </c>
      <c r="OR64">
        <v>0</v>
      </c>
      <c r="OS64">
        <v>141</v>
      </c>
      <c r="OT64">
        <v>0</v>
      </c>
      <c r="OU64">
        <v>0</v>
      </c>
      <c r="OV64">
        <v>0</v>
      </c>
      <c r="OW64">
        <v>0</v>
      </c>
      <c r="OX64">
        <v>113</v>
      </c>
      <c r="OY64">
        <v>138</v>
      </c>
      <c r="OZ64">
        <v>0</v>
      </c>
      <c r="PA64">
        <v>1</v>
      </c>
      <c r="PB64">
        <v>0</v>
      </c>
      <c r="PC64">
        <v>19</v>
      </c>
      <c r="PD64">
        <v>4</v>
      </c>
      <c r="PE64">
        <v>66</v>
      </c>
      <c r="PF64">
        <v>593</v>
      </c>
      <c r="PG64">
        <v>6602</v>
      </c>
      <c r="PH64">
        <v>1</v>
      </c>
      <c r="PI64">
        <v>404</v>
      </c>
      <c r="PJ64">
        <v>0</v>
      </c>
      <c r="PK64">
        <v>1183</v>
      </c>
      <c r="PL64">
        <v>1385</v>
      </c>
      <c r="PM64">
        <v>31</v>
      </c>
      <c r="PN64">
        <v>0</v>
      </c>
      <c r="PO64">
        <v>0</v>
      </c>
      <c r="PP64">
        <v>0</v>
      </c>
      <c r="PQ64">
        <v>0</v>
      </c>
      <c r="PR64">
        <v>0</v>
      </c>
      <c r="PS64">
        <v>0</v>
      </c>
      <c r="PT64">
        <v>112</v>
      </c>
      <c r="PU64">
        <v>0</v>
      </c>
      <c r="PV64">
        <v>0</v>
      </c>
      <c r="PW64">
        <v>0</v>
      </c>
      <c r="PX64">
        <v>0</v>
      </c>
      <c r="PY64">
        <v>0</v>
      </c>
      <c r="PZ64">
        <v>0</v>
      </c>
      <c r="QA64">
        <v>0</v>
      </c>
      <c r="QB64">
        <v>0</v>
      </c>
      <c r="QC64">
        <v>0</v>
      </c>
      <c r="QD64">
        <v>0</v>
      </c>
      <c r="QE64">
        <v>819</v>
      </c>
      <c r="QF64">
        <v>3530</v>
      </c>
      <c r="QG64">
        <v>0</v>
      </c>
      <c r="QH64">
        <v>0</v>
      </c>
      <c r="QI64">
        <v>0</v>
      </c>
      <c r="QJ64">
        <v>2150</v>
      </c>
      <c r="QK64">
        <v>947</v>
      </c>
      <c r="QL64">
        <v>47</v>
      </c>
      <c r="QM64">
        <v>0</v>
      </c>
      <c r="QN64">
        <v>0</v>
      </c>
      <c r="QO64">
        <v>0</v>
      </c>
      <c r="QP64">
        <v>0</v>
      </c>
      <c r="QQ64">
        <v>0</v>
      </c>
      <c r="QR64">
        <v>0</v>
      </c>
      <c r="QS64">
        <v>7</v>
      </c>
      <c r="QT64">
        <v>0</v>
      </c>
      <c r="QU64">
        <v>0</v>
      </c>
      <c r="QV64">
        <v>0</v>
      </c>
      <c r="QW64">
        <v>0</v>
      </c>
      <c r="QX64">
        <v>0</v>
      </c>
      <c r="QY64">
        <v>0</v>
      </c>
      <c r="QZ64">
        <v>0</v>
      </c>
      <c r="RA64">
        <v>0</v>
      </c>
      <c r="RB64">
        <v>0</v>
      </c>
      <c r="RC64">
        <v>0</v>
      </c>
      <c r="RD64">
        <v>134</v>
      </c>
      <c r="RE64">
        <v>3285</v>
      </c>
      <c r="RF64">
        <v>0</v>
      </c>
      <c r="RG64">
        <v>0</v>
      </c>
      <c r="RH64">
        <v>0</v>
      </c>
      <c r="RI64">
        <v>7</v>
      </c>
      <c r="RJ64">
        <v>2</v>
      </c>
      <c r="RK64">
        <v>7</v>
      </c>
      <c r="RL64">
        <v>0</v>
      </c>
      <c r="RM64">
        <v>0</v>
      </c>
      <c r="RN64">
        <v>0</v>
      </c>
      <c r="RO64">
        <v>0</v>
      </c>
      <c r="RP64">
        <v>0</v>
      </c>
      <c r="RQ64">
        <v>0</v>
      </c>
      <c r="RR64">
        <v>0</v>
      </c>
      <c r="RS64">
        <v>0</v>
      </c>
      <c r="RT64">
        <v>0</v>
      </c>
      <c r="RU64">
        <v>0</v>
      </c>
      <c r="RV64">
        <v>0</v>
      </c>
      <c r="RW64">
        <v>0</v>
      </c>
      <c r="RX64">
        <v>0</v>
      </c>
      <c r="RY64">
        <v>0</v>
      </c>
      <c r="RZ64">
        <v>0</v>
      </c>
      <c r="SA64">
        <v>0</v>
      </c>
      <c r="SB64">
        <v>0</v>
      </c>
      <c r="SC64">
        <v>1</v>
      </c>
      <c r="SD64">
        <v>17</v>
      </c>
      <c r="SE64">
        <v>0</v>
      </c>
      <c r="SF64">
        <v>0</v>
      </c>
      <c r="SG64">
        <v>0</v>
      </c>
      <c r="SH64">
        <v>0</v>
      </c>
      <c r="SI64">
        <v>1</v>
      </c>
      <c r="SJ64">
        <v>1</v>
      </c>
      <c r="SK64">
        <v>0</v>
      </c>
      <c r="SL64">
        <v>0</v>
      </c>
      <c r="SM64">
        <v>0</v>
      </c>
      <c r="SN64">
        <v>0</v>
      </c>
      <c r="SO64">
        <v>0</v>
      </c>
      <c r="SP64">
        <v>0</v>
      </c>
      <c r="SQ64">
        <v>0</v>
      </c>
      <c r="SR64">
        <v>0</v>
      </c>
      <c r="SS64">
        <v>0</v>
      </c>
      <c r="ST64">
        <v>0</v>
      </c>
      <c r="SU64">
        <v>0</v>
      </c>
      <c r="SV64">
        <v>0</v>
      </c>
      <c r="SW64">
        <v>0</v>
      </c>
      <c r="SX64">
        <v>0</v>
      </c>
      <c r="SY64">
        <v>0</v>
      </c>
      <c r="SZ64">
        <v>0</v>
      </c>
      <c r="TA64">
        <v>0</v>
      </c>
      <c r="TB64">
        <v>0</v>
      </c>
      <c r="TC64">
        <v>2</v>
      </c>
      <c r="TD64">
        <v>0</v>
      </c>
      <c r="TE64">
        <v>0</v>
      </c>
      <c r="TF64">
        <v>0</v>
      </c>
      <c r="TG64">
        <v>0</v>
      </c>
      <c r="TH64">
        <v>0</v>
      </c>
      <c r="TI64">
        <v>0</v>
      </c>
      <c r="TJ64">
        <v>0</v>
      </c>
      <c r="TK64">
        <v>0</v>
      </c>
      <c r="TL64">
        <v>0</v>
      </c>
      <c r="TM64">
        <v>0</v>
      </c>
      <c r="TN64">
        <v>0</v>
      </c>
      <c r="TO64">
        <v>0</v>
      </c>
      <c r="TP64">
        <v>0</v>
      </c>
      <c r="TQ64">
        <v>0</v>
      </c>
      <c r="TR64">
        <v>0</v>
      </c>
      <c r="TS64">
        <v>0</v>
      </c>
      <c r="TT64">
        <v>0</v>
      </c>
      <c r="TU64">
        <v>0</v>
      </c>
      <c r="TV64">
        <v>0</v>
      </c>
      <c r="TW64">
        <v>0</v>
      </c>
      <c r="TX64">
        <v>0</v>
      </c>
      <c r="TY64">
        <v>0</v>
      </c>
      <c r="TZ64">
        <v>0</v>
      </c>
      <c r="UA64">
        <v>0</v>
      </c>
      <c r="UB64">
        <v>0</v>
      </c>
      <c r="UC64">
        <v>0</v>
      </c>
      <c r="UD64">
        <v>0</v>
      </c>
      <c r="UE64">
        <v>0</v>
      </c>
      <c r="UF64">
        <v>6</v>
      </c>
      <c r="UG64">
        <v>17</v>
      </c>
      <c r="UH64">
        <v>3</v>
      </c>
      <c r="UI64">
        <v>0</v>
      </c>
      <c r="UJ64">
        <v>0</v>
      </c>
      <c r="UK64">
        <v>0</v>
      </c>
      <c r="UL64">
        <v>0</v>
      </c>
      <c r="UM64">
        <v>0</v>
      </c>
      <c r="UN64">
        <v>0</v>
      </c>
      <c r="UO64">
        <v>0</v>
      </c>
      <c r="UP64">
        <v>0</v>
      </c>
      <c r="UQ64">
        <v>0</v>
      </c>
      <c r="UR64">
        <v>0</v>
      </c>
      <c r="US64">
        <v>0</v>
      </c>
      <c r="UT64">
        <v>0</v>
      </c>
      <c r="UU64">
        <v>0</v>
      </c>
      <c r="UV64">
        <v>0</v>
      </c>
      <c r="UW64">
        <v>0</v>
      </c>
      <c r="UX64">
        <v>0</v>
      </c>
      <c r="UY64">
        <v>0</v>
      </c>
      <c r="UZ64">
        <v>0</v>
      </c>
      <c r="VA64">
        <v>26</v>
      </c>
      <c r="VB64">
        <v>0</v>
      </c>
      <c r="VC64">
        <v>0</v>
      </c>
      <c r="VD64">
        <v>0</v>
      </c>
      <c r="VE64">
        <v>2</v>
      </c>
      <c r="VF64">
        <v>1</v>
      </c>
      <c r="VG64">
        <v>1</v>
      </c>
      <c r="VH64">
        <v>0</v>
      </c>
      <c r="VI64">
        <v>0</v>
      </c>
      <c r="VJ64">
        <v>0</v>
      </c>
      <c r="VK64">
        <v>0</v>
      </c>
      <c r="VL64">
        <v>0</v>
      </c>
      <c r="VM64">
        <v>0</v>
      </c>
      <c r="VN64">
        <v>0</v>
      </c>
      <c r="VO64">
        <v>0</v>
      </c>
      <c r="VP64">
        <v>0</v>
      </c>
      <c r="VQ64">
        <v>0</v>
      </c>
      <c r="VR64">
        <v>0</v>
      </c>
      <c r="VS64">
        <v>0</v>
      </c>
      <c r="VT64">
        <v>0</v>
      </c>
      <c r="VU64">
        <v>0</v>
      </c>
      <c r="VV64">
        <v>0</v>
      </c>
      <c r="VW64">
        <v>0</v>
      </c>
      <c r="VX64">
        <v>0</v>
      </c>
      <c r="VY64">
        <v>0</v>
      </c>
      <c r="VZ64">
        <v>4</v>
      </c>
      <c r="WA64">
        <v>0</v>
      </c>
      <c r="WB64">
        <v>0</v>
      </c>
      <c r="WC64">
        <v>0</v>
      </c>
      <c r="WD64">
        <v>11</v>
      </c>
      <c r="WE64">
        <v>1</v>
      </c>
      <c r="WF64">
        <v>5</v>
      </c>
      <c r="WG64">
        <v>0</v>
      </c>
      <c r="WH64">
        <v>0</v>
      </c>
      <c r="WI64">
        <v>0</v>
      </c>
      <c r="WJ64">
        <v>0</v>
      </c>
      <c r="WK64">
        <v>0</v>
      </c>
      <c r="WL64">
        <v>0</v>
      </c>
      <c r="WM64">
        <v>0</v>
      </c>
      <c r="WN64">
        <v>0</v>
      </c>
      <c r="WO64">
        <v>0</v>
      </c>
      <c r="WP64">
        <v>0</v>
      </c>
      <c r="WQ64">
        <v>0</v>
      </c>
      <c r="WR64">
        <v>0</v>
      </c>
      <c r="WS64">
        <v>0</v>
      </c>
      <c r="WT64">
        <v>0</v>
      </c>
      <c r="WU64">
        <v>0</v>
      </c>
      <c r="WV64">
        <v>0</v>
      </c>
      <c r="WW64">
        <v>0</v>
      </c>
      <c r="WX64">
        <v>0</v>
      </c>
      <c r="WY64">
        <v>17</v>
      </c>
      <c r="WZ64">
        <v>0</v>
      </c>
      <c r="XA64">
        <v>0</v>
      </c>
      <c r="XB64">
        <v>0</v>
      </c>
      <c r="XC64">
        <v>65</v>
      </c>
      <c r="XD64">
        <v>46</v>
      </c>
      <c r="XE64">
        <v>34</v>
      </c>
      <c r="XF64">
        <v>0</v>
      </c>
      <c r="XG64">
        <v>0</v>
      </c>
      <c r="XH64">
        <v>0</v>
      </c>
      <c r="XI64">
        <v>0</v>
      </c>
      <c r="XJ64">
        <v>0</v>
      </c>
      <c r="XK64">
        <v>0</v>
      </c>
      <c r="XL64">
        <v>1</v>
      </c>
      <c r="XM64">
        <v>0</v>
      </c>
      <c r="XN64">
        <v>0</v>
      </c>
      <c r="XO64">
        <v>0</v>
      </c>
      <c r="XP64">
        <v>0</v>
      </c>
      <c r="XQ64">
        <v>0</v>
      </c>
      <c r="XR64">
        <v>0</v>
      </c>
      <c r="XS64">
        <v>0</v>
      </c>
      <c r="XT64">
        <v>0</v>
      </c>
      <c r="XU64">
        <v>0</v>
      </c>
      <c r="XV64">
        <v>0</v>
      </c>
      <c r="XW64">
        <v>2</v>
      </c>
      <c r="XX64">
        <v>148</v>
      </c>
      <c r="XY64">
        <v>0</v>
      </c>
      <c r="XZ64">
        <v>0</v>
      </c>
      <c r="YA64">
        <v>0</v>
      </c>
      <c r="YB64">
        <v>4</v>
      </c>
      <c r="YC64">
        <v>0</v>
      </c>
      <c r="YD64">
        <v>2</v>
      </c>
      <c r="YE64">
        <v>0</v>
      </c>
      <c r="YF64">
        <v>0</v>
      </c>
      <c r="YG64">
        <v>0</v>
      </c>
      <c r="YH64">
        <v>0</v>
      </c>
      <c r="YI64">
        <v>0</v>
      </c>
      <c r="YJ64">
        <v>0</v>
      </c>
      <c r="YK64">
        <v>0</v>
      </c>
      <c r="YL64">
        <v>0</v>
      </c>
      <c r="YM64">
        <v>0</v>
      </c>
      <c r="YN64">
        <v>0</v>
      </c>
      <c r="YO64">
        <v>0</v>
      </c>
      <c r="YP64">
        <v>0</v>
      </c>
      <c r="YQ64">
        <v>0</v>
      </c>
      <c r="YR64">
        <v>0</v>
      </c>
      <c r="YS64">
        <v>0</v>
      </c>
      <c r="YT64">
        <v>0</v>
      </c>
      <c r="YU64">
        <v>0</v>
      </c>
      <c r="YV64">
        <v>3</v>
      </c>
      <c r="YW64">
        <v>9</v>
      </c>
      <c r="YX64">
        <v>0</v>
      </c>
      <c r="YY64">
        <v>0</v>
      </c>
      <c r="YZ64">
        <v>0</v>
      </c>
      <c r="ZA64">
        <v>8</v>
      </c>
      <c r="ZB64">
        <v>1</v>
      </c>
      <c r="ZC64">
        <v>0</v>
      </c>
      <c r="ZD64">
        <v>0</v>
      </c>
      <c r="ZE64">
        <v>0</v>
      </c>
      <c r="ZF64">
        <v>0</v>
      </c>
      <c r="ZG64">
        <v>0</v>
      </c>
      <c r="ZH64">
        <v>0</v>
      </c>
      <c r="ZI64">
        <v>0</v>
      </c>
      <c r="ZJ64">
        <v>1</v>
      </c>
      <c r="ZK64">
        <v>0</v>
      </c>
      <c r="ZL64">
        <v>0</v>
      </c>
      <c r="ZM64">
        <v>0</v>
      </c>
      <c r="ZN64">
        <v>0</v>
      </c>
      <c r="ZO64">
        <v>0</v>
      </c>
      <c r="ZP64">
        <v>0</v>
      </c>
      <c r="ZQ64">
        <v>0</v>
      </c>
      <c r="ZR64">
        <v>0</v>
      </c>
      <c r="ZS64">
        <v>0</v>
      </c>
      <c r="ZT64">
        <v>0</v>
      </c>
      <c r="ZU64">
        <v>2</v>
      </c>
      <c r="ZV64">
        <v>12</v>
      </c>
      <c r="ZW64">
        <v>0</v>
      </c>
      <c r="ZX64">
        <v>0</v>
      </c>
      <c r="ZY64">
        <v>0</v>
      </c>
      <c r="ZZ64">
        <v>40</v>
      </c>
      <c r="AAA64">
        <v>25</v>
      </c>
      <c r="AAB64">
        <v>6</v>
      </c>
      <c r="AAC64">
        <v>0</v>
      </c>
      <c r="AAD64">
        <v>0</v>
      </c>
      <c r="AAE64">
        <v>0</v>
      </c>
      <c r="AAF64">
        <v>0</v>
      </c>
      <c r="AAG64">
        <v>0</v>
      </c>
      <c r="AAH64">
        <v>0</v>
      </c>
      <c r="AAI64">
        <v>0</v>
      </c>
      <c r="AAJ64">
        <v>0</v>
      </c>
      <c r="AAK64">
        <v>0</v>
      </c>
      <c r="AAL64">
        <v>0</v>
      </c>
      <c r="AAM64">
        <v>0</v>
      </c>
      <c r="AAN64">
        <v>0</v>
      </c>
      <c r="AAO64">
        <v>0</v>
      </c>
      <c r="AAP64">
        <v>0</v>
      </c>
      <c r="AAQ64">
        <v>0</v>
      </c>
      <c r="AAR64">
        <v>0</v>
      </c>
      <c r="AAS64">
        <v>0</v>
      </c>
      <c r="AAT64">
        <v>2</v>
      </c>
      <c r="AAU64">
        <v>73</v>
      </c>
      <c r="AAV64">
        <v>0</v>
      </c>
      <c r="AAW64">
        <v>0</v>
      </c>
      <c r="AAX64">
        <v>0</v>
      </c>
      <c r="AAY64">
        <v>42</v>
      </c>
      <c r="AAZ64">
        <v>49</v>
      </c>
      <c r="ABA64">
        <v>1</v>
      </c>
      <c r="ABB64">
        <v>0</v>
      </c>
      <c r="ABC64">
        <v>0</v>
      </c>
      <c r="ABD64">
        <v>0</v>
      </c>
      <c r="ABE64">
        <v>0</v>
      </c>
      <c r="ABF64">
        <v>0</v>
      </c>
      <c r="ABG64">
        <v>0</v>
      </c>
      <c r="ABH64">
        <v>0</v>
      </c>
      <c r="ABI64">
        <v>0</v>
      </c>
      <c r="ABJ64">
        <v>0</v>
      </c>
      <c r="ABK64">
        <v>0</v>
      </c>
      <c r="ABL64">
        <v>0</v>
      </c>
      <c r="ABM64">
        <v>0</v>
      </c>
      <c r="ABN64">
        <v>0</v>
      </c>
      <c r="ABO64">
        <v>0</v>
      </c>
      <c r="ABP64">
        <v>0</v>
      </c>
      <c r="ABQ64">
        <v>0</v>
      </c>
      <c r="ABR64">
        <v>0</v>
      </c>
      <c r="ABS64">
        <v>0</v>
      </c>
      <c r="ABT64">
        <v>92</v>
      </c>
      <c r="ABU64">
        <v>0</v>
      </c>
      <c r="ABV64">
        <v>0</v>
      </c>
      <c r="ABW64">
        <v>0</v>
      </c>
      <c r="ABX64">
        <v>2</v>
      </c>
      <c r="ABY64">
        <v>0</v>
      </c>
      <c r="ABZ64">
        <v>0</v>
      </c>
      <c r="ACA64">
        <v>0</v>
      </c>
      <c r="ACB64">
        <v>0</v>
      </c>
      <c r="ACC64">
        <v>0</v>
      </c>
      <c r="ACD64">
        <v>0</v>
      </c>
      <c r="ACE64">
        <v>0</v>
      </c>
      <c r="ACF64">
        <v>0</v>
      </c>
      <c r="ACG64">
        <v>0</v>
      </c>
      <c r="ACH64">
        <v>0</v>
      </c>
      <c r="ACI64">
        <v>0</v>
      </c>
      <c r="ACJ64">
        <v>0</v>
      </c>
      <c r="ACK64">
        <v>0</v>
      </c>
      <c r="ACL64">
        <v>0</v>
      </c>
      <c r="ACM64">
        <v>0</v>
      </c>
      <c r="ACN64">
        <v>0</v>
      </c>
      <c r="ACO64">
        <v>0</v>
      </c>
      <c r="ACP64">
        <v>0</v>
      </c>
      <c r="ACQ64">
        <v>0</v>
      </c>
      <c r="ACR64">
        <v>0</v>
      </c>
      <c r="ACS64">
        <v>2</v>
      </c>
      <c r="ACT64">
        <v>0</v>
      </c>
      <c r="ACU64">
        <v>0</v>
      </c>
      <c r="ACV64">
        <v>0</v>
      </c>
      <c r="ACW64">
        <v>314</v>
      </c>
      <c r="ACX64">
        <v>44</v>
      </c>
      <c r="ACY64">
        <v>2</v>
      </c>
      <c r="ACZ64">
        <v>0</v>
      </c>
      <c r="ADA64">
        <v>0</v>
      </c>
      <c r="ADB64">
        <v>0</v>
      </c>
      <c r="ADC64">
        <v>0</v>
      </c>
      <c r="ADD64">
        <v>0</v>
      </c>
      <c r="ADE64">
        <v>0</v>
      </c>
      <c r="ADF64">
        <v>1</v>
      </c>
      <c r="ADG64">
        <v>0</v>
      </c>
      <c r="ADH64">
        <v>0</v>
      </c>
      <c r="ADI64">
        <v>0</v>
      </c>
      <c r="ADJ64">
        <v>0</v>
      </c>
      <c r="ADK64">
        <v>0</v>
      </c>
      <c r="ADL64">
        <v>0</v>
      </c>
      <c r="ADM64">
        <v>0</v>
      </c>
      <c r="ADN64">
        <v>0</v>
      </c>
      <c r="ADO64">
        <v>0</v>
      </c>
      <c r="ADP64">
        <v>0</v>
      </c>
      <c r="ADQ64">
        <v>0</v>
      </c>
      <c r="ADR64">
        <v>361</v>
      </c>
      <c r="ADS64">
        <v>0</v>
      </c>
      <c r="ADT64">
        <v>0</v>
      </c>
      <c r="ADU64">
        <v>0</v>
      </c>
      <c r="ADV64">
        <v>200</v>
      </c>
      <c r="ADW64">
        <v>41</v>
      </c>
      <c r="ADX64">
        <v>3</v>
      </c>
      <c r="ADY64">
        <v>0</v>
      </c>
      <c r="ADZ64">
        <v>0</v>
      </c>
      <c r="AEA64">
        <v>0</v>
      </c>
      <c r="AEB64">
        <v>0</v>
      </c>
      <c r="AEC64">
        <v>0</v>
      </c>
      <c r="AED64">
        <v>0</v>
      </c>
      <c r="AEE64">
        <v>0</v>
      </c>
      <c r="AEF64">
        <v>0</v>
      </c>
      <c r="AEG64">
        <v>0</v>
      </c>
      <c r="AEH64">
        <v>0</v>
      </c>
      <c r="AEI64">
        <v>0</v>
      </c>
      <c r="AEJ64">
        <v>0</v>
      </c>
      <c r="AEK64">
        <v>0</v>
      </c>
      <c r="AEL64">
        <v>0</v>
      </c>
      <c r="AEM64">
        <v>0</v>
      </c>
      <c r="AEN64">
        <v>0</v>
      </c>
      <c r="AEO64">
        <v>0</v>
      </c>
      <c r="AEP64">
        <v>223</v>
      </c>
      <c r="AEQ64">
        <v>467</v>
      </c>
      <c r="AER64">
        <v>0</v>
      </c>
      <c r="AES64">
        <v>0</v>
      </c>
      <c r="AET64">
        <v>0</v>
      </c>
      <c r="AEU64">
        <v>4034</v>
      </c>
      <c r="AEV64">
        <v>2560</v>
      </c>
      <c r="AEW64">
        <v>143</v>
      </c>
      <c r="AEX64">
        <v>0</v>
      </c>
      <c r="AEY64">
        <v>0</v>
      </c>
      <c r="AEZ64">
        <v>0</v>
      </c>
      <c r="AFA64">
        <v>0</v>
      </c>
      <c r="AFB64">
        <v>0</v>
      </c>
      <c r="AFC64">
        <v>0</v>
      </c>
      <c r="AFD64">
        <v>122</v>
      </c>
      <c r="AFE64">
        <v>0</v>
      </c>
      <c r="AFF64">
        <v>0</v>
      </c>
      <c r="AFG64">
        <v>0</v>
      </c>
      <c r="AFH64">
        <v>0</v>
      </c>
      <c r="AFI64">
        <v>0</v>
      </c>
      <c r="AFJ64">
        <v>0</v>
      </c>
      <c r="AFK64">
        <v>0</v>
      </c>
      <c r="AFL64">
        <v>0</v>
      </c>
      <c r="AFM64">
        <v>0</v>
      </c>
      <c r="AFN64">
        <v>0</v>
      </c>
      <c r="AFO64">
        <v>1186</v>
      </c>
      <c r="AFP64">
        <v>8045</v>
      </c>
      <c r="AFQ64">
        <v>0</v>
      </c>
      <c r="AFR64">
        <v>0</v>
      </c>
      <c r="AFS64">
        <v>0</v>
      </c>
      <c r="AFT64">
        <v>0</v>
      </c>
      <c r="AFU64">
        <v>0</v>
      </c>
      <c r="AFV64">
        <v>0</v>
      </c>
      <c r="AFW64">
        <v>0</v>
      </c>
      <c r="AFX64">
        <v>0</v>
      </c>
      <c r="AFY64">
        <v>0</v>
      </c>
      <c r="AFZ64">
        <v>0</v>
      </c>
      <c r="AGA64">
        <v>0</v>
      </c>
      <c r="AGB64">
        <v>0</v>
      </c>
      <c r="AGC64">
        <v>0</v>
      </c>
      <c r="AGD64">
        <v>0</v>
      </c>
      <c r="AGE64">
        <v>0</v>
      </c>
      <c r="AGF64">
        <v>0</v>
      </c>
      <c r="AGG64">
        <v>0</v>
      </c>
      <c r="AGH64">
        <v>0</v>
      </c>
      <c r="AGI64">
        <v>0</v>
      </c>
      <c r="AGJ64">
        <v>0</v>
      </c>
      <c r="AGK64">
        <v>0</v>
      </c>
      <c r="AGL64">
        <v>0</v>
      </c>
      <c r="AGM64">
        <v>0</v>
      </c>
      <c r="AGN64">
        <v>0</v>
      </c>
      <c r="AGO64">
        <v>0</v>
      </c>
      <c r="AGP64">
        <v>0</v>
      </c>
      <c r="AGQ64">
        <v>0</v>
      </c>
      <c r="AGR64">
        <v>0</v>
      </c>
      <c r="AGS64">
        <v>0</v>
      </c>
      <c r="AGT64">
        <v>0</v>
      </c>
      <c r="AGU64">
        <v>0</v>
      </c>
      <c r="AGV64">
        <v>0</v>
      </c>
      <c r="AGW64">
        <v>0</v>
      </c>
      <c r="AGX64">
        <v>0</v>
      </c>
      <c r="AGY64">
        <v>0</v>
      </c>
      <c r="AGZ64">
        <v>0</v>
      </c>
      <c r="AHA64">
        <v>0</v>
      </c>
      <c r="AHB64">
        <v>0</v>
      </c>
      <c r="AHC64">
        <v>0</v>
      </c>
      <c r="AHD64">
        <v>0</v>
      </c>
      <c r="AHE64">
        <v>0</v>
      </c>
      <c r="AHF64">
        <v>0</v>
      </c>
      <c r="AHG64">
        <v>0</v>
      </c>
      <c r="AHH64">
        <v>0</v>
      </c>
      <c r="AHI64">
        <v>0</v>
      </c>
      <c r="AHJ64">
        <v>0</v>
      </c>
      <c r="AHK64">
        <v>0</v>
      </c>
      <c r="AHL64">
        <v>0</v>
      </c>
      <c r="AHM64">
        <v>0</v>
      </c>
      <c r="AHN64">
        <v>0</v>
      </c>
      <c r="AHO64">
        <v>0</v>
      </c>
      <c r="AHP64">
        <v>0</v>
      </c>
      <c r="AHQ64">
        <v>0</v>
      </c>
      <c r="AHR64">
        <v>16</v>
      </c>
      <c r="AHS64">
        <v>0</v>
      </c>
      <c r="AHT64">
        <v>0</v>
      </c>
      <c r="AHU64">
        <v>0</v>
      </c>
      <c r="AHV64">
        <v>0</v>
      </c>
      <c r="AHW64">
        <v>0</v>
      </c>
      <c r="AHX64">
        <v>0</v>
      </c>
      <c r="AHY64">
        <v>0</v>
      </c>
      <c r="AHZ64">
        <v>0</v>
      </c>
      <c r="AIA64">
        <v>0</v>
      </c>
      <c r="AIB64">
        <v>0</v>
      </c>
      <c r="AIC64">
        <v>0</v>
      </c>
      <c r="AID64">
        <v>0</v>
      </c>
      <c r="AIE64">
        <v>0</v>
      </c>
      <c r="AIF64">
        <v>0</v>
      </c>
      <c r="AIG64">
        <v>0</v>
      </c>
      <c r="AIH64">
        <v>0</v>
      </c>
      <c r="AII64">
        <v>0</v>
      </c>
      <c r="AIJ64">
        <v>0</v>
      </c>
      <c r="AIK64">
        <v>0</v>
      </c>
      <c r="AIL64">
        <v>0</v>
      </c>
      <c r="AIM64">
        <v>16</v>
      </c>
      <c r="AIN64">
        <v>0</v>
      </c>
      <c r="AIO64">
        <v>0</v>
      </c>
      <c r="AIP64">
        <v>0</v>
      </c>
      <c r="AIQ64">
        <v>0</v>
      </c>
      <c r="AIR64">
        <v>0</v>
      </c>
      <c r="AIS64">
        <v>1</v>
      </c>
      <c r="AIT64">
        <v>0</v>
      </c>
      <c r="AIU64">
        <v>0</v>
      </c>
      <c r="AIV64">
        <v>0</v>
      </c>
      <c r="AIW64">
        <v>0</v>
      </c>
      <c r="AIX64">
        <v>0</v>
      </c>
      <c r="AIY64">
        <v>0</v>
      </c>
      <c r="AIZ64">
        <v>0</v>
      </c>
      <c r="AJA64">
        <v>0</v>
      </c>
      <c r="AJB64">
        <v>0</v>
      </c>
      <c r="AJC64">
        <v>0</v>
      </c>
      <c r="AJD64">
        <v>0</v>
      </c>
      <c r="AJE64">
        <v>0</v>
      </c>
      <c r="AJF64">
        <v>0</v>
      </c>
      <c r="AJG64">
        <v>0</v>
      </c>
      <c r="AJH64">
        <v>0</v>
      </c>
      <c r="AJI64">
        <v>0</v>
      </c>
      <c r="AJJ64">
        <v>0</v>
      </c>
      <c r="AJK64">
        <v>0</v>
      </c>
      <c r="AJL64">
        <v>1</v>
      </c>
      <c r="AJM64">
        <v>0</v>
      </c>
      <c r="AJN64">
        <v>0</v>
      </c>
      <c r="AJO64">
        <v>0</v>
      </c>
      <c r="AJP64">
        <v>3258</v>
      </c>
      <c r="AJQ64">
        <v>0</v>
      </c>
      <c r="AJR64">
        <v>5</v>
      </c>
      <c r="AJS64">
        <v>0</v>
      </c>
      <c r="AJT64">
        <v>0</v>
      </c>
      <c r="AJU64">
        <v>5</v>
      </c>
      <c r="AJV64">
        <v>0</v>
      </c>
      <c r="AJW64">
        <v>0</v>
      </c>
      <c r="AJX64">
        <v>0</v>
      </c>
      <c r="AJY64">
        <v>0</v>
      </c>
      <c r="AJZ64">
        <v>0</v>
      </c>
      <c r="AKA64">
        <v>0</v>
      </c>
      <c r="AKB64">
        <v>0</v>
      </c>
      <c r="AKC64">
        <v>0</v>
      </c>
      <c r="AKD64">
        <v>0</v>
      </c>
      <c r="AKE64">
        <v>0</v>
      </c>
      <c r="AKF64">
        <v>3388</v>
      </c>
      <c r="AKG64">
        <v>112</v>
      </c>
      <c r="AKH64">
        <v>0</v>
      </c>
      <c r="AKI64">
        <v>0</v>
      </c>
      <c r="AKJ64">
        <v>0</v>
      </c>
      <c r="AKK64">
        <v>0</v>
      </c>
      <c r="AKL64">
        <v>0</v>
      </c>
      <c r="AKM64">
        <v>4</v>
      </c>
      <c r="AKN64">
        <v>0</v>
      </c>
      <c r="AKO64">
        <v>0</v>
      </c>
      <c r="AKP64">
        <v>0</v>
      </c>
      <c r="AKQ64">
        <v>0</v>
      </c>
      <c r="AKR64">
        <v>0</v>
      </c>
      <c r="AKS64">
        <v>4</v>
      </c>
      <c r="AKT64">
        <v>0</v>
      </c>
      <c r="AKU64">
        <v>0</v>
      </c>
      <c r="AKV64">
        <v>0</v>
      </c>
      <c r="AKW64">
        <v>0</v>
      </c>
      <c r="AKX64">
        <v>0</v>
      </c>
      <c r="AKY64">
        <v>0</v>
      </c>
      <c r="AKZ64">
        <v>0</v>
      </c>
      <c r="ALA64">
        <v>0</v>
      </c>
      <c r="ALB64">
        <v>0</v>
      </c>
      <c r="ALC64">
        <v>0</v>
      </c>
      <c r="ALD64">
        <v>0</v>
      </c>
      <c r="ALE64">
        <v>0</v>
      </c>
      <c r="ALF64">
        <v>0</v>
      </c>
      <c r="ALG64">
        <v>0</v>
      </c>
      <c r="ALH64">
        <v>0</v>
      </c>
    </row>
    <row r="65" spans="1:996" hidden="1">
      <c r="A65" s="178" t="s">
        <v>185</v>
      </c>
      <c r="B65">
        <v>2287</v>
      </c>
      <c r="C65">
        <v>538</v>
      </c>
      <c r="D65">
        <v>16</v>
      </c>
      <c r="E65">
        <v>70</v>
      </c>
      <c r="F65">
        <v>0</v>
      </c>
      <c r="G65">
        <v>0</v>
      </c>
      <c r="H65">
        <v>0</v>
      </c>
      <c r="I65">
        <v>73</v>
      </c>
      <c r="J65">
        <v>0</v>
      </c>
      <c r="K65">
        <v>0</v>
      </c>
      <c r="L65">
        <v>0</v>
      </c>
      <c r="M65">
        <v>0</v>
      </c>
      <c r="N65">
        <v>0</v>
      </c>
      <c r="O65">
        <v>95</v>
      </c>
      <c r="P65">
        <v>0</v>
      </c>
      <c r="Q65">
        <v>0</v>
      </c>
      <c r="R65">
        <v>0</v>
      </c>
      <c r="S65">
        <v>2</v>
      </c>
      <c r="T65">
        <v>0</v>
      </c>
      <c r="U65">
        <v>1</v>
      </c>
      <c r="V65">
        <v>12</v>
      </c>
      <c r="W65">
        <v>3094</v>
      </c>
      <c r="X65">
        <v>0</v>
      </c>
      <c r="Y65">
        <v>526</v>
      </c>
      <c r="Z65">
        <v>0</v>
      </c>
      <c r="AA65">
        <v>710</v>
      </c>
      <c r="AB65">
        <v>78</v>
      </c>
      <c r="AC65">
        <v>5</v>
      </c>
      <c r="AD65">
        <v>6</v>
      </c>
      <c r="AE65">
        <v>0</v>
      </c>
      <c r="AF65">
        <v>0</v>
      </c>
      <c r="AG65">
        <v>0</v>
      </c>
      <c r="AH65">
        <v>1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33</v>
      </c>
      <c r="AO65">
        <v>0</v>
      </c>
      <c r="AP65">
        <v>0</v>
      </c>
      <c r="AQ65">
        <v>0</v>
      </c>
      <c r="AR65">
        <v>6</v>
      </c>
      <c r="AS65">
        <v>0</v>
      </c>
      <c r="AT65">
        <v>2</v>
      </c>
      <c r="AU65">
        <v>18</v>
      </c>
      <c r="AV65">
        <v>859</v>
      </c>
      <c r="AW65">
        <v>0</v>
      </c>
      <c r="AX65">
        <v>36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10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27</v>
      </c>
      <c r="CS65">
        <v>0</v>
      </c>
      <c r="CT65">
        <v>37</v>
      </c>
      <c r="CU65">
        <v>0</v>
      </c>
      <c r="CV65">
        <v>12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7</v>
      </c>
      <c r="DR65">
        <v>0</v>
      </c>
      <c r="DS65">
        <v>7</v>
      </c>
      <c r="DT65">
        <v>0</v>
      </c>
      <c r="DU65">
        <v>0</v>
      </c>
      <c r="DV65">
        <v>0</v>
      </c>
      <c r="DW65">
        <v>125</v>
      </c>
      <c r="DX65">
        <v>0</v>
      </c>
      <c r="DY65">
        <v>96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221</v>
      </c>
      <c r="ES65">
        <v>0</v>
      </c>
      <c r="ET65">
        <v>0</v>
      </c>
      <c r="EU65">
        <v>0</v>
      </c>
      <c r="EV65">
        <v>1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7</v>
      </c>
      <c r="FP65">
        <v>2</v>
      </c>
      <c r="FQ65">
        <v>10</v>
      </c>
      <c r="FR65">
        <v>0</v>
      </c>
      <c r="FS65">
        <v>1</v>
      </c>
      <c r="FT65">
        <v>0</v>
      </c>
      <c r="FU65">
        <v>1571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59</v>
      </c>
      <c r="GO65">
        <v>193</v>
      </c>
      <c r="GP65">
        <v>1823</v>
      </c>
      <c r="GQ65">
        <v>0</v>
      </c>
      <c r="GR65">
        <v>73</v>
      </c>
      <c r="GS65">
        <v>0</v>
      </c>
      <c r="GT65">
        <v>5</v>
      </c>
      <c r="GU65">
        <v>0</v>
      </c>
      <c r="GV65">
        <v>7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2</v>
      </c>
      <c r="HN65">
        <v>0</v>
      </c>
      <c r="HO65">
        <v>14</v>
      </c>
      <c r="HP65">
        <v>0</v>
      </c>
      <c r="HQ65">
        <v>0</v>
      </c>
      <c r="HR65">
        <v>0</v>
      </c>
      <c r="HS65">
        <v>9</v>
      </c>
      <c r="HT65">
        <v>3</v>
      </c>
      <c r="HU65">
        <v>1</v>
      </c>
      <c r="HV65">
        <v>0</v>
      </c>
      <c r="HW65">
        <v>0</v>
      </c>
      <c r="HX65">
        <v>0</v>
      </c>
      <c r="HY65">
        <v>0</v>
      </c>
      <c r="HZ65">
        <v>0</v>
      </c>
      <c r="IA65">
        <v>0</v>
      </c>
      <c r="IB65">
        <v>0</v>
      </c>
      <c r="IC65">
        <v>0</v>
      </c>
      <c r="ID65">
        <v>0</v>
      </c>
      <c r="IE65">
        <v>0</v>
      </c>
      <c r="IF65">
        <v>0</v>
      </c>
      <c r="IG65">
        <v>0</v>
      </c>
      <c r="IH65">
        <v>0</v>
      </c>
      <c r="II65">
        <v>0</v>
      </c>
      <c r="IJ65">
        <v>0</v>
      </c>
      <c r="IK65">
        <v>0</v>
      </c>
      <c r="IL65">
        <v>0</v>
      </c>
      <c r="IM65">
        <v>0</v>
      </c>
      <c r="IN65">
        <v>13</v>
      </c>
      <c r="IO65">
        <v>0</v>
      </c>
      <c r="IP65">
        <v>1</v>
      </c>
      <c r="IQ65">
        <v>0</v>
      </c>
      <c r="IR65">
        <v>9</v>
      </c>
      <c r="IS65">
        <v>33</v>
      </c>
      <c r="IT65">
        <v>1</v>
      </c>
      <c r="IU65">
        <v>1</v>
      </c>
      <c r="IV65">
        <v>0</v>
      </c>
      <c r="IW65">
        <v>0</v>
      </c>
      <c r="IX65">
        <v>0</v>
      </c>
      <c r="IY65">
        <v>0</v>
      </c>
      <c r="IZ65">
        <v>0</v>
      </c>
      <c r="JA65">
        <v>0</v>
      </c>
      <c r="JB65">
        <v>0</v>
      </c>
      <c r="JC65">
        <v>0</v>
      </c>
      <c r="JD65">
        <v>75</v>
      </c>
      <c r="JE65">
        <v>2</v>
      </c>
      <c r="JF65">
        <v>0</v>
      </c>
      <c r="JG65">
        <v>0</v>
      </c>
      <c r="JH65">
        <v>0</v>
      </c>
      <c r="JI65">
        <v>0</v>
      </c>
      <c r="JJ65">
        <v>0</v>
      </c>
      <c r="JK65">
        <v>0</v>
      </c>
      <c r="JL65">
        <v>11</v>
      </c>
      <c r="JM65">
        <v>132</v>
      </c>
      <c r="JN65">
        <v>0</v>
      </c>
      <c r="JO65">
        <v>17</v>
      </c>
      <c r="JP65">
        <v>0</v>
      </c>
      <c r="JQ65">
        <v>272</v>
      </c>
      <c r="JR65">
        <v>42</v>
      </c>
      <c r="JS65">
        <v>42</v>
      </c>
      <c r="JT65">
        <v>0</v>
      </c>
      <c r="JU65">
        <v>0</v>
      </c>
      <c r="JV65">
        <v>0</v>
      </c>
      <c r="JW65">
        <v>0</v>
      </c>
      <c r="JX65">
        <v>0</v>
      </c>
      <c r="JY65">
        <v>0</v>
      </c>
      <c r="JZ65">
        <v>0</v>
      </c>
      <c r="KA65">
        <v>0</v>
      </c>
      <c r="KB65">
        <v>0</v>
      </c>
      <c r="KC65">
        <v>0</v>
      </c>
      <c r="KD65">
        <v>12</v>
      </c>
      <c r="KE65">
        <v>0</v>
      </c>
      <c r="KF65">
        <v>1</v>
      </c>
      <c r="KG65">
        <v>0</v>
      </c>
      <c r="KH65">
        <v>0</v>
      </c>
      <c r="KI65">
        <v>0</v>
      </c>
      <c r="KJ65">
        <v>0</v>
      </c>
      <c r="KK65">
        <v>2</v>
      </c>
      <c r="KL65">
        <v>371</v>
      </c>
      <c r="KM65">
        <v>0</v>
      </c>
      <c r="KN65">
        <v>11</v>
      </c>
      <c r="KO65">
        <v>0</v>
      </c>
      <c r="KP65">
        <v>35</v>
      </c>
      <c r="KQ65">
        <v>6</v>
      </c>
      <c r="KR65">
        <v>0</v>
      </c>
      <c r="KS65">
        <v>0</v>
      </c>
      <c r="KT65">
        <v>0</v>
      </c>
      <c r="KU65">
        <v>0</v>
      </c>
      <c r="KV65">
        <v>0</v>
      </c>
      <c r="KW65">
        <v>0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2</v>
      </c>
      <c r="LD65">
        <v>0</v>
      </c>
      <c r="LE65">
        <v>0</v>
      </c>
      <c r="LF65">
        <v>0</v>
      </c>
      <c r="LG65">
        <v>0</v>
      </c>
      <c r="LH65">
        <v>0</v>
      </c>
      <c r="LI65">
        <v>0</v>
      </c>
      <c r="LJ65">
        <v>0</v>
      </c>
      <c r="LK65">
        <v>43</v>
      </c>
      <c r="LL65">
        <v>0</v>
      </c>
      <c r="LM65">
        <v>2</v>
      </c>
      <c r="LN65">
        <v>0</v>
      </c>
      <c r="LO65">
        <v>209</v>
      </c>
      <c r="LP65">
        <v>0</v>
      </c>
      <c r="LQ65">
        <v>0</v>
      </c>
      <c r="LR65">
        <v>0</v>
      </c>
      <c r="LS65">
        <v>0</v>
      </c>
      <c r="LT65">
        <v>0</v>
      </c>
      <c r="LU65">
        <v>0</v>
      </c>
      <c r="LV65">
        <v>0</v>
      </c>
      <c r="LW65">
        <v>0</v>
      </c>
      <c r="LX65">
        <v>0</v>
      </c>
      <c r="LY65">
        <v>0</v>
      </c>
      <c r="LZ65">
        <v>0</v>
      </c>
      <c r="MA65">
        <v>0</v>
      </c>
      <c r="MB65">
        <v>0</v>
      </c>
      <c r="MC65">
        <v>0</v>
      </c>
      <c r="MD65">
        <v>0</v>
      </c>
      <c r="ME65">
        <v>0</v>
      </c>
      <c r="MF65">
        <v>0</v>
      </c>
      <c r="MG65">
        <v>0</v>
      </c>
      <c r="MH65">
        <v>0</v>
      </c>
      <c r="MI65">
        <v>15</v>
      </c>
      <c r="MJ65">
        <v>224</v>
      </c>
      <c r="MK65">
        <v>0</v>
      </c>
      <c r="ML65">
        <v>0</v>
      </c>
      <c r="MM65">
        <v>0</v>
      </c>
      <c r="MN65">
        <v>6</v>
      </c>
      <c r="MO65">
        <v>0</v>
      </c>
      <c r="MP65">
        <v>0</v>
      </c>
      <c r="MQ65">
        <v>0</v>
      </c>
      <c r="MR65">
        <v>0</v>
      </c>
      <c r="MS65">
        <v>0</v>
      </c>
      <c r="MT65">
        <v>0</v>
      </c>
      <c r="MU65">
        <v>0</v>
      </c>
      <c r="MV65">
        <v>0</v>
      </c>
      <c r="MW65">
        <v>0</v>
      </c>
      <c r="MX65">
        <v>0</v>
      </c>
      <c r="MY65">
        <v>0</v>
      </c>
      <c r="MZ65">
        <v>0</v>
      </c>
      <c r="NA65">
        <v>0</v>
      </c>
      <c r="NB65">
        <v>0</v>
      </c>
      <c r="NC65">
        <v>0</v>
      </c>
      <c r="ND65">
        <v>0</v>
      </c>
      <c r="NE65">
        <v>0</v>
      </c>
      <c r="NF65">
        <v>0</v>
      </c>
      <c r="NG65">
        <v>0</v>
      </c>
      <c r="NH65">
        <v>0</v>
      </c>
      <c r="NI65">
        <v>6</v>
      </c>
      <c r="NJ65">
        <v>0</v>
      </c>
      <c r="NK65">
        <v>0</v>
      </c>
      <c r="NL65">
        <v>0</v>
      </c>
      <c r="NM65">
        <v>5</v>
      </c>
      <c r="NN65">
        <v>0</v>
      </c>
      <c r="NO65">
        <v>2</v>
      </c>
      <c r="NP65">
        <v>0</v>
      </c>
      <c r="NQ65">
        <v>0</v>
      </c>
      <c r="NR65">
        <v>0</v>
      </c>
      <c r="NS65">
        <v>0</v>
      </c>
      <c r="NT65">
        <v>1</v>
      </c>
      <c r="NU65">
        <v>0</v>
      </c>
      <c r="NV65">
        <v>0</v>
      </c>
      <c r="NW65">
        <v>0</v>
      </c>
      <c r="NX65">
        <v>0</v>
      </c>
      <c r="NY65">
        <v>0</v>
      </c>
      <c r="NZ65">
        <v>3</v>
      </c>
      <c r="OA65">
        <v>0</v>
      </c>
      <c r="OB65">
        <v>0</v>
      </c>
      <c r="OC65">
        <v>0</v>
      </c>
      <c r="OD65">
        <v>0</v>
      </c>
      <c r="OE65">
        <v>0</v>
      </c>
      <c r="OF65">
        <v>0</v>
      </c>
      <c r="OG65">
        <v>1</v>
      </c>
      <c r="OH65">
        <v>12</v>
      </c>
      <c r="OI65">
        <v>0</v>
      </c>
      <c r="OJ65">
        <v>0</v>
      </c>
      <c r="OK65">
        <v>0</v>
      </c>
      <c r="OL65">
        <v>5254</v>
      </c>
      <c r="OM65">
        <v>700</v>
      </c>
      <c r="ON65">
        <v>170</v>
      </c>
      <c r="OO65">
        <v>77</v>
      </c>
      <c r="OP65">
        <v>0</v>
      </c>
      <c r="OQ65">
        <v>0</v>
      </c>
      <c r="OR65">
        <v>0</v>
      </c>
      <c r="OS65">
        <v>75</v>
      </c>
      <c r="OT65">
        <v>0</v>
      </c>
      <c r="OU65">
        <v>0</v>
      </c>
      <c r="OV65">
        <v>0</v>
      </c>
      <c r="OW65">
        <v>0</v>
      </c>
      <c r="OX65">
        <v>75</v>
      </c>
      <c r="OY65">
        <v>147</v>
      </c>
      <c r="OZ65">
        <v>0</v>
      </c>
      <c r="PA65">
        <v>1</v>
      </c>
      <c r="PB65">
        <v>0</v>
      </c>
      <c r="PC65">
        <v>8</v>
      </c>
      <c r="PD65">
        <v>0</v>
      </c>
      <c r="PE65">
        <v>105</v>
      </c>
      <c r="PF65">
        <v>254</v>
      </c>
      <c r="PG65">
        <v>6866</v>
      </c>
      <c r="PH65">
        <v>0</v>
      </c>
      <c r="PI65">
        <v>679</v>
      </c>
      <c r="PJ65">
        <v>0</v>
      </c>
      <c r="PK65">
        <v>2459</v>
      </c>
      <c r="PL65">
        <v>638</v>
      </c>
      <c r="PM65">
        <v>1</v>
      </c>
      <c r="PN65">
        <v>0</v>
      </c>
      <c r="PO65">
        <v>0</v>
      </c>
      <c r="PP65">
        <v>0</v>
      </c>
      <c r="PQ65">
        <v>0</v>
      </c>
      <c r="PR65">
        <v>0</v>
      </c>
      <c r="PS65">
        <v>0</v>
      </c>
      <c r="PT65">
        <v>145</v>
      </c>
      <c r="PU65">
        <v>0</v>
      </c>
      <c r="PV65">
        <v>0</v>
      </c>
      <c r="PW65">
        <v>0</v>
      </c>
      <c r="PX65">
        <v>0</v>
      </c>
      <c r="PY65">
        <v>0</v>
      </c>
      <c r="PZ65">
        <v>0</v>
      </c>
      <c r="QA65">
        <v>0</v>
      </c>
      <c r="QB65">
        <v>0</v>
      </c>
      <c r="QC65">
        <v>0</v>
      </c>
      <c r="QD65">
        <v>0</v>
      </c>
      <c r="QE65">
        <v>0</v>
      </c>
      <c r="QF65">
        <v>3243</v>
      </c>
      <c r="QG65">
        <v>0</v>
      </c>
      <c r="QH65">
        <v>0</v>
      </c>
      <c r="QI65">
        <v>0</v>
      </c>
      <c r="QJ65">
        <v>214</v>
      </c>
      <c r="QK65">
        <v>662</v>
      </c>
      <c r="QL65">
        <v>1</v>
      </c>
      <c r="QM65">
        <v>0</v>
      </c>
      <c r="QN65">
        <v>0</v>
      </c>
      <c r="QO65">
        <v>0</v>
      </c>
      <c r="QP65">
        <v>0</v>
      </c>
      <c r="QQ65">
        <v>0</v>
      </c>
      <c r="QR65">
        <v>0</v>
      </c>
      <c r="QS65">
        <v>4</v>
      </c>
      <c r="QT65">
        <v>0</v>
      </c>
      <c r="QU65">
        <v>0</v>
      </c>
      <c r="QV65">
        <v>0</v>
      </c>
      <c r="QW65">
        <v>0</v>
      </c>
      <c r="QX65">
        <v>0</v>
      </c>
      <c r="QY65">
        <v>0</v>
      </c>
      <c r="QZ65">
        <v>0</v>
      </c>
      <c r="RA65">
        <v>0</v>
      </c>
      <c r="RB65">
        <v>0</v>
      </c>
      <c r="RC65">
        <v>0</v>
      </c>
      <c r="RD65">
        <v>4</v>
      </c>
      <c r="RE65">
        <v>885</v>
      </c>
      <c r="RF65">
        <v>0</v>
      </c>
      <c r="RG65">
        <v>0</v>
      </c>
      <c r="RH65">
        <v>0</v>
      </c>
      <c r="RI65">
        <v>0</v>
      </c>
      <c r="RJ65">
        <v>0</v>
      </c>
      <c r="RK65">
        <v>0</v>
      </c>
      <c r="RL65">
        <v>0</v>
      </c>
      <c r="RM65">
        <v>0</v>
      </c>
      <c r="RN65">
        <v>0</v>
      </c>
      <c r="RO65">
        <v>0</v>
      </c>
      <c r="RP65">
        <v>0</v>
      </c>
      <c r="RQ65">
        <v>0</v>
      </c>
      <c r="RR65">
        <v>0</v>
      </c>
      <c r="RS65">
        <v>0</v>
      </c>
      <c r="RT65">
        <v>0</v>
      </c>
      <c r="RU65">
        <v>0</v>
      </c>
      <c r="RV65">
        <v>0</v>
      </c>
      <c r="RW65">
        <v>0</v>
      </c>
      <c r="RX65">
        <v>0</v>
      </c>
      <c r="RY65">
        <v>0</v>
      </c>
      <c r="RZ65">
        <v>0</v>
      </c>
      <c r="SA65">
        <v>0</v>
      </c>
      <c r="SB65">
        <v>0</v>
      </c>
      <c r="SC65">
        <v>0</v>
      </c>
      <c r="SD65">
        <v>0</v>
      </c>
      <c r="SE65">
        <v>0</v>
      </c>
      <c r="SF65">
        <v>0</v>
      </c>
      <c r="SG65">
        <v>0</v>
      </c>
      <c r="SH65">
        <v>0</v>
      </c>
      <c r="SI65">
        <v>1</v>
      </c>
      <c r="SJ65">
        <v>0</v>
      </c>
      <c r="SK65">
        <v>0</v>
      </c>
      <c r="SL65">
        <v>0</v>
      </c>
      <c r="SM65">
        <v>0</v>
      </c>
      <c r="SN65">
        <v>0</v>
      </c>
      <c r="SO65">
        <v>0</v>
      </c>
      <c r="SP65">
        <v>0</v>
      </c>
      <c r="SQ65">
        <v>0</v>
      </c>
      <c r="SR65">
        <v>0</v>
      </c>
      <c r="SS65">
        <v>0</v>
      </c>
      <c r="ST65">
        <v>0</v>
      </c>
      <c r="SU65">
        <v>0</v>
      </c>
      <c r="SV65">
        <v>0</v>
      </c>
      <c r="SW65">
        <v>0</v>
      </c>
      <c r="SX65">
        <v>0</v>
      </c>
      <c r="SY65">
        <v>0</v>
      </c>
      <c r="SZ65">
        <v>0</v>
      </c>
      <c r="TA65">
        <v>0</v>
      </c>
      <c r="TB65">
        <v>0</v>
      </c>
      <c r="TC65">
        <v>1</v>
      </c>
      <c r="TD65">
        <v>0</v>
      </c>
      <c r="TE65">
        <v>0</v>
      </c>
      <c r="TF65">
        <v>0</v>
      </c>
      <c r="TG65">
        <v>1</v>
      </c>
      <c r="TH65">
        <v>0</v>
      </c>
      <c r="TI65">
        <v>0</v>
      </c>
      <c r="TJ65">
        <v>0</v>
      </c>
      <c r="TK65">
        <v>0</v>
      </c>
      <c r="TL65">
        <v>0</v>
      </c>
      <c r="TM65">
        <v>0</v>
      </c>
      <c r="TN65">
        <v>0</v>
      </c>
      <c r="TO65">
        <v>0</v>
      </c>
      <c r="TP65">
        <v>0</v>
      </c>
      <c r="TQ65">
        <v>0</v>
      </c>
      <c r="TR65">
        <v>0</v>
      </c>
      <c r="TS65">
        <v>0</v>
      </c>
      <c r="TT65">
        <v>0</v>
      </c>
      <c r="TU65">
        <v>0</v>
      </c>
      <c r="TV65">
        <v>0</v>
      </c>
      <c r="TW65">
        <v>0</v>
      </c>
      <c r="TX65">
        <v>0</v>
      </c>
      <c r="TY65">
        <v>0</v>
      </c>
      <c r="TZ65">
        <v>0</v>
      </c>
      <c r="UA65">
        <v>0</v>
      </c>
      <c r="UB65">
        <v>1</v>
      </c>
      <c r="UC65">
        <v>0</v>
      </c>
      <c r="UD65">
        <v>0</v>
      </c>
      <c r="UE65">
        <v>0</v>
      </c>
      <c r="UF65">
        <v>2</v>
      </c>
      <c r="UG65">
        <v>1</v>
      </c>
      <c r="UH65">
        <v>0</v>
      </c>
      <c r="UI65">
        <v>0</v>
      </c>
      <c r="UJ65">
        <v>0</v>
      </c>
      <c r="UK65">
        <v>0</v>
      </c>
      <c r="UL65">
        <v>0</v>
      </c>
      <c r="UM65">
        <v>0</v>
      </c>
      <c r="UN65">
        <v>0</v>
      </c>
      <c r="UO65">
        <v>0</v>
      </c>
      <c r="UP65">
        <v>0</v>
      </c>
      <c r="UQ65">
        <v>0</v>
      </c>
      <c r="UR65">
        <v>0</v>
      </c>
      <c r="US65">
        <v>0</v>
      </c>
      <c r="UT65">
        <v>0</v>
      </c>
      <c r="UU65">
        <v>0</v>
      </c>
      <c r="UV65">
        <v>0</v>
      </c>
      <c r="UW65">
        <v>0</v>
      </c>
      <c r="UX65">
        <v>0</v>
      </c>
      <c r="UY65">
        <v>0</v>
      </c>
      <c r="UZ65">
        <v>0</v>
      </c>
      <c r="VA65">
        <v>3</v>
      </c>
      <c r="VB65">
        <v>0</v>
      </c>
      <c r="VC65">
        <v>0</v>
      </c>
      <c r="VD65">
        <v>0</v>
      </c>
      <c r="VE65">
        <v>0</v>
      </c>
      <c r="VF65">
        <v>0</v>
      </c>
      <c r="VG65">
        <v>0</v>
      </c>
      <c r="VH65">
        <v>0</v>
      </c>
      <c r="VI65">
        <v>0</v>
      </c>
      <c r="VJ65">
        <v>0</v>
      </c>
      <c r="VK65">
        <v>0</v>
      </c>
      <c r="VL65">
        <v>0</v>
      </c>
      <c r="VM65">
        <v>0</v>
      </c>
      <c r="VN65">
        <v>0</v>
      </c>
      <c r="VO65">
        <v>0</v>
      </c>
      <c r="VP65">
        <v>0</v>
      </c>
      <c r="VQ65">
        <v>0</v>
      </c>
      <c r="VR65">
        <v>0</v>
      </c>
      <c r="VS65">
        <v>0</v>
      </c>
      <c r="VT65">
        <v>0</v>
      </c>
      <c r="VU65">
        <v>0</v>
      </c>
      <c r="VV65">
        <v>0</v>
      </c>
      <c r="VW65">
        <v>0</v>
      </c>
      <c r="VX65">
        <v>0</v>
      </c>
      <c r="VY65">
        <v>0</v>
      </c>
      <c r="VZ65">
        <v>0</v>
      </c>
      <c r="WA65">
        <v>0</v>
      </c>
      <c r="WB65">
        <v>0</v>
      </c>
      <c r="WC65">
        <v>0</v>
      </c>
      <c r="WD65">
        <v>4</v>
      </c>
      <c r="WE65">
        <v>1</v>
      </c>
      <c r="WF65">
        <v>0</v>
      </c>
      <c r="WG65">
        <v>0</v>
      </c>
      <c r="WH65">
        <v>0</v>
      </c>
      <c r="WI65">
        <v>0</v>
      </c>
      <c r="WJ65">
        <v>0</v>
      </c>
      <c r="WK65">
        <v>0</v>
      </c>
      <c r="WL65">
        <v>0</v>
      </c>
      <c r="WM65">
        <v>0</v>
      </c>
      <c r="WN65">
        <v>0</v>
      </c>
      <c r="WO65">
        <v>0</v>
      </c>
      <c r="WP65">
        <v>0</v>
      </c>
      <c r="WQ65">
        <v>0</v>
      </c>
      <c r="WR65">
        <v>0</v>
      </c>
      <c r="WS65">
        <v>0</v>
      </c>
      <c r="WT65">
        <v>0</v>
      </c>
      <c r="WU65">
        <v>0</v>
      </c>
      <c r="WV65">
        <v>0</v>
      </c>
      <c r="WW65">
        <v>0</v>
      </c>
      <c r="WX65">
        <v>0</v>
      </c>
      <c r="WY65">
        <v>5</v>
      </c>
      <c r="WZ65">
        <v>0</v>
      </c>
      <c r="XA65">
        <v>0</v>
      </c>
      <c r="XB65">
        <v>0</v>
      </c>
      <c r="XC65">
        <v>10</v>
      </c>
      <c r="XD65">
        <v>6</v>
      </c>
      <c r="XE65">
        <v>1</v>
      </c>
      <c r="XF65">
        <v>0</v>
      </c>
      <c r="XG65">
        <v>0</v>
      </c>
      <c r="XH65">
        <v>0</v>
      </c>
      <c r="XI65">
        <v>0</v>
      </c>
      <c r="XJ65">
        <v>0</v>
      </c>
      <c r="XK65">
        <v>0</v>
      </c>
      <c r="XL65">
        <v>0</v>
      </c>
      <c r="XM65">
        <v>0</v>
      </c>
      <c r="XN65">
        <v>0</v>
      </c>
      <c r="XO65">
        <v>0</v>
      </c>
      <c r="XP65">
        <v>0</v>
      </c>
      <c r="XQ65">
        <v>0</v>
      </c>
      <c r="XR65">
        <v>0</v>
      </c>
      <c r="XS65">
        <v>0</v>
      </c>
      <c r="XT65">
        <v>0</v>
      </c>
      <c r="XU65">
        <v>0</v>
      </c>
      <c r="XV65">
        <v>0</v>
      </c>
      <c r="XW65">
        <v>0</v>
      </c>
      <c r="XX65">
        <v>17</v>
      </c>
      <c r="XY65">
        <v>0</v>
      </c>
      <c r="XZ65">
        <v>0</v>
      </c>
      <c r="YA65">
        <v>0</v>
      </c>
      <c r="YB65">
        <v>2</v>
      </c>
      <c r="YC65">
        <v>1</v>
      </c>
      <c r="YD65">
        <v>0</v>
      </c>
      <c r="YE65">
        <v>0</v>
      </c>
      <c r="YF65">
        <v>0</v>
      </c>
      <c r="YG65">
        <v>0</v>
      </c>
      <c r="YH65">
        <v>0</v>
      </c>
      <c r="YI65">
        <v>0</v>
      </c>
      <c r="YJ65">
        <v>0</v>
      </c>
      <c r="YK65">
        <v>0</v>
      </c>
      <c r="YL65">
        <v>0</v>
      </c>
      <c r="YM65">
        <v>0</v>
      </c>
      <c r="YN65">
        <v>0</v>
      </c>
      <c r="YO65">
        <v>0</v>
      </c>
      <c r="YP65">
        <v>0</v>
      </c>
      <c r="YQ65">
        <v>0</v>
      </c>
      <c r="YR65">
        <v>0</v>
      </c>
      <c r="YS65">
        <v>0</v>
      </c>
      <c r="YT65">
        <v>0</v>
      </c>
      <c r="YU65">
        <v>0</v>
      </c>
      <c r="YV65">
        <v>0</v>
      </c>
      <c r="YW65">
        <v>3</v>
      </c>
      <c r="YX65">
        <v>0</v>
      </c>
      <c r="YY65">
        <v>0</v>
      </c>
      <c r="YZ65">
        <v>0</v>
      </c>
      <c r="ZA65">
        <v>1</v>
      </c>
      <c r="ZB65">
        <v>0</v>
      </c>
      <c r="ZC65">
        <v>0</v>
      </c>
      <c r="ZD65">
        <v>0</v>
      </c>
      <c r="ZE65">
        <v>0</v>
      </c>
      <c r="ZF65">
        <v>0</v>
      </c>
      <c r="ZG65">
        <v>0</v>
      </c>
      <c r="ZH65">
        <v>0</v>
      </c>
      <c r="ZI65">
        <v>0</v>
      </c>
      <c r="ZJ65">
        <v>0</v>
      </c>
      <c r="ZK65">
        <v>0</v>
      </c>
      <c r="ZL65">
        <v>0</v>
      </c>
      <c r="ZM65">
        <v>0</v>
      </c>
      <c r="ZN65">
        <v>0</v>
      </c>
      <c r="ZO65">
        <v>0</v>
      </c>
      <c r="ZP65">
        <v>0</v>
      </c>
      <c r="ZQ65">
        <v>0</v>
      </c>
      <c r="ZR65">
        <v>0</v>
      </c>
      <c r="ZS65">
        <v>0</v>
      </c>
      <c r="ZT65">
        <v>0</v>
      </c>
      <c r="ZU65">
        <v>0</v>
      </c>
      <c r="ZV65">
        <v>1</v>
      </c>
      <c r="ZW65">
        <v>0</v>
      </c>
      <c r="ZX65">
        <v>0</v>
      </c>
      <c r="ZY65">
        <v>0</v>
      </c>
      <c r="ZZ65">
        <v>30</v>
      </c>
      <c r="AAA65">
        <v>10</v>
      </c>
      <c r="AAB65">
        <v>0</v>
      </c>
      <c r="AAC65">
        <v>0</v>
      </c>
      <c r="AAD65">
        <v>0</v>
      </c>
      <c r="AAE65">
        <v>0</v>
      </c>
      <c r="AAF65">
        <v>0</v>
      </c>
      <c r="AAG65">
        <v>0</v>
      </c>
      <c r="AAH65">
        <v>0</v>
      </c>
      <c r="AAI65">
        <v>0</v>
      </c>
      <c r="AAJ65">
        <v>0</v>
      </c>
      <c r="AAK65">
        <v>0</v>
      </c>
      <c r="AAL65">
        <v>0</v>
      </c>
      <c r="AAM65">
        <v>0</v>
      </c>
      <c r="AAN65">
        <v>0</v>
      </c>
      <c r="AAO65">
        <v>0</v>
      </c>
      <c r="AAP65">
        <v>0</v>
      </c>
      <c r="AAQ65">
        <v>0</v>
      </c>
      <c r="AAR65">
        <v>0</v>
      </c>
      <c r="AAS65">
        <v>0</v>
      </c>
      <c r="AAT65">
        <v>0</v>
      </c>
      <c r="AAU65">
        <v>40</v>
      </c>
      <c r="AAV65">
        <v>0</v>
      </c>
      <c r="AAW65">
        <v>0</v>
      </c>
      <c r="AAX65">
        <v>0</v>
      </c>
      <c r="AAY65">
        <v>30</v>
      </c>
      <c r="AAZ65">
        <v>29</v>
      </c>
      <c r="ABA65">
        <v>1</v>
      </c>
      <c r="ABB65">
        <v>0</v>
      </c>
      <c r="ABC65">
        <v>0</v>
      </c>
      <c r="ABD65">
        <v>0</v>
      </c>
      <c r="ABE65">
        <v>0</v>
      </c>
      <c r="ABF65">
        <v>0</v>
      </c>
      <c r="ABG65">
        <v>0</v>
      </c>
      <c r="ABH65">
        <v>0</v>
      </c>
      <c r="ABI65">
        <v>0</v>
      </c>
      <c r="ABJ65">
        <v>0</v>
      </c>
      <c r="ABK65">
        <v>0</v>
      </c>
      <c r="ABL65">
        <v>0</v>
      </c>
      <c r="ABM65">
        <v>0</v>
      </c>
      <c r="ABN65">
        <v>0</v>
      </c>
      <c r="ABO65">
        <v>0</v>
      </c>
      <c r="ABP65">
        <v>0</v>
      </c>
      <c r="ABQ65">
        <v>0</v>
      </c>
      <c r="ABR65">
        <v>0</v>
      </c>
      <c r="ABS65">
        <v>0</v>
      </c>
      <c r="ABT65">
        <v>60</v>
      </c>
      <c r="ABU65">
        <v>0</v>
      </c>
      <c r="ABV65">
        <v>0</v>
      </c>
      <c r="ABW65">
        <v>0</v>
      </c>
      <c r="ABX65">
        <v>1</v>
      </c>
      <c r="ABY65">
        <v>2</v>
      </c>
      <c r="ABZ65">
        <v>0</v>
      </c>
      <c r="ACA65">
        <v>0</v>
      </c>
      <c r="ACB65">
        <v>0</v>
      </c>
      <c r="ACC65">
        <v>0</v>
      </c>
      <c r="ACD65">
        <v>0</v>
      </c>
      <c r="ACE65">
        <v>0</v>
      </c>
      <c r="ACF65">
        <v>0</v>
      </c>
      <c r="ACG65">
        <v>0</v>
      </c>
      <c r="ACH65">
        <v>0</v>
      </c>
      <c r="ACI65">
        <v>0</v>
      </c>
      <c r="ACJ65">
        <v>0</v>
      </c>
      <c r="ACK65">
        <v>0</v>
      </c>
      <c r="ACL65">
        <v>0</v>
      </c>
      <c r="ACM65">
        <v>0</v>
      </c>
      <c r="ACN65">
        <v>0</v>
      </c>
      <c r="ACO65">
        <v>0</v>
      </c>
      <c r="ACP65">
        <v>0</v>
      </c>
      <c r="ACQ65">
        <v>0</v>
      </c>
      <c r="ACR65">
        <v>0</v>
      </c>
      <c r="ACS65">
        <v>3</v>
      </c>
      <c r="ACT65">
        <v>0</v>
      </c>
      <c r="ACU65">
        <v>0</v>
      </c>
      <c r="ACV65">
        <v>0</v>
      </c>
      <c r="ACW65">
        <v>3</v>
      </c>
      <c r="ACX65">
        <v>0</v>
      </c>
      <c r="ACY65">
        <v>0</v>
      </c>
      <c r="ACZ65">
        <v>0</v>
      </c>
      <c r="ADA65">
        <v>0</v>
      </c>
      <c r="ADB65">
        <v>0</v>
      </c>
      <c r="ADC65">
        <v>0</v>
      </c>
      <c r="ADD65">
        <v>0</v>
      </c>
      <c r="ADE65">
        <v>0</v>
      </c>
      <c r="ADF65">
        <v>0</v>
      </c>
      <c r="ADG65">
        <v>0</v>
      </c>
      <c r="ADH65">
        <v>0</v>
      </c>
      <c r="ADI65">
        <v>0</v>
      </c>
      <c r="ADJ65">
        <v>0</v>
      </c>
      <c r="ADK65">
        <v>0</v>
      </c>
      <c r="ADL65">
        <v>0</v>
      </c>
      <c r="ADM65">
        <v>0</v>
      </c>
      <c r="ADN65">
        <v>0</v>
      </c>
      <c r="ADO65">
        <v>0</v>
      </c>
      <c r="ADP65">
        <v>0</v>
      </c>
      <c r="ADQ65">
        <v>0</v>
      </c>
      <c r="ADR65">
        <v>3</v>
      </c>
      <c r="ADS65">
        <v>0</v>
      </c>
      <c r="ADT65">
        <v>0</v>
      </c>
      <c r="ADU65">
        <v>0</v>
      </c>
      <c r="ADV65">
        <v>79</v>
      </c>
      <c r="ADW65">
        <v>10</v>
      </c>
      <c r="ADX65">
        <v>0</v>
      </c>
      <c r="ADY65">
        <v>0</v>
      </c>
      <c r="ADZ65">
        <v>0</v>
      </c>
      <c r="AEA65">
        <v>0</v>
      </c>
      <c r="AEB65">
        <v>0</v>
      </c>
      <c r="AEC65">
        <v>0</v>
      </c>
      <c r="AED65">
        <v>0</v>
      </c>
      <c r="AEE65">
        <v>0</v>
      </c>
      <c r="AEF65">
        <v>0</v>
      </c>
      <c r="AEG65">
        <v>0</v>
      </c>
      <c r="AEH65">
        <v>0</v>
      </c>
      <c r="AEI65">
        <v>0</v>
      </c>
      <c r="AEJ65">
        <v>0</v>
      </c>
      <c r="AEK65">
        <v>0</v>
      </c>
      <c r="AEL65">
        <v>0</v>
      </c>
      <c r="AEM65">
        <v>0</v>
      </c>
      <c r="AEN65">
        <v>0</v>
      </c>
      <c r="AEO65">
        <v>0</v>
      </c>
      <c r="AEP65">
        <v>0</v>
      </c>
      <c r="AEQ65">
        <v>89</v>
      </c>
      <c r="AER65">
        <v>0</v>
      </c>
      <c r="AES65">
        <v>0</v>
      </c>
      <c r="AET65">
        <v>0</v>
      </c>
      <c r="AEU65">
        <v>2836</v>
      </c>
      <c r="AEV65">
        <v>1361</v>
      </c>
      <c r="AEW65">
        <v>4</v>
      </c>
      <c r="AEX65">
        <v>0</v>
      </c>
      <c r="AEY65">
        <v>0</v>
      </c>
      <c r="AEZ65">
        <v>0</v>
      </c>
      <c r="AFA65">
        <v>0</v>
      </c>
      <c r="AFB65">
        <v>0</v>
      </c>
      <c r="AFC65">
        <v>0</v>
      </c>
      <c r="AFD65">
        <v>149</v>
      </c>
      <c r="AFE65">
        <v>0</v>
      </c>
      <c r="AFF65">
        <v>0</v>
      </c>
      <c r="AFG65">
        <v>0</v>
      </c>
      <c r="AFH65">
        <v>0</v>
      </c>
      <c r="AFI65">
        <v>0</v>
      </c>
      <c r="AFJ65">
        <v>0</v>
      </c>
      <c r="AFK65">
        <v>0</v>
      </c>
      <c r="AFL65">
        <v>0</v>
      </c>
      <c r="AFM65">
        <v>0</v>
      </c>
      <c r="AFN65">
        <v>0</v>
      </c>
      <c r="AFO65">
        <v>4</v>
      </c>
      <c r="AFP65">
        <v>4354</v>
      </c>
      <c r="AFQ65">
        <v>0</v>
      </c>
      <c r="AFR65">
        <v>0</v>
      </c>
      <c r="AFS65">
        <v>0</v>
      </c>
      <c r="AFT65">
        <v>1</v>
      </c>
      <c r="AFU65">
        <v>0</v>
      </c>
      <c r="AFV65">
        <v>0</v>
      </c>
      <c r="AFW65">
        <v>1</v>
      </c>
      <c r="AFX65">
        <v>0</v>
      </c>
      <c r="AFY65">
        <v>0</v>
      </c>
      <c r="AFZ65">
        <v>0</v>
      </c>
      <c r="AGA65">
        <v>0</v>
      </c>
      <c r="AGB65">
        <v>0</v>
      </c>
      <c r="AGC65">
        <v>0</v>
      </c>
      <c r="AGD65">
        <v>0</v>
      </c>
      <c r="AGE65">
        <v>0</v>
      </c>
      <c r="AGF65">
        <v>0</v>
      </c>
      <c r="AGG65">
        <v>0</v>
      </c>
      <c r="AGH65">
        <v>0</v>
      </c>
      <c r="AGI65">
        <v>0</v>
      </c>
      <c r="AGJ65">
        <v>0</v>
      </c>
      <c r="AGK65">
        <v>0</v>
      </c>
      <c r="AGL65">
        <v>0</v>
      </c>
      <c r="AGM65">
        <v>0</v>
      </c>
      <c r="AGN65">
        <v>0</v>
      </c>
      <c r="AGO65">
        <v>2</v>
      </c>
      <c r="AGP65">
        <v>0</v>
      </c>
      <c r="AGQ65">
        <v>0</v>
      </c>
      <c r="AGR65">
        <v>0</v>
      </c>
      <c r="AGS65">
        <v>0</v>
      </c>
      <c r="AGT65">
        <v>0</v>
      </c>
      <c r="AGU65">
        <v>0</v>
      </c>
      <c r="AGV65">
        <v>0</v>
      </c>
      <c r="AGW65">
        <v>0</v>
      </c>
      <c r="AGX65">
        <v>0</v>
      </c>
      <c r="AGY65">
        <v>0</v>
      </c>
      <c r="AGZ65">
        <v>0</v>
      </c>
      <c r="AHA65">
        <v>0</v>
      </c>
      <c r="AHB65">
        <v>0</v>
      </c>
      <c r="AHC65">
        <v>0</v>
      </c>
      <c r="AHD65">
        <v>0</v>
      </c>
      <c r="AHE65">
        <v>0</v>
      </c>
      <c r="AHF65">
        <v>0</v>
      </c>
      <c r="AHG65">
        <v>0</v>
      </c>
      <c r="AHH65">
        <v>0</v>
      </c>
      <c r="AHI65">
        <v>0</v>
      </c>
      <c r="AHJ65">
        <v>0</v>
      </c>
      <c r="AHK65">
        <v>0</v>
      </c>
      <c r="AHL65">
        <v>0</v>
      </c>
      <c r="AHM65">
        <v>0</v>
      </c>
      <c r="AHN65">
        <v>0</v>
      </c>
      <c r="AHO65">
        <v>0</v>
      </c>
      <c r="AHP65">
        <v>0</v>
      </c>
      <c r="AHQ65">
        <v>0</v>
      </c>
      <c r="AHR65">
        <v>1</v>
      </c>
      <c r="AHS65">
        <v>1</v>
      </c>
      <c r="AHT65">
        <v>0</v>
      </c>
      <c r="AHU65">
        <v>0</v>
      </c>
      <c r="AHV65">
        <v>0</v>
      </c>
      <c r="AHW65">
        <v>0</v>
      </c>
      <c r="AHX65">
        <v>0</v>
      </c>
      <c r="AHY65">
        <v>0</v>
      </c>
      <c r="AHZ65">
        <v>0</v>
      </c>
      <c r="AIA65">
        <v>0</v>
      </c>
      <c r="AIB65">
        <v>0</v>
      </c>
      <c r="AIC65">
        <v>0</v>
      </c>
      <c r="AID65">
        <v>0</v>
      </c>
      <c r="AIE65">
        <v>0</v>
      </c>
      <c r="AIF65">
        <v>0</v>
      </c>
      <c r="AIG65">
        <v>0</v>
      </c>
      <c r="AIH65">
        <v>0</v>
      </c>
      <c r="AII65">
        <v>0</v>
      </c>
      <c r="AIJ65">
        <v>0</v>
      </c>
      <c r="AIK65">
        <v>0</v>
      </c>
      <c r="AIL65">
        <v>0</v>
      </c>
      <c r="AIM65">
        <v>2</v>
      </c>
      <c r="AIN65">
        <v>0</v>
      </c>
      <c r="AIO65">
        <v>0</v>
      </c>
      <c r="AIP65">
        <v>0</v>
      </c>
      <c r="AIQ65">
        <v>0</v>
      </c>
      <c r="AIR65">
        <v>0</v>
      </c>
      <c r="AIS65">
        <v>0</v>
      </c>
      <c r="AIT65">
        <v>0</v>
      </c>
      <c r="AIU65">
        <v>0</v>
      </c>
      <c r="AIV65">
        <v>0</v>
      </c>
      <c r="AIW65">
        <v>0</v>
      </c>
      <c r="AIX65">
        <v>0</v>
      </c>
      <c r="AIY65">
        <v>0</v>
      </c>
      <c r="AIZ65">
        <v>0</v>
      </c>
      <c r="AJA65">
        <v>0</v>
      </c>
      <c r="AJB65">
        <v>0</v>
      </c>
      <c r="AJC65">
        <v>0</v>
      </c>
      <c r="AJD65">
        <v>0</v>
      </c>
      <c r="AJE65">
        <v>0</v>
      </c>
      <c r="AJF65">
        <v>0</v>
      </c>
      <c r="AJG65">
        <v>0</v>
      </c>
      <c r="AJH65">
        <v>0</v>
      </c>
      <c r="AJI65">
        <v>0</v>
      </c>
      <c r="AJJ65">
        <v>0</v>
      </c>
      <c r="AJK65">
        <v>0</v>
      </c>
      <c r="AJL65">
        <v>0</v>
      </c>
      <c r="AJM65">
        <v>0</v>
      </c>
      <c r="AJN65">
        <v>0</v>
      </c>
      <c r="AJO65">
        <v>0</v>
      </c>
      <c r="AJP65">
        <v>3094</v>
      </c>
      <c r="AJQ65">
        <v>0</v>
      </c>
      <c r="AJR65">
        <v>0</v>
      </c>
      <c r="AJS65">
        <v>0</v>
      </c>
      <c r="AJT65">
        <v>0</v>
      </c>
      <c r="AJU65">
        <v>2</v>
      </c>
      <c r="AJV65">
        <v>0</v>
      </c>
      <c r="AJW65">
        <v>0</v>
      </c>
      <c r="AJX65">
        <v>0</v>
      </c>
      <c r="AJY65">
        <v>0</v>
      </c>
      <c r="AJZ65">
        <v>0</v>
      </c>
      <c r="AKA65">
        <v>0</v>
      </c>
      <c r="AKB65">
        <v>0</v>
      </c>
      <c r="AKC65">
        <v>0</v>
      </c>
      <c r="AKD65">
        <v>0</v>
      </c>
      <c r="AKE65">
        <v>0</v>
      </c>
      <c r="AKF65">
        <v>269</v>
      </c>
      <c r="AKG65">
        <v>134</v>
      </c>
      <c r="AKH65">
        <v>0</v>
      </c>
      <c r="AKI65">
        <v>0</v>
      </c>
      <c r="AKJ65">
        <v>0</v>
      </c>
      <c r="AKK65">
        <v>0</v>
      </c>
      <c r="AKL65">
        <v>0</v>
      </c>
      <c r="AKM65">
        <v>0</v>
      </c>
      <c r="AKN65">
        <v>0</v>
      </c>
      <c r="AKO65">
        <v>0</v>
      </c>
      <c r="AKP65">
        <v>0</v>
      </c>
      <c r="AKQ65">
        <v>0</v>
      </c>
      <c r="AKR65">
        <v>0</v>
      </c>
      <c r="AKS65">
        <v>0</v>
      </c>
      <c r="AKT65">
        <v>0</v>
      </c>
      <c r="AKU65">
        <v>0</v>
      </c>
      <c r="AKV65">
        <v>0</v>
      </c>
      <c r="AKW65">
        <v>0</v>
      </c>
      <c r="AKX65">
        <v>0</v>
      </c>
      <c r="AKY65">
        <v>0</v>
      </c>
      <c r="AKZ65">
        <v>0</v>
      </c>
      <c r="ALA65">
        <v>0</v>
      </c>
      <c r="ALB65">
        <v>0</v>
      </c>
      <c r="ALC65">
        <v>0</v>
      </c>
      <c r="ALD65">
        <v>0</v>
      </c>
      <c r="ALE65">
        <v>0</v>
      </c>
      <c r="ALF65">
        <v>0</v>
      </c>
      <c r="ALG65">
        <v>0</v>
      </c>
      <c r="ALH65">
        <v>0</v>
      </c>
    </row>
    <row r="66" spans="1:996" hidden="1">
      <c r="A66" s="178" t="s">
        <v>186</v>
      </c>
      <c r="B66">
        <v>452</v>
      </c>
      <c r="C66">
        <v>162</v>
      </c>
      <c r="D66">
        <v>22</v>
      </c>
      <c r="E66">
        <v>5</v>
      </c>
      <c r="F66">
        <v>0</v>
      </c>
      <c r="G66">
        <v>9</v>
      </c>
      <c r="H66">
        <v>0</v>
      </c>
      <c r="I66">
        <v>32</v>
      </c>
      <c r="J66">
        <v>0</v>
      </c>
      <c r="K66">
        <v>0</v>
      </c>
      <c r="L66">
        <v>0</v>
      </c>
      <c r="M66">
        <v>0</v>
      </c>
      <c r="N66">
        <v>0</v>
      </c>
      <c r="O66">
        <v>44</v>
      </c>
      <c r="P66">
        <v>0</v>
      </c>
      <c r="Q66">
        <v>0</v>
      </c>
      <c r="R66">
        <v>0</v>
      </c>
      <c r="S66">
        <v>8</v>
      </c>
      <c r="T66">
        <v>0</v>
      </c>
      <c r="U66">
        <v>0</v>
      </c>
      <c r="V66">
        <v>8</v>
      </c>
      <c r="W66">
        <v>742</v>
      </c>
      <c r="X66">
        <v>0</v>
      </c>
      <c r="Y66">
        <v>79</v>
      </c>
      <c r="Z66">
        <v>0</v>
      </c>
      <c r="AA66">
        <v>718</v>
      </c>
      <c r="AB66">
        <v>49</v>
      </c>
      <c r="AC66">
        <v>19</v>
      </c>
      <c r="AD66">
        <v>0</v>
      </c>
      <c r="AE66">
        <v>0</v>
      </c>
      <c r="AF66">
        <v>1</v>
      </c>
      <c r="AG66">
        <v>0</v>
      </c>
      <c r="AH66">
        <v>480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36</v>
      </c>
      <c r="AO66">
        <v>0</v>
      </c>
      <c r="AP66">
        <v>0</v>
      </c>
      <c r="AQ66">
        <v>0</v>
      </c>
      <c r="AR66">
        <v>10</v>
      </c>
      <c r="AS66">
        <v>0</v>
      </c>
      <c r="AT66">
        <v>1</v>
      </c>
      <c r="AU66">
        <v>46</v>
      </c>
      <c r="AV66">
        <v>1360</v>
      </c>
      <c r="AW66">
        <v>0</v>
      </c>
      <c r="AX66">
        <v>91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3</v>
      </c>
      <c r="CS66">
        <v>0</v>
      </c>
      <c r="CT66">
        <v>3</v>
      </c>
      <c r="CU66">
        <v>0</v>
      </c>
      <c r="CV66">
        <v>1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51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51</v>
      </c>
      <c r="ES66">
        <v>0</v>
      </c>
      <c r="ET66">
        <v>0</v>
      </c>
      <c r="EU66">
        <v>0</v>
      </c>
      <c r="EV66">
        <v>6</v>
      </c>
      <c r="EW66">
        <v>0</v>
      </c>
      <c r="EX66">
        <v>1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1</v>
      </c>
      <c r="FJ66">
        <v>0</v>
      </c>
      <c r="FK66">
        <v>0</v>
      </c>
      <c r="FL66">
        <v>1</v>
      </c>
      <c r="FM66">
        <v>0</v>
      </c>
      <c r="FN66">
        <v>0</v>
      </c>
      <c r="FO66">
        <v>7</v>
      </c>
      <c r="FP66">
        <v>3</v>
      </c>
      <c r="FQ66">
        <v>19</v>
      </c>
      <c r="FR66">
        <v>0</v>
      </c>
      <c r="FS66">
        <v>0</v>
      </c>
      <c r="FT66">
        <v>0</v>
      </c>
      <c r="FU66">
        <v>1068</v>
      </c>
      <c r="FV66">
        <v>0</v>
      </c>
      <c r="FW66">
        <v>1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2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1</v>
      </c>
      <c r="GO66">
        <v>1250</v>
      </c>
      <c r="GP66">
        <v>2322</v>
      </c>
      <c r="GQ66">
        <v>0</v>
      </c>
      <c r="GR66">
        <v>35</v>
      </c>
      <c r="GS66">
        <v>0</v>
      </c>
      <c r="GT66">
        <v>132</v>
      </c>
      <c r="GU66">
        <v>0</v>
      </c>
      <c r="GV66">
        <v>1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133</v>
      </c>
      <c r="HP66">
        <v>0</v>
      </c>
      <c r="HQ66">
        <v>1</v>
      </c>
      <c r="HR66">
        <v>0</v>
      </c>
      <c r="HS66">
        <v>40</v>
      </c>
      <c r="HT66">
        <v>14</v>
      </c>
      <c r="HU66">
        <v>8</v>
      </c>
      <c r="HV66">
        <v>0</v>
      </c>
      <c r="HW66">
        <v>0</v>
      </c>
      <c r="HX66">
        <v>0</v>
      </c>
      <c r="HY66">
        <v>0</v>
      </c>
      <c r="HZ66">
        <v>0</v>
      </c>
      <c r="IA66">
        <v>0</v>
      </c>
      <c r="IB66">
        <v>0</v>
      </c>
      <c r="IC66">
        <v>0</v>
      </c>
      <c r="ID66">
        <v>0</v>
      </c>
      <c r="IE66">
        <v>3</v>
      </c>
      <c r="IF66">
        <v>3</v>
      </c>
      <c r="IG66">
        <v>0</v>
      </c>
      <c r="IH66">
        <v>0</v>
      </c>
      <c r="II66">
        <v>0</v>
      </c>
      <c r="IJ66">
        <v>1</v>
      </c>
      <c r="IK66">
        <v>0</v>
      </c>
      <c r="IL66">
        <v>0</v>
      </c>
      <c r="IM66">
        <v>1</v>
      </c>
      <c r="IN66">
        <v>70</v>
      </c>
      <c r="IO66">
        <v>0</v>
      </c>
      <c r="IP66">
        <v>8</v>
      </c>
      <c r="IQ66">
        <v>0</v>
      </c>
      <c r="IR66">
        <v>26</v>
      </c>
      <c r="IS66">
        <v>3</v>
      </c>
      <c r="IT66">
        <v>9</v>
      </c>
      <c r="IU66">
        <v>0</v>
      </c>
      <c r="IV66">
        <v>0</v>
      </c>
      <c r="IW66">
        <v>1</v>
      </c>
      <c r="IX66">
        <v>0</v>
      </c>
      <c r="IY66">
        <v>0</v>
      </c>
      <c r="IZ66">
        <v>0</v>
      </c>
      <c r="JA66">
        <v>0</v>
      </c>
      <c r="JB66">
        <v>0</v>
      </c>
      <c r="JC66">
        <v>0</v>
      </c>
      <c r="JD66">
        <v>35</v>
      </c>
      <c r="JE66">
        <v>5</v>
      </c>
      <c r="JF66">
        <v>0</v>
      </c>
      <c r="JG66">
        <v>0</v>
      </c>
      <c r="JH66">
        <v>0</v>
      </c>
      <c r="JI66">
        <v>0</v>
      </c>
      <c r="JJ66">
        <v>5</v>
      </c>
      <c r="JK66">
        <v>0</v>
      </c>
      <c r="JL66">
        <v>3</v>
      </c>
      <c r="JM66">
        <v>87</v>
      </c>
      <c r="JN66">
        <v>0</v>
      </c>
      <c r="JO66">
        <v>10</v>
      </c>
      <c r="JP66">
        <v>0</v>
      </c>
      <c r="JQ66">
        <v>160</v>
      </c>
      <c r="JR66">
        <v>19</v>
      </c>
      <c r="JS66">
        <v>3</v>
      </c>
      <c r="JT66">
        <v>0</v>
      </c>
      <c r="JU66">
        <v>0</v>
      </c>
      <c r="JV66">
        <v>2</v>
      </c>
      <c r="JW66">
        <v>0</v>
      </c>
      <c r="JX66">
        <v>0</v>
      </c>
      <c r="JY66">
        <v>0</v>
      </c>
      <c r="JZ66">
        <v>0</v>
      </c>
      <c r="KA66">
        <v>0</v>
      </c>
      <c r="KB66">
        <v>0</v>
      </c>
      <c r="KC66">
        <v>0</v>
      </c>
      <c r="KD66">
        <v>5</v>
      </c>
      <c r="KE66">
        <v>0</v>
      </c>
      <c r="KF66">
        <v>0</v>
      </c>
      <c r="KG66">
        <v>0</v>
      </c>
      <c r="KH66">
        <v>2</v>
      </c>
      <c r="KI66">
        <v>0</v>
      </c>
      <c r="KJ66">
        <v>1</v>
      </c>
      <c r="KK66">
        <v>0</v>
      </c>
      <c r="KL66">
        <v>192</v>
      </c>
      <c r="KM66">
        <v>0</v>
      </c>
      <c r="KN66">
        <v>11</v>
      </c>
      <c r="KO66">
        <v>0</v>
      </c>
      <c r="KP66">
        <v>5</v>
      </c>
      <c r="KQ66">
        <v>0</v>
      </c>
      <c r="KR66">
        <v>0</v>
      </c>
      <c r="KS66">
        <v>0</v>
      </c>
      <c r="KT66">
        <v>0</v>
      </c>
      <c r="KU66">
        <v>0</v>
      </c>
      <c r="KV66">
        <v>0</v>
      </c>
      <c r="KW66">
        <v>0</v>
      </c>
      <c r="KX66">
        <v>0</v>
      </c>
      <c r="KY66">
        <v>0</v>
      </c>
      <c r="KZ66">
        <v>0</v>
      </c>
      <c r="LA66">
        <v>0</v>
      </c>
      <c r="LB66">
        <v>0</v>
      </c>
      <c r="LC66">
        <v>0</v>
      </c>
      <c r="LD66">
        <v>0</v>
      </c>
      <c r="LE66">
        <v>0</v>
      </c>
      <c r="LF66">
        <v>0</v>
      </c>
      <c r="LG66">
        <v>0</v>
      </c>
      <c r="LH66">
        <v>0</v>
      </c>
      <c r="LI66">
        <v>0</v>
      </c>
      <c r="LJ66">
        <v>1</v>
      </c>
      <c r="LK66">
        <v>6</v>
      </c>
      <c r="LL66">
        <v>0</v>
      </c>
      <c r="LM66">
        <v>0</v>
      </c>
      <c r="LN66">
        <v>0</v>
      </c>
      <c r="LO66">
        <v>12</v>
      </c>
      <c r="LP66">
        <v>0</v>
      </c>
      <c r="LQ66">
        <v>0</v>
      </c>
      <c r="LR66">
        <v>0</v>
      </c>
      <c r="LS66">
        <v>0</v>
      </c>
      <c r="LT66">
        <v>0</v>
      </c>
      <c r="LU66">
        <v>0</v>
      </c>
      <c r="LV66">
        <v>0</v>
      </c>
      <c r="LW66">
        <v>0</v>
      </c>
      <c r="LX66">
        <v>0</v>
      </c>
      <c r="LY66">
        <v>0</v>
      </c>
      <c r="LZ66">
        <v>0</v>
      </c>
      <c r="MA66">
        <v>0</v>
      </c>
      <c r="MB66">
        <v>0</v>
      </c>
      <c r="MC66">
        <v>0</v>
      </c>
      <c r="MD66">
        <v>0</v>
      </c>
      <c r="ME66">
        <v>0</v>
      </c>
      <c r="MF66">
        <v>0</v>
      </c>
      <c r="MG66">
        <v>0</v>
      </c>
      <c r="MH66">
        <v>0</v>
      </c>
      <c r="MI66">
        <v>0</v>
      </c>
      <c r="MJ66">
        <v>12</v>
      </c>
      <c r="MK66">
        <v>0</v>
      </c>
      <c r="ML66">
        <v>0</v>
      </c>
      <c r="MM66">
        <v>0</v>
      </c>
      <c r="MN66">
        <v>8</v>
      </c>
      <c r="MO66">
        <v>1</v>
      </c>
      <c r="MP66">
        <v>1</v>
      </c>
      <c r="MQ66">
        <v>0</v>
      </c>
      <c r="MR66">
        <v>0</v>
      </c>
      <c r="MS66">
        <v>0</v>
      </c>
      <c r="MT66">
        <v>0</v>
      </c>
      <c r="MU66">
        <v>0</v>
      </c>
      <c r="MV66">
        <v>0</v>
      </c>
      <c r="MW66">
        <v>0</v>
      </c>
      <c r="MX66">
        <v>0</v>
      </c>
      <c r="MY66">
        <v>0</v>
      </c>
      <c r="MZ66">
        <v>0</v>
      </c>
      <c r="NA66">
        <v>0</v>
      </c>
      <c r="NB66">
        <v>0</v>
      </c>
      <c r="NC66">
        <v>0</v>
      </c>
      <c r="ND66">
        <v>0</v>
      </c>
      <c r="NE66">
        <v>0</v>
      </c>
      <c r="NF66">
        <v>0</v>
      </c>
      <c r="NG66">
        <v>0</v>
      </c>
      <c r="NH66">
        <v>0</v>
      </c>
      <c r="NI66">
        <v>10</v>
      </c>
      <c r="NJ66">
        <v>0</v>
      </c>
      <c r="NK66">
        <v>0</v>
      </c>
      <c r="NL66">
        <v>0</v>
      </c>
      <c r="NM66">
        <v>30</v>
      </c>
      <c r="NN66">
        <v>0</v>
      </c>
      <c r="NO66">
        <v>2</v>
      </c>
      <c r="NP66">
        <v>0</v>
      </c>
      <c r="NQ66">
        <v>0</v>
      </c>
      <c r="NR66">
        <v>0</v>
      </c>
      <c r="NS66">
        <v>0</v>
      </c>
      <c r="NT66">
        <v>0</v>
      </c>
      <c r="NU66">
        <v>0</v>
      </c>
      <c r="NV66">
        <v>0</v>
      </c>
      <c r="NW66">
        <v>0</v>
      </c>
      <c r="NX66">
        <v>0</v>
      </c>
      <c r="NY66">
        <v>0</v>
      </c>
      <c r="NZ66">
        <v>1</v>
      </c>
      <c r="OA66">
        <v>0</v>
      </c>
      <c r="OB66">
        <v>0</v>
      </c>
      <c r="OC66">
        <v>0</v>
      </c>
      <c r="OD66">
        <v>0</v>
      </c>
      <c r="OE66">
        <v>0</v>
      </c>
      <c r="OF66">
        <v>0</v>
      </c>
      <c r="OG66">
        <v>48</v>
      </c>
      <c r="OH66">
        <v>81</v>
      </c>
      <c r="OI66">
        <v>0</v>
      </c>
      <c r="OJ66">
        <v>4</v>
      </c>
      <c r="OK66">
        <v>0</v>
      </c>
      <c r="OL66">
        <v>2708</v>
      </c>
      <c r="OM66">
        <v>248</v>
      </c>
      <c r="ON66">
        <v>67</v>
      </c>
      <c r="OO66">
        <v>5</v>
      </c>
      <c r="OP66">
        <v>0</v>
      </c>
      <c r="OQ66">
        <v>13</v>
      </c>
      <c r="OR66">
        <v>0</v>
      </c>
      <c r="OS66">
        <v>512</v>
      </c>
      <c r="OT66">
        <v>0</v>
      </c>
      <c r="OU66">
        <v>0</v>
      </c>
      <c r="OV66">
        <v>0</v>
      </c>
      <c r="OW66">
        <v>0</v>
      </c>
      <c r="OX66">
        <v>38</v>
      </c>
      <c r="OY66">
        <v>97</v>
      </c>
      <c r="OZ66">
        <v>0</v>
      </c>
      <c r="PA66">
        <v>0</v>
      </c>
      <c r="PB66">
        <v>1</v>
      </c>
      <c r="PC66">
        <v>21</v>
      </c>
      <c r="PD66">
        <v>5</v>
      </c>
      <c r="PE66">
        <v>13</v>
      </c>
      <c r="PF66">
        <v>1360</v>
      </c>
      <c r="PG66">
        <v>5088</v>
      </c>
      <c r="PH66">
        <v>0</v>
      </c>
      <c r="PI66">
        <v>240</v>
      </c>
      <c r="PJ66">
        <v>0</v>
      </c>
      <c r="PK66">
        <v>466</v>
      </c>
      <c r="PL66">
        <v>299</v>
      </c>
      <c r="PM66">
        <v>14</v>
      </c>
      <c r="PN66">
        <v>0</v>
      </c>
      <c r="PO66">
        <v>0</v>
      </c>
      <c r="PP66">
        <v>0</v>
      </c>
      <c r="PQ66">
        <v>0</v>
      </c>
      <c r="PR66">
        <v>0</v>
      </c>
      <c r="PS66">
        <v>0</v>
      </c>
      <c r="PT66">
        <v>33</v>
      </c>
      <c r="PU66">
        <v>0</v>
      </c>
      <c r="PV66">
        <v>0</v>
      </c>
      <c r="PW66">
        <v>0</v>
      </c>
      <c r="PX66">
        <v>0</v>
      </c>
      <c r="PY66">
        <v>0</v>
      </c>
      <c r="PZ66">
        <v>0</v>
      </c>
      <c r="QA66">
        <v>0</v>
      </c>
      <c r="QB66">
        <v>0</v>
      </c>
      <c r="QC66">
        <v>0</v>
      </c>
      <c r="QD66">
        <v>0</v>
      </c>
      <c r="QE66">
        <v>92</v>
      </c>
      <c r="QF66">
        <v>904</v>
      </c>
      <c r="QG66">
        <v>0</v>
      </c>
      <c r="QH66">
        <v>8</v>
      </c>
      <c r="QI66">
        <v>0</v>
      </c>
      <c r="QJ66">
        <v>832</v>
      </c>
      <c r="QK66">
        <v>687</v>
      </c>
      <c r="QL66">
        <v>116</v>
      </c>
      <c r="QM66">
        <v>0</v>
      </c>
      <c r="QN66">
        <v>0</v>
      </c>
      <c r="QO66">
        <v>0</v>
      </c>
      <c r="QP66">
        <v>0</v>
      </c>
      <c r="QQ66">
        <v>0</v>
      </c>
      <c r="QR66">
        <v>0</v>
      </c>
      <c r="QS66">
        <v>11</v>
      </c>
      <c r="QT66">
        <v>0</v>
      </c>
      <c r="QU66">
        <v>0</v>
      </c>
      <c r="QV66">
        <v>0</v>
      </c>
      <c r="QW66">
        <v>0</v>
      </c>
      <c r="QX66">
        <v>0</v>
      </c>
      <c r="QY66">
        <v>0</v>
      </c>
      <c r="QZ66">
        <v>0</v>
      </c>
      <c r="RA66">
        <v>0</v>
      </c>
      <c r="RB66">
        <v>0</v>
      </c>
      <c r="RC66">
        <v>0</v>
      </c>
      <c r="RD66">
        <v>335</v>
      </c>
      <c r="RE66">
        <v>1981</v>
      </c>
      <c r="RF66">
        <v>0</v>
      </c>
      <c r="RG66">
        <v>1</v>
      </c>
      <c r="RH66">
        <v>0</v>
      </c>
      <c r="RI66">
        <v>14</v>
      </c>
      <c r="RJ66">
        <v>6</v>
      </c>
      <c r="RK66">
        <v>0</v>
      </c>
      <c r="RL66">
        <v>0</v>
      </c>
      <c r="RM66">
        <v>0</v>
      </c>
      <c r="RN66">
        <v>0</v>
      </c>
      <c r="RO66">
        <v>0</v>
      </c>
      <c r="RP66">
        <v>0</v>
      </c>
      <c r="RQ66">
        <v>0</v>
      </c>
      <c r="RR66">
        <v>0</v>
      </c>
      <c r="RS66">
        <v>0</v>
      </c>
      <c r="RT66">
        <v>0</v>
      </c>
      <c r="RU66">
        <v>0</v>
      </c>
      <c r="RV66">
        <v>0</v>
      </c>
      <c r="RW66">
        <v>0</v>
      </c>
      <c r="RX66">
        <v>0</v>
      </c>
      <c r="RY66">
        <v>0</v>
      </c>
      <c r="RZ66">
        <v>0</v>
      </c>
      <c r="SA66">
        <v>0</v>
      </c>
      <c r="SB66">
        <v>0</v>
      </c>
      <c r="SC66">
        <v>2</v>
      </c>
      <c r="SD66">
        <v>22</v>
      </c>
      <c r="SE66">
        <v>0</v>
      </c>
      <c r="SF66">
        <v>0</v>
      </c>
      <c r="SG66">
        <v>0</v>
      </c>
      <c r="SH66">
        <v>0</v>
      </c>
      <c r="SI66">
        <v>0</v>
      </c>
      <c r="SJ66">
        <v>0</v>
      </c>
      <c r="SK66">
        <v>0</v>
      </c>
      <c r="SL66">
        <v>0</v>
      </c>
      <c r="SM66">
        <v>0</v>
      </c>
      <c r="SN66">
        <v>0</v>
      </c>
      <c r="SO66">
        <v>0</v>
      </c>
      <c r="SP66">
        <v>0</v>
      </c>
      <c r="SQ66">
        <v>0</v>
      </c>
      <c r="SR66">
        <v>0</v>
      </c>
      <c r="SS66">
        <v>0</v>
      </c>
      <c r="ST66">
        <v>0</v>
      </c>
      <c r="SU66">
        <v>0</v>
      </c>
      <c r="SV66">
        <v>0</v>
      </c>
      <c r="SW66">
        <v>0</v>
      </c>
      <c r="SX66">
        <v>0</v>
      </c>
      <c r="SY66">
        <v>0</v>
      </c>
      <c r="SZ66">
        <v>0</v>
      </c>
      <c r="TA66">
        <v>0</v>
      </c>
      <c r="TB66">
        <v>0</v>
      </c>
      <c r="TC66">
        <v>0</v>
      </c>
      <c r="TD66">
        <v>0</v>
      </c>
      <c r="TE66">
        <v>0</v>
      </c>
      <c r="TF66">
        <v>0</v>
      </c>
      <c r="TG66">
        <v>0</v>
      </c>
      <c r="TH66">
        <v>1</v>
      </c>
      <c r="TI66">
        <v>0</v>
      </c>
      <c r="TJ66">
        <v>0</v>
      </c>
      <c r="TK66">
        <v>0</v>
      </c>
      <c r="TL66">
        <v>0</v>
      </c>
      <c r="TM66">
        <v>0</v>
      </c>
      <c r="TN66">
        <v>0</v>
      </c>
      <c r="TO66">
        <v>0</v>
      </c>
      <c r="TP66">
        <v>0</v>
      </c>
      <c r="TQ66">
        <v>0</v>
      </c>
      <c r="TR66">
        <v>0</v>
      </c>
      <c r="TS66">
        <v>0</v>
      </c>
      <c r="TT66">
        <v>0</v>
      </c>
      <c r="TU66">
        <v>0</v>
      </c>
      <c r="TV66">
        <v>0</v>
      </c>
      <c r="TW66">
        <v>0</v>
      </c>
      <c r="TX66">
        <v>0</v>
      </c>
      <c r="TY66">
        <v>0</v>
      </c>
      <c r="TZ66">
        <v>0</v>
      </c>
      <c r="UA66">
        <v>0</v>
      </c>
      <c r="UB66">
        <v>1</v>
      </c>
      <c r="UC66">
        <v>0</v>
      </c>
      <c r="UD66">
        <v>0</v>
      </c>
      <c r="UE66">
        <v>0</v>
      </c>
      <c r="UF66">
        <v>0</v>
      </c>
      <c r="UG66">
        <v>0</v>
      </c>
      <c r="UH66">
        <v>0</v>
      </c>
      <c r="UI66">
        <v>0</v>
      </c>
      <c r="UJ66">
        <v>0</v>
      </c>
      <c r="UK66">
        <v>0</v>
      </c>
      <c r="UL66">
        <v>0</v>
      </c>
      <c r="UM66">
        <v>0</v>
      </c>
      <c r="UN66">
        <v>0</v>
      </c>
      <c r="UO66">
        <v>0</v>
      </c>
      <c r="UP66">
        <v>0</v>
      </c>
      <c r="UQ66">
        <v>0</v>
      </c>
      <c r="UR66">
        <v>0</v>
      </c>
      <c r="US66">
        <v>0</v>
      </c>
      <c r="UT66">
        <v>0</v>
      </c>
      <c r="UU66">
        <v>0</v>
      </c>
      <c r="UV66">
        <v>0</v>
      </c>
      <c r="UW66">
        <v>0</v>
      </c>
      <c r="UX66">
        <v>0</v>
      </c>
      <c r="UY66">
        <v>0</v>
      </c>
      <c r="UZ66">
        <v>0</v>
      </c>
      <c r="VA66">
        <v>0</v>
      </c>
      <c r="VB66">
        <v>0</v>
      </c>
      <c r="VC66">
        <v>0</v>
      </c>
      <c r="VD66">
        <v>0</v>
      </c>
      <c r="VE66">
        <v>0</v>
      </c>
      <c r="VF66">
        <v>0</v>
      </c>
      <c r="VG66">
        <v>0</v>
      </c>
      <c r="VH66">
        <v>0</v>
      </c>
      <c r="VI66">
        <v>0</v>
      </c>
      <c r="VJ66">
        <v>0</v>
      </c>
      <c r="VK66">
        <v>0</v>
      </c>
      <c r="VL66">
        <v>0</v>
      </c>
      <c r="VM66">
        <v>0</v>
      </c>
      <c r="VN66">
        <v>0</v>
      </c>
      <c r="VO66">
        <v>0</v>
      </c>
      <c r="VP66">
        <v>0</v>
      </c>
      <c r="VQ66">
        <v>0</v>
      </c>
      <c r="VR66">
        <v>0</v>
      </c>
      <c r="VS66">
        <v>0</v>
      </c>
      <c r="VT66">
        <v>0</v>
      </c>
      <c r="VU66">
        <v>0</v>
      </c>
      <c r="VV66">
        <v>0</v>
      </c>
      <c r="VW66">
        <v>0</v>
      </c>
      <c r="VX66">
        <v>0</v>
      </c>
      <c r="VY66">
        <v>1</v>
      </c>
      <c r="VZ66">
        <v>1</v>
      </c>
      <c r="WA66">
        <v>0</v>
      </c>
      <c r="WB66">
        <v>0</v>
      </c>
      <c r="WC66">
        <v>0</v>
      </c>
      <c r="WD66">
        <v>0</v>
      </c>
      <c r="WE66">
        <v>3</v>
      </c>
      <c r="WF66">
        <v>0</v>
      </c>
      <c r="WG66">
        <v>0</v>
      </c>
      <c r="WH66">
        <v>0</v>
      </c>
      <c r="WI66">
        <v>0</v>
      </c>
      <c r="WJ66">
        <v>0</v>
      </c>
      <c r="WK66">
        <v>0</v>
      </c>
      <c r="WL66">
        <v>0</v>
      </c>
      <c r="WM66">
        <v>0</v>
      </c>
      <c r="WN66">
        <v>0</v>
      </c>
      <c r="WO66">
        <v>0</v>
      </c>
      <c r="WP66">
        <v>0</v>
      </c>
      <c r="WQ66">
        <v>0</v>
      </c>
      <c r="WR66">
        <v>0</v>
      </c>
      <c r="WS66">
        <v>0</v>
      </c>
      <c r="WT66">
        <v>0</v>
      </c>
      <c r="WU66">
        <v>0</v>
      </c>
      <c r="WV66">
        <v>0</v>
      </c>
      <c r="WW66">
        <v>0</v>
      </c>
      <c r="WX66">
        <v>0</v>
      </c>
      <c r="WY66">
        <v>3</v>
      </c>
      <c r="WZ66">
        <v>0</v>
      </c>
      <c r="XA66">
        <v>0</v>
      </c>
      <c r="XB66">
        <v>0</v>
      </c>
      <c r="XC66">
        <v>20</v>
      </c>
      <c r="XD66">
        <v>13</v>
      </c>
      <c r="XE66">
        <v>7</v>
      </c>
      <c r="XF66">
        <v>0</v>
      </c>
      <c r="XG66">
        <v>0</v>
      </c>
      <c r="XH66">
        <v>0</v>
      </c>
      <c r="XI66">
        <v>0</v>
      </c>
      <c r="XJ66">
        <v>0</v>
      </c>
      <c r="XK66">
        <v>0</v>
      </c>
      <c r="XL66">
        <v>0</v>
      </c>
      <c r="XM66">
        <v>0</v>
      </c>
      <c r="XN66">
        <v>0</v>
      </c>
      <c r="XO66">
        <v>0</v>
      </c>
      <c r="XP66">
        <v>0</v>
      </c>
      <c r="XQ66">
        <v>0</v>
      </c>
      <c r="XR66">
        <v>0</v>
      </c>
      <c r="XS66">
        <v>0</v>
      </c>
      <c r="XT66">
        <v>0</v>
      </c>
      <c r="XU66">
        <v>0</v>
      </c>
      <c r="XV66">
        <v>0</v>
      </c>
      <c r="XW66">
        <v>5</v>
      </c>
      <c r="XX66">
        <v>45</v>
      </c>
      <c r="XY66">
        <v>0</v>
      </c>
      <c r="XZ66">
        <v>0</v>
      </c>
      <c r="YA66">
        <v>0</v>
      </c>
      <c r="YB66">
        <v>6</v>
      </c>
      <c r="YC66">
        <v>4</v>
      </c>
      <c r="YD66">
        <v>0</v>
      </c>
      <c r="YE66">
        <v>0</v>
      </c>
      <c r="YF66">
        <v>0</v>
      </c>
      <c r="YG66">
        <v>0</v>
      </c>
      <c r="YH66">
        <v>0</v>
      </c>
      <c r="YI66">
        <v>0</v>
      </c>
      <c r="YJ66">
        <v>0</v>
      </c>
      <c r="YK66">
        <v>0</v>
      </c>
      <c r="YL66">
        <v>0</v>
      </c>
      <c r="YM66">
        <v>0</v>
      </c>
      <c r="YN66">
        <v>0</v>
      </c>
      <c r="YO66">
        <v>0</v>
      </c>
      <c r="YP66">
        <v>0</v>
      </c>
      <c r="YQ66">
        <v>0</v>
      </c>
      <c r="YR66">
        <v>0</v>
      </c>
      <c r="YS66">
        <v>0</v>
      </c>
      <c r="YT66">
        <v>0</v>
      </c>
      <c r="YU66">
        <v>0</v>
      </c>
      <c r="YV66">
        <v>5</v>
      </c>
      <c r="YW66">
        <v>15</v>
      </c>
      <c r="YX66">
        <v>0</v>
      </c>
      <c r="YY66">
        <v>0</v>
      </c>
      <c r="YZ66">
        <v>0</v>
      </c>
      <c r="ZA66">
        <v>0</v>
      </c>
      <c r="ZB66">
        <v>0</v>
      </c>
      <c r="ZC66">
        <v>0</v>
      </c>
      <c r="ZD66">
        <v>0</v>
      </c>
      <c r="ZE66">
        <v>0</v>
      </c>
      <c r="ZF66">
        <v>0</v>
      </c>
      <c r="ZG66">
        <v>0</v>
      </c>
      <c r="ZH66">
        <v>0</v>
      </c>
      <c r="ZI66">
        <v>0</v>
      </c>
      <c r="ZJ66">
        <v>0</v>
      </c>
      <c r="ZK66">
        <v>0</v>
      </c>
      <c r="ZL66">
        <v>0</v>
      </c>
      <c r="ZM66">
        <v>0</v>
      </c>
      <c r="ZN66">
        <v>0</v>
      </c>
      <c r="ZO66">
        <v>0</v>
      </c>
      <c r="ZP66">
        <v>0</v>
      </c>
      <c r="ZQ66">
        <v>0</v>
      </c>
      <c r="ZR66">
        <v>0</v>
      </c>
      <c r="ZS66">
        <v>0</v>
      </c>
      <c r="ZT66">
        <v>0</v>
      </c>
      <c r="ZU66">
        <v>5</v>
      </c>
      <c r="ZV66">
        <v>5</v>
      </c>
      <c r="ZW66">
        <v>0</v>
      </c>
      <c r="ZX66">
        <v>0</v>
      </c>
      <c r="ZY66">
        <v>0</v>
      </c>
      <c r="ZZ66">
        <v>32</v>
      </c>
      <c r="AAA66">
        <v>6</v>
      </c>
      <c r="AAB66">
        <v>0</v>
      </c>
      <c r="AAC66">
        <v>0</v>
      </c>
      <c r="AAD66">
        <v>0</v>
      </c>
      <c r="AAE66">
        <v>0</v>
      </c>
      <c r="AAF66">
        <v>0</v>
      </c>
      <c r="AAG66">
        <v>0</v>
      </c>
      <c r="AAH66">
        <v>0</v>
      </c>
      <c r="AAI66">
        <v>1</v>
      </c>
      <c r="AAJ66">
        <v>0</v>
      </c>
      <c r="AAK66">
        <v>0</v>
      </c>
      <c r="AAL66">
        <v>0</v>
      </c>
      <c r="AAM66">
        <v>0</v>
      </c>
      <c r="AAN66">
        <v>0</v>
      </c>
      <c r="AAO66">
        <v>0</v>
      </c>
      <c r="AAP66">
        <v>0</v>
      </c>
      <c r="AAQ66">
        <v>0</v>
      </c>
      <c r="AAR66">
        <v>0</v>
      </c>
      <c r="AAS66">
        <v>0</v>
      </c>
      <c r="AAT66">
        <v>21</v>
      </c>
      <c r="AAU66">
        <v>60</v>
      </c>
      <c r="AAV66">
        <v>0</v>
      </c>
      <c r="AAW66">
        <v>0</v>
      </c>
      <c r="AAX66">
        <v>0</v>
      </c>
      <c r="AAY66">
        <v>36</v>
      </c>
      <c r="AAZ66">
        <v>27</v>
      </c>
      <c r="ABA66">
        <v>2</v>
      </c>
      <c r="ABB66">
        <v>0</v>
      </c>
      <c r="ABC66">
        <v>0</v>
      </c>
      <c r="ABD66">
        <v>0</v>
      </c>
      <c r="ABE66">
        <v>0</v>
      </c>
      <c r="ABF66">
        <v>0</v>
      </c>
      <c r="ABG66">
        <v>0</v>
      </c>
      <c r="ABH66">
        <v>1</v>
      </c>
      <c r="ABI66">
        <v>0</v>
      </c>
      <c r="ABJ66">
        <v>0</v>
      </c>
      <c r="ABK66">
        <v>0</v>
      </c>
      <c r="ABL66">
        <v>0</v>
      </c>
      <c r="ABM66">
        <v>0</v>
      </c>
      <c r="ABN66">
        <v>0</v>
      </c>
      <c r="ABO66">
        <v>0</v>
      </c>
      <c r="ABP66">
        <v>0</v>
      </c>
      <c r="ABQ66">
        <v>0</v>
      </c>
      <c r="ABR66">
        <v>0</v>
      </c>
      <c r="ABS66">
        <v>51</v>
      </c>
      <c r="ABT66">
        <v>117</v>
      </c>
      <c r="ABU66">
        <v>0</v>
      </c>
      <c r="ABV66">
        <v>0</v>
      </c>
      <c r="ABW66">
        <v>0</v>
      </c>
      <c r="ABX66">
        <v>1</v>
      </c>
      <c r="ABY66">
        <v>0</v>
      </c>
      <c r="ABZ66">
        <v>0</v>
      </c>
      <c r="ACA66">
        <v>0</v>
      </c>
      <c r="ACB66">
        <v>0</v>
      </c>
      <c r="ACC66">
        <v>0</v>
      </c>
      <c r="ACD66">
        <v>0</v>
      </c>
      <c r="ACE66">
        <v>0</v>
      </c>
      <c r="ACF66">
        <v>0</v>
      </c>
      <c r="ACG66">
        <v>0</v>
      </c>
      <c r="ACH66">
        <v>0</v>
      </c>
      <c r="ACI66">
        <v>0</v>
      </c>
      <c r="ACJ66">
        <v>0</v>
      </c>
      <c r="ACK66">
        <v>0</v>
      </c>
      <c r="ACL66">
        <v>0</v>
      </c>
      <c r="ACM66">
        <v>0</v>
      </c>
      <c r="ACN66">
        <v>0</v>
      </c>
      <c r="ACO66">
        <v>0</v>
      </c>
      <c r="ACP66">
        <v>0</v>
      </c>
      <c r="ACQ66">
        <v>0</v>
      </c>
      <c r="ACR66">
        <v>0</v>
      </c>
      <c r="ACS66">
        <v>1</v>
      </c>
      <c r="ACT66">
        <v>0</v>
      </c>
      <c r="ACU66">
        <v>0</v>
      </c>
      <c r="ACV66">
        <v>0</v>
      </c>
      <c r="ACW66">
        <v>33</v>
      </c>
      <c r="ACX66">
        <v>15</v>
      </c>
      <c r="ACY66">
        <v>4</v>
      </c>
      <c r="ACZ66">
        <v>0</v>
      </c>
      <c r="ADA66">
        <v>0</v>
      </c>
      <c r="ADB66">
        <v>0</v>
      </c>
      <c r="ADC66">
        <v>0</v>
      </c>
      <c r="ADD66">
        <v>0</v>
      </c>
      <c r="ADE66">
        <v>0</v>
      </c>
      <c r="ADF66">
        <v>0</v>
      </c>
      <c r="ADG66">
        <v>0</v>
      </c>
      <c r="ADH66">
        <v>0</v>
      </c>
      <c r="ADI66">
        <v>0</v>
      </c>
      <c r="ADJ66">
        <v>0</v>
      </c>
      <c r="ADK66">
        <v>0</v>
      </c>
      <c r="ADL66">
        <v>0</v>
      </c>
      <c r="ADM66">
        <v>0</v>
      </c>
      <c r="ADN66">
        <v>0</v>
      </c>
      <c r="ADO66">
        <v>0</v>
      </c>
      <c r="ADP66">
        <v>0</v>
      </c>
      <c r="ADQ66">
        <v>30</v>
      </c>
      <c r="ADR66">
        <v>82</v>
      </c>
      <c r="ADS66">
        <v>0</v>
      </c>
      <c r="ADT66">
        <v>0</v>
      </c>
      <c r="ADU66">
        <v>0</v>
      </c>
      <c r="ADV66">
        <v>97</v>
      </c>
      <c r="ADW66">
        <v>70</v>
      </c>
      <c r="ADX66">
        <v>0</v>
      </c>
      <c r="ADY66">
        <v>0</v>
      </c>
      <c r="ADZ66">
        <v>0</v>
      </c>
      <c r="AEA66">
        <v>0</v>
      </c>
      <c r="AEB66">
        <v>0</v>
      </c>
      <c r="AEC66">
        <v>0</v>
      </c>
      <c r="AED66">
        <v>0</v>
      </c>
      <c r="AEE66">
        <v>0</v>
      </c>
      <c r="AEF66">
        <v>0</v>
      </c>
      <c r="AEG66">
        <v>0</v>
      </c>
      <c r="AEH66">
        <v>0</v>
      </c>
      <c r="AEI66">
        <v>0</v>
      </c>
      <c r="AEJ66">
        <v>0</v>
      </c>
      <c r="AEK66">
        <v>0</v>
      </c>
      <c r="AEL66">
        <v>0</v>
      </c>
      <c r="AEM66">
        <v>0</v>
      </c>
      <c r="AEN66">
        <v>0</v>
      </c>
      <c r="AEO66">
        <v>0</v>
      </c>
      <c r="AEP66">
        <v>222</v>
      </c>
      <c r="AEQ66">
        <v>389</v>
      </c>
      <c r="AER66">
        <v>0</v>
      </c>
      <c r="AES66">
        <v>0</v>
      </c>
      <c r="AET66">
        <v>0</v>
      </c>
      <c r="AEU66">
        <v>1537</v>
      </c>
      <c r="AEV66">
        <v>1131</v>
      </c>
      <c r="AEW66">
        <v>143</v>
      </c>
      <c r="AEX66">
        <v>0</v>
      </c>
      <c r="AEY66">
        <v>0</v>
      </c>
      <c r="AEZ66">
        <v>0</v>
      </c>
      <c r="AFA66">
        <v>0</v>
      </c>
      <c r="AFB66">
        <v>0</v>
      </c>
      <c r="AFC66">
        <v>0</v>
      </c>
      <c r="AFD66">
        <v>46</v>
      </c>
      <c r="AFE66">
        <v>0</v>
      </c>
      <c r="AFF66">
        <v>0</v>
      </c>
      <c r="AFG66">
        <v>0</v>
      </c>
      <c r="AFH66">
        <v>0</v>
      </c>
      <c r="AFI66">
        <v>0</v>
      </c>
      <c r="AFJ66">
        <v>0</v>
      </c>
      <c r="AFK66">
        <v>0</v>
      </c>
      <c r="AFL66">
        <v>0</v>
      </c>
      <c r="AFM66">
        <v>0</v>
      </c>
      <c r="AFN66">
        <v>0</v>
      </c>
      <c r="AFO66">
        <v>769</v>
      </c>
      <c r="AFP66">
        <v>3626</v>
      </c>
      <c r="AFQ66">
        <v>0</v>
      </c>
      <c r="AFR66">
        <v>9</v>
      </c>
      <c r="AFS66">
        <v>0</v>
      </c>
      <c r="AFT66">
        <v>4</v>
      </c>
      <c r="AFU66">
        <v>1</v>
      </c>
      <c r="AFV66">
        <v>0</v>
      </c>
      <c r="AFW66">
        <v>0</v>
      </c>
      <c r="AFX66">
        <v>0</v>
      </c>
      <c r="AFY66">
        <v>1</v>
      </c>
      <c r="AFZ66">
        <v>0</v>
      </c>
      <c r="AGA66">
        <v>0</v>
      </c>
      <c r="AGB66">
        <v>0</v>
      </c>
      <c r="AGC66">
        <v>0</v>
      </c>
      <c r="AGD66">
        <v>0</v>
      </c>
      <c r="AGE66">
        <v>0</v>
      </c>
      <c r="AGF66">
        <v>1</v>
      </c>
      <c r="AGG66">
        <v>1</v>
      </c>
      <c r="AGH66">
        <v>0</v>
      </c>
      <c r="AGI66">
        <v>0</v>
      </c>
      <c r="AGJ66">
        <v>0</v>
      </c>
      <c r="AGK66">
        <v>0</v>
      </c>
      <c r="AGL66">
        <v>0</v>
      </c>
      <c r="AGM66">
        <v>0</v>
      </c>
      <c r="AGN66">
        <v>0</v>
      </c>
      <c r="AGO66">
        <v>8</v>
      </c>
      <c r="AGP66">
        <v>0</v>
      </c>
      <c r="AGQ66">
        <v>0</v>
      </c>
      <c r="AGR66">
        <v>0</v>
      </c>
      <c r="AGS66">
        <v>0</v>
      </c>
      <c r="AGT66">
        <v>0</v>
      </c>
      <c r="AGU66">
        <v>0</v>
      </c>
      <c r="AGV66">
        <v>0</v>
      </c>
      <c r="AGW66">
        <v>0</v>
      </c>
      <c r="AGX66">
        <v>0</v>
      </c>
      <c r="AGY66">
        <v>0</v>
      </c>
      <c r="AGZ66">
        <v>0</v>
      </c>
      <c r="AHA66">
        <v>0</v>
      </c>
      <c r="AHB66">
        <v>0</v>
      </c>
      <c r="AHC66">
        <v>0</v>
      </c>
      <c r="AHD66">
        <v>0</v>
      </c>
      <c r="AHE66">
        <v>0</v>
      </c>
      <c r="AHF66">
        <v>0</v>
      </c>
      <c r="AHG66">
        <v>0</v>
      </c>
      <c r="AHH66">
        <v>0</v>
      </c>
      <c r="AHI66">
        <v>0</v>
      </c>
      <c r="AHJ66">
        <v>0</v>
      </c>
      <c r="AHK66">
        <v>0</v>
      </c>
      <c r="AHL66">
        <v>0</v>
      </c>
      <c r="AHM66">
        <v>0</v>
      </c>
      <c r="AHN66">
        <v>0</v>
      </c>
      <c r="AHO66">
        <v>0</v>
      </c>
      <c r="AHP66">
        <v>0</v>
      </c>
      <c r="AHQ66">
        <v>0</v>
      </c>
      <c r="AHR66">
        <v>0</v>
      </c>
      <c r="AHS66">
        <v>1</v>
      </c>
      <c r="AHT66">
        <v>0</v>
      </c>
      <c r="AHU66">
        <v>0</v>
      </c>
      <c r="AHV66">
        <v>0</v>
      </c>
      <c r="AHW66">
        <v>0</v>
      </c>
      <c r="AHX66">
        <v>0</v>
      </c>
      <c r="AHY66">
        <v>0</v>
      </c>
      <c r="AHZ66">
        <v>0</v>
      </c>
      <c r="AIA66">
        <v>0</v>
      </c>
      <c r="AIB66">
        <v>0</v>
      </c>
      <c r="AIC66">
        <v>0</v>
      </c>
      <c r="AID66">
        <v>0</v>
      </c>
      <c r="AIE66">
        <v>0</v>
      </c>
      <c r="AIF66">
        <v>0</v>
      </c>
      <c r="AIG66">
        <v>0</v>
      </c>
      <c r="AIH66">
        <v>0</v>
      </c>
      <c r="AII66">
        <v>0</v>
      </c>
      <c r="AIJ66">
        <v>0</v>
      </c>
      <c r="AIK66">
        <v>0</v>
      </c>
      <c r="AIL66">
        <v>0</v>
      </c>
      <c r="AIM66">
        <v>1</v>
      </c>
      <c r="AIN66">
        <v>0</v>
      </c>
      <c r="AIO66">
        <v>0</v>
      </c>
      <c r="AIP66">
        <v>0</v>
      </c>
      <c r="AIQ66">
        <v>0</v>
      </c>
      <c r="AIR66">
        <v>0</v>
      </c>
      <c r="AIS66">
        <v>0</v>
      </c>
      <c r="AIT66">
        <v>0</v>
      </c>
      <c r="AIU66">
        <v>0</v>
      </c>
      <c r="AIV66">
        <v>0</v>
      </c>
      <c r="AIW66">
        <v>0</v>
      </c>
      <c r="AIX66">
        <v>0</v>
      </c>
      <c r="AIY66">
        <v>0</v>
      </c>
      <c r="AIZ66">
        <v>0</v>
      </c>
      <c r="AJA66">
        <v>0</v>
      </c>
      <c r="AJB66">
        <v>0</v>
      </c>
      <c r="AJC66">
        <v>0</v>
      </c>
      <c r="AJD66">
        <v>0</v>
      </c>
      <c r="AJE66">
        <v>0</v>
      </c>
      <c r="AJF66">
        <v>0</v>
      </c>
      <c r="AJG66">
        <v>0</v>
      </c>
      <c r="AJH66">
        <v>0</v>
      </c>
      <c r="AJI66">
        <v>0</v>
      </c>
      <c r="AJJ66">
        <v>0</v>
      </c>
      <c r="AJK66">
        <v>0</v>
      </c>
      <c r="AJL66">
        <v>0</v>
      </c>
      <c r="AJM66">
        <v>0</v>
      </c>
      <c r="AJN66">
        <v>0</v>
      </c>
      <c r="AJO66">
        <v>0</v>
      </c>
      <c r="AJP66">
        <v>666</v>
      </c>
      <c r="AJQ66">
        <v>0</v>
      </c>
      <c r="AJR66">
        <v>0</v>
      </c>
      <c r="AJS66">
        <v>0</v>
      </c>
      <c r="AJT66">
        <v>0</v>
      </c>
      <c r="AJU66">
        <v>1</v>
      </c>
      <c r="AJV66">
        <v>0</v>
      </c>
      <c r="AJW66">
        <v>0</v>
      </c>
      <c r="AJX66">
        <v>0</v>
      </c>
      <c r="AJY66">
        <v>0</v>
      </c>
      <c r="AJZ66">
        <v>0</v>
      </c>
      <c r="AKA66">
        <v>0</v>
      </c>
      <c r="AKB66">
        <v>0</v>
      </c>
      <c r="AKC66">
        <v>0</v>
      </c>
      <c r="AKD66">
        <v>0</v>
      </c>
      <c r="AKE66">
        <v>0</v>
      </c>
      <c r="AKF66">
        <v>752</v>
      </c>
      <c r="AKG66">
        <v>33</v>
      </c>
      <c r="AKH66">
        <v>0</v>
      </c>
      <c r="AKI66">
        <v>0</v>
      </c>
      <c r="AKJ66">
        <v>0</v>
      </c>
      <c r="AKK66">
        <v>0</v>
      </c>
      <c r="AKL66">
        <v>0</v>
      </c>
      <c r="AKM66">
        <v>0</v>
      </c>
      <c r="AKN66">
        <v>0</v>
      </c>
      <c r="AKO66">
        <v>0</v>
      </c>
      <c r="AKP66">
        <v>0</v>
      </c>
      <c r="AKQ66">
        <v>0</v>
      </c>
      <c r="AKR66">
        <v>0</v>
      </c>
      <c r="AKS66">
        <v>0</v>
      </c>
      <c r="AKT66">
        <v>0</v>
      </c>
      <c r="AKU66">
        <v>0</v>
      </c>
      <c r="AKV66">
        <v>0</v>
      </c>
      <c r="AKW66">
        <v>0</v>
      </c>
      <c r="AKX66">
        <v>0</v>
      </c>
      <c r="AKY66">
        <v>0</v>
      </c>
      <c r="AKZ66">
        <v>0</v>
      </c>
      <c r="ALA66">
        <v>0</v>
      </c>
      <c r="ALB66">
        <v>0</v>
      </c>
      <c r="ALC66">
        <v>0</v>
      </c>
      <c r="ALD66">
        <v>0</v>
      </c>
      <c r="ALE66">
        <v>0</v>
      </c>
      <c r="ALF66">
        <v>0</v>
      </c>
      <c r="ALG66">
        <v>0</v>
      </c>
      <c r="ALH66">
        <v>0</v>
      </c>
    </row>
    <row r="67" spans="1:996" hidden="1">
      <c r="A67" s="178" t="s">
        <v>187</v>
      </c>
      <c r="B67">
        <v>659</v>
      </c>
      <c r="C67">
        <v>406</v>
      </c>
      <c r="D67">
        <v>34</v>
      </c>
      <c r="E67">
        <v>30</v>
      </c>
      <c r="F67">
        <v>0</v>
      </c>
      <c r="G67">
        <v>0</v>
      </c>
      <c r="H67">
        <v>0</v>
      </c>
      <c r="I67">
        <v>3</v>
      </c>
      <c r="J67">
        <v>0</v>
      </c>
      <c r="K67">
        <v>0</v>
      </c>
      <c r="L67">
        <v>0</v>
      </c>
      <c r="M67">
        <v>0</v>
      </c>
      <c r="N67">
        <v>0</v>
      </c>
      <c r="O67">
        <v>51</v>
      </c>
      <c r="P67">
        <v>0</v>
      </c>
      <c r="Q67">
        <v>0</v>
      </c>
      <c r="R67">
        <v>0</v>
      </c>
      <c r="S67">
        <v>3</v>
      </c>
      <c r="T67">
        <v>0</v>
      </c>
      <c r="U67">
        <v>0</v>
      </c>
      <c r="V67">
        <v>15</v>
      </c>
      <c r="W67">
        <v>1201</v>
      </c>
      <c r="X67">
        <v>0</v>
      </c>
      <c r="Y67">
        <v>5</v>
      </c>
      <c r="Z67">
        <v>0</v>
      </c>
      <c r="AA67">
        <v>116</v>
      </c>
      <c r="AB67">
        <v>34</v>
      </c>
      <c r="AC67">
        <v>10</v>
      </c>
      <c r="AD67">
        <v>0</v>
      </c>
      <c r="AE67">
        <v>0</v>
      </c>
      <c r="AF67">
        <v>0</v>
      </c>
      <c r="AG67">
        <v>0</v>
      </c>
      <c r="AH67">
        <v>1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15</v>
      </c>
      <c r="AO67">
        <v>0</v>
      </c>
      <c r="AP67">
        <v>0</v>
      </c>
      <c r="AQ67">
        <v>0</v>
      </c>
      <c r="AR67">
        <v>1</v>
      </c>
      <c r="AS67">
        <v>0</v>
      </c>
      <c r="AT67">
        <v>0</v>
      </c>
      <c r="AU67">
        <v>12</v>
      </c>
      <c r="AV67">
        <v>189</v>
      </c>
      <c r="AW67">
        <v>0</v>
      </c>
      <c r="AX67">
        <v>1</v>
      </c>
      <c r="AY67">
        <v>0</v>
      </c>
      <c r="AZ67">
        <v>1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1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4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4</v>
      </c>
      <c r="ES67">
        <v>0</v>
      </c>
      <c r="ET67">
        <v>0</v>
      </c>
      <c r="EU67">
        <v>0</v>
      </c>
      <c r="EV67">
        <v>31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31</v>
      </c>
      <c r="FR67">
        <v>0</v>
      </c>
      <c r="FS67">
        <v>0</v>
      </c>
      <c r="FT67">
        <v>0</v>
      </c>
      <c r="FU67">
        <v>973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973</v>
      </c>
      <c r="GQ67">
        <v>0</v>
      </c>
      <c r="GR67">
        <v>0</v>
      </c>
      <c r="GS67">
        <v>0</v>
      </c>
      <c r="GT67">
        <v>307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307</v>
      </c>
      <c r="HP67">
        <v>0</v>
      </c>
      <c r="HQ67">
        <v>0</v>
      </c>
      <c r="HR67">
        <v>0</v>
      </c>
      <c r="HS67">
        <v>7</v>
      </c>
      <c r="HT67">
        <v>20</v>
      </c>
      <c r="HU67">
        <v>1</v>
      </c>
      <c r="HV67">
        <v>1</v>
      </c>
      <c r="HW67">
        <v>0</v>
      </c>
      <c r="HX67">
        <v>0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0</v>
      </c>
      <c r="IF67">
        <v>5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34</v>
      </c>
      <c r="IO67">
        <v>0</v>
      </c>
      <c r="IP67">
        <v>1</v>
      </c>
      <c r="IQ67">
        <v>0</v>
      </c>
      <c r="IR67">
        <v>2</v>
      </c>
      <c r="IS67">
        <v>19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1</v>
      </c>
      <c r="JF67">
        <v>0</v>
      </c>
      <c r="JG67">
        <v>0</v>
      </c>
      <c r="JH67">
        <v>0</v>
      </c>
      <c r="JI67">
        <v>0</v>
      </c>
      <c r="JJ67">
        <v>1</v>
      </c>
      <c r="JK67">
        <v>0</v>
      </c>
      <c r="JL67">
        <v>1</v>
      </c>
      <c r="JM67">
        <v>24</v>
      </c>
      <c r="JN67">
        <v>0</v>
      </c>
      <c r="JO67">
        <v>0</v>
      </c>
      <c r="JP67">
        <v>0</v>
      </c>
      <c r="JQ67">
        <v>75</v>
      </c>
      <c r="JR67">
        <v>42</v>
      </c>
      <c r="JS67">
        <v>0</v>
      </c>
      <c r="JT67">
        <v>0</v>
      </c>
      <c r="JU67">
        <v>0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</v>
      </c>
      <c r="KD67">
        <v>1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4</v>
      </c>
      <c r="KL67">
        <v>122</v>
      </c>
      <c r="KM67">
        <v>0</v>
      </c>
      <c r="KN67">
        <v>2</v>
      </c>
      <c r="KO67">
        <v>0</v>
      </c>
      <c r="KP67">
        <v>17</v>
      </c>
      <c r="KQ67">
        <v>3</v>
      </c>
      <c r="KR67">
        <v>0</v>
      </c>
      <c r="KS67">
        <v>0</v>
      </c>
      <c r="KT67">
        <v>0</v>
      </c>
      <c r="KU67">
        <v>0</v>
      </c>
      <c r="KV67">
        <v>0</v>
      </c>
      <c r="KW67">
        <v>0</v>
      </c>
      <c r="KX67">
        <v>0</v>
      </c>
      <c r="KY67">
        <v>0</v>
      </c>
      <c r="KZ67">
        <v>0</v>
      </c>
      <c r="LA67">
        <v>0</v>
      </c>
      <c r="LB67">
        <v>0</v>
      </c>
      <c r="LC67">
        <v>0</v>
      </c>
      <c r="LD67">
        <v>0</v>
      </c>
      <c r="LE67">
        <v>0</v>
      </c>
      <c r="LF67">
        <v>0</v>
      </c>
      <c r="LG67">
        <v>0</v>
      </c>
      <c r="LH67">
        <v>0</v>
      </c>
      <c r="LI67">
        <v>0</v>
      </c>
      <c r="LJ67">
        <v>0</v>
      </c>
      <c r="LK67">
        <v>20</v>
      </c>
      <c r="LL67">
        <v>0</v>
      </c>
      <c r="LM67">
        <v>0</v>
      </c>
      <c r="LN67">
        <v>0</v>
      </c>
      <c r="LO67">
        <v>40</v>
      </c>
      <c r="LP67">
        <v>0</v>
      </c>
      <c r="LQ67">
        <v>0</v>
      </c>
      <c r="LR67">
        <v>0</v>
      </c>
      <c r="LS67">
        <v>0</v>
      </c>
      <c r="LT67">
        <v>0</v>
      </c>
      <c r="LU67">
        <v>0</v>
      </c>
      <c r="LV67">
        <v>0</v>
      </c>
      <c r="LW67">
        <v>0</v>
      </c>
      <c r="LX67">
        <v>0</v>
      </c>
      <c r="LY67">
        <v>0</v>
      </c>
      <c r="LZ67">
        <v>0</v>
      </c>
      <c r="MA67">
        <v>0</v>
      </c>
      <c r="MB67">
        <v>0</v>
      </c>
      <c r="MC67">
        <v>0</v>
      </c>
      <c r="MD67">
        <v>0</v>
      </c>
      <c r="ME67">
        <v>0</v>
      </c>
      <c r="MF67">
        <v>0</v>
      </c>
      <c r="MG67">
        <v>0</v>
      </c>
      <c r="MH67">
        <v>0</v>
      </c>
      <c r="MI67">
        <v>0</v>
      </c>
      <c r="MJ67">
        <v>40</v>
      </c>
      <c r="MK67">
        <v>0</v>
      </c>
      <c r="ML67">
        <v>0</v>
      </c>
      <c r="MM67">
        <v>0</v>
      </c>
      <c r="MN67">
        <v>5</v>
      </c>
      <c r="MO67">
        <v>0</v>
      </c>
      <c r="MP67">
        <v>0</v>
      </c>
      <c r="MQ67">
        <v>0</v>
      </c>
      <c r="MR67">
        <v>0</v>
      </c>
      <c r="MS67">
        <v>0</v>
      </c>
      <c r="MT67">
        <v>0</v>
      </c>
      <c r="MU67">
        <v>0</v>
      </c>
      <c r="MV67">
        <v>0</v>
      </c>
      <c r="MW67">
        <v>0</v>
      </c>
      <c r="MX67">
        <v>0</v>
      </c>
      <c r="MY67">
        <v>0</v>
      </c>
      <c r="MZ67">
        <v>0</v>
      </c>
      <c r="NA67">
        <v>0</v>
      </c>
      <c r="NB67">
        <v>0</v>
      </c>
      <c r="NC67">
        <v>0</v>
      </c>
      <c r="ND67">
        <v>0</v>
      </c>
      <c r="NE67">
        <v>0</v>
      </c>
      <c r="NF67">
        <v>0</v>
      </c>
      <c r="NG67">
        <v>0</v>
      </c>
      <c r="NH67">
        <v>0</v>
      </c>
      <c r="NI67">
        <v>5</v>
      </c>
      <c r="NJ67">
        <v>0</v>
      </c>
      <c r="NK67">
        <v>0</v>
      </c>
      <c r="NL67">
        <v>0</v>
      </c>
      <c r="NM67">
        <v>0</v>
      </c>
      <c r="NN67">
        <v>0</v>
      </c>
      <c r="NO67">
        <v>0</v>
      </c>
      <c r="NP67">
        <v>0</v>
      </c>
      <c r="NQ67">
        <v>0</v>
      </c>
      <c r="NR67">
        <v>0</v>
      </c>
      <c r="NS67">
        <v>0</v>
      </c>
      <c r="NT67">
        <v>0</v>
      </c>
      <c r="NU67">
        <v>0</v>
      </c>
      <c r="NV67">
        <v>0</v>
      </c>
      <c r="NW67">
        <v>0</v>
      </c>
      <c r="NX67">
        <v>0</v>
      </c>
      <c r="NY67">
        <v>0</v>
      </c>
      <c r="NZ67">
        <v>0</v>
      </c>
      <c r="OA67">
        <v>0</v>
      </c>
      <c r="OB67">
        <v>0</v>
      </c>
      <c r="OC67">
        <v>0</v>
      </c>
      <c r="OD67">
        <v>0</v>
      </c>
      <c r="OE67">
        <v>0</v>
      </c>
      <c r="OF67">
        <v>0</v>
      </c>
      <c r="OG67">
        <v>0</v>
      </c>
      <c r="OH67">
        <v>0</v>
      </c>
      <c r="OI67">
        <v>0</v>
      </c>
      <c r="OJ67">
        <v>0</v>
      </c>
      <c r="OK67">
        <v>0</v>
      </c>
      <c r="OL67">
        <v>2237</v>
      </c>
      <c r="OM67">
        <v>524</v>
      </c>
      <c r="ON67">
        <v>45</v>
      </c>
      <c r="OO67">
        <v>31</v>
      </c>
      <c r="OP67">
        <v>0</v>
      </c>
      <c r="OQ67">
        <v>0</v>
      </c>
      <c r="OR67">
        <v>0</v>
      </c>
      <c r="OS67">
        <v>4</v>
      </c>
      <c r="OT67">
        <v>0</v>
      </c>
      <c r="OU67">
        <v>0</v>
      </c>
      <c r="OV67">
        <v>0</v>
      </c>
      <c r="OW67">
        <v>0</v>
      </c>
      <c r="OX67">
        <v>0</v>
      </c>
      <c r="OY67">
        <v>73</v>
      </c>
      <c r="OZ67">
        <v>0</v>
      </c>
      <c r="PA67">
        <v>0</v>
      </c>
      <c r="PB67">
        <v>0</v>
      </c>
      <c r="PC67">
        <v>4</v>
      </c>
      <c r="PD67">
        <v>1</v>
      </c>
      <c r="PE67">
        <v>0</v>
      </c>
      <c r="PF67">
        <v>32</v>
      </c>
      <c r="PG67">
        <v>2951</v>
      </c>
      <c r="PH67">
        <v>0</v>
      </c>
      <c r="PI67">
        <v>9</v>
      </c>
      <c r="PJ67">
        <v>0</v>
      </c>
      <c r="PK67">
        <v>104</v>
      </c>
      <c r="PL67">
        <v>226</v>
      </c>
      <c r="PM67">
        <v>4</v>
      </c>
      <c r="PN67">
        <v>0</v>
      </c>
      <c r="PO67">
        <v>0</v>
      </c>
      <c r="PP67">
        <v>0</v>
      </c>
      <c r="PQ67">
        <v>0</v>
      </c>
      <c r="PR67">
        <v>0</v>
      </c>
      <c r="PS67">
        <v>0</v>
      </c>
      <c r="PT67">
        <v>33</v>
      </c>
      <c r="PU67">
        <v>0</v>
      </c>
      <c r="PV67">
        <v>0</v>
      </c>
      <c r="PW67">
        <v>0</v>
      </c>
      <c r="PX67">
        <v>0</v>
      </c>
      <c r="PY67">
        <v>0</v>
      </c>
      <c r="PZ67">
        <v>0</v>
      </c>
      <c r="QA67">
        <v>0</v>
      </c>
      <c r="QB67">
        <v>0</v>
      </c>
      <c r="QC67">
        <v>0</v>
      </c>
      <c r="QD67">
        <v>0</v>
      </c>
      <c r="QE67">
        <v>51</v>
      </c>
      <c r="QF67">
        <v>418</v>
      </c>
      <c r="QG67">
        <v>0</v>
      </c>
      <c r="QH67">
        <v>0</v>
      </c>
      <c r="QI67">
        <v>0</v>
      </c>
      <c r="QJ67">
        <v>119</v>
      </c>
      <c r="QK67">
        <v>138</v>
      </c>
      <c r="QL67">
        <v>3</v>
      </c>
      <c r="QM67">
        <v>0</v>
      </c>
      <c r="QN67">
        <v>0</v>
      </c>
      <c r="QO67">
        <v>0</v>
      </c>
      <c r="QP67">
        <v>0</v>
      </c>
      <c r="QQ67">
        <v>0</v>
      </c>
      <c r="QR67">
        <v>0</v>
      </c>
      <c r="QS67">
        <v>0</v>
      </c>
      <c r="QT67">
        <v>0</v>
      </c>
      <c r="QU67">
        <v>0</v>
      </c>
      <c r="QV67">
        <v>0</v>
      </c>
      <c r="QW67">
        <v>0</v>
      </c>
      <c r="QX67">
        <v>0</v>
      </c>
      <c r="QY67">
        <v>0</v>
      </c>
      <c r="QZ67">
        <v>0</v>
      </c>
      <c r="RA67">
        <v>0</v>
      </c>
      <c r="RB67">
        <v>0</v>
      </c>
      <c r="RC67">
        <v>0</v>
      </c>
      <c r="RD67">
        <v>19</v>
      </c>
      <c r="RE67">
        <v>279</v>
      </c>
      <c r="RF67">
        <v>0</v>
      </c>
      <c r="RG67">
        <v>0</v>
      </c>
      <c r="RH67">
        <v>0</v>
      </c>
      <c r="RI67">
        <v>6</v>
      </c>
      <c r="RJ67">
        <v>6</v>
      </c>
      <c r="RK67">
        <v>0</v>
      </c>
      <c r="RL67">
        <v>0</v>
      </c>
      <c r="RM67">
        <v>0</v>
      </c>
      <c r="RN67">
        <v>0</v>
      </c>
      <c r="RO67">
        <v>0</v>
      </c>
      <c r="RP67">
        <v>0</v>
      </c>
      <c r="RQ67">
        <v>0</v>
      </c>
      <c r="RR67">
        <v>0</v>
      </c>
      <c r="RS67">
        <v>0</v>
      </c>
      <c r="RT67">
        <v>0</v>
      </c>
      <c r="RU67">
        <v>0</v>
      </c>
      <c r="RV67">
        <v>0</v>
      </c>
      <c r="RW67">
        <v>0</v>
      </c>
      <c r="RX67">
        <v>0</v>
      </c>
      <c r="RY67">
        <v>0</v>
      </c>
      <c r="RZ67">
        <v>0</v>
      </c>
      <c r="SA67">
        <v>0</v>
      </c>
      <c r="SB67">
        <v>0</v>
      </c>
      <c r="SC67">
        <v>0</v>
      </c>
      <c r="SD67">
        <v>12</v>
      </c>
      <c r="SE67">
        <v>0</v>
      </c>
      <c r="SF67">
        <v>0</v>
      </c>
      <c r="SG67">
        <v>0</v>
      </c>
      <c r="SH67">
        <v>4</v>
      </c>
      <c r="SI67">
        <v>0</v>
      </c>
      <c r="SJ67">
        <v>0</v>
      </c>
      <c r="SK67">
        <v>0</v>
      </c>
      <c r="SL67">
        <v>0</v>
      </c>
      <c r="SM67">
        <v>0</v>
      </c>
      <c r="SN67">
        <v>0</v>
      </c>
      <c r="SO67">
        <v>0</v>
      </c>
      <c r="SP67">
        <v>0</v>
      </c>
      <c r="SQ67">
        <v>0</v>
      </c>
      <c r="SR67">
        <v>0</v>
      </c>
      <c r="SS67">
        <v>0</v>
      </c>
      <c r="ST67">
        <v>0</v>
      </c>
      <c r="SU67">
        <v>0</v>
      </c>
      <c r="SV67">
        <v>0</v>
      </c>
      <c r="SW67">
        <v>0</v>
      </c>
      <c r="SX67">
        <v>0</v>
      </c>
      <c r="SY67">
        <v>0</v>
      </c>
      <c r="SZ67">
        <v>0</v>
      </c>
      <c r="TA67">
        <v>0</v>
      </c>
      <c r="TB67">
        <v>0</v>
      </c>
      <c r="TC67">
        <v>4</v>
      </c>
      <c r="TD67">
        <v>0</v>
      </c>
      <c r="TE67">
        <v>0</v>
      </c>
      <c r="TF67">
        <v>0</v>
      </c>
      <c r="TG67">
        <v>0</v>
      </c>
      <c r="TH67">
        <v>1</v>
      </c>
      <c r="TI67">
        <v>0</v>
      </c>
      <c r="TJ67">
        <v>0</v>
      </c>
      <c r="TK67">
        <v>0</v>
      </c>
      <c r="TL67">
        <v>0</v>
      </c>
      <c r="TM67">
        <v>0</v>
      </c>
      <c r="TN67">
        <v>0</v>
      </c>
      <c r="TO67">
        <v>0</v>
      </c>
      <c r="TP67">
        <v>0</v>
      </c>
      <c r="TQ67">
        <v>0</v>
      </c>
      <c r="TR67">
        <v>0</v>
      </c>
      <c r="TS67">
        <v>0</v>
      </c>
      <c r="TT67">
        <v>0</v>
      </c>
      <c r="TU67">
        <v>0</v>
      </c>
      <c r="TV67">
        <v>0</v>
      </c>
      <c r="TW67">
        <v>0</v>
      </c>
      <c r="TX67">
        <v>0</v>
      </c>
      <c r="TY67">
        <v>0</v>
      </c>
      <c r="TZ67">
        <v>0</v>
      </c>
      <c r="UA67">
        <v>0</v>
      </c>
      <c r="UB67">
        <v>1</v>
      </c>
      <c r="UC67">
        <v>0</v>
      </c>
      <c r="UD67">
        <v>0</v>
      </c>
      <c r="UE67">
        <v>0</v>
      </c>
      <c r="UF67">
        <v>37</v>
      </c>
      <c r="UG67">
        <v>10</v>
      </c>
      <c r="UH67">
        <v>13</v>
      </c>
      <c r="UI67">
        <v>0</v>
      </c>
      <c r="UJ67">
        <v>0</v>
      </c>
      <c r="UK67">
        <v>0</v>
      </c>
      <c r="UL67">
        <v>0</v>
      </c>
      <c r="UM67">
        <v>0</v>
      </c>
      <c r="UN67">
        <v>0</v>
      </c>
      <c r="UO67">
        <v>0</v>
      </c>
      <c r="UP67">
        <v>0</v>
      </c>
      <c r="UQ67">
        <v>0</v>
      </c>
      <c r="UR67">
        <v>0</v>
      </c>
      <c r="US67">
        <v>0</v>
      </c>
      <c r="UT67">
        <v>0</v>
      </c>
      <c r="UU67">
        <v>0</v>
      </c>
      <c r="UV67">
        <v>0</v>
      </c>
      <c r="UW67">
        <v>0</v>
      </c>
      <c r="UX67">
        <v>0</v>
      </c>
      <c r="UY67">
        <v>0</v>
      </c>
      <c r="UZ67">
        <v>0</v>
      </c>
      <c r="VA67">
        <v>60</v>
      </c>
      <c r="VB67">
        <v>0</v>
      </c>
      <c r="VC67">
        <v>0</v>
      </c>
      <c r="VD67">
        <v>0</v>
      </c>
      <c r="VE67">
        <v>0</v>
      </c>
      <c r="VF67">
        <v>0</v>
      </c>
      <c r="VG67">
        <v>0</v>
      </c>
      <c r="VH67">
        <v>0</v>
      </c>
      <c r="VI67">
        <v>0</v>
      </c>
      <c r="VJ67">
        <v>0</v>
      </c>
      <c r="VK67">
        <v>0</v>
      </c>
      <c r="VL67">
        <v>0</v>
      </c>
      <c r="VM67">
        <v>0</v>
      </c>
      <c r="VN67">
        <v>0</v>
      </c>
      <c r="VO67">
        <v>0</v>
      </c>
      <c r="VP67">
        <v>0</v>
      </c>
      <c r="VQ67">
        <v>0</v>
      </c>
      <c r="VR67">
        <v>0</v>
      </c>
      <c r="VS67">
        <v>0</v>
      </c>
      <c r="VT67">
        <v>0</v>
      </c>
      <c r="VU67">
        <v>0</v>
      </c>
      <c r="VV67">
        <v>0</v>
      </c>
      <c r="VW67">
        <v>0</v>
      </c>
      <c r="VX67">
        <v>0</v>
      </c>
      <c r="VY67">
        <v>0</v>
      </c>
      <c r="VZ67">
        <v>0</v>
      </c>
      <c r="WA67">
        <v>0</v>
      </c>
      <c r="WB67">
        <v>0</v>
      </c>
      <c r="WC67">
        <v>0</v>
      </c>
      <c r="WD67">
        <v>14</v>
      </c>
      <c r="WE67">
        <v>8</v>
      </c>
      <c r="WF67">
        <v>1</v>
      </c>
      <c r="WG67">
        <v>0</v>
      </c>
      <c r="WH67">
        <v>0</v>
      </c>
      <c r="WI67">
        <v>0</v>
      </c>
      <c r="WJ67">
        <v>0</v>
      </c>
      <c r="WK67">
        <v>0</v>
      </c>
      <c r="WL67">
        <v>0</v>
      </c>
      <c r="WM67">
        <v>0</v>
      </c>
      <c r="WN67">
        <v>0</v>
      </c>
      <c r="WO67">
        <v>0</v>
      </c>
      <c r="WP67">
        <v>0</v>
      </c>
      <c r="WQ67">
        <v>0</v>
      </c>
      <c r="WR67">
        <v>0</v>
      </c>
      <c r="WS67">
        <v>0</v>
      </c>
      <c r="WT67">
        <v>0</v>
      </c>
      <c r="WU67">
        <v>0</v>
      </c>
      <c r="WV67">
        <v>0</v>
      </c>
      <c r="WW67">
        <v>0</v>
      </c>
      <c r="WX67">
        <v>1</v>
      </c>
      <c r="WY67">
        <v>24</v>
      </c>
      <c r="WZ67">
        <v>0</v>
      </c>
      <c r="XA67">
        <v>0</v>
      </c>
      <c r="XB67">
        <v>0</v>
      </c>
      <c r="XC67">
        <v>42</v>
      </c>
      <c r="XD67">
        <v>33</v>
      </c>
      <c r="XE67">
        <v>24</v>
      </c>
      <c r="XF67">
        <v>0</v>
      </c>
      <c r="XG67">
        <v>0</v>
      </c>
      <c r="XH67">
        <v>0</v>
      </c>
      <c r="XI67">
        <v>0</v>
      </c>
      <c r="XJ67">
        <v>0</v>
      </c>
      <c r="XK67">
        <v>0</v>
      </c>
      <c r="XL67">
        <v>0</v>
      </c>
      <c r="XM67">
        <v>0</v>
      </c>
      <c r="XN67">
        <v>0</v>
      </c>
      <c r="XO67">
        <v>0</v>
      </c>
      <c r="XP67">
        <v>0</v>
      </c>
      <c r="XQ67">
        <v>0</v>
      </c>
      <c r="XR67">
        <v>0</v>
      </c>
      <c r="XS67">
        <v>0</v>
      </c>
      <c r="XT67">
        <v>0</v>
      </c>
      <c r="XU67">
        <v>0</v>
      </c>
      <c r="XV67">
        <v>0</v>
      </c>
      <c r="XW67">
        <v>0</v>
      </c>
      <c r="XX67">
        <v>99</v>
      </c>
      <c r="XY67">
        <v>0</v>
      </c>
      <c r="XZ67">
        <v>0</v>
      </c>
      <c r="YA67">
        <v>0</v>
      </c>
      <c r="YB67">
        <v>2</v>
      </c>
      <c r="YC67">
        <v>1</v>
      </c>
      <c r="YD67">
        <v>0</v>
      </c>
      <c r="YE67">
        <v>0</v>
      </c>
      <c r="YF67">
        <v>0</v>
      </c>
      <c r="YG67">
        <v>0</v>
      </c>
      <c r="YH67">
        <v>0</v>
      </c>
      <c r="YI67">
        <v>0</v>
      </c>
      <c r="YJ67">
        <v>0</v>
      </c>
      <c r="YK67">
        <v>1</v>
      </c>
      <c r="YL67">
        <v>0</v>
      </c>
      <c r="YM67">
        <v>0</v>
      </c>
      <c r="YN67">
        <v>0</v>
      </c>
      <c r="YO67">
        <v>0</v>
      </c>
      <c r="YP67">
        <v>0</v>
      </c>
      <c r="YQ67">
        <v>0</v>
      </c>
      <c r="YR67">
        <v>0</v>
      </c>
      <c r="YS67">
        <v>0</v>
      </c>
      <c r="YT67">
        <v>0</v>
      </c>
      <c r="YU67">
        <v>0</v>
      </c>
      <c r="YV67">
        <v>3</v>
      </c>
      <c r="YW67">
        <v>7</v>
      </c>
      <c r="YX67">
        <v>0</v>
      </c>
      <c r="YY67">
        <v>0</v>
      </c>
      <c r="YZ67">
        <v>0</v>
      </c>
      <c r="ZA67">
        <v>0</v>
      </c>
      <c r="ZB67">
        <v>0</v>
      </c>
      <c r="ZC67">
        <v>0</v>
      </c>
      <c r="ZD67">
        <v>0</v>
      </c>
      <c r="ZE67">
        <v>0</v>
      </c>
      <c r="ZF67">
        <v>0</v>
      </c>
      <c r="ZG67">
        <v>0</v>
      </c>
      <c r="ZH67">
        <v>0</v>
      </c>
      <c r="ZI67">
        <v>0</v>
      </c>
      <c r="ZJ67">
        <v>0</v>
      </c>
      <c r="ZK67">
        <v>0</v>
      </c>
      <c r="ZL67">
        <v>0</v>
      </c>
      <c r="ZM67">
        <v>0</v>
      </c>
      <c r="ZN67">
        <v>0</v>
      </c>
      <c r="ZO67">
        <v>0</v>
      </c>
      <c r="ZP67">
        <v>0</v>
      </c>
      <c r="ZQ67">
        <v>0</v>
      </c>
      <c r="ZR67">
        <v>0</v>
      </c>
      <c r="ZS67">
        <v>0</v>
      </c>
      <c r="ZT67">
        <v>0</v>
      </c>
      <c r="ZU67">
        <v>0</v>
      </c>
      <c r="ZV67">
        <v>0</v>
      </c>
      <c r="ZW67">
        <v>0</v>
      </c>
      <c r="ZX67">
        <v>0</v>
      </c>
      <c r="ZY67">
        <v>0</v>
      </c>
      <c r="ZZ67">
        <v>12</v>
      </c>
      <c r="AAA67">
        <v>14</v>
      </c>
      <c r="AAB67">
        <v>1</v>
      </c>
      <c r="AAC67">
        <v>0</v>
      </c>
      <c r="AAD67">
        <v>0</v>
      </c>
      <c r="AAE67">
        <v>0</v>
      </c>
      <c r="AAF67">
        <v>0</v>
      </c>
      <c r="AAG67">
        <v>0</v>
      </c>
      <c r="AAH67">
        <v>0</v>
      </c>
      <c r="AAI67">
        <v>3</v>
      </c>
      <c r="AAJ67">
        <v>0</v>
      </c>
      <c r="AAK67">
        <v>0</v>
      </c>
      <c r="AAL67">
        <v>0</v>
      </c>
      <c r="AAM67">
        <v>0</v>
      </c>
      <c r="AAN67">
        <v>0</v>
      </c>
      <c r="AAO67">
        <v>0</v>
      </c>
      <c r="AAP67">
        <v>0</v>
      </c>
      <c r="AAQ67">
        <v>0</v>
      </c>
      <c r="AAR67">
        <v>0</v>
      </c>
      <c r="AAS67">
        <v>0</v>
      </c>
      <c r="AAT67">
        <v>3</v>
      </c>
      <c r="AAU67">
        <v>33</v>
      </c>
      <c r="AAV67">
        <v>0</v>
      </c>
      <c r="AAW67">
        <v>0</v>
      </c>
      <c r="AAX67">
        <v>0</v>
      </c>
      <c r="AAY67">
        <v>7</v>
      </c>
      <c r="AAZ67">
        <v>5</v>
      </c>
      <c r="ABA67">
        <v>1</v>
      </c>
      <c r="ABB67">
        <v>0</v>
      </c>
      <c r="ABC67">
        <v>0</v>
      </c>
      <c r="ABD67">
        <v>0</v>
      </c>
      <c r="ABE67">
        <v>0</v>
      </c>
      <c r="ABF67">
        <v>0</v>
      </c>
      <c r="ABG67">
        <v>0</v>
      </c>
      <c r="ABH67">
        <v>0</v>
      </c>
      <c r="ABI67">
        <v>0</v>
      </c>
      <c r="ABJ67">
        <v>0</v>
      </c>
      <c r="ABK67">
        <v>0</v>
      </c>
      <c r="ABL67">
        <v>0</v>
      </c>
      <c r="ABM67">
        <v>0</v>
      </c>
      <c r="ABN67">
        <v>0</v>
      </c>
      <c r="ABO67">
        <v>0</v>
      </c>
      <c r="ABP67">
        <v>0</v>
      </c>
      <c r="ABQ67">
        <v>0</v>
      </c>
      <c r="ABR67">
        <v>0</v>
      </c>
      <c r="ABS67">
        <v>7</v>
      </c>
      <c r="ABT67">
        <v>20</v>
      </c>
      <c r="ABU67">
        <v>0</v>
      </c>
      <c r="ABV67">
        <v>0</v>
      </c>
      <c r="ABW67">
        <v>0</v>
      </c>
      <c r="ABX67">
        <v>0</v>
      </c>
      <c r="ABY67">
        <v>0</v>
      </c>
      <c r="ABZ67">
        <v>0</v>
      </c>
      <c r="ACA67">
        <v>0</v>
      </c>
      <c r="ACB67">
        <v>0</v>
      </c>
      <c r="ACC67">
        <v>0</v>
      </c>
      <c r="ACD67">
        <v>0</v>
      </c>
      <c r="ACE67">
        <v>0</v>
      </c>
      <c r="ACF67">
        <v>0</v>
      </c>
      <c r="ACG67">
        <v>0</v>
      </c>
      <c r="ACH67">
        <v>0</v>
      </c>
      <c r="ACI67">
        <v>0</v>
      </c>
      <c r="ACJ67">
        <v>0</v>
      </c>
      <c r="ACK67">
        <v>0</v>
      </c>
      <c r="ACL67">
        <v>0</v>
      </c>
      <c r="ACM67">
        <v>0</v>
      </c>
      <c r="ACN67">
        <v>0</v>
      </c>
      <c r="ACO67">
        <v>0</v>
      </c>
      <c r="ACP67">
        <v>0</v>
      </c>
      <c r="ACQ67">
        <v>0</v>
      </c>
      <c r="ACR67">
        <v>0</v>
      </c>
      <c r="ACS67">
        <v>0</v>
      </c>
      <c r="ACT67">
        <v>0</v>
      </c>
      <c r="ACU67">
        <v>0</v>
      </c>
      <c r="ACV67">
        <v>0</v>
      </c>
      <c r="ACW67">
        <v>2</v>
      </c>
      <c r="ACX67">
        <v>19</v>
      </c>
      <c r="ACY67">
        <v>0</v>
      </c>
      <c r="ACZ67">
        <v>0</v>
      </c>
      <c r="ADA67">
        <v>0</v>
      </c>
      <c r="ADB67">
        <v>0</v>
      </c>
      <c r="ADC67">
        <v>0</v>
      </c>
      <c r="ADD67">
        <v>0</v>
      </c>
      <c r="ADE67">
        <v>0</v>
      </c>
      <c r="ADF67">
        <v>0</v>
      </c>
      <c r="ADG67">
        <v>0</v>
      </c>
      <c r="ADH67">
        <v>0</v>
      </c>
      <c r="ADI67">
        <v>0</v>
      </c>
      <c r="ADJ67">
        <v>0</v>
      </c>
      <c r="ADK67">
        <v>0</v>
      </c>
      <c r="ADL67">
        <v>0</v>
      </c>
      <c r="ADM67">
        <v>0</v>
      </c>
      <c r="ADN67">
        <v>0</v>
      </c>
      <c r="ADO67">
        <v>0</v>
      </c>
      <c r="ADP67">
        <v>0</v>
      </c>
      <c r="ADQ67">
        <v>0</v>
      </c>
      <c r="ADR67">
        <v>21</v>
      </c>
      <c r="ADS67">
        <v>0</v>
      </c>
      <c r="ADT67">
        <v>0</v>
      </c>
      <c r="ADU67">
        <v>0</v>
      </c>
      <c r="ADV67">
        <v>30</v>
      </c>
      <c r="ADW67">
        <v>10</v>
      </c>
      <c r="ADX67">
        <v>3</v>
      </c>
      <c r="ADY67">
        <v>0</v>
      </c>
      <c r="ADZ67">
        <v>0</v>
      </c>
      <c r="AEA67">
        <v>0</v>
      </c>
      <c r="AEB67">
        <v>0</v>
      </c>
      <c r="AEC67">
        <v>0</v>
      </c>
      <c r="AED67">
        <v>0</v>
      </c>
      <c r="AEE67">
        <v>0</v>
      </c>
      <c r="AEF67">
        <v>0</v>
      </c>
      <c r="AEG67">
        <v>0</v>
      </c>
      <c r="AEH67">
        <v>0</v>
      </c>
      <c r="AEI67">
        <v>0</v>
      </c>
      <c r="AEJ67">
        <v>0</v>
      </c>
      <c r="AEK67">
        <v>0</v>
      </c>
      <c r="AEL67">
        <v>0</v>
      </c>
      <c r="AEM67">
        <v>0</v>
      </c>
      <c r="AEN67">
        <v>0</v>
      </c>
      <c r="AEO67">
        <v>0</v>
      </c>
      <c r="AEP67">
        <v>6</v>
      </c>
      <c r="AEQ67">
        <v>49</v>
      </c>
      <c r="AER67">
        <v>0</v>
      </c>
      <c r="AES67">
        <v>0</v>
      </c>
      <c r="AET67">
        <v>0</v>
      </c>
      <c r="AEU67">
        <v>379</v>
      </c>
      <c r="AEV67">
        <v>471</v>
      </c>
      <c r="AEW67">
        <v>50</v>
      </c>
      <c r="AEX67">
        <v>0</v>
      </c>
      <c r="AEY67">
        <v>0</v>
      </c>
      <c r="AEZ67">
        <v>0</v>
      </c>
      <c r="AFA67">
        <v>0</v>
      </c>
      <c r="AFB67">
        <v>0</v>
      </c>
      <c r="AFC67">
        <v>0</v>
      </c>
      <c r="AFD67">
        <v>37</v>
      </c>
      <c r="AFE67">
        <v>0</v>
      </c>
      <c r="AFF67">
        <v>0</v>
      </c>
      <c r="AFG67">
        <v>0</v>
      </c>
      <c r="AFH67">
        <v>0</v>
      </c>
      <c r="AFI67">
        <v>0</v>
      </c>
      <c r="AFJ67">
        <v>0</v>
      </c>
      <c r="AFK67">
        <v>0</v>
      </c>
      <c r="AFL67">
        <v>0</v>
      </c>
      <c r="AFM67">
        <v>0</v>
      </c>
      <c r="AFN67">
        <v>0</v>
      </c>
      <c r="AFO67">
        <v>90</v>
      </c>
      <c r="AFP67">
        <v>1027</v>
      </c>
      <c r="AFQ67">
        <v>0</v>
      </c>
      <c r="AFR67">
        <v>0</v>
      </c>
      <c r="AFS67">
        <v>0</v>
      </c>
      <c r="AFT67">
        <v>1</v>
      </c>
      <c r="AFU67">
        <v>0</v>
      </c>
      <c r="AFV67">
        <v>0</v>
      </c>
      <c r="AFW67">
        <v>0</v>
      </c>
      <c r="AFX67">
        <v>0</v>
      </c>
      <c r="AFY67">
        <v>0</v>
      </c>
      <c r="AFZ67">
        <v>0</v>
      </c>
      <c r="AGA67">
        <v>0</v>
      </c>
      <c r="AGB67">
        <v>0</v>
      </c>
      <c r="AGC67">
        <v>0</v>
      </c>
      <c r="AGD67">
        <v>0</v>
      </c>
      <c r="AGE67">
        <v>0</v>
      </c>
      <c r="AGF67">
        <v>0</v>
      </c>
      <c r="AGG67">
        <v>0</v>
      </c>
      <c r="AGH67">
        <v>0</v>
      </c>
      <c r="AGI67">
        <v>0</v>
      </c>
      <c r="AGJ67">
        <v>0</v>
      </c>
      <c r="AGK67">
        <v>0</v>
      </c>
      <c r="AGL67">
        <v>0</v>
      </c>
      <c r="AGM67">
        <v>0</v>
      </c>
      <c r="AGN67">
        <v>0</v>
      </c>
      <c r="AGO67">
        <v>1</v>
      </c>
      <c r="AGP67">
        <v>0</v>
      </c>
      <c r="AGQ67">
        <v>0</v>
      </c>
      <c r="AGR67">
        <v>0</v>
      </c>
      <c r="AGS67">
        <v>0</v>
      </c>
      <c r="AGT67">
        <v>0</v>
      </c>
      <c r="AGU67">
        <v>0</v>
      </c>
      <c r="AGV67">
        <v>0</v>
      </c>
      <c r="AGW67">
        <v>0</v>
      </c>
      <c r="AGX67">
        <v>0</v>
      </c>
      <c r="AGY67">
        <v>0</v>
      </c>
      <c r="AGZ67">
        <v>0</v>
      </c>
      <c r="AHA67">
        <v>0</v>
      </c>
      <c r="AHB67">
        <v>0</v>
      </c>
      <c r="AHC67">
        <v>0</v>
      </c>
      <c r="AHD67">
        <v>0</v>
      </c>
      <c r="AHE67">
        <v>0</v>
      </c>
      <c r="AHF67">
        <v>0</v>
      </c>
      <c r="AHG67">
        <v>0</v>
      </c>
      <c r="AHH67">
        <v>0</v>
      </c>
      <c r="AHI67">
        <v>0</v>
      </c>
      <c r="AHJ67">
        <v>0</v>
      </c>
      <c r="AHK67">
        <v>0</v>
      </c>
      <c r="AHL67">
        <v>0</v>
      </c>
      <c r="AHM67">
        <v>0</v>
      </c>
      <c r="AHN67">
        <v>0</v>
      </c>
      <c r="AHO67">
        <v>0</v>
      </c>
      <c r="AHP67">
        <v>0</v>
      </c>
      <c r="AHQ67">
        <v>0</v>
      </c>
      <c r="AHR67">
        <v>0</v>
      </c>
      <c r="AHS67">
        <v>1</v>
      </c>
      <c r="AHT67">
        <v>0</v>
      </c>
      <c r="AHU67">
        <v>0</v>
      </c>
      <c r="AHV67">
        <v>0</v>
      </c>
      <c r="AHW67">
        <v>0</v>
      </c>
      <c r="AHX67">
        <v>0</v>
      </c>
      <c r="AHY67">
        <v>0</v>
      </c>
      <c r="AHZ67">
        <v>0</v>
      </c>
      <c r="AIA67">
        <v>0</v>
      </c>
      <c r="AIB67">
        <v>0</v>
      </c>
      <c r="AIC67">
        <v>0</v>
      </c>
      <c r="AID67">
        <v>0</v>
      </c>
      <c r="AIE67">
        <v>0</v>
      </c>
      <c r="AIF67">
        <v>0</v>
      </c>
      <c r="AIG67">
        <v>0</v>
      </c>
      <c r="AIH67">
        <v>0</v>
      </c>
      <c r="AII67">
        <v>0</v>
      </c>
      <c r="AIJ67">
        <v>0</v>
      </c>
      <c r="AIK67">
        <v>0</v>
      </c>
      <c r="AIL67">
        <v>0</v>
      </c>
      <c r="AIM67">
        <v>1</v>
      </c>
      <c r="AIN67">
        <v>0</v>
      </c>
      <c r="AIO67">
        <v>0</v>
      </c>
      <c r="AIP67">
        <v>0</v>
      </c>
      <c r="AIQ67">
        <v>0</v>
      </c>
      <c r="AIR67">
        <v>0</v>
      </c>
      <c r="AIS67">
        <v>0</v>
      </c>
      <c r="AIT67">
        <v>0</v>
      </c>
      <c r="AIU67">
        <v>0</v>
      </c>
      <c r="AIV67">
        <v>0</v>
      </c>
      <c r="AIW67">
        <v>0</v>
      </c>
      <c r="AIX67">
        <v>0</v>
      </c>
      <c r="AIY67">
        <v>0</v>
      </c>
      <c r="AIZ67">
        <v>0</v>
      </c>
      <c r="AJA67">
        <v>0</v>
      </c>
      <c r="AJB67">
        <v>0</v>
      </c>
      <c r="AJC67">
        <v>0</v>
      </c>
      <c r="AJD67">
        <v>0</v>
      </c>
      <c r="AJE67">
        <v>0</v>
      </c>
      <c r="AJF67">
        <v>0</v>
      </c>
      <c r="AJG67">
        <v>0</v>
      </c>
      <c r="AJH67">
        <v>0</v>
      </c>
      <c r="AJI67">
        <v>0</v>
      </c>
      <c r="AJJ67">
        <v>0</v>
      </c>
      <c r="AJK67">
        <v>0</v>
      </c>
      <c r="AJL67">
        <v>0</v>
      </c>
      <c r="AJM67">
        <v>0</v>
      </c>
      <c r="AJN67">
        <v>0</v>
      </c>
      <c r="AJO67">
        <v>0</v>
      </c>
      <c r="AJP67">
        <v>1169</v>
      </c>
      <c r="AJQ67">
        <v>0</v>
      </c>
      <c r="AJR67">
        <v>0</v>
      </c>
      <c r="AJS67">
        <v>0</v>
      </c>
      <c r="AJT67">
        <v>0</v>
      </c>
      <c r="AJU67">
        <v>2</v>
      </c>
      <c r="AJV67">
        <v>0</v>
      </c>
      <c r="AJW67">
        <v>0</v>
      </c>
      <c r="AJX67">
        <v>0</v>
      </c>
      <c r="AJY67">
        <v>0</v>
      </c>
      <c r="AJZ67">
        <v>0</v>
      </c>
      <c r="AKA67">
        <v>0</v>
      </c>
      <c r="AKB67">
        <v>0</v>
      </c>
      <c r="AKC67">
        <v>0</v>
      </c>
      <c r="AKD67">
        <v>10</v>
      </c>
      <c r="AKE67">
        <v>0</v>
      </c>
      <c r="AKF67">
        <v>274</v>
      </c>
      <c r="AKG67">
        <v>7</v>
      </c>
      <c r="AKH67">
        <v>0</v>
      </c>
      <c r="AKI67">
        <v>0</v>
      </c>
      <c r="AKJ67">
        <v>0</v>
      </c>
      <c r="AKK67">
        <v>0</v>
      </c>
      <c r="AKL67">
        <v>0</v>
      </c>
      <c r="AKM67">
        <v>1</v>
      </c>
      <c r="AKN67">
        <v>0</v>
      </c>
      <c r="AKO67">
        <v>0</v>
      </c>
      <c r="AKP67">
        <v>0</v>
      </c>
      <c r="AKQ67">
        <v>0</v>
      </c>
      <c r="AKR67">
        <v>0</v>
      </c>
      <c r="AKS67">
        <v>1</v>
      </c>
      <c r="AKT67">
        <v>0</v>
      </c>
      <c r="AKU67">
        <v>0</v>
      </c>
      <c r="AKV67">
        <v>0</v>
      </c>
      <c r="AKW67">
        <v>0</v>
      </c>
      <c r="AKX67">
        <v>0</v>
      </c>
      <c r="AKY67">
        <v>0</v>
      </c>
      <c r="AKZ67">
        <v>0</v>
      </c>
      <c r="ALA67">
        <v>0</v>
      </c>
      <c r="ALB67">
        <v>0</v>
      </c>
      <c r="ALC67">
        <v>0</v>
      </c>
      <c r="ALD67">
        <v>0</v>
      </c>
      <c r="ALE67">
        <v>0</v>
      </c>
      <c r="ALF67">
        <v>0</v>
      </c>
      <c r="ALG67">
        <v>0</v>
      </c>
      <c r="ALH67">
        <v>0</v>
      </c>
    </row>
    <row r="68" spans="1:996" hidden="1">
      <c r="A68" s="178" t="s">
        <v>188</v>
      </c>
      <c r="B68">
        <v>694</v>
      </c>
      <c r="C68">
        <v>264</v>
      </c>
      <c r="D68">
        <v>27</v>
      </c>
      <c r="E68">
        <v>73</v>
      </c>
      <c r="F68">
        <v>0</v>
      </c>
      <c r="G68">
        <v>2</v>
      </c>
      <c r="H68">
        <v>1</v>
      </c>
      <c r="I68">
        <v>166</v>
      </c>
      <c r="J68">
        <v>0</v>
      </c>
      <c r="K68">
        <v>0</v>
      </c>
      <c r="L68">
        <v>0</v>
      </c>
      <c r="M68">
        <v>0</v>
      </c>
      <c r="N68">
        <v>28</v>
      </c>
      <c r="O68">
        <v>28</v>
      </c>
      <c r="P68">
        <v>0</v>
      </c>
      <c r="Q68">
        <v>0</v>
      </c>
      <c r="R68">
        <v>0</v>
      </c>
      <c r="S68">
        <v>6</v>
      </c>
      <c r="T68">
        <v>0</v>
      </c>
      <c r="U68">
        <v>0</v>
      </c>
      <c r="V68">
        <v>27</v>
      </c>
      <c r="W68">
        <v>1316</v>
      </c>
      <c r="X68">
        <v>0</v>
      </c>
      <c r="Y68">
        <v>26</v>
      </c>
      <c r="Z68">
        <v>2</v>
      </c>
      <c r="AA68">
        <v>415</v>
      </c>
      <c r="AB68">
        <v>528</v>
      </c>
      <c r="AC68">
        <v>58</v>
      </c>
      <c r="AD68">
        <v>146</v>
      </c>
      <c r="AE68">
        <v>0</v>
      </c>
      <c r="AF68">
        <v>1</v>
      </c>
      <c r="AG68">
        <v>4</v>
      </c>
      <c r="AH68">
        <v>42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35</v>
      </c>
      <c r="AO68">
        <v>0</v>
      </c>
      <c r="AP68">
        <v>0</v>
      </c>
      <c r="AQ68">
        <v>0</v>
      </c>
      <c r="AR68">
        <v>11</v>
      </c>
      <c r="AS68">
        <v>0</v>
      </c>
      <c r="AT68">
        <v>0</v>
      </c>
      <c r="AU68">
        <v>171</v>
      </c>
      <c r="AV68">
        <v>1411</v>
      </c>
      <c r="AW68">
        <v>0</v>
      </c>
      <c r="AX68">
        <v>19</v>
      </c>
      <c r="AY68">
        <v>4</v>
      </c>
      <c r="AZ68">
        <v>10</v>
      </c>
      <c r="BA68">
        <v>0</v>
      </c>
      <c r="BB68">
        <v>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12</v>
      </c>
      <c r="BV68">
        <v>0</v>
      </c>
      <c r="BW68">
        <v>0</v>
      </c>
      <c r="BX68">
        <v>0</v>
      </c>
      <c r="BY68">
        <v>1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17</v>
      </c>
      <c r="CS68">
        <v>0</v>
      </c>
      <c r="CT68">
        <v>18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129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129</v>
      </c>
      <c r="ES68">
        <v>0</v>
      </c>
      <c r="ET68">
        <v>0</v>
      </c>
      <c r="EU68">
        <v>0</v>
      </c>
      <c r="EV68">
        <v>4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36</v>
      </c>
      <c r="FP68">
        <v>0</v>
      </c>
      <c r="FQ68">
        <v>40</v>
      </c>
      <c r="FR68">
        <v>0</v>
      </c>
      <c r="FS68">
        <v>0</v>
      </c>
      <c r="FT68">
        <v>0</v>
      </c>
      <c r="FU68">
        <v>950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50</v>
      </c>
      <c r="GO68">
        <v>0</v>
      </c>
      <c r="GP68">
        <v>1000</v>
      </c>
      <c r="GQ68">
        <v>0</v>
      </c>
      <c r="GR68">
        <v>71</v>
      </c>
      <c r="GS68">
        <v>0</v>
      </c>
      <c r="GT68">
        <v>128</v>
      </c>
      <c r="GU68">
        <v>1</v>
      </c>
      <c r="GV68">
        <v>4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133</v>
      </c>
      <c r="HP68">
        <v>0</v>
      </c>
      <c r="HQ68">
        <v>0</v>
      </c>
      <c r="HR68">
        <v>0</v>
      </c>
      <c r="HS68">
        <v>16</v>
      </c>
      <c r="HT68">
        <v>17</v>
      </c>
      <c r="HU68">
        <v>4</v>
      </c>
      <c r="HV68">
        <v>0</v>
      </c>
      <c r="HW68">
        <v>0</v>
      </c>
      <c r="HX68">
        <v>0</v>
      </c>
      <c r="HY68">
        <v>0</v>
      </c>
      <c r="HZ68">
        <v>0</v>
      </c>
      <c r="IA68">
        <v>0</v>
      </c>
      <c r="IB68">
        <v>0</v>
      </c>
      <c r="IC68">
        <v>0</v>
      </c>
      <c r="ID68">
        <v>0</v>
      </c>
      <c r="IE68">
        <v>0</v>
      </c>
      <c r="IF68">
        <v>0</v>
      </c>
      <c r="IG68">
        <v>0</v>
      </c>
      <c r="IH68">
        <v>0</v>
      </c>
      <c r="II68">
        <v>0</v>
      </c>
      <c r="IJ68">
        <v>0</v>
      </c>
      <c r="IK68">
        <v>1</v>
      </c>
      <c r="IL68">
        <v>0</v>
      </c>
      <c r="IM68">
        <v>3</v>
      </c>
      <c r="IN68">
        <v>41</v>
      </c>
      <c r="IO68">
        <v>0</v>
      </c>
      <c r="IP68">
        <v>0</v>
      </c>
      <c r="IQ68">
        <v>0</v>
      </c>
      <c r="IR68">
        <v>44</v>
      </c>
      <c r="IS68">
        <v>37</v>
      </c>
      <c r="IT68">
        <v>1</v>
      </c>
      <c r="IU68">
        <v>0</v>
      </c>
      <c r="IV68">
        <v>0</v>
      </c>
      <c r="IW68">
        <v>0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0</v>
      </c>
      <c r="JD68">
        <v>0</v>
      </c>
      <c r="JE68">
        <v>3</v>
      </c>
      <c r="JF68">
        <v>0</v>
      </c>
      <c r="JG68">
        <v>0</v>
      </c>
      <c r="JH68">
        <v>0</v>
      </c>
      <c r="JI68">
        <v>0</v>
      </c>
      <c r="JJ68">
        <v>2</v>
      </c>
      <c r="JK68">
        <v>0</v>
      </c>
      <c r="JL68">
        <v>0</v>
      </c>
      <c r="JM68">
        <v>87</v>
      </c>
      <c r="JN68">
        <v>0</v>
      </c>
      <c r="JO68">
        <v>2</v>
      </c>
      <c r="JP68">
        <v>1</v>
      </c>
      <c r="JQ68">
        <v>481</v>
      </c>
      <c r="JR68">
        <v>106</v>
      </c>
      <c r="JS68">
        <v>6</v>
      </c>
      <c r="JT68">
        <v>5</v>
      </c>
      <c r="JU68">
        <v>0</v>
      </c>
      <c r="JV68">
        <v>0</v>
      </c>
      <c r="JW68">
        <v>0</v>
      </c>
      <c r="JX68">
        <v>0</v>
      </c>
      <c r="JY68">
        <v>0</v>
      </c>
      <c r="JZ68">
        <v>0</v>
      </c>
      <c r="KA68">
        <v>0</v>
      </c>
      <c r="KB68">
        <v>0</v>
      </c>
      <c r="KC68">
        <v>0</v>
      </c>
      <c r="KD68">
        <v>4</v>
      </c>
      <c r="KE68">
        <v>0</v>
      </c>
      <c r="KF68">
        <v>0</v>
      </c>
      <c r="KG68">
        <v>0</v>
      </c>
      <c r="KH68">
        <v>0</v>
      </c>
      <c r="KI68">
        <v>0</v>
      </c>
      <c r="KJ68">
        <v>0</v>
      </c>
      <c r="KK68">
        <v>19</v>
      </c>
      <c r="KL68">
        <v>621</v>
      </c>
      <c r="KM68">
        <v>0</v>
      </c>
      <c r="KN68">
        <v>3</v>
      </c>
      <c r="KO68">
        <v>0</v>
      </c>
      <c r="KP68">
        <v>46</v>
      </c>
      <c r="KQ68">
        <v>16</v>
      </c>
      <c r="KR68">
        <v>1</v>
      </c>
      <c r="KS68">
        <v>5</v>
      </c>
      <c r="KT68">
        <v>0</v>
      </c>
      <c r="KU68">
        <v>0</v>
      </c>
      <c r="KV68">
        <v>0</v>
      </c>
      <c r="KW68">
        <v>0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0</v>
      </c>
      <c r="LD68">
        <v>0</v>
      </c>
      <c r="LE68">
        <v>0</v>
      </c>
      <c r="LF68">
        <v>0</v>
      </c>
      <c r="LG68">
        <v>0</v>
      </c>
      <c r="LH68">
        <v>0</v>
      </c>
      <c r="LI68">
        <v>0</v>
      </c>
      <c r="LJ68">
        <v>2</v>
      </c>
      <c r="LK68">
        <v>70</v>
      </c>
      <c r="LL68">
        <v>0</v>
      </c>
      <c r="LM68">
        <v>0</v>
      </c>
      <c r="LN68">
        <v>0</v>
      </c>
      <c r="LO68">
        <v>5</v>
      </c>
      <c r="LP68">
        <v>0</v>
      </c>
      <c r="LQ68">
        <v>0</v>
      </c>
      <c r="LR68">
        <v>0</v>
      </c>
      <c r="LS68">
        <v>0</v>
      </c>
      <c r="LT68">
        <v>0</v>
      </c>
      <c r="LU68">
        <v>0</v>
      </c>
      <c r="LV68">
        <v>0</v>
      </c>
      <c r="LW68">
        <v>0</v>
      </c>
      <c r="LX68">
        <v>0</v>
      </c>
      <c r="LY68">
        <v>0</v>
      </c>
      <c r="LZ68">
        <v>0</v>
      </c>
      <c r="MA68">
        <v>0</v>
      </c>
      <c r="MB68">
        <v>0</v>
      </c>
      <c r="MC68">
        <v>0</v>
      </c>
      <c r="MD68">
        <v>0</v>
      </c>
      <c r="ME68">
        <v>0</v>
      </c>
      <c r="MF68">
        <v>0</v>
      </c>
      <c r="MG68">
        <v>0</v>
      </c>
      <c r="MH68">
        <v>0</v>
      </c>
      <c r="MI68">
        <v>0</v>
      </c>
      <c r="MJ68">
        <v>5</v>
      </c>
      <c r="MK68">
        <v>0</v>
      </c>
      <c r="ML68">
        <v>0</v>
      </c>
      <c r="MM68">
        <v>0</v>
      </c>
      <c r="MN68">
        <v>193</v>
      </c>
      <c r="MO68">
        <v>7</v>
      </c>
      <c r="MP68">
        <v>8</v>
      </c>
      <c r="MQ68">
        <v>0</v>
      </c>
      <c r="MR68">
        <v>0</v>
      </c>
      <c r="MS68">
        <v>0</v>
      </c>
      <c r="MT68">
        <v>0</v>
      </c>
      <c r="MU68">
        <v>0</v>
      </c>
      <c r="MV68">
        <v>0</v>
      </c>
      <c r="MW68">
        <v>0</v>
      </c>
      <c r="MX68">
        <v>0</v>
      </c>
      <c r="MY68">
        <v>0</v>
      </c>
      <c r="MZ68">
        <v>0</v>
      </c>
      <c r="NA68">
        <v>0</v>
      </c>
      <c r="NB68">
        <v>0</v>
      </c>
      <c r="NC68">
        <v>0</v>
      </c>
      <c r="ND68">
        <v>0</v>
      </c>
      <c r="NE68">
        <v>0</v>
      </c>
      <c r="NF68">
        <v>0</v>
      </c>
      <c r="NG68">
        <v>0</v>
      </c>
      <c r="NH68">
        <v>1</v>
      </c>
      <c r="NI68">
        <v>209</v>
      </c>
      <c r="NJ68">
        <v>0</v>
      </c>
      <c r="NK68">
        <v>0</v>
      </c>
      <c r="NL68">
        <v>0</v>
      </c>
      <c r="NM68">
        <v>266</v>
      </c>
      <c r="NN68">
        <v>25</v>
      </c>
      <c r="NO68">
        <v>13</v>
      </c>
      <c r="NP68">
        <v>1</v>
      </c>
      <c r="NQ68">
        <v>0</v>
      </c>
      <c r="NR68">
        <v>0</v>
      </c>
      <c r="NS68">
        <v>0</v>
      </c>
      <c r="NT68">
        <v>0</v>
      </c>
      <c r="NU68">
        <v>0</v>
      </c>
      <c r="NV68">
        <v>0</v>
      </c>
      <c r="NW68">
        <v>0</v>
      </c>
      <c r="NX68">
        <v>0</v>
      </c>
      <c r="NY68">
        <v>1</v>
      </c>
      <c r="NZ68">
        <v>0</v>
      </c>
      <c r="OA68">
        <v>0</v>
      </c>
      <c r="OB68">
        <v>0</v>
      </c>
      <c r="OC68">
        <v>0</v>
      </c>
      <c r="OD68">
        <v>0</v>
      </c>
      <c r="OE68">
        <v>0</v>
      </c>
      <c r="OF68">
        <v>1</v>
      </c>
      <c r="OG68">
        <v>351</v>
      </c>
      <c r="OH68">
        <v>658</v>
      </c>
      <c r="OI68">
        <v>0</v>
      </c>
      <c r="OJ68">
        <v>0</v>
      </c>
      <c r="OK68">
        <v>0</v>
      </c>
      <c r="OL68">
        <v>3382</v>
      </c>
      <c r="OM68">
        <v>1001</v>
      </c>
      <c r="ON68">
        <v>124</v>
      </c>
      <c r="OO68">
        <v>230</v>
      </c>
      <c r="OP68">
        <v>0</v>
      </c>
      <c r="OQ68">
        <v>3</v>
      </c>
      <c r="OR68">
        <v>5</v>
      </c>
      <c r="OS68">
        <v>208</v>
      </c>
      <c r="OT68">
        <v>0</v>
      </c>
      <c r="OU68">
        <v>0</v>
      </c>
      <c r="OV68">
        <v>0</v>
      </c>
      <c r="OW68">
        <v>0</v>
      </c>
      <c r="OX68">
        <v>29</v>
      </c>
      <c r="OY68">
        <v>70</v>
      </c>
      <c r="OZ68">
        <v>0</v>
      </c>
      <c r="PA68">
        <v>0</v>
      </c>
      <c r="PB68">
        <v>0</v>
      </c>
      <c r="PC68">
        <v>17</v>
      </c>
      <c r="PD68">
        <v>3</v>
      </c>
      <c r="PE68">
        <v>104</v>
      </c>
      <c r="PF68">
        <v>574</v>
      </c>
      <c r="PG68">
        <v>5750</v>
      </c>
      <c r="PH68">
        <v>0</v>
      </c>
      <c r="PI68">
        <v>121</v>
      </c>
      <c r="PJ68">
        <v>7</v>
      </c>
      <c r="PK68">
        <v>350</v>
      </c>
      <c r="PL68">
        <v>505</v>
      </c>
      <c r="PM68">
        <v>24</v>
      </c>
      <c r="PN68">
        <v>0</v>
      </c>
      <c r="PO68">
        <v>0</v>
      </c>
      <c r="PP68">
        <v>0</v>
      </c>
      <c r="PQ68">
        <v>0</v>
      </c>
      <c r="PR68">
        <v>0</v>
      </c>
      <c r="PS68">
        <v>0</v>
      </c>
      <c r="PT68">
        <v>15</v>
      </c>
      <c r="PU68">
        <v>0</v>
      </c>
      <c r="PV68">
        <v>0</v>
      </c>
      <c r="PW68">
        <v>0</v>
      </c>
      <c r="PX68">
        <v>0</v>
      </c>
      <c r="PY68">
        <v>0</v>
      </c>
      <c r="PZ68">
        <v>0</v>
      </c>
      <c r="QA68">
        <v>0</v>
      </c>
      <c r="QB68">
        <v>0</v>
      </c>
      <c r="QC68">
        <v>0</v>
      </c>
      <c r="QD68">
        <v>0</v>
      </c>
      <c r="QE68">
        <v>135</v>
      </c>
      <c r="QF68">
        <v>1029</v>
      </c>
      <c r="QG68">
        <v>0</v>
      </c>
      <c r="QH68">
        <v>0</v>
      </c>
      <c r="QI68">
        <v>0</v>
      </c>
      <c r="QJ68">
        <v>537</v>
      </c>
      <c r="QK68">
        <v>593</v>
      </c>
      <c r="QL68">
        <v>16</v>
      </c>
      <c r="QM68">
        <v>0</v>
      </c>
      <c r="QN68">
        <v>0</v>
      </c>
      <c r="QO68">
        <v>0</v>
      </c>
      <c r="QP68">
        <v>0</v>
      </c>
      <c r="QQ68">
        <v>0</v>
      </c>
      <c r="QR68">
        <v>0</v>
      </c>
      <c r="QS68">
        <v>8</v>
      </c>
      <c r="QT68">
        <v>0</v>
      </c>
      <c r="QU68">
        <v>0</v>
      </c>
      <c r="QV68">
        <v>0</v>
      </c>
      <c r="QW68">
        <v>0</v>
      </c>
      <c r="QX68">
        <v>0</v>
      </c>
      <c r="QY68">
        <v>0</v>
      </c>
      <c r="QZ68">
        <v>0</v>
      </c>
      <c r="RA68">
        <v>0</v>
      </c>
      <c r="RB68">
        <v>0</v>
      </c>
      <c r="RC68">
        <v>0</v>
      </c>
      <c r="RD68">
        <v>222</v>
      </c>
      <c r="RE68">
        <v>1376</v>
      </c>
      <c r="RF68">
        <v>0</v>
      </c>
      <c r="RG68">
        <v>0</v>
      </c>
      <c r="RH68">
        <v>0</v>
      </c>
      <c r="RI68">
        <v>6</v>
      </c>
      <c r="RJ68">
        <v>6</v>
      </c>
      <c r="RK68">
        <v>0</v>
      </c>
      <c r="RL68">
        <v>0</v>
      </c>
      <c r="RM68">
        <v>0</v>
      </c>
      <c r="RN68">
        <v>0</v>
      </c>
      <c r="RO68">
        <v>0</v>
      </c>
      <c r="RP68">
        <v>0</v>
      </c>
      <c r="RQ68">
        <v>0</v>
      </c>
      <c r="RR68">
        <v>0</v>
      </c>
      <c r="RS68">
        <v>0</v>
      </c>
      <c r="RT68">
        <v>0</v>
      </c>
      <c r="RU68">
        <v>0</v>
      </c>
      <c r="RV68">
        <v>0</v>
      </c>
      <c r="RW68">
        <v>0</v>
      </c>
      <c r="RX68">
        <v>0</v>
      </c>
      <c r="RY68">
        <v>0</v>
      </c>
      <c r="RZ68">
        <v>0</v>
      </c>
      <c r="SA68">
        <v>0</v>
      </c>
      <c r="SB68">
        <v>0</v>
      </c>
      <c r="SC68">
        <v>5</v>
      </c>
      <c r="SD68">
        <v>17</v>
      </c>
      <c r="SE68">
        <v>0</v>
      </c>
      <c r="SF68">
        <v>0</v>
      </c>
      <c r="SG68">
        <v>0</v>
      </c>
      <c r="SH68">
        <v>0</v>
      </c>
      <c r="SI68">
        <v>3</v>
      </c>
      <c r="SJ68">
        <v>0</v>
      </c>
      <c r="SK68">
        <v>0</v>
      </c>
      <c r="SL68">
        <v>0</v>
      </c>
      <c r="SM68">
        <v>0</v>
      </c>
      <c r="SN68">
        <v>0</v>
      </c>
      <c r="SO68">
        <v>0</v>
      </c>
      <c r="SP68">
        <v>0</v>
      </c>
      <c r="SQ68">
        <v>0</v>
      </c>
      <c r="SR68">
        <v>0</v>
      </c>
      <c r="SS68">
        <v>0</v>
      </c>
      <c r="ST68">
        <v>0</v>
      </c>
      <c r="SU68">
        <v>0</v>
      </c>
      <c r="SV68">
        <v>0</v>
      </c>
      <c r="SW68">
        <v>0</v>
      </c>
      <c r="SX68">
        <v>0</v>
      </c>
      <c r="SY68">
        <v>0</v>
      </c>
      <c r="SZ68">
        <v>0</v>
      </c>
      <c r="TA68">
        <v>0</v>
      </c>
      <c r="TB68">
        <v>0</v>
      </c>
      <c r="TC68">
        <v>3</v>
      </c>
      <c r="TD68">
        <v>0</v>
      </c>
      <c r="TE68">
        <v>0</v>
      </c>
      <c r="TF68">
        <v>0</v>
      </c>
      <c r="TG68">
        <v>0</v>
      </c>
      <c r="TH68">
        <v>1</v>
      </c>
      <c r="TI68">
        <v>1</v>
      </c>
      <c r="TJ68">
        <v>0</v>
      </c>
      <c r="TK68">
        <v>0</v>
      </c>
      <c r="TL68">
        <v>0</v>
      </c>
      <c r="TM68">
        <v>0</v>
      </c>
      <c r="TN68">
        <v>0</v>
      </c>
      <c r="TO68">
        <v>0</v>
      </c>
      <c r="TP68">
        <v>0</v>
      </c>
      <c r="TQ68">
        <v>0</v>
      </c>
      <c r="TR68">
        <v>0</v>
      </c>
      <c r="TS68">
        <v>0</v>
      </c>
      <c r="TT68">
        <v>0</v>
      </c>
      <c r="TU68">
        <v>0</v>
      </c>
      <c r="TV68">
        <v>0</v>
      </c>
      <c r="TW68">
        <v>0</v>
      </c>
      <c r="TX68">
        <v>0</v>
      </c>
      <c r="TY68">
        <v>0</v>
      </c>
      <c r="TZ68">
        <v>0</v>
      </c>
      <c r="UA68">
        <v>0</v>
      </c>
      <c r="UB68">
        <v>2</v>
      </c>
      <c r="UC68">
        <v>0</v>
      </c>
      <c r="UD68">
        <v>0</v>
      </c>
      <c r="UE68">
        <v>0</v>
      </c>
      <c r="UF68">
        <v>4</v>
      </c>
      <c r="UG68">
        <v>44</v>
      </c>
      <c r="UH68">
        <v>0</v>
      </c>
      <c r="UI68">
        <v>0</v>
      </c>
      <c r="UJ68">
        <v>0</v>
      </c>
      <c r="UK68">
        <v>0</v>
      </c>
      <c r="UL68">
        <v>0</v>
      </c>
      <c r="UM68">
        <v>0</v>
      </c>
      <c r="UN68">
        <v>0</v>
      </c>
      <c r="UO68">
        <v>0</v>
      </c>
      <c r="UP68">
        <v>0</v>
      </c>
      <c r="UQ68">
        <v>0</v>
      </c>
      <c r="UR68">
        <v>0</v>
      </c>
      <c r="US68">
        <v>0</v>
      </c>
      <c r="UT68">
        <v>0</v>
      </c>
      <c r="UU68">
        <v>0</v>
      </c>
      <c r="UV68">
        <v>0</v>
      </c>
      <c r="UW68">
        <v>0</v>
      </c>
      <c r="UX68">
        <v>0</v>
      </c>
      <c r="UY68">
        <v>0</v>
      </c>
      <c r="UZ68">
        <v>0</v>
      </c>
      <c r="VA68">
        <v>48</v>
      </c>
      <c r="VB68">
        <v>0</v>
      </c>
      <c r="VC68">
        <v>0</v>
      </c>
      <c r="VD68">
        <v>0</v>
      </c>
      <c r="VE68">
        <v>0</v>
      </c>
      <c r="VF68">
        <v>1</v>
      </c>
      <c r="VG68">
        <v>0</v>
      </c>
      <c r="VH68">
        <v>0</v>
      </c>
      <c r="VI68">
        <v>0</v>
      </c>
      <c r="VJ68">
        <v>0</v>
      </c>
      <c r="VK68">
        <v>0</v>
      </c>
      <c r="VL68">
        <v>0</v>
      </c>
      <c r="VM68">
        <v>0</v>
      </c>
      <c r="VN68">
        <v>0</v>
      </c>
      <c r="VO68">
        <v>0</v>
      </c>
      <c r="VP68">
        <v>0</v>
      </c>
      <c r="VQ68">
        <v>0</v>
      </c>
      <c r="VR68">
        <v>0</v>
      </c>
      <c r="VS68">
        <v>0</v>
      </c>
      <c r="VT68">
        <v>0</v>
      </c>
      <c r="VU68">
        <v>0</v>
      </c>
      <c r="VV68">
        <v>0</v>
      </c>
      <c r="VW68">
        <v>0</v>
      </c>
      <c r="VX68">
        <v>0</v>
      </c>
      <c r="VY68">
        <v>0</v>
      </c>
      <c r="VZ68">
        <v>1</v>
      </c>
      <c r="WA68">
        <v>0</v>
      </c>
      <c r="WB68">
        <v>0</v>
      </c>
      <c r="WC68">
        <v>0</v>
      </c>
      <c r="WD68">
        <v>6</v>
      </c>
      <c r="WE68">
        <v>2</v>
      </c>
      <c r="WF68">
        <v>0</v>
      </c>
      <c r="WG68">
        <v>0</v>
      </c>
      <c r="WH68">
        <v>0</v>
      </c>
      <c r="WI68">
        <v>0</v>
      </c>
      <c r="WJ68">
        <v>0</v>
      </c>
      <c r="WK68">
        <v>0</v>
      </c>
      <c r="WL68">
        <v>0</v>
      </c>
      <c r="WM68">
        <v>0</v>
      </c>
      <c r="WN68">
        <v>0</v>
      </c>
      <c r="WO68">
        <v>0</v>
      </c>
      <c r="WP68">
        <v>0</v>
      </c>
      <c r="WQ68">
        <v>0</v>
      </c>
      <c r="WR68">
        <v>0</v>
      </c>
      <c r="WS68">
        <v>0</v>
      </c>
      <c r="WT68">
        <v>0</v>
      </c>
      <c r="WU68">
        <v>0</v>
      </c>
      <c r="WV68">
        <v>0</v>
      </c>
      <c r="WW68">
        <v>0</v>
      </c>
      <c r="WX68">
        <v>1</v>
      </c>
      <c r="WY68">
        <v>9</v>
      </c>
      <c r="WZ68">
        <v>0</v>
      </c>
      <c r="XA68">
        <v>0</v>
      </c>
      <c r="XB68">
        <v>0</v>
      </c>
      <c r="XC68">
        <v>19</v>
      </c>
      <c r="XD68">
        <v>56</v>
      </c>
      <c r="XE68">
        <v>5</v>
      </c>
      <c r="XF68">
        <v>0</v>
      </c>
      <c r="XG68">
        <v>0</v>
      </c>
      <c r="XH68">
        <v>0</v>
      </c>
      <c r="XI68">
        <v>0</v>
      </c>
      <c r="XJ68">
        <v>0</v>
      </c>
      <c r="XK68">
        <v>0</v>
      </c>
      <c r="XL68">
        <v>0</v>
      </c>
      <c r="XM68">
        <v>0</v>
      </c>
      <c r="XN68">
        <v>0</v>
      </c>
      <c r="XO68">
        <v>0</v>
      </c>
      <c r="XP68">
        <v>0</v>
      </c>
      <c r="XQ68">
        <v>0</v>
      </c>
      <c r="XR68">
        <v>0</v>
      </c>
      <c r="XS68">
        <v>0</v>
      </c>
      <c r="XT68">
        <v>0</v>
      </c>
      <c r="XU68">
        <v>0</v>
      </c>
      <c r="XV68">
        <v>0</v>
      </c>
      <c r="XW68">
        <v>5</v>
      </c>
      <c r="XX68">
        <v>85</v>
      </c>
      <c r="XY68">
        <v>0</v>
      </c>
      <c r="XZ68">
        <v>0</v>
      </c>
      <c r="YA68">
        <v>0</v>
      </c>
      <c r="YB68">
        <v>4</v>
      </c>
      <c r="YC68">
        <v>3</v>
      </c>
      <c r="YD68">
        <v>0</v>
      </c>
      <c r="YE68">
        <v>0</v>
      </c>
      <c r="YF68">
        <v>0</v>
      </c>
      <c r="YG68">
        <v>0</v>
      </c>
      <c r="YH68">
        <v>0</v>
      </c>
      <c r="YI68">
        <v>0</v>
      </c>
      <c r="YJ68">
        <v>0</v>
      </c>
      <c r="YK68">
        <v>0</v>
      </c>
      <c r="YL68">
        <v>0</v>
      </c>
      <c r="YM68">
        <v>0</v>
      </c>
      <c r="YN68">
        <v>0</v>
      </c>
      <c r="YO68">
        <v>0</v>
      </c>
      <c r="YP68">
        <v>0</v>
      </c>
      <c r="YQ68">
        <v>0</v>
      </c>
      <c r="YR68">
        <v>0</v>
      </c>
      <c r="YS68">
        <v>0</v>
      </c>
      <c r="YT68">
        <v>0</v>
      </c>
      <c r="YU68">
        <v>0</v>
      </c>
      <c r="YV68">
        <v>6</v>
      </c>
      <c r="YW68">
        <v>13</v>
      </c>
      <c r="YX68">
        <v>0</v>
      </c>
      <c r="YY68">
        <v>0</v>
      </c>
      <c r="YZ68">
        <v>0</v>
      </c>
      <c r="ZA68">
        <v>6</v>
      </c>
      <c r="ZB68">
        <v>2</v>
      </c>
      <c r="ZC68">
        <v>0</v>
      </c>
      <c r="ZD68">
        <v>0</v>
      </c>
      <c r="ZE68">
        <v>0</v>
      </c>
      <c r="ZF68">
        <v>0</v>
      </c>
      <c r="ZG68">
        <v>0</v>
      </c>
      <c r="ZH68">
        <v>0</v>
      </c>
      <c r="ZI68">
        <v>0</v>
      </c>
      <c r="ZJ68">
        <v>0</v>
      </c>
      <c r="ZK68">
        <v>0</v>
      </c>
      <c r="ZL68">
        <v>0</v>
      </c>
      <c r="ZM68">
        <v>0</v>
      </c>
      <c r="ZN68">
        <v>0</v>
      </c>
      <c r="ZO68">
        <v>0</v>
      </c>
      <c r="ZP68">
        <v>0</v>
      </c>
      <c r="ZQ68">
        <v>0</v>
      </c>
      <c r="ZR68">
        <v>0</v>
      </c>
      <c r="ZS68">
        <v>0</v>
      </c>
      <c r="ZT68">
        <v>0</v>
      </c>
      <c r="ZU68">
        <v>2</v>
      </c>
      <c r="ZV68">
        <v>10</v>
      </c>
      <c r="ZW68">
        <v>0</v>
      </c>
      <c r="ZX68">
        <v>0</v>
      </c>
      <c r="ZY68">
        <v>0</v>
      </c>
      <c r="ZZ68">
        <v>19</v>
      </c>
      <c r="AAA68">
        <v>26</v>
      </c>
      <c r="AAB68">
        <v>1</v>
      </c>
      <c r="AAC68">
        <v>0</v>
      </c>
      <c r="AAD68">
        <v>0</v>
      </c>
      <c r="AAE68">
        <v>0</v>
      </c>
      <c r="AAF68">
        <v>0</v>
      </c>
      <c r="AAG68">
        <v>0</v>
      </c>
      <c r="AAH68">
        <v>0</v>
      </c>
      <c r="AAI68">
        <v>0</v>
      </c>
      <c r="AAJ68">
        <v>0</v>
      </c>
      <c r="AAK68">
        <v>0</v>
      </c>
      <c r="AAL68">
        <v>0</v>
      </c>
      <c r="AAM68">
        <v>0</v>
      </c>
      <c r="AAN68">
        <v>0</v>
      </c>
      <c r="AAO68">
        <v>0</v>
      </c>
      <c r="AAP68">
        <v>0</v>
      </c>
      <c r="AAQ68">
        <v>0</v>
      </c>
      <c r="AAR68">
        <v>0</v>
      </c>
      <c r="AAS68">
        <v>0</v>
      </c>
      <c r="AAT68">
        <v>20</v>
      </c>
      <c r="AAU68">
        <v>66</v>
      </c>
      <c r="AAV68">
        <v>0</v>
      </c>
      <c r="AAW68">
        <v>0</v>
      </c>
      <c r="AAX68">
        <v>0</v>
      </c>
      <c r="AAY68">
        <v>25</v>
      </c>
      <c r="AAZ68">
        <v>4</v>
      </c>
      <c r="ABA68">
        <v>2</v>
      </c>
      <c r="ABB68">
        <v>0</v>
      </c>
      <c r="ABC68">
        <v>0</v>
      </c>
      <c r="ABD68">
        <v>0</v>
      </c>
      <c r="ABE68">
        <v>0</v>
      </c>
      <c r="ABF68">
        <v>0</v>
      </c>
      <c r="ABG68">
        <v>0</v>
      </c>
      <c r="ABH68">
        <v>0</v>
      </c>
      <c r="ABI68">
        <v>0</v>
      </c>
      <c r="ABJ68">
        <v>0</v>
      </c>
      <c r="ABK68">
        <v>0</v>
      </c>
      <c r="ABL68">
        <v>0</v>
      </c>
      <c r="ABM68">
        <v>0</v>
      </c>
      <c r="ABN68">
        <v>0</v>
      </c>
      <c r="ABO68">
        <v>0</v>
      </c>
      <c r="ABP68">
        <v>0</v>
      </c>
      <c r="ABQ68">
        <v>0</v>
      </c>
      <c r="ABR68">
        <v>0</v>
      </c>
      <c r="ABS68">
        <v>8</v>
      </c>
      <c r="ABT68">
        <v>39</v>
      </c>
      <c r="ABU68">
        <v>0</v>
      </c>
      <c r="ABV68">
        <v>0</v>
      </c>
      <c r="ABW68">
        <v>0</v>
      </c>
      <c r="ABX68">
        <v>7</v>
      </c>
      <c r="ABY68">
        <v>0</v>
      </c>
      <c r="ABZ68">
        <v>0</v>
      </c>
      <c r="ACA68">
        <v>0</v>
      </c>
      <c r="ACB68">
        <v>0</v>
      </c>
      <c r="ACC68">
        <v>0</v>
      </c>
      <c r="ACD68">
        <v>0</v>
      </c>
      <c r="ACE68">
        <v>0</v>
      </c>
      <c r="ACF68">
        <v>0</v>
      </c>
      <c r="ACG68">
        <v>0</v>
      </c>
      <c r="ACH68">
        <v>0</v>
      </c>
      <c r="ACI68">
        <v>0</v>
      </c>
      <c r="ACJ68">
        <v>0</v>
      </c>
      <c r="ACK68">
        <v>0</v>
      </c>
      <c r="ACL68">
        <v>0</v>
      </c>
      <c r="ACM68">
        <v>0</v>
      </c>
      <c r="ACN68">
        <v>0</v>
      </c>
      <c r="ACO68">
        <v>0</v>
      </c>
      <c r="ACP68">
        <v>0</v>
      </c>
      <c r="ACQ68">
        <v>0</v>
      </c>
      <c r="ACR68">
        <v>0</v>
      </c>
      <c r="ACS68">
        <v>7</v>
      </c>
      <c r="ACT68">
        <v>0</v>
      </c>
      <c r="ACU68">
        <v>0</v>
      </c>
      <c r="ACV68">
        <v>0</v>
      </c>
      <c r="ACW68">
        <v>128</v>
      </c>
      <c r="ACX68">
        <v>25</v>
      </c>
      <c r="ACY68">
        <v>22</v>
      </c>
      <c r="ACZ68">
        <v>0</v>
      </c>
      <c r="ADA68">
        <v>0</v>
      </c>
      <c r="ADB68">
        <v>0</v>
      </c>
      <c r="ADC68">
        <v>0</v>
      </c>
      <c r="ADD68">
        <v>0</v>
      </c>
      <c r="ADE68">
        <v>0</v>
      </c>
      <c r="ADF68">
        <v>0</v>
      </c>
      <c r="ADG68">
        <v>0</v>
      </c>
      <c r="ADH68">
        <v>0</v>
      </c>
      <c r="ADI68">
        <v>0</v>
      </c>
      <c r="ADJ68">
        <v>0</v>
      </c>
      <c r="ADK68">
        <v>0</v>
      </c>
      <c r="ADL68">
        <v>0</v>
      </c>
      <c r="ADM68">
        <v>0</v>
      </c>
      <c r="ADN68">
        <v>0</v>
      </c>
      <c r="ADO68">
        <v>0</v>
      </c>
      <c r="ADP68">
        <v>0</v>
      </c>
      <c r="ADQ68">
        <v>19</v>
      </c>
      <c r="ADR68">
        <v>194</v>
      </c>
      <c r="ADS68">
        <v>0</v>
      </c>
      <c r="ADT68">
        <v>0</v>
      </c>
      <c r="ADU68">
        <v>0</v>
      </c>
      <c r="ADV68">
        <v>171</v>
      </c>
      <c r="ADW68">
        <v>35</v>
      </c>
      <c r="ADX68">
        <v>20</v>
      </c>
      <c r="ADY68">
        <v>0</v>
      </c>
      <c r="ADZ68">
        <v>0</v>
      </c>
      <c r="AEA68">
        <v>0</v>
      </c>
      <c r="AEB68">
        <v>0</v>
      </c>
      <c r="AEC68">
        <v>0</v>
      </c>
      <c r="AED68">
        <v>0</v>
      </c>
      <c r="AEE68">
        <v>1</v>
      </c>
      <c r="AEF68">
        <v>0</v>
      </c>
      <c r="AEG68">
        <v>0</v>
      </c>
      <c r="AEH68">
        <v>0</v>
      </c>
      <c r="AEI68">
        <v>0</v>
      </c>
      <c r="AEJ68">
        <v>0</v>
      </c>
      <c r="AEK68">
        <v>0</v>
      </c>
      <c r="AEL68">
        <v>0</v>
      </c>
      <c r="AEM68">
        <v>0</v>
      </c>
      <c r="AEN68">
        <v>0</v>
      </c>
      <c r="AEO68">
        <v>0</v>
      </c>
      <c r="AEP68">
        <v>186</v>
      </c>
      <c r="AEQ68">
        <v>413</v>
      </c>
      <c r="AER68">
        <v>0</v>
      </c>
      <c r="AES68">
        <v>0</v>
      </c>
      <c r="AET68">
        <v>0</v>
      </c>
      <c r="AEU68">
        <v>1282</v>
      </c>
      <c r="AEV68">
        <v>1306</v>
      </c>
      <c r="AEW68">
        <v>91</v>
      </c>
      <c r="AEX68">
        <v>0</v>
      </c>
      <c r="AEY68">
        <v>0</v>
      </c>
      <c r="AEZ68">
        <v>0</v>
      </c>
      <c r="AFA68">
        <v>0</v>
      </c>
      <c r="AFB68">
        <v>0</v>
      </c>
      <c r="AFC68">
        <v>0</v>
      </c>
      <c r="AFD68">
        <v>24</v>
      </c>
      <c r="AFE68">
        <v>0</v>
      </c>
      <c r="AFF68">
        <v>0</v>
      </c>
      <c r="AFG68">
        <v>0</v>
      </c>
      <c r="AFH68">
        <v>0</v>
      </c>
      <c r="AFI68">
        <v>0</v>
      </c>
      <c r="AFJ68">
        <v>0</v>
      </c>
      <c r="AFK68">
        <v>0</v>
      </c>
      <c r="AFL68">
        <v>0</v>
      </c>
      <c r="AFM68">
        <v>0</v>
      </c>
      <c r="AFN68">
        <v>0</v>
      </c>
      <c r="AFO68">
        <v>609</v>
      </c>
      <c r="AFP68">
        <v>3312</v>
      </c>
      <c r="AFQ68">
        <v>0</v>
      </c>
      <c r="AFR68">
        <v>0</v>
      </c>
      <c r="AFS68">
        <v>0</v>
      </c>
      <c r="AFT68">
        <v>7</v>
      </c>
      <c r="AFU68">
        <v>0</v>
      </c>
      <c r="AFV68">
        <v>0</v>
      </c>
      <c r="AFW68">
        <v>0</v>
      </c>
      <c r="AFX68">
        <v>0</v>
      </c>
      <c r="AFY68">
        <v>0</v>
      </c>
      <c r="AFZ68">
        <v>0</v>
      </c>
      <c r="AGA68">
        <v>0</v>
      </c>
      <c r="AGB68">
        <v>0</v>
      </c>
      <c r="AGC68">
        <v>0</v>
      </c>
      <c r="AGD68">
        <v>0</v>
      </c>
      <c r="AGE68">
        <v>0</v>
      </c>
      <c r="AGF68">
        <v>0</v>
      </c>
      <c r="AGG68">
        <v>0</v>
      </c>
      <c r="AGH68">
        <v>0</v>
      </c>
      <c r="AGI68">
        <v>0</v>
      </c>
      <c r="AGJ68">
        <v>0</v>
      </c>
      <c r="AGK68">
        <v>0</v>
      </c>
      <c r="AGL68">
        <v>0</v>
      </c>
      <c r="AGM68">
        <v>0</v>
      </c>
      <c r="AGN68">
        <v>0</v>
      </c>
      <c r="AGO68">
        <v>7</v>
      </c>
      <c r="AGP68">
        <v>0</v>
      </c>
      <c r="AGQ68">
        <v>0</v>
      </c>
      <c r="AGR68">
        <v>0</v>
      </c>
      <c r="AGS68">
        <v>0</v>
      </c>
      <c r="AGT68">
        <v>0</v>
      </c>
      <c r="AGU68">
        <v>0</v>
      </c>
      <c r="AGV68">
        <v>0</v>
      </c>
      <c r="AGW68">
        <v>0</v>
      </c>
      <c r="AGX68">
        <v>0</v>
      </c>
      <c r="AGY68">
        <v>0</v>
      </c>
      <c r="AGZ68">
        <v>0</v>
      </c>
      <c r="AHA68">
        <v>0</v>
      </c>
      <c r="AHB68">
        <v>0</v>
      </c>
      <c r="AHC68">
        <v>0</v>
      </c>
      <c r="AHD68">
        <v>0</v>
      </c>
      <c r="AHE68">
        <v>0</v>
      </c>
      <c r="AHF68">
        <v>0</v>
      </c>
      <c r="AHG68">
        <v>0</v>
      </c>
      <c r="AHH68">
        <v>0</v>
      </c>
      <c r="AHI68">
        <v>0</v>
      </c>
      <c r="AHJ68">
        <v>0</v>
      </c>
      <c r="AHK68">
        <v>0</v>
      </c>
      <c r="AHL68">
        <v>0</v>
      </c>
      <c r="AHM68">
        <v>0</v>
      </c>
      <c r="AHN68">
        <v>0</v>
      </c>
      <c r="AHO68">
        <v>0</v>
      </c>
      <c r="AHP68">
        <v>0</v>
      </c>
      <c r="AHQ68">
        <v>0</v>
      </c>
      <c r="AHR68">
        <v>5</v>
      </c>
      <c r="AHS68">
        <v>0</v>
      </c>
      <c r="AHT68">
        <v>0</v>
      </c>
      <c r="AHU68">
        <v>0</v>
      </c>
      <c r="AHV68">
        <v>0</v>
      </c>
      <c r="AHW68">
        <v>0</v>
      </c>
      <c r="AHX68">
        <v>0</v>
      </c>
      <c r="AHY68">
        <v>0</v>
      </c>
      <c r="AHZ68">
        <v>0</v>
      </c>
      <c r="AIA68">
        <v>0</v>
      </c>
      <c r="AIB68">
        <v>0</v>
      </c>
      <c r="AIC68">
        <v>0</v>
      </c>
      <c r="AID68">
        <v>0</v>
      </c>
      <c r="AIE68">
        <v>0</v>
      </c>
      <c r="AIF68">
        <v>0</v>
      </c>
      <c r="AIG68">
        <v>0</v>
      </c>
      <c r="AIH68">
        <v>0</v>
      </c>
      <c r="AII68">
        <v>0</v>
      </c>
      <c r="AIJ68">
        <v>0</v>
      </c>
      <c r="AIK68">
        <v>0</v>
      </c>
      <c r="AIL68">
        <v>1</v>
      </c>
      <c r="AIM68">
        <v>6</v>
      </c>
      <c r="AIN68">
        <v>0</v>
      </c>
      <c r="AIO68">
        <v>0</v>
      </c>
      <c r="AIP68">
        <v>0</v>
      </c>
      <c r="AIQ68">
        <v>0</v>
      </c>
      <c r="AIR68">
        <v>0</v>
      </c>
      <c r="AIS68">
        <v>0</v>
      </c>
      <c r="AIT68">
        <v>0</v>
      </c>
      <c r="AIU68">
        <v>0</v>
      </c>
      <c r="AIV68">
        <v>0</v>
      </c>
      <c r="AIW68">
        <v>0</v>
      </c>
      <c r="AIX68">
        <v>0</v>
      </c>
      <c r="AIY68">
        <v>0</v>
      </c>
      <c r="AIZ68">
        <v>0</v>
      </c>
      <c r="AJA68">
        <v>0</v>
      </c>
      <c r="AJB68">
        <v>0</v>
      </c>
      <c r="AJC68">
        <v>0</v>
      </c>
      <c r="AJD68">
        <v>0</v>
      </c>
      <c r="AJE68">
        <v>0</v>
      </c>
      <c r="AJF68">
        <v>0</v>
      </c>
      <c r="AJG68">
        <v>0</v>
      </c>
      <c r="AJH68">
        <v>0</v>
      </c>
      <c r="AJI68">
        <v>0</v>
      </c>
      <c r="AJJ68">
        <v>0</v>
      </c>
      <c r="AJK68">
        <v>0</v>
      </c>
      <c r="AJL68">
        <v>0</v>
      </c>
      <c r="AJM68">
        <v>0</v>
      </c>
      <c r="AJN68">
        <v>0</v>
      </c>
      <c r="AJO68">
        <v>0</v>
      </c>
      <c r="AJP68">
        <v>1316</v>
      </c>
      <c r="AJQ68">
        <v>0</v>
      </c>
      <c r="AJR68">
        <v>1</v>
      </c>
      <c r="AJS68">
        <v>0</v>
      </c>
      <c r="AJT68">
        <v>0</v>
      </c>
      <c r="AJU68">
        <v>4</v>
      </c>
      <c r="AJV68">
        <v>0</v>
      </c>
      <c r="AJW68">
        <v>0</v>
      </c>
      <c r="AJX68">
        <v>0</v>
      </c>
      <c r="AJY68">
        <v>0</v>
      </c>
      <c r="AJZ68">
        <v>0</v>
      </c>
      <c r="AKA68">
        <v>0</v>
      </c>
      <c r="AKB68">
        <v>0</v>
      </c>
      <c r="AKC68">
        <v>0</v>
      </c>
      <c r="AKD68">
        <v>0</v>
      </c>
      <c r="AKE68">
        <v>0</v>
      </c>
      <c r="AKF68">
        <v>829</v>
      </c>
      <c r="AKG68">
        <v>15</v>
      </c>
      <c r="AKH68">
        <v>1</v>
      </c>
      <c r="AKI68">
        <v>0</v>
      </c>
      <c r="AKJ68">
        <v>0</v>
      </c>
      <c r="AKK68">
        <v>0</v>
      </c>
      <c r="AKL68">
        <v>0</v>
      </c>
      <c r="AKM68">
        <v>4</v>
      </c>
      <c r="AKN68">
        <v>0</v>
      </c>
      <c r="AKO68">
        <v>0</v>
      </c>
      <c r="AKP68">
        <v>0</v>
      </c>
      <c r="AKQ68">
        <v>0</v>
      </c>
      <c r="AKR68">
        <v>0</v>
      </c>
      <c r="AKS68">
        <v>0</v>
      </c>
      <c r="AKT68">
        <v>0</v>
      </c>
      <c r="AKU68">
        <v>0</v>
      </c>
      <c r="AKV68">
        <v>0</v>
      </c>
      <c r="AKW68">
        <v>0</v>
      </c>
      <c r="AKX68">
        <v>0</v>
      </c>
      <c r="AKY68">
        <v>0</v>
      </c>
      <c r="AKZ68">
        <v>0</v>
      </c>
      <c r="ALA68">
        <v>0</v>
      </c>
      <c r="ALB68">
        <v>0</v>
      </c>
      <c r="ALC68">
        <v>0</v>
      </c>
      <c r="ALD68">
        <v>0</v>
      </c>
      <c r="ALE68">
        <v>0</v>
      </c>
      <c r="ALF68">
        <v>0</v>
      </c>
      <c r="ALG68">
        <v>0</v>
      </c>
      <c r="ALH68">
        <v>0</v>
      </c>
    </row>
    <row r="69" spans="1:996" hidden="1">
      <c r="A69" s="178" t="s">
        <v>189</v>
      </c>
      <c r="B69">
        <v>830</v>
      </c>
      <c r="C69">
        <v>701</v>
      </c>
      <c r="D69">
        <v>22</v>
      </c>
      <c r="E69">
        <v>5</v>
      </c>
      <c r="F69">
        <v>0</v>
      </c>
      <c r="G69">
        <v>2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13</v>
      </c>
      <c r="P69">
        <v>0</v>
      </c>
      <c r="Q69">
        <v>0</v>
      </c>
      <c r="R69">
        <v>0</v>
      </c>
      <c r="S69">
        <v>6</v>
      </c>
      <c r="T69">
        <v>0</v>
      </c>
      <c r="U69">
        <v>1</v>
      </c>
      <c r="V69">
        <v>3</v>
      </c>
      <c r="W69">
        <v>1583</v>
      </c>
      <c r="X69">
        <v>0</v>
      </c>
      <c r="Y69">
        <v>221</v>
      </c>
      <c r="Z69">
        <v>0</v>
      </c>
      <c r="AA69">
        <v>251</v>
      </c>
      <c r="AB69">
        <v>202</v>
      </c>
      <c r="AC69">
        <v>17</v>
      </c>
      <c r="AD69">
        <v>0</v>
      </c>
      <c r="AE69">
        <v>0</v>
      </c>
      <c r="AF69">
        <v>0</v>
      </c>
      <c r="AG69">
        <v>0</v>
      </c>
      <c r="AH69">
        <v>3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26</v>
      </c>
      <c r="AO69">
        <v>0</v>
      </c>
      <c r="AP69">
        <v>0</v>
      </c>
      <c r="AQ69">
        <v>0</v>
      </c>
      <c r="AR69">
        <v>13</v>
      </c>
      <c r="AS69">
        <v>0</v>
      </c>
      <c r="AT69">
        <v>0</v>
      </c>
      <c r="AU69">
        <v>592</v>
      </c>
      <c r="AV69">
        <v>1104</v>
      </c>
      <c r="AW69">
        <v>0</v>
      </c>
      <c r="AX69">
        <v>58</v>
      </c>
      <c r="AY69">
        <v>0</v>
      </c>
      <c r="AZ69">
        <v>1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2</v>
      </c>
      <c r="BU69">
        <v>3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3</v>
      </c>
      <c r="CS69">
        <v>1</v>
      </c>
      <c r="CT69">
        <v>4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51</v>
      </c>
      <c r="EW69">
        <v>1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14</v>
      </c>
      <c r="FP69">
        <v>0</v>
      </c>
      <c r="FQ69">
        <v>66</v>
      </c>
      <c r="FR69">
        <v>0</v>
      </c>
      <c r="FS69">
        <v>0</v>
      </c>
      <c r="FT69">
        <v>0</v>
      </c>
      <c r="FU69">
        <v>675</v>
      </c>
      <c r="FV69">
        <v>1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23</v>
      </c>
      <c r="GO69">
        <v>84</v>
      </c>
      <c r="GP69">
        <v>783</v>
      </c>
      <c r="GQ69">
        <v>0</v>
      </c>
      <c r="GR69">
        <v>1</v>
      </c>
      <c r="GS69">
        <v>0</v>
      </c>
      <c r="GT69">
        <v>801</v>
      </c>
      <c r="GU69">
        <v>1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42</v>
      </c>
      <c r="HO69">
        <v>844</v>
      </c>
      <c r="HP69">
        <v>0</v>
      </c>
      <c r="HQ69">
        <v>3</v>
      </c>
      <c r="HR69">
        <v>0</v>
      </c>
      <c r="HS69">
        <v>8</v>
      </c>
      <c r="HT69">
        <v>16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  <c r="IA69">
        <v>0</v>
      </c>
      <c r="IB69">
        <v>0</v>
      </c>
      <c r="IC69">
        <v>0</v>
      </c>
      <c r="ID69">
        <v>0</v>
      </c>
      <c r="IE69">
        <v>7</v>
      </c>
      <c r="IF69">
        <v>1</v>
      </c>
      <c r="IG69">
        <v>0</v>
      </c>
      <c r="IH69">
        <v>0</v>
      </c>
      <c r="II69">
        <v>0</v>
      </c>
      <c r="IJ69">
        <v>1</v>
      </c>
      <c r="IK69">
        <v>0</v>
      </c>
      <c r="IL69">
        <v>0</v>
      </c>
      <c r="IM69">
        <v>3</v>
      </c>
      <c r="IN69">
        <v>36</v>
      </c>
      <c r="IO69">
        <v>0</v>
      </c>
      <c r="IP69">
        <v>5</v>
      </c>
      <c r="IQ69">
        <v>0</v>
      </c>
      <c r="IR69">
        <v>3</v>
      </c>
      <c r="IS69">
        <v>85</v>
      </c>
      <c r="IT69">
        <v>0</v>
      </c>
      <c r="IU69">
        <v>15</v>
      </c>
      <c r="IV69">
        <v>0</v>
      </c>
      <c r="IW69">
        <v>0</v>
      </c>
      <c r="IX69">
        <v>0</v>
      </c>
      <c r="IY69">
        <v>0</v>
      </c>
      <c r="IZ69">
        <v>0</v>
      </c>
      <c r="JA69">
        <v>0</v>
      </c>
      <c r="JB69">
        <v>0</v>
      </c>
      <c r="JC69">
        <v>0</v>
      </c>
      <c r="JD69">
        <v>16</v>
      </c>
      <c r="JE69">
        <v>3</v>
      </c>
      <c r="JF69">
        <v>0</v>
      </c>
      <c r="JG69">
        <v>0</v>
      </c>
      <c r="JH69">
        <v>0</v>
      </c>
      <c r="JI69">
        <v>1</v>
      </c>
      <c r="JJ69">
        <v>0</v>
      </c>
      <c r="JK69">
        <v>0</v>
      </c>
      <c r="JL69">
        <v>0</v>
      </c>
      <c r="JM69">
        <v>123</v>
      </c>
      <c r="JN69">
        <v>0</v>
      </c>
      <c r="JO69">
        <v>22</v>
      </c>
      <c r="JP69">
        <v>0</v>
      </c>
      <c r="JQ69">
        <v>81</v>
      </c>
      <c r="JR69">
        <v>124</v>
      </c>
      <c r="JS69">
        <v>4</v>
      </c>
      <c r="JT69">
        <v>3</v>
      </c>
      <c r="JU69">
        <v>0</v>
      </c>
      <c r="JV69">
        <v>0</v>
      </c>
      <c r="JW69">
        <v>0</v>
      </c>
      <c r="JX69">
        <v>0</v>
      </c>
      <c r="JY69">
        <v>0</v>
      </c>
      <c r="JZ69">
        <v>0</v>
      </c>
      <c r="KA69">
        <v>0</v>
      </c>
      <c r="KB69">
        <v>0</v>
      </c>
      <c r="KC69">
        <v>1</v>
      </c>
      <c r="KD69">
        <v>12</v>
      </c>
      <c r="KE69">
        <v>0</v>
      </c>
      <c r="KF69">
        <v>0</v>
      </c>
      <c r="KG69">
        <v>0</v>
      </c>
      <c r="KH69">
        <v>7</v>
      </c>
      <c r="KI69">
        <v>0</v>
      </c>
      <c r="KJ69">
        <v>0</v>
      </c>
      <c r="KK69">
        <v>44</v>
      </c>
      <c r="KL69">
        <v>276</v>
      </c>
      <c r="KM69">
        <v>0</v>
      </c>
      <c r="KN69">
        <v>47</v>
      </c>
      <c r="KO69">
        <v>0</v>
      </c>
      <c r="KP69">
        <v>9</v>
      </c>
      <c r="KQ69">
        <v>2</v>
      </c>
      <c r="KR69">
        <v>0</v>
      </c>
      <c r="KS69">
        <v>0</v>
      </c>
      <c r="KT69">
        <v>0</v>
      </c>
      <c r="KU69">
        <v>0</v>
      </c>
      <c r="KV69">
        <v>0</v>
      </c>
      <c r="KW69">
        <v>0</v>
      </c>
      <c r="KX69">
        <v>0</v>
      </c>
      <c r="KY69">
        <v>0</v>
      </c>
      <c r="KZ69">
        <v>0</v>
      </c>
      <c r="LA69">
        <v>0</v>
      </c>
      <c r="LB69">
        <v>0</v>
      </c>
      <c r="LC69">
        <v>0</v>
      </c>
      <c r="LD69">
        <v>0</v>
      </c>
      <c r="LE69">
        <v>0</v>
      </c>
      <c r="LF69">
        <v>0</v>
      </c>
      <c r="LG69">
        <v>0</v>
      </c>
      <c r="LH69">
        <v>0</v>
      </c>
      <c r="LI69">
        <v>0</v>
      </c>
      <c r="LJ69">
        <v>10</v>
      </c>
      <c r="LK69">
        <v>21</v>
      </c>
      <c r="LL69">
        <v>0</v>
      </c>
      <c r="LM69">
        <v>4</v>
      </c>
      <c r="LN69">
        <v>0</v>
      </c>
      <c r="LO69">
        <v>0</v>
      </c>
      <c r="LP69">
        <v>0</v>
      </c>
      <c r="LQ69">
        <v>0</v>
      </c>
      <c r="LR69">
        <v>0</v>
      </c>
      <c r="LS69">
        <v>0</v>
      </c>
      <c r="LT69">
        <v>0</v>
      </c>
      <c r="LU69">
        <v>0</v>
      </c>
      <c r="LV69">
        <v>0</v>
      </c>
      <c r="LW69">
        <v>0</v>
      </c>
      <c r="LX69">
        <v>0</v>
      </c>
      <c r="LY69">
        <v>0</v>
      </c>
      <c r="LZ69">
        <v>0</v>
      </c>
      <c r="MA69">
        <v>0</v>
      </c>
      <c r="MB69">
        <v>0</v>
      </c>
      <c r="MC69">
        <v>0</v>
      </c>
      <c r="MD69">
        <v>0</v>
      </c>
      <c r="ME69">
        <v>0</v>
      </c>
      <c r="MF69">
        <v>0</v>
      </c>
      <c r="MG69">
        <v>0</v>
      </c>
      <c r="MH69">
        <v>0</v>
      </c>
      <c r="MI69">
        <v>0</v>
      </c>
      <c r="MJ69">
        <v>0</v>
      </c>
      <c r="MK69">
        <v>0</v>
      </c>
      <c r="ML69">
        <v>0</v>
      </c>
      <c r="MM69">
        <v>0</v>
      </c>
      <c r="MN69">
        <v>6</v>
      </c>
      <c r="MO69">
        <v>0</v>
      </c>
      <c r="MP69">
        <v>1</v>
      </c>
      <c r="MQ69">
        <v>0</v>
      </c>
      <c r="MR69">
        <v>0</v>
      </c>
      <c r="MS69">
        <v>0</v>
      </c>
      <c r="MT69">
        <v>0</v>
      </c>
      <c r="MU69">
        <v>0</v>
      </c>
      <c r="MV69">
        <v>0</v>
      </c>
      <c r="MW69">
        <v>0</v>
      </c>
      <c r="MX69">
        <v>0</v>
      </c>
      <c r="MY69">
        <v>0</v>
      </c>
      <c r="MZ69">
        <v>0</v>
      </c>
      <c r="NA69">
        <v>0</v>
      </c>
      <c r="NB69">
        <v>0</v>
      </c>
      <c r="NC69">
        <v>0</v>
      </c>
      <c r="ND69">
        <v>0</v>
      </c>
      <c r="NE69">
        <v>0</v>
      </c>
      <c r="NF69">
        <v>0</v>
      </c>
      <c r="NG69">
        <v>0</v>
      </c>
      <c r="NH69">
        <v>3</v>
      </c>
      <c r="NI69">
        <v>10</v>
      </c>
      <c r="NJ69">
        <v>0</v>
      </c>
      <c r="NK69">
        <v>4</v>
      </c>
      <c r="NL69">
        <v>0</v>
      </c>
      <c r="NM69">
        <v>2</v>
      </c>
      <c r="NN69">
        <v>1</v>
      </c>
      <c r="NO69">
        <v>0</v>
      </c>
      <c r="NP69">
        <v>0</v>
      </c>
      <c r="NQ69">
        <v>0</v>
      </c>
      <c r="NR69">
        <v>0</v>
      </c>
      <c r="NS69">
        <v>0</v>
      </c>
      <c r="NT69">
        <v>0</v>
      </c>
      <c r="NU69">
        <v>0</v>
      </c>
      <c r="NV69">
        <v>0</v>
      </c>
      <c r="NW69">
        <v>0</v>
      </c>
      <c r="NX69">
        <v>0</v>
      </c>
      <c r="NY69">
        <v>0</v>
      </c>
      <c r="NZ69">
        <v>1</v>
      </c>
      <c r="OA69">
        <v>0</v>
      </c>
      <c r="OB69">
        <v>0</v>
      </c>
      <c r="OC69">
        <v>0</v>
      </c>
      <c r="OD69">
        <v>2</v>
      </c>
      <c r="OE69">
        <v>0</v>
      </c>
      <c r="OF69">
        <v>2</v>
      </c>
      <c r="OG69">
        <v>6</v>
      </c>
      <c r="OH69">
        <v>14</v>
      </c>
      <c r="OI69">
        <v>0</v>
      </c>
      <c r="OJ69">
        <v>2</v>
      </c>
      <c r="OK69">
        <v>0</v>
      </c>
      <c r="OL69">
        <v>2718</v>
      </c>
      <c r="OM69">
        <v>1134</v>
      </c>
      <c r="ON69">
        <v>44</v>
      </c>
      <c r="OO69">
        <v>23</v>
      </c>
      <c r="OP69">
        <v>0</v>
      </c>
      <c r="OQ69">
        <v>2</v>
      </c>
      <c r="OR69">
        <v>0</v>
      </c>
      <c r="OS69">
        <v>3</v>
      </c>
      <c r="OT69">
        <v>0</v>
      </c>
      <c r="OU69">
        <v>0</v>
      </c>
      <c r="OV69">
        <v>0</v>
      </c>
      <c r="OW69">
        <v>0</v>
      </c>
      <c r="OX69">
        <v>24</v>
      </c>
      <c r="OY69">
        <v>56</v>
      </c>
      <c r="OZ69">
        <v>0</v>
      </c>
      <c r="PA69">
        <v>0</v>
      </c>
      <c r="PB69">
        <v>0</v>
      </c>
      <c r="PC69">
        <v>30</v>
      </c>
      <c r="PD69">
        <v>0</v>
      </c>
      <c r="PE69">
        <v>43</v>
      </c>
      <c r="PF69">
        <v>790</v>
      </c>
      <c r="PG69">
        <v>4867</v>
      </c>
      <c r="PH69">
        <v>0</v>
      </c>
      <c r="PI69">
        <v>367</v>
      </c>
      <c r="PJ69">
        <v>0</v>
      </c>
      <c r="PK69">
        <v>151</v>
      </c>
      <c r="PL69">
        <v>1142</v>
      </c>
      <c r="PM69">
        <v>62</v>
      </c>
      <c r="PN69">
        <v>0</v>
      </c>
      <c r="PO69">
        <v>0</v>
      </c>
      <c r="PP69">
        <v>0</v>
      </c>
      <c r="PQ69">
        <v>0</v>
      </c>
      <c r="PR69">
        <v>0</v>
      </c>
      <c r="PS69">
        <v>0</v>
      </c>
      <c r="PT69">
        <v>4</v>
      </c>
      <c r="PU69">
        <v>0</v>
      </c>
      <c r="PV69">
        <v>0</v>
      </c>
      <c r="PW69">
        <v>0</v>
      </c>
      <c r="PX69">
        <v>0</v>
      </c>
      <c r="PY69">
        <v>0</v>
      </c>
      <c r="PZ69">
        <v>0</v>
      </c>
      <c r="QA69">
        <v>0</v>
      </c>
      <c r="QB69">
        <v>0</v>
      </c>
      <c r="QC69">
        <v>0</v>
      </c>
      <c r="QD69">
        <v>0</v>
      </c>
      <c r="QE69">
        <v>72</v>
      </c>
      <c r="QF69">
        <v>1431</v>
      </c>
      <c r="QG69">
        <v>0</v>
      </c>
      <c r="QH69">
        <v>0</v>
      </c>
      <c r="QI69">
        <v>0</v>
      </c>
      <c r="QJ69">
        <v>386</v>
      </c>
      <c r="QK69">
        <v>655</v>
      </c>
      <c r="QL69">
        <v>14</v>
      </c>
      <c r="QM69">
        <v>0</v>
      </c>
      <c r="QN69">
        <v>0</v>
      </c>
      <c r="QO69">
        <v>0</v>
      </c>
      <c r="QP69">
        <v>0</v>
      </c>
      <c r="QQ69">
        <v>0</v>
      </c>
      <c r="QR69">
        <v>0</v>
      </c>
      <c r="QS69">
        <v>1</v>
      </c>
      <c r="QT69">
        <v>0</v>
      </c>
      <c r="QU69">
        <v>0</v>
      </c>
      <c r="QV69">
        <v>0</v>
      </c>
      <c r="QW69">
        <v>0</v>
      </c>
      <c r="QX69">
        <v>0</v>
      </c>
      <c r="QY69">
        <v>0</v>
      </c>
      <c r="QZ69">
        <v>0</v>
      </c>
      <c r="RA69">
        <v>0</v>
      </c>
      <c r="RB69">
        <v>0</v>
      </c>
      <c r="RC69">
        <v>0</v>
      </c>
      <c r="RD69">
        <v>51</v>
      </c>
      <c r="RE69">
        <v>1107</v>
      </c>
      <c r="RF69">
        <v>0</v>
      </c>
      <c r="RG69">
        <v>0</v>
      </c>
      <c r="RH69">
        <v>0</v>
      </c>
      <c r="RI69">
        <v>17</v>
      </c>
      <c r="RJ69">
        <v>2</v>
      </c>
      <c r="RK69">
        <v>0</v>
      </c>
      <c r="RL69">
        <v>0</v>
      </c>
      <c r="RM69">
        <v>0</v>
      </c>
      <c r="RN69">
        <v>0</v>
      </c>
      <c r="RO69">
        <v>0</v>
      </c>
      <c r="RP69">
        <v>0</v>
      </c>
      <c r="RQ69">
        <v>0</v>
      </c>
      <c r="RR69">
        <v>0</v>
      </c>
      <c r="RS69">
        <v>0</v>
      </c>
      <c r="RT69">
        <v>0</v>
      </c>
      <c r="RU69">
        <v>0</v>
      </c>
      <c r="RV69">
        <v>0</v>
      </c>
      <c r="RW69">
        <v>0</v>
      </c>
      <c r="RX69">
        <v>0</v>
      </c>
      <c r="RY69">
        <v>0</v>
      </c>
      <c r="RZ69">
        <v>0</v>
      </c>
      <c r="SA69">
        <v>0</v>
      </c>
      <c r="SB69">
        <v>0</v>
      </c>
      <c r="SC69">
        <v>18</v>
      </c>
      <c r="SD69">
        <v>37</v>
      </c>
      <c r="SE69">
        <v>0</v>
      </c>
      <c r="SF69">
        <v>0</v>
      </c>
      <c r="SG69">
        <v>0</v>
      </c>
      <c r="SH69">
        <v>16</v>
      </c>
      <c r="SI69">
        <v>0</v>
      </c>
      <c r="SJ69">
        <v>0</v>
      </c>
      <c r="SK69">
        <v>0</v>
      </c>
      <c r="SL69">
        <v>0</v>
      </c>
      <c r="SM69">
        <v>0</v>
      </c>
      <c r="SN69">
        <v>0</v>
      </c>
      <c r="SO69">
        <v>0</v>
      </c>
      <c r="SP69">
        <v>0</v>
      </c>
      <c r="SQ69">
        <v>0</v>
      </c>
      <c r="SR69">
        <v>0</v>
      </c>
      <c r="SS69">
        <v>0</v>
      </c>
      <c r="ST69">
        <v>0</v>
      </c>
      <c r="SU69">
        <v>0</v>
      </c>
      <c r="SV69">
        <v>0</v>
      </c>
      <c r="SW69">
        <v>0</v>
      </c>
      <c r="SX69">
        <v>0</v>
      </c>
      <c r="SY69">
        <v>0</v>
      </c>
      <c r="SZ69">
        <v>0</v>
      </c>
      <c r="TA69">
        <v>0</v>
      </c>
      <c r="TB69">
        <v>0</v>
      </c>
      <c r="TC69">
        <v>16</v>
      </c>
      <c r="TD69">
        <v>0</v>
      </c>
      <c r="TE69">
        <v>0</v>
      </c>
      <c r="TF69">
        <v>0</v>
      </c>
      <c r="TG69">
        <v>1</v>
      </c>
      <c r="TH69">
        <v>0</v>
      </c>
      <c r="TI69">
        <v>0</v>
      </c>
      <c r="TJ69">
        <v>0</v>
      </c>
      <c r="TK69">
        <v>0</v>
      </c>
      <c r="TL69">
        <v>0</v>
      </c>
      <c r="TM69">
        <v>0</v>
      </c>
      <c r="TN69">
        <v>0</v>
      </c>
      <c r="TO69">
        <v>0</v>
      </c>
      <c r="TP69">
        <v>0</v>
      </c>
      <c r="TQ69">
        <v>0</v>
      </c>
      <c r="TR69">
        <v>0</v>
      </c>
      <c r="TS69">
        <v>0</v>
      </c>
      <c r="TT69">
        <v>0</v>
      </c>
      <c r="TU69">
        <v>0</v>
      </c>
      <c r="TV69">
        <v>0</v>
      </c>
      <c r="TW69">
        <v>0</v>
      </c>
      <c r="TX69">
        <v>0</v>
      </c>
      <c r="TY69">
        <v>0</v>
      </c>
      <c r="TZ69">
        <v>0</v>
      </c>
      <c r="UA69">
        <v>1</v>
      </c>
      <c r="UB69">
        <v>2</v>
      </c>
      <c r="UC69">
        <v>0</v>
      </c>
      <c r="UD69">
        <v>0</v>
      </c>
      <c r="UE69">
        <v>0</v>
      </c>
      <c r="UF69">
        <v>34</v>
      </c>
      <c r="UG69">
        <v>0</v>
      </c>
      <c r="UH69">
        <v>1</v>
      </c>
      <c r="UI69">
        <v>0</v>
      </c>
      <c r="UJ69">
        <v>0</v>
      </c>
      <c r="UK69">
        <v>0</v>
      </c>
      <c r="UL69">
        <v>0</v>
      </c>
      <c r="UM69">
        <v>0</v>
      </c>
      <c r="UN69">
        <v>0</v>
      </c>
      <c r="UO69">
        <v>0</v>
      </c>
      <c r="UP69">
        <v>0</v>
      </c>
      <c r="UQ69">
        <v>0</v>
      </c>
      <c r="UR69">
        <v>0</v>
      </c>
      <c r="US69">
        <v>0</v>
      </c>
      <c r="UT69">
        <v>0</v>
      </c>
      <c r="UU69">
        <v>0</v>
      </c>
      <c r="UV69">
        <v>0</v>
      </c>
      <c r="UW69">
        <v>0</v>
      </c>
      <c r="UX69">
        <v>0</v>
      </c>
      <c r="UY69">
        <v>0</v>
      </c>
      <c r="UZ69">
        <v>1</v>
      </c>
      <c r="VA69">
        <v>36</v>
      </c>
      <c r="VB69">
        <v>0</v>
      </c>
      <c r="VC69">
        <v>0</v>
      </c>
      <c r="VD69">
        <v>0</v>
      </c>
      <c r="VE69">
        <v>13</v>
      </c>
      <c r="VF69">
        <v>0</v>
      </c>
      <c r="VG69">
        <v>0</v>
      </c>
      <c r="VH69">
        <v>0</v>
      </c>
      <c r="VI69">
        <v>0</v>
      </c>
      <c r="VJ69">
        <v>0</v>
      </c>
      <c r="VK69">
        <v>0</v>
      </c>
      <c r="VL69">
        <v>0</v>
      </c>
      <c r="VM69">
        <v>0</v>
      </c>
      <c r="VN69">
        <v>0</v>
      </c>
      <c r="VO69">
        <v>0</v>
      </c>
      <c r="VP69">
        <v>0</v>
      </c>
      <c r="VQ69">
        <v>0</v>
      </c>
      <c r="VR69">
        <v>0</v>
      </c>
      <c r="VS69">
        <v>0</v>
      </c>
      <c r="VT69">
        <v>0</v>
      </c>
      <c r="VU69">
        <v>0</v>
      </c>
      <c r="VV69">
        <v>0</v>
      </c>
      <c r="VW69">
        <v>0</v>
      </c>
      <c r="VX69">
        <v>0</v>
      </c>
      <c r="VY69">
        <v>3</v>
      </c>
      <c r="VZ69">
        <v>16</v>
      </c>
      <c r="WA69">
        <v>0</v>
      </c>
      <c r="WB69">
        <v>0</v>
      </c>
      <c r="WC69">
        <v>0</v>
      </c>
      <c r="WD69">
        <v>41</v>
      </c>
      <c r="WE69">
        <v>0</v>
      </c>
      <c r="WF69">
        <v>0</v>
      </c>
      <c r="WG69">
        <v>0</v>
      </c>
      <c r="WH69">
        <v>0</v>
      </c>
      <c r="WI69">
        <v>0</v>
      </c>
      <c r="WJ69">
        <v>0</v>
      </c>
      <c r="WK69">
        <v>0</v>
      </c>
      <c r="WL69">
        <v>0</v>
      </c>
      <c r="WM69">
        <v>0</v>
      </c>
      <c r="WN69">
        <v>0</v>
      </c>
      <c r="WO69">
        <v>0</v>
      </c>
      <c r="WP69">
        <v>0</v>
      </c>
      <c r="WQ69">
        <v>0</v>
      </c>
      <c r="WR69">
        <v>0</v>
      </c>
      <c r="WS69">
        <v>0</v>
      </c>
      <c r="WT69">
        <v>0</v>
      </c>
      <c r="WU69">
        <v>0</v>
      </c>
      <c r="WV69">
        <v>0</v>
      </c>
      <c r="WW69">
        <v>0</v>
      </c>
      <c r="WX69">
        <v>2</v>
      </c>
      <c r="WY69">
        <v>43</v>
      </c>
      <c r="WZ69">
        <v>0</v>
      </c>
      <c r="XA69">
        <v>0</v>
      </c>
      <c r="XB69">
        <v>0</v>
      </c>
      <c r="XC69">
        <v>80</v>
      </c>
      <c r="XD69">
        <v>1</v>
      </c>
      <c r="XE69">
        <v>3</v>
      </c>
      <c r="XF69">
        <v>0</v>
      </c>
      <c r="XG69">
        <v>0</v>
      </c>
      <c r="XH69">
        <v>0</v>
      </c>
      <c r="XI69">
        <v>0</v>
      </c>
      <c r="XJ69">
        <v>0</v>
      </c>
      <c r="XK69">
        <v>0</v>
      </c>
      <c r="XL69">
        <v>0</v>
      </c>
      <c r="XM69">
        <v>0</v>
      </c>
      <c r="XN69">
        <v>0</v>
      </c>
      <c r="XO69">
        <v>0</v>
      </c>
      <c r="XP69">
        <v>0</v>
      </c>
      <c r="XQ69">
        <v>0</v>
      </c>
      <c r="XR69">
        <v>0</v>
      </c>
      <c r="XS69">
        <v>0</v>
      </c>
      <c r="XT69">
        <v>0</v>
      </c>
      <c r="XU69">
        <v>0</v>
      </c>
      <c r="XV69">
        <v>0</v>
      </c>
      <c r="XW69">
        <v>4</v>
      </c>
      <c r="XX69">
        <v>88</v>
      </c>
      <c r="XY69">
        <v>0</v>
      </c>
      <c r="XZ69">
        <v>0</v>
      </c>
      <c r="YA69">
        <v>0</v>
      </c>
      <c r="YB69">
        <v>9</v>
      </c>
      <c r="YC69">
        <v>2</v>
      </c>
      <c r="YD69">
        <v>0</v>
      </c>
      <c r="YE69">
        <v>0</v>
      </c>
      <c r="YF69">
        <v>0</v>
      </c>
      <c r="YG69">
        <v>0</v>
      </c>
      <c r="YH69">
        <v>0</v>
      </c>
      <c r="YI69">
        <v>0</v>
      </c>
      <c r="YJ69">
        <v>0</v>
      </c>
      <c r="YK69">
        <v>0</v>
      </c>
      <c r="YL69">
        <v>0</v>
      </c>
      <c r="YM69">
        <v>0</v>
      </c>
      <c r="YN69">
        <v>0</v>
      </c>
      <c r="YO69">
        <v>0</v>
      </c>
      <c r="YP69">
        <v>0</v>
      </c>
      <c r="YQ69">
        <v>0</v>
      </c>
      <c r="YR69">
        <v>0</v>
      </c>
      <c r="YS69">
        <v>0</v>
      </c>
      <c r="YT69">
        <v>0</v>
      </c>
      <c r="YU69">
        <v>0</v>
      </c>
      <c r="YV69">
        <v>4</v>
      </c>
      <c r="YW69">
        <v>15</v>
      </c>
      <c r="YX69">
        <v>0</v>
      </c>
      <c r="YY69">
        <v>0</v>
      </c>
      <c r="YZ69">
        <v>0</v>
      </c>
      <c r="ZA69">
        <v>4</v>
      </c>
      <c r="ZB69">
        <v>0</v>
      </c>
      <c r="ZC69">
        <v>0</v>
      </c>
      <c r="ZD69">
        <v>0</v>
      </c>
      <c r="ZE69">
        <v>0</v>
      </c>
      <c r="ZF69">
        <v>0</v>
      </c>
      <c r="ZG69">
        <v>0</v>
      </c>
      <c r="ZH69">
        <v>0</v>
      </c>
      <c r="ZI69">
        <v>0</v>
      </c>
      <c r="ZJ69">
        <v>0</v>
      </c>
      <c r="ZK69">
        <v>0</v>
      </c>
      <c r="ZL69">
        <v>0</v>
      </c>
      <c r="ZM69">
        <v>0</v>
      </c>
      <c r="ZN69">
        <v>0</v>
      </c>
      <c r="ZO69">
        <v>0</v>
      </c>
      <c r="ZP69">
        <v>0</v>
      </c>
      <c r="ZQ69">
        <v>0</v>
      </c>
      <c r="ZR69">
        <v>0</v>
      </c>
      <c r="ZS69">
        <v>0</v>
      </c>
      <c r="ZT69">
        <v>0</v>
      </c>
      <c r="ZU69">
        <v>1</v>
      </c>
      <c r="ZV69">
        <v>5</v>
      </c>
      <c r="ZW69">
        <v>0</v>
      </c>
      <c r="ZX69">
        <v>0</v>
      </c>
      <c r="ZY69">
        <v>0</v>
      </c>
      <c r="ZZ69">
        <v>121</v>
      </c>
      <c r="AAA69">
        <v>5</v>
      </c>
      <c r="AAB69">
        <v>0</v>
      </c>
      <c r="AAC69">
        <v>0</v>
      </c>
      <c r="AAD69">
        <v>0</v>
      </c>
      <c r="AAE69">
        <v>0</v>
      </c>
      <c r="AAF69">
        <v>0</v>
      </c>
      <c r="AAG69">
        <v>0</v>
      </c>
      <c r="AAH69">
        <v>0</v>
      </c>
      <c r="AAI69">
        <v>1</v>
      </c>
      <c r="AAJ69">
        <v>0</v>
      </c>
      <c r="AAK69">
        <v>0</v>
      </c>
      <c r="AAL69">
        <v>0</v>
      </c>
      <c r="AAM69">
        <v>0</v>
      </c>
      <c r="AAN69">
        <v>0</v>
      </c>
      <c r="AAO69">
        <v>0</v>
      </c>
      <c r="AAP69">
        <v>0</v>
      </c>
      <c r="AAQ69">
        <v>0</v>
      </c>
      <c r="AAR69">
        <v>0</v>
      </c>
      <c r="AAS69">
        <v>0</v>
      </c>
      <c r="AAT69">
        <v>3</v>
      </c>
      <c r="AAU69">
        <v>130</v>
      </c>
      <c r="AAV69">
        <v>0</v>
      </c>
      <c r="AAW69">
        <v>0</v>
      </c>
      <c r="AAX69">
        <v>0</v>
      </c>
      <c r="AAY69">
        <v>343</v>
      </c>
      <c r="AAZ69">
        <v>7</v>
      </c>
      <c r="ABA69">
        <v>43</v>
      </c>
      <c r="ABB69">
        <v>0</v>
      </c>
      <c r="ABC69">
        <v>0</v>
      </c>
      <c r="ABD69">
        <v>0</v>
      </c>
      <c r="ABE69">
        <v>0</v>
      </c>
      <c r="ABF69">
        <v>0</v>
      </c>
      <c r="ABG69">
        <v>0</v>
      </c>
      <c r="ABH69">
        <v>0</v>
      </c>
      <c r="ABI69">
        <v>0</v>
      </c>
      <c r="ABJ69">
        <v>0</v>
      </c>
      <c r="ABK69">
        <v>0</v>
      </c>
      <c r="ABL69">
        <v>0</v>
      </c>
      <c r="ABM69">
        <v>0</v>
      </c>
      <c r="ABN69">
        <v>0</v>
      </c>
      <c r="ABO69">
        <v>0</v>
      </c>
      <c r="ABP69">
        <v>0</v>
      </c>
      <c r="ABQ69">
        <v>0</v>
      </c>
      <c r="ABR69">
        <v>0</v>
      </c>
      <c r="ABS69">
        <v>10</v>
      </c>
      <c r="ABT69">
        <v>403</v>
      </c>
      <c r="ABU69">
        <v>0</v>
      </c>
      <c r="ABV69">
        <v>0</v>
      </c>
      <c r="ABW69">
        <v>0</v>
      </c>
      <c r="ABX69">
        <v>0</v>
      </c>
      <c r="ABY69">
        <v>0</v>
      </c>
      <c r="ABZ69">
        <v>0</v>
      </c>
      <c r="ACA69">
        <v>0</v>
      </c>
      <c r="ACB69">
        <v>0</v>
      </c>
      <c r="ACC69">
        <v>0</v>
      </c>
      <c r="ACD69">
        <v>0</v>
      </c>
      <c r="ACE69">
        <v>0</v>
      </c>
      <c r="ACF69">
        <v>0</v>
      </c>
      <c r="ACG69">
        <v>0</v>
      </c>
      <c r="ACH69">
        <v>0</v>
      </c>
      <c r="ACI69">
        <v>0</v>
      </c>
      <c r="ACJ69">
        <v>0</v>
      </c>
      <c r="ACK69">
        <v>0</v>
      </c>
      <c r="ACL69">
        <v>0</v>
      </c>
      <c r="ACM69">
        <v>0</v>
      </c>
      <c r="ACN69">
        <v>0</v>
      </c>
      <c r="ACO69">
        <v>0</v>
      </c>
      <c r="ACP69">
        <v>0</v>
      </c>
      <c r="ACQ69">
        <v>0</v>
      </c>
      <c r="ACR69">
        <v>0</v>
      </c>
      <c r="ACS69">
        <v>0</v>
      </c>
      <c r="ACT69">
        <v>0</v>
      </c>
      <c r="ACU69">
        <v>0</v>
      </c>
      <c r="ACV69">
        <v>0</v>
      </c>
      <c r="ACW69">
        <v>187</v>
      </c>
      <c r="ACX69">
        <v>31</v>
      </c>
      <c r="ACY69">
        <v>2</v>
      </c>
      <c r="ACZ69">
        <v>0</v>
      </c>
      <c r="ADA69">
        <v>0</v>
      </c>
      <c r="ADB69">
        <v>0</v>
      </c>
      <c r="ADC69">
        <v>0</v>
      </c>
      <c r="ADD69">
        <v>0</v>
      </c>
      <c r="ADE69">
        <v>0</v>
      </c>
      <c r="ADF69">
        <v>1</v>
      </c>
      <c r="ADG69">
        <v>0</v>
      </c>
      <c r="ADH69">
        <v>0</v>
      </c>
      <c r="ADI69">
        <v>0</v>
      </c>
      <c r="ADJ69">
        <v>0</v>
      </c>
      <c r="ADK69">
        <v>0</v>
      </c>
      <c r="ADL69">
        <v>0</v>
      </c>
      <c r="ADM69">
        <v>0</v>
      </c>
      <c r="ADN69">
        <v>0</v>
      </c>
      <c r="ADO69">
        <v>0</v>
      </c>
      <c r="ADP69">
        <v>0</v>
      </c>
      <c r="ADQ69">
        <v>7</v>
      </c>
      <c r="ADR69">
        <v>228</v>
      </c>
      <c r="ADS69">
        <v>0</v>
      </c>
      <c r="ADT69">
        <v>0</v>
      </c>
      <c r="ADU69">
        <v>0</v>
      </c>
      <c r="ADV69">
        <v>202</v>
      </c>
      <c r="ADW69">
        <v>2</v>
      </c>
      <c r="ADX69">
        <v>7</v>
      </c>
      <c r="ADY69">
        <v>0</v>
      </c>
      <c r="ADZ69">
        <v>0</v>
      </c>
      <c r="AEA69">
        <v>0</v>
      </c>
      <c r="AEB69">
        <v>0</v>
      </c>
      <c r="AEC69">
        <v>0</v>
      </c>
      <c r="AED69">
        <v>0</v>
      </c>
      <c r="AEE69">
        <v>1</v>
      </c>
      <c r="AEF69">
        <v>0</v>
      </c>
      <c r="AEG69">
        <v>0</v>
      </c>
      <c r="AEH69">
        <v>0</v>
      </c>
      <c r="AEI69">
        <v>0</v>
      </c>
      <c r="AEJ69">
        <v>0</v>
      </c>
      <c r="AEK69">
        <v>0</v>
      </c>
      <c r="AEL69">
        <v>0</v>
      </c>
      <c r="AEM69">
        <v>0</v>
      </c>
      <c r="AEN69">
        <v>0</v>
      </c>
      <c r="AEO69">
        <v>0</v>
      </c>
      <c r="AEP69">
        <v>274</v>
      </c>
      <c r="AEQ69">
        <v>486</v>
      </c>
      <c r="AER69">
        <v>0</v>
      </c>
      <c r="AES69">
        <v>0</v>
      </c>
      <c r="AET69">
        <v>0</v>
      </c>
      <c r="AEU69">
        <v>1605</v>
      </c>
      <c r="AEV69">
        <v>1847</v>
      </c>
      <c r="AEW69">
        <v>132</v>
      </c>
      <c r="AEX69">
        <v>0</v>
      </c>
      <c r="AEY69">
        <v>0</v>
      </c>
      <c r="AEZ69">
        <v>0</v>
      </c>
      <c r="AFA69">
        <v>0</v>
      </c>
      <c r="AFB69">
        <v>0</v>
      </c>
      <c r="AFC69">
        <v>0</v>
      </c>
      <c r="AFD69">
        <v>8</v>
      </c>
      <c r="AFE69">
        <v>0</v>
      </c>
      <c r="AFF69">
        <v>0</v>
      </c>
      <c r="AFG69">
        <v>0</v>
      </c>
      <c r="AFH69">
        <v>0</v>
      </c>
      <c r="AFI69">
        <v>0</v>
      </c>
      <c r="AFJ69">
        <v>0</v>
      </c>
      <c r="AFK69">
        <v>0</v>
      </c>
      <c r="AFL69">
        <v>0</v>
      </c>
      <c r="AFM69">
        <v>0</v>
      </c>
      <c r="AFN69">
        <v>0</v>
      </c>
      <c r="AFO69">
        <v>451</v>
      </c>
      <c r="AFP69">
        <v>4043</v>
      </c>
      <c r="AFQ69">
        <v>0</v>
      </c>
      <c r="AFR69">
        <v>0</v>
      </c>
      <c r="AFS69">
        <v>0</v>
      </c>
      <c r="AFT69">
        <v>0</v>
      </c>
      <c r="AFU69">
        <v>0</v>
      </c>
      <c r="AFV69">
        <v>0</v>
      </c>
      <c r="AFW69">
        <v>0</v>
      </c>
      <c r="AFX69">
        <v>0</v>
      </c>
      <c r="AFY69">
        <v>0</v>
      </c>
      <c r="AFZ69">
        <v>0</v>
      </c>
      <c r="AGA69">
        <v>0</v>
      </c>
      <c r="AGB69">
        <v>0</v>
      </c>
      <c r="AGC69">
        <v>0</v>
      </c>
      <c r="AGD69">
        <v>0</v>
      </c>
      <c r="AGE69">
        <v>0</v>
      </c>
      <c r="AGF69">
        <v>0</v>
      </c>
      <c r="AGG69">
        <v>0</v>
      </c>
      <c r="AGH69">
        <v>0</v>
      </c>
      <c r="AGI69">
        <v>0</v>
      </c>
      <c r="AGJ69">
        <v>0</v>
      </c>
      <c r="AGK69">
        <v>0</v>
      </c>
      <c r="AGL69">
        <v>0</v>
      </c>
      <c r="AGM69">
        <v>0</v>
      </c>
      <c r="AGN69">
        <v>0</v>
      </c>
      <c r="AGO69">
        <v>0</v>
      </c>
      <c r="AGP69">
        <v>0</v>
      </c>
      <c r="AGQ69">
        <v>0</v>
      </c>
      <c r="AGR69">
        <v>0</v>
      </c>
      <c r="AGS69">
        <v>0</v>
      </c>
      <c r="AGT69">
        <v>0</v>
      </c>
      <c r="AGU69">
        <v>0</v>
      </c>
      <c r="AGV69">
        <v>0</v>
      </c>
      <c r="AGW69">
        <v>0</v>
      </c>
      <c r="AGX69">
        <v>0</v>
      </c>
      <c r="AGY69">
        <v>0</v>
      </c>
      <c r="AGZ69">
        <v>0</v>
      </c>
      <c r="AHA69">
        <v>0</v>
      </c>
      <c r="AHB69">
        <v>0</v>
      </c>
      <c r="AHC69">
        <v>0</v>
      </c>
      <c r="AHD69">
        <v>0</v>
      </c>
      <c r="AHE69">
        <v>0</v>
      </c>
      <c r="AHF69">
        <v>0</v>
      </c>
      <c r="AHG69">
        <v>0</v>
      </c>
      <c r="AHH69">
        <v>0</v>
      </c>
      <c r="AHI69">
        <v>0</v>
      </c>
      <c r="AHJ69">
        <v>0</v>
      </c>
      <c r="AHK69">
        <v>0</v>
      </c>
      <c r="AHL69">
        <v>0</v>
      </c>
      <c r="AHM69">
        <v>0</v>
      </c>
      <c r="AHN69">
        <v>0</v>
      </c>
      <c r="AHO69">
        <v>0</v>
      </c>
      <c r="AHP69">
        <v>0</v>
      </c>
      <c r="AHQ69">
        <v>0</v>
      </c>
      <c r="AHR69">
        <v>27</v>
      </c>
      <c r="AHS69">
        <v>0</v>
      </c>
      <c r="AHT69">
        <v>0</v>
      </c>
      <c r="AHU69">
        <v>0</v>
      </c>
      <c r="AHV69">
        <v>0</v>
      </c>
      <c r="AHW69">
        <v>0</v>
      </c>
      <c r="AHX69">
        <v>0</v>
      </c>
      <c r="AHY69">
        <v>0</v>
      </c>
      <c r="AHZ69">
        <v>0</v>
      </c>
      <c r="AIA69">
        <v>0</v>
      </c>
      <c r="AIB69">
        <v>0</v>
      </c>
      <c r="AIC69">
        <v>0</v>
      </c>
      <c r="AID69">
        <v>0</v>
      </c>
      <c r="AIE69">
        <v>0</v>
      </c>
      <c r="AIF69">
        <v>0</v>
      </c>
      <c r="AIG69">
        <v>0</v>
      </c>
      <c r="AIH69">
        <v>0</v>
      </c>
      <c r="AII69">
        <v>0</v>
      </c>
      <c r="AIJ69">
        <v>0</v>
      </c>
      <c r="AIK69">
        <v>0</v>
      </c>
      <c r="AIL69">
        <v>0</v>
      </c>
      <c r="AIM69">
        <v>27</v>
      </c>
      <c r="AIN69">
        <v>0</v>
      </c>
      <c r="AIO69">
        <v>0</v>
      </c>
      <c r="AIP69">
        <v>0</v>
      </c>
      <c r="AIQ69">
        <v>0</v>
      </c>
      <c r="AIR69">
        <v>0</v>
      </c>
      <c r="AIS69">
        <v>0</v>
      </c>
      <c r="AIT69">
        <v>0</v>
      </c>
      <c r="AIU69">
        <v>0</v>
      </c>
      <c r="AIV69">
        <v>0</v>
      </c>
      <c r="AIW69">
        <v>0</v>
      </c>
      <c r="AIX69">
        <v>0</v>
      </c>
      <c r="AIY69">
        <v>0</v>
      </c>
      <c r="AIZ69">
        <v>0</v>
      </c>
      <c r="AJA69">
        <v>0</v>
      </c>
      <c r="AJB69">
        <v>0</v>
      </c>
      <c r="AJC69">
        <v>0</v>
      </c>
      <c r="AJD69">
        <v>0</v>
      </c>
      <c r="AJE69">
        <v>0</v>
      </c>
      <c r="AJF69">
        <v>0</v>
      </c>
      <c r="AJG69">
        <v>0</v>
      </c>
      <c r="AJH69">
        <v>0</v>
      </c>
      <c r="AJI69">
        <v>0</v>
      </c>
      <c r="AJJ69">
        <v>0</v>
      </c>
      <c r="AJK69">
        <v>0</v>
      </c>
      <c r="AJL69">
        <v>0</v>
      </c>
      <c r="AJM69">
        <v>0</v>
      </c>
      <c r="AJN69">
        <v>0</v>
      </c>
      <c r="AJO69">
        <v>0</v>
      </c>
      <c r="AJP69">
        <v>1528</v>
      </c>
      <c r="AJQ69">
        <v>1</v>
      </c>
      <c r="AJR69">
        <v>0</v>
      </c>
      <c r="AJS69">
        <v>0</v>
      </c>
      <c r="AJT69">
        <v>0</v>
      </c>
      <c r="AJU69">
        <v>8</v>
      </c>
      <c r="AJV69">
        <v>1</v>
      </c>
      <c r="AJW69">
        <v>0</v>
      </c>
      <c r="AJX69">
        <v>0</v>
      </c>
      <c r="AJY69">
        <v>1</v>
      </c>
      <c r="AJZ69">
        <v>0</v>
      </c>
      <c r="AKA69">
        <v>0</v>
      </c>
      <c r="AKB69">
        <v>0</v>
      </c>
      <c r="AKC69">
        <v>0</v>
      </c>
      <c r="AKD69">
        <v>0</v>
      </c>
      <c r="AKE69">
        <v>0</v>
      </c>
      <c r="AKF69">
        <v>1150</v>
      </c>
      <c r="AKG69">
        <v>4</v>
      </c>
      <c r="AKH69">
        <v>0</v>
      </c>
      <c r="AKI69">
        <v>0</v>
      </c>
      <c r="AKJ69">
        <v>0</v>
      </c>
      <c r="AKK69">
        <v>0</v>
      </c>
      <c r="AKL69">
        <v>0</v>
      </c>
      <c r="AKM69">
        <v>0</v>
      </c>
      <c r="AKN69">
        <v>0</v>
      </c>
      <c r="AKO69">
        <v>0</v>
      </c>
      <c r="AKP69">
        <v>0</v>
      </c>
      <c r="AKQ69">
        <v>0</v>
      </c>
      <c r="AKR69">
        <v>0</v>
      </c>
      <c r="AKS69">
        <v>0</v>
      </c>
      <c r="AKT69">
        <v>0</v>
      </c>
      <c r="AKU69">
        <v>0</v>
      </c>
      <c r="AKV69">
        <v>0</v>
      </c>
      <c r="AKW69">
        <v>0</v>
      </c>
      <c r="AKX69">
        <v>0</v>
      </c>
      <c r="AKY69">
        <v>0</v>
      </c>
      <c r="AKZ69">
        <v>0</v>
      </c>
      <c r="ALA69">
        <v>0</v>
      </c>
      <c r="ALB69">
        <v>0</v>
      </c>
      <c r="ALC69">
        <v>0</v>
      </c>
      <c r="ALD69">
        <v>0</v>
      </c>
      <c r="ALE69">
        <v>0</v>
      </c>
      <c r="ALF69">
        <v>0</v>
      </c>
      <c r="ALG69">
        <v>0</v>
      </c>
      <c r="ALH69">
        <v>0</v>
      </c>
    </row>
    <row r="70" spans="1:996" hidden="1">
      <c r="A70" s="178" t="s">
        <v>190</v>
      </c>
      <c r="B70">
        <v>272</v>
      </c>
      <c r="C70">
        <v>68</v>
      </c>
      <c r="D70">
        <v>9</v>
      </c>
      <c r="E70">
        <v>41</v>
      </c>
      <c r="F70">
        <v>0</v>
      </c>
      <c r="G70">
        <v>7</v>
      </c>
      <c r="H70">
        <v>0</v>
      </c>
      <c r="I70">
        <v>11</v>
      </c>
      <c r="J70">
        <v>0</v>
      </c>
      <c r="K70">
        <v>0</v>
      </c>
      <c r="L70">
        <v>0</v>
      </c>
      <c r="M70">
        <v>0</v>
      </c>
      <c r="N70">
        <v>0</v>
      </c>
      <c r="O70">
        <v>14</v>
      </c>
      <c r="P70">
        <v>0</v>
      </c>
      <c r="Q70">
        <v>0</v>
      </c>
      <c r="R70">
        <v>0</v>
      </c>
      <c r="S70">
        <v>6</v>
      </c>
      <c r="T70">
        <v>0</v>
      </c>
      <c r="U70">
        <v>0</v>
      </c>
      <c r="V70">
        <v>0</v>
      </c>
      <c r="W70">
        <v>428</v>
      </c>
      <c r="X70">
        <v>0</v>
      </c>
      <c r="Y70">
        <v>4</v>
      </c>
      <c r="Z70">
        <v>0</v>
      </c>
      <c r="AA70">
        <v>170</v>
      </c>
      <c r="AB70">
        <v>108</v>
      </c>
      <c r="AC70">
        <v>3</v>
      </c>
      <c r="AD70">
        <v>13</v>
      </c>
      <c r="AE70">
        <v>0</v>
      </c>
      <c r="AF70">
        <v>5</v>
      </c>
      <c r="AG70">
        <v>0</v>
      </c>
      <c r="AH70">
        <v>24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25</v>
      </c>
      <c r="AO70">
        <v>0</v>
      </c>
      <c r="AP70">
        <v>0</v>
      </c>
      <c r="AQ70">
        <v>0</v>
      </c>
      <c r="AR70">
        <v>31</v>
      </c>
      <c r="AS70">
        <v>0</v>
      </c>
      <c r="AT70">
        <v>0</v>
      </c>
      <c r="AU70">
        <v>59</v>
      </c>
      <c r="AV70">
        <v>438</v>
      </c>
      <c r="AW70">
        <v>0</v>
      </c>
      <c r="AX70">
        <v>18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2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1</v>
      </c>
      <c r="CS70">
        <v>0</v>
      </c>
      <c r="CT70">
        <v>3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1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8</v>
      </c>
      <c r="FP70">
        <v>0</v>
      </c>
      <c r="FQ70">
        <v>9</v>
      </c>
      <c r="FR70">
        <v>0</v>
      </c>
      <c r="FS70">
        <v>0</v>
      </c>
      <c r="FT70">
        <v>0</v>
      </c>
      <c r="FU70">
        <v>467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19</v>
      </c>
      <c r="GO70">
        <v>201</v>
      </c>
      <c r="GP70">
        <v>687</v>
      </c>
      <c r="GQ70">
        <v>0</v>
      </c>
      <c r="GR70">
        <v>0</v>
      </c>
      <c r="GS70">
        <v>0</v>
      </c>
      <c r="GT70">
        <v>23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12</v>
      </c>
      <c r="HO70">
        <v>35</v>
      </c>
      <c r="HP70">
        <v>0</v>
      </c>
      <c r="HQ70">
        <v>0</v>
      </c>
      <c r="HR70">
        <v>0</v>
      </c>
      <c r="HS70">
        <v>2</v>
      </c>
      <c r="HT70">
        <v>19</v>
      </c>
      <c r="HU70">
        <v>1</v>
      </c>
      <c r="HV70">
        <v>1</v>
      </c>
      <c r="HW70">
        <v>0</v>
      </c>
      <c r="HX70">
        <v>0</v>
      </c>
      <c r="HY70">
        <v>0</v>
      </c>
      <c r="HZ70">
        <v>0</v>
      </c>
      <c r="IA70">
        <v>0</v>
      </c>
      <c r="IB70">
        <v>0</v>
      </c>
      <c r="IC70">
        <v>0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</v>
      </c>
      <c r="IK70">
        <v>1</v>
      </c>
      <c r="IL70">
        <v>0</v>
      </c>
      <c r="IM70">
        <v>2</v>
      </c>
      <c r="IN70">
        <v>26</v>
      </c>
      <c r="IO70">
        <v>0</v>
      </c>
      <c r="IP70">
        <v>2</v>
      </c>
      <c r="IQ70">
        <v>1</v>
      </c>
      <c r="IR70">
        <v>4</v>
      </c>
      <c r="IS70">
        <v>41</v>
      </c>
      <c r="IT70">
        <v>0</v>
      </c>
      <c r="IU70">
        <v>0</v>
      </c>
      <c r="IV70">
        <v>0</v>
      </c>
      <c r="IW70">
        <v>0</v>
      </c>
      <c r="IX70">
        <v>0</v>
      </c>
      <c r="IY70">
        <v>1</v>
      </c>
      <c r="IZ70">
        <v>0</v>
      </c>
      <c r="JA70">
        <v>0</v>
      </c>
      <c r="JB70">
        <v>0</v>
      </c>
      <c r="JC70">
        <v>0</v>
      </c>
      <c r="JD70">
        <v>0</v>
      </c>
      <c r="JE70">
        <v>5</v>
      </c>
      <c r="JF70">
        <v>0</v>
      </c>
      <c r="JG70">
        <v>0</v>
      </c>
      <c r="JH70">
        <v>0</v>
      </c>
      <c r="JI70">
        <v>0</v>
      </c>
      <c r="JJ70">
        <v>4</v>
      </c>
      <c r="JK70">
        <v>0</v>
      </c>
      <c r="JL70">
        <v>0</v>
      </c>
      <c r="JM70">
        <v>55</v>
      </c>
      <c r="JN70">
        <v>0</v>
      </c>
      <c r="JO70">
        <v>0</v>
      </c>
      <c r="JP70">
        <v>0</v>
      </c>
      <c r="JQ70">
        <v>7</v>
      </c>
      <c r="JR70">
        <v>18</v>
      </c>
      <c r="JS70">
        <v>0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5</v>
      </c>
      <c r="KE70">
        <v>0</v>
      </c>
      <c r="KF70">
        <v>0</v>
      </c>
      <c r="KG70">
        <v>0</v>
      </c>
      <c r="KH70">
        <v>0</v>
      </c>
      <c r="KI70">
        <v>0</v>
      </c>
      <c r="KJ70">
        <v>0</v>
      </c>
      <c r="KK70">
        <v>1</v>
      </c>
      <c r="KL70">
        <v>31</v>
      </c>
      <c r="KM70">
        <v>0</v>
      </c>
      <c r="KN70">
        <v>2</v>
      </c>
      <c r="KO70">
        <v>0</v>
      </c>
      <c r="KP70">
        <v>1</v>
      </c>
      <c r="KQ70">
        <v>0</v>
      </c>
      <c r="KR70">
        <v>0</v>
      </c>
      <c r="KS70">
        <v>0</v>
      </c>
      <c r="KT70">
        <v>0</v>
      </c>
      <c r="KU70">
        <v>0</v>
      </c>
      <c r="KV70">
        <v>0</v>
      </c>
      <c r="KW70">
        <v>0</v>
      </c>
      <c r="KX70">
        <v>0</v>
      </c>
      <c r="KY70">
        <v>0</v>
      </c>
      <c r="KZ70">
        <v>0</v>
      </c>
      <c r="LA70">
        <v>0</v>
      </c>
      <c r="LB70">
        <v>0</v>
      </c>
      <c r="LC70">
        <v>0</v>
      </c>
      <c r="LD70">
        <v>0</v>
      </c>
      <c r="LE70">
        <v>0</v>
      </c>
      <c r="LF70">
        <v>0</v>
      </c>
      <c r="LG70">
        <v>0</v>
      </c>
      <c r="LH70">
        <v>0</v>
      </c>
      <c r="LI70">
        <v>0</v>
      </c>
      <c r="LJ70">
        <v>0</v>
      </c>
      <c r="LK70">
        <v>1</v>
      </c>
      <c r="LL70">
        <v>0</v>
      </c>
      <c r="LM70">
        <v>0</v>
      </c>
      <c r="LN70">
        <v>0</v>
      </c>
      <c r="LO70">
        <v>0</v>
      </c>
      <c r="LP70">
        <v>0</v>
      </c>
      <c r="LQ70">
        <v>0</v>
      </c>
      <c r="LR70">
        <v>0</v>
      </c>
      <c r="LS70">
        <v>0</v>
      </c>
      <c r="LT70">
        <v>0</v>
      </c>
      <c r="LU70">
        <v>0</v>
      </c>
      <c r="LV70">
        <v>0</v>
      </c>
      <c r="LW70">
        <v>0</v>
      </c>
      <c r="LX70">
        <v>0</v>
      </c>
      <c r="LY70">
        <v>0</v>
      </c>
      <c r="LZ70">
        <v>0</v>
      </c>
      <c r="MA70">
        <v>0</v>
      </c>
      <c r="MB70">
        <v>0</v>
      </c>
      <c r="MC70">
        <v>0</v>
      </c>
      <c r="MD70">
        <v>0</v>
      </c>
      <c r="ME70">
        <v>0</v>
      </c>
      <c r="MF70">
        <v>0</v>
      </c>
      <c r="MG70">
        <v>0</v>
      </c>
      <c r="MH70">
        <v>0</v>
      </c>
      <c r="MI70">
        <v>0</v>
      </c>
      <c r="MJ70">
        <v>0</v>
      </c>
      <c r="MK70">
        <v>0</v>
      </c>
      <c r="ML70">
        <v>0</v>
      </c>
      <c r="MM70">
        <v>0</v>
      </c>
      <c r="MN70">
        <v>4</v>
      </c>
      <c r="MO70">
        <v>1</v>
      </c>
      <c r="MP70">
        <v>0</v>
      </c>
      <c r="MQ70">
        <v>0</v>
      </c>
      <c r="MR70">
        <v>0</v>
      </c>
      <c r="MS70">
        <v>0</v>
      </c>
      <c r="MT70">
        <v>0</v>
      </c>
      <c r="MU70">
        <v>0</v>
      </c>
      <c r="MV70">
        <v>0</v>
      </c>
      <c r="MW70">
        <v>0</v>
      </c>
      <c r="MX70">
        <v>0</v>
      </c>
      <c r="MY70">
        <v>0</v>
      </c>
      <c r="MZ70">
        <v>0</v>
      </c>
      <c r="NA70">
        <v>0</v>
      </c>
      <c r="NB70">
        <v>0</v>
      </c>
      <c r="NC70">
        <v>0</v>
      </c>
      <c r="ND70">
        <v>0</v>
      </c>
      <c r="NE70">
        <v>0</v>
      </c>
      <c r="NF70">
        <v>0</v>
      </c>
      <c r="NG70">
        <v>0</v>
      </c>
      <c r="NH70">
        <v>0</v>
      </c>
      <c r="NI70">
        <v>5</v>
      </c>
      <c r="NJ70">
        <v>0</v>
      </c>
      <c r="NK70">
        <v>0</v>
      </c>
      <c r="NL70">
        <v>0</v>
      </c>
      <c r="NM70">
        <v>0</v>
      </c>
      <c r="NN70">
        <v>0</v>
      </c>
      <c r="NO70">
        <v>0</v>
      </c>
      <c r="NP70">
        <v>0</v>
      </c>
      <c r="NQ70">
        <v>0</v>
      </c>
      <c r="NR70">
        <v>0</v>
      </c>
      <c r="NS70">
        <v>0</v>
      </c>
      <c r="NT70">
        <v>0</v>
      </c>
      <c r="NU70">
        <v>0</v>
      </c>
      <c r="NV70">
        <v>0</v>
      </c>
      <c r="NW70">
        <v>0</v>
      </c>
      <c r="NX70">
        <v>0</v>
      </c>
      <c r="NY70">
        <v>0</v>
      </c>
      <c r="NZ70">
        <v>0</v>
      </c>
      <c r="OA70">
        <v>0</v>
      </c>
      <c r="OB70">
        <v>0</v>
      </c>
      <c r="OC70">
        <v>0</v>
      </c>
      <c r="OD70">
        <v>0</v>
      </c>
      <c r="OE70">
        <v>0</v>
      </c>
      <c r="OF70">
        <v>0</v>
      </c>
      <c r="OG70">
        <v>1</v>
      </c>
      <c r="OH70">
        <v>1</v>
      </c>
      <c r="OI70">
        <v>0</v>
      </c>
      <c r="OJ70">
        <v>0</v>
      </c>
      <c r="OK70">
        <v>0</v>
      </c>
      <c r="OL70">
        <v>952</v>
      </c>
      <c r="OM70">
        <v>255</v>
      </c>
      <c r="ON70">
        <v>13</v>
      </c>
      <c r="OO70">
        <v>55</v>
      </c>
      <c r="OP70">
        <v>0</v>
      </c>
      <c r="OQ70">
        <v>12</v>
      </c>
      <c r="OR70">
        <v>0</v>
      </c>
      <c r="OS70">
        <v>36</v>
      </c>
      <c r="OT70">
        <v>0</v>
      </c>
      <c r="OU70">
        <v>0</v>
      </c>
      <c r="OV70">
        <v>0</v>
      </c>
      <c r="OW70">
        <v>0</v>
      </c>
      <c r="OX70">
        <v>0</v>
      </c>
      <c r="OY70">
        <v>50</v>
      </c>
      <c r="OZ70">
        <v>0</v>
      </c>
      <c r="PA70">
        <v>0</v>
      </c>
      <c r="PB70">
        <v>0</v>
      </c>
      <c r="PC70">
        <v>37</v>
      </c>
      <c r="PD70">
        <v>5</v>
      </c>
      <c r="PE70">
        <v>28</v>
      </c>
      <c r="PF70">
        <v>276</v>
      </c>
      <c r="PG70">
        <v>1719</v>
      </c>
      <c r="PH70">
        <v>0</v>
      </c>
      <c r="PI70">
        <v>26</v>
      </c>
      <c r="PJ70">
        <v>1</v>
      </c>
      <c r="PK70">
        <v>112</v>
      </c>
      <c r="PL70">
        <v>329</v>
      </c>
      <c r="PM70">
        <v>14</v>
      </c>
      <c r="PN70">
        <v>0</v>
      </c>
      <c r="PO70">
        <v>0</v>
      </c>
      <c r="PP70">
        <v>0</v>
      </c>
      <c r="PQ70">
        <v>0</v>
      </c>
      <c r="PR70">
        <v>0</v>
      </c>
      <c r="PS70">
        <v>0</v>
      </c>
      <c r="PT70">
        <v>26</v>
      </c>
      <c r="PU70">
        <v>0</v>
      </c>
      <c r="PV70">
        <v>0</v>
      </c>
      <c r="PW70">
        <v>0</v>
      </c>
      <c r="PX70">
        <v>0</v>
      </c>
      <c r="PY70">
        <v>0</v>
      </c>
      <c r="PZ70">
        <v>0</v>
      </c>
      <c r="QA70">
        <v>0</v>
      </c>
      <c r="QB70">
        <v>0</v>
      </c>
      <c r="QC70">
        <v>0</v>
      </c>
      <c r="QD70">
        <v>0</v>
      </c>
      <c r="QE70">
        <v>32</v>
      </c>
      <c r="QF70">
        <v>513</v>
      </c>
      <c r="QG70">
        <v>0</v>
      </c>
      <c r="QH70">
        <v>21</v>
      </c>
      <c r="QI70">
        <v>0</v>
      </c>
      <c r="QJ70">
        <v>437</v>
      </c>
      <c r="QK70">
        <v>251</v>
      </c>
      <c r="QL70">
        <v>15</v>
      </c>
      <c r="QM70">
        <v>0</v>
      </c>
      <c r="QN70">
        <v>0</v>
      </c>
      <c r="QO70">
        <v>0</v>
      </c>
      <c r="QP70">
        <v>0</v>
      </c>
      <c r="QQ70">
        <v>0</v>
      </c>
      <c r="QR70">
        <v>0</v>
      </c>
      <c r="QS70">
        <v>1</v>
      </c>
      <c r="QT70">
        <v>0</v>
      </c>
      <c r="QU70">
        <v>0</v>
      </c>
      <c r="QV70">
        <v>0</v>
      </c>
      <c r="QW70">
        <v>0</v>
      </c>
      <c r="QX70">
        <v>0</v>
      </c>
      <c r="QY70">
        <v>0</v>
      </c>
      <c r="QZ70">
        <v>0</v>
      </c>
      <c r="RA70">
        <v>0</v>
      </c>
      <c r="RB70">
        <v>0</v>
      </c>
      <c r="RC70">
        <v>0</v>
      </c>
      <c r="RD70">
        <v>43</v>
      </c>
      <c r="RE70">
        <v>747</v>
      </c>
      <c r="RF70">
        <v>0</v>
      </c>
      <c r="RG70">
        <v>22</v>
      </c>
      <c r="RH70">
        <v>0</v>
      </c>
      <c r="RI70">
        <v>3</v>
      </c>
      <c r="RJ70">
        <v>1</v>
      </c>
      <c r="RK70">
        <v>1</v>
      </c>
      <c r="RL70">
        <v>0</v>
      </c>
      <c r="RM70">
        <v>0</v>
      </c>
      <c r="RN70">
        <v>0</v>
      </c>
      <c r="RO70">
        <v>0</v>
      </c>
      <c r="RP70">
        <v>0</v>
      </c>
      <c r="RQ70">
        <v>0</v>
      </c>
      <c r="RR70">
        <v>0</v>
      </c>
      <c r="RS70">
        <v>0</v>
      </c>
      <c r="RT70">
        <v>0</v>
      </c>
      <c r="RU70">
        <v>0</v>
      </c>
      <c r="RV70">
        <v>0</v>
      </c>
      <c r="RW70">
        <v>0</v>
      </c>
      <c r="RX70">
        <v>0</v>
      </c>
      <c r="RY70">
        <v>0</v>
      </c>
      <c r="RZ70">
        <v>0</v>
      </c>
      <c r="SA70">
        <v>0</v>
      </c>
      <c r="SB70">
        <v>0</v>
      </c>
      <c r="SC70">
        <v>0</v>
      </c>
      <c r="SD70">
        <v>5</v>
      </c>
      <c r="SE70">
        <v>0</v>
      </c>
      <c r="SF70">
        <v>0</v>
      </c>
      <c r="SG70">
        <v>0</v>
      </c>
      <c r="SH70">
        <v>0</v>
      </c>
      <c r="SI70">
        <v>0</v>
      </c>
      <c r="SJ70">
        <v>0</v>
      </c>
      <c r="SK70">
        <v>0</v>
      </c>
      <c r="SL70">
        <v>0</v>
      </c>
      <c r="SM70">
        <v>0</v>
      </c>
      <c r="SN70">
        <v>0</v>
      </c>
      <c r="SO70">
        <v>0</v>
      </c>
      <c r="SP70">
        <v>0</v>
      </c>
      <c r="SQ70">
        <v>0</v>
      </c>
      <c r="SR70">
        <v>0</v>
      </c>
      <c r="SS70">
        <v>0</v>
      </c>
      <c r="ST70">
        <v>0</v>
      </c>
      <c r="SU70">
        <v>0</v>
      </c>
      <c r="SV70">
        <v>0</v>
      </c>
      <c r="SW70">
        <v>0</v>
      </c>
      <c r="SX70">
        <v>0</v>
      </c>
      <c r="SY70">
        <v>0</v>
      </c>
      <c r="SZ70">
        <v>0</v>
      </c>
      <c r="TA70">
        <v>0</v>
      </c>
      <c r="TB70">
        <v>0</v>
      </c>
      <c r="TC70">
        <v>0</v>
      </c>
      <c r="TD70">
        <v>0</v>
      </c>
      <c r="TE70">
        <v>0</v>
      </c>
      <c r="TF70">
        <v>0</v>
      </c>
      <c r="TG70">
        <v>0</v>
      </c>
      <c r="TH70">
        <v>0</v>
      </c>
      <c r="TI70">
        <v>0</v>
      </c>
      <c r="TJ70">
        <v>0</v>
      </c>
      <c r="TK70">
        <v>0</v>
      </c>
      <c r="TL70">
        <v>0</v>
      </c>
      <c r="TM70">
        <v>0</v>
      </c>
      <c r="TN70">
        <v>0</v>
      </c>
      <c r="TO70">
        <v>0</v>
      </c>
      <c r="TP70">
        <v>0</v>
      </c>
      <c r="TQ70">
        <v>0</v>
      </c>
      <c r="TR70">
        <v>0</v>
      </c>
      <c r="TS70">
        <v>0</v>
      </c>
      <c r="TT70">
        <v>0</v>
      </c>
      <c r="TU70">
        <v>0</v>
      </c>
      <c r="TV70">
        <v>0</v>
      </c>
      <c r="TW70">
        <v>0</v>
      </c>
      <c r="TX70">
        <v>0</v>
      </c>
      <c r="TY70">
        <v>0</v>
      </c>
      <c r="TZ70">
        <v>0</v>
      </c>
      <c r="UA70">
        <v>1</v>
      </c>
      <c r="UB70">
        <v>1</v>
      </c>
      <c r="UC70">
        <v>0</v>
      </c>
      <c r="UD70">
        <v>0</v>
      </c>
      <c r="UE70">
        <v>0</v>
      </c>
      <c r="UF70">
        <v>2</v>
      </c>
      <c r="UG70">
        <v>0</v>
      </c>
      <c r="UH70">
        <v>4</v>
      </c>
      <c r="UI70">
        <v>0</v>
      </c>
      <c r="UJ70">
        <v>0</v>
      </c>
      <c r="UK70">
        <v>0</v>
      </c>
      <c r="UL70">
        <v>0</v>
      </c>
      <c r="UM70">
        <v>0</v>
      </c>
      <c r="UN70">
        <v>0</v>
      </c>
      <c r="UO70">
        <v>0</v>
      </c>
      <c r="UP70">
        <v>0</v>
      </c>
      <c r="UQ70">
        <v>0</v>
      </c>
      <c r="UR70">
        <v>0</v>
      </c>
      <c r="US70">
        <v>0</v>
      </c>
      <c r="UT70">
        <v>0</v>
      </c>
      <c r="UU70">
        <v>0</v>
      </c>
      <c r="UV70">
        <v>0</v>
      </c>
      <c r="UW70">
        <v>0</v>
      </c>
      <c r="UX70">
        <v>0</v>
      </c>
      <c r="UY70">
        <v>0</v>
      </c>
      <c r="UZ70">
        <v>0</v>
      </c>
      <c r="VA70">
        <v>6</v>
      </c>
      <c r="VB70">
        <v>0</v>
      </c>
      <c r="VC70">
        <v>0</v>
      </c>
      <c r="VD70">
        <v>0</v>
      </c>
      <c r="VE70">
        <v>0</v>
      </c>
      <c r="VF70">
        <v>0</v>
      </c>
      <c r="VG70">
        <v>0</v>
      </c>
      <c r="VH70">
        <v>0</v>
      </c>
      <c r="VI70">
        <v>0</v>
      </c>
      <c r="VJ70">
        <v>0</v>
      </c>
      <c r="VK70">
        <v>0</v>
      </c>
      <c r="VL70">
        <v>0</v>
      </c>
      <c r="VM70">
        <v>0</v>
      </c>
      <c r="VN70">
        <v>0</v>
      </c>
      <c r="VO70">
        <v>0</v>
      </c>
      <c r="VP70">
        <v>0</v>
      </c>
      <c r="VQ70">
        <v>0</v>
      </c>
      <c r="VR70">
        <v>0</v>
      </c>
      <c r="VS70">
        <v>0</v>
      </c>
      <c r="VT70">
        <v>0</v>
      </c>
      <c r="VU70">
        <v>0</v>
      </c>
      <c r="VV70">
        <v>0</v>
      </c>
      <c r="VW70">
        <v>0</v>
      </c>
      <c r="VX70">
        <v>0</v>
      </c>
      <c r="VY70">
        <v>0</v>
      </c>
      <c r="VZ70">
        <v>0</v>
      </c>
      <c r="WA70">
        <v>0</v>
      </c>
      <c r="WB70">
        <v>0</v>
      </c>
      <c r="WC70">
        <v>0</v>
      </c>
      <c r="WD70">
        <v>2</v>
      </c>
      <c r="WE70">
        <v>1</v>
      </c>
      <c r="WF70">
        <v>2</v>
      </c>
      <c r="WG70">
        <v>0</v>
      </c>
      <c r="WH70">
        <v>0</v>
      </c>
      <c r="WI70">
        <v>0</v>
      </c>
      <c r="WJ70">
        <v>0</v>
      </c>
      <c r="WK70">
        <v>0</v>
      </c>
      <c r="WL70">
        <v>0</v>
      </c>
      <c r="WM70">
        <v>0</v>
      </c>
      <c r="WN70">
        <v>0</v>
      </c>
      <c r="WO70">
        <v>0</v>
      </c>
      <c r="WP70">
        <v>0</v>
      </c>
      <c r="WQ70">
        <v>0</v>
      </c>
      <c r="WR70">
        <v>0</v>
      </c>
      <c r="WS70">
        <v>0</v>
      </c>
      <c r="WT70">
        <v>0</v>
      </c>
      <c r="WU70">
        <v>0</v>
      </c>
      <c r="WV70">
        <v>0</v>
      </c>
      <c r="WW70">
        <v>0</v>
      </c>
      <c r="WX70">
        <v>0</v>
      </c>
      <c r="WY70">
        <v>5</v>
      </c>
      <c r="WZ70">
        <v>0</v>
      </c>
      <c r="XA70">
        <v>0</v>
      </c>
      <c r="XB70">
        <v>0</v>
      </c>
      <c r="XC70">
        <v>44</v>
      </c>
      <c r="XD70">
        <v>11</v>
      </c>
      <c r="XE70">
        <v>16</v>
      </c>
      <c r="XF70">
        <v>0</v>
      </c>
      <c r="XG70">
        <v>0</v>
      </c>
      <c r="XH70">
        <v>0</v>
      </c>
      <c r="XI70">
        <v>0</v>
      </c>
      <c r="XJ70">
        <v>0</v>
      </c>
      <c r="XK70">
        <v>0</v>
      </c>
      <c r="XL70">
        <v>0</v>
      </c>
      <c r="XM70">
        <v>0</v>
      </c>
      <c r="XN70">
        <v>0</v>
      </c>
      <c r="XO70">
        <v>0</v>
      </c>
      <c r="XP70">
        <v>0</v>
      </c>
      <c r="XQ70">
        <v>0</v>
      </c>
      <c r="XR70">
        <v>0</v>
      </c>
      <c r="XS70">
        <v>0</v>
      </c>
      <c r="XT70">
        <v>0</v>
      </c>
      <c r="XU70">
        <v>0</v>
      </c>
      <c r="XV70">
        <v>0</v>
      </c>
      <c r="XW70">
        <v>7</v>
      </c>
      <c r="XX70">
        <v>78</v>
      </c>
      <c r="XY70">
        <v>0</v>
      </c>
      <c r="XZ70">
        <v>0</v>
      </c>
      <c r="YA70">
        <v>0</v>
      </c>
      <c r="YB70">
        <v>1</v>
      </c>
      <c r="YC70">
        <v>5</v>
      </c>
      <c r="YD70">
        <v>0</v>
      </c>
      <c r="YE70">
        <v>0</v>
      </c>
      <c r="YF70">
        <v>0</v>
      </c>
      <c r="YG70">
        <v>0</v>
      </c>
      <c r="YH70">
        <v>0</v>
      </c>
      <c r="YI70">
        <v>0</v>
      </c>
      <c r="YJ70">
        <v>0</v>
      </c>
      <c r="YK70">
        <v>0</v>
      </c>
      <c r="YL70">
        <v>0</v>
      </c>
      <c r="YM70">
        <v>0</v>
      </c>
      <c r="YN70">
        <v>0</v>
      </c>
      <c r="YO70">
        <v>0</v>
      </c>
      <c r="YP70">
        <v>0</v>
      </c>
      <c r="YQ70">
        <v>0</v>
      </c>
      <c r="YR70">
        <v>0</v>
      </c>
      <c r="YS70">
        <v>0</v>
      </c>
      <c r="YT70">
        <v>0</v>
      </c>
      <c r="YU70">
        <v>0</v>
      </c>
      <c r="YV70">
        <v>2</v>
      </c>
      <c r="YW70">
        <v>8</v>
      </c>
      <c r="YX70">
        <v>0</v>
      </c>
      <c r="YY70">
        <v>0</v>
      </c>
      <c r="YZ70">
        <v>0</v>
      </c>
      <c r="ZA70">
        <v>1</v>
      </c>
      <c r="ZB70">
        <v>0</v>
      </c>
      <c r="ZC70">
        <v>0</v>
      </c>
      <c r="ZD70">
        <v>0</v>
      </c>
      <c r="ZE70">
        <v>0</v>
      </c>
      <c r="ZF70">
        <v>0</v>
      </c>
      <c r="ZG70">
        <v>0</v>
      </c>
      <c r="ZH70">
        <v>0</v>
      </c>
      <c r="ZI70">
        <v>0</v>
      </c>
      <c r="ZJ70">
        <v>0</v>
      </c>
      <c r="ZK70">
        <v>0</v>
      </c>
      <c r="ZL70">
        <v>0</v>
      </c>
      <c r="ZM70">
        <v>0</v>
      </c>
      <c r="ZN70">
        <v>0</v>
      </c>
      <c r="ZO70">
        <v>0</v>
      </c>
      <c r="ZP70">
        <v>0</v>
      </c>
      <c r="ZQ70">
        <v>0</v>
      </c>
      <c r="ZR70">
        <v>0</v>
      </c>
      <c r="ZS70">
        <v>0</v>
      </c>
      <c r="ZT70">
        <v>0</v>
      </c>
      <c r="ZU70">
        <v>0</v>
      </c>
      <c r="ZV70">
        <v>1</v>
      </c>
      <c r="ZW70">
        <v>0</v>
      </c>
      <c r="ZX70">
        <v>0</v>
      </c>
      <c r="ZY70">
        <v>0</v>
      </c>
      <c r="ZZ70">
        <v>10</v>
      </c>
      <c r="AAA70">
        <v>8</v>
      </c>
      <c r="AAB70">
        <v>4</v>
      </c>
      <c r="AAC70">
        <v>0</v>
      </c>
      <c r="AAD70">
        <v>0</v>
      </c>
      <c r="AAE70">
        <v>0</v>
      </c>
      <c r="AAF70">
        <v>0</v>
      </c>
      <c r="AAG70">
        <v>0</v>
      </c>
      <c r="AAH70">
        <v>0</v>
      </c>
      <c r="AAI70">
        <v>0</v>
      </c>
      <c r="AAJ70">
        <v>0</v>
      </c>
      <c r="AAK70">
        <v>0</v>
      </c>
      <c r="AAL70">
        <v>0</v>
      </c>
      <c r="AAM70">
        <v>0</v>
      </c>
      <c r="AAN70">
        <v>0</v>
      </c>
      <c r="AAO70">
        <v>0</v>
      </c>
      <c r="AAP70">
        <v>0</v>
      </c>
      <c r="AAQ70">
        <v>0</v>
      </c>
      <c r="AAR70">
        <v>0</v>
      </c>
      <c r="AAS70">
        <v>0</v>
      </c>
      <c r="AAT70">
        <v>3</v>
      </c>
      <c r="AAU70">
        <v>25</v>
      </c>
      <c r="AAV70">
        <v>0</v>
      </c>
      <c r="AAW70">
        <v>0</v>
      </c>
      <c r="AAX70">
        <v>0</v>
      </c>
      <c r="AAY70">
        <v>6</v>
      </c>
      <c r="AAZ70">
        <v>8</v>
      </c>
      <c r="ABA70">
        <v>1</v>
      </c>
      <c r="ABB70">
        <v>0</v>
      </c>
      <c r="ABC70">
        <v>0</v>
      </c>
      <c r="ABD70">
        <v>0</v>
      </c>
      <c r="ABE70">
        <v>0</v>
      </c>
      <c r="ABF70">
        <v>0</v>
      </c>
      <c r="ABG70">
        <v>0</v>
      </c>
      <c r="ABH70">
        <v>0</v>
      </c>
      <c r="ABI70">
        <v>0</v>
      </c>
      <c r="ABJ70">
        <v>0</v>
      </c>
      <c r="ABK70">
        <v>0</v>
      </c>
      <c r="ABL70">
        <v>0</v>
      </c>
      <c r="ABM70">
        <v>0</v>
      </c>
      <c r="ABN70">
        <v>0</v>
      </c>
      <c r="ABO70">
        <v>0</v>
      </c>
      <c r="ABP70">
        <v>0</v>
      </c>
      <c r="ABQ70">
        <v>0</v>
      </c>
      <c r="ABR70">
        <v>0</v>
      </c>
      <c r="ABS70">
        <v>6</v>
      </c>
      <c r="ABT70">
        <v>21</v>
      </c>
      <c r="ABU70">
        <v>0</v>
      </c>
      <c r="ABV70">
        <v>0</v>
      </c>
      <c r="ABW70">
        <v>0</v>
      </c>
      <c r="ABX70">
        <v>1</v>
      </c>
      <c r="ABY70">
        <v>0</v>
      </c>
      <c r="ABZ70">
        <v>0</v>
      </c>
      <c r="ACA70">
        <v>0</v>
      </c>
      <c r="ACB70">
        <v>0</v>
      </c>
      <c r="ACC70">
        <v>0</v>
      </c>
      <c r="ACD70">
        <v>0</v>
      </c>
      <c r="ACE70">
        <v>0</v>
      </c>
      <c r="ACF70">
        <v>0</v>
      </c>
      <c r="ACG70">
        <v>0</v>
      </c>
      <c r="ACH70">
        <v>0</v>
      </c>
      <c r="ACI70">
        <v>0</v>
      </c>
      <c r="ACJ70">
        <v>0</v>
      </c>
      <c r="ACK70">
        <v>0</v>
      </c>
      <c r="ACL70">
        <v>0</v>
      </c>
      <c r="ACM70">
        <v>0</v>
      </c>
      <c r="ACN70">
        <v>0</v>
      </c>
      <c r="ACO70">
        <v>0</v>
      </c>
      <c r="ACP70">
        <v>0</v>
      </c>
      <c r="ACQ70">
        <v>0</v>
      </c>
      <c r="ACR70">
        <v>0</v>
      </c>
      <c r="ACS70">
        <v>1</v>
      </c>
      <c r="ACT70">
        <v>0</v>
      </c>
      <c r="ACU70">
        <v>0</v>
      </c>
      <c r="ACV70">
        <v>0</v>
      </c>
      <c r="ACW70">
        <v>19</v>
      </c>
      <c r="ACX70">
        <v>18</v>
      </c>
      <c r="ACY70">
        <v>0</v>
      </c>
      <c r="ACZ70">
        <v>0</v>
      </c>
      <c r="ADA70">
        <v>0</v>
      </c>
      <c r="ADB70">
        <v>0</v>
      </c>
      <c r="ADC70">
        <v>0</v>
      </c>
      <c r="ADD70">
        <v>0</v>
      </c>
      <c r="ADE70">
        <v>0</v>
      </c>
      <c r="ADF70">
        <v>0</v>
      </c>
      <c r="ADG70">
        <v>0</v>
      </c>
      <c r="ADH70">
        <v>0</v>
      </c>
      <c r="ADI70">
        <v>0</v>
      </c>
      <c r="ADJ70">
        <v>0</v>
      </c>
      <c r="ADK70">
        <v>0</v>
      </c>
      <c r="ADL70">
        <v>0</v>
      </c>
      <c r="ADM70">
        <v>0</v>
      </c>
      <c r="ADN70">
        <v>0</v>
      </c>
      <c r="ADO70">
        <v>0</v>
      </c>
      <c r="ADP70">
        <v>0</v>
      </c>
      <c r="ADQ70">
        <v>14</v>
      </c>
      <c r="ADR70">
        <v>51</v>
      </c>
      <c r="ADS70">
        <v>0</v>
      </c>
      <c r="ADT70">
        <v>0</v>
      </c>
      <c r="ADU70">
        <v>0</v>
      </c>
      <c r="ADV70">
        <v>35</v>
      </c>
      <c r="ADW70">
        <v>55</v>
      </c>
      <c r="ADX70">
        <v>8</v>
      </c>
      <c r="ADY70">
        <v>0</v>
      </c>
      <c r="ADZ70">
        <v>0</v>
      </c>
      <c r="AEA70">
        <v>0</v>
      </c>
      <c r="AEB70">
        <v>0</v>
      </c>
      <c r="AEC70">
        <v>0</v>
      </c>
      <c r="AED70">
        <v>0</v>
      </c>
      <c r="AEE70">
        <v>0</v>
      </c>
      <c r="AEF70">
        <v>0</v>
      </c>
      <c r="AEG70">
        <v>0</v>
      </c>
      <c r="AEH70">
        <v>0</v>
      </c>
      <c r="AEI70">
        <v>0</v>
      </c>
      <c r="AEJ70">
        <v>0</v>
      </c>
      <c r="AEK70">
        <v>0</v>
      </c>
      <c r="AEL70">
        <v>0</v>
      </c>
      <c r="AEM70">
        <v>0</v>
      </c>
      <c r="AEN70">
        <v>0</v>
      </c>
      <c r="AEO70">
        <v>0</v>
      </c>
      <c r="AEP70">
        <v>60</v>
      </c>
      <c r="AEQ70">
        <v>158</v>
      </c>
      <c r="AER70">
        <v>0</v>
      </c>
      <c r="AES70">
        <v>1</v>
      </c>
      <c r="AET70">
        <v>0</v>
      </c>
      <c r="AEU70">
        <v>673</v>
      </c>
      <c r="AEV70">
        <v>687</v>
      </c>
      <c r="AEW70">
        <v>65</v>
      </c>
      <c r="AEX70">
        <v>0</v>
      </c>
      <c r="AEY70">
        <v>0</v>
      </c>
      <c r="AEZ70">
        <v>0</v>
      </c>
      <c r="AFA70">
        <v>0</v>
      </c>
      <c r="AFB70">
        <v>0</v>
      </c>
      <c r="AFC70">
        <v>0</v>
      </c>
      <c r="AFD70">
        <v>27</v>
      </c>
      <c r="AFE70">
        <v>0</v>
      </c>
      <c r="AFF70">
        <v>0</v>
      </c>
      <c r="AFG70">
        <v>0</v>
      </c>
      <c r="AFH70">
        <v>0</v>
      </c>
      <c r="AFI70">
        <v>0</v>
      </c>
      <c r="AFJ70">
        <v>0</v>
      </c>
      <c r="AFK70">
        <v>0</v>
      </c>
      <c r="AFL70">
        <v>0</v>
      </c>
      <c r="AFM70">
        <v>0</v>
      </c>
      <c r="AFN70">
        <v>0</v>
      </c>
      <c r="AFO70">
        <v>168</v>
      </c>
      <c r="AFP70">
        <v>1620</v>
      </c>
      <c r="AFQ70">
        <v>0</v>
      </c>
      <c r="AFR70">
        <v>44</v>
      </c>
      <c r="AFS70">
        <v>0</v>
      </c>
      <c r="AFT70">
        <v>0</v>
      </c>
      <c r="AFU70">
        <v>0</v>
      </c>
      <c r="AFV70">
        <v>0</v>
      </c>
      <c r="AFW70">
        <v>0</v>
      </c>
      <c r="AFX70">
        <v>0</v>
      </c>
      <c r="AFY70">
        <v>0</v>
      </c>
      <c r="AFZ70">
        <v>0</v>
      </c>
      <c r="AGA70">
        <v>0</v>
      </c>
      <c r="AGB70">
        <v>0</v>
      </c>
      <c r="AGC70">
        <v>0</v>
      </c>
      <c r="AGD70">
        <v>0</v>
      </c>
      <c r="AGE70">
        <v>0</v>
      </c>
      <c r="AGF70">
        <v>0</v>
      </c>
      <c r="AGG70">
        <v>0</v>
      </c>
      <c r="AGH70">
        <v>0</v>
      </c>
      <c r="AGI70">
        <v>0</v>
      </c>
      <c r="AGJ70">
        <v>0</v>
      </c>
      <c r="AGK70">
        <v>0</v>
      </c>
      <c r="AGL70">
        <v>0</v>
      </c>
      <c r="AGM70">
        <v>0</v>
      </c>
      <c r="AGN70">
        <v>0</v>
      </c>
      <c r="AGO70">
        <v>0</v>
      </c>
      <c r="AGP70">
        <v>0</v>
      </c>
      <c r="AGQ70">
        <v>0</v>
      </c>
      <c r="AGR70">
        <v>0</v>
      </c>
      <c r="AGS70">
        <v>0</v>
      </c>
      <c r="AGT70">
        <v>0</v>
      </c>
      <c r="AGU70">
        <v>0</v>
      </c>
      <c r="AGV70">
        <v>0</v>
      </c>
      <c r="AGW70">
        <v>0</v>
      </c>
      <c r="AGX70">
        <v>0</v>
      </c>
      <c r="AGY70">
        <v>0</v>
      </c>
      <c r="AGZ70">
        <v>0</v>
      </c>
      <c r="AHA70">
        <v>0</v>
      </c>
      <c r="AHB70">
        <v>0</v>
      </c>
      <c r="AHC70">
        <v>0</v>
      </c>
      <c r="AHD70">
        <v>0</v>
      </c>
      <c r="AHE70">
        <v>0</v>
      </c>
      <c r="AHF70">
        <v>0</v>
      </c>
      <c r="AHG70">
        <v>0</v>
      </c>
      <c r="AHH70">
        <v>0</v>
      </c>
      <c r="AHI70">
        <v>0</v>
      </c>
      <c r="AHJ70">
        <v>0</v>
      </c>
      <c r="AHK70">
        <v>0</v>
      </c>
      <c r="AHL70">
        <v>0</v>
      </c>
      <c r="AHM70">
        <v>0</v>
      </c>
      <c r="AHN70">
        <v>0</v>
      </c>
      <c r="AHO70">
        <v>0</v>
      </c>
      <c r="AHP70">
        <v>0</v>
      </c>
      <c r="AHQ70">
        <v>0</v>
      </c>
      <c r="AHR70">
        <v>0</v>
      </c>
      <c r="AHS70">
        <v>0</v>
      </c>
      <c r="AHT70">
        <v>0</v>
      </c>
      <c r="AHU70">
        <v>0</v>
      </c>
      <c r="AHV70">
        <v>0</v>
      </c>
      <c r="AHW70">
        <v>0</v>
      </c>
      <c r="AHX70">
        <v>0</v>
      </c>
      <c r="AHY70">
        <v>0</v>
      </c>
      <c r="AHZ70">
        <v>0</v>
      </c>
      <c r="AIA70">
        <v>0</v>
      </c>
      <c r="AIB70">
        <v>0</v>
      </c>
      <c r="AIC70">
        <v>0</v>
      </c>
      <c r="AID70">
        <v>0</v>
      </c>
      <c r="AIE70">
        <v>0</v>
      </c>
      <c r="AIF70">
        <v>0</v>
      </c>
      <c r="AIG70">
        <v>0</v>
      </c>
      <c r="AIH70">
        <v>0</v>
      </c>
      <c r="AII70">
        <v>0</v>
      </c>
      <c r="AIJ70">
        <v>0</v>
      </c>
      <c r="AIK70">
        <v>0</v>
      </c>
      <c r="AIL70">
        <v>0</v>
      </c>
      <c r="AIM70">
        <v>0</v>
      </c>
      <c r="AIN70">
        <v>0</v>
      </c>
      <c r="AIO70">
        <v>0</v>
      </c>
      <c r="AIP70">
        <v>0</v>
      </c>
      <c r="AIQ70">
        <v>0</v>
      </c>
      <c r="AIR70">
        <v>0</v>
      </c>
      <c r="AIS70">
        <v>0</v>
      </c>
      <c r="AIT70">
        <v>0</v>
      </c>
      <c r="AIU70">
        <v>0</v>
      </c>
      <c r="AIV70">
        <v>0</v>
      </c>
      <c r="AIW70">
        <v>0</v>
      </c>
      <c r="AIX70">
        <v>0</v>
      </c>
      <c r="AIY70">
        <v>0</v>
      </c>
      <c r="AIZ70">
        <v>0</v>
      </c>
      <c r="AJA70">
        <v>0</v>
      </c>
      <c r="AJB70">
        <v>0</v>
      </c>
      <c r="AJC70">
        <v>0</v>
      </c>
      <c r="AJD70">
        <v>0</v>
      </c>
      <c r="AJE70">
        <v>0</v>
      </c>
      <c r="AJF70">
        <v>0</v>
      </c>
      <c r="AJG70">
        <v>0</v>
      </c>
      <c r="AJH70">
        <v>0</v>
      </c>
      <c r="AJI70">
        <v>0</v>
      </c>
      <c r="AJJ70">
        <v>0</v>
      </c>
      <c r="AJK70">
        <v>0</v>
      </c>
      <c r="AJL70">
        <v>0</v>
      </c>
      <c r="AJM70">
        <v>0</v>
      </c>
      <c r="AJN70">
        <v>0</v>
      </c>
      <c r="AJO70">
        <v>0</v>
      </c>
      <c r="AJP70">
        <v>420</v>
      </c>
      <c r="AJQ70">
        <v>0</v>
      </c>
      <c r="AJR70">
        <v>0</v>
      </c>
      <c r="AJS70">
        <v>0</v>
      </c>
      <c r="AJT70">
        <v>0</v>
      </c>
      <c r="AJU70">
        <v>2</v>
      </c>
      <c r="AJV70">
        <v>0</v>
      </c>
      <c r="AJW70">
        <v>0</v>
      </c>
      <c r="AJX70">
        <v>0</v>
      </c>
      <c r="AJY70">
        <v>0</v>
      </c>
      <c r="AJZ70">
        <v>0</v>
      </c>
      <c r="AKA70">
        <v>0</v>
      </c>
      <c r="AKB70">
        <v>0</v>
      </c>
      <c r="AKC70">
        <v>0</v>
      </c>
      <c r="AKD70">
        <v>1</v>
      </c>
      <c r="AKE70">
        <v>0</v>
      </c>
      <c r="AKF70">
        <v>339</v>
      </c>
      <c r="AKG70">
        <v>26</v>
      </c>
      <c r="AKH70">
        <v>0</v>
      </c>
      <c r="AKI70">
        <v>0</v>
      </c>
      <c r="AKJ70">
        <v>0</v>
      </c>
      <c r="AKK70">
        <v>0</v>
      </c>
      <c r="AKL70">
        <v>0</v>
      </c>
      <c r="AKM70">
        <v>0</v>
      </c>
      <c r="AKN70">
        <v>0</v>
      </c>
      <c r="AKO70">
        <v>0</v>
      </c>
      <c r="AKP70">
        <v>0</v>
      </c>
      <c r="AKQ70">
        <v>0</v>
      </c>
      <c r="AKR70">
        <v>0</v>
      </c>
      <c r="AKS70">
        <v>0</v>
      </c>
      <c r="AKT70">
        <v>0</v>
      </c>
      <c r="AKU70">
        <v>0</v>
      </c>
      <c r="AKV70">
        <v>0</v>
      </c>
      <c r="AKW70">
        <v>0</v>
      </c>
      <c r="AKX70">
        <v>0</v>
      </c>
      <c r="AKY70">
        <v>0</v>
      </c>
      <c r="AKZ70">
        <v>0</v>
      </c>
      <c r="ALA70">
        <v>0</v>
      </c>
      <c r="ALB70">
        <v>0</v>
      </c>
      <c r="ALC70">
        <v>0</v>
      </c>
      <c r="ALD70">
        <v>0</v>
      </c>
      <c r="ALE70">
        <v>0</v>
      </c>
      <c r="ALF70">
        <v>0</v>
      </c>
      <c r="ALG70">
        <v>0</v>
      </c>
      <c r="ALH70">
        <v>0</v>
      </c>
    </row>
    <row r="71" spans="1:996" hidden="1">
      <c r="A71" s="178" t="s">
        <v>191</v>
      </c>
      <c r="B71">
        <v>5072</v>
      </c>
      <c r="C71">
        <v>2140</v>
      </c>
      <c r="D71">
        <v>147</v>
      </c>
      <c r="E71">
        <v>80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51</v>
      </c>
      <c r="P71">
        <v>0</v>
      </c>
      <c r="Q71">
        <v>0</v>
      </c>
      <c r="R71">
        <v>0</v>
      </c>
      <c r="S71">
        <v>16</v>
      </c>
      <c r="T71">
        <v>0</v>
      </c>
      <c r="U71">
        <v>0</v>
      </c>
      <c r="V71">
        <v>0</v>
      </c>
      <c r="W71">
        <v>7506</v>
      </c>
      <c r="X71">
        <v>1</v>
      </c>
      <c r="Y71">
        <v>397</v>
      </c>
      <c r="Z71">
        <v>0</v>
      </c>
      <c r="AA71">
        <v>2581</v>
      </c>
      <c r="AB71">
        <v>625</v>
      </c>
      <c r="AC71">
        <v>179</v>
      </c>
      <c r="AD71">
        <v>25</v>
      </c>
      <c r="AE71">
        <v>0</v>
      </c>
      <c r="AF71">
        <v>3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60</v>
      </c>
      <c r="AO71">
        <v>1</v>
      </c>
      <c r="AP71">
        <v>0</v>
      </c>
      <c r="AQ71">
        <v>0</v>
      </c>
      <c r="AR71">
        <v>42</v>
      </c>
      <c r="AS71">
        <v>0</v>
      </c>
      <c r="AT71">
        <v>0</v>
      </c>
      <c r="AU71">
        <v>2</v>
      </c>
      <c r="AV71">
        <v>3517</v>
      </c>
      <c r="AW71">
        <v>0</v>
      </c>
      <c r="AX71">
        <v>218</v>
      </c>
      <c r="AY71">
        <v>2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7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25</v>
      </c>
      <c r="CS71">
        <v>0</v>
      </c>
      <c r="CT71">
        <v>32</v>
      </c>
      <c r="CU71">
        <v>0</v>
      </c>
      <c r="CV71">
        <v>1</v>
      </c>
      <c r="CW71">
        <v>0</v>
      </c>
      <c r="CX71">
        <v>1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1</v>
      </c>
      <c r="DR71">
        <v>0</v>
      </c>
      <c r="DS71">
        <v>2</v>
      </c>
      <c r="DT71">
        <v>0</v>
      </c>
      <c r="DU71">
        <v>0</v>
      </c>
      <c r="DV71">
        <v>0</v>
      </c>
      <c r="DW71">
        <v>7</v>
      </c>
      <c r="DX71">
        <v>6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13</v>
      </c>
      <c r="ES71">
        <v>0</v>
      </c>
      <c r="ET71">
        <v>0</v>
      </c>
      <c r="EU71">
        <v>0</v>
      </c>
      <c r="EV71">
        <v>6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1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68</v>
      </c>
      <c r="FP71">
        <v>0</v>
      </c>
      <c r="FQ71">
        <v>75</v>
      </c>
      <c r="FR71">
        <v>0</v>
      </c>
      <c r="FS71">
        <v>3</v>
      </c>
      <c r="FT71">
        <v>0</v>
      </c>
      <c r="FU71">
        <v>3947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20</v>
      </c>
      <c r="GO71">
        <v>0</v>
      </c>
      <c r="GP71">
        <v>3967</v>
      </c>
      <c r="GQ71">
        <v>0</v>
      </c>
      <c r="GR71">
        <v>16</v>
      </c>
      <c r="GS71">
        <v>0</v>
      </c>
      <c r="GT71">
        <v>191</v>
      </c>
      <c r="GU71">
        <v>1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192</v>
      </c>
      <c r="HP71">
        <v>0</v>
      </c>
      <c r="HQ71">
        <v>0</v>
      </c>
      <c r="HR71">
        <v>0</v>
      </c>
      <c r="HS71">
        <v>112</v>
      </c>
      <c r="HT71">
        <v>110</v>
      </c>
      <c r="HU71">
        <v>11</v>
      </c>
      <c r="HV71">
        <v>3</v>
      </c>
      <c r="HW71">
        <v>0</v>
      </c>
      <c r="HX71">
        <v>0</v>
      </c>
      <c r="HY71">
        <v>0</v>
      </c>
      <c r="HZ71">
        <v>0</v>
      </c>
      <c r="IA71">
        <v>0</v>
      </c>
      <c r="IB71">
        <v>0</v>
      </c>
      <c r="IC71">
        <v>0</v>
      </c>
      <c r="ID71">
        <v>0</v>
      </c>
      <c r="IE71">
        <v>0</v>
      </c>
      <c r="IF71">
        <v>7</v>
      </c>
      <c r="IG71">
        <v>2</v>
      </c>
      <c r="IH71">
        <v>0</v>
      </c>
      <c r="II71">
        <v>0</v>
      </c>
      <c r="IJ71">
        <v>1</v>
      </c>
      <c r="IK71">
        <v>3</v>
      </c>
      <c r="IL71">
        <v>1</v>
      </c>
      <c r="IM71">
        <v>0</v>
      </c>
      <c r="IN71">
        <v>248</v>
      </c>
      <c r="IO71">
        <v>0</v>
      </c>
      <c r="IP71">
        <v>24</v>
      </c>
      <c r="IQ71">
        <v>0</v>
      </c>
      <c r="IR71">
        <v>125</v>
      </c>
      <c r="IS71">
        <v>89</v>
      </c>
      <c r="IT71">
        <v>14</v>
      </c>
      <c r="IU71">
        <v>3</v>
      </c>
      <c r="IV71">
        <v>0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7</v>
      </c>
      <c r="JF71">
        <v>0</v>
      </c>
      <c r="JG71">
        <v>0</v>
      </c>
      <c r="JH71">
        <v>0</v>
      </c>
      <c r="JI71">
        <v>0</v>
      </c>
      <c r="JJ71">
        <v>10</v>
      </c>
      <c r="JK71">
        <v>0</v>
      </c>
      <c r="JL71">
        <v>0</v>
      </c>
      <c r="JM71">
        <v>248</v>
      </c>
      <c r="JN71">
        <v>3</v>
      </c>
      <c r="JO71">
        <v>33</v>
      </c>
      <c r="JP71">
        <v>0</v>
      </c>
      <c r="JQ71">
        <v>562</v>
      </c>
      <c r="JR71">
        <v>300</v>
      </c>
      <c r="JS71">
        <v>8</v>
      </c>
      <c r="JT71">
        <v>1</v>
      </c>
      <c r="JU71">
        <v>0</v>
      </c>
      <c r="JV71">
        <v>0</v>
      </c>
      <c r="JW71">
        <v>0</v>
      </c>
      <c r="JX71">
        <v>0</v>
      </c>
      <c r="JY71">
        <v>0</v>
      </c>
      <c r="JZ71">
        <v>0</v>
      </c>
      <c r="KA71">
        <v>0</v>
      </c>
      <c r="KB71">
        <v>0</v>
      </c>
      <c r="KC71">
        <v>0</v>
      </c>
      <c r="KD71">
        <v>19</v>
      </c>
      <c r="KE71">
        <v>0</v>
      </c>
      <c r="KF71">
        <v>1</v>
      </c>
      <c r="KG71">
        <v>0</v>
      </c>
      <c r="KH71">
        <v>4</v>
      </c>
      <c r="KI71">
        <v>0</v>
      </c>
      <c r="KJ71">
        <v>0</v>
      </c>
      <c r="KK71">
        <v>0</v>
      </c>
      <c r="KL71">
        <v>895</v>
      </c>
      <c r="KM71">
        <v>0</v>
      </c>
      <c r="KN71">
        <v>63</v>
      </c>
      <c r="KO71">
        <v>0</v>
      </c>
      <c r="KP71">
        <v>38</v>
      </c>
      <c r="KQ71">
        <v>6</v>
      </c>
      <c r="KR71">
        <v>0</v>
      </c>
      <c r="KS71">
        <v>0</v>
      </c>
      <c r="KT71">
        <v>0</v>
      </c>
      <c r="KU71">
        <v>0</v>
      </c>
      <c r="KV71">
        <v>0</v>
      </c>
      <c r="KW71">
        <v>0</v>
      </c>
      <c r="KX71">
        <v>0</v>
      </c>
      <c r="KY71">
        <v>0</v>
      </c>
      <c r="KZ71">
        <v>0</v>
      </c>
      <c r="LA71">
        <v>0</v>
      </c>
      <c r="LB71">
        <v>0</v>
      </c>
      <c r="LC71">
        <v>0</v>
      </c>
      <c r="LD71">
        <v>0</v>
      </c>
      <c r="LE71">
        <v>0</v>
      </c>
      <c r="LF71">
        <v>0</v>
      </c>
      <c r="LG71">
        <v>0</v>
      </c>
      <c r="LH71">
        <v>0</v>
      </c>
      <c r="LI71">
        <v>0</v>
      </c>
      <c r="LJ71">
        <v>0</v>
      </c>
      <c r="LK71">
        <v>44</v>
      </c>
      <c r="LL71">
        <v>0</v>
      </c>
      <c r="LM71">
        <v>4</v>
      </c>
      <c r="LN71">
        <v>0</v>
      </c>
      <c r="LO71">
        <v>127</v>
      </c>
      <c r="LP71">
        <v>1</v>
      </c>
      <c r="LQ71">
        <v>0</v>
      </c>
      <c r="LR71">
        <v>0</v>
      </c>
      <c r="LS71">
        <v>0</v>
      </c>
      <c r="LT71">
        <v>0</v>
      </c>
      <c r="LU71">
        <v>0</v>
      </c>
      <c r="LV71">
        <v>0</v>
      </c>
      <c r="LW71">
        <v>0</v>
      </c>
      <c r="LX71">
        <v>0</v>
      </c>
      <c r="LY71">
        <v>0</v>
      </c>
      <c r="LZ71">
        <v>0</v>
      </c>
      <c r="MA71">
        <v>0</v>
      </c>
      <c r="MB71">
        <v>0</v>
      </c>
      <c r="MC71">
        <v>0</v>
      </c>
      <c r="MD71">
        <v>0</v>
      </c>
      <c r="ME71">
        <v>0</v>
      </c>
      <c r="MF71">
        <v>0</v>
      </c>
      <c r="MG71">
        <v>0</v>
      </c>
      <c r="MH71">
        <v>0</v>
      </c>
      <c r="MI71">
        <v>0</v>
      </c>
      <c r="MJ71">
        <v>128</v>
      </c>
      <c r="MK71">
        <v>0</v>
      </c>
      <c r="ML71">
        <v>1</v>
      </c>
      <c r="MM71">
        <v>0</v>
      </c>
      <c r="MN71">
        <v>26</v>
      </c>
      <c r="MO71">
        <v>0</v>
      </c>
      <c r="MP71">
        <v>1</v>
      </c>
      <c r="MQ71">
        <v>0</v>
      </c>
      <c r="MR71">
        <v>0</v>
      </c>
      <c r="MS71">
        <v>0</v>
      </c>
      <c r="MT71">
        <v>0</v>
      </c>
      <c r="MU71">
        <v>0</v>
      </c>
      <c r="MV71">
        <v>0</v>
      </c>
      <c r="MW71">
        <v>0</v>
      </c>
      <c r="MX71">
        <v>0</v>
      </c>
      <c r="MY71">
        <v>0</v>
      </c>
      <c r="MZ71">
        <v>0</v>
      </c>
      <c r="NA71">
        <v>0</v>
      </c>
      <c r="NB71">
        <v>0</v>
      </c>
      <c r="NC71">
        <v>0</v>
      </c>
      <c r="ND71">
        <v>0</v>
      </c>
      <c r="NE71">
        <v>0</v>
      </c>
      <c r="NF71">
        <v>0</v>
      </c>
      <c r="NG71">
        <v>0</v>
      </c>
      <c r="NH71">
        <v>0</v>
      </c>
      <c r="NI71">
        <v>27</v>
      </c>
      <c r="NJ71">
        <v>0</v>
      </c>
      <c r="NK71">
        <v>0</v>
      </c>
      <c r="NL71">
        <v>0</v>
      </c>
      <c r="NM71">
        <v>69</v>
      </c>
      <c r="NN71">
        <v>2</v>
      </c>
      <c r="NO71">
        <v>0</v>
      </c>
      <c r="NP71">
        <v>0</v>
      </c>
      <c r="NQ71">
        <v>0</v>
      </c>
      <c r="NR71">
        <v>0</v>
      </c>
      <c r="NS71">
        <v>0</v>
      </c>
      <c r="NT71">
        <v>0</v>
      </c>
      <c r="NU71">
        <v>0</v>
      </c>
      <c r="NV71">
        <v>0</v>
      </c>
      <c r="NW71">
        <v>0</v>
      </c>
      <c r="NX71">
        <v>0</v>
      </c>
      <c r="NY71">
        <v>0</v>
      </c>
      <c r="NZ71">
        <v>0</v>
      </c>
      <c r="OA71">
        <v>0</v>
      </c>
      <c r="OB71">
        <v>0</v>
      </c>
      <c r="OC71">
        <v>0</v>
      </c>
      <c r="OD71">
        <v>0</v>
      </c>
      <c r="OE71">
        <v>0</v>
      </c>
      <c r="OF71">
        <v>0</v>
      </c>
      <c r="OG71">
        <v>0</v>
      </c>
      <c r="OH71">
        <v>71</v>
      </c>
      <c r="OI71">
        <v>0</v>
      </c>
      <c r="OJ71">
        <v>10</v>
      </c>
      <c r="OK71">
        <v>0</v>
      </c>
      <c r="OL71">
        <v>12871</v>
      </c>
      <c r="OM71">
        <v>3280</v>
      </c>
      <c r="ON71">
        <v>360</v>
      </c>
      <c r="OO71">
        <v>112</v>
      </c>
      <c r="OP71">
        <v>0</v>
      </c>
      <c r="OQ71">
        <v>3</v>
      </c>
      <c r="OR71">
        <v>0</v>
      </c>
      <c r="OS71">
        <v>0</v>
      </c>
      <c r="OT71">
        <v>0</v>
      </c>
      <c r="OU71">
        <v>0</v>
      </c>
      <c r="OV71">
        <v>0</v>
      </c>
      <c r="OW71">
        <v>0</v>
      </c>
      <c r="OX71">
        <v>0</v>
      </c>
      <c r="OY71">
        <v>145</v>
      </c>
      <c r="OZ71">
        <v>3</v>
      </c>
      <c r="PA71">
        <v>1</v>
      </c>
      <c r="PB71">
        <v>0</v>
      </c>
      <c r="PC71">
        <v>63</v>
      </c>
      <c r="PD71">
        <v>13</v>
      </c>
      <c r="PE71">
        <v>115</v>
      </c>
      <c r="PF71">
        <v>2</v>
      </c>
      <c r="PG71">
        <v>16965</v>
      </c>
      <c r="PH71">
        <v>4</v>
      </c>
      <c r="PI71">
        <v>770</v>
      </c>
      <c r="PJ71">
        <v>2</v>
      </c>
      <c r="PK71">
        <v>1736</v>
      </c>
      <c r="PL71">
        <v>2774</v>
      </c>
      <c r="PM71">
        <v>88</v>
      </c>
      <c r="PN71">
        <v>0</v>
      </c>
      <c r="PO71">
        <v>0</v>
      </c>
      <c r="PP71">
        <v>0</v>
      </c>
      <c r="PQ71">
        <v>0</v>
      </c>
      <c r="PR71">
        <v>0</v>
      </c>
      <c r="PS71">
        <v>0</v>
      </c>
      <c r="PT71">
        <v>116</v>
      </c>
      <c r="PU71">
        <v>0</v>
      </c>
      <c r="PV71">
        <v>1</v>
      </c>
      <c r="PW71">
        <v>0</v>
      </c>
      <c r="PX71">
        <v>0</v>
      </c>
      <c r="PY71">
        <v>0</v>
      </c>
      <c r="PZ71">
        <v>0</v>
      </c>
      <c r="QA71">
        <v>0</v>
      </c>
      <c r="QB71">
        <v>0</v>
      </c>
      <c r="QC71">
        <v>0</v>
      </c>
      <c r="QD71">
        <v>0</v>
      </c>
      <c r="QE71">
        <v>316</v>
      </c>
      <c r="QF71">
        <v>5031</v>
      </c>
      <c r="QG71">
        <v>0</v>
      </c>
      <c r="QH71">
        <v>5</v>
      </c>
      <c r="QI71">
        <v>0</v>
      </c>
      <c r="QJ71">
        <v>2292</v>
      </c>
      <c r="QK71">
        <v>1497</v>
      </c>
      <c r="QL71">
        <v>70</v>
      </c>
      <c r="QM71">
        <v>0</v>
      </c>
      <c r="QN71">
        <v>0</v>
      </c>
      <c r="QO71">
        <v>0</v>
      </c>
      <c r="QP71">
        <v>0</v>
      </c>
      <c r="QQ71">
        <v>0</v>
      </c>
      <c r="QR71">
        <v>0</v>
      </c>
      <c r="QS71">
        <v>8</v>
      </c>
      <c r="QT71">
        <v>0</v>
      </c>
      <c r="QU71">
        <v>1</v>
      </c>
      <c r="QV71">
        <v>0</v>
      </c>
      <c r="QW71">
        <v>0</v>
      </c>
      <c r="QX71">
        <v>0</v>
      </c>
      <c r="QY71">
        <v>0</v>
      </c>
      <c r="QZ71">
        <v>0</v>
      </c>
      <c r="RA71">
        <v>0</v>
      </c>
      <c r="RB71">
        <v>0</v>
      </c>
      <c r="RC71">
        <v>0</v>
      </c>
      <c r="RD71">
        <v>349</v>
      </c>
      <c r="RE71">
        <v>4217</v>
      </c>
      <c r="RF71">
        <v>0</v>
      </c>
      <c r="RG71">
        <v>0</v>
      </c>
      <c r="RH71">
        <v>0</v>
      </c>
      <c r="RI71">
        <v>131</v>
      </c>
      <c r="RJ71">
        <v>28</v>
      </c>
      <c r="RK71">
        <v>4</v>
      </c>
      <c r="RL71">
        <v>0</v>
      </c>
      <c r="RM71">
        <v>0</v>
      </c>
      <c r="RN71">
        <v>0</v>
      </c>
      <c r="RO71">
        <v>0</v>
      </c>
      <c r="RP71">
        <v>0</v>
      </c>
      <c r="RQ71">
        <v>0</v>
      </c>
      <c r="RR71">
        <v>0</v>
      </c>
      <c r="RS71">
        <v>0</v>
      </c>
      <c r="RT71">
        <v>0</v>
      </c>
      <c r="RU71">
        <v>0</v>
      </c>
      <c r="RV71">
        <v>0</v>
      </c>
      <c r="RW71">
        <v>0</v>
      </c>
      <c r="RX71">
        <v>0</v>
      </c>
      <c r="RY71">
        <v>0</v>
      </c>
      <c r="RZ71">
        <v>0</v>
      </c>
      <c r="SA71">
        <v>0</v>
      </c>
      <c r="SB71">
        <v>0</v>
      </c>
      <c r="SC71">
        <v>2</v>
      </c>
      <c r="SD71">
        <v>165</v>
      </c>
      <c r="SE71">
        <v>0</v>
      </c>
      <c r="SF71">
        <v>0</v>
      </c>
      <c r="SG71">
        <v>0</v>
      </c>
      <c r="SH71">
        <v>11</v>
      </c>
      <c r="SI71">
        <v>1</v>
      </c>
      <c r="SJ71">
        <v>1</v>
      </c>
      <c r="SK71">
        <v>0</v>
      </c>
      <c r="SL71">
        <v>0</v>
      </c>
      <c r="SM71">
        <v>0</v>
      </c>
      <c r="SN71">
        <v>0</v>
      </c>
      <c r="SO71">
        <v>0</v>
      </c>
      <c r="SP71">
        <v>0</v>
      </c>
      <c r="SQ71">
        <v>0</v>
      </c>
      <c r="SR71">
        <v>0</v>
      </c>
      <c r="SS71">
        <v>0</v>
      </c>
      <c r="ST71">
        <v>0</v>
      </c>
      <c r="SU71">
        <v>0</v>
      </c>
      <c r="SV71">
        <v>0</v>
      </c>
      <c r="SW71">
        <v>0</v>
      </c>
      <c r="SX71">
        <v>0</v>
      </c>
      <c r="SY71">
        <v>0</v>
      </c>
      <c r="SZ71">
        <v>0</v>
      </c>
      <c r="TA71">
        <v>0</v>
      </c>
      <c r="TB71">
        <v>1</v>
      </c>
      <c r="TC71">
        <v>14</v>
      </c>
      <c r="TD71">
        <v>0</v>
      </c>
      <c r="TE71">
        <v>0</v>
      </c>
      <c r="TF71">
        <v>0</v>
      </c>
      <c r="TG71">
        <v>2</v>
      </c>
      <c r="TH71">
        <v>1</v>
      </c>
      <c r="TI71">
        <v>0</v>
      </c>
      <c r="TJ71">
        <v>0</v>
      </c>
      <c r="TK71">
        <v>0</v>
      </c>
      <c r="TL71">
        <v>0</v>
      </c>
      <c r="TM71">
        <v>0</v>
      </c>
      <c r="TN71">
        <v>0</v>
      </c>
      <c r="TO71">
        <v>0</v>
      </c>
      <c r="TP71">
        <v>0</v>
      </c>
      <c r="TQ71">
        <v>0</v>
      </c>
      <c r="TR71">
        <v>0</v>
      </c>
      <c r="TS71">
        <v>0</v>
      </c>
      <c r="TT71">
        <v>0</v>
      </c>
      <c r="TU71">
        <v>0</v>
      </c>
      <c r="TV71">
        <v>0</v>
      </c>
      <c r="TW71">
        <v>0</v>
      </c>
      <c r="TX71">
        <v>0</v>
      </c>
      <c r="TY71">
        <v>0</v>
      </c>
      <c r="TZ71">
        <v>0</v>
      </c>
      <c r="UA71">
        <v>0</v>
      </c>
      <c r="UB71">
        <v>3</v>
      </c>
      <c r="UC71">
        <v>0</v>
      </c>
      <c r="UD71">
        <v>0</v>
      </c>
      <c r="UE71">
        <v>0</v>
      </c>
      <c r="UF71">
        <v>78</v>
      </c>
      <c r="UG71">
        <v>111</v>
      </c>
      <c r="UH71">
        <v>7</v>
      </c>
      <c r="UI71">
        <v>0</v>
      </c>
      <c r="UJ71">
        <v>0</v>
      </c>
      <c r="UK71">
        <v>0</v>
      </c>
      <c r="UL71">
        <v>0</v>
      </c>
      <c r="UM71">
        <v>0</v>
      </c>
      <c r="UN71">
        <v>0</v>
      </c>
      <c r="UO71">
        <v>0</v>
      </c>
      <c r="UP71">
        <v>0</v>
      </c>
      <c r="UQ71">
        <v>0</v>
      </c>
      <c r="UR71">
        <v>0</v>
      </c>
      <c r="US71">
        <v>0</v>
      </c>
      <c r="UT71">
        <v>0</v>
      </c>
      <c r="UU71">
        <v>0</v>
      </c>
      <c r="UV71">
        <v>0</v>
      </c>
      <c r="UW71">
        <v>0</v>
      </c>
      <c r="UX71">
        <v>0</v>
      </c>
      <c r="UY71">
        <v>0</v>
      </c>
      <c r="UZ71">
        <v>1</v>
      </c>
      <c r="VA71">
        <v>197</v>
      </c>
      <c r="VB71">
        <v>0</v>
      </c>
      <c r="VC71">
        <v>0</v>
      </c>
      <c r="VD71">
        <v>0</v>
      </c>
      <c r="VE71">
        <v>4</v>
      </c>
      <c r="VF71">
        <v>4</v>
      </c>
      <c r="VG71">
        <v>0</v>
      </c>
      <c r="VH71">
        <v>0</v>
      </c>
      <c r="VI71">
        <v>0</v>
      </c>
      <c r="VJ71">
        <v>0</v>
      </c>
      <c r="VK71">
        <v>0</v>
      </c>
      <c r="VL71">
        <v>0</v>
      </c>
      <c r="VM71">
        <v>0</v>
      </c>
      <c r="VN71">
        <v>0</v>
      </c>
      <c r="VO71">
        <v>0</v>
      </c>
      <c r="VP71">
        <v>0</v>
      </c>
      <c r="VQ71">
        <v>0</v>
      </c>
      <c r="VR71">
        <v>0</v>
      </c>
      <c r="VS71">
        <v>0</v>
      </c>
      <c r="VT71">
        <v>0</v>
      </c>
      <c r="VU71">
        <v>0</v>
      </c>
      <c r="VV71">
        <v>0</v>
      </c>
      <c r="VW71">
        <v>0</v>
      </c>
      <c r="VX71">
        <v>0</v>
      </c>
      <c r="VY71">
        <v>0</v>
      </c>
      <c r="VZ71">
        <v>8</v>
      </c>
      <c r="WA71">
        <v>0</v>
      </c>
      <c r="WB71">
        <v>0</v>
      </c>
      <c r="WC71">
        <v>0</v>
      </c>
      <c r="WD71">
        <v>28</v>
      </c>
      <c r="WE71">
        <v>8</v>
      </c>
      <c r="WF71">
        <v>5</v>
      </c>
      <c r="WG71">
        <v>0</v>
      </c>
      <c r="WH71">
        <v>0</v>
      </c>
      <c r="WI71">
        <v>0</v>
      </c>
      <c r="WJ71">
        <v>0</v>
      </c>
      <c r="WK71">
        <v>0</v>
      </c>
      <c r="WL71">
        <v>0</v>
      </c>
      <c r="WM71">
        <v>0</v>
      </c>
      <c r="WN71">
        <v>0</v>
      </c>
      <c r="WO71">
        <v>0</v>
      </c>
      <c r="WP71">
        <v>0</v>
      </c>
      <c r="WQ71">
        <v>0</v>
      </c>
      <c r="WR71">
        <v>0</v>
      </c>
      <c r="WS71">
        <v>0</v>
      </c>
      <c r="WT71">
        <v>0</v>
      </c>
      <c r="WU71">
        <v>0</v>
      </c>
      <c r="WV71">
        <v>0</v>
      </c>
      <c r="WW71">
        <v>0</v>
      </c>
      <c r="WX71">
        <v>3</v>
      </c>
      <c r="WY71">
        <v>44</v>
      </c>
      <c r="WZ71">
        <v>0</v>
      </c>
      <c r="XA71">
        <v>0</v>
      </c>
      <c r="XB71">
        <v>0</v>
      </c>
      <c r="XC71">
        <v>220</v>
      </c>
      <c r="XD71">
        <v>186</v>
      </c>
      <c r="XE71">
        <v>24</v>
      </c>
      <c r="XF71">
        <v>0</v>
      </c>
      <c r="XG71">
        <v>0</v>
      </c>
      <c r="XH71">
        <v>0</v>
      </c>
      <c r="XI71">
        <v>0</v>
      </c>
      <c r="XJ71">
        <v>0</v>
      </c>
      <c r="XK71">
        <v>0</v>
      </c>
      <c r="XL71">
        <v>0</v>
      </c>
      <c r="XM71">
        <v>0</v>
      </c>
      <c r="XN71">
        <v>0</v>
      </c>
      <c r="XO71">
        <v>0</v>
      </c>
      <c r="XP71">
        <v>0</v>
      </c>
      <c r="XQ71">
        <v>0</v>
      </c>
      <c r="XR71">
        <v>0</v>
      </c>
      <c r="XS71">
        <v>0</v>
      </c>
      <c r="XT71">
        <v>0</v>
      </c>
      <c r="XU71">
        <v>0</v>
      </c>
      <c r="XV71">
        <v>0</v>
      </c>
      <c r="XW71">
        <v>67</v>
      </c>
      <c r="XX71">
        <v>497</v>
      </c>
      <c r="XY71">
        <v>0</v>
      </c>
      <c r="XZ71">
        <v>0</v>
      </c>
      <c r="YA71">
        <v>0</v>
      </c>
      <c r="YB71">
        <v>47</v>
      </c>
      <c r="YC71">
        <v>41</v>
      </c>
      <c r="YD71">
        <v>7</v>
      </c>
      <c r="YE71">
        <v>0</v>
      </c>
      <c r="YF71">
        <v>0</v>
      </c>
      <c r="YG71">
        <v>0</v>
      </c>
      <c r="YH71">
        <v>0</v>
      </c>
      <c r="YI71">
        <v>0</v>
      </c>
      <c r="YJ71">
        <v>0</v>
      </c>
      <c r="YK71">
        <v>4</v>
      </c>
      <c r="YL71">
        <v>0</v>
      </c>
      <c r="YM71">
        <v>0</v>
      </c>
      <c r="YN71">
        <v>0</v>
      </c>
      <c r="YO71">
        <v>0</v>
      </c>
      <c r="YP71">
        <v>0</v>
      </c>
      <c r="YQ71">
        <v>0</v>
      </c>
      <c r="YR71">
        <v>0</v>
      </c>
      <c r="YS71">
        <v>0</v>
      </c>
      <c r="YT71">
        <v>0</v>
      </c>
      <c r="YU71">
        <v>0</v>
      </c>
      <c r="YV71">
        <v>15</v>
      </c>
      <c r="YW71">
        <v>114</v>
      </c>
      <c r="YX71">
        <v>0</v>
      </c>
      <c r="YY71">
        <v>0</v>
      </c>
      <c r="YZ71">
        <v>0</v>
      </c>
      <c r="ZA71">
        <v>22</v>
      </c>
      <c r="ZB71">
        <v>16</v>
      </c>
      <c r="ZC71">
        <v>0</v>
      </c>
      <c r="ZD71">
        <v>0</v>
      </c>
      <c r="ZE71">
        <v>0</v>
      </c>
      <c r="ZF71">
        <v>0</v>
      </c>
      <c r="ZG71">
        <v>0</v>
      </c>
      <c r="ZH71">
        <v>0</v>
      </c>
      <c r="ZI71">
        <v>0</v>
      </c>
      <c r="ZJ71">
        <v>5</v>
      </c>
      <c r="ZK71">
        <v>0</v>
      </c>
      <c r="ZL71">
        <v>0</v>
      </c>
      <c r="ZM71">
        <v>0</v>
      </c>
      <c r="ZN71">
        <v>0</v>
      </c>
      <c r="ZO71">
        <v>0</v>
      </c>
      <c r="ZP71">
        <v>0</v>
      </c>
      <c r="ZQ71">
        <v>0</v>
      </c>
      <c r="ZR71">
        <v>0</v>
      </c>
      <c r="ZS71">
        <v>0</v>
      </c>
      <c r="ZT71">
        <v>0</v>
      </c>
      <c r="ZU71">
        <v>7</v>
      </c>
      <c r="ZV71">
        <v>50</v>
      </c>
      <c r="ZW71">
        <v>0</v>
      </c>
      <c r="ZX71">
        <v>0</v>
      </c>
      <c r="ZY71">
        <v>0</v>
      </c>
      <c r="ZZ71">
        <v>311</v>
      </c>
      <c r="AAA71">
        <v>201</v>
      </c>
      <c r="AAB71">
        <v>22</v>
      </c>
      <c r="AAC71">
        <v>0</v>
      </c>
      <c r="AAD71">
        <v>0</v>
      </c>
      <c r="AAE71">
        <v>0</v>
      </c>
      <c r="AAF71">
        <v>0</v>
      </c>
      <c r="AAG71">
        <v>0</v>
      </c>
      <c r="AAH71">
        <v>0</v>
      </c>
      <c r="AAI71">
        <v>4</v>
      </c>
      <c r="AAJ71">
        <v>0</v>
      </c>
      <c r="AAK71">
        <v>0</v>
      </c>
      <c r="AAL71">
        <v>0</v>
      </c>
      <c r="AAM71">
        <v>0</v>
      </c>
      <c r="AAN71">
        <v>0</v>
      </c>
      <c r="AAO71">
        <v>0</v>
      </c>
      <c r="AAP71">
        <v>0</v>
      </c>
      <c r="AAQ71">
        <v>0</v>
      </c>
      <c r="AAR71">
        <v>0</v>
      </c>
      <c r="AAS71">
        <v>0</v>
      </c>
      <c r="AAT71">
        <v>25</v>
      </c>
      <c r="AAU71">
        <v>563</v>
      </c>
      <c r="AAV71">
        <v>0</v>
      </c>
      <c r="AAW71">
        <v>0</v>
      </c>
      <c r="AAX71">
        <v>0</v>
      </c>
      <c r="AAY71">
        <v>216</v>
      </c>
      <c r="AAZ71">
        <v>110</v>
      </c>
      <c r="ABA71">
        <v>14</v>
      </c>
      <c r="ABB71">
        <v>0</v>
      </c>
      <c r="ABC71">
        <v>0</v>
      </c>
      <c r="ABD71">
        <v>0</v>
      </c>
      <c r="ABE71">
        <v>0</v>
      </c>
      <c r="ABF71">
        <v>0</v>
      </c>
      <c r="ABG71">
        <v>0</v>
      </c>
      <c r="ABH71">
        <v>0</v>
      </c>
      <c r="ABI71">
        <v>0</v>
      </c>
      <c r="ABJ71">
        <v>0</v>
      </c>
      <c r="ABK71">
        <v>0</v>
      </c>
      <c r="ABL71">
        <v>0</v>
      </c>
      <c r="ABM71">
        <v>0</v>
      </c>
      <c r="ABN71">
        <v>0</v>
      </c>
      <c r="ABO71">
        <v>0</v>
      </c>
      <c r="ABP71">
        <v>0</v>
      </c>
      <c r="ABQ71">
        <v>0</v>
      </c>
      <c r="ABR71">
        <v>0</v>
      </c>
      <c r="ABS71">
        <v>18</v>
      </c>
      <c r="ABT71">
        <v>358</v>
      </c>
      <c r="ABU71">
        <v>0</v>
      </c>
      <c r="ABV71">
        <v>0</v>
      </c>
      <c r="ABW71">
        <v>0</v>
      </c>
      <c r="ABX71">
        <v>24</v>
      </c>
      <c r="ABY71">
        <v>3</v>
      </c>
      <c r="ABZ71">
        <v>1</v>
      </c>
      <c r="ACA71">
        <v>0</v>
      </c>
      <c r="ACB71">
        <v>0</v>
      </c>
      <c r="ACC71">
        <v>0</v>
      </c>
      <c r="ACD71">
        <v>0</v>
      </c>
      <c r="ACE71">
        <v>0</v>
      </c>
      <c r="ACF71">
        <v>0</v>
      </c>
      <c r="ACG71">
        <v>0</v>
      </c>
      <c r="ACH71">
        <v>0</v>
      </c>
      <c r="ACI71">
        <v>0</v>
      </c>
      <c r="ACJ71">
        <v>0</v>
      </c>
      <c r="ACK71">
        <v>0</v>
      </c>
      <c r="ACL71">
        <v>0</v>
      </c>
      <c r="ACM71">
        <v>0</v>
      </c>
      <c r="ACN71">
        <v>0</v>
      </c>
      <c r="ACO71">
        <v>0</v>
      </c>
      <c r="ACP71">
        <v>0</v>
      </c>
      <c r="ACQ71">
        <v>0</v>
      </c>
      <c r="ACR71">
        <v>1</v>
      </c>
      <c r="ACS71">
        <v>29</v>
      </c>
      <c r="ACT71">
        <v>0</v>
      </c>
      <c r="ACU71">
        <v>0</v>
      </c>
      <c r="ACV71">
        <v>0</v>
      </c>
      <c r="ACW71">
        <v>215</v>
      </c>
      <c r="ACX71">
        <v>245</v>
      </c>
      <c r="ACY71">
        <v>11</v>
      </c>
      <c r="ACZ71">
        <v>0</v>
      </c>
      <c r="ADA71">
        <v>0</v>
      </c>
      <c r="ADB71">
        <v>0</v>
      </c>
      <c r="ADC71">
        <v>0</v>
      </c>
      <c r="ADD71">
        <v>0</v>
      </c>
      <c r="ADE71">
        <v>0</v>
      </c>
      <c r="ADF71">
        <v>0</v>
      </c>
      <c r="ADG71">
        <v>0</v>
      </c>
      <c r="ADH71">
        <v>0</v>
      </c>
      <c r="ADI71">
        <v>0</v>
      </c>
      <c r="ADJ71">
        <v>0</v>
      </c>
      <c r="ADK71">
        <v>0</v>
      </c>
      <c r="ADL71">
        <v>0</v>
      </c>
      <c r="ADM71">
        <v>0</v>
      </c>
      <c r="ADN71">
        <v>0</v>
      </c>
      <c r="ADO71">
        <v>0</v>
      </c>
      <c r="ADP71">
        <v>0</v>
      </c>
      <c r="ADQ71">
        <v>33</v>
      </c>
      <c r="ADR71">
        <v>504</v>
      </c>
      <c r="ADS71">
        <v>0</v>
      </c>
      <c r="ADT71">
        <v>0</v>
      </c>
      <c r="ADU71">
        <v>0</v>
      </c>
      <c r="ADV71">
        <v>553</v>
      </c>
      <c r="ADW71">
        <v>290</v>
      </c>
      <c r="ADX71">
        <v>23</v>
      </c>
      <c r="ADY71">
        <v>0</v>
      </c>
      <c r="ADZ71">
        <v>0</v>
      </c>
      <c r="AEA71">
        <v>0</v>
      </c>
      <c r="AEB71">
        <v>0</v>
      </c>
      <c r="AEC71">
        <v>0</v>
      </c>
      <c r="AED71">
        <v>0</v>
      </c>
      <c r="AEE71">
        <v>6</v>
      </c>
      <c r="AEF71">
        <v>0</v>
      </c>
      <c r="AEG71">
        <v>0</v>
      </c>
      <c r="AEH71">
        <v>0</v>
      </c>
      <c r="AEI71">
        <v>0</v>
      </c>
      <c r="AEJ71">
        <v>0</v>
      </c>
      <c r="AEK71">
        <v>0</v>
      </c>
      <c r="AEL71">
        <v>0</v>
      </c>
      <c r="AEM71">
        <v>0</v>
      </c>
      <c r="AEN71">
        <v>0</v>
      </c>
      <c r="AEO71">
        <v>0</v>
      </c>
      <c r="AEP71">
        <v>1710</v>
      </c>
      <c r="AEQ71">
        <v>2582</v>
      </c>
      <c r="AER71">
        <v>0</v>
      </c>
      <c r="AES71">
        <v>1</v>
      </c>
      <c r="AET71">
        <v>0</v>
      </c>
      <c r="AEU71">
        <v>5890</v>
      </c>
      <c r="AEV71">
        <v>5516</v>
      </c>
      <c r="AEW71">
        <v>277</v>
      </c>
      <c r="AEX71">
        <v>0</v>
      </c>
      <c r="AEY71">
        <v>0</v>
      </c>
      <c r="AEZ71">
        <v>0</v>
      </c>
      <c r="AFA71">
        <v>0</v>
      </c>
      <c r="AFB71">
        <v>0</v>
      </c>
      <c r="AFC71">
        <v>0</v>
      </c>
      <c r="AFD71">
        <v>143</v>
      </c>
      <c r="AFE71">
        <v>0</v>
      </c>
      <c r="AFF71">
        <v>2</v>
      </c>
      <c r="AFG71">
        <v>0</v>
      </c>
      <c r="AFH71">
        <v>0</v>
      </c>
      <c r="AFI71">
        <v>0</v>
      </c>
      <c r="AFJ71">
        <v>0</v>
      </c>
      <c r="AFK71">
        <v>0</v>
      </c>
      <c r="AFL71">
        <v>0</v>
      </c>
      <c r="AFM71">
        <v>0</v>
      </c>
      <c r="AFN71">
        <v>0</v>
      </c>
      <c r="AFO71">
        <v>2548</v>
      </c>
      <c r="AFP71">
        <v>14376</v>
      </c>
      <c r="AFQ71">
        <v>0</v>
      </c>
      <c r="AFR71">
        <v>6</v>
      </c>
      <c r="AFS71">
        <v>0</v>
      </c>
      <c r="AFT71">
        <v>2</v>
      </c>
      <c r="AFU71">
        <v>0</v>
      </c>
      <c r="AFV71">
        <v>0</v>
      </c>
      <c r="AFW71">
        <v>0</v>
      </c>
      <c r="AFX71">
        <v>0</v>
      </c>
      <c r="AFY71">
        <v>0</v>
      </c>
      <c r="AFZ71">
        <v>0</v>
      </c>
      <c r="AGA71">
        <v>0</v>
      </c>
      <c r="AGB71">
        <v>0</v>
      </c>
      <c r="AGC71">
        <v>0</v>
      </c>
      <c r="AGD71">
        <v>0</v>
      </c>
      <c r="AGE71">
        <v>0</v>
      </c>
      <c r="AGF71">
        <v>0</v>
      </c>
      <c r="AGG71">
        <v>0</v>
      </c>
      <c r="AGH71">
        <v>0</v>
      </c>
      <c r="AGI71">
        <v>0</v>
      </c>
      <c r="AGJ71">
        <v>0</v>
      </c>
      <c r="AGK71">
        <v>0</v>
      </c>
      <c r="AGL71">
        <v>0</v>
      </c>
      <c r="AGM71">
        <v>0</v>
      </c>
      <c r="AGN71">
        <v>0</v>
      </c>
      <c r="AGO71">
        <v>2</v>
      </c>
      <c r="AGP71">
        <v>0</v>
      </c>
      <c r="AGQ71">
        <v>0</v>
      </c>
      <c r="AGR71">
        <v>0</v>
      </c>
      <c r="AGS71">
        <v>1</v>
      </c>
      <c r="AGT71">
        <v>0</v>
      </c>
      <c r="AGU71">
        <v>0</v>
      </c>
      <c r="AGV71">
        <v>0</v>
      </c>
      <c r="AGW71">
        <v>0</v>
      </c>
      <c r="AGX71">
        <v>0</v>
      </c>
      <c r="AGY71">
        <v>0</v>
      </c>
      <c r="AGZ71">
        <v>0</v>
      </c>
      <c r="AHA71">
        <v>0</v>
      </c>
      <c r="AHB71">
        <v>0</v>
      </c>
      <c r="AHC71">
        <v>0</v>
      </c>
      <c r="AHD71">
        <v>0</v>
      </c>
      <c r="AHE71">
        <v>0</v>
      </c>
      <c r="AHF71">
        <v>0</v>
      </c>
      <c r="AHG71">
        <v>0</v>
      </c>
      <c r="AHH71">
        <v>0</v>
      </c>
      <c r="AHI71">
        <v>0</v>
      </c>
      <c r="AHJ71">
        <v>0</v>
      </c>
      <c r="AHK71">
        <v>0</v>
      </c>
      <c r="AHL71">
        <v>0</v>
      </c>
      <c r="AHM71">
        <v>0</v>
      </c>
      <c r="AHN71">
        <v>1</v>
      </c>
      <c r="AHO71">
        <v>0</v>
      </c>
      <c r="AHP71">
        <v>0</v>
      </c>
      <c r="AHQ71">
        <v>0</v>
      </c>
      <c r="AHR71">
        <v>6</v>
      </c>
      <c r="AHS71">
        <v>6</v>
      </c>
      <c r="AHT71">
        <v>1</v>
      </c>
      <c r="AHU71">
        <v>0</v>
      </c>
      <c r="AHV71">
        <v>0</v>
      </c>
      <c r="AHW71">
        <v>0</v>
      </c>
      <c r="AHX71">
        <v>0</v>
      </c>
      <c r="AHY71">
        <v>0</v>
      </c>
      <c r="AHZ71">
        <v>0</v>
      </c>
      <c r="AIA71">
        <v>0</v>
      </c>
      <c r="AIB71">
        <v>0</v>
      </c>
      <c r="AIC71">
        <v>0</v>
      </c>
      <c r="AID71">
        <v>0</v>
      </c>
      <c r="AIE71">
        <v>0</v>
      </c>
      <c r="AIF71">
        <v>0</v>
      </c>
      <c r="AIG71">
        <v>0</v>
      </c>
      <c r="AIH71">
        <v>0</v>
      </c>
      <c r="AII71">
        <v>0</v>
      </c>
      <c r="AIJ71">
        <v>0</v>
      </c>
      <c r="AIK71">
        <v>0</v>
      </c>
      <c r="AIL71">
        <v>1</v>
      </c>
      <c r="AIM71">
        <v>14</v>
      </c>
      <c r="AIN71">
        <v>0</v>
      </c>
      <c r="AIO71">
        <v>0</v>
      </c>
      <c r="AIP71">
        <v>0</v>
      </c>
      <c r="AIQ71">
        <v>0</v>
      </c>
      <c r="AIR71">
        <v>1</v>
      </c>
      <c r="AIS71">
        <v>0</v>
      </c>
      <c r="AIT71">
        <v>0</v>
      </c>
      <c r="AIU71">
        <v>0</v>
      </c>
      <c r="AIV71">
        <v>0</v>
      </c>
      <c r="AIW71">
        <v>0</v>
      </c>
      <c r="AIX71">
        <v>0</v>
      </c>
      <c r="AIY71">
        <v>0</v>
      </c>
      <c r="AIZ71">
        <v>0</v>
      </c>
      <c r="AJA71">
        <v>0</v>
      </c>
      <c r="AJB71">
        <v>0</v>
      </c>
      <c r="AJC71">
        <v>0</v>
      </c>
      <c r="AJD71">
        <v>0</v>
      </c>
      <c r="AJE71">
        <v>0</v>
      </c>
      <c r="AJF71">
        <v>0</v>
      </c>
      <c r="AJG71">
        <v>0</v>
      </c>
      <c r="AJH71">
        <v>0</v>
      </c>
      <c r="AJI71">
        <v>0</v>
      </c>
      <c r="AJJ71">
        <v>0</v>
      </c>
      <c r="AJK71">
        <v>0</v>
      </c>
      <c r="AJL71">
        <v>1</v>
      </c>
      <c r="AJM71">
        <v>0</v>
      </c>
      <c r="AJN71">
        <v>0</v>
      </c>
      <c r="AJO71">
        <v>0</v>
      </c>
      <c r="AJP71">
        <v>7442</v>
      </c>
      <c r="AJQ71">
        <v>1</v>
      </c>
      <c r="AJR71">
        <v>0</v>
      </c>
      <c r="AJS71">
        <v>0</v>
      </c>
      <c r="AJT71">
        <v>0</v>
      </c>
      <c r="AJU71">
        <v>0</v>
      </c>
      <c r="AJV71">
        <v>5</v>
      </c>
      <c r="AJW71">
        <v>0</v>
      </c>
      <c r="AJX71">
        <v>0</v>
      </c>
      <c r="AJY71">
        <v>0</v>
      </c>
      <c r="AJZ71">
        <v>0</v>
      </c>
      <c r="AKA71">
        <v>0</v>
      </c>
      <c r="AKB71">
        <v>0</v>
      </c>
      <c r="AKC71">
        <v>0</v>
      </c>
      <c r="AKD71">
        <v>0</v>
      </c>
      <c r="AKE71">
        <v>0</v>
      </c>
      <c r="AKF71">
        <v>3415</v>
      </c>
      <c r="AKG71">
        <v>93</v>
      </c>
      <c r="AKH71">
        <v>1</v>
      </c>
      <c r="AKI71">
        <v>0</v>
      </c>
      <c r="AKJ71">
        <v>0</v>
      </c>
      <c r="AKK71">
        <v>0</v>
      </c>
      <c r="AKL71">
        <v>0</v>
      </c>
      <c r="AKM71">
        <v>0</v>
      </c>
      <c r="AKN71">
        <v>0</v>
      </c>
      <c r="AKO71">
        <v>0</v>
      </c>
      <c r="AKP71">
        <v>0</v>
      </c>
      <c r="AKQ71">
        <v>0</v>
      </c>
      <c r="AKR71">
        <v>0</v>
      </c>
      <c r="AKS71">
        <v>0</v>
      </c>
      <c r="AKT71">
        <v>0</v>
      </c>
      <c r="AKU71">
        <v>0</v>
      </c>
      <c r="AKV71">
        <v>0</v>
      </c>
      <c r="AKW71">
        <v>0</v>
      </c>
      <c r="AKX71">
        <v>0</v>
      </c>
      <c r="AKY71">
        <v>0</v>
      </c>
      <c r="AKZ71">
        <v>0</v>
      </c>
      <c r="ALA71">
        <v>0</v>
      </c>
      <c r="ALB71">
        <v>0</v>
      </c>
      <c r="ALC71">
        <v>0</v>
      </c>
      <c r="ALD71">
        <v>0</v>
      </c>
      <c r="ALE71">
        <v>0</v>
      </c>
      <c r="ALF71">
        <v>0</v>
      </c>
      <c r="ALG71">
        <v>0</v>
      </c>
      <c r="ALH71">
        <v>5</v>
      </c>
    </row>
    <row r="72" spans="1:996" hidden="1">
      <c r="A72" s="178" t="s">
        <v>192</v>
      </c>
      <c r="B72">
        <v>2256</v>
      </c>
      <c r="C72">
        <v>161</v>
      </c>
      <c r="D72">
        <v>22</v>
      </c>
      <c r="E72">
        <v>6</v>
      </c>
      <c r="F72">
        <v>0</v>
      </c>
      <c r="G72">
        <v>0</v>
      </c>
      <c r="H72">
        <v>0</v>
      </c>
      <c r="I72">
        <v>508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0</v>
      </c>
      <c r="Q72">
        <v>0</v>
      </c>
      <c r="R72">
        <v>0</v>
      </c>
      <c r="S72">
        <v>5</v>
      </c>
      <c r="T72">
        <v>0</v>
      </c>
      <c r="U72">
        <v>0</v>
      </c>
      <c r="V72">
        <v>3</v>
      </c>
      <c r="W72">
        <v>2977</v>
      </c>
      <c r="X72">
        <v>0</v>
      </c>
      <c r="Y72">
        <v>12</v>
      </c>
      <c r="Z72">
        <v>0</v>
      </c>
      <c r="AA72">
        <v>647</v>
      </c>
      <c r="AB72">
        <v>35</v>
      </c>
      <c r="AC72">
        <v>2</v>
      </c>
      <c r="AD72">
        <v>0</v>
      </c>
      <c r="AE72">
        <v>0</v>
      </c>
      <c r="AF72">
        <v>0</v>
      </c>
      <c r="AG72">
        <v>0</v>
      </c>
      <c r="AH72">
        <v>2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17</v>
      </c>
      <c r="AO72">
        <v>0</v>
      </c>
      <c r="AP72">
        <v>0</v>
      </c>
      <c r="AQ72">
        <v>0</v>
      </c>
      <c r="AR72">
        <v>23</v>
      </c>
      <c r="AS72">
        <v>0</v>
      </c>
      <c r="AT72">
        <v>0</v>
      </c>
      <c r="AU72">
        <v>8</v>
      </c>
      <c r="AV72">
        <v>734</v>
      </c>
      <c r="AW72">
        <v>0</v>
      </c>
      <c r="AX72">
        <v>2</v>
      </c>
      <c r="AY72">
        <v>0</v>
      </c>
      <c r="AZ72">
        <v>1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1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11</v>
      </c>
      <c r="CS72">
        <v>0</v>
      </c>
      <c r="CT72">
        <v>11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153</v>
      </c>
      <c r="DX72">
        <v>2</v>
      </c>
      <c r="DY72">
        <v>19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174</v>
      </c>
      <c r="ES72">
        <v>0</v>
      </c>
      <c r="ET72">
        <v>0</v>
      </c>
      <c r="EU72">
        <v>0</v>
      </c>
      <c r="EV72">
        <v>70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11</v>
      </c>
      <c r="FP72">
        <v>0</v>
      </c>
      <c r="FQ72">
        <v>81</v>
      </c>
      <c r="FR72">
        <v>0</v>
      </c>
      <c r="FS72">
        <v>0</v>
      </c>
      <c r="FT72">
        <v>0</v>
      </c>
      <c r="FU72">
        <v>2212</v>
      </c>
      <c r="FV72">
        <v>0</v>
      </c>
      <c r="FW72">
        <v>64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31</v>
      </c>
      <c r="GO72">
        <v>0</v>
      </c>
      <c r="GP72">
        <v>2307</v>
      </c>
      <c r="GQ72">
        <v>0</v>
      </c>
      <c r="GR72">
        <v>0</v>
      </c>
      <c r="GS72">
        <v>0</v>
      </c>
      <c r="GT72">
        <v>166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166</v>
      </c>
      <c r="HP72">
        <v>0</v>
      </c>
      <c r="HQ72">
        <v>0</v>
      </c>
      <c r="HR72">
        <v>0</v>
      </c>
      <c r="HS72">
        <v>69</v>
      </c>
      <c r="HT72">
        <v>3</v>
      </c>
      <c r="HU72">
        <v>1</v>
      </c>
      <c r="HV72">
        <v>0</v>
      </c>
      <c r="HW72">
        <v>0</v>
      </c>
      <c r="HX72">
        <v>0</v>
      </c>
      <c r="HY72">
        <v>0</v>
      </c>
      <c r="HZ72">
        <v>0</v>
      </c>
      <c r="IA72">
        <v>0</v>
      </c>
      <c r="IB72">
        <v>0</v>
      </c>
      <c r="IC72">
        <v>0</v>
      </c>
      <c r="ID72">
        <v>0</v>
      </c>
      <c r="IE72">
        <v>0</v>
      </c>
      <c r="IF72">
        <v>2</v>
      </c>
      <c r="IG72">
        <v>0</v>
      </c>
      <c r="IH72">
        <v>0</v>
      </c>
      <c r="II72">
        <v>0</v>
      </c>
      <c r="IJ72">
        <v>0</v>
      </c>
      <c r="IK72">
        <v>0</v>
      </c>
      <c r="IL72">
        <v>0</v>
      </c>
      <c r="IM72">
        <v>5</v>
      </c>
      <c r="IN72">
        <v>80</v>
      </c>
      <c r="IO72">
        <v>0</v>
      </c>
      <c r="IP72">
        <v>0</v>
      </c>
      <c r="IQ72">
        <v>0</v>
      </c>
      <c r="IR72">
        <v>45</v>
      </c>
      <c r="IS72">
        <v>2</v>
      </c>
      <c r="IT72">
        <v>0</v>
      </c>
      <c r="IU72">
        <v>0</v>
      </c>
      <c r="IV72">
        <v>0</v>
      </c>
      <c r="IW72">
        <v>0</v>
      </c>
      <c r="IX72">
        <v>0</v>
      </c>
      <c r="IY72">
        <v>0</v>
      </c>
      <c r="IZ72">
        <v>0</v>
      </c>
      <c r="JA72">
        <v>0</v>
      </c>
      <c r="JB72">
        <v>0</v>
      </c>
      <c r="JC72">
        <v>0</v>
      </c>
      <c r="JD72">
        <v>0</v>
      </c>
      <c r="JE72">
        <v>0</v>
      </c>
      <c r="JF72">
        <v>0</v>
      </c>
      <c r="JG72">
        <v>0</v>
      </c>
      <c r="JH72">
        <v>0</v>
      </c>
      <c r="JI72">
        <v>0</v>
      </c>
      <c r="JJ72">
        <v>2</v>
      </c>
      <c r="JK72">
        <v>0</v>
      </c>
      <c r="JL72">
        <v>12</v>
      </c>
      <c r="JM72">
        <v>61</v>
      </c>
      <c r="JN72">
        <v>0</v>
      </c>
      <c r="JO72">
        <v>4</v>
      </c>
      <c r="JP72">
        <v>0</v>
      </c>
      <c r="JQ72">
        <v>525</v>
      </c>
      <c r="JR72">
        <v>7</v>
      </c>
      <c r="JS72">
        <v>23</v>
      </c>
      <c r="JT72">
        <v>0</v>
      </c>
      <c r="JU72">
        <v>0</v>
      </c>
      <c r="JV72">
        <v>0</v>
      </c>
      <c r="JW72">
        <v>0</v>
      </c>
      <c r="JX72">
        <v>0</v>
      </c>
      <c r="JY72">
        <v>0</v>
      </c>
      <c r="JZ72">
        <v>0</v>
      </c>
      <c r="KA72">
        <v>0</v>
      </c>
      <c r="KB72">
        <v>0</v>
      </c>
      <c r="KC72">
        <v>0</v>
      </c>
      <c r="KD72">
        <v>3</v>
      </c>
      <c r="KE72">
        <v>0</v>
      </c>
      <c r="KF72">
        <v>0</v>
      </c>
      <c r="KG72">
        <v>0</v>
      </c>
      <c r="KH72">
        <v>4</v>
      </c>
      <c r="KI72">
        <v>0</v>
      </c>
      <c r="KJ72">
        <v>0</v>
      </c>
      <c r="KK72">
        <v>0</v>
      </c>
      <c r="KL72">
        <v>562</v>
      </c>
      <c r="KM72">
        <v>0</v>
      </c>
      <c r="KN72">
        <v>0</v>
      </c>
      <c r="KO72">
        <v>0</v>
      </c>
      <c r="KP72">
        <v>50</v>
      </c>
      <c r="KQ72">
        <v>0</v>
      </c>
      <c r="KR72">
        <v>0</v>
      </c>
      <c r="KS72">
        <v>0</v>
      </c>
      <c r="KT72">
        <v>0</v>
      </c>
      <c r="KU72">
        <v>0</v>
      </c>
      <c r="KV72">
        <v>0</v>
      </c>
      <c r="KW72">
        <v>2</v>
      </c>
      <c r="KX72">
        <v>0</v>
      </c>
      <c r="KY72">
        <v>0</v>
      </c>
      <c r="KZ72">
        <v>0</v>
      </c>
      <c r="LA72">
        <v>0</v>
      </c>
      <c r="LB72">
        <v>0</v>
      </c>
      <c r="LC72">
        <v>0</v>
      </c>
      <c r="LD72">
        <v>0</v>
      </c>
      <c r="LE72">
        <v>0</v>
      </c>
      <c r="LF72">
        <v>0</v>
      </c>
      <c r="LG72">
        <v>0</v>
      </c>
      <c r="LH72">
        <v>0</v>
      </c>
      <c r="LI72">
        <v>0</v>
      </c>
      <c r="LJ72">
        <v>0</v>
      </c>
      <c r="LK72">
        <v>52</v>
      </c>
      <c r="LL72">
        <v>0</v>
      </c>
      <c r="LM72">
        <v>0</v>
      </c>
      <c r="LN72">
        <v>0</v>
      </c>
      <c r="LO72">
        <v>3</v>
      </c>
      <c r="LP72">
        <v>0</v>
      </c>
      <c r="LQ72">
        <v>0</v>
      </c>
      <c r="LR72">
        <v>0</v>
      </c>
      <c r="LS72">
        <v>0</v>
      </c>
      <c r="LT72">
        <v>0</v>
      </c>
      <c r="LU72">
        <v>0</v>
      </c>
      <c r="LV72">
        <v>0</v>
      </c>
      <c r="LW72">
        <v>0</v>
      </c>
      <c r="LX72">
        <v>0</v>
      </c>
      <c r="LY72">
        <v>0</v>
      </c>
      <c r="LZ72">
        <v>0</v>
      </c>
      <c r="MA72">
        <v>0</v>
      </c>
      <c r="MB72">
        <v>0</v>
      </c>
      <c r="MC72">
        <v>0</v>
      </c>
      <c r="MD72">
        <v>0</v>
      </c>
      <c r="ME72">
        <v>0</v>
      </c>
      <c r="MF72">
        <v>0</v>
      </c>
      <c r="MG72">
        <v>0</v>
      </c>
      <c r="MH72">
        <v>0</v>
      </c>
      <c r="MI72">
        <v>0</v>
      </c>
      <c r="MJ72">
        <v>3</v>
      </c>
      <c r="MK72">
        <v>0</v>
      </c>
      <c r="ML72">
        <v>0</v>
      </c>
      <c r="MM72">
        <v>0</v>
      </c>
      <c r="MN72">
        <v>23</v>
      </c>
      <c r="MO72">
        <v>1</v>
      </c>
      <c r="MP72">
        <v>0</v>
      </c>
      <c r="MQ72">
        <v>0</v>
      </c>
      <c r="MR72">
        <v>0</v>
      </c>
      <c r="MS72">
        <v>0</v>
      </c>
      <c r="MT72">
        <v>0</v>
      </c>
      <c r="MU72">
        <v>0</v>
      </c>
      <c r="MV72">
        <v>0</v>
      </c>
      <c r="MW72">
        <v>0</v>
      </c>
      <c r="MX72">
        <v>0</v>
      </c>
      <c r="MY72">
        <v>0</v>
      </c>
      <c r="MZ72">
        <v>0</v>
      </c>
      <c r="NA72">
        <v>1</v>
      </c>
      <c r="NB72">
        <v>0</v>
      </c>
      <c r="NC72">
        <v>0</v>
      </c>
      <c r="ND72">
        <v>0</v>
      </c>
      <c r="NE72">
        <v>0</v>
      </c>
      <c r="NF72">
        <v>0</v>
      </c>
      <c r="NG72">
        <v>0</v>
      </c>
      <c r="NH72">
        <v>0</v>
      </c>
      <c r="NI72">
        <v>25</v>
      </c>
      <c r="NJ72">
        <v>0</v>
      </c>
      <c r="NK72">
        <v>0</v>
      </c>
      <c r="NL72">
        <v>0</v>
      </c>
      <c r="NM72">
        <v>94</v>
      </c>
      <c r="NN72">
        <v>3</v>
      </c>
      <c r="NO72">
        <v>0</v>
      </c>
      <c r="NP72">
        <v>0</v>
      </c>
      <c r="NQ72">
        <v>0</v>
      </c>
      <c r="NR72">
        <v>0</v>
      </c>
      <c r="NS72">
        <v>0</v>
      </c>
      <c r="NT72">
        <v>0</v>
      </c>
      <c r="NU72">
        <v>0</v>
      </c>
      <c r="NV72">
        <v>0</v>
      </c>
      <c r="NW72">
        <v>0</v>
      </c>
      <c r="NX72">
        <v>0</v>
      </c>
      <c r="NY72">
        <v>0</v>
      </c>
      <c r="NZ72">
        <v>2</v>
      </c>
      <c r="OA72">
        <v>0</v>
      </c>
      <c r="OB72">
        <v>0</v>
      </c>
      <c r="OC72">
        <v>0</v>
      </c>
      <c r="OD72">
        <v>0</v>
      </c>
      <c r="OE72">
        <v>0</v>
      </c>
      <c r="OF72">
        <v>0</v>
      </c>
      <c r="OG72">
        <v>5</v>
      </c>
      <c r="OH72">
        <v>104</v>
      </c>
      <c r="OI72">
        <v>0</v>
      </c>
      <c r="OJ72">
        <v>0</v>
      </c>
      <c r="OK72">
        <v>0</v>
      </c>
      <c r="OL72">
        <v>6314</v>
      </c>
      <c r="OM72">
        <v>214</v>
      </c>
      <c r="ON72">
        <v>131</v>
      </c>
      <c r="OO72">
        <v>6</v>
      </c>
      <c r="OP72">
        <v>0</v>
      </c>
      <c r="OQ72">
        <v>0</v>
      </c>
      <c r="OR72">
        <v>0</v>
      </c>
      <c r="OS72">
        <v>512</v>
      </c>
      <c r="OT72">
        <v>0</v>
      </c>
      <c r="OU72">
        <v>0</v>
      </c>
      <c r="OV72">
        <v>0</v>
      </c>
      <c r="OW72">
        <v>0</v>
      </c>
      <c r="OX72">
        <v>0</v>
      </c>
      <c r="OY72">
        <v>41</v>
      </c>
      <c r="OZ72">
        <v>0</v>
      </c>
      <c r="PA72">
        <v>0</v>
      </c>
      <c r="PB72">
        <v>0</v>
      </c>
      <c r="PC72">
        <v>32</v>
      </c>
      <c r="PD72">
        <v>2</v>
      </c>
      <c r="PE72">
        <v>53</v>
      </c>
      <c r="PF72">
        <v>33</v>
      </c>
      <c r="PG72">
        <v>7338</v>
      </c>
      <c r="PH72">
        <v>0</v>
      </c>
      <c r="PI72">
        <v>18</v>
      </c>
      <c r="PJ72">
        <v>0</v>
      </c>
      <c r="PK72">
        <v>649</v>
      </c>
      <c r="PL72">
        <v>81</v>
      </c>
      <c r="PM72">
        <v>0</v>
      </c>
      <c r="PN72">
        <v>0</v>
      </c>
      <c r="PO72">
        <v>0</v>
      </c>
      <c r="PP72">
        <v>0</v>
      </c>
      <c r="PQ72">
        <v>0</v>
      </c>
      <c r="PR72">
        <v>0</v>
      </c>
      <c r="PS72">
        <v>0</v>
      </c>
      <c r="PT72">
        <v>27</v>
      </c>
      <c r="PU72">
        <v>0</v>
      </c>
      <c r="PV72">
        <v>0</v>
      </c>
      <c r="PW72">
        <v>0</v>
      </c>
      <c r="PX72">
        <v>0</v>
      </c>
      <c r="PY72">
        <v>0</v>
      </c>
      <c r="PZ72">
        <v>0</v>
      </c>
      <c r="QA72">
        <v>0</v>
      </c>
      <c r="QB72">
        <v>0</v>
      </c>
      <c r="QC72">
        <v>0</v>
      </c>
      <c r="QD72">
        <v>0</v>
      </c>
      <c r="QE72">
        <v>972</v>
      </c>
      <c r="QF72">
        <v>1729</v>
      </c>
      <c r="QG72">
        <v>0</v>
      </c>
      <c r="QH72">
        <v>10</v>
      </c>
      <c r="QI72">
        <v>0</v>
      </c>
      <c r="QJ72">
        <v>452</v>
      </c>
      <c r="QK72">
        <v>286</v>
      </c>
      <c r="QL72">
        <v>1</v>
      </c>
      <c r="QM72">
        <v>0</v>
      </c>
      <c r="QN72">
        <v>0</v>
      </c>
      <c r="QO72">
        <v>0</v>
      </c>
      <c r="QP72">
        <v>0</v>
      </c>
      <c r="QQ72">
        <v>0</v>
      </c>
      <c r="QR72">
        <v>0</v>
      </c>
      <c r="QS72">
        <v>1</v>
      </c>
      <c r="QT72">
        <v>0</v>
      </c>
      <c r="QU72">
        <v>0</v>
      </c>
      <c r="QV72">
        <v>0</v>
      </c>
      <c r="QW72">
        <v>0</v>
      </c>
      <c r="QX72">
        <v>0</v>
      </c>
      <c r="QY72">
        <v>0</v>
      </c>
      <c r="QZ72">
        <v>0</v>
      </c>
      <c r="RA72">
        <v>0</v>
      </c>
      <c r="RB72">
        <v>0</v>
      </c>
      <c r="RC72">
        <v>0</v>
      </c>
      <c r="RD72">
        <v>200</v>
      </c>
      <c r="RE72">
        <v>940</v>
      </c>
      <c r="RF72">
        <v>0</v>
      </c>
      <c r="RG72">
        <v>24</v>
      </c>
      <c r="RH72">
        <v>0</v>
      </c>
      <c r="RI72">
        <v>1</v>
      </c>
      <c r="RJ72">
        <v>1</v>
      </c>
      <c r="RK72">
        <v>0</v>
      </c>
      <c r="RL72">
        <v>0</v>
      </c>
      <c r="RM72">
        <v>0</v>
      </c>
      <c r="RN72">
        <v>0</v>
      </c>
      <c r="RO72">
        <v>0</v>
      </c>
      <c r="RP72">
        <v>0</v>
      </c>
      <c r="RQ72">
        <v>0</v>
      </c>
      <c r="RR72">
        <v>0</v>
      </c>
      <c r="RS72">
        <v>0</v>
      </c>
      <c r="RT72">
        <v>0</v>
      </c>
      <c r="RU72">
        <v>0</v>
      </c>
      <c r="RV72">
        <v>0</v>
      </c>
      <c r="RW72">
        <v>0</v>
      </c>
      <c r="RX72">
        <v>0</v>
      </c>
      <c r="RY72">
        <v>0</v>
      </c>
      <c r="RZ72">
        <v>0</v>
      </c>
      <c r="SA72">
        <v>0</v>
      </c>
      <c r="SB72">
        <v>0</v>
      </c>
      <c r="SC72">
        <v>0</v>
      </c>
      <c r="SD72">
        <v>2</v>
      </c>
      <c r="SE72">
        <v>0</v>
      </c>
      <c r="SF72">
        <v>0</v>
      </c>
      <c r="SG72">
        <v>0</v>
      </c>
      <c r="SH72">
        <v>0</v>
      </c>
      <c r="SI72">
        <v>0</v>
      </c>
      <c r="SJ72">
        <v>0</v>
      </c>
      <c r="SK72">
        <v>0</v>
      </c>
      <c r="SL72">
        <v>0</v>
      </c>
      <c r="SM72">
        <v>0</v>
      </c>
      <c r="SN72">
        <v>0</v>
      </c>
      <c r="SO72">
        <v>0</v>
      </c>
      <c r="SP72">
        <v>0</v>
      </c>
      <c r="SQ72">
        <v>0</v>
      </c>
      <c r="SR72">
        <v>0</v>
      </c>
      <c r="SS72">
        <v>0</v>
      </c>
      <c r="ST72">
        <v>0</v>
      </c>
      <c r="SU72">
        <v>0</v>
      </c>
      <c r="SV72">
        <v>0</v>
      </c>
      <c r="SW72">
        <v>0</v>
      </c>
      <c r="SX72">
        <v>0</v>
      </c>
      <c r="SY72">
        <v>0</v>
      </c>
      <c r="SZ72">
        <v>0</v>
      </c>
      <c r="TA72">
        <v>0</v>
      </c>
      <c r="TB72">
        <v>0</v>
      </c>
      <c r="TC72">
        <v>0</v>
      </c>
      <c r="TD72">
        <v>0</v>
      </c>
      <c r="TE72">
        <v>0</v>
      </c>
      <c r="TF72">
        <v>0</v>
      </c>
      <c r="TG72">
        <v>0</v>
      </c>
      <c r="TH72">
        <v>0</v>
      </c>
      <c r="TI72">
        <v>0</v>
      </c>
      <c r="TJ72">
        <v>0</v>
      </c>
      <c r="TK72">
        <v>0</v>
      </c>
      <c r="TL72">
        <v>0</v>
      </c>
      <c r="TM72">
        <v>0</v>
      </c>
      <c r="TN72">
        <v>0</v>
      </c>
      <c r="TO72">
        <v>0</v>
      </c>
      <c r="TP72">
        <v>0</v>
      </c>
      <c r="TQ72">
        <v>0</v>
      </c>
      <c r="TR72">
        <v>0</v>
      </c>
      <c r="TS72">
        <v>0</v>
      </c>
      <c r="TT72">
        <v>0</v>
      </c>
      <c r="TU72">
        <v>0</v>
      </c>
      <c r="TV72">
        <v>0</v>
      </c>
      <c r="TW72">
        <v>0</v>
      </c>
      <c r="TX72">
        <v>0</v>
      </c>
      <c r="TY72">
        <v>0</v>
      </c>
      <c r="TZ72">
        <v>0</v>
      </c>
      <c r="UA72">
        <v>0</v>
      </c>
      <c r="UB72">
        <v>0</v>
      </c>
      <c r="UC72">
        <v>0</v>
      </c>
      <c r="UD72">
        <v>0</v>
      </c>
      <c r="UE72">
        <v>0</v>
      </c>
      <c r="UF72">
        <v>1</v>
      </c>
      <c r="UG72">
        <v>0</v>
      </c>
      <c r="UH72">
        <v>0</v>
      </c>
      <c r="UI72">
        <v>0</v>
      </c>
      <c r="UJ72">
        <v>0</v>
      </c>
      <c r="UK72">
        <v>0</v>
      </c>
      <c r="UL72">
        <v>0</v>
      </c>
      <c r="UM72">
        <v>0</v>
      </c>
      <c r="UN72">
        <v>0</v>
      </c>
      <c r="UO72">
        <v>0</v>
      </c>
      <c r="UP72">
        <v>0</v>
      </c>
      <c r="UQ72">
        <v>0</v>
      </c>
      <c r="UR72">
        <v>0</v>
      </c>
      <c r="US72">
        <v>0</v>
      </c>
      <c r="UT72">
        <v>0</v>
      </c>
      <c r="UU72">
        <v>0</v>
      </c>
      <c r="UV72">
        <v>0</v>
      </c>
      <c r="UW72">
        <v>0</v>
      </c>
      <c r="UX72">
        <v>0</v>
      </c>
      <c r="UY72">
        <v>0</v>
      </c>
      <c r="UZ72">
        <v>0</v>
      </c>
      <c r="VA72">
        <v>1</v>
      </c>
      <c r="VB72">
        <v>0</v>
      </c>
      <c r="VC72">
        <v>0</v>
      </c>
      <c r="VD72">
        <v>0</v>
      </c>
      <c r="VE72">
        <v>0</v>
      </c>
      <c r="VF72">
        <v>0</v>
      </c>
      <c r="VG72">
        <v>0</v>
      </c>
      <c r="VH72">
        <v>0</v>
      </c>
      <c r="VI72">
        <v>0</v>
      </c>
      <c r="VJ72">
        <v>0</v>
      </c>
      <c r="VK72">
        <v>0</v>
      </c>
      <c r="VL72">
        <v>0</v>
      </c>
      <c r="VM72">
        <v>0</v>
      </c>
      <c r="VN72">
        <v>0</v>
      </c>
      <c r="VO72">
        <v>0</v>
      </c>
      <c r="VP72">
        <v>0</v>
      </c>
      <c r="VQ72">
        <v>0</v>
      </c>
      <c r="VR72">
        <v>0</v>
      </c>
      <c r="VS72">
        <v>0</v>
      </c>
      <c r="VT72">
        <v>0</v>
      </c>
      <c r="VU72">
        <v>0</v>
      </c>
      <c r="VV72">
        <v>0</v>
      </c>
      <c r="VW72">
        <v>0</v>
      </c>
      <c r="VX72">
        <v>0</v>
      </c>
      <c r="VY72">
        <v>0</v>
      </c>
      <c r="VZ72">
        <v>0</v>
      </c>
      <c r="WA72">
        <v>0</v>
      </c>
      <c r="WB72">
        <v>0</v>
      </c>
      <c r="WC72">
        <v>0</v>
      </c>
      <c r="WD72">
        <v>3</v>
      </c>
      <c r="WE72">
        <v>1</v>
      </c>
      <c r="WF72">
        <v>0</v>
      </c>
      <c r="WG72">
        <v>0</v>
      </c>
      <c r="WH72">
        <v>0</v>
      </c>
      <c r="WI72">
        <v>0</v>
      </c>
      <c r="WJ72">
        <v>0</v>
      </c>
      <c r="WK72">
        <v>0</v>
      </c>
      <c r="WL72">
        <v>0</v>
      </c>
      <c r="WM72">
        <v>0</v>
      </c>
      <c r="WN72">
        <v>0</v>
      </c>
      <c r="WO72">
        <v>0</v>
      </c>
      <c r="WP72">
        <v>0</v>
      </c>
      <c r="WQ72">
        <v>0</v>
      </c>
      <c r="WR72">
        <v>0</v>
      </c>
      <c r="WS72">
        <v>0</v>
      </c>
      <c r="WT72">
        <v>0</v>
      </c>
      <c r="WU72">
        <v>0</v>
      </c>
      <c r="WV72">
        <v>0</v>
      </c>
      <c r="WW72">
        <v>0</v>
      </c>
      <c r="WX72">
        <v>0</v>
      </c>
      <c r="WY72">
        <v>4</v>
      </c>
      <c r="WZ72">
        <v>0</v>
      </c>
      <c r="XA72">
        <v>0</v>
      </c>
      <c r="XB72">
        <v>0</v>
      </c>
      <c r="XC72">
        <v>9</v>
      </c>
      <c r="XD72">
        <v>0</v>
      </c>
      <c r="XE72">
        <v>0</v>
      </c>
      <c r="XF72">
        <v>0</v>
      </c>
      <c r="XG72">
        <v>0</v>
      </c>
      <c r="XH72">
        <v>0</v>
      </c>
      <c r="XI72">
        <v>0</v>
      </c>
      <c r="XJ72">
        <v>0</v>
      </c>
      <c r="XK72">
        <v>0</v>
      </c>
      <c r="XL72">
        <v>0</v>
      </c>
      <c r="XM72">
        <v>0</v>
      </c>
      <c r="XN72">
        <v>0</v>
      </c>
      <c r="XO72">
        <v>0</v>
      </c>
      <c r="XP72">
        <v>0</v>
      </c>
      <c r="XQ72">
        <v>0</v>
      </c>
      <c r="XR72">
        <v>0</v>
      </c>
      <c r="XS72">
        <v>0</v>
      </c>
      <c r="XT72">
        <v>0</v>
      </c>
      <c r="XU72">
        <v>0</v>
      </c>
      <c r="XV72">
        <v>0</v>
      </c>
      <c r="XW72">
        <v>0</v>
      </c>
      <c r="XX72">
        <v>9</v>
      </c>
      <c r="XY72">
        <v>0</v>
      </c>
      <c r="XZ72">
        <v>1</v>
      </c>
      <c r="YA72">
        <v>0</v>
      </c>
      <c r="YB72">
        <v>0</v>
      </c>
      <c r="YC72">
        <v>0</v>
      </c>
      <c r="YD72">
        <v>0</v>
      </c>
      <c r="YE72">
        <v>0</v>
      </c>
      <c r="YF72">
        <v>0</v>
      </c>
      <c r="YG72">
        <v>0</v>
      </c>
      <c r="YH72">
        <v>0</v>
      </c>
      <c r="YI72">
        <v>0</v>
      </c>
      <c r="YJ72">
        <v>0</v>
      </c>
      <c r="YK72">
        <v>0</v>
      </c>
      <c r="YL72">
        <v>0</v>
      </c>
      <c r="YM72">
        <v>0</v>
      </c>
      <c r="YN72">
        <v>0</v>
      </c>
      <c r="YO72">
        <v>0</v>
      </c>
      <c r="YP72">
        <v>0</v>
      </c>
      <c r="YQ72">
        <v>0</v>
      </c>
      <c r="YR72">
        <v>0</v>
      </c>
      <c r="YS72">
        <v>0</v>
      </c>
      <c r="YT72">
        <v>0</v>
      </c>
      <c r="YU72">
        <v>0</v>
      </c>
      <c r="YV72">
        <v>0</v>
      </c>
      <c r="YW72">
        <v>0</v>
      </c>
      <c r="YX72">
        <v>0</v>
      </c>
      <c r="YY72">
        <v>0</v>
      </c>
      <c r="YZ72">
        <v>0</v>
      </c>
      <c r="ZA72">
        <v>0</v>
      </c>
      <c r="ZB72">
        <v>0</v>
      </c>
      <c r="ZC72">
        <v>0</v>
      </c>
      <c r="ZD72">
        <v>0</v>
      </c>
      <c r="ZE72">
        <v>0</v>
      </c>
      <c r="ZF72">
        <v>0</v>
      </c>
      <c r="ZG72">
        <v>0</v>
      </c>
      <c r="ZH72">
        <v>0</v>
      </c>
      <c r="ZI72">
        <v>0</v>
      </c>
      <c r="ZJ72">
        <v>0</v>
      </c>
      <c r="ZK72">
        <v>0</v>
      </c>
      <c r="ZL72">
        <v>0</v>
      </c>
      <c r="ZM72">
        <v>0</v>
      </c>
      <c r="ZN72">
        <v>0</v>
      </c>
      <c r="ZO72">
        <v>0</v>
      </c>
      <c r="ZP72">
        <v>0</v>
      </c>
      <c r="ZQ72">
        <v>0</v>
      </c>
      <c r="ZR72">
        <v>0</v>
      </c>
      <c r="ZS72">
        <v>0</v>
      </c>
      <c r="ZT72">
        <v>0</v>
      </c>
      <c r="ZU72">
        <v>0</v>
      </c>
      <c r="ZV72">
        <v>0</v>
      </c>
      <c r="ZW72">
        <v>0</v>
      </c>
      <c r="ZX72">
        <v>0</v>
      </c>
      <c r="ZY72">
        <v>0</v>
      </c>
      <c r="ZZ72">
        <v>3</v>
      </c>
      <c r="AAA72">
        <v>0</v>
      </c>
      <c r="AAB72">
        <v>1</v>
      </c>
      <c r="AAC72">
        <v>0</v>
      </c>
      <c r="AAD72">
        <v>0</v>
      </c>
      <c r="AAE72">
        <v>0</v>
      </c>
      <c r="AAF72">
        <v>0</v>
      </c>
      <c r="AAG72">
        <v>0</v>
      </c>
      <c r="AAH72">
        <v>0</v>
      </c>
      <c r="AAI72">
        <v>0</v>
      </c>
      <c r="AAJ72">
        <v>0</v>
      </c>
      <c r="AAK72">
        <v>0</v>
      </c>
      <c r="AAL72">
        <v>0</v>
      </c>
      <c r="AAM72">
        <v>0</v>
      </c>
      <c r="AAN72">
        <v>0</v>
      </c>
      <c r="AAO72">
        <v>0</v>
      </c>
      <c r="AAP72">
        <v>0</v>
      </c>
      <c r="AAQ72">
        <v>0</v>
      </c>
      <c r="AAR72">
        <v>0</v>
      </c>
      <c r="AAS72">
        <v>0</v>
      </c>
      <c r="AAT72">
        <v>0</v>
      </c>
      <c r="AAU72">
        <v>4</v>
      </c>
      <c r="AAV72">
        <v>0</v>
      </c>
      <c r="AAW72">
        <v>2</v>
      </c>
      <c r="AAX72">
        <v>0</v>
      </c>
      <c r="AAY72">
        <v>12</v>
      </c>
      <c r="AAZ72">
        <v>0</v>
      </c>
      <c r="ABA72">
        <v>0</v>
      </c>
      <c r="ABB72">
        <v>0</v>
      </c>
      <c r="ABC72">
        <v>0</v>
      </c>
      <c r="ABD72">
        <v>0</v>
      </c>
      <c r="ABE72">
        <v>0</v>
      </c>
      <c r="ABF72">
        <v>0</v>
      </c>
      <c r="ABG72">
        <v>0</v>
      </c>
      <c r="ABH72">
        <v>0</v>
      </c>
      <c r="ABI72">
        <v>0</v>
      </c>
      <c r="ABJ72">
        <v>0</v>
      </c>
      <c r="ABK72">
        <v>0</v>
      </c>
      <c r="ABL72">
        <v>0</v>
      </c>
      <c r="ABM72">
        <v>0</v>
      </c>
      <c r="ABN72">
        <v>0</v>
      </c>
      <c r="ABO72">
        <v>0</v>
      </c>
      <c r="ABP72">
        <v>0</v>
      </c>
      <c r="ABQ72">
        <v>0</v>
      </c>
      <c r="ABR72">
        <v>0</v>
      </c>
      <c r="ABS72">
        <v>0</v>
      </c>
      <c r="ABT72">
        <v>12</v>
      </c>
      <c r="ABU72">
        <v>0</v>
      </c>
      <c r="ABV72">
        <v>0</v>
      </c>
      <c r="ABW72">
        <v>0</v>
      </c>
      <c r="ABX72">
        <v>0</v>
      </c>
      <c r="ABY72">
        <v>0</v>
      </c>
      <c r="ABZ72">
        <v>0</v>
      </c>
      <c r="ACA72">
        <v>0</v>
      </c>
      <c r="ACB72">
        <v>0</v>
      </c>
      <c r="ACC72">
        <v>0</v>
      </c>
      <c r="ACD72">
        <v>0</v>
      </c>
      <c r="ACE72">
        <v>0</v>
      </c>
      <c r="ACF72">
        <v>0</v>
      </c>
      <c r="ACG72">
        <v>0</v>
      </c>
      <c r="ACH72">
        <v>0</v>
      </c>
      <c r="ACI72">
        <v>0</v>
      </c>
      <c r="ACJ72">
        <v>0</v>
      </c>
      <c r="ACK72">
        <v>0</v>
      </c>
      <c r="ACL72">
        <v>0</v>
      </c>
      <c r="ACM72">
        <v>0</v>
      </c>
      <c r="ACN72">
        <v>0</v>
      </c>
      <c r="ACO72">
        <v>0</v>
      </c>
      <c r="ACP72">
        <v>0</v>
      </c>
      <c r="ACQ72">
        <v>0</v>
      </c>
      <c r="ACR72">
        <v>0</v>
      </c>
      <c r="ACS72">
        <v>0</v>
      </c>
      <c r="ACT72">
        <v>0</v>
      </c>
      <c r="ACU72">
        <v>0</v>
      </c>
      <c r="ACV72">
        <v>0</v>
      </c>
      <c r="ACW72">
        <v>0</v>
      </c>
      <c r="ACX72">
        <v>0</v>
      </c>
      <c r="ACY72">
        <v>0</v>
      </c>
      <c r="ACZ72">
        <v>0</v>
      </c>
      <c r="ADA72">
        <v>0</v>
      </c>
      <c r="ADB72">
        <v>0</v>
      </c>
      <c r="ADC72">
        <v>0</v>
      </c>
      <c r="ADD72">
        <v>0</v>
      </c>
      <c r="ADE72">
        <v>0</v>
      </c>
      <c r="ADF72">
        <v>0</v>
      </c>
      <c r="ADG72">
        <v>0</v>
      </c>
      <c r="ADH72">
        <v>0</v>
      </c>
      <c r="ADI72">
        <v>0</v>
      </c>
      <c r="ADJ72">
        <v>0</v>
      </c>
      <c r="ADK72">
        <v>0</v>
      </c>
      <c r="ADL72">
        <v>0</v>
      </c>
      <c r="ADM72">
        <v>0</v>
      </c>
      <c r="ADN72">
        <v>0</v>
      </c>
      <c r="ADO72">
        <v>0</v>
      </c>
      <c r="ADP72">
        <v>0</v>
      </c>
      <c r="ADQ72">
        <v>0</v>
      </c>
      <c r="ADR72">
        <v>0</v>
      </c>
      <c r="ADS72">
        <v>0</v>
      </c>
      <c r="ADT72">
        <v>8</v>
      </c>
      <c r="ADU72">
        <v>0</v>
      </c>
      <c r="ADV72">
        <v>14</v>
      </c>
      <c r="ADW72">
        <v>0</v>
      </c>
      <c r="ADX72">
        <v>0</v>
      </c>
      <c r="ADY72">
        <v>0</v>
      </c>
      <c r="ADZ72">
        <v>0</v>
      </c>
      <c r="AEA72">
        <v>0</v>
      </c>
      <c r="AEB72">
        <v>0</v>
      </c>
      <c r="AEC72">
        <v>0</v>
      </c>
      <c r="AED72">
        <v>0</v>
      </c>
      <c r="AEE72">
        <v>0</v>
      </c>
      <c r="AEF72">
        <v>0</v>
      </c>
      <c r="AEG72">
        <v>0</v>
      </c>
      <c r="AEH72">
        <v>0</v>
      </c>
      <c r="AEI72">
        <v>0</v>
      </c>
      <c r="AEJ72">
        <v>0</v>
      </c>
      <c r="AEK72">
        <v>0</v>
      </c>
      <c r="AEL72">
        <v>0</v>
      </c>
      <c r="AEM72">
        <v>0</v>
      </c>
      <c r="AEN72">
        <v>0</v>
      </c>
      <c r="AEO72">
        <v>0</v>
      </c>
      <c r="AEP72">
        <v>9</v>
      </c>
      <c r="AEQ72">
        <v>23</v>
      </c>
      <c r="AER72">
        <v>0</v>
      </c>
      <c r="AES72">
        <v>3</v>
      </c>
      <c r="AET72">
        <v>0</v>
      </c>
      <c r="AEU72">
        <v>1144</v>
      </c>
      <c r="AEV72">
        <v>369</v>
      </c>
      <c r="AEW72">
        <v>2</v>
      </c>
      <c r="AEX72">
        <v>0</v>
      </c>
      <c r="AEY72">
        <v>0</v>
      </c>
      <c r="AEZ72">
        <v>0</v>
      </c>
      <c r="AFA72">
        <v>0</v>
      </c>
      <c r="AFB72">
        <v>0</v>
      </c>
      <c r="AFC72">
        <v>0</v>
      </c>
      <c r="AFD72">
        <v>28</v>
      </c>
      <c r="AFE72">
        <v>0</v>
      </c>
      <c r="AFF72">
        <v>0</v>
      </c>
      <c r="AFG72">
        <v>0</v>
      </c>
      <c r="AFH72">
        <v>0</v>
      </c>
      <c r="AFI72">
        <v>0</v>
      </c>
      <c r="AFJ72">
        <v>0</v>
      </c>
      <c r="AFK72">
        <v>0</v>
      </c>
      <c r="AFL72">
        <v>0</v>
      </c>
      <c r="AFM72">
        <v>0</v>
      </c>
      <c r="AFN72">
        <v>0</v>
      </c>
      <c r="AFO72">
        <v>1181</v>
      </c>
      <c r="AFP72">
        <v>2724</v>
      </c>
      <c r="AFQ72">
        <v>0</v>
      </c>
      <c r="AFR72">
        <v>48</v>
      </c>
      <c r="AFS72">
        <v>0</v>
      </c>
      <c r="AFT72">
        <v>1</v>
      </c>
      <c r="AFU72">
        <v>0</v>
      </c>
      <c r="AFV72">
        <v>20</v>
      </c>
      <c r="AFW72">
        <v>0</v>
      </c>
      <c r="AFX72">
        <v>0</v>
      </c>
      <c r="AFY72">
        <v>0</v>
      </c>
      <c r="AFZ72">
        <v>0</v>
      </c>
      <c r="AGA72">
        <v>0</v>
      </c>
      <c r="AGB72">
        <v>0</v>
      </c>
      <c r="AGC72">
        <v>0</v>
      </c>
      <c r="AGD72">
        <v>0</v>
      </c>
      <c r="AGE72">
        <v>0</v>
      </c>
      <c r="AGF72">
        <v>0</v>
      </c>
      <c r="AGG72">
        <v>0</v>
      </c>
      <c r="AGH72">
        <v>0</v>
      </c>
      <c r="AGI72">
        <v>0</v>
      </c>
      <c r="AGJ72">
        <v>0</v>
      </c>
      <c r="AGK72">
        <v>0</v>
      </c>
      <c r="AGL72">
        <v>0</v>
      </c>
      <c r="AGM72">
        <v>0</v>
      </c>
      <c r="AGN72">
        <v>14</v>
      </c>
      <c r="AGO72">
        <v>35</v>
      </c>
      <c r="AGP72">
        <v>0</v>
      </c>
      <c r="AGQ72">
        <v>0</v>
      </c>
      <c r="AGR72">
        <v>0</v>
      </c>
      <c r="AGS72">
        <v>0</v>
      </c>
      <c r="AGT72">
        <v>0</v>
      </c>
      <c r="AGU72">
        <v>0</v>
      </c>
      <c r="AGV72">
        <v>0</v>
      </c>
      <c r="AGW72">
        <v>0</v>
      </c>
      <c r="AGX72">
        <v>0</v>
      </c>
      <c r="AGY72">
        <v>0</v>
      </c>
      <c r="AGZ72">
        <v>0</v>
      </c>
      <c r="AHA72">
        <v>0</v>
      </c>
      <c r="AHB72">
        <v>0</v>
      </c>
      <c r="AHC72">
        <v>0</v>
      </c>
      <c r="AHD72">
        <v>0</v>
      </c>
      <c r="AHE72">
        <v>0</v>
      </c>
      <c r="AHF72">
        <v>0</v>
      </c>
      <c r="AHG72">
        <v>0</v>
      </c>
      <c r="AHH72">
        <v>0</v>
      </c>
      <c r="AHI72">
        <v>0</v>
      </c>
      <c r="AHJ72">
        <v>0</v>
      </c>
      <c r="AHK72">
        <v>0</v>
      </c>
      <c r="AHL72">
        <v>0</v>
      </c>
      <c r="AHM72">
        <v>0</v>
      </c>
      <c r="AHN72">
        <v>0</v>
      </c>
      <c r="AHO72">
        <v>0</v>
      </c>
      <c r="AHP72">
        <v>0</v>
      </c>
      <c r="AHQ72">
        <v>0</v>
      </c>
      <c r="AHR72">
        <v>0</v>
      </c>
      <c r="AHS72">
        <v>0</v>
      </c>
      <c r="AHT72">
        <v>0</v>
      </c>
      <c r="AHU72">
        <v>0</v>
      </c>
      <c r="AHV72">
        <v>0</v>
      </c>
      <c r="AHW72">
        <v>0</v>
      </c>
      <c r="AHX72">
        <v>0</v>
      </c>
      <c r="AHY72">
        <v>0</v>
      </c>
      <c r="AHZ72">
        <v>0</v>
      </c>
      <c r="AIA72">
        <v>0</v>
      </c>
      <c r="AIB72">
        <v>0</v>
      </c>
      <c r="AIC72">
        <v>0</v>
      </c>
      <c r="AID72">
        <v>0</v>
      </c>
      <c r="AIE72">
        <v>0</v>
      </c>
      <c r="AIF72">
        <v>0</v>
      </c>
      <c r="AIG72">
        <v>0</v>
      </c>
      <c r="AIH72">
        <v>0</v>
      </c>
      <c r="AII72">
        <v>0</v>
      </c>
      <c r="AIJ72">
        <v>0</v>
      </c>
      <c r="AIK72">
        <v>0</v>
      </c>
      <c r="AIL72">
        <v>0</v>
      </c>
      <c r="AIM72">
        <v>0</v>
      </c>
      <c r="AIN72">
        <v>0</v>
      </c>
      <c r="AIO72">
        <v>0</v>
      </c>
      <c r="AIP72">
        <v>0</v>
      </c>
      <c r="AIQ72">
        <v>0</v>
      </c>
      <c r="AIR72">
        <v>0</v>
      </c>
      <c r="AIS72">
        <v>0</v>
      </c>
      <c r="AIT72">
        <v>0</v>
      </c>
      <c r="AIU72">
        <v>0</v>
      </c>
      <c r="AIV72">
        <v>0</v>
      </c>
      <c r="AIW72">
        <v>0</v>
      </c>
      <c r="AIX72">
        <v>0</v>
      </c>
      <c r="AIY72">
        <v>0</v>
      </c>
      <c r="AIZ72">
        <v>0</v>
      </c>
      <c r="AJA72">
        <v>0</v>
      </c>
      <c r="AJB72">
        <v>0</v>
      </c>
      <c r="AJC72">
        <v>0</v>
      </c>
      <c r="AJD72">
        <v>0</v>
      </c>
      <c r="AJE72">
        <v>0</v>
      </c>
      <c r="AJF72">
        <v>0</v>
      </c>
      <c r="AJG72">
        <v>0</v>
      </c>
      <c r="AJH72">
        <v>0</v>
      </c>
      <c r="AJI72">
        <v>0</v>
      </c>
      <c r="AJJ72">
        <v>0</v>
      </c>
      <c r="AJK72">
        <v>0</v>
      </c>
      <c r="AJL72">
        <v>0</v>
      </c>
      <c r="AJM72">
        <v>0</v>
      </c>
      <c r="AJN72">
        <v>0</v>
      </c>
      <c r="AJO72">
        <v>0</v>
      </c>
      <c r="AJP72">
        <v>2932</v>
      </c>
      <c r="AJQ72">
        <v>0</v>
      </c>
      <c r="AJR72">
        <v>0</v>
      </c>
      <c r="AJS72">
        <v>0</v>
      </c>
      <c r="AJT72">
        <v>0</v>
      </c>
      <c r="AJU72">
        <v>0</v>
      </c>
      <c r="AJV72">
        <v>0</v>
      </c>
      <c r="AJW72">
        <v>0</v>
      </c>
      <c r="AJX72">
        <v>0</v>
      </c>
      <c r="AJY72">
        <v>0</v>
      </c>
      <c r="AJZ72">
        <v>0</v>
      </c>
      <c r="AKA72">
        <v>0</v>
      </c>
      <c r="AKB72">
        <v>0</v>
      </c>
      <c r="AKC72">
        <v>0</v>
      </c>
      <c r="AKD72">
        <v>0</v>
      </c>
      <c r="AKE72">
        <v>0</v>
      </c>
      <c r="AKF72">
        <v>961</v>
      </c>
      <c r="AKG72">
        <v>27</v>
      </c>
      <c r="AKH72">
        <v>0</v>
      </c>
      <c r="AKI72">
        <v>0</v>
      </c>
      <c r="AKJ72">
        <v>0</v>
      </c>
      <c r="AKK72">
        <v>0</v>
      </c>
      <c r="AKL72">
        <v>0</v>
      </c>
      <c r="AKM72">
        <v>0</v>
      </c>
      <c r="AKN72">
        <v>0</v>
      </c>
      <c r="AKO72">
        <v>0</v>
      </c>
      <c r="AKP72">
        <v>0</v>
      </c>
      <c r="AKQ72">
        <v>0</v>
      </c>
      <c r="AKR72">
        <v>0</v>
      </c>
      <c r="AKS72">
        <v>0</v>
      </c>
      <c r="AKT72">
        <v>0</v>
      </c>
      <c r="AKU72">
        <v>0</v>
      </c>
      <c r="AKV72">
        <v>0</v>
      </c>
      <c r="AKW72">
        <v>0</v>
      </c>
      <c r="AKX72">
        <v>0</v>
      </c>
      <c r="AKY72">
        <v>0</v>
      </c>
      <c r="AKZ72">
        <v>0</v>
      </c>
      <c r="ALA72">
        <v>0</v>
      </c>
      <c r="ALB72">
        <v>0</v>
      </c>
      <c r="ALC72">
        <v>0</v>
      </c>
      <c r="ALD72">
        <v>0</v>
      </c>
      <c r="ALE72">
        <v>0</v>
      </c>
      <c r="ALF72">
        <v>0</v>
      </c>
      <c r="ALG72">
        <v>0</v>
      </c>
      <c r="ALH72">
        <v>0</v>
      </c>
    </row>
    <row r="73" spans="1:996" hidden="1">
      <c r="A73" s="178" t="s">
        <v>193</v>
      </c>
      <c r="B73">
        <v>1876</v>
      </c>
      <c r="C73">
        <v>72</v>
      </c>
      <c r="D73">
        <v>1</v>
      </c>
      <c r="E73">
        <v>4</v>
      </c>
      <c r="F73">
        <v>0</v>
      </c>
      <c r="G73">
        <v>0</v>
      </c>
      <c r="H73">
        <v>0</v>
      </c>
      <c r="I73">
        <v>848</v>
      </c>
      <c r="J73">
        <v>0</v>
      </c>
      <c r="K73">
        <v>0</v>
      </c>
      <c r="L73">
        <v>0</v>
      </c>
      <c r="M73">
        <v>0</v>
      </c>
      <c r="N73">
        <v>0</v>
      </c>
      <c r="O73">
        <v>11</v>
      </c>
      <c r="P73">
        <v>0</v>
      </c>
      <c r="Q73">
        <v>0</v>
      </c>
      <c r="R73">
        <v>0</v>
      </c>
      <c r="S73">
        <v>1</v>
      </c>
      <c r="T73">
        <v>0</v>
      </c>
      <c r="U73">
        <v>0</v>
      </c>
      <c r="V73">
        <v>554</v>
      </c>
      <c r="W73">
        <v>3367</v>
      </c>
      <c r="X73">
        <v>0</v>
      </c>
      <c r="Y73">
        <v>0</v>
      </c>
      <c r="Z73">
        <v>0</v>
      </c>
      <c r="AA73">
        <v>256</v>
      </c>
      <c r="AB73">
        <v>149</v>
      </c>
      <c r="AC73">
        <v>3</v>
      </c>
      <c r="AD73">
        <v>7</v>
      </c>
      <c r="AE73">
        <v>0</v>
      </c>
      <c r="AF73">
        <v>0</v>
      </c>
      <c r="AG73">
        <v>0</v>
      </c>
      <c r="AH73">
        <v>5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13</v>
      </c>
      <c r="AO73">
        <v>0</v>
      </c>
      <c r="AP73">
        <v>0</v>
      </c>
      <c r="AQ73">
        <v>0</v>
      </c>
      <c r="AR73">
        <v>10</v>
      </c>
      <c r="AS73">
        <v>0</v>
      </c>
      <c r="AT73">
        <v>0</v>
      </c>
      <c r="AU73">
        <v>13</v>
      </c>
      <c r="AV73">
        <v>456</v>
      </c>
      <c r="AW73">
        <v>0</v>
      </c>
      <c r="AX73">
        <v>0</v>
      </c>
      <c r="AY73">
        <v>0</v>
      </c>
      <c r="AZ73">
        <v>6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3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9</v>
      </c>
      <c r="BV73">
        <v>0</v>
      </c>
      <c r="BW73">
        <v>0</v>
      </c>
      <c r="BX73">
        <v>0</v>
      </c>
      <c r="BY73">
        <v>1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11</v>
      </c>
      <c r="CS73">
        <v>0</v>
      </c>
      <c r="CT73">
        <v>12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1</v>
      </c>
      <c r="DR73">
        <v>0</v>
      </c>
      <c r="DS73">
        <v>1</v>
      </c>
      <c r="DT73">
        <v>0</v>
      </c>
      <c r="DU73">
        <v>0</v>
      </c>
      <c r="DV73">
        <v>0</v>
      </c>
      <c r="DW73">
        <v>73</v>
      </c>
      <c r="DX73">
        <v>3</v>
      </c>
      <c r="DY73">
        <v>11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1</v>
      </c>
      <c r="ER73">
        <v>88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1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34</v>
      </c>
      <c r="FP73">
        <v>0</v>
      </c>
      <c r="FQ73">
        <v>35</v>
      </c>
      <c r="FR73">
        <v>0</v>
      </c>
      <c r="FS73">
        <v>0</v>
      </c>
      <c r="FT73">
        <v>0</v>
      </c>
      <c r="FU73">
        <v>2041</v>
      </c>
      <c r="FV73">
        <v>1</v>
      </c>
      <c r="FW73">
        <v>4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11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5</v>
      </c>
      <c r="GO73">
        <v>10</v>
      </c>
      <c r="GP73">
        <v>2072</v>
      </c>
      <c r="GQ73">
        <v>0</v>
      </c>
      <c r="GR73">
        <v>0</v>
      </c>
      <c r="GS73">
        <v>0</v>
      </c>
      <c r="GT73">
        <v>2</v>
      </c>
      <c r="GU73">
        <v>2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10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8</v>
      </c>
      <c r="HO73">
        <v>22</v>
      </c>
      <c r="HP73">
        <v>0</v>
      </c>
      <c r="HQ73">
        <v>0</v>
      </c>
      <c r="HR73">
        <v>0</v>
      </c>
      <c r="HS73">
        <v>73</v>
      </c>
      <c r="HT73">
        <v>33</v>
      </c>
      <c r="HU73">
        <v>2</v>
      </c>
      <c r="HV73">
        <v>0</v>
      </c>
      <c r="HW73">
        <v>0</v>
      </c>
      <c r="HX73">
        <v>0</v>
      </c>
      <c r="HY73">
        <v>0</v>
      </c>
      <c r="HZ73">
        <v>0</v>
      </c>
      <c r="IA73">
        <v>0</v>
      </c>
      <c r="IB73">
        <v>0</v>
      </c>
      <c r="IC73">
        <v>0</v>
      </c>
      <c r="ID73">
        <v>0</v>
      </c>
      <c r="IE73">
        <v>0</v>
      </c>
      <c r="IF73">
        <v>1</v>
      </c>
      <c r="IG73">
        <v>0</v>
      </c>
      <c r="IH73">
        <v>0</v>
      </c>
      <c r="II73">
        <v>0</v>
      </c>
      <c r="IJ73">
        <v>0</v>
      </c>
      <c r="IK73">
        <v>0</v>
      </c>
      <c r="IL73">
        <v>0</v>
      </c>
      <c r="IM73">
        <v>0</v>
      </c>
      <c r="IN73">
        <v>109</v>
      </c>
      <c r="IO73">
        <v>0</v>
      </c>
      <c r="IP73">
        <v>0</v>
      </c>
      <c r="IQ73">
        <v>0</v>
      </c>
      <c r="IR73">
        <v>54</v>
      </c>
      <c r="IS73">
        <v>30</v>
      </c>
      <c r="IT73">
        <v>0</v>
      </c>
      <c r="IU73">
        <v>0</v>
      </c>
      <c r="IV73">
        <v>0</v>
      </c>
      <c r="IW73">
        <v>0</v>
      </c>
      <c r="IX73">
        <v>0</v>
      </c>
      <c r="IY73">
        <v>0</v>
      </c>
      <c r="IZ73">
        <v>0</v>
      </c>
      <c r="JA73">
        <v>0</v>
      </c>
      <c r="JB73">
        <v>0</v>
      </c>
      <c r="JC73">
        <v>0</v>
      </c>
      <c r="JD73">
        <v>0</v>
      </c>
      <c r="JE73">
        <v>0</v>
      </c>
      <c r="JF73">
        <v>0</v>
      </c>
      <c r="JG73">
        <v>0</v>
      </c>
      <c r="JH73">
        <v>0</v>
      </c>
      <c r="JI73">
        <v>0</v>
      </c>
      <c r="JJ73">
        <v>1</v>
      </c>
      <c r="JK73">
        <v>0</v>
      </c>
      <c r="JL73">
        <v>0</v>
      </c>
      <c r="JM73">
        <v>85</v>
      </c>
      <c r="JN73">
        <v>0</v>
      </c>
      <c r="JO73">
        <v>0</v>
      </c>
      <c r="JP73">
        <v>0</v>
      </c>
      <c r="JQ73">
        <v>123</v>
      </c>
      <c r="JR73">
        <v>90</v>
      </c>
      <c r="JS73">
        <v>7</v>
      </c>
      <c r="JT73">
        <v>0</v>
      </c>
      <c r="JU73">
        <v>0</v>
      </c>
      <c r="JV73">
        <v>0</v>
      </c>
      <c r="JW73">
        <v>0</v>
      </c>
      <c r="JX73">
        <v>0</v>
      </c>
      <c r="JY73">
        <v>0</v>
      </c>
      <c r="JZ73">
        <v>0</v>
      </c>
      <c r="KA73">
        <v>0</v>
      </c>
      <c r="KB73">
        <v>0</v>
      </c>
      <c r="KC73">
        <v>0</v>
      </c>
      <c r="KD73">
        <v>2</v>
      </c>
      <c r="KE73">
        <v>0</v>
      </c>
      <c r="KF73">
        <v>1</v>
      </c>
      <c r="KG73">
        <v>0</v>
      </c>
      <c r="KH73">
        <v>0</v>
      </c>
      <c r="KI73">
        <v>0</v>
      </c>
      <c r="KJ73">
        <v>0</v>
      </c>
      <c r="KK73">
        <v>0</v>
      </c>
      <c r="KL73">
        <v>223</v>
      </c>
      <c r="KM73">
        <v>0</v>
      </c>
      <c r="KN73">
        <v>0</v>
      </c>
      <c r="KO73">
        <v>0</v>
      </c>
      <c r="KP73">
        <v>1</v>
      </c>
      <c r="KQ73">
        <v>190</v>
      </c>
      <c r="KR73">
        <v>0</v>
      </c>
      <c r="KS73">
        <v>0</v>
      </c>
      <c r="KT73">
        <v>0</v>
      </c>
      <c r="KU73">
        <v>0</v>
      </c>
      <c r="KV73">
        <v>0</v>
      </c>
      <c r="KW73">
        <v>0</v>
      </c>
      <c r="KX73">
        <v>0</v>
      </c>
      <c r="KY73">
        <v>0</v>
      </c>
      <c r="KZ73">
        <v>0</v>
      </c>
      <c r="LA73">
        <v>0</v>
      </c>
      <c r="LB73">
        <v>0</v>
      </c>
      <c r="LC73">
        <v>0</v>
      </c>
      <c r="LD73">
        <v>0</v>
      </c>
      <c r="LE73">
        <v>0</v>
      </c>
      <c r="LF73">
        <v>0</v>
      </c>
      <c r="LG73">
        <v>0</v>
      </c>
      <c r="LH73">
        <v>0</v>
      </c>
      <c r="LI73">
        <v>0</v>
      </c>
      <c r="LJ73">
        <v>0</v>
      </c>
      <c r="LK73">
        <v>191</v>
      </c>
      <c r="LL73">
        <v>0</v>
      </c>
      <c r="LM73">
        <v>0</v>
      </c>
      <c r="LN73">
        <v>0</v>
      </c>
      <c r="LO73">
        <v>0</v>
      </c>
      <c r="LP73">
        <v>2</v>
      </c>
      <c r="LQ73">
        <v>0</v>
      </c>
      <c r="LR73">
        <v>0</v>
      </c>
      <c r="LS73">
        <v>0</v>
      </c>
      <c r="LT73">
        <v>0</v>
      </c>
      <c r="LU73">
        <v>0</v>
      </c>
      <c r="LV73">
        <v>0</v>
      </c>
      <c r="LW73">
        <v>0</v>
      </c>
      <c r="LX73">
        <v>0</v>
      </c>
      <c r="LY73">
        <v>0</v>
      </c>
      <c r="LZ73">
        <v>0</v>
      </c>
      <c r="MA73">
        <v>0</v>
      </c>
      <c r="MB73">
        <v>0</v>
      </c>
      <c r="MC73">
        <v>0</v>
      </c>
      <c r="MD73">
        <v>0</v>
      </c>
      <c r="ME73">
        <v>0</v>
      </c>
      <c r="MF73">
        <v>0</v>
      </c>
      <c r="MG73">
        <v>0</v>
      </c>
      <c r="MH73">
        <v>0</v>
      </c>
      <c r="MI73">
        <v>0</v>
      </c>
      <c r="MJ73">
        <v>2</v>
      </c>
      <c r="MK73">
        <v>0</v>
      </c>
      <c r="ML73">
        <v>0</v>
      </c>
      <c r="MM73">
        <v>0</v>
      </c>
      <c r="MN73">
        <v>9</v>
      </c>
      <c r="MO73">
        <v>5</v>
      </c>
      <c r="MP73">
        <v>0</v>
      </c>
      <c r="MQ73">
        <v>0</v>
      </c>
      <c r="MR73">
        <v>0</v>
      </c>
      <c r="MS73">
        <v>0</v>
      </c>
      <c r="MT73">
        <v>0</v>
      </c>
      <c r="MU73">
        <v>0</v>
      </c>
      <c r="MV73">
        <v>0</v>
      </c>
      <c r="MW73">
        <v>0</v>
      </c>
      <c r="MX73">
        <v>0</v>
      </c>
      <c r="MY73">
        <v>0</v>
      </c>
      <c r="MZ73">
        <v>0</v>
      </c>
      <c r="NA73">
        <v>0</v>
      </c>
      <c r="NB73">
        <v>0</v>
      </c>
      <c r="NC73">
        <v>0</v>
      </c>
      <c r="ND73">
        <v>0</v>
      </c>
      <c r="NE73">
        <v>0</v>
      </c>
      <c r="NF73">
        <v>0</v>
      </c>
      <c r="NG73">
        <v>0</v>
      </c>
      <c r="NH73">
        <v>1</v>
      </c>
      <c r="NI73">
        <v>15</v>
      </c>
      <c r="NJ73">
        <v>0</v>
      </c>
      <c r="NK73">
        <v>0</v>
      </c>
      <c r="NL73">
        <v>0</v>
      </c>
      <c r="NM73">
        <v>0</v>
      </c>
      <c r="NN73">
        <v>2</v>
      </c>
      <c r="NO73">
        <v>0</v>
      </c>
      <c r="NP73">
        <v>0</v>
      </c>
      <c r="NQ73">
        <v>0</v>
      </c>
      <c r="NR73">
        <v>0</v>
      </c>
      <c r="NS73">
        <v>0</v>
      </c>
      <c r="NT73">
        <v>0</v>
      </c>
      <c r="NU73">
        <v>0</v>
      </c>
      <c r="NV73">
        <v>0</v>
      </c>
      <c r="NW73">
        <v>0</v>
      </c>
      <c r="NX73">
        <v>0</v>
      </c>
      <c r="NY73">
        <v>0</v>
      </c>
      <c r="NZ73">
        <v>0</v>
      </c>
      <c r="OA73">
        <v>0</v>
      </c>
      <c r="OB73">
        <v>0</v>
      </c>
      <c r="OC73">
        <v>0</v>
      </c>
      <c r="OD73">
        <v>0</v>
      </c>
      <c r="OE73">
        <v>0</v>
      </c>
      <c r="OF73">
        <v>0</v>
      </c>
      <c r="OG73">
        <v>0</v>
      </c>
      <c r="OH73">
        <v>2</v>
      </c>
      <c r="OI73">
        <v>0</v>
      </c>
      <c r="OJ73">
        <v>0</v>
      </c>
      <c r="OK73">
        <v>0</v>
      </c>
      <c r="OL73">
        <v>4515</v>
      </c>
      <c r="OM73">
        <v>579</v>
      </c>
      <c r="ON73">
        <v>28</v>
      </c>
      <c r="OO73">
        <v>11</v>
      </c>
      <c r="OP73">
        <v>0</v>
      </c>
      <c r="OQ73">
        <v>0</v>
      </c>
      <c r="OR73">
        <v>0</v>
      </c>
      <c r="OS73">
        <v>853</v>
      </c>
      <c r="OT73">
        <v>25</v>
      </c>
      <c r="OU73">
        <v>0</v>
      </c>
      <c r="OV73">
        <v>0</v>
      </c>
      <c r="OW73">
        <v>0</v>
      </c>
      <c r="OX73">
        <v>0</v>
      </c>
      <c r="OY73">
        <v>27</v>
      </c>
      <c r="OZ73">
        <v>0</v>
      </c>
      <c r="PA73">
        <v>1</v>
      </c>
      <c r="PB73">
        <v>0</v>
      </c>
      <c r="PC73">
        <v>11</v>
      </c>
      <c r="PD73">
        <v>1</v>
      </c>
      <c r="PE73">
        <v>51</v>
      </c>
      <c r="PF73">
        <v>587</v>
      </c>
      <c r="PG73">
        <v>6689</v>
      </c>
      <c r="PH73">
        <v>0</v>
      </c>
      <c r="PI73">
        <v>0</v>
      </c>
      <c r="PJ73">
        <v>0</v>
      </c>
      <c r="PK73">
        <v>587</v>
      </c>
      <c r="PL73">
        <v>1236</v>
      </c>
      <c r="PM73">
        <v>6</v>
      </c>
      <c r="PN73">
        <v>0</v>
      </c>
      <c r="PO73">
        <v>0</v>
      </c>
      <c r="PP73">
        <v>0</v>
      </c>
      <c r="PQ73">
        <v>0</v>
      </c>
      <c r="PR73">
        <v>0</v>
      </c>
      <c r="PS73">
        <v>0</v>
      </c>
      <c r="PT73">
        <v>9</v>
      </c>
      <c r="PU73">
        <v>0</v>
      </c>
      <c r="PV73">
        <v>0</v>
      </c>
      <c r="PW73">
        <v>0</v>
      </c>
      <c r="PX73">
        <v>0</v>
      </c>
      <c r="PY73">
        <v>0</v>
      </c>
      <c r="PZ73">
        <v>0</v>
      </c>
      <c r="QA73">
        <v>0</v>
      </c>
      <c r="QB73">
        <v>0</v>
      </c>
      <c r="QC73">
        <v>0</v>
      </c>
      <c r="QD73">
        <v>0</v>
      </c>
      <c r="QE73">
        <v>12</v>
      </c>
      <c r="QF73">
        <v>1850</v>
      </c>
      <c r="QG73">
        <v>0</v>
      </c>
      <c r="QH73">
        <v>0</v>
      </c>
      <c r="QI73">
        <v>0</v>
      </c>
      <c r="QJ73">
        <v>3883</v>
      </c>
      <c r="QK73">
        <v>494</v>
      </c>
      <c r="QL73">
        <v>10</v>
      </c>
      <c r="QM73">
        <v>0</v>
      </c>
      <c r="QN73">
        <v>0</v>
      </c>
      <c r="QO73">
        <v>0</v>
      </c>
      <c r="QP73">
        <v>0</v>
      </c>
      <c r="QQ73">
        <v>0</v>
      </c>
      <c r="QR73">
        <v>0</v>
      </c>
      <c r="QS73">
        <v>55</v>
      </c>
      <c r="QT73">
        <v>0</v>
      </c>
      <c r="QU73">
        <v>0</v>
      </c>
      <c r="QV73">
        <v>0</v>
      </c>
      <c r="QW73">
        <v>0</v>
      </c>
      <c r="QX73">
        <v>0</v>
      </c>
      <c r="QY73">
        <v>0</v>
      </c>
      <c r="QZ73">
        <v>0</v>
      </c>
      <c r="RA73">
        <v>0</v>
      </c>
      <c r="RB73">
        <v>0</v>
      </c>
      <c r="RC73">
        <v>0</v>
      </c>
      <c r="RD73">
        <v>22</v>
      </c>
      <c r="RE73">
        <v>4464</v>
      </c>
      <c r="RF73">
        <v>0</v>
      </c>
      <c r="RG73">
        <v>0</v>
      </c>
      <c r="RH73">
        <v>0</v>
      </c>
      <c r="RI73">
        <v>1</v>
      </c>
      <c r="RJ73">
        <v>2</v>
      </c>
      <c r="RK73">
        <v>0</v>
      </c>
      <c r="RL73">
        <v>0</v>
      </c>
      <c r="RM73">
        <v>0</v>
      </c>
      <c r="RN73">
        <v>0</v>
      </c>
      <c r="RO73">
        <v>0</v>
      </c>
      <c r="RP73">
        <v>0</v>
      </c>
      <c r="RQ73">
        <v>0</v>
      </c>
      <c r="RR73">
        <v>0</v>
      </c>
      <c r="RS73">
        <v>0</v>
      </c>
      <c r="RT73">
        <v>0</v>
      </c>
      <c r="RU73">
        <v>0</v>
      </c>
      <c r="RV73">
        <v>0</v>
      </c>
      <c r="RW73">
        <v>0</v>
      </c>
      <c r="RX73">
        <v>0</v>
      </c>
      <c r="RY73">
        <v>0</v>
      </c>
      <c r="RZ73">
        <v>0</v>
      </c>
      <c r="SA73">
        <v>0</v>
      </c>
      <c r="SB73">
        <v>0</v>
      </c>
      <c r="SC73">
        <v>0</v>
      </c>
      <c r="SD73">
        <v>3</v>
      </c>
      <c r="SE73">
        <v>0</v>
      </c>
      <c r="SF73">
        <v>0</v>
      </c>
      <c r="SG73">
        <v>0</v>
      </c>
      <c r="SH73">
        <v>0</v>
      </c>
      <c r="SI73">
        <v>0</v>
      </c>
      <c r="SJ73">
        <v>0</v>
      </c>
      <c r="SK73">
        <v>0</v>
      </c>
      <c r="SL73">
        <v>0</v>
      </c>
      <c r="SM73">
        <v>0</v>
      </c>
      <c r="SN73">
        <v>0</v>
      </c>
      <c r="SO73">
        <v>0</v>
      </c>
      <c r="SP73">
        <v>0</v>
      </c>
      <c r="SQ73">
        <v>0</v>
      </c>
      <c r="SR73">
        <v>0</v>
      </c>
      <c r="SS73">
        <v>0</v>
      </c>
      <c r="ST73">
        <v>0</v>
      </c>
      <c r="SU73">
        <v>0</v>
      </c>
      <c r="SV73">
        <v>0</v>
      </c>
      <c r="SW73">
        <v>0</v>
      </c>
      <c r="SX73">
        <v>0</v>
      </c>
      <c r="SY73">
        <v>0</v>
      </c>
      <c r="SZ73">
        <v>0</v>
      </c>
      <c r="TA73">
        <v>0</v>
      </c>
      <c r="TB73">
        <v>0</v>
      </c>
      <c r="TC73">
        <v>0</v>
      </c>
      <c r="TD73">
        <v>0</v>
      </c>
      <c r="TE73">
        <v>0</v>
      </c>
      <c r="TF73">
        <v>0</v>
      </c>
      <c r="TG73">
        <v>0</v>
      </c>
      <c r="TH73">
        <v>0</v>
      </c>
      <c r="TI73">
        <v>0</v>
      </c>
      <c r="TJ73">
        <v>0</v>
      </c>
      <c r="TK73">
        <v>0</v>
      </c>
      <c r="TL73">
        <v>0</v>
      </c>
      <c r="TM73">
        <v>0</v>
      </c>
      <c r="TN73">
        <v>0</v>
      </c>
      <c r="TO73">
        <v>0</v>
      </c>
      <c r="TP73">
        <v>0</v>
      </c>
      <c r="TQ73">
        <v>0</v>
      </c>
      <c r="TR73">
        <v>0</v>
      </c>
      <c r="TS73">
        <v>0</v>
      </c>
      <c r="TT73">
        <v>0</v>
      </c>
      <c r="TU73">
        <v>0</v>
      </c>
      <c r="TV73">
        <v>0</v>
      </c>
      <c r="TW73">
        <v>0</v>
      </c>
      <c r="TX73">
        <v>0</v>
      </c>
      <c r="TY73">
        <v>0</v>
      </c>
      <c r="TZ73">
        <v>0</v>
      </c>
      <c r="UA73">
        <v>0</v>
      </c>
      <c r="UB73">
        <v>0</v>
      </c>
      <c r="UC73">
        <v>0</v>
      </c>
      <c r="UD73">
        <v>0</v>
      </c>
      <c r="UE73">
        <v>0</v>
      </c>
      <c r="UF73">
        <v>2</v>
      </c>
      <c r="UG73">
        <v>0</v>
      </c>
      <c r="UH73">
        <v>0</v>
      </c>
      <c r="UI73">
        <v>0</v>
      </c>
      <c r="UJ73">
        <v>0</v>
      </c>
      <c r="UK73">
        <v>0</v>
      </c>
      <c r="UL73">
        <v>0</v>
      </c>
      <c r="UM73">
        <v>0</v>
      </c>
      <c r="UN73">
        <v>0</v>
      </c>
      <c r="UO73">
        <v>0</v>
      </c>
      <c r="UP73">
        <v>0</v>
      </c>
      <c r="UQ73">
        <v>0</v>
      </c>
      <c r="UR73">
        <v>0</v>
      </c>
      <c r="US73">
        <v>0</v>
      </c>
      <c r="UT73">
        <v>0</v>
      </c>
      <c r="UU73">
        <v>0</v>
      </c>
      <c r="UV73">
        <v>0</v>
      </c>
      <c r="UW73">
        <v>0</v>
      </c>
      <c r="UX73">
        <v>0</v>
      </c>
      <c r="UY73">
        <v>0</v>
      </c>
      <c r="UZ73">
        <v>0</v>
      </c>
      <c r="VA73">
        <v>2</v>
      </c>
      <c r="VB73">
        <v>0</v>
      </c>
      <c r="VC73">
        <v>0</v>
      </c>
      <c r="VD73">
        <v>0</v>
      </c>
      <c r="VE73">
        <v>0</v>
      </c>
      <c r="VF73">
        <v>0</v>
      </c>
      <c r="VG73">
        <v>0</v>
      </c>
      <c r="VH73">
        <v>0</v>
      </c>
      <c r="VI73">
        <v>0</v>
      </c>
      <c r="VJ73">
        <v>0</v>
      </c>
      <c r="VK73">
        <v>0</v>
      </c>
      <c r="VL73">
        <v>0</v>
      </c>
      <c r="VM73">
        <v>0</v>
      </c>
      <c r="VN73">
        <v>0</v>
      </c>
      <c r="VO73">
        <v>0</v>
      </c>
      <c r="VP73">
        <v>0</v>
      </c>
      <c r="VQ73">
        <v>0</v>
      </c>
      <c r="VR73">
        <v>0</v>
      </c>
      <c r="VS73">
        <v>0</v>
      </c>
      <c r="VT73">
        <v>0</v>
      </c>
      <c r="VU73">
        <v>0</v>
      </c>
      <c r="VV73">
        <v>0</v>
      </c>
      <c r="VW73">
        <v>0</v>
      </c>
      <c r="VX73">
        <v>0</v>
      </c>
      <c r="VY73">
        <v>0</v>
      </c>
      <c r="VZ73">
        <v>0</v>
      </c>
      <c r="WA73">
        <v>0</v>
      </c>
      <c r="WB73">
        <v>0</v>
      </c>
      <c r="WC73">
        <v>0</v>
      </c>
      <c r="WD73">
        <v>0</v>
      </c>
      <c r="WE73">
        <v>0</v>
      </c>
      <c r="WF73">
        <v>0</v>
      </c>
      <c r="WG73">
        <v>0</v>
      </c>
      <c r="WH73">
        <v>0</v>
      </c>
      <c r="WI73">
        <v>0</v>
      </c>
      <c r="WJ73">
        <v>0</v>
      </c>
      <c r="WK73">
        <v>0</v>
      </c>
      <c r="WL73">
        <v>0</v>
      </c>
      <c r="WM73">
        <v>0</v>
      </c>
      <c r="WN73">
        <v>0</v>
      </c>
      <c r="WO73">
        <v>0</v>
      </c>
      <c r="WP73">
        <v>0</v>
      </c>
      <c r="WQ73">
        <v>0</v>
      </c>
      <c r="WR73">
        <v>0</v>
      </c>
      <c r="WS73">
        <v>0</v>
      </c>
      <c r="WT73">
        <v>0</v>
      </c>
      <c r="WU73">
        <v>0</v>
      </c>
      <c r="WV73">
        <v>0</v>
      </c>
      <c r="WW73">
        <v>0</v>
      </c>
      <c r="WX73">
        <v>0</v>
      </c>
      <c r="WY73">
        <v>0</v>
      </c>
      <c r="WZ73">
        <v>0</v>
      </c>
      <c r="XA73">
        <v>0</v>
      </c>
      <c r="XB73">
        <v>0</v>
      </c>
      <c r="XC73">
        <v>2</v>
      </c>
      <c r="XD73">
        <v>0</v>
      </c>
      <c r="XE73">
        <v>0</v>
      </c>
      <c r="XF73">
        <v>0</v>
      </c>
      <c r="XG73">
        <v>0</v>
      </c>
      <c r="XH73">
        <v>0</v>
      </c>
      <c r="XI73">
        <v>0</v>
      </c>
      <c r="XJ73">
        <v>0</v>
      </c>
      <c r="XK73">
        <v>0</v>
      </c>
      <c r="XL73">
        <v>0</v>
      </c>
      <c r="XM73">
        <v>0</v>
      </c>
      <c r="XN73">
        <v>0</v>
      </c>
      <c r="XO73">
        <v>0</v>
      </c>
      <c r="XP73">
        <v>0</v>
      </c>
      <c r="XQ73">
        <v>0</v>
      </c>
      <c r="XR73">
        <v>0</v>
      </c>
      <c r="XS73">
        <v>0</v>
      </c>
      <c r="XT73">
        <v>0</v>
      </c>
      <c r="XU73">
        <v>0</v>
      </c>
      <c r="XV73">
        <v>0</v>
      </c>
      <c r="XW73">
        <v>3</v>
      </c>
      <c r="XX73">
        <v>5</v>
      </c>
      <c r="XY73">
        <v>0</v>
      </c>
      <c r="XZ73">
        <v>0</v>
      </c>
      <c r="YA73">
        <v>0</v>
      </c>
      <c r="YB73">
        <v>2</v>
      </c>
      <c r="YC73">
        <v>0</v>
      </c>
      <c r="YD73">
        <v>0</v>
      </c>
      <c r="YE73">
        <v>0</v>
      </c>
      <c r="YF73">
        <v>0</v>
      </c>
      <c r="YG73">
        <v>0</v>
      </c>
      <c r="YH73">
        <v>0</v>
      </c>
      <c r="YI73">
        <v>0</v>
      </c>
      <c r="YJ73">
        <v>0</v>
      </c>
      <c r="YK73">
        <v>0</v>
      </c>
      <c r="YL73">
        <v>0</v>
      </c>
      <c r="YM73">
        <v>0</v>
      </c>
      <c r="YN73">
        <v>0</v>
      </c>
      <c r="YO73">
        <v>0</v>
      </c>
      <c r="YP73">
        <v>0</v>
      </c>
      <c r="YQ73">
        <v>0</v>
      </c>
      <c r="YR73">
        <v>0</v>
      </c>
      <c r="YS73">
        <v>0</v>
      </c>
      <c r="YT73">
        <v>0</v>
      </c>
      <c r="YU73">
        <v>0</v>
      </c>
      <c r="YV73">
        <v>1</v>
      </c>
      <c r="YW73">
        <v>3</v>
      </c>
      <c r="YX73">
        <v>0</v>
      </c>
      <c r="YY73">
        <v>0</v>
      </c>
      <c r="YZ73">
        <v>0</v>
      </c>
      <c r="ZA73">
        <v>0</v>
      </c>
      <c r="ZB73">
        <v>0</v>
      </c>
      <c r="ZC73">
        <v>0</v>
      </c>
      <c r="ZD73">
        <v>0</v>
      </c>
      <c r="ZE73">
        <v>0</v>
      </c>
      <c r="ZF73">
        <v>0</v>
      </c>
      <c r="ZG73">
        <v>0</v>
      </c>
      <c r="ZH73">
        <v>0</v>
      </c>
      <c r="ZI73">
        <v>0</v>
      </c>
      <c r="ZJ73">
        <v>0</v>
      </c>
      <c r="ZK73">
        <v>0</v>
      </c>
      <c r="ZL73">
        <v>0</v>
      </c>
      <c r="ZM73">
        <v>0</v>
      </c>
      <c r="ZN73">
        <v>0</v>
      </c>
      <c r="ZO73">
        <v>0</v>
      </c>
      <c r="ZP73">
        <v>0</v>
      </c>
      <c r="ZQ73">
        <v>0</v>
      </c>
      <c r="ZR73">
        <v>0</v>
      </c>
      <c r="ZS73">
        <v>0</v>
      </c>
      <c r="ZT73">
        <v>0</v>
      </c>
      <c r="ZU73">
        <v>0</v>
      </c>
      <c r="ZV73">
        <v>0</v>
      </c>
      <c r="ZW73">
        <v>0</v>
      </c>
      <c r="ZX73">
        <v>0</v>
      </c>
      <c r="ZY73">
        <v>0</v>
      </c>
      <c r="ZZ73">
        <v>36</v>
      </c>
      <c r="AAA73">
        <v>6</v>
      </c>
      <c r="AAB73">
        <v>3</v>
      </c>
      <c r="AAC73">
        <v>0</v>
      </c>
      <c r="AAD73">
        <v>0</v>
      </c>
      <c r="AAE73">
        <v>0</v>
      </c>
      <c r="AAF73">
        <v>0</v>
      </c>
      <c r="AAG73">
        <v>0</v>
      </c>
      <c r="AAH73">
        <v>0</v>
      </c>
      <c r="AAI73">
        <v>0</v>
      </c>
      <c r="AAJ73">
        <v>0</v>
      </c>
      <c r="AAK73">
        <v>0</v>
      </c>
      <c r="AAL73">
        <v>0</v>
      </c>
      <c r="AAM73">
        <v>0</v>
      </c>
      <c r="AAN73">
        <v>0</v>
      </c>
      <c r="AAO73">
        <v>0</v>
      </c>
      <c r="AAP73">
        <v>0</v>
      </c>
      <c r="AAQ73">
        <v>0</v>
      </c>
      <c r="AAR73">
        <v>0</v>
      </c>
      <c r="AAS73">
        <v>0</v>
      </c>
      <c r="AAT73">
        <v>2</v>
      </c>
      <c r="AAU73">
        <v>47</v>
      </c>
      <c r="AAV73">
        <v>0</v>
      </c>
      <c r="AAW73">
        <v>0</v>
      </c>
      <c r="AAX73">
        <v>0</v>
      </c>
      <c r="AAY73">
        <v>28</v>
      </c>
      <c r="AAZ73">
        <v>2</v>
      </c>
      <c r="ABA73">
        <v>0</v>
      </c>
      <c r="ABB73">
        <v>0</v>
      </c>
      <c r="ABC73">
        <v>0</v>
      </c>
      <c r="ABD73">
        <v>0</v>
      </c>
      <c r="ABE73">
        <v>0</v>
      </c>
      <c r="ABF73">
        <v>0</v>
      </c>
      <c r="ABG73">
        <v>0</v>
      </c>
      <c r="ABH73">
        <v>0</v>
      </c>
      <c r="ABI73">
        <v>0</v>
      </c>
      <c r="ABJ73">
        <v>0</v>
      </c>
      <c r="ABK73">
        <v>0</v>
      </c>
      <c r="ABL73">
        <v>0</v>
      </c>
      <c r="ABM73">
        <v>0</v>
      </c>
      <c r="ABN73">
        <v>0</v>
      </c>
      <c r="ABO73">
        <v>0</v>
      </c>
      <c r="ABP73">
        <v>0</v>
      </c>
      <c r="ABQ73">
        <v>0</v>
      </c>
      <c r="ABR73">
        <v>0</v>
      </c>
      <c r="ABS73">
        <v>2</v>
      </c>
      <c r="ABT73">
        <v>32</v>
      </c>
      <c r="ABU73">
        <v>0</v>
      </c>
      <c r="ABV73">
        <v>0</v>
      </c>
      <c r="ABW73">
        <v>0</v>
      </c>
      <c r="ABX73">
        <v>1</v>
      </c>
      <c r="ABY73">
        <v>0</v>
      </c>
      <c r="ABZ73">
        <v>0</v>
      </c>
      <c r="ACA73">
        <v>0</v>
      </c>
      <c r="ACB73">
        <v>0</v>
      </c>
      <c r="ACC73">
        <v>0</v>
      </c>
      <c r="ACD73">
        <v>0</v>
      </c>
      <c r="ACE73">
        <v>0</v>
      </c>
      <c r="ACF73">
        <v>0</v>
      </c>
      <c r="ACG73">
        <v>0</v>
      </c>
      <c r="ACH73">
        <v>0</v>
      </c>
      <c r="ACI73">
        <v>0</v>
      </c>
      <c r="ACJ73">
        <v>0</v>
      </c>
      <c r="ACK73">
        <v>0</v>
      </c>
      <c r="ACL73">
        <v>0</v>
      </c>
      <c r="ACM73">
        <v>0</v>
      </c>
      <c r="ACN73">
        <v>0</v>
      </c>
      <c r="ACO73">
        <v>0</v>
      </c>
      <c r="ACP73">
        <v>0</v>
      </c>
      <c r="ACQ73">
        <v>0</v>
      </c>
      <c r="ACR73">
        <v>1</v>
      </c>
      <c r="ACS73">
        <v>2</v>
      </c>
      <c r="ACT73">
        <v>0</v>
      </c>
      <c r="ACU73">
        <v>0</v>
      </c>
      <c r="ACV73">
        <v>0</v>
      </c>
      <c r="ACW73">
        <v>318</v>
      </c>
      <c r="ACX73">
        <v>5</v>
      </c>
      <c r="ACY73">
        <v>3</v>
      </c>
      <c r="ACZ73">
        <v>0</v>
      </c>
      <c r="ADA73">
        <v>0</v>
      </c>
      <c r="ADB73">
        <v>0</v>
      </c>
      <c r="ADC73">
        <v>0</v>
      </c>
      <c r="ADD73">
        <v>0</v>
      </c>
      <c r="ADE73">
        <v>0</v>
      </c>
      <c r="ADF73">
        <v>0</v>
      </c>
      <c r="ADG73">
        <v>0</v>
      </c>
      <c r="ADH73">
        <v>0</v>
      </c>
      <c r="ADI73">
        <v>0</v>
      </c>
      <c r="ADJ73">
        <v>0</v>
      </c>
      <c r="ADK73">
        <v>0</v>
      </c>
      <c r="ADL73">
        <v>0</v>
      </c>
      <c r="ADM73">
        <v>0</v>
      </c>
      <c r="ADN73">
        <v>0</v>
      </c>
      <c r="ADO73">
        <v>0</v>
      </c>
      <c r="ADP73">
        <v>0</v>
      </c>
      <c r="ADQ73">
        <v>5</v>
      </c>
      <c r="ADR73">
        <v>331</v>
      </c>
      <c r="ADS73">
        <v>0</v>
      </c>
      <c r="ADT73">
        <v>0</v>
      </c>
      <c r="ADU73">
        <v>0</v>
      </c>
      <c r="ADV73">
        <v>76</v>
      </c>
      <c r="ADW73">
        <v>4</v>
      </c>
      <c r="ADX73">
        <v>0</v>
      </c>
      <c r="ADY73">
        <v>0</v>
      </c>
      <c r="ADZ73">
        <v>0</v>
      </c>
      <c r="AEA73">
        <v>0</v>
      </c>
      <c r="AEB73">
        <v>0</v>
      </c>
      <c r="AEC73">
        <v>0</v>
      </c>
      <c r="AED73">
        <v>0</v>
      </c>
      <c r="AEE73">
        <v>0</v>
      </c>
      <c r="AEF73">
        <v>0</v>
      </c>
      <c r="AEG73">
        <v>0</v>
      </c>
      <c r="AEH73">
        <v>0</v>
      </c>
      <c r="AEI73">
        <v>0</v>
      </c>
      <c r="AEJ73">
        <v>0</v>
      </c>
      <c r="AEK73">
        <v>0</v>
      </c>
      <c r="AEL73">
        <v>0</v>
      </c>
      <c r="AEM73">
        <v>0</v>
      </c>
      <c r="AEN73">
        <v>0</v>
      </c>
      <c r="AEO73">
        <v>0</v>
      </c>
      <c r="AEP73">
        <v>9</v>
      </c>
      <c r="AEQ73">
        <v>89</v>
      </c>
      <c r="AER73">
        <v>0</v>
      </c>
      <c r="AES73">
        <v>0</v>
      </c>
      <c r="AET73">
        <v>0</v>
      </c>
      <c r="AEU73">
        <v>4936</v>
      </c>
      <c r="AEV73">
        <v>1749</v>
      </c>
      <c r="AEW73">
        <v>22</v>
      </c>
      <c r="AEX73">
        <v>0</v>
      </c>
      <c r="AEY73">
        <v>0</v>
      </c>
      <c r="AEZ73">
        <v>0</v>
      </c>
      <c r="AFA73">
        <v>0</v>
      </c>
      <c r="AFB73">
        <v>0</v>
      </c>
      <c r="AFC73">
        <v>0</v>
      </c>
      <c r="AFD73">
        <v>64</v>
      </c>
      <c r="AFE73">
        <v>0</v>
      </c>
      <c r="AFF73">
        <v>0</v>
      </c>
      <c r="AFG73">
        <v>0</v>
      </c>
      <c r="AFH73">
        <v>0</v>
      </c>
      <c r="AFI73">
        <v>0</v>
      </c>
      <c r="AFJ73">
        <v>0</v>
      </c>
      <c r="AFK73">
        <v>0</v>
      </c>
      <c r="AFL73">
        <v>0</v>
      </c>
      <c r="AFM73">
        <v>0</v>
      </c>
      <c r="AFN73">
        <v>0</v>
      </c>
      <c r="AFO73">
        <v>57</v>
      </c>
      <c r="AFP73">
        <v>6828</v>
      </c>
      <c r="AFQ73">
        <v>0</v>
      </c>
      <c r="AFR73">
        <v>0</v>
      </c>
      <c r="AFS73">
        <v>0</v>
      </c>
      <c r="AFT73">
        <v>0</v>
      </c>
      <c r="AFU73">
        <v>1</v>
      </c>
      <c r="AFV73">
        <v>0</v>
      </c>
      <c r="AFW73">
        <v>0</v>
      </c>
      <c r="AFX73">
        <v>0</v>
      </c>
      <c r="AFY73">
        <v>0</v>
      </c>
      <c r="AFZ73">
        <v>0</v>
      </c>
      <c r="AGA73">
        <v>0</v>
      </c>
      <c r="AGB73">
        <v>0</v>
      </c>
      <c r="AGC73">
        <v>0</v>
      </c>
      <c r="AGD73">
        <v>0</v>
      </c>
      <c r="AGE73">
        <v>0</v>
      </c>
      <c r="AGF73">
        <v>0</v>
      </c>
      <c r="AGG73">
        <v>0</v>
      </c>
      <c r="AGH73">
        <v>0</v>
      </c>
      <c r="AGI73">
        <v>0</v>
      </c>
      <c r="AGJ73">
        <v>0</v>
      </c>
      <c r="AGK73">
        <v>0</v>
      </c>
      <c r="AGL73">
        <v>0</v>
      </c>
      <c r="AGM73">
        <v>0</v>
      </c>
      <c r="AGN73">
        <v>0</v>
      </c>
      <c r="AGO73">
        <v>1</v>
      </c>
      <c r="AGP73">
        <v>0</v>
      </c>
      <c r="AGQ73">
        <v>0</v>
      </c>
      <c r="AGR73">
        <v>0</v>
      </c>
      <c r="AGS73">
        <v>0</v>
      </c>
      <c r="AGT73">
        <v>0</v>
      </c>
      <c r="AGU73">
        <v>0</v>
      </c>
      <c r="AGV73">
        <v>0</v>
      </c>
      <c r="AGW73">
        <v>0</v>
      </c>
      <c r="AGX73">
        <v>0</v>
      </c>
      <c r="AGY73">
        <v>0</v>
      </c>
      <c r="AGZ73">
        <v>0</v>
      </c>
      <c r="AHA73">
        <v>0</v>
      </c>
      <c r="AHB73">
        <v>0</v>
      </c>
      <c r="AHC73">
        <v>0</v>
      </c>
      <c r="AHD73">
        <v>0</v>
      </c>
      <c r="AHE73">
        <v>0</v>
      </c>
      <c r="AHF73">
        <v>0</v>
      </c>
      <c r="AHG73">
        <v>0</v>
      </c>
      <c r="AHH73">
        <v>0</v>
      </c>
      <c r="AHI73">
        <v>0</v>
      </c>
      <c r="AHJ73">
        <v>0</v>
      </c>
      <c r="AHK73">
        <v>0</v>
      </c>
      <c r="AHL73">
        <v>0</v>
      </c>
      <c r="AHM73">
        <v>0</v>
      </c>
      <c r="AHN73">
        <v>0</v>
      </c>
      <c r="AHO73">
        <v>0</v>
      </c>
      <c r="AHP73">
        <v>0</v>
      </c>
      <c r="AHQ73">
        <v>0</v>
      </c>
      <c r="AHR73">
        <v>0</v>
      </c>
      <c r="AHS73">
        <v>0</v>
      </c>
      <c r="AHT73">
        <v>0</v>
      </c>
      <c r="AHU73">
        <v>0</v>
      </c>
      <c r="AHV73">
        <v>0</v>
      </c>
      <c r="AHW73">
        <v>0</v>
      </c>
      <c r="AHX73">
        <v>0</v>
      </c>
      <c r="AHY73">
        <v>0</v>
      </c>
      <c r="AHZ73">
        <v>0</v>
      </c>
      <c r="AIA73">
        <v>0</v>
      </c>
      <c r="AIB73">
        <v>0</v>
      </c>
      <c r="AIC73">
        <v>0</v>
      </c>
      <c r="AID73">
        <v>0</v>
      </c>
      <c r="AIE73">
        <v>0</v>
      </c>
      <c r="AIF73">
        <v>0</v>
      </c>
      <c r="AIG73">
        <v>0</v>
      </c>
      <c r="AIH73">
        <v>0</v>
      </c>
      <c r="AII73">
        <v>0</v>
      </c>
      <c r="AIJ73">
        <v>0</v>
      </c>
      <c r="AIK73">
        <v>0</v>
      </c>
      <c r="AIL73">
        <v>0</v>
      </c>
      <c r="AIM73">
        <v>0</v>
      </c>
      <c r="AIN73">
        <v>0</v>
      </c>
      <c r="AIO73">
        <v>0</v>
      </c>
      <c r="AIP73">
        <v>0</v>
      </c>
      <c r="AIQ73">
        <v>0</v>
      </c>
      <c r="AIR73">
        <v>0</v>
      </c>
      <c r="AIS73">
        <v>0</v>
      </c>
      <c r="AIT73">
        <v>0</v>
      </c>
      <c r="AIU73">
        <v>0</v>
      </c>
      <c r="AIV73">
        <v>0</v>
      </c>
      <c r="AIW73">
        <v>0</v>
      </c>
      <c r="AIX73">
        <v>0</v>
      </c>
      <c r="AIY73">
        <v>0</v>
      </c>
      <c r="AIZ73">
        <v>0</v>
      </c>
      <c r="AJA73">
        <v>0</v>
      </c>
      <c r="AJB73">
        <v>0</v>
      </c>
      <c r="AJC73">
        <v>0</v>
      </c>
      <c r="AJD73">
        <v>0</v>
      </c>
      <c r="AJE73">
        <v>0</v>
      </c>
      <c r="AJF73">
        <v>0</v>
      </c>
      <c r="AJG73">
        <v>0</v>
      </c>
      <c r="AJH73">
        <v>0</v>
      </c>
      <c r="AJI73">
        <v>0</v>
      </c>
      <c r="AJJ73">
        <v>0</v>
      </c>
      <c r="AJK73">
        <v>0</v>
      </c>
      <c r="AJL73">
        <v>0</v>
      </c>
      <c r="AJM73">
        <v>0</v>
      </c>
      <c r="AJN73">
        <v>0</v>
      </c>
      <c r="AJO73">
        <v>0</v>
      </c>
      <c r="AJP73">
        <v>3367</v>
      </c>
      <c r="AJQ73">
        <v>0</v>
      </c>
      <c r="AJR73">
        <v>0</v>
      </c>
      <c r="AJS73">
        <v>0</v>
      </c>
      <c r="AJT73">
        <v>0</v>
      </c>
      <c r="AJU73">
        <v>1</v>
      </c>
      <c r="AJV73">
        <v>0</v>
      </c>
      <c r="AJW73">
        <v>0</v>
      </c>
      <c r="AJX73">
        <v>0</v>
      </c>
      <c r="AJY73">
        <v>0</v>
      </c>
      <c r="AJZ73">
        <v>0</v>
      </c>
      <c r="AKA73">
        <v>0</v>
      </c>
      <c r="AKB73">
        <v>0</v>
      </c>
      <c r="AKC73">
        <v>0</v>
      </c>
      <c r="AKD73">
        <v>0</v>
      </c>
      <c r="AKE73">
        <v>0</v>
      </c>
      <c r="AKF73">
        <v>1846</v>
      </c>
      <c r="AKG73">
        <v>9</v>
      </c>
      <c r="AKH73">
        <v>0</v>
      </c>
      <c r="AKI73">
        <v>0</v>
      </c>
      <c r="AKJ73">
        <v>0</v>
      </c>
      <c r="AKK73">
        <v>0</v>
      </c>
      <c r="AKL73">
        <v>0</v>
      </c>
      <c r="AKM73">
        <v>0</v>
      </c>
      <c r="AKN73">
        <v>0</v>
      </c>
      <c r="AKO73">
        <v>0</v>
      </c>
      <c r="AKP73">
        <v>0</v>
      </c>
      <c r="AKQ73">
        <v>0</v>
      </c>
      <c r="AKR73">
        <v>0</v>
      </c>
      <c r="AKS73">
        <v>0</v>
      </c>
      <c r="AKT73">
        <v>0</v>
      </c>
      <c r="AKU73">
        <v>0</v>
      </c>
      <c r="AKV73">
        <v>0</v>
      </c>
      <c r="AKW73">
        <v>0</v>
      </c>
      <c r="AKX73">
        <v>0</v>
      </c>
      <c r="AKY73">
        <v>0</v>
      </c>
      <c r="AKZ73">
        <v>0</v>
      </c>
      <c r="ALA73">
        <v>0</v>
      </c>
      <c r="ALB73">
        <v>0</v>
      </c>
      <c r="ALC73">
        <v>0</v>
      </c>
      <c r="ALD73">
        <v>0</v>
      </c>
      <c r="ALE73">
        <v>0</v>
      </c>
      <c r="ALF73">
        <v>0</v>
      </c>
      <c r="ALG73">
        <v>0</v>
      </c>
      <c r="ALH73">
        <v>0</v>
      </c>
    </row>
    <row r="74" spans="1:996" hidden="1">
      <c r="A74" s="178" t="s">
        <v>194</v>
      </c>
      <c r="B74">
        <v>889</v>
      </c>
      <c r="C74">
        <v>96</v>
      </c>
      <c r="D74">
        <v>23</v>
      </c>
      <c r="E74">
        <v>11</v>
      </c>
      <c r="F74">
        <v>0</v>
      </c>
      <c r="G74">
        <v>0</v>
      </c>
      <c r="H74">
        <v>1</v>
      </c>
      <c r="I74">
        <v>16</v>
      </c>
      <c r="J74">
        <v>0</v>
      </c>
      <c r="K74">
        <v>0</v>
      </c>
      <c r="L74">
        <v>0</v>
      </c>
      <c r="M74">
        <v>0</v>
      </c>
      <c r="N74">
        <v>1</v>
      </c>
      <c r="O74">
        <v>14</v>
      </c>
      <c r="P74">
        <v>0</v>
      </c>
      <c r="Q74">
        <v>0</v>
      </c>
      <c r="R74">
        <v>0</v>
      </c>
      <c r="S74">
        <v>4</v>
      </c>
      <c r="T74">
        <v>0</v>
      </c>
      <c r="U74">
        <v>0</v>
      </c>
      <c r="V74">
        <v>29</v>
      </c>
      <c r="W74">
        <v>1084</v>
      </c>
      <c r="X74">
        <v>0</v>
      </c>
      <c r="Y74">
        <v>6</v>
      </c>
      <c r="Z74">
        <v>0</v>
      </c>
      <c r="AA74">
        <v>94</v>
      </c>
      <c r="AB74">
        <v>16</v>
      </c>
      <c r="AC74">
        <v>8</v>
      </c>
      <c r="AD74">
        <v>0</v>
      </c>
      <c r="AE74">
        <v>0</v>
      </c>
      <c r="AF74">
        <v>0</v>
      </c>
      <c r="AG74">
        <v>0</v>
      </c>
      <c r="AH74">
        <v>3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12</v>
      </c>
      <c r="AO74">
        <v>0</v>
      </c>
      <c r="AP74">
        <v>0</v>
      </c>
      <c r="AQ74">
        <v>0</v>
      </c>
      <c r="AR74">
        <v>8</v>
      </c>
      <c r="AS74">
        <v>0</v>
      </c>
      <c r="AT74">
        <v>1</v>
      </c>
      <c r="AU74">
        <v>14</v>
      </c>
      <c r="AV74">
        <v>156</v>
      </c>
      <c r="AW74">
        <v>0</v>
      </c>
      <c r="AX74">
        <v>8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1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1</v>
      </c>
      <c r="BV74">
        <v>0</v>
      </c>
      <c r="BW74">
        <v>0</v>
      </c>
      <c r="BX74">
        <v>0</v>
      </c>
      <c r="BY74">
        <v>2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4</v>
      </c>
      <c r="CS74">
        <v>0</v>
      </c>
      <c r="CT74">
        <v>6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19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19</v>
      </c>
      <c r="ES74">
        <v>0</v>
      </c>
      <c r="ET74">
        <v>0</v>
      </c>
      <c r="EU74">
        <v>0</v>
      </c>
      <c r="EV74">
        <v>1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2</v>
      </c>
      <c r="FP74">
        <v>0</v>
      </c>
      <c r="FQ74">
        <v>3</v>
      </c>
      <c r="FR74">
        <v>0</v>
      </c>
      <c r="FS74">
        <v>0</v>
      </c>
      <c r="FT74">
        <v>0</v>
      </c>
      <c r="FU74">
        <v>535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535</v>
      </c>
      <c r="GQ74">
        <v>0</v>
      </c>
      <c r="GR74">
        <v>0</v>
      </c>
      <c r="GS74">
        <v>0</v>
      </c>
      <c r="GT74">
        <v>52</v>
      </c>
      <c r="GU74">
        <v>0</v>
      </c>
      <c r="GV74">
        <v>1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53</v>
      </c>
      <c r="HP74">
        <v>0</v>
      </c>
      <c r="HQ74">
        <v>0</v>
      </c>
      <c r="HR74">
        <v>0</v>
      </c>
      <c r="HS74">
        <v>23</v>
      </c>
      <c r="HT74">
        <v>5</v>
      </c>
      <c r="HU74">
        <v>2</v>
      </c>
      <c r="HV74">
        <v>1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</v>
      </c>
      <c r="IC74">
        <v>0</v>
      </c>
      <c r="ID74">
        <v>0</v>
      </c>
      <c r="IE74">
        <v>0</v>
      </c>
      <c r="IF74">
        <v>5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1</v>
      </c>
      <c r="IN74">
        <v>37</v>
      </c>
      <c r="IO74">
        <v>0</v>
      </c>
      <c r="IP74">
        <v>0</v>
      </c>
      <c r="IQ74">
        <v>0</v>
      </c>
      <c r="IR74">
        <v>36</v>
      </c>
      <c r="IS74">
        <v>1</v>
      </c>
      <c r="IT74">
        <v>1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0</v>
      </c>
      <c r="JA74">
        <v>0</v>
      </c>
      <c r="JB74">
        <v>0</v>
      </c>
      <c r="JC74">
        <v>0</v>
      </c>
      <c r="JD74">
        <v>0</v>
      </c>
      <c r="JE74">
        <v>1</v>
      </c>
      <c r="JF74">
        <v>0</v>
      </c>
      <c r="JG74">
        <v>0</v>
      </c>
      <c r="JH74">
        <v>0</v>
      </c>
      <c r="JI74">
        <v>0</v>
      </c>
      <c r="JJ74">
        <v>1</v>
      </c>
      <c r="JK74">
        <v>0</v>
      </c>
      <c r="JL74">
        <v>2</v>
      </c>
      <c r="JM74">
        <v>42</v>
      </c>
      <c r="JN74">
        <v>0</v>
      </c>
      <c r="JO74">
        <v>0</v>
      </c>
      <c r="JP74">
        <v>0</v>
      </c>
      <c r="JQ74">
        <v>35</v>
      </c>
      <c r="JR74">
        <v>11</v>
      </c>
      <c r="JS74">
        <v>3</v>
      </c>
      <c r="JT74">
        <v>1</v>
      </c>
      <c r="JU74">
        <v>0</v>
      </c>
      <c r="JV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0</v>
      </c>
      <c r="KD74">
        <v>5</v>
      </c>
      <c r="KE74">
        <v>0</v>
      </c>
      <c r="KF74">
        <v>0</v>
      </c>
      <c r="KG74">
        <v>0</v>
      </c>
      <c r="KH74">
        <v>0</v>
      </c>
      <c r="KI74">
        <v>0</v>
      </c>
      <c r="KJ74">
        <v>0</v>
      </c>
      <c r="KK74">
        <v>3</v>
      </c>
      <c r="KL74">
        <v>58</v>
      </c>
      <c r="KM74">
        <v>0</v>
      </c>
      <c r="KN74">
        <v>3</v>
      </c>
      <c r="KO74">
        <v>0</v>
      </c>
      <c r="KP74">
        <v>2</v>
      </c>
      <c r="KQ74">
        <v>0</v>
      </c>
      <c r="KR74">
        <v>1</v>
      </c>
      <c r="KS74">
        <v>0</v>
      </c>
      <c r="KT74">
        <v>0</v>
      </c>
      <c r="KU74">
        <v>0</v>
      </c>
      <c r="KV74">
        <v>0</v>
      </c>
      <c r="KW74">
        <v>1</v>
      </c>
      <c r="KX74">
        <v>0</v>
      </c>
      <c r="KY74">
        <v>0</v>
      </c>
      <c r="KZ74">
        <v>0</v>
      </c>
      <c r="LA74">
        <v>0</v>
      </c>
      <c r="LB74">
        <v>0</v>
      </c>
      <c r="LC74">
        <v>0</v>
      </c>
      <c r="LD74">
        <v>0</v>
      </c>
      <c r="LE74">
        <v>0</v>
      </c>
      <c r="LF74">
        <v>0</v>
      </c>
      <c r="LG74">
        <v>0</v>
      </c>
      <c r="LH74">
        <v>0</v>
      </c>
      <c r="LI74">
        <v>0</v>
      </c>
      <c r="LJ74">
        <v>0</v>
      </c>
      <c r="LK74">
        <v>4</v>
      </c>
      <c r="LL74">
        <v>0</v>
      </c>
      <c r="LM74">
        <v>0</v>
      </c>
      <c r="LN74">
        <v>0</v>
      </c>
      <c r="LO74">
        <v>17</v>
      </c>
      <c r="LP74">
        <v>0</v>
      </c>
      <c r="LQ74">
        <v>0</v>
      </c>
      <c r="LR74">
        <v>0</v>
      </c>
      <c r="LS74">
        <v>0</v>
      </c>
      <c r="LT74">
        <v>0</v>
      </c>
      <c r="LU74">
        <v>0</v>
      </c>
      <c r="LV74">
        <v>0</v>
      </c>
      <c r="LW74">
        <v>0</v>
      </c>
      <c r="LX74">
        <v>0</v>
      </c>
      <c r="LY74">
        <v>0</v>
      </c>
      <c r="LZ74">
        <v>0</v>
      </c>
      <c r="MA74">
        <v>0</v>
      </c>
      <c r="MB74">
        <v>0</v>
      </c>
      <c r="MC74">
        <v>0</v>
      </c>
      <c r="MD74">
        <v>0</v>
      </c>
      <c r="ME74">
        <v>0</v>
      </c>
      <c r="MF74">
        <v>0</v>
      </c>
      <c r="MG74">
        <v>0</v>
      </c>
      <c r="MH74">
        <v>0</v>
      </c>
      <c r="MI74">
        <v>0</v>
      </c>
      <c r="MJ74">
        <v>17</v>
      </c>
      <c r="MK74">
        <v>0</v>
      </c>
      <c r="ML74">
        <v>0</v>
      </c>
      <c r="MM74">
        <v>0</v>
      </c>
      <c r="MN74">
        <v>14</v>
      </c>
      <c r="MO74">
        <v>0</v>
      </c>
      <c r="MP74">
        <v>0</v>
      </c>
      <c r="MQ74">
        <v>0</v>
      </c>
      <c r="MR74">
        <v>0</v>
      </c>
      <c r="MS74">
        <v>0</v>
      </c>
      <c r="MT74">
        <v>0</v>
      </c>
      <c r="MU74">
        <v>0</v>
      </c>
      <c r="MV74">
        <v>0</v>
      </c>
      <c r="MW74">
        <v>0</v>
      </c>
      <c r="MX74">
        <v>0</v>
      </c>
      <c r="MY74">
        <v>0</v>
      </c>
      <c r="MZ74">
        <v>0</v>
      </c>
      <c r="NA74">
        <v>0</v>
      </c>
      <c r="NB74">
        <v>0</v>
      </c>
      <c r="NC74">
        <v>0</v>
      </c>
      <c r="ND74">
        <v>0</v>
      </c>
      <c r="NE74">
        <v>0</v>
      </c>
      <c r="NF74">
        <v>0</v>
      </c>
      <c r="NG74">
        <v>0</v>
      </c>
      <c r="NH74">
        <v>0</v>
      </c>
      <c r="NI74">
        <v>14</v>
      </c>
      <c r="NJ74">
        <v>0</v>
      </c>
      <c r="NK74">
        <v>0</v>
      </c>
      <c r="NL74">
        <v>0</v>
      </c>
      <c r="NM74">
        <v>36</v>
      </c>
      <c r="NN74">
        <v>0</v>
      </c>
      <c r="NO74">
        <v>1</v>
      </c>
      <c r="NP74">
        <v>2</v>
      </c>
      <c r="NQ74">
        <v>0</v>
      </c>
      <c r="NR74">
        <v>0</v>
      </c>
      <c r="NS74">
        <v>0</v>
      </c>
      <c r="NT74">
        <v>1</v>
      </c>
      <c r="NU74">
        <v>0</v>
      </c>
      <c r="NV74">
        <v>0</v>
      </c>
      <c r="NW74">
        <v>0</v>
      </c>
      <c r="NX74">
        <v>0</v>
      </c>
      <c r="NY74">
        <v>0</v>
      </c>
      <c r="NZ74">
        <v>1</v>
      </c>
      <c r="OA74">
        <v>0</v>
      </c>
      <c r="OB74">
        <v>0</v>
      </c>
      <c r="OC74">
        <v>0</v>
      </c>
      <c r="OD74">
        <v>0</v>
      </c>
      <c r="OE74">
        <v>0</v>
      </c>
      <c r="OF74">
        <v>0</v>
      </c>
      <c r="OG74">
        <v>6</v>
      </c>
      <c r="OH74">
        <v>47</v>
      </c>
      <c r="OI74">
        <v>0</v>
      </c>
      <c r="OJ74">
        <v>0</v>
      </c>
      <c r="OK74">
        <v>0</v>
      </c>
      <c r="OL74">
        <v>1755</v>
      </c>
      <c r="OM74">
        <v>129</v>
      </c>
      <c r="ON74">
        <v>40</v>
      </c>
      <c r="OO74">
        <v>15</v>
      </c>
      <c r="OP74">
        <v>0</v>
      </c>
      <c r="OQ74">
        <v>0</v>
      </c>
      <c r="OR74">
        <v>2</v>
      </c>
      <c r="OS74">
        <v>21</v>
      </c>
      <c r="OT74">
        <v>0</v>
      </c>
      <c r="OU74">
        <v>0</v>
      </c>
      <c r="OV74">
        <v>0</v>
      </c>
      <c r="OW74">
        <v>0</v>
      </c>
      <c r="OX74">
        <v>1</v>
      </c>
      <c r="OY74">
        <v>38</v>
      </c>
      <c r="OZ74">
        <v>0</v>
      </c>
      <c r="PA74">
        <v>0</v>
      </c>
      <c r="PB74">
        <v>0</v>
      </c>
      <c r="PC74">
        <v>12</v>
      </c>
      <c r="PD74">
        <v>1</v>
      </c>
      <c r="PE74">
        <v>7</v>
      </c>
      <c r="PF74">
        <v>55</v>
      </c>
      <c r="PG74">
        <v>2076</v>
      </c>
      <c r="PH74">
        <v>0</v>
      </c>
      <c r="PI74">
        <v>17</v>
      </c>
      <c r="PJ74">
        <v>0</v>
      </c>
      <c r="PK74">
        <v>90</v>
      </c>
      <c r="PL74">
        <v>329</v>
      </c>
      <c r="PM74">
        <v>16</v>
      </c>
      <c r="PN74">
        <v>0</v>
      </c>
      <c r="PO74">
        <v>0</v>
      </c>
      <c r="PP74">
        <v>0</v>
      </c>
      <c r="PQ74">
        <v>0</v>
      </c>
      <c r="PR74">
        <v>0</v>
      </c>
      <c r="PS74">
        <v>0</v>
      </c>
      <c r="PT74">
        <v>5</v>
      </c>
      <c r="PU74">
        <v>1</v>
      </c>
      <c r="PV74">
        <v>1</v>
      </c>
      <c r="PW74">
        <v>0</v>
      </c>
      <c r="PX74">
        <v>0</v>
      </c>
      <c r="PY74">
        <v>0</v>
      </c>
      <c r="PZ74">
        <v>0</v>
      </c>
      <c r="QA74">
        <v>0</v>
      </c>
      <c r="QB74">
        <v>0</v>
      </c>
      <c r="QC74">
        <v>0</v>
      </c>
      <c r="QD74">
        <v>0</v>
      </c>
      <c r="QE74">
        <v>69</v>
      </c>
      <c r="QF74">
        <v>511</v>
      </c>
      <c r="QG74">
        <v>0</v>
      </c>
      <c r="QH74">
        <v>4</v>
      </c>
      <c r="QI74">
        <v>0</v>
      </c>
      <c r="QJ74">
        <v>319</v>
      </c>
      <c r="QK74">
        <v>841</v>
      </c>
      <c r="QL74">
        <v>9</v>
      </c>
      <c r="QM74">
        <v>0</v>
      </c>
      <c r="QN74">
        <v>0</v>
      </c>
      <c r="QO74">
        <v>0</v>
      </c>
      <c r="QP74">
        <v>0</v>
      </c>
      <c r="QQ74">
        <v>0</v>
      </c>
      <c r="QR74">
        <v>0</v>
      </c>
      <c r="QS74">
        <v>0</v>
      </c>
      <c r="QT74">
        <v>0</v>
      </c>
      <c r="QU74">
        <v>0</v>
      </c>
      <c r="QV74">
        <v>0</v>
      </c>
      <c r="QW74">
        <v>0</v>
      </c>
      <c r="QX74">
        <v>0</v>
      </c>
      <c r="QY74">
        <v>0</v>
      </c>
      <c r="QZ74">
        <v>0</v>
      </c>
      <c r="RA74">
        <v>0</v>
      </c>
      <c r="RB74">
        <v>0</v>
      </c>
      <c r="RC74">
        <v>0</v>
      </c>
      <c r="RD74">
        <v>28</v>
      </c>
      <c r="RE74">
        <v>1197</v>
      </c>
      <c r="RF74">
        <v>0</v>
      </c>
      <c r="RG74">
        <v>0</v>
      </c>
      <c r="RH74">
        <v>0</v>
      </c>
      <c r="RI74">
        <v>3</v>
      </c>
      <c r="RJ74">
        <v>1</v>
      </c>
      <c r="RK74">
        <v>2</v>
      </c>
      <c r="RL74">
        <v>0</v>
      </c>
      <c r="RM74">
        <v>0</v>
      </c>
      <c r="RN74">
        <v>0</v>
      </c>
      <c r="RO74">
        <v>0</v>
      </c>
      <c r="RP74">
        <v>0</v>
      </c>
      <c r="RQ74">
        <v>0</v>
      </c>
      <c r="RR74">
        <v>0</v>
      </c>
      <c r="RS74">
        <v>0</v>
      </c>
      <c r="RT74">
        <v>0</v>
      </c>
      <c r="RU74">
        <v>0</v>
      </c>
      <c r="RV74">
        <v>0</v>
      </c>
      <c r="RW74">
        <v>0</v>
      </c>
      <c r="RX74">
        <v>0</v>
      </c>
      <c r="RY74">
        <v>0</v>
      </c>
      <c r="RZ74">
        <v>0</v>
      </c>
      <c r="SA74">
        <v>0</v>
      </c>
      <c r="SB74">
        <v>0</v>
      </c>
      <c r="SC74">
        <v>1</v>
      </c>
      <c r="SD74">
        <v>7</v>
      </c>
      <c r="SE74">
        <v>0</v>
      </c>
      <c r="SF74">
        <v>0</v>
      </c>
      <c r="SG74">
        <v>0</v>
      </c>
      <c r="SH74">
        <v>0</v>
      </c>
      <c r="SI74">
        <v>0</v>
      </c>
      <c r="SJ74">
        <v>0</v>
      </c>
      <c r="SK74">
        <v>0</v>
      </c>
      <c r="SL74">
        <v>0</v>
      </c>
      <c r="SM74">
        <v>0</v>
      </c>
      <c r="SN74">
        <v>0</v>
      </c>
      <c r="SO74">
        <v>0</v>
      </c>
      <c r="SP74">
        <v>0</v>
      </c>
      <c r="SQ74">
        <v>0</v>
      </c>
      <c r="SR74">
        <v>0</v>
      </c>
      <c r="SS74">
        <v>0</v>
      </c>
      <c r="ST74">
        <v>0</v>
      </c>
      <c r="SU74">
        <v>0</v>
      </c>
      <c r="SV74">
        <v>0</v>
      </c>
      <c r="SW74">
        <v>0</v>
      </c>
      <c r="SX74">
        <v>0</v>
      </c>
      <c r="SY74">
        <v>0</v>
      </c>
      <c r="SZ74">
        <v>0</v>
      </c>
      <c r="TA74">
        <v>0</v>
      </c>
      <c r="TB74">
        <v>0</v>
      </c>
      <c r="TC74">
        <v>0</v>
      </c>
      <c r="TD74">
        <v>0</v>
      </c>
      <c r="TE74">
        <v>0</v>
      </c>
      <c r="TF74">
        <v>0</v>
      </c>
      <c r="TG74">
        <v>0</v>
      </c>
      <c r="TH74">
        <v>0</v>
      </c>
      <c r="TI74">
        <v>0</v>
      </c>
      <c r="TJ74">
        <v>0</v>
      </c>
      <c r="TK74">
        <v>0</v>
      </c>
      <c r="TL74">
        <v>0</v>
      </c>
      <c r="TM74">
        <v>0</v>
      </c>
      <c r="TN74">
        <v>0</v>
      </c>
      <c r="TO74">
        <v>0</v>
      </c>
      <c r="TP74">
        <v>0</v>
      </c>
      <c r="TQ74">
        <v>0</v>
      </c>
      <c r="TR74">
        <v>0</v>
      </c>
      <c r="TS74">
        <v>0</v>
      </c>
      <c r="TT74">
        <v>0</v>
      </c>
      <c r="TU74">
        <v>0</v>
      </c>
      <c r="TV74">
        <v>0</v>
      </c>
      <c r="TW74">
        <v>0</v>
      </c>
      <c r="TX74">
        <v>0</v>
      </c>
      <c r="TY74">
        <v>0</v>
      </c>
      <c r="TZ74">
        <v>0</v>
      </c>
      <c r="UA74">
        <v>0</v>
      </c>
      <c r="UB74">
        <v>0</v>
      </c>
      <c r="UC74">
        <v>0</v>
      </c>
      <c r="UD74">
        <v>0</v>
      </c>
      <c r="UE74">
        <v>0</v>
      </c>
      <c r="UF74">
        <v>6</v>
      </c>
      <c r="UG74">
        <v>5</v>
      </c>
      <c r="UH74">
        <v>0</v>
      </c>
      <c r="UI74">
        <v>0</v>
      </c>
      <c r="UJ74">
        <v>0</v>
      </c>
      <c r="UK74">
        <v>0</v>
      </c>
      <c r="UL74">
        <v>0</v>
      </c>
      <c r="UM74">
        <v>0</v>
      </c>
      <c r="UN74">
        <v>0</v>
      </c>
      <c r="UO74">
        <v>0</v>
      </c>
      <c r="UP74">
        <v>0</v>
      </c>
      <c r="UQ74">
        <v>0</v>
      </c>
      <c r="UR74">
        <v>0</v>
      </c>
      <c r="US74">
        <v>0</v>
      </c>
      <c r="UT74">
        <v>0</v>
      </c>
      <c r="UU74">
        <v>0</v>
      </c>
      <c r="UV74">
        <v>0</v>
      </c>
      <c r="UW74">
        <v>0</v>
      </c>
      <c r="UX74">
        <v>0</v>
      </c>
      <c r="UY74">
        <v>0</v>
      </c>
      <c r="UZ74">
        <v>1</v>
      </c>
      <c r="VA74">
        <v>12</v>
      </c>
      <c r="VB74">
        <v>0</v>
      </c>
      <c r="VC74">
        <v>0</v>
      </c>
      <c r="VD74">
        <v>0</v>
      </c>
      <c r="VE74">
        <v>0</v>
      </c>
      <c r="VF74">
        <v>0</v>
      </c>
      <c r="VG74">
        <v>0</v>
      </c>
      <c r="VH74">
        <v>0</v>
      </c>
      <c r="VI74">
        <v>0</v>
      </c>
      <c r="VJ74">
        <v>0</v>
      </c>
      <c r="VK74">
        <v>0</v>
      </c>
      <c r="VL74">
        <v>0</v>
      </c>
      <c r="VM74">
        <v>0</v>
      </c>
      <c r="VN74">
        <v>0</v>
      </c>
      <c r="VO74">
        <v>0</v>
      </c>
      <c r="VP74">
        <v>0</v>
      </c>
      <c r="VQ74">
        <v>0</v>
      </c>
      <c r="VR74">
        <v>0</v>
      </c>
      <c r="VS74">
        <v>0</v>
      </c>
      <c r="VT74">
        <v>0</v>
      </c>
      <c r="VU74">
        <v>0</v>
      </c>
      <c r="VV74">
        <v>0</v>
      </c>
      <c r="VW74">
        <v>0</v>
      </c>
      <c r="VX74">
        <v>0</v>
      </c>
      <c r="VY74">
        <v>0</v>
      </c>
      <c r="VZ74">
        <v>0</v>
      </c>
      <c r="WA74">
        <v>0</v>
      </c>
      <c r="WB74">
        <v>0</v>
      </c>
      <c r="WC74">
        <v>0</v>
      </c>
      <c r="WD74">
        <v>0</v>
      </c>
      <c r="WE74">
        <v>3</v>
      </c>
      <c r="WF74">
        <v>1</v>
      </c>
      <c r="WG74">
        <v>0</v>
      </c>
      <c r="WH74">
        <v>0</v>
      </c>
      <c r="WI74">
        <v>0</v>
      </c>
      <c r="WJ74">
        <v>0</v>
      </c>
      <c r="WK74">
        <v>0</v>
      </c>
      <c r="WL74">
        <v>0</v>
      </c>
      <c r="WM74">
        <v>0</v>
      </c>
      <c r="WN74">
        <v>0</v>
      </c>
      <c r="WO74">
        <v>0</v>
      </c>
      <c r="WP74">
        <v>0</v>
      </c>
      <c r="WQ74">
        <v>0</v>
      </c>
      <c r="WR74">
        <v>0</v>
      </c>
      <c r="WS74">
        <v>0</v>
      </c>
      <c r="WT74">
        <v>0</v>
      </c>
      <c r="WU74">
        <v>0</v>
      </c>
      <c r="WV74">
        <v>0</v>
      </c>
      <c r="WW74">
        <v>0</v>
      </c>
      <c r="WX74">
        <v>0</v>
      </c>
      <c r="WY74">
        <v>4</v>
      </c>
      <c r="WZ74">
        <v>0</v>
      </c>
      <c r="XA74">
        <v>0</v>
      </c>
      <c r="XB74">
        <v>0</v>
      </c>
      <c r="XC74">
        <v>21</v>
      </c>
      <c r="XD74">
        <v>58</v>
      </c>
      <c r="XE74">
        <v>2</v>
      </c>
      <c r="XF74">
        <v>0</v>
      </c>
      <c r="XG74">
        <v>0</v>
      </c>
      <c r="XH74">
        <v>0</v>
      </c>
      <c r="XI74">
        <v>0</v>
      </c>
      <c r="XJ74">
        <v>0</v>
      </c>
      <c r="XK74">
        <v>0</v>
      </c>
      <c r="XL74">
        <v>0</v>
      </c>
      <c r="XM74">
        <v>0</v>
      </c>
      <c r="XN74">
        <v>0</v>
      </c>
      <c r="XO74">
        <v>0</v>
      </c>
      <c r="XP74">
        <v>0</v>
      </c>
      <c r="XQ74">
        <v>0</v>
      </c>
      <c r="XR74">
        <v>0</v>
      </c>
      <c r="XS74">
        <v>0</v>
      </c>
      <c r="XT74">
        <v>0</v>
      </c>
      <c r="XU74">
        <v>0</v>
      </c>
      <c r="XV74">
        <v>0</v>
      </c>
      <c r="XW74">
        <v>3</v>
      </c>
      <c r="XX74">
        <v>84</v>
      </c>
      <c r="XY74">
        <v>0</v>
      </c>
      <c r="XZ74">
        <v>0</v>
      </c>
      <c r="YA74">
        <v>0</v>
      </c>
      <c r="YB74">
        <v>6</v>
      </c>
      <c r="YC74">
        <v>0</v>
      </c>
      <c r="YD74">
        <v>0</v>
      </c>
      <c r="YE74">
        <v>0</v>
      </c>
      <c r="YF74">
        <v>0</v>
      </c>
      <c r="YG74">
        <v>0</v>
      </c>
      <c r="YH74">
        <v>0</v>
      </c>
      <c r="YI74">
        <v>0</v>
      </c>
      <c r="YJ74">
        <v>0</v>
      </c>
      <c r="YK74">
        <v>3</v>
      </c>
      <c r="YL74">
        <v>0</v>
      </c>
      <c r="YM74">
        <v>0</v>
      </c>
      <c r="YN74">
        <v>0</v>
      </c>
      <c r="YO74">
        <v>0</v>
      </c>
      <c r="YP74">
        <v>0</v>
      </c>
      <c r="YQ74">
        <v>0</v>
      </c>
      <c r="YR74">
        <v>0</v>
      </c>
      <c r="YS74">
        <v>0</v>
      </c>
      <c r="YT74">
        <v>0</v>
      </c>
      <c r="YU74">
        <v>0</v>
      </c>
      <c r="YV74">
        <v>1</v>
      </c>
      <c r="YW74">
        <v>10</v>
      </c>
      <c r="YX74">
        <v>0</v>
      </c>
      <c r="YY74">
        <v>0</v>
      </c>
      <c r="YZ74">
        <v>0</v>
      </c>
      <c r="ZA74">
        <v>0</v>
      </c>
      <c r="ZB74">
        <v>2</v>
      </c>
      <c r="ZC74">
        <v>0</v>
      </c>
      <c r="ZD74">
        <v>0</v>
      </c>
      <c r="ZE74">
        <v>0</v>
      </c>
      <c r="ZF74">
        <v>0</v>
      </c>
      <c r="ZG74">
        <v>0</v>
      </c>
      <c r="ZH74">
        <v>0</v>
      </c>
      <c r="ZI74">
        <v>0</v>
      </c>
      <c r="ZJ74">
        <v>0</v>
      </c>
      <c r="ZK74">
        <v>0</v>
      </c>
      <c r="ZL74">
        <v>0</v>
      </c>
      <c r="ZM74">
        <v>0</v>
      </c>
      <c r="ZN74">
        <v>0</v>
      </c>
      <c r="ZO74">
        <v>0</v>
      </c>
      <c r="ZP74">
        <v>0</v>
      </c>
      <c r="ZQ74">
        <v>0</v>
      </c>
      <c r="ZR74">
        <v>0</v>
      </c>
      <c r="ZS74">
        <v>0</v>
      </c>
      <c r="ZT74">
        <v>0</v>
      </c>
      <c r="ZU74">
        <v>2</v>
      </c>
      <c r="ZV74">
        <v>4</v>
      </c>
      <c r="ZW74">
        <v>0</v>
      </c>
      <c r="ZX74">
        <v>0</v>
      </c>
      <c r="ZY74">
        <v>0</v>
      </c>
      <c r="ZZ74">
        <v>7</v>
      </c>
      <c r="AAA74">
        <v>5</v>
      </c>
      <c r="AAB74">
        <v>0</v>
      </c>
      <c r="AAC74">
        <v>0</v>
      </c>
      <c r="AAD74">
        <v>0</v>
      </c>
      <c r="AAE74">
        <v>0</v>
      </c>
      <c r="AAF74">
        <v>0</v>
      </c>
      <c r="AAG74">
        <v>0</v>
      </c>
      <c r="AAH74">
        <v>0</v>
      </c>
      <c r="AAI74">
        <v>0</v>
      </c>
      <c r="AAJ74">
        <v>0</v>
      </c>
      <c r="AAK74">
        <v>0</v>
      </c>
      <c r="AAL74">
        <v>0</v>
      </c>
      <c r="AAM74">
        <v>0</v>
      </c>
      <c r="AAN74">
        <v>0</v>
      </c>
      <c r="AAO74">
        <v>0</v>
      </c>
      <c r="AAP74">
        <v>0</v>
      </c>
      <c r="AAQ74">
        <v>0</v>
      </c>
      <c r="AAR74">
        <v>0</v>
      </c>
      <c r="AAS74">
        <v>0</v>
      </c>
      <c r="AAT74">
        <v>3</v>
      </c>
      <c r="AAU74">
        <v>15</v>
      </c>
      <c r="AAV74">
        <v>0</v>
      </c>
      <c r="AAW74">
        <v>0</v>
      </c>
      <c r="AAX74">
        <v>0</v>
      </c>
      <c r="AAY74">
        <v>19</v>
      </c>
      <c r="AAZ74">
        <v>94</v>
      </c>
      <c r="ABA74">
        <v>0</v>
      </c>
      <c r="ABB74">
        <v>0</v>
      </c>
      <c r="ABC74">
        <v>0</v>
      </c>
      <c r="ABD74">
        <v>0</v>
      </c>
      <c r="ABE74">
        <v>0</v>
      </c>
      <c r="ABF74">
        <v>0</v>
      </c>
      <c r="ABG74">
        <v>0</v>
      </c>
      <c r="ABH74">
        <v>0</v>
      </c>
      <c r="ABI74">
        <v>0</v>
      </c>
      <c r="ABJ74">
        <v>0</v>
      </c>
      <c r="ABK74">
        <v>0</v>
      </c>
      <c r="ABL74">
        <v>0</v>
      </c>
      <c r="ABM74">
        <v>0</v>
      </c>
      <c r="ABN74">
        <v>0</v>
      </c>
      <c r="ABO74">
        <v>0</v>
      </c>
      <c r="ABP74">
        <v>0</v>
      </c>
      <c r="ABQ74">
        <v>0</v>
      </c>
      <c r="ABR74">
        <v>0</v>
      </c>
      <c r="ABS74">
        <v>20</v>
      </c>
      <c r="ABT74">
        <v>133</v>
      </c>
      <c r="ABU74">
        <v>0</v>
      </c>
      <c r="ABV74">
        <v>0</v>
      </c>
      <c r="ABW74">
        <v>0</v>
      </c>
      <c r="ABX74">
        <v>0</v>
      </c>
      <c r="ABY74">
        <v>1</v>
      </c>
      <c r="ABZ74">
        <v>0</v>
      </c>
      <c r="ACA74">
        <v>0</v>
      </c>
      <c r="ACB74">
        <v>0</v>
      </c>
      <c r="ACC74">
        <v>0</v>
      </c>
      <c r="ACD74">
        <v>0</v>
      </c>
      <c r="ACE74">
        <v>0</v>
      </c>
      <c r="ACF74">
        <v>0</v>
      </c>
      <c r="ACG74">
        <v>0</v>
      </c>
      <c r="ACH74">
        <v>0</v>
      </c>
      <c r="ACI74">
        <v>0</v>
      </c>
      <c r="ACJ74">
        <v>0</v>
      </c>
      <c r="ACK74">
        <v>0</v>
      </c>
      <c r="ACL74">
        <v>0</v>
      </c>
      <c r="ACM74">
        <v>0</v>
      </c>
      <c r="ACN74">
        <v>0</v>
      </c>
      <c r="ACO74">
        <v>0</v>
      </c>
      <c r="ACP74">
        <v>0</v>
      </c>
      <c r="ACQ74">
        <v>0</v>
      </c>
      <c r="ACR74">
        <v>0</v>
      </c>
      <c r="ACS74">
        <v>1</v>
      </c>
      <c r="ACT74">
        <v>0</v>
      </c>
      <c r="ACU74">
        <v>0</v>
      </c>
      <c r="ACV74">
        <v>0</v>
      </c>
      <c r="ACW74">
        <v>8</v>
      </c>
      <c r="ACX74">
        <v>3</v>
      </c>
      <c r="ACY74">
        <v>0</v>
      </c>
      <c r="ACZ74">
        <v>0</v>
      </c>
      <c r="ADA74">
        <v>0</v>
      </c>
      <c r="ADB74">
        <v>0</v>
      </c>
      <c r="ADC74">
        <v>0</v>
      </c>
      <c r="ADD74">
        <v>0</v>
      </c>
      <c r="ADE74">
        <v>0</v>
      </c>
      <c r="ADF74">
        <v>0</v>
      </c>
      <c r="ADG74">
        <v>0</v>
      </c>
      <c r="ADH74">
        <v>0</v>
      </c>
      <c r="ADI74">
        <v>0</v>
      </c>
      <c r="ADJ74">
        <v>0</v>
      </c>
      <c r="ADK74">
        <v>0</v>
      </c>
      <c r="ADL74">
        <v>0</v>
      </c>
      <c r="ADM74">
        <v>0</v>
      </c>
      <c r="ADN74">
        <v>0</v>
      </c>
      <c r="ADO74">
        <v>0</v>
      </c>
      <c r="ADP74">
        <v>0</v>
      </c>
      <c r="ADQ74">
        <v>3</v>
      </c>
      <c r="ADR74">
        <v>14</v>
      </c>
      <c r="ADS74">
        <v>0</v>
      </c>
      <c r="ADT74">
        <v>0</v>
      </c>
      <c r="ADU74">
        <v>0</v>
      </c>
      <c r="ADV74">
        <v>48</v>
      </c>
      <c r="ADW74">
        <v>17</v>
      </c>
      <c r="ADX74">
        <v>0</v>
      </c>
      <c r="ADY74">
        <v>0</v>
      </c>
      <c r="ADZ74">
        <v>0</v>
      </c>
      <c r="AEA74">
        <v>0</v>
      </c>
      <c r="AEB74">
        <v>0</v>
      </c>
      <c r="AEC74">
        <v>0</v>
      </c>
      <c r="AED74">
        <v>0</v>
      </c>
      <c r="AEE74">
        <v>0</v>
      </c>
      <c r="AEF74">
        <v>0</v>
      </c>
      <c r="AEG74">
        <v>0</v>
      </c>
      <c r="AEH74">
        <v>0</v>
      </c>
      <c r="AEI74">
        <v>0</v>
      </c>
      <c r="AEJ74">
        <v>0</v>
      </c>
      <c r="AEK74">
        <v>0</v>
      </c>
      <c r="AEL74">
        <v>0</v>
      </c>
      <c r="AEM74">
        <v>0</v>
      </c>
      <c r="AEN74">
        <v>0</v>
      </c>
      <c r="AEO74">
        <v>0</v>
      </c>
      <c r="AEP74">
        <v>10</v>
      </c>
      <c r="AEQ74">
        <v>75</v>
      </c>
      <c r="AER74">
        <v>0</v>
      </c>
      <c r="AES74">
        <v>0</v>
      </c>
      <c r="AET74">
        <v>0</v>
      </c>
      <c r="AEU74">
        <v>527</v>
      </c>
      <c r="AEV74">
        <v>1359</v>
      </c>
      <c r="AEW74">
        <v>30</v>
      </c>
      <c r="AEX74">
        <v>0</v>
      </c>
      <c r="AEY74">
        <v>0</v>
      </c>
      <c r="AEZ74">
        <v>0</v>
      </c>
      <c r="AFA74">
        <v>0</v>
      </c>
      <c r="AFB74">
        <v>0</v>
      </c>
      <c r="AFC74">
        <v>0</v>
      </c>
      <c r="AFD74">
        <v>8</v>
      </c>
      <c r="AFE74">
        <v>1</v>
      </c>
      <c r="AFF74">
        <v>1</v>
      </c>
      <c r="AFG74">
        <v>0</v>
      </c>
      <c r="AFH74">
        <v>0</v>
      </c>
      <c r="AFI74">
        <v>0</v>
      </c>
      <c r="AFJ74">
        <v>0</v>
      </c>
      <c r="AFK74">
        <v>0</v>
      </c>
      <c r="AFL74">
        <v>0</v>
      </c>
      <c r="AFM74">
        <v>0</v>
      </c>
      <c r="AFN74">
        <v>0</v>
      </c>
      <c r="AFO74">
        <v>141</v>
      </c>
      <c r="AFP74">
        <v>2067</v>
      </c>
      <c r="AFQ74">
        <v>0</v>
      </c>
      <c r="AFR74">
        <v>4</v>
      </c>
      <c r="AFS74">
        <v>0</v>
      </c>
      <c r="AFT74">
        <v>0</v>
      </c>
      <c r="AFU74">
        <v>0</v>
      </c>
      <c r="AFV74">
        <v>0</v>
      </c>
      <c r="AFW74">
        <v>0</v>
      </c>
      <c r="AFX74">
        <v>0</v>
      </c>
      <c r="AFY74">
        <v>0</v>
      </c>
      <c r="AFZ74">
        <v>0</v>
      </c>
      <c r="AGA74">
        <v>0</v>
      </c>
      <c r="AGB74">
        <v>0</v>
      </c>
      <c r="AGC74">
        <v>0</v>
      </c>
      <c r="AGD74">
        <v>0</v>
      </c>
      <c r="AGE74">
        <v>0</v>
      </c>
      <c r="AGF74">
        <v>0</v>
      </c>
      <c r="AGG74">
        <v>0</v>
      </c>
      <c r="AGH74">
        <v>0</v>
      </c>
      <c r="AGI74">
        <v>0</v>
      </c>
      <c r="AGJ74">
        <v>0</v>
      </c>
      <c r="AGK74">
        <v>0</v>
      </c>
      <c r="AGL74">
        <v>0</v>
      </c>
      <c r="AGM74">
        <v>0</v>
      </c>
      <c r="AGN74">
        <v>0</v>
      </c>
      <c r="AGO74">
        <v>0</v>
      </c>
      <c r="AGP74">
        <v>0</v>
      </c>
      <c r="AGQ74">
        <v>0</v>
      </c>
      <c r="AGR74">
        <v>0</v>
      </c>
      <c r="AGS74">
        <v>0</v>
      </c>
      <c r="AGT74">
        <v>0</v>
      </c>
      <c r="AGU74">
        <v>0</v>
      </c>
      <c r="AGV74">
        <v>0</v>
      </c>
      <c r="AGW74">
        <v>0</v>
      </c>
      <c r="AGX74">
        <v>0</v>
      </c>
      <c r="AGY74">
        <v>0</v>
      </c>
      <c r="AGZ74">
        <v>0</v>
      </c>
      <c r="AHA74">
        <v>0</v>
      </c>
      <c r="AHB74">
        <v>0</v>
      </c>
      <c r="AHC74">
        <v>0</v>
      </c>
      <c r="AHD74">
        <v>0</v>
      </c>
      <c r="AHE74">
        <v>0</v>
      </c>
      <c r="AHF74">
        <v>0</v>
      </c>
      <c r="AHG74">
        <v>0</v>
      </c>
      <c r="AHH74">
        <v>0</v>
      </c>
      <c r="AHI74">
        <v>0</v>
      </c>
      <c r="AHJ74">
        <v>0</v>
      </c>
      <c r="AHK74">
        <v>0</v>
      </c>
      <c r="AHL74">
        <v>0</v>
      </c>
      <c r="AHM74">
        <v>0</v>
      </c>
      <c r="AHN74">
        <v>0</v>
      </c>
      <c r="AHO74">
        <v>0</v>
      </c>
      <c r="AHP74">
        <v>0</v>
      </c>
      <c r="AHQ74">
        <v>0</v>
      </c>
      <c r="AHR74">
        <v>1</v>
      </c>
      <c r="AHS74">
        <v>0</v>
      </c>
      <c r="AHT74">
        <v>0</v>
      </c>
      <c r="AHU74">
        <v>0</v>
      </c>
      <c r="AHV74">
        <v>0</v>
      </c>
      <c r="AHW74">
        <v>0</v>
      </c>
      <c r="AHX74">
        <v>0</v>
      </c>
      <c r="AHY74">
        <v>0</v>
      </c>
      <c r="AHZ74">
        <v>0</v>
      </c>
      <c r="AIA74">
        <v>0</v>
      </c>
      <c r="AIB74">
        <v>0</v>
      </c>
      <c r="AIC74">
        <v>0</v>
      </c>
      <c r="AID74">
        <v>0</v>
      </c>
      <c r="AIE74">
        <v>0</v>
      </c>
      <c r="AIF74">
        <v>0</v>
      </c>
      <c r="AIG74">
        <v>0</v>
      </c>
      <c r="AIH74">
        <v>0</v>
      </c>
      <c r="AII74">
        <v>0</v>
      </c>
      <c r="AIJ74">
        <v>0</v>
      </c>
      <c r="AIK74">
        <v>0</v>
      </c>
      <c r="AIL74">
        <v>0</v>
      </c>
      <c r="AIM74">
        <v>1</v>
      </c>
      <c r="AIN74">
        <v>0</v>
      </c>
      <c r="AIO74">
        <v>0</v>
      </c>
      <c r="AIP74">
        <v>0</v>
      </c>
      <c r="AIQ74">
        <v>0</v>
      </c>
      <c r="AIR74">
        <v>0</v>
      </c>
      <c r="AIS74">
        <v>0</v>
      </c>
      <c r="AIT74">
        <v>0</v>
      </c>
      <c r="AIU74">
        <v>0</v>
      </c>
      <c r="AIV74">
        <v>0</v>
      </c>
      <c r="AIW74">
        <v>0</v>
      </c>
      <c r="AIX74">
        <v>0</v>
      </c>
      <c r="AIY74">
        <v>0</v>
      </c>
      <c r="AIZ74">
        <v>0</v>
      </c>
      <c r="AJA74">
        <v>0</v>
      </c>
      <c r="AJB74">
        <v>0</v>
      </c>
      <c r="AJC74">
        <v>0</v>
      </c>
      <c r="AJD74">
        <v>0</v>
      </c>
      <c r="AJE74">
        <v>0</v>
      </c>
      <c r="AJF74">
        <v>0</v>
      </c>
      <c r="AJG74">
        <v>0</v>
      </c>
      <c r="AJH74">
        <v>0</v>
      </c>
      <c r="AJI74">
        <v>0</v>
      </c>
      <c r="AJJ74">
        <v>0</v>
      </c>
      <c r="AJK74">
        <v>0</v>
      </c>
      <c r="AJL74">
        <v>0</v>
      </c>
      <c r="AJM74">
        <v>0</v>
      </c>
      <c r="AJN74">
        <v>0</v>
      </c>
      <c r="AJO74">
        <v>0</v>
      </c>
      <c r="AJP74">
        <v>1080</v>
      </c>
      <c r="AJQ74">
        <v>1</v>
      </c>
      <c r="AJR74">
        <v>0</v>
      </c>
      <c r="AJS74">
        <v>0</v>
      </c>
      <c r="AJT74">
        <v>0</v>
      </c>
      <c r="AJU74">
        <v>0</v>
      </c>
      <c r="AJV74">
        <v>0</v>
      </c>
      <c r="AJW74">
        <v>0</v>
      </c>
      <c r="AJX74">
        <v>0</v>
      </c>
      <c r="AJY74">
        <v>0</v>
      </c>
      <c r="AJZ74">
        <v>0</v>
      </c>
      <c r="AKA74">
        <v>0</v>
      </c>
      <c r="AKB74">
        <v>0</v>
      </c>
      <c r="AKC74">
        <v>0</v>
      </c>
      <c r="AKD74">
        <v>0</v>
      </c>
      <c r="AKE74">
        <v>0</v>
      </c>
      <c r="AKF74">
        <v>214</v>
      </c>
      <c r="AKG74">
        <v>3</v>
      </c>
      <c r="AKH74">
        <v>0</v>
      </c>
      <c r="AKI74">
        <v>0</v>
      </c>
      <c r="AKJ74">
        <v>0</v>
      </c>
      <c r="AKK74">
        <v>0</v>
      </c>
      <c r="AKL74">
        <v>0</v>
      </c>
      <c r="AKM74">
        <v>0</v>
      </c>
      <c r="AKN74">
        <v>0</v>
      </c>
      <c r="AKO74">
        <v>0</v>
      </c>
      <c r="AKP74">
        <v>0</v>
      </c>
      <c r="AKQ74">
        <v>0</v>
      </c>
      <c r="AKR74">
        <v>0</v>
      </c>
      <c r="AKS74">
        <v>0</v>
      </c>
      <c r="AKT74">
        <v>0</v>
      </c>
      <c r="AKU74">
        <v>0</v>
      </c>
      <c r="AKV74">
        <v>0</v>
      </c>
      <c r="AKW74">
        <v>0</v>
      </c>
      <c r="AKX74">
        <v>0</v>
      </c>
      <c r="AKY74">
        <v>0</v>
      </c>
      <c r="AKZ74">
        <v>0</v>
      </c>
      <c r="ALA74">
        <v>0</v>
      </c>
      <c r="ALB74">
        <v>0</v>
      </c>
      <c r="ALC74">
        <v>0</v>
      </c>
      <c r="ALD74">
        <v>0</v>
      </c>
      <c r="ALE74">
        <v>0</v>
      </c>
      <c r="ALF74">
        <v>0</v>
      </c>
      <c r="ALG74">
        <v>0</v>
      </c>
      <c r="ALH74">
        <v>0</v>
      </c>
    </row>
    <row r="75" spans="1:996" hidden="1">
      <c r="A75" s="178" t="s">
        <v>195</v>
      </c>
      <c r="B75">
        <v>436</v>
      </c>
      <c r="C75">
        <v>650</v>
      </c>
      <c r="D75">
        <v>18</v>
      </c>
      <c r="E75">
        <v>15</v>
      </c>
      <c r="F75">
        <v>0</v>
      </c>
      <c r="G75">
        <v>6</v>
      </c>
      <c r="H75">
        <v>0</v>
      </c>
      <c r="I75">
        <v>94</v>
      </c>
      <c r="J75">
        <v>0</v>
      </c>
      <c r="K75">
        <v>0</v>
      </c>
      <c r="L75">
        <v>0</v>
      </c>
      <c r="M75">
        <v>0</v>
      </c>
      <c r="N75">
        <v>17</v>
      </c>
      <c r="O75">
        <v>32</v>
      </c>
      <c r="P75">
        <v>0</v>
      </c>
      <c r="Q75">
        <v>0</v>
      </c>
      <c r="R75">
        <v>0</v>
      </c>
      <c r="S75">
        <v>5</v>
      </c>
      <c r="T75">
        <v>0</v>
      </c>
      <c r="U75">
        <v>0</v>
      </c>
      <c r="V75">
        <v>28</v>
      </c>
      <c r="W75">
        <v>1301</v>
      </c>
      <c r="X75">
        <v>0</v>
      </c>
      <c r="Y75">
        <v>137</v>
      </c>
      <c r="Z75">
        <v>0</v>
      </c>
      <c r="AA75">
        <v>638</v>
      </c>
      <c r="AB75">
        <v>342</v>
      </c>
      <c r="AC75">
        <v>3</v>
      </c>
      <c r="AD75">
        <v>1</v>
      </c>
      <c r="AE75">
        <v>0</v>
      </c>
      <c r="AF75">
        <v>5</v>
      </c>
      <c r="AG75">
        <v>0</v>
      </c>
      <c r="AH75">
        <v>13</v>
      </c>
      <c r="AI75">
        <v>0</v>
      </c>
      <c r="AJ75">
        <v>0</v>
      </c>
      <c r="AK75">
        <v>0</v>
      </c>
      <c r="AL75">
        <v>0</v>
      </c>
      <c r="AM75">
        <v>2</v>
      </c>
      <c r="AN75">
        <v>29</v>
      </c>
      <c r="AO75">
        <v>0</v>
      </c>
      <c r="AP75">
        <v>1</v>
      </c>
      <c r="AQ75">
        <v>0</v>
      </c>
      <c r="AR75">
        <v>7</v>
      </c>
      <c r="AS75">
        <v>0</v>
      </c>
      <c r="AT75">
        <v>1</v>
      </c>
      <c r="AU75">
        <v>117</v>
      </c>
      <c r="AV75">
        <v>1159</v>
      </c>
      <c r="AW75">
        <v>0</v>
      </c>
      <c r="AX75">
        <v>44</v>
      </c>
      <c r="AY75">
        <v>0</v>
      </c>
      <c r="AZ75">
        <v>6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3</v>
      </c>
      <c r="BU75">
        <v>9</v>
      </c>
      <c r="BV75">
        <v>0</v>
      </c>
      <c r="BW75">
        <v>0</v>
      </c>
      <c r="BX75">
        <v>0</v>
      </c>
      <c r="BY75">
        <v>0</v>
      </c>
      <c r="BZ75">
        <v>2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1</v>
      </c>
      <c r="CT75">
        <v>3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1</v>
      </c>
      <c r="DV75">
        <v>0</v>
      </c>
      <c r="DW75">
        <v>1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1</v>
      </c>
      <c r="ES75">
        <v>0</v>
      </c>
      <c r="ET75">
        <v>0</v>
      </c>
      <c r="EU75">
        <v>0</v>
      </c>
      <c r="EV75">
        <v>22</v>
      </c>
      <c r="EW75">
        <v>3</v>
      </c>
      <c r="EX75">
        <v>14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36</v>
      </c>
      <c r="FP75">
        <v>25</v>
      </c>
      <c r="FQ75">
        <v>100</v>
      </c>
      <c r="FR75">
        <v>0</v>
      </c>
      <c r="FS75">
        <v>0</v>
      </c>
      <c r="FT75">
        <v>0</v>
      </c>
      <c r="FU75">
        <v>955</v>
      </c>
      <c r="FV75">
        <v>4</v>
      </c>
      <c r="FW75">
        <v>304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35</v>
      </c>
      <c r="GO75">
        <v>1140</v>
      </c>
      <c r="GP75">
        <v>2438</v>
      </c>
      <c r="GQ75">
        <v>0</v>
      </c>
      <c r="GR75">
        <v>125</v>
      </c>
      <c r="GS75">
        <v>0</v>
      </c>
      <c r="GT75">
        <v>13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2</v>
      </c>
      <c r="HO75">
        <v>15</v>
      </c>
      <c r="HP75">
        <v>0</v>
      </c>
      <c r="HQ75">
        <v>2</v>
      </c>
      <c r="HR75">
        <v>0</v>
      </c>
      <c r="HS75">
        <v>56</v>
      </c>
      <c r="HT75">
        <v>114</v>
      </c>
      <c r="HU75">
        <v>11</v>
      </c>
      <c r="HV75">
        <v>0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14</v>
      </c>
      <c r="IF75">
        <v>6</v>
      </c>
      <c r="IG75">
        <v>0</v>
      </c>
      <c r="IH75">
        <v>1</v>
      </c>
      <c r="II75">
        <v>0</v>
      </c>
      <c r="IJ75">
        <v>0</v>
      </c>
      <c r="IK75">
        <v>1</v>
      </c>
      <c r="IL75">
        <v>0</v>
      </c>
      <c r="IM75">
        <v>10</v>
      </c>
      <c r="IN75">
        <v>213</v>
      </c>
      <c r="IO75">
        <v>0</v>
      </c>
      <c r="IP75">
        <v>22</v>
      </c>
      <c r="IQ75">
        <v>0</v>
      </c>
      <c r="IR75">
        <v>10</v>
      </c>
      <c r="IS75">
        <v>16</v>
      </c>
      <c r="IT75">
        <v>0</v>
      </c>
      <c r="IU75">
        <v>3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7</v>
      </c>
      <c r="JE75">
        <v>4</v>
      </c>
      <c r="JF75">
        <v>0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1</v>
      </c>
      <c r="JM75">
        <v>41</v>
      </c>
      <c r="JN75">
        <v>0</v>
      </c>
      <c r="JO75">
        <v>16</v>
      </c>
      <c r="JP75">
        <v>0</v>
      </c>
      <c r="JQ75">
        <v>247</v>
      </c>
      <c r="JR75">
        <v>147</v>
      </c>
      <c r="JS75">
        <v>0</v>
      </c>
      <c r="JT75">
        <v>0</v>
      </c>
      <c r="JU75">
        <v>0</v>
      </c>
      <c r="JV75">
        <v>5</v>
      </c>
      <c r="JW75">
        <v>0</v>
      </c>
      <c r="JX75">
        <v>2</v>
      </c>
      <c r="JY75">
        <v>0</v>
      </c>
      <c r="JZ75">
        <v>0</v>
      </c>
      <c r="KA75">
        <v>0</v>
      </c>
      <c r="KB75">
        <v>0</v>
      </c>
      <c r="KC75">
        <v>2</v>
      </c>
      <c r="KD75">
        <v>11</v>
      </c>
      <c r="KE75">
        <v>0</v>
      </c>
      <c r="KF75">
        <v>0</v>
      </c>
      <c r="KG75">
        <v>0</v>
      </c>
      <c r="KH75">
        <v>3</v>
      </c>
      <c r="KI75">
        <v>0</v>
      </c>
      <c r="KJ75">
        <v>1</v>
      </c>
      <c r="KK75">
        <v>17</v>
      </c>
      <c r="KL75">
        <v>435</v>
      </c>
      <c r="KM75">
        <v>0</v>
      </c>
      <c r="KN75">
        <v>36</v>
      </c>
      <c r="KO75">
        <v>0</v>
      </c>
      <c r="KP75">
        <v>29</v>
      </c>
      <c r="KQ75">
        <v>1</v>
      </c>
      <c r="KR75">
        <v>0</v>
      </c>
      <c r="KS75">
        <v>0</v>
      </c>
      <c r="KT75">
        <v>0</v>
      </c>
      <c r="KU75">
        <v>2</v>
      </c>
      <c r="KV75">
        <v>0</v>
      </c>
      <c r="KW75">
        <v>0</v>
      </c>
      <c r="KX75">
        <v>0</v>
      </c>
      <c r="KY75">
        <v>0</v>
      </c>
      <c r="KZ75">
        <v>0</v>
      </c>
      <c r="LA75">
        <v>0</v>
      </c>
      <c r="LB75">
        <v>0</v>
      </c>
      <c r="LC75">
        <v>1</v>
      </c>
      <c r="LD75">
        <v>0</v>
      </c>
      <c r="LE75">
        <v>0</v>
      </c>
      <c r="LF75">
        <v>0</v>
      </c>
      <c r="LG75">
        <v>0</v>
      </c>
      <c r="LH75">
        <v>0</v>
      </c>
      <c r="LI75">
        <v>0</v>
      </c>
      <c r="LJ75">
        <v>0</v>
      </c>
      <c r="LK75">
        <v>33</v>
      </c>
      <c r="LL75">
        <v>0</v>
      </c>
      <c r="LM75">
        <v>2</v>
      </c>
      <c r="LN75">
        <v>0</v>
      </c>
      <c r="LO75">
        <v>81</v>
      </c>
      <c r="LP75">
        <v>0</v>
      </c>
      <c r="LQ75">
        <v>19</v>
      </c>
      <c r="LR75">
        <v>0</v>
      </c>
      <c r="LS75">
        <v>0</v>
      </c>
      <c r="LT75">
        <v>0</v>
      </c>
      <c r="LU75">
        <v>0</v>
      </c>
      <c r="LV75">
        <v>0</v>
      </c>
      <c r="LW75">
        <v>0</v>
      </c>
      <c r="LX75">
        <v>0</v>
      </c>
      <c r="LY75">
        <v>0</v>
      </c>
      <c r="LZ75">
        <v>0</v>
      </c>
      <c r="MA75">
        <v>0</v>
      </c>
      <c r="MB75">
        <v>0</v>
      </c>
      <c r="MC75">
        <v>0</v>
      </c>
      <c r="MD75">
        <v>0</v>
      </c>
      <c r="ME75">
        <v>0</v>
      </c>
      <c r="MF75">
        <v>0</v>
      </c>
      <c r="MG75">
        <v>0</v>
      </c>
      <c r="MH75">
        <v>0</v>
      </c>
      <c r="MI75">
        <v>93</v>
      </c>
      <c r="MJ75">
        <v>193</v>
      </c>
      <c r="MK75">
        <v>0</v>
      </c>
      <c r="ML75">
        <v>5</v>
      </c>
      <c r="MM75">
        <v>0</v>
      </c>
      <c r="MN75">
        <v>123</v>
      </c>
      <c r="MO75">
        <v>10</v>
      </c>
      <c r="MP75">
        <v>2</v>
      </c>
      <c r="MQ75">
        <v>0</v>
      </c>
      <c r="MR75">
        <v>0</v>
      </c>
      <c r="MS75">
        <v>0</v>
      </c>
      <c r="MT75">
        <v>0</v>
      </c>
      <c r="MU75">
        <v>27</v>
      </c>
      <c r="MV75">
        <v>0</v>
      </c>
      <c r="MW75">
        <v>0</v>
      </c>
      <c r="MX75">
        <v>0</v>
      </c>
      <c r="MY75">
        <v>0</v>
      </c>
      <c r="MZ75">
        <v>0</v>
      </c>
      <c r="NA75">
        <v>0</v>
      </c>
      <c r="NB75">
        <v>0</v>
      </c>
      <c r="NC75">
        <v>0</v>
      </c>
      <c r="ND75">
        <v>0</v>
      </c>
      <c r="NE75">
        <v>0</v>
      </c>
      <c r="NF75">
        <v>0</v>
      </c>
      <c r="NG75">
        <v>0</v>
      </c>
      <c r="NH75">
        <v>9</v>
      </c>
      <c r="NI75">
        <v>171</v>
      </c>
      <c r="NJ75">
        <v>0</v>
      </c>
      <c r="NK75">
        <v>1</v>
      </c>
      <c r="NL75">
        <v>0</v>
      </c>
      <c r="NM75">
        <v>148</v>
      </c>
      <c r="NN75">
        <v>44</v>
      </c>
      <c r="NO75">
        <v>4</v>
      </c>
      <c r="NP75">
        <v>2</v>
      </c>
      <c r="NQ75">
        <v>0</v>
      </c>
      <c r="NR75">
        <v>1</v>
      </c>
      <c r="NS75">
        <v>0</v>
      </c>
      <c r="NT75">
        <v>4</v>
      </c>
      <c r="NU75">
        <v>0</v>
      </c>
      <c r="NV75">
        <v>0</v>
      </c>
      <c r="NW75">
        <v>0</v>
      </c>
      <c r="NX75">
        <v>0</v>
      </c>
      <c r="NY75">
        <v>3</v>
      </c>
      <c r="NZ75">
        <v>3</v>
      </c>
      <c r="OA75">
        <v>0</v>
      </c>
      <c r="OB75">
        <v>0</v>
      </c>
      <c r="OC75">
        <v>0</v>
      </c>
      <c r="OD75">
        <v>2</v>
      </c>
      <c r="OE75">
        <v>0</v>
      </c>
      <c r="OF75">
        <v>0</v>
      </c>
      <c r="OG75">
        <v>301</v>
      </c>
      <c r="OH75">
        <v>512</v>
      </c>
      <c r="OI75">
        <v>0</v>
      </c>
      <c r="OJ75">
        <v>131</v>
      </c>
      <c r="OK75">
        <v>0</v>
      </c>
      <c r="OL75">
        <v>2765</v>
      </c>
      <c r="OM75">
        <v>1333</v>
      </c>
      <c r="ON75">
        <v>375</v>
      </c>
      <c r="OO75">
        <v>21</v>
      </c>
      <c r="OP75">
        <v>0</v>
      </c>
      <c r="OQ75">
        <v>19</v>
      </c>
      <c r="OR75">
        <v>0</v>
      </c>
      <c r="OS75">
        <v>140</v>
      </c>
      <c r="OT75">
        <v>0</v>
      </c>
      <c r="OU75">
        <v>0</v>
      </c>
      <c r="OV75">
        <v>0</v>
      </c>
      <c r="OW75">
        <v>0</v>
      </c>
      <c r="OX75">
        <v>45</v>
      </c>
      <c r="OY75">
        <v>86</v>
      </c>
      <c r="OZ75">
        <v>0</v>
      </c>
      <c r="PA75">
        <v>2</v>
      </c>
      <c r="PB75">
        <v>0</v>
      </c>
      <c r="PC75">
        <v>17</v>
      </c>
      <c r="PD75">
        <v>1</v>
      </c>
      <c r="PE75">
        <v>73</v>
      </c>
      <c r="PF75">
        <v>1747</v>
      </c>
      <c r="PG75">
        <v>6624</v>
      </c>
      <c r="PH75">
        <v>0</v>
      </c>
      <c r="PI75">
        <v>522</v>
      </c>
      <c r="PJ75">
        <v>0</v>
      </c>
      <c r="PK75">
        <v>128</v>
      </c>
      <c r="PL75">
        <v>321</v>
      </c>
      <c r="PM75">
        <v>23</v>
      </c>
      <c r="PN75">
        <v>0</v>
      </c>
      <c r="PO75">
        <v>0</v>
      </c>
      <c r="PP75">
        <v>0</v>
      </c>
      <c r="PQ75">
        <v>0</v>
      </c>
      <c r="PR75">
        <v>0</v>
      </c>
      <c r="PS75">
        <v>0</v>
      </c>
      <c r="PT75">
        <v>54</v>
      </c>
      <c r="PU75">
        <v>0</v>
      </c>
      <c r="PV75">
        <v>0</v>
      </c>
      <c r="PW75">
        <v>0</v>
      </c>
      <c r="PX75">
        <v>0</v>
      </c>
      <c r="PY75">
        <v>0</v>
      </c>
      <c r="PZ75">
        <v>0</v>
      </c>
      <c r="QA75">
        <v>0</v>
      </c>
      <c r="QB75">
        <v>0</v>
      </c>
      <c r="QC75">
        <v>0</v>
      </c>
      <c r="QD75">
        <v>0</v>
      </c>
      <c r="QE75">
        <v>368</v>
      </c>
      <c r="QF75">
        <v>894</v>
      </c>
      <c r="QG75">
        <v>0</v>
      </c>
      <c r="QH75">
        <v>9</v>
      </c>
      <c r="QI75">
        <v>0</v>
      </c>
      <c r="QJ75">
        <v>747</v>
      </c>
      <c r="QK75">
        <v>524</v>
      </c>
      <c r="QL75">
        <v>52</v>
      </c>
      <c r="QM75">
        <v>0</v>
      </c>
      <c r="QN75">
        <v>0</v>
      </c>
      <c r="QO75">
        <v>0</v>
      </c>
      <c r="QP75">
        <v>0</v>
      </c>
      <c r="QQ75">
        <v>0</v>
      </c>
      <c r="QR75">
        <v>0</v>
      </c>
      <c r="QS75">
        <v>20</v>
      </c>
      <c r="QT75">
        <v>0</v>
      </c>
      <c r="QU75">
        <v>0</v>
      </c>
      <c r="QV75">
        <v>0</v>
      </c>
      <c r="QW75">
        <v>0</v>
      </c>
      <c r="QX75">
        <v>0</v>
      </c>
      <c r="QY75">
        <v>0</v>
      </c>
      <c r="QZ75">
        <v>0</v>
      </c>
      <c r="RA75">
        <v>0</v>
      </c>
      <c r="RB75">
        <v>0</v>
      </c>
      <c r="RC75">
        <v>0</v>
      </c>
      <c r="RD75">
        <v>125</v>
      </c>
      <c r="RE75">
        <v>1468</v>
      </c>
      <c r="RF75">
        <v>0</v>
      </c>
      <c r="RG75">
        <v>53</v>
      </c>
      <c r="RH75">
        <v>0</v>
      </c>
      <c r="RI75">
        <v>28</v>
      </c>
      <c r="RJ75">
        <v>10</v>
      </c>
      <c r="RK75">
        <v>0</v>
      </c>
      <c r="RL75">
        <v>0</v>
      </c>
      <c r="RM75">
        <v>0</v>
      </c>
      <c r="RN75">
        <v>0</v>
      </c>
      <c r="RO75">
        <v>0</v>
      </c>
      <c r="RP75">
        <v>0</v>
      </c>
      <c r="RQ75">
        <v>0</v>
      </c>
      <c r="RR75">
        <v>0</v>
      </c>
      <c r="RS75">
        <v>0</v>
      </c>
      <c r="RT75">
        <v>0</v>
      </c>
      <c r="RU75">
        <v>0</v>
      </c>
      <c r="RV75">
        <v>0</v>
      </c>
      <c r="RW75">
        <v>0</v>
      </c>
      <c r="RX75">
        <v>0</v>
      </c>
      <c r="RY75">
        <v>0</v>
      </c>
      <c r="RZ75">
        <v>0</v>
      </c>
      <c r="SA75">
        <v>0</v>
      </c>
      <c r="SB75">
        <v>0</v>
      </c>
      <c r="SC75">
        <v>4</v>
      </c>
      <c r="SD75">
        <v>42</v>
      </c>
      <c r="SE75">
        <v>0</v>
      </c>
      <c r="SF75">
        <v>0</v>
      </c>
      <c r="SG75">
        <v>0</v>
      </c>
      <c r="SH75">
        <v>0</v>
      </c>
      <c r="SI75">
        <v>0</v>
      </c>
      <c r="SJ75">
        <v>0</v>
      </c>
      <c r="SK75">
        <v>0</v>
      </c>
      <c r="SL75">
        <v>0</v>
      </c>
      <c r="SM75">
        <v>0</v>
      </c>
      <c r="SN75">
        <v>0</v>
      </c>
      <c r="SO75">
        <v>0</v>
      </c>
      <c r="SP75">
        <v>0</v>
      </c>
      <c r="SQ75">
        <v>0</v>
      </c>
      <c r="SR75">
        <v>0</v>
      </c>
      <c r="SS75">
        <v>0</v>
      </c>
      <c r="ST75">
        <v>0</v>
      </c>
      <c r="SU75">
        <v>0</v>
      </c>
      <c r="SV75">
        <v>0</v>
      </c>
      <c r="SW75">
        <v>0</v>
      </c>
      <c r="SX75">
        <v>0</v>
      </c>
      <c r="SY75">
        <v>0</v>
      </c>
      <c r="SZ75">
        <v>0</v>
      </c>
      <c r="TA75">
        <v>0</v>
      </c>
      <c r="TB75">
        <v>0</v>
      </c>
      <c r="TC75">
        <v>0</v>
      </c>
      <c r="TD75">
        <v>0</v>
      </c>
      <c r="TE75">
        <v>0</v>
      </c>
      <c r="TF75">
        <v>0</v>
      </c>
      <c r="TG75">
        <v>0</v>
      </c>
      <c r="TH75">
        <v>0</v>
      </c>
      <c r="TI75">
        <v>0</v>
      </c>
      <c r="TJ75">
        <v>0</v>
      </c>
      <c r="TK75">
        <v>0</v>
      </c>
      <c r="TL75">
        <v>0</v>
      </c>
      <c r="TM75">
        <v>0</v>
      </c>
      <c r="TN75">
        <v>0</v>
      </c>
      <c r="TO75">
        <v>0</v>
      </c>
      <c r="TP75">
        <v>0</v>
      </c>
      <c r="TQ75">
        <v>0</v>
      </c>
      <c r="TR75">
        <v>0</v>
      </c>
      <c r="TS75">
        <v>0</v>
      </c>
      <c r="TT75">
        <v>0</v>
      </c>
      <c r="TU75">
        <v>0</v>
      </c>
      <c r="TV75">
        <v>0</v>
      </c>
      <c r="TW75">
        <v>0</v>
      </c>
      <c r="TX75">
        <v>0</v>
      </c>
      <c r="TY75">
        <v>0</v>
      </c>
      <c r="TZ75">
        <v>0</v>
      </c>
      <c r="UA75">
        <v>2</v>
      </c>
      <c r="UB75">
        <v>2</v>
      </c>
      <c r="UC75">
        <v>0</v>
      </c>
      <c r="UD75">
        <v>0</v>
      </c>
      <c r="UE75">
        <v>0</v>
      </c>
      <c r="UF75">
        <v>0</v>
      </c>
      <c r="UG75">
        <v>0</v>
      </c>
      <c r="UH75">
        <v>0</v>
      </c>
      <c r="UI75">
        <v>0</v>
      </c>
      <c r="UJ75">
        <v>0</v>
      </c>
      <c r="UK75">
        <v>0</v>
      </c>
      <c r="UL75">
        <v>0</v>
      </c>
      <c r="UM75">
        <v>0</v>
      </c>
      <c r="UN75">
        <v>0</v>
      </c>
      <c r="UO75">
        <v>0</v>
      </c>
      <c r="UP75">
        <v>0</v>
      </c>
      <c r="UQ75">
        <v>0</v>
      </c>
      <c r="UR75">
        <v>0</v>
      </c>
      <c r="US75">
        <v>0</v>
      </c>
      <c r="UT75">
        <v>0</v>
      </c>
      <c r="UU75">
        <v>0</v>
      </c>
      <c r="UV75">
        <v>0</v>
      </c>
      <c r="UW75">
        <v>0</v>
      </c>
      <c r="UX75">
        <v>0</v>
      </c>
      <c r="UY75">
        <v>0</v>
      </c>
      <c r="UZ75">
        <v>0</v>
      </c>
      <c r="VA75">
        <v>0</v>
      </c>
      <c r="VB75">
        <v>0</v>
      </c>
      <c r="VC75">
        <v>0</v>
      </c>
      <c r="VD75">
        <v>0</v>
      </c>
      <c r="VE75">
        <v>1</v>
      </c>
      <c r="VF75">
        <v>0</v>
      </c>
      <c r="VG75">
        <v>0</v>
      </c>
      <c r="VH75">
        <v>0</v>
      </c>
      <c r="VI75">
        <v>0</v>
      </c>
      <c r="VJ75">
        <v>0</v>
      </c>
      <c r="VK75">
        <v>0</v>
      </c>
      <c r="VL75">
        <v>0</v>
      </c>
      <c r="VM75">
        <v>0</v>
      </c>
      <c r="VN75">
        <v>0</v>
      </c>
      <c r="VO75">
        <v>0</v>
      </c>
      <c r="VP75">
        <v>0</v>
      </c>
      <c r="VQ75">
        <v>0</v>
      </c>
      <c r="VR75">
        <v>0</v>
      </c>
      <c r="VS75">
        <v>0</v>
      </c>
      <c r="VT75">
        <v>0</v>
      </c>
      <c r="VU75">
        <v>0</v>
      </c>
      <c r="VV75">
        <v>0</v>
      </c>
      <c r="VW75">
        <v>0</v>
      </c>
      <c r="VX75">
        <v>0</v>
      </c>
      <c r="VY75">
        <v>0</v>
      </c>
      <c r="VZ75">
        <v>1</v>
      </c>
      <c r="WA75">
        <v>0</v>
      </c>
      <c r="WB75">
        <v>0</v>
      </c>
      <c r="WC75">
        <v>0</v>
      </c>
      <c r="WD75">
        <v>4</v>
      </c>
      <c r="WE75">
        <v>0</v>
      </c>
      <c r="WF75">
        <v>0</v>
      </c>
      <c r="WG75">
        <v>0</v>
      </c>
      <c r="WH75">
        <v>0</v>
      </c>
      <c r="WI75">
        <v>0</v>
      </c>
      <c r="WJ75">
        <v>0</v>
      </c>
      <c r="WK75">
        <v>0</v>
      </c>
      <c r="WL75">
        <v>0</v>
      </c>
      <c r="WM75">
        <v>0</v>
      </c>
      <c r="WN75">
        <v>0</v>
      </c>
      <c r="WO75">
        <v>0</v>
      </c>
      <c r="WP75">
        <v>0</v>
      </c>
      <c r="WQ75">
        <v>0</v>
      </c>
      <c r="WR75">
        <v>0</v>
      </c>
      <c r="WS75">
        <v>0</v>
      </c>
      <c r="WT75">
        <v>0</v>
      </c>
      <c r="WU75">
        <v>0</v>
      </c>
      <c r="WV75">
        <v>0</v>
      </c>
      <c r="WW75">
        <v>0</v>
      </c>
      <c r="WX75">
        <v>0</v>
      </c>
      <c r="WY75">
        <v>4</v>
      </c>
      <c r="WZ75">
        <v>0</v>
      </c>
      <c r="XA75">
        <v>0</v>
      </c>
      <c r="XB75">
        <v>0</v>
      </c>
      <c r="XC75">
        <v>21</v>
      </c>
      <c r="XD75">
        <v>6</v>
      </c>
      <c r="XE75">
        <v>1</v>
      </c>
      <c r="XF75">
        <v>0</v>
      </c>
      <c r="XG75">
        <v>0</v>
      </c>
      <c r="XH75">
        <v>0</v>
      </c>
      <c r="XI75">
        <v>0</v>
      </c>
      <c r="XJ75">
        <v>0</v>
      </c>
      <c r="XK75">
        <v>0</v>
      </c>
      <c r="XL75">
        <v>0</v>
      </c>
      <c r="XM75">
        <v>0</v>
      </c>
      <c r="XN75">
        <v>0</v>
      </c>
      <c r="XO75">
        <v>0</v>
      </c>
      <c r="XP75">
        <v>0</v>
      </c>
      <c r="XQ75">
        <v>0</v>
      </c>
      <c r="XR75">
        <v>0</v>
      </c>
      <c r="XS75">
        <v>0</v>
      </c>
      <c r="XT75">
        <v>0</v>
      </c>
      <c r="XU75">
        <v>0</v>
      </c>
      <c r="XV75">
        <v>0</v>
      </c>
      <c r="XW75">
        <v>6</v>
      </c>
      <c r="XX75">
        <v>34</v>
      </c>
      <c r="XY75">
        <v>0</v>
      </c>
      <c r="XZ75">
        <v>0</v>
      </c>
      <c r="YA75">
        <v>0</v>
      </c>
      <c r="YB75">
        <v>8</v>
      </c>
      <c r="YC75">
        <v>12</v>
      </c>
      <c r="YD75">
        <v>2</v>
      </c>
      <c r="YE75">
        <v>0</v>
      </c>
      <c r="YF75">
        <v>0</v>
      </c>
      <c r="YG75">
        <v>0</v>
      </c>
      <c r="YH75">
        <v>0</v>
      </c>
      <c r="YI75">
        <v>0</v>
      </c>
      <c r="YJ75">
        <v>0</v>
      </c>
      <c r="YK75">
        <v>0</v>
      </c>
      <c r="YL75">
        <v>0</v>
      </c>
      <c r="YM75">
        <v>0</v>
      </c>
      <c r="YN75">
        <v>0</v>
      </c>
      <c r="YO75">
        <v>0</v>
      </c>
      <c r="YP75">
        <v>0</v>
      </c>
      <c r="YQ75">
        <v>0</v>
      </c>
      <c r="YR75">
        <v>0</v>
      </c>
      <c r="YS75">
        <v>0</v>
      </c>
      <c r="YT75">
        <v>0</v>
      </c>
      <c r="YU75">
        <v>0</v>
      </c>
      <c r="YV75">
        <v>14</v>
      </c>
      <c r="YW75">
        <v>36</v>
      </c>
      <c r="YX75">
        <v>0</v>
      </c>
      <c r="YY75">
        <v>1</v>
      </c>
      <c r="YZ75">
        <v>0</v>
      </c>
      <c r="ZA75">
        <v>1</v>
      </c>
      <c r="ZB75">
        <v>3</v>
      </c>
      <c r="ZC75">
        <v>1</v>
      </c>
      <c r="ZD75">
        <v>0</v>
      </c>
      <c r="ZE75">
        <v>0</v>
      </c>
      <c r="ZF75">
        <v>0</v>
      </c>
      <c r="ZG75">
        <v>0</v>
      </c>
      <c r="ZH75">
        <v>0</v>
      </c>
      <c r="ZI75">
        <v>0</v>
      </c>
      <c r="ZJ75">
        <v>0</v>
      </c>
      <c r="ZK75">
        <v>0</v>
      </c>
      <c r="ZL75">
        <v>0</v>
      </c>
      <c r="ZM75">
        <v>0</v>
      </c>
      <c r="ZN75">
        <v>0</v>
      </c>
      <c r="ZO75">
        <v>0</v>
      </c>
      <c r="ZP75">
        <v>0</v>
      </c>
      <c r="ZQ75">
        <v>0</v>
      </c>
      <c r="ZR75">
        <v>0</v>
      </c>
      <c r="ZS75">
        <v>0</v>
      </c>
      <c r="ZT75">
        <v>0</v>
      </c>
      <c r="ZU75">
        <v>2</v>
      </c>
      <c r="ZV75">
        <v>7</v>
      </c>
      <c r="ZW75">
        <v>0</v>
      </c>
      <c r="ZX75">
        <v>0</v>
      </c>
      <c r="ZY75">
        <v>0</v>
      </c>
      <c r="ZZ75">
        <v>64</v>
      </c>
      <c r="AAA75">
        <v>53</v>
      </c>
      <c r="AAB75">
        <v>6</v>
      </c>
      <c r="AAC75">
        <v>0</v>
      </c>
      <c r="AAD75">
        <v>0</v>
      </c>
      <c r="AAE75">
        <v>0</v>
      </c>
      <c r="AAF75">
        <v>0</v>
      </c>
      <c r="AAG75">
        <v>0</v>
      </c>
      <c r="AAH75">
        <v>0</v>
      </c>
      <c r="AAI75">
        <v>0</v>
      </c>
      <c r="AAJ75">
        <v>0</v>
      </c>
      <c r="AAK75">
        <v>0</v>
      </c>
      <c r="AAL75">
        <v>0</v>
      </c>
      <c r="AAM75">
        <v>0</v>
      </c>
      <c r="AAN75">
        <v>0</v>
      </c>
      <c r="AAO75">
        <v>0</v>
      </c>
      <c r="AAP75">
        <v>0</v>
      </c>
      <c r="AAQ75">
        <v>0</v>
      </c>
      <c r="AAR75">
        <v>0</v>
      </c>
      <c r="AAS75">
        <v>0</v>
      </c>
      <c r="AAT75">
        <v>56</v>
      </c>
      <c r="AAU75">
        <v>179</v>
      </c>
      <c r="AAV75">
        <v>0</v>
      </c>
      <c r="AAW75">
        <v>3</v>
      </c>
      <c r="AAX75">
        <v>0</v>
      </c>
      <c r="AAY75">
        <v>48</v>
      </c>
      <c r="AAZ75">
        <v>17</v>
      </c>
      <c r="ABA75">
        <v>7</v>
      </c>
      <c r="ABB75">
        <v>0</v>
      </c>
      <c r="ABC75">
        <v>0</v>
      </c>
      <c r="ABD75">
        <v>0</v>
      </c>
      <c r="ABE75">
        <v>0</v>
      </c>
      <c r="ABF75">
        <v>0</v>
      </c>
      <c r="ABG75">
        <v>0</v>
      </c>
      <c r="ABH75">
        <v>0</v>
      </c>
      <c r="ABI75">
        <v>0</v>
      </c>
      <c r="ABJ75">
        <v>0</v>
      </c>
      <c r="ABK75">
        <v>0</v>
      </c>
      <c r="ABL75">
        <v>0</v>
      </c>
      <c r="ABM75">
        <v>0</v>
      </c>
      <c r="ABN75">
        <v>0</v>
      </c>
      <c r="ABO75">
        <v>0</v>
      </c>
      <c r="ABP75">
        <v>0</v>
      </c>
      <c r="ABQ75">
        <v>0</v>
      </c>
      <c r="ABR75">
        <v>0</v>
      </c>
      <c r="ABS75">
        <v>9</v>
      </c>
      <c r="ABT75">
        <v>81</v>
      </c>
      <c r="ABU75">
        <v>0</v>
      </c>
      <c r="ABV75">
        <v>1</v>
      </c>
      <c r="ABW75">
        <v>0</v>
      </c>
      <c r="ABX75">
        <v>7</v>
      </c>
      <c r="ABY75">
        <v>0</v>
      </c>
      <c r="ABZ75">
        <v>0</v>
      </c>
      <c r="ACA75">
        <v>0</v>
      </c>
      <c r="ACB75">
        <v>0</v>
      </c>
      <c r="ACC75">
        <v>0</v>
      </c>
      <c r="ACD75">
        <v>0</v>
      </c>
      <c r="ACE75">
        <v>0</v>
      </c>
      <c r="ACF75">
        <v>0</v>
      </c>
      <c r="ACG75">
        <v>0</v>
      </c>
      <c r="ACH75">
        <v>0</v>
      </c>
      <c r="ACI75">
        <v>0</v>
      </c>
      <c r="ACJ75">
        <v>0</v>
      </c>
      <c r="ACK75">
        <v>0</v>
      </c>
      <c r="ACL75">
        <v>0</v>
      </c>
      <c r="ACM75">
        <v>0</v>
      </c>
      <c r="ACN75">
        <v>0</v>
      </c>
      <c r="ACO75">
        <v>0</v>
      </c>
      <c r="ACP75">
        <v>0</v>
      </c>
      <c r="ACQ75">
        <v>0</v>
      </c>
      <c r="ACR75">
        <v>0</v>
      </c>
      <c r="ACS75">
        <v>7</v>
      </c>
      <c r="ACT75">
        <v>0</v>
      </c>
      <c r="ACU75">
        <v>0</v>
      </c>
      <c r="ACV75">
        <v>0</v>
      </c>
      <c r="ACW75">
        <v>105</v>
      </c>
      <c r="ACX75">
        <v>17</v>
      </c>
      <c r="ACY75">
        <v>8</v>
      </c>
      <c r="ACZ75">
        <v>0</v>
      </c>
      <c r="ADA75">
        <v>0</v>
      </c>
      <c r="ADB75">
        <v>0</v>
      </c>
      <c r="ADC75">
        <v>0</v>
      </c>
      <c r="ADD75">
        <v>0</v>
      </c>
      <c r="ADE75">
        <v>0</v>
      </c>
      <c r="ADF75">
        <v>2</v>
      </c>
      <c r="ADG75">
        <v>0</v>
      </c>
      <c r="ADH75">
        <v>0</v>
      </c>
      <c r="ADI75">
        <v>0</v>
      </c>
      <c r="ADJ75">
        <v>0</v>
      </c>
      <c r="ADK75">
        <v>0</v>
      </c>
      <c r="ADL75">
        <v>0</v>
      </c>
      <c r="ADM75">
        <v>0</v>
      </c>
      <c r="ADN75">
        <v>0</v>
      </c>
      <c r="ADO75">
        <v>0</v>
      </c>
      <c r="ADP75">
        <v>0</v>
      </c>
      <c r="ADQ75">
        <v>43</v>
      </c>
      <c r="ADR75">
        <v>175</v>
      </c>
      <c r="ADS75">
        <v>0</v>
      </c>
      <c r="ADT75">
        <v>3</v>
      </c>
      <c r="ADU75">
        <v>0</v>
      </c>
      <c r="ADV75">
        <v>128</v>
      </c>
      <c r="ADW75">
        <v>19</v>
      </c>
      <c r="ADX75">
        <v>4</v>
      </c>
      <c r="ADY75">
        <v>0</v>
      </c>
      <c r="ADZ75">
        <v>0</v>
      </c>
      <c r="AEA75">
        <v>0</v>
      </c>
      <c r="AEB75">
        <v>0</v>
      </c>
      <c r="AEC75">
        <v>0</v>
      </c>
      <c r="AED75">
        <v>0</v>
      </c>
      <c r="AEE75">
        <v>0</v>
      </c>
      <c r="AEF75">
        <v>0</v>
      </c>
      <c r="AEG75">
        <v>0</v>
      </c>
      <c r="AEH75">
        <v>0</v>
      </c>
      <c r="AEI75">
        <v>0</v>
      </c>
      <c r="AEJ75">
        <v>0</v>
      </c>
      <c r="AEK75">
        <v>0</v>
      </c>
      <c r="AEL75">
        <v>0</v>
      </c>
      <c r="AEM75">
        <v>0</v>
      </c>
      <c r="AEN75">
        <v>0</v>
      </c>
      <c r="AEO75">
        <v>0</v>
      </c>
      <c r="AEP75">
        <v>137</v>
      </c>
      <c r="AEQ75">
        <v>288</v>
      </c>
      <c r="AER75">
        <v>0</v>
      </c>
      <c r="AES75">
        <v>0</v>
      </c>
      <c r="AET75">
        <v>0</v>
      </c>
      <c r="AEU75">
        <v>1290</v>
      </c>
      <c r="AEV75">
        <v>982</v>
      </c>
      <c r="AEW75">
        <v>104</v>
      </c>
      <c r="AEX75">
        <v>0</v>
      </c>
      <c r="AEY75">
        <v>0</v>
      </c>
      <c r="AEZ75">
        <v>0</v>
      </c>
      <c r="AFA75">
        <v>0</v>
      </c>
      <c r="AFB75">
        <v>0</v>
      </c>
      <c r="AFC75">
        <v>0</v>
      </c>
      <c r="AFD75">
        <v>76</v>
      </c>
      <c r="AFE75">
        <v>0</v>
      </c>
      <c r="AFF75">
        <v>0</v>
      </c>
      <c r="AFG75">
        <v>0</v>
      </c>
      <c r="AFH75">
        <v>0</v>
      </c>
      <c r="AFI75">
        <v>0</v>
      </c>
      <c r="AFJ75">
        <v>0</v>
      </c>
      <c r="AFK75">
        <v>0</v>
      </c>
      <c r="AFL75">
        <v>0</v>
      </c>
      <c r="AFM75">
        <v>0</v>
      </c>
      <c r="AFN75">
        <v>0</v>
      </c>
      <c r="AFO75">
        <v>766</v>
      </c>
      <c r="AFP75">
        <v>3218</v>
      </c>
      <c r="AFQ75">
        <v>0</v>
      </c>
      <c r="AFR75">
        <v>70</v>
      </c>
      <c r="AFS75">
        <v>0</v>
      </c>
      <c r="AFT75">
        <v>0</v>
      </c>
      <c r="AFU75">
        <v>0</v>
      </c>
      <c r="AFV75">
        <v>0</v>
      </c>
      <c r="AFW75">
        <v>0</v>
      </c>
      <c r="AFX75">
        <v>0</v>
      </c>
      <c r="AFY75">
        <v>0</v>
      </c>
      <c r="AFZ75">
        <v>0</v>
      </c>
      <c r="AGA75">
        <v>0</v>
      </c>
      <c r="AGB75">
        <v>0</v>
      </c>
      <c r="AGC75">
        <v>0</v>
      </c>
      <c r="AGD75">
        <v>0</v>
      </c>
      <c r="AGE75">
        <v>0</v>
      </c>
      <c r="AGF75">
        <v>0</v>
      </c>
      <c r="AGG75">
        <v>0</v>
      </c>
      <c r="AGH75">
        <v>0</v>
      </c>
      <c r="AGI75">
        <v>0</v>
      </c>
      <c r="AGJ75">
        <v>0</v>
      </c>
      <c r="AGK75">
        <v>0</v>
      </c>
      <c r="AGL75">
        <v>0</v>
      </c>
      <c r="AGM75">
        <v>0</v>
      </c>
      <c r="AGN75">
        <v>0</v>
      </c>
      <c r="AGO75">
        <v>0</v>
      </c>
      <c r="AGP75">
        <v>0</v>
      </c>
      <c r="AGQ75">
        <v>0</v>
      </c>
      <c r="AGR75">
        <v>0</v>
      </c>
      <c r="AGS75">
        <v>0</v>
      </c>
      <c r="AGT75">
        <v>0</v>
      </c>
      <c r="AGU75">
        <v>0</v>
      </c>
      <c r="AGV75">
        <v>0</v>
      </c>
      <c r="AGW75">
        <v>0</v>
      </c>
      <c r="AGX75">
        <v>0</v>
      </c>
      <c r="AGY75">
        <v>0</v>
      </c>
      <c r="AGZ75">
        <v>0</v>
      </c>
      <c r="AHA75">
        <v>0</v>
      </c>
      <c r="AHB75">
        <v>0</v>
      </c>
      <c r="AHC75">
        <v>0</v>
      </c>
      <c r="AHD75">
        <v>0</v>
      </c>
      <c r="AHE75">
        <v>0</v>
      </c>
      <c r="AHF75">
        <v>0</v>
      </c>
      <c r="AHG75">
        <v>0</v>
      </c>
      <c r="AHH75">
        <v>0</v>
      </c>
      <c r="AHI75">
        <v>0</v>
      </c>
      <c r="AHJ75">
        <v>0</v>
      </c>
      <c r="AHK75">
        <v>0</v>
      </c>
      <c r="AHL75">
        <v>0</v>
      </c>
      <c r="AHM75">
        <v>0</v>
      </c>
      <c r="AHN75">
        <v>0</v>
      </c>
      <c r="AHO75">
        <v>0</v>
      </c>
      <c r="AHP75">
        <v>0</v>
      </c>
      <c r="AHQ75">
        <v>0</v>
      </c>
      <c r="AHR75">
        <v>0</v>
      </c>
      <c r="AHS75">
        <v>0</v>
      </c>
      <c r="AHT75">
        <v>0</v>
      </c>
      <c r="AHU75">
        <v>0</v>
      </c>
      <c r="AHV75">
        <v>0</v>
      </c>
      <c r="AHW75">
        <v>0</v>
      </c>
      <c r="AHX75">
        <v>0</v>
      </c>
      <c r="AHY75">
        <v>0</v>
      </c>
      <c r="AHZ75">
        <v>0</v>
      </c>
      <c r="AIA75">
        <v>0</v>
      </c>
      <c r="AIB75">
        <v>0</v>
      </c>
      <c r="AIC75">
        <v>0</v>
      </c>
      <c r="AID75">
        <v>0</v>
      </c>
      <c r="AIE75">
        <v>0</v>
      </c>
      <c r="AIF75">
        <v>0</v>
      </c>
      <c r="AIG75">
        <v>0</v>
      </c>
      <c r="AIH75">
        <v>0</v>
      </c>
      <c r="AII75">
        <v>0</v>
      </c>
      <c r="AIJ75">
        <v>0</v>
      </c>
      <c r="AIK75">
        <v>0</v>
      </c>
      <c r="AIL75">
        <v>0</v>
      </c>
      <c r="AIM75">
        <v>0</v>
      </c>
      <c r="AIN75">
        <v>0</v>
      </c>
      <c r="AIO75">
        <v>0</v>
      </c>
      <c r="AIP75">
        <v>0</v>
      </c>
      <c r="AIQ75">
        <v>0</v>
      </c>
      <c r="AIR75">
        <v>0</v>
      </c>
      <c r="AIS75">
        <v>0</v>
      </c>
      <c r="AIT75">
        <v>0</v>
      </c>
      <c r="AIU75">
        <v>0</v>
      </c>
      <c r="AIV75">
        <v>0</v>
      </c>
      <c r="AIW75">
        <v>0</v>
      </c>
      <c r="AIX75">
        <v>0</v>
      </c>
      <c r="AIY75">
        <v>0</v>
      </c>
      <c r="AIZ75">
        <v>0</v>
      </c>
      <c r="AJA75">
        <v>0</v>
      </c>
      <c r="AJB75">
        <v>0</v>
      </c>
      <c r="AJC75">
        <v>0</v>
      </c>
      <c r="AJD75">
        <v>0</v>
      </c>
      <c r="AJE75">
        <v>0</v>
      </c>
      <c r="AJF75">
        <v>0</v>
      </c>
      <c r="AJG75">
        <v>0</v>
      </c>
      <c r="AJH75">
        <v>0</v>
      </c>
      <c r="AJI75">
        <v>0</v>
      </c>
      <c r="AJJ75">
        <v>0</v>
      </c>
      <c r="AJK75">
        <v>0</v>
      </c>
      <c r="AJL75">
        <v>0</v>
      </c>
      <c r="AJM75">
        <v>0</v>
      </c>
      <c r="AJN75">
        <v>0</v>
      </c>
      <c r="AJO75">
        <v>0</v>
      </c>
      <c r="AJP75">
        <v>1254</v>
      </c>
      <c r="AJQ75">
        <v>0</v>
      </c>
      <c r="AJR75">
        <v>0</v>
      </c>
      <c r="AJS75">
        <v>0</v>
      </c>
      <c r="AJT75">
        <v>0</v>
      </c>
      <c r="AJU75">
        <v>0</v>
      </c>
      <c r="AJV75">
        <v>0</v>
      </c>
      <c r="AJW75">
        <v>0</v>
      </c>
      <c r="AJX75">
        <v>0</v>
      </c>
      <c r="AJY75">
        <v>0</v>
      </c>
      <c r="AJZ75">
        <v>0</v>
      </c>
      <c r="AKA75">
        <v>0</v>
      </c>
      <c r="AKB75">
        <v>0</v>
      </c>
      <c r="AKC75">
        <v>0</v>
      </c>
      <c r="AKD75">
        <v>0</v>
      </c>
      <c r="AKE75">
        <v>0</v>
      </c>
      <c r="AKF75">
        <v>467</v>
      </c>
      <c r="AKG75">
        <v>54</v>
      </c>
      <c r="AKH75">
        <v>0</v>
      </c>
      <c r="AKI75">
        <v>0</v>
      </c>
      <c r="AKJ75">
        <v>0</v>
      </c>
      <c r="AKK75">
        <v>0</v>
      </c>
      <c r="AKL75">
        <v>0</v>
      </c>
      <c r="AKM75">
        <v>0</v>
      </c>
      <c r="AKN75">
        <v>0</v>
      </c>
      <c r="AKO75">
        <v>0</v>
      </c>
      <c r="AKP75">
        <v>0</v>
      </c>
      <c r="AKQ75">
        <v>0</v>
      </c>
      <c r="AKR75">
        <v>0</v>
      </c>
      <c r="AKS75">
        <v>0</v>
      </c>
      <c r="AKT75">
        <v>0</v>
      </c>
      <c r="AKU75">
        <v>0</v>
      </c>
      <c r="AKV75">
        <v>0</v>
      </c>
      <c r="AKW75">
        <v>0</v>
      </c>
      <c r="AKX75">
        <v>0</v>
      </c>
      <c r="AKY75">
        <v>0</v>
      </c>
      <c r="AKZ75">
        <v>0</v>
      </c>
      <c r="ALA75">
        <v>0</v>
      </c>
      <c r="ALB75">
        <v>0</v>
      </c>
      <c r="ALC75">
        <v>0</v>
      </c>
      <c r="ALD75">
        <v>0</v>
      </c>
      <c r="ALE75">
        <v>0</v>
      </c>
      <c r="ALF75">
        <v>0</v>
      </c>
      <c r="ALG75">
        <v>0</v>
      </c>
      <c r="ALH75">
        <v>0</v>
      </c>
    </row>
    <row r="76" spans="1:996" hidden="1">
      <c r="A76" s="178" t="s">
        <v>196</v>
      </c>
      <c r="B76">
        <v>696</v>
      </c>
      <c r="C76">
        <v>240</v>
      </c>
      <c r="D76">
        <v>13</v>
      </c>
      <c r="E76">
        <v>72</v>
      </c>
      <c r="F76">
        <v>0</v>
      </c>
      <c r="G76">
        <v>5</v>
      </c>
      <c r="H76">
        <v>0</v>
      </c>
      <c r="I76">
        <v>6</v>
      </c>
      <c r="J76">
        <v>0</v>
      </c>
      <c r="K76">
        <v>0</v>
      </c>
      <c r="L76">
        <v>0</v>
      </c>
      <c r="M76">
        <v>0</v>
      </c>
      <c r="N76">
        <v>0</v>
      </c>
      <c r="O76">
        <v>40</v>
      </c>
      <c r="P76">
        <v>0</v>
      </c>
      <c r="Q76">
        <v>0</v>
      </c>
      <c r="R76">
        <v>0</v>
      </c>
      <c r="S76">
        <v>10</v>
      </c>
      <c r="T76">
        <v>0</v>
      </c>
      <c r="U76">
        <v>0</v>
      </c>
      <c r="V76">
        <v>4</v>
      </c>
      <c r="W76">
        <v>1086</v>
      </c>
      <c r="X76">
        <v>0</v>
      </c>
      <c r="Y76">
        <v>6</v>
      </c>
      <c r="Z76">
        <v>0</v>
      </c>
      <c r="AA76">
        <v>59</v>
      </c>
      <c r="AB76">
        <v>30</v>
      </c>
      <c r="AC76">
        <v>11</v>
      </c>
      <c r="AD76">
        <v>5</v>
      </c>
      <c r="AE76">
        <v>0</v>
      </c>
      <c r="AF76">
        <v>1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10</v>
      </c>
      <c r="AO76">
        <v>0</v>
      </c>
      <c r="AP76">
        <v>0</v>
      </c>
      <c r="AQ76">
        <v>0</v>
      </c>
      <c r="AR76">
        <v>1</v>
      </c>
      <c r="AS76">
        <v>0</v>
      </c>
      <c r="AT76">
        <v>0</v>
      </c>
      <c r="AU76">
        <v>31</v>
      </c>
      <c r="AV76">
        <v>148</v>
      </c>
      <c r="AW76">
        <v>0</v>
      </c>
      <c r="AX76">
        <v>4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180</v>
      </c>
      <c r="BU76">
        <v>180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16</v>
      </c>
      <c r="CS76">
        <v>8</v>
      </c>
      <c r="CT76">
        <v>24</v>
      </c>
      <c r="CU76">
        <v>0</v>
      </c>
      <c r="CV76">
        <v>0</v>
      </c>
      <c r="CW76">
        <v>0</v>
      </c>
      <c r="CX76">
        <v>71</v>
      </c>
      <c r="CY76">
        <v>57</v>
      </c>
      <c r="CZ76">
        <v>17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2</v>
      </c>
      <c r="DR76">
        <v>8</v>
      </c>
      <c r="DS76">
        <v>155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1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39</v>
      </c>
      <c r="FP76">
        <v>0</v>
      </c>
      <c r="FQ76">
        <v>40</v>
      </c>
      <c r="FR76">
        <v>0</v>
      </c>
      <c r="FS76">
        <v>0</v>
      </c>
      <c r="FT76">
        <v>0</v>
      </c>
      <c r="FU76">
        <v>1124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59</v>
      </c>
      <c r="GO76">
        <v>697</v>
      </c>
      <c r="GP76">
        <v>1880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  <c r="HS76">
        <v>2</v>
      </c>
      <c r="HT76">
        <v>3</v>
      </c>
      <c r="HU76">
        <v>2</v>
      </c>
      <c r="HV76">
        <v>0</v>
      </c>
      <c r="HW76">
        <v>0</v>
      </c>
      <c r="HX76">
        <v>0</v>
      </c>
      <c r="HY76">
        <v>0</v>
      </c>
      <c r="HZ76">
        <v>0</v>
      </c>
      <c r="IA76">
        <v>0</v>
      </c>
      <c r="IB76">
        <v>0</v>
      </c>
      <c r="IC76">
        <v>0</v>
      </c>
      <c r="ID76">
        <v>0</v>
      </c>
      <c r="IE76">
        <v>0</v>
      </c>
      <c r="IF76">
        <v>0</v>
      </c>
      <c r="IG76">
        <v>0</v>
      </c>
      <c r="IH76">
        <v>0</v>
      </c>
      <c r="II76">
        <v>0</v>
      </c>
      <c r="IJ76">
        <v>0</v>
      </c>
      <c r="IK76">
        <v>0</v>
      </c>
      <c r="IL76">
        <v>0</v>
      </c>
      <c r="IM76">
        <v>1</v>
      </c>
      <c r="IN76">
        <v>8</v>
      </c>
      <c r="IO76">
        <v>0</v>
      </c>
      <c r="IP76">
        <v>1</v>
      </c>
      <c r="IQ76">
        <v>0</v>
      </c>
      <c r="IR76">
        <v>9</v>
      </c>
      <c r="IS76">
        <v>22</v>
      </c>
      <c r="IT76">
        <v>0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31</v>
      </c>
      <c r="JN76">
        <v>0</v>
      </c>
      <c r="JO76">
        <v>4</v>
      </c>
      <c r="JP76">
        <v>0</v>
      </c>
      <c r="JQ76">
        <v>45</v>
      </c>
      <c r="JR76">
        <v>40</v>
      </c>
      <c r="JS76">
        <v>13</v>
      </c>
      <c r="JT76">
        <v>3</v>
      </c>
      <c r="JU76">
        <v>0</v>
      </c>
      <c r="JV76">
        <v>1</v>
      </c>
      <c r="JW76">
        <v>0</v>
      </c>
      <c r="JX76">
        <v>0</v>
      </c>
      <c r="JY76">
        <v>0</v>
      </c>
      <c r="JZ76">
        <v>0</v>
      </c>
      <c r="KA76">
        <v>0</v>
      </c>
      <c r="KB76">
        <v>0</v>
      </c>
      <c r="KC76">
        <v>0</v>
      </c>
      <c r="KD76">
        <v>1</v>
      </c>
      <c r="KE76">
        <v>0</v>
      </c>
      <c r="KF76">
        <v>0</v>
      </c>
      <c r="KG76">
        <v>0</v>
      </c>
      <c r="KH76">
        <v>0</v>
      </c>
      <c r="KI76">
        <v>0</v>
      </c>
      <c r="KJ76">
        <v>0</v>
      </c>
      <c r="KK76">
        <v>6</v>
      </c>
      <c r="KL76">
        <v>109</v>
      </c>
      <c r="KM76">
        <v>0</v>
      </c>
      <c r="KN76">
        <v>1</v>
      </c>
      <c r="KO76">
        <v>0</v>
      </c>
      <c r="KP76">
        <v>8</v>
      </c>
      <c r="KQ76">
        <v>1</v>
      </c>
      <c r="KR76">
        <v>2</v>
      </c>
      <c r="KS76">
        <v>0</v>
      </c>
      <c r="KT76">
        <v>0</v>
      </c>
      <c r="KU76">
        <v>0</v>
      </c>
      <c r="KV76">
        <v>0</v>
      </c>
      <c r="KW76">
        <v>0</v>
      </c>
      <c r="KX76">
        <v>0</v>
      </c>
      <c r="KY76">
        <v>0</v>
      </c>
      <c r="KZ76">
        <v>0</v>
      </c>
      <c r="LA76">
        <v>0</v>
      </c>
      <c r="LB76">
        <v>0</v>
      </c>
      <c r="LC76">
        <v>0</v>
      </c>
      <c r="LD76">
        <v>0</v>
      </c>
      <c r="LE76">
        <v>0</v>
      </c>
      <c r="LF76">
        <v>0</v>
      </c>
      <c r="LG76">
        <v>0</v>
      </c>
      <c r="LH76">
        <v>0</v>
      </c>
      <c r="LI76">
        <v>0</v>
      </c>
      <c r="LJ76">
        <v>0</v>
      </c>
      <c r="LK76">
        <v>11</v>
      </c>
      <c r="LL76">
        <v>0</v>
      </c>
      <c r="LM76">
        <v>0</v>
      </c>
      <c r="LN76">
        <v>0</v>
      </c>
      <c r="LO76">
        <v>0</v>
      </c>
      <c r="LP76">
        <v>0</v>
      </c>
      <c r="LQ76">
        <v>0</v>
      </c>
      <c r="LR76">
        <v>0</v>
      </c>
      <c r="LS76">
        <v>0</v>
      </c>
      <c r="LT76">
        <v>0</v>
      </c>
      <c r="LU76">
        <v>0</v>
      </c>
      <c r="LV76">
        <v>0</v>
      </c>
      <c r="LW76">
        <v>0</v>
      </c>
      <c r="LX76">
        <v>0</v>
      </c>
      <c r="LY76">
        <v>0</v>
      </c>
      <c r="LZ76">
        <v>0</v>
      </c>
      <c r="MA76">
        <v>0</v>
      </c>
      <c r="MB76">
        <v>0</v>
      </c>
      <c r="MC76">
        <v>0</v>
      </c>
      <c r="MD76">
        <v>0</v>
      </c>
      <c r="ME76">
        <v>0</v>
      </c>
      <c r="MF76">
        <v>0</v>
      </c>
      <c r="MG76">
        <v>0</v>
      </c>
      <c r="MH76">
        <v>0</v>
      </c>
      <c r="MI76">
        <v>0</v>
      </c>
      <c r="MJ76">
        <v>0</v>
      </c>
      <c r="MK76">
        <v>0</v>
      </c>
      <c r="ML76">
        <v>0</v>
      </c>
      <c r="MM76">
        <v>0</v>
      </c>
      <c r="MN76">
        <v>93</v>
      </c>
      <c r="MO76">
        <v>25</v>
      </c>
      <c r="MP76">
        <v>19</v>
      </c>
      <c r="MQ76">
        <v>0</v>
      </c>
      <c r="MR76">
        <v>0</v>
      </c>
      <c r="MS76">
        <v>0</v>
      </c>
      <c r="MT76">
        <v>0</v>
      </c>
      <c r="MU76">
        <v>0</v>
      </c>
      <c r="MV76">
        <v>0</v>
      </c>
      <c r="MW76">
        <v>0</v>
      </c>
      <c r="MX76">
        <v>0</v>
      </c>
      <c r="MY76">
        <v>0</v>
      </c>
      <c r="MZ76">
        <v>0</v>
      </c>
      <c r="NA76">
        <v>0</v>
      </c>
      <c r="NB76">
        <v>0</v>
      </c>
      <c r="NC76">
        <v>0</v>
      </c>
      <c r="ND76">
        <v>0</v>
      </c>
      <c r="NE76">
        <v>0</v>
      </c>
      <c r="NF76">
        <v>0</v>
      </c>
      <c r="NG76">
        <v>0</v>
      </c>
      <c r="NH76">
        <v>55</v>
      </c>
      <c r="NI76">
        <v>192</v>
      </c>
      <c r="NJ76">
        <v>0</v>
      </c>
      <c r="NK76">
        <v>0</v>
      </c>
      <c r="NL76">
        <v>0</v>
      </c>
      <c r="NM76">
        <v>167</v>
      </c>
      <c r="NN76">
        <v>0</v>
      </c>
      <c r="NO76">
        <v>14</v>
      </c>
      <c r="NP76">
        <v>0</v>
      </c>
      <c r="NQ76">
        <v>0</v>
      </c>
      <c r="NR76">
        <v>0</v>
      </c>
      <c r="NS76">
        <v>0</v>
      </c>
      <c r="NT76">
        <v>0</v>
      </c>
      <c r="NU76">
        <v>0</v>
      </c>
      <c r="NV76">
        <v>0</v>
      </c>
      <c r="NW76">
        <v>0</v>
      </c>
      <c r="NX76">
        <v>0</v>
      </c>
      <c r="NY76">
        <v>0</v>
      </c>
      <c r="NZ76">
        <v>2</v>
      </c>
      <c r="OA76">
        <v>0</v>
      </c>
      <c r="OB76">
        <v>0</v>
      </c>
      <c r="OC76">
        <v>0</v>
      </c>
      <c r="OD76">
        <v>1</v>
      </c>
      <c r="OE76">
        <v>0</v>
      </c>
      <c r="OF76">
        <v>0</v>
      </c>
      <c r="OG76">
        <v>21</v>
      </c>
      <c r="OH76">
        <v>205</v>
      </c>
      <c r="OI76">
        <v>0</v>
      </c>
      <c r="OJ76">
        <v>9</v>
      </c>
      <c r="OK76">
        <v>0</v>
      </c>
      <c r="OL76">
        <v>2274</v>
      </c>
      <c r="OM76">
        <v>418</v>
      </c>
      <c r="ON76">
        <v>92</v>
      </c>
      <c r="OO76">
        <v>80</v>
      </c>
      <c r="OP76">
        <v>0</v>
      </c>
      <c r="OQ76">
        <v>7</v>
      </c>
      <c r="OR76">
        <v>0</v>
      </c>
      <c r="OS76">
        <v>6</v>
      </c>
      <c r="OT76">
        <v>0</v>
      </c>
      <c r="OU76">
        <v>0</v>
      </c>
      <c r="OV76">
        <v>0</v>
      </c>
      <c r="OW76">
        <v>0</v>
      </c>
      <c r="OX76">
        <v>0</v>
      </c>
      <c r="OY76">
        <v>53</v>
      </c>
      <c r="OZ76">
        <v>0</v>
      </c>
      <c r="PA76">
        <v>0</v>
      </c>
      <c r="PB76">
        <v>0</v>
      </c>
      <c r="PC76">
        <v>12</v>
      </c>
      <c r="PD76">
        <v>0</v>
      </c>
      <c r="PE76">
        <v>116</v>
      </c>
      <c r="PF76">
        <v>1011</v>
      </c>
      <c r="PG76">
        <v>4069</v>
      </c>
      <c r="PH76">
        <v>0</v>
      </c>
      <c r="PI76">
        <v>25</v>
      </c>
      <c r="PJ76">
        <v>0</v>
      </c>
      <c r="PK76">
        <v>441</v>
      </c>
      <c r="PL76">
        <v>568</v>
      </c>
      <c r="PM76">
        <v>27</v>
      </c>
      <c r="PN76">
        <v>0</v>
      </c>
      <c r="PO76">
        <v>0</v>
      </c>
      <c r="PP76">
        <v>0</v>
      </c>
      <c r="PQ76">
        <v>0</v>
      </c>
      <c r="PR76">
        <v>0</v>
      </c>
      <c r="PS76">
        <v>0</v>
      </c>
      <c r="PT76">
        <v>112</v>
      </c>
      <c r="PU76">
        <v>0</v>
      </c>
      <c r="PV76">
        <v>0</v>
      </c>
      <c r="PW76">
        <v>0</v>
      </c>
      <c r="PX76">
        <v>0</v>
      </c>
      <c r="PY76">
        <v>0</v>
      </c>
      <c r="PZ76">
        <v>0</v>
      </c>
      <c r="QA76">
        <v>0</v>
      </c>
      <c r="QB76">
        <v>0</v>
      </c>
      <c r="QC76">
        <v>0</v>
      </c>
      <c r="QD76">
        <v>0</v>
      </c>
      <c r="QE76">
        <v>204</v>
      </c>
      <c r="QF76">
        <v>1352</v>
      </c>
      <c r="QG76">
        <v>0</v>
      </c>
      <c r="QH76">
        <v>2</v>
      </c>
      <c r="QI76">
        <v>0</v>
      </c>
      <c r="QJ76">
        <v>185</v>
      </c>
      <c r="QK76">
        <v>237</v>
      </c>
      <c r="QL76">
        <v>13</v>
      </c>
      <c r="QM76">
        <v>0</v>
      </c>
      <c r="QN76">
        <v>0</v>
      </c>
      <c r="QO76">
        <v>0</v>
      </c>
      <c r="QP76">
        <v>0</v>
      </c>
      <c r="QQ76">
        <v>0</v>
      </c>
      <c r="QR76">
        <v>0</v>
      </c>
      <c r="QS76">
        <v>2</v>
      </c>
      <c r="QT76">
        <v>0</v>
      </c>
      <c r="QU76">
        <v>0</v>
      </c>
      <c r="QV76">
        <v>0</v>
      </c>
      <c r="QW76">
        <v>0</v>
      </c>
      <c r="QX76">
        <v>0</v>
      </c>
      <c r="QY76">
        <v>0</v>
      </c>
      <c r="QZ76">
        <v>0</v>
      </c>
      <c r="RA76">
        <v>0</v>
      </c>
      <c r="RB76">
        <v>0</v>
      </c>
      <c r="RC76">
        <v>0</v>
      </c>
      <c r="RD76">
        <v>86</v>
      </c>
      <c r="RE76">
        <v>523</v>
      </c>
      <c r="RF76">
        <v>0</v>
      </c>
      <c r="RG76">
        <v>1</v>
      </c>
      <c r="RH76">
        <v>0</v>
      </c>
      <c r="RI76">
        <v>23</v>
      </c>
      <c r="RJ76">
        <v>10</v>
      </c>
      <c r="RK76">
        <v>1</v>
      </c>
      <c r="RL76">
        <v>0</v>
      </c>
      <c r="RM76">
        <v>0</v>
      </c>
      <c r="RN76">
        <v>0</v>
      </c>
      <c r="RO76">
        <v>0</v>
      </c>
      <c r="RP76">
        <v>0</v>
      </c>
      <c r="RQ76">
        <v>0</v>
      </c>
      <c r="RR76">
        <v>0</v>
      </c>
      <c r="RS76">
        <v>0</v>
      </c>
      <c r="RT76">
        <v>0</v>
      </c>
      <c r="RU76">
        <v>0</v>
      </c>
      <c r="RV76">
        <v>0</v>
      </c>
      <c r="RW76">
        <v>0</v>
      </c>
      <c r="RX76">
        <v>0</v>
      </c>
      <c r="RY76">
        <v>0</v>
      </c>
      <c r="RZ76">
        <v>0</v>
      </c>
      <c r="SA76">
        <v>0</v>
      </c>
      <c r="SB76">
        <v>0</v>
      </c>
      <c r="SC76">
        <v>4</v>
      </c>
      <c r="SD76">
        <v>38</v>
      </c>
      <c r="SE76">
        <v>0</v>
      </c>
      <c r="SF76">
        <v>0</v>
      </c>
      <c r="SG76">
        <v>0</v>
      </c>
      <c r="SH76">
        <v>0</v>
      </c>
      <c r="SI76">
        <v>0</v>
      </c>
      <c r="SJ76">
        <v>0</v>
      </c>
      <c r="SK76">
        <v>0</v>
      </c>
      <c r="SL76">
        <v>0</v>
      </c>
      <c r="SM76">
        <v>0</v>
      </c>
      <c r="SN76">
        <v>0</v>
      </c>
      <c r="SO76">
        <v>0</v>
      </c>
      <c r="SP76">
        <v>0</v>
      </c>
      <c r="SQ76">
        <v>0</v>
      </c>
      <c r="SR76">
        <v>0</v>
      </c>
      <c r="SS76">
        <v>0</v>
      </c>
      <c r="ST76">
        <v>0</v>
      </c>
      <c r="SU76">
        <v>0</v>
      </c>
      <c r="SV76">
        <v>0</v>
      </c>
      <c r="SW76">
        <v>0</v>
      </c>
      <c r="SX76">
        <v>0</v>
      </c>
      <c r="SY76">
        <v>0</v>
      </c>
      <c r="SZ76">
        <v>0</v>
      </c>
      <c r="TA76">
        <v>0</v>
      </c>
      <c r="TB76">
        <v>0</v>
      </c>
      <c r="TC76">
        <v>0</v>
      </c>
      <c r="TD76">
        <v>0</v>
      </c>
      <c r="TE76">
        <v>0</v>
      </c>
      <c r="TF76">
        <v>0</v>
      </c>
      <c r="TG76">
        <v>0</v>
      </c>
      <c r="TH76">
        <v>0</v>
      </c>
      <c r="TI76">
        <v>0</v>
      </c>
      <c r="TJ76">
        <v>0</v>
      </c>
      <c r="TK76">
        <v>0</v>
      </c>
      <c r="TL76">
        <v>0</v>
      </c>
      <c r="TM76">
        <v>0</v>
      </c>
      <c r="TN76">
        <v>0</v>
      </c>
      <c r="TO76">
        <v>0</v>
      </c>
      <c r="TP76">
        <v>0</v>
      </c>
      <c r="TQ76">
        <v>0</v>
      </c>
      <c r="TR76">
        <v>0</v>
      </c>
      <c r="TS76">
        <v>0</v>
      </c>
      <c r="TT76">
        <v>0</v>
      </c>
      <c r="TU76">
        <v>0</v>
      </c>
      <c r="TV76">
        <v>0</v>
      </c>
      <c r="TW76">
        <v>0</v>
      </c>
      <c r="TX76">
        <v>0</v>
      </c>
      <c r="TY76">
        <v>0</v>
      </c>
      <c r="TZ76">
        <v>0</v>
      </c>
      <c r="UA76">
        <v>0</v>
      </c>
      <c r="UB76">
        <v>0</v>
      </c>
      <c r="UC76">
        <v>0</v>
      </c>
      <c r="UD76">
        <v>0</v>
      </c>
      <c r="UE76">
        <v>0</v>
      </c>
      <c r="UF76">
        <v>19</v>
      </c>
      <c r="UG76">
        <v>2</v>
      </c>
      <c r="UH76">
        <v>1</v>
      </c>
      <c r="UI76">
        <v>0</v>
      </c>
      <c r="UJ76">
        <v>0</v>
      </c>
      <c r="UK76">
        <v>0</v>
      </c>
      <c r="UL76">
        <v>0</v>
      </c>
      <c r="UM76">
        <v>0</v>
      </c>
      <c r="UN76">
        <v>0</v>
      </c>
      <c r="UO76">
        <v>0</v>
      </c>
      <c r="UP76">
        <v>0</v>
      </c>
      <c r="UQ76">
        <v>0</v>
      </c>
      <c r="UR76">
        <v>0</v>
      </c>
      <c r="US76">
        <v>0</v>
      </c>
      <c r="UT76">
        <v>0</v>
      </c>
      <c r="UU76">
        <v>0</v>
      </c>
      <c r="UV76">
        <v>0</v>
      </c>
      <c r="UW76">
        <v>0</v>
      </c>
      <c r="UX76">
        <v>0</v>
      </c>
      <c r="UY76">
        <v>0</v>
      </c>
      <c r="UZ76">
        <v>2</v>
      </c>
      <c r="VA76">
        <v>24</v>
      </c>
      <c r="VB76">
        <v>0</v>
      </c>
      <c r="VC76">
        <v>0</v>
      </c>
      <c r="VD76">
        <v>0</v>
      </c>
      <c r="VE76">
        <v>0</v>
      </c>
      <c r="VF76">
        <v>1</v>
      </c>
      <c r="VG76">
        <v>0</v>
      </c>
      <c r="VH76">
        <v>0</v>
      </c>
      <c r="VI76">
        <v>0</v>
      </c>
      <c r="VJ76">
        <v>0</v>
      </c>
      <c r="VK76">
        <v>0</v>
      </c>
      <c r="VL76">
        <v>0</v>
      </c>
      <c r="VM76">
        <v>0</v>
      </c>
      <c r="VN76">
        <v>0</v>
      </c>
      <c r="VO76">
        <v>0</v>
      </c>
      <c r="VP76">
        <v>0</v>
      </c>
      <c r="VQ76">
        <v>0</v>
      </c>
      <c r="VR76">
        <v>0</v>
      </c>
      <c r="VS76">
        <v>0</v>
      </c>
      <c r="VT76">
        <v>0</v>
      </c>
      <c r="VU76">
        <v>0</v>
      </c>
      <c r="VV76">
        <v>0</v>
      </c>
      <c r="VW76">
        <v>0</v>
      </c>
      <c r="VX76">
        <v>0</v>
      </c>
      <c r="VY76">
        <v>0</v>
      </c>
      <c r="VZ76">
        <v>1</v>
      </c>
      <c r="WA76">
        <v>0</v>
      </c>
      <c r="WB76">
        <v>0</v>
      </c>
      <c r="WC76">
        <v>0</v>
      </c>
      <c r="WD76">
        <v>4</v>
      </c>
      <c r="WE76">
        <v>4</v>
      </c>
      <c r="WF76">
        <v>0</v>
      </c>
      <c r="WG76">
        <v>0</v>
      </c>
      <c r="WH76">
        <v>0</v>
      </c>
      <c r="WI76">
        <v>0</v>
      </c>
      <c r="WJ76">
        <v>0</v>
      </c>
      <c r="WK76">
        <v>0</v>
      </c>
      <c r="WL76">
        <v>0</v>
      </c>
      <c r="WM76">
        <v>0</v>
      </c>
      <c r="WN76">
        <v>0</v>
      </c>
      <c r="WO76">
        <v>0</v>
      </c>
      <c r="WP76">
        <v>0</v>
      </c>
      <c r="WQ76">
        <v>0</v>
      </c>
      <c r="WR76">
        <v>0</v>
      </c>
      <c r="WS76">
        <v>0</v>
      </c>
      <c r="WT76">
        <v>0</v>
      </c>
      <c r="WU76">
        <v>0</v>
      </c>
      <c r="WV76">
        <v>0</v>
      </c>
      <c r="WW76">
        <v>0</v>
      </c>
      <c r="WX76">
        <v>0</v>
      </c>
      <c r="WY76">
        <v>8</v>
      </c>
      <c r="WZ76">
        <v>0</v>
      </c>
      <c r="XA76">
        <v>0</v>
      </c>
      <c r="XB76">
        <v>0</v>
      </c>
      <c r="XC76">
        <v>46</v>
      </c>
      <c r="XD76">
        <v>12</v>
      </c>
      <c r="XE76">
        <v>1</v>
      </c>
      <c r="XF76">
        <v>0</v>
      </c>
      <c r="XG76">
        <v>0</v>
      </c>
      <c r="XH76">
        <v>0</v>
      </c>
      <c r="XI76">
        <v>0</v>
      </c>
      <c r="XJ76">
        <v>0</v>
      </c>
      <c r="XK76">
        <v>0</v>
      </c>
      <c r="XL76">
        <v>0</v>
      </c>
      <c r="XM76">
        <v>0</v>
      </c>
      <c r="XN76">
        <v>0</v>
      </c>
      <c r="XO76">
        <v>0</v>
      </c>
      <c r="XP76">
        <v>0</v>
      </c>
      <c r="XQ76">
        <v>0</v>
      </c>
      <c r="XR76">
        <v>0</v>
      </c>
      <c r="XS76">
        <v>0</v>
      </c>
      <c r="XT76">
        <v>0</v>
      </c>
      <c r="XU76">
        <v>0</v>
      </c>
      <c r="XV76">
        <v>0</v>
      </c>
      <c r="XW76">
        <v>7</v>
      </c>
      <c r="XX76">
        <v>66</v>
      </c>
      <c r="XY76">
        <v>0</v>
      </c>
      <c r="XZ76">
        <v>0</v>
      </c>
      <c r="YA76">
        <v>0</v>
      </c>
      <c r="YB76">
        <v>3</v>
      </c>
      <c r="YC76">
        <v>0</v>
      </c>
      <c r="YD76">
        <v>0</v>
      </c>
      <c r="YE76">
        <v>0</v>
      </c>
      <c r="YF76">
        <v>0</v>
      </c>
      <c r="YG76">
        <v>0</v>
      </c>
      <c r="YH76">
        <v>0</v>
      </c>
      <c r="YI76">
        <v>0</v>
      </c>
      <c r="YJ76">
        <v>0</v>
      </c>
      <c r="YK76">
        <v>0</v>
      </c>
      <c r="YL76">
        <v>0</v>
      </c>
      <c r="YM76">
        <v>0</v>
      </c>
      <c r="YN76">
        <v>0</v>
      </c>
      <c r="YO76">
        <v>0</v>
      </c>
      <c r="YP76">
        <v>0</v>
      </c>
      <c r="YQ76">
        <v>0</v>
      </c>
      <c r="YR76">
        <v>0</v>
      </c>
      <c r="YS76">
        <v>0</v>
      </c>
      <c r="YT76">
        <v>0</v>
      </c>
      <c r="YU76">
        <v>0</v>
      </c>
      <c r="YV76">
        <v>1</v>
      </c>
      <c r="YW76">
        <v>4</v>
      </c>
      <c r="YX76">
        <v>0</v>
      </c>
      <c r="YY76">
        <v>0</v>
      </c>
      <c r="YZ76">
        <v>0</v>
      </c>
      <c r="ZA76">
        <v>3</v>
      </c>
      <c r="ZB76">
        <v>1</v>
      </c>
      <c r="ZC76">
        <v>4</v>
      </c>
      <c r="ZD76">
        <v>0</v>
      </c>
      <c r="ZE76">
        <v>0</v>
      </c>
      <c r="ZF76">
        <v>0</v>
      </c>
      <c r="ZG76">
        <v>0</v>
      </c>
      <c r="ZH76">
        <v>0</v>
      </c>
      <c r="ZI76">
        <v>0</v>
      </c>
      <c r="ZJ76">
        <v>0</v>
      </c>
      <c r="ZK76">
        <v>0</v>
      </c>
      <c r="ZL76">
        <v>0</v>
      </c>
      <c r="ZM76">
        <v>0</v>
      </c>
      <c r="ZN76">
        <v>0</v>
      </c>
      <c r="ZO76">
        <v>0</v>
      </c>
      <c r="ZP76">
        <v>0</v>
      </c>
      <c r="ZQ76">
        <v>0</v>
      </c>
      <c r="ZR76">
        <v>0</v>
      </c>
      <c r="ZS76">
        <v>0</v>
      </c>
      <c r="ZT76">
        <v>0</v>
      </c>
      <c r="ZU76">
        <v>4</v>
      </c>
      <c r="ZV76">
        <v>12</v>
      </c>
      <c r="ZW76">
        <v>0</v>
      </c>
      <c r="ZX76">
        <v>0</v>
      </c>
      <c r="ZY76">
        <v>0</v>
      </c>
      <c r="ZZ76">
        <v>99</v>
      </c>
      <c r="AAA76">
        <v>23</v>
      </c>
      <c r="AAB76">
        <v>10</v>
      </c>
      <c r="AAC76">
        <v>0</v>
      </c>
      <c r="AAD76">
        <v>0</v>
      </c>
      <c r="AAE76">
        <v>0</v>
      </c>
      <c r="AAF76">
        <v>0</v>
      </c>
      <c r="AAG76">
        <v>0</v>
      </c>
      <c r="AAH76">
        <v>0</v>
      </c>
      <c r="AAI76">
        <v>1</v>
      </c>
      <c r="AAJ76">
        <v>0</v>
      </c>
      <c r="AAK76">
        <v>0</v>
      </c>
      <c r="AAL76">
        <v>0</v>
      </c>
      <c r="AAM76">
        <v>0</v>
      </c>
      <c r="AAN76">
        <v>0</v>
      </c>
      <c r="AAO76">
        <v>0</v>
      </c>
      <c r="AAP76">
        <v>0</v>
      </c>
      <c r="AAQ76">
        <v>0</v>
      </c>
      <c r="AAR76">
        <v>0</v>
      </c>
      <c r="AAS76">
        <v>0</v>
      </c>
      <c r="AAT76">
        <v>8</v>
      </c>
      <c r="AAU76">
        <v>141</v>
      </c>
      <c r="AAV76">
        <v>0</v>
      </c>
      <c r="AAW76">
        <v>0</v>
      </c>
      <c r="AAX76">
        <v>0</v>
      </c>
      <c r="AAY76">
        <v>29</v>
      </c>
      <c r="AAZ76">
        <v>16</v>
      </c>
      <c r="ABA76">
        <v>3</v>
      </c>
      <c r="ABB76">
        <v>0</v>
      </c>
      <c r="ABC76">
        <v>0</v>
      </c>
      <c r="ABD76">
        <v>0</v>
      </c>
      <c r="ABE76">
        <v>0</v>
      </c>
      <c r="ABF76">
        <v>0</v>
      </c>
      <c r="ABG76">
        <v>0</v>
      </c>
      <c r="ABH76">
        <v>0</v>
      </c>
      <c r="ABI76">
        <v>0</v>
      </c>
      <c r="ABJ76">
        <v>0</v>
      </c>
      <c r="ABK76">
        <v>0</v>
      </c>
      <c r="ABL76">
        <v>0</v>
      </c>
      <c r="ABM76">
        <v>0</v>
      </c>
      <c r="ABN76">
        <v>0</v>
      </c>
      <c r="ABO76">
        <v>0</v>
      </c>
      <c r="ABP76">
        <v>0</v>
      </c>
      <c r="ABQ76">
        <v>0</v>
      </c>
      <c r="ABR76">
        <v>0</v>
      </c>
      <c r="ABS76">
        <v>11</v>
      </c>
      <c r="ABT76">
        <v>59</v>
      </c>
      <c r="ABU76">
        <v>0</v>
      </c>
      <c r="ABV76">
        <v>0</v>
      </c>
      <c r="ABW76">
        <v>0</v>
      </c>
      <c r="ABX76">
        <v>0</v>
      </c>
      <c r="ABY76">
        <v>0</v>
      </c>
      <c r="ABZ76">
        <v>1</v>
      </c>
      <c r="ACA76">
        <v>0</v>
      </c>
      <c r="ACB76">
        <v>0</v>
      </c>
      <c r="ACC76">
        <v>0</v>
      </c>
      <c r="ACD76">
        <v>0</v>
      </c>
      <c r="ACE76">
        <v>0</v>
      </c>
      <c r="ACF76">
        <v>0</v>
      </c>
      <c r="ACG76">
        <v>0</v>
      </c>
      <c r="ACH76">
        <v>0</v>
      </c>
      <c r="ACI76">
        <v>0</v>
      </c>
      <c r="ACJ76">
        <v>0</v>
      </c>
      <c r="ACK76">
        <v>0</v>
      </c>
      <c r="ACL76">
        <v>0</v>
      </c>
      <c r="ACM76">
        <v>0</v>
      </c>
      <c r="ACN76">
        <v>0</v>
      </c>
      <c r="ACO76">
        <v>0</v>
      </c>
      <c r="ACP76">
        <v>0</v>
      </c>
      <c r="ACQ76">
        <v>0</v>
      </c>
      <c r="ACR76">
        <v>1</v>
      </c>
      <c r="ACS76">
        <v>2</v>
      </c>
      <c r="ACT76">
        <v>0</v>
      </c>
      <c r="ACU76">
        <v>0</v>
      </c>
      <c r="ACV76">
        <v>0</v>
      </c>
      <c r="ACW76">
        <v>106</v>
      </c>
      <c r="ACX76">
        <v>23</v>
      </c>
      <c r="ACY76">
        <v>1</v>
      </c>
      <c r="ACZ76">
        <v>0</v>
      </c>
      <c r="ADA76">
        <v>0</v>
      </c>
      <c r="ADB76">
        <v>0</v>
      </c>
      <c r="ADC76">
        <v>0</v>
      </c>
      <c r="ADD76">
        <v>0</v>
      </c>
      <c r="ADE76">
        <v>0</v>
      </c>
      <c r="ADF76">
        <v>2</v>
      </c>
      <c r="ADG76">
        <v>0</v>
      </c>
      <c r="ADH76">
        <v>0</v>
      </c>
      <c r="ADI76">
        <v>0</v>
      </c>
      <c r="ADJ76">
        <v>0</v>
      </c>
      <c r="ADK76">
        <v>0</v>
      </c>
      <c r="ADL76">
        <v>0</v>
      </c>
      <c r="ADM76">
        <v>0</v>
      </c>
      <c r="ADN76">
        <v>0</v>
      </c>
      <c r="ADO76">
        <v>0</v>
      </c>
      <c r="ADP76">
        <v>0</v>
      </c>
      <c r="ADQ76">
        <v>11</v>
      </c>
      <c r="ADR76">
        <v>143</v>
      </c>
      <c r="ADS76">
        <v>0</v>
      </c>
      <c r="ADT76">
        <v>0</v>
      </c>
      <c r="ADU76">
        <v>0</v>
      </c>
      <c r="ADV76">
        <v>39</v>
      </c>
      <c r="ADW76">
        <v>25</v>
      </c>
      <c r="ADX76">
        <v>3</v>
      </c>
      <c r="ADY76">
        <v>0</v>
      </c>
      <c r="ADZ76">
        <v>0</v>
      </c>
      <c r="AEA76">
        <v>0</v>
      </c>
      <c r="AEB76">
        <v>0</v>
      </c>
      <c r="AEC76">
        <v>0</v>
      </c>
      <c r="AED76">
        <v>0</v>
      </c>
      <c r="AEE76">
        <v>0</v>
      </c>
      <c r="AEF76">
        <v>0</v>
      </c>
      <c r="AEG76">
        <v>0</v>
      </c>
      <c r="AEH76">
        <v>0</v>
      </c>
      <c r="AEI76">
        <v>0</v>
      </c>
      <c r="AEJ76">
        <v>0</v>
      </c>
      <c r="AEK76">
        <v>0</v>
      </c>
      <c r="AEL76">
        <v>0</v>
      </c>
      <c r="AEM76">
        <v>0</v>
      </c>
      <c r="AEN76">
        <v>0</v>
      </c>
      <c r="AEO76">
        <v>0</v>
      </c>
      <c r="AEP76">
        <v>50</v>
      </c>
      <c r="AEQ76">
        <v>117</v>
      </c>
      <c r="AER76">
        <v>0</v>
      </c>
      <c r="AES76">
        <v>0</v>
      </c>
      <c r="AET76">
        <v>0</v>
      </c>
      <c r="AEU76">
        <v>997</v>
      </c>
      <c r="AEV76">
        <v>922</v>
      </c>
      <c r="AEW76">
        <v>65</v>
      </c>
      <c r="AEX76">
        <v>0</v>
      </c>
      <c r="AEY76">
        <v>0</v>
      </c>
      <c r="AEZ76">
        <v>0</v>
      </c>
      <c r="AFA76">
        <v>0</v>
      </c>
      <c r="AFB76">
        <v>0</v>
      </c>
      <c r="AFC76">
        <v>0</v>
      </c>
      <c r="AFD76">
        <v>117</v>
      </c>
      <c r="AFE76">
        <v>0</v>
      </c>
      <c r="AFF76">
        <v>0</v>
      </c>
      <c r="AFG76">
        <v>0</v>
      </c>
      <c r="AFH76">
        <v>0</v>
      </c>
      <c r="AFI76">
        <v>0</v>
      </c>
      <c r="AFJ76">
        <v>0</v>
      </c>
      <c r="AFK76">
        <v>0</v>
      </c>
      <c r="AFL76">
        <v>0</v>
      </c>
      <c r="AFM76">
        <v>0</v>
      </c>
      <c r="AFN76">
        <v>0</v>
      </c>
      <c r="AFO76">
        <v>389</v>
      </c>
      <c r="AFP76">
        <v>2490</v>
      </c>
      <c r="AFQ76">
        <v>0</v>
      </c>
      <c r="AFR76">
        <v>3</v>
      </c>
      <c r="AFS76">
        <v>0</v>
      </c>
      <c r="AFT76">
        <v>0</v>
      </c>
      <c r="AFU76">
        <v>0</v>
      </c>
      <c r="AFV76">
        <v>0</v>
      </c>
      <c r="AFW76">
        <v>0</v>
      </c>
      <c r="AFX76">
        <v>0</v>
      </c>
      <c r="AFY76">
        <v>0</v>
      </c>
      <c r="AFZ76">
        <v>0</v>
      </c>
      <c r="AGA76">
        <v>0</v>
      </c>
      <c r="AGB76">
        <v>0</v>
      </c>
      <c r="AGC76">
        <v>0</v>
      </c>
      <c r="AGD76">
        <v>0</v>
      </c>
      <c r="AGE76">
        <v>0</v>
      </c>
      <c r="AGF76">
        <v>0</v>
      </c>
      <c r="AGG76">
        <v>0</v>
      </c>
      <c r="AGH76">
        <v>0</v>
      </c>
      <c r="AGI76">
        <v>0</v>
      </c>
      <c r="AGJ76">
        <v>0</v>
      </c>
      <c r="AGK76">
        <v>0</v>
      </c>
      <c r="AGL76">
        <v>0</v>
      </c>
      <c r="AGM76">
        <v>0</v>
      </c>
      <c r="AGN76">
        <v>0</v>
      </c>
      <c r="AGO76">
        <v>0</v>
      </c>
      <c r="AGP76">
        <v>0</v>
      </c>
      <c r="AGQ76">
        <v>0</v>
      </c>
      <c r="AGR76">
        <v>0</v>
      </c>
      <c r="AGS76">
        <v>0</v>
      </c>
      <c r="AGT76">
        <v>0</v>
      </c>
      <c r="AGU76">
        <v>0</v>
      </c>
      <c r="AGV76">
        <v>0</v>
      </c>
      <c r="AGW76">
        <v>0</v>
      </c>
      <c r="AGX76">
        <v>0</v>
      </c>
      <c r="AGY76">
        <v>0</v>
      </c>
      <c r="AGZ76">
        <v>0</v>
      </c>
      <c r="AHA76">
        <v>0</v>
      </c>
      <c r="AHB76">
        <v>0</v>
      </c>
      <c r="AHC76">
        <v>0</v>
      </c>
      <c r="AHD76">
        <v>0</v>
      </c>
      <c r="AHE76">
        <v>0</v>
      </c>
      <c r="AHF76">
        <v>0</v>
      </c>
      <c r="AHG76">
        <v>0</v>
      </c>
      <c r="AHH76">
        <v>0</v>
      </c>
      <c r="AHI76">
        <v>0</v>
      </c>
      <c r="AHJ76">
        <v>0</v>
      </c>
      <c r="AHK76">
        <v>0</v>
      </c>
      <c r="AHL76">
        <v>0</v>
      </c>
      <c r="AHM76">
        <v>0</v>
      </c>
      <c r="AHN76">
        <v>0</v>
      </c>
      <c r="AHO76">
        <v>0</v>
      </c>
      <c r="AHP76">
        <v>0</v>
      </c>
      <c r="AHQ76">
        <v>0</v>
      </c>
      <c r="AHR76">
        <v>1</v>
      </c>
      <c r="AHS76">
        <v>1</v>
      </c>
      <c r="AHT76">
        <v>0</v>
      </c>
      <c r="AHU76">
        <v>0</v>
      </c>
      <c r="AHV76">
        <v>0</v>
      </c>
      <c r="AHW76">
        <v>0</v>
      </c>
      <c r="AHX76">
        <v>0</v>
      </c>
      <c r="AHY76">
        <v>0</v>
      </c>
      <c r="AHZ76">
        <v>0</v>
      </c>
      <c r="AIA76">
        <v>0</v>
      </c>
      <c r="AIB76">
        <v>0</v>
      </c>
      <c r="AIC76">
        <v>0</v>
      </c>
      <c r="AID76">
        <v>0</v>
      </c>
      <c r="AIE76">
        <v>0</v>
      </c>
      <c r="AIF76">
        <v>0</v>
      </c>
      <c r="AIG76">
        <v>0</v>
      </c>
      <c r="AIH76">
        <v>0</v>
      </c>
      <c r="AII76">
        <v>0</v>
      </c>
      <c r="AIJ76">
        <v>0</v>
      </c>
      <c r="AIK76">
        <v>0</v>
      </c>
      <c r="AIL76">
        <v>0</v>
      </c>
      <c r="AIM76">
        <v>2</v>
      </c>
      <c r="AIN76">
        <v>0</v>
      </c>
      <c r="AIO76">
        <v>0</v>
      </c>
      <c r="AIP76">
        <v>0</v>
      </c>
      <c r="AIQ76">
        <v>0</v>
      </c>
      <c r="AIR76">
        <v>0</v>
      </c>
      <c r="AIS76">
        <v>0</v>
      </c>
      <c r="AIT76">
        <v>0</v>
      </c>
      <c r="AIU76">
        <v>0</v>
      </c>
      <c r="AIV76">
        <v>0</v>
      </c>
      <c r="AIW76">
        <v>0</v>
      </c>
      <c r="AIX76">
        <v>0</v>
      </c>
      <c r="AIY76">
        <v>0</v>
      </c>
      <c r="AIZ76">
        <v>0</v>
      </c>
      <c r="AJA76">
        <v>0</v>
      </c>
      <c r="AJB76">
        <v>0</v>
      </c>
      <c r="AJC76">
        <v>0</v>
      </c>
      <c r="AJD76">
        <v>0</v>
      </c>
      <c r="AJE76">
        <v>0</v>
      </c>
      <c r="AJF76">
        <v>0</v>
      </c>
      <c r="AJG76">
        <v>0</v>
      </c>
      <c r="AJH76">
        <v>0</v>
      </c>
      <c r="AJI76">
        <v>0</v>
      </c>
      <c r="AJJ76">
        <v>0</v>
      </c>
      <c r="AJK76">
        <v>0</v>
      </c>
      <c r="AJL76">
        <v>0</v>
      </c>
      <c r="AJM76">
        <v>0</v>
      </c>
      <c r="AJN76">
        <v>0</v>
      </c>
      <c r="AJO76">
        <v>0</v>
      </c>
      <c r="AJP76">
        <v>1068</v>
      </c>
      <c r="AJQ76">
        <v>2</v>
      </c>
      <c r="AJR76">
        <v>2</v>
      </c>
      <c r="AJS76">
        <v>0</v>
      </c>
      <c r="AJT76">
        <v>0</v>
      </c>
      <c r="AJU76">
        <v>0</v>
      </c>
      <c r="AJV76">
        <v>0</v>
      </c>
      <c r="AJW76">
        <v>0</v>
      </c>
      <c r="AJX76">
        <v>0</v>
      </c>
      <c r="AJY76">
        <v>0</v>
      </c>
      <c r="AJZ76">
        <v>0</v>
      </c>
      <c r="AKA76">
        <v>0</v>
      </c>
      <c r="AKB76">
        <v>0</v>
      </c>
      <c r="AKC76">
        <v>0</v>
      </c>
      <c r="AKD76">
        <v>0</v>
      </c>
      <c r="AKE76">
        <v>0</v>
      </c>
      <c r="AKF76">
        <v>541</v>
      </c>
      <c r="AKG76">
        <v>110</v>
      </c>
      <c r="AKH76">
        <v>2</v>
      </c>
      <c r="AKI76">
        <v>0</v>
      </c>
      <c r="AKJ76">
        <v>0</v>
      </c>
      <c r="AKK76">
        <v>0</v>
      </c>
      <c r="AKL76">
        <v>0</v>
      </c>
      <c r="AKM76">
        <v>1</v>
      </c>
      <c r="AKN76">
        <v>0</v>
      </c>
      <c r="AKO76">
        <v>0</v>
      </c>
      <c r="AKP76">
        <v>0</v>
      </c>
      <c r="AKQ76">
        <v>0</v>
      </c>
      <c r="AKR76">
        <v>0</v>
      </c>
      <c r="AKS76">
        <v>1</v>
      </c>
      <c r="AKT76">
        <v>0</v>
      </c>
      <c r="AKU76">
        <v>0</v>
      </c>
      <c r="AKV76">
        <v>0</v>
      </c>
      <c r="AKW76">
        <v>0</v>
      </c>
      <c r="AKX76">
        <v>0</v>
      </c>
      <c r="AKY76">
        <v>0</v>
      </c>
      <c r="AKZ76">
        <v>0</v>
      </c>
      <c r="ALA76">
        <v>0</v>
      </c>
      <c r="ALB76">
        <v>0</v>
      </c>
      <c r="ALC76">
        <v>0</v>
      </c>
      <c r="ALD76">
        <v>0</v>
      </c>
      <c r="ALE76">
        <v>0</v>
      </c>
      <c r="ALF76">
        <v>0</v>
      </c>
      <c r="ALG76">
        <v>0</v>
      </c>
      <c r="ALH76">
        <v>0</v>
      </c>
    </row>
    <row r="77" spans="1:996" hidden="1">
      <c r="A77" s="178" t="s">
        <v>197</v>
      </c>
      <c r="B77">
        <v>1252</v>
      </c>
      <c r="C77">
        <v>266</v>
      </c>
      <c r="D77">
        <v>32</v>
      </c>
      <c r="E77">
        <v>14</v>
      </c>
      <c r="F77">
        <v>0</v>
      </c>
      <c r="G77">
        <v>6</v>
      </c>
      <c r="H77">
        <v>0</v>
      </c>
      <c r="I77">
        <v>0</v>
      </c>
      <c r="J77">
        <v>90</v>
      </c>
      <c r="K77">
        <v>0</v>
      </c>
      <c r="L77">
        <v>0</v>
      </c>
      <c r="M77">
        <v>0</v>
      </c>
      <c r="N77">
        <v>0</v>
      </c>
      <c r="O77">
        <v>39</v>
      </c>
      <c r="P77">
        <v>0</v>
      </c>
      <c r="Q77">
        <v>1</v>
      </c>
      <c r="R77">
        <v>0</v>
      </c>
      <c r="S77">
        <v>39</v>
      </c>
      <c r="T77">
        <v>0</v>
      </c>
      <c r="U77">
        <v>0</v>
      </c>
      <c r="V77">
        <v>11</v>
      </c>
      <c r="W77">
        <v>1750</v>
      </c>
      <c r="X77">
        <v>0</v>
      </c>
      <c r="Y77">
        <v>765</v>
      </c>
      <c r="Z77">
        <v>0</v>
      </c>
      <c r="AA77">
        <v>69</v>
      </c>
      <c r="AB77">
        <v>27</v>
      </c>
      <c r="AC77">
        <v>4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8</v>
      </c>
      <c r="AO77">
        <v>0</v>
      </c>
      <c r="AP77">
        <v>0</v>
      </c>
      <c r="AQ77">
        <v>0</v>
      </c>
      <c r="AR77">
        <v>11</v>
      </c>
      <c r="AS77">
        <v>0</v>
      </c>
      <c r="AT77">
        <v>0</v>
      </c>
      <c r="AU77">
        <v>3</v>
      </c>
      <c r="AV77">
        <v>122</v>
      </c>
      <c r="AW77">
        <v>0</v>
      </c>
      <c r="AX77">
        <v>156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869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869</v>
      </c>
      <c r="GQ77">
        <v>0</v>
      </c>
      <c r="GR77">
        <v>5</v>
      </c>
      <c r="GS77">
        <v>0</v>
      </c>
      <c r="GT77">
        <v>1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1</v>
      </c>
      <c r="HP77">
        <v>0</v>
      </c>
      <c r="HQ77">
        <v>0</v>
      </c>
      <c r="HR77">
        <v>0</v>
      </c>
      <c r="HS77">
        <v>1</v>
      </c>
      <c r="HT77">
        <v>1</v>
      </c>
      <c r="HU77">
        <v>0</v>
      </c>
      <c r="HV77">
        <v>0</v>
      </c>
      <c r="HW77">
        <v>0</v>
      </c>
      <c r="HX77">
        <v>0</v>
      </c>
      <c r="HY77">
        <v>0</v>
      </c>
      <c r="HZ77">
        <v>0</v>
      </c>
      <c r="IA77">
        <v>0</v>
      </c>
      <c r="IB77">
        <v>0</v>
      </c>
      <c r="IC77">
        <v>0</v>
      </c>
      <c r="ID77">
        <v>0</v>
      </c>
      <c r="IE77">
        <v>0</v>
      </c>
      <c r="IF77">
        <v>0</v>
      </c>
      <c r="IG77">
        <v>0</v>
      </c>
      <c r="IH77">
        <v>0</v>
      </c>
      <c r="II77">
        <v>0</v>
      </c>
      <c r="IJ77">
        <v>0</v>
      </c>
      <c r="IK77">
        <v>0</v>
      </c>
      <c r="IL77">
        <v>0</v>
      </c>
      <c r="IM77">
        <v>1</v>
      </c>
      <c r="IN77">
        <v>3</v>
      </c>
      <c r="IO77">
        <v>0</v>
      </c>
      <c r="IP77">
        <v>30</v>
      </c>
      <c r="IQ77">
        <v>0</v>
      </c>
      <c r="IR77">
        <v>62</v>
      </c>
      <c r="IS77">
        <v>14</v>
      </c>
      <c r="IT77">
        <v>0</v>
      </c>
      <c r="IU77">
        <v>0</v>
      </c>
      <c r="IV77">
        <v>0</v>
      </c>
      <c r="IW77">
        <v>0</v>
      </c>
      <c r="IX77">
        <v>0</v>
      </c>
      <c r="IY77">
        <v>0</v>
      </c>
      <c r="IZ77">
        <v>0</v>
      </c>
      <c r="JA77">
        <v>0</v>
      </c>
      <c r="JB77">
        <v>0</v>
      </c>
      <c r="JC77">
        <v>0</v>
      </c>
      <c r="JD77">
        <v>0</v>
      </c>
      <c r="JE77">
        <v>1</v>
      </c>
      <c r="JF77">
        <v>0</v>
      </c>
      <c r="JG77">
        <v>0</v>
      </c>
      <c r="JH77">
        <v>0</v>
      </c>
      <c r="JI77">
        <v>0</v>
      </c>
      <c r="JJ77">
        <v>0</v>
      </c>
      <c r="JK77">
        <v>0</v>
      </c>
      <c r="JL77">
        <v>0</v>
      </c>
      <c r="JM77">
        <v>77</v>
      </c>
      <c r="JN77">
        <v>0</v>
      </c>
      <c r="JO77">
        <v>14</v>
      </c>
      <c r="JP77">
        <v>0</v>
      </c>
      <c r="JQ77">
        <v>20</v>
      </c>
      <c r="JR77">
        <v>13</v>
      </c>
      <c r="JS77">
        <v>1</v>
      </c>
      <c r="JT77">
        <v>0</v>
      </c>
      <c r="JU77">
        <v>0</v>
      </c>
      <c r="JV77">
        <v>0</v>
      </c>
      <c r="JW77">
        <v>0</v>
      </c>
      <c r="JX77">
        <v>0</v>
      </c>
      <c r="JY77">
        <v>0</v>
      </c>
      <c r="JZ77">
        <v>0</v>
      </c>
      <c r="KA77">
        <v>0</v>
      </c>
      <c r="KB77">
        <v>0</v>
      </c>
      <c r="KC77">
        <v>0</v>
      </c>
      <c r="KD77">
        <v>1</v>
      </c>
      <c r="KE77">
        <v>0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35</v>
      </c>
      <c r="KM77">
        <v>0</v>
      </c>
      <c r="KN77">
        <v>34</v>
      </c>
      <c r="KO77">
        <v>0</v>
      </c>
      <c r="KP77">
        <v>3</v>
      </c>
      <c r="KQ77">
        <v>0</v>
      </c>
      <c r="KR77">
        <v>0</v>
      </c>
      <c r="KS77">
        <v>0</v>
      </c>
      <c r="KT77">
        <v>0</v>
      </c>
      <c r="KU77">
        <v>0</v>
      </c>
      <c r="KV77">
        <v>0</v>
      </c>
      <c r="KW77">
        <v>0</v>
      </c>
      <c r="KX77">
        <v>0</v>
      </c>
      <c r="KY77">
        <v>0</v>
      </c>
      <c r="KZ77">
        <v>0</v>
      </c>
      <c r="LA77">
        <v>0</v>
      </c>
      <c r="LB77">
        <v>0</v>
      </c>
      <c r="LC77">
        <v>0</v>
      </c>
      <c r="LD77">
        <v>0</v>
      </c>
      <c r="LE77">
        <v>0</v>
      </c>
      <c r="LF77">
        <v>0</v>
      </c>
      <c r="LG77">
        <v>0</v>
      </c>
      <c r="LH77">
        <v>0</v>
      </c>
      <c r="LI77">
        <v>0</v>
      </c>
      <c r="LJ77">
        <v>0</v>
      </c>
      <c r="LK77">
        <v>3</v>
      </c>
      <c r="LL77">
        <v>0</v>
      </c>
      <c r="LM77">
        <v>1</v>
      </c>
      <c r="LN77">
        <v>0</v>
      </c>
      <c r="LO77">
        <v>0</v>
      </c>
      <c r="LP77">
        <v>0</v>
      </c>
      <c r="LQ77">
        <v>0</v>
      </c>
      <c r="LR77">
        <v>0</v>
      </c>
      <c r="LS77">
        <v>0</v>
      </c>
      <c r="LT77">
        <v>0</v>
      </c>
      <c r="LU77">
        <v>0</v>
      </c>
      <c r="LV77">
        <v>0</v>
      </c>
      <c r="LW77">
        <v>0</v>
      </c>
      <c r="LX77">
        <v>0</v>
      </c>
      <c r="LY77">
        <v>0</v>
      </c>
      <c r="LZ77">
        <v>0</v>
      </c>
      <c r="MA77">
        <v>0</v>
      </c>
      <c r="MB77">
        <v>0</v>
      </c>
      <c r="MC77">
        <v>0</v>
      </c>
      <c r="MD77">
        <v>0</v>
      </c>
      <c r="ME77">
        <v>0</v>
      </c>
      <c r="MF77">
        <v>0</v>
      </c>
      <c r="MG77">
        <v>0</v>
      </c>
      <c r="MH77">
        <v>0</v>
      </c>
      <c r="MI77">
        <v>0</v>
      </c>
      <c r="MJ77">
        <v>0</v>
      </c>
      <c r="MK77">
        <v>0</v>
      </c>
      <c r="ML77">
        <v>0</v>
      </c>
      <c r="MM77">
        <v>0</v>
      </c>
      <c r="MN77">
        <v>0</v>
      </c>
      <c r="MO77">
        <v>0</v>
      </c>
      <c r="MP77">
        <v>0</v>
      </c>
      <c r="MQ77">
        <v>0</v>
      </c>
      <c r="MR77">
        <v>0</v>
      </c>
      <c r="MS77">
        <v>0</v>
      </c>
      <c r="MT77">
        <v>0</v>
      </c>
      <c r="MU77">
        <v>0</v>
      </c>
      <c r="MV77">
        <v>0</v>
      </c>
      <c r="MW77">
        <v>0</v>
      </c>
      <c r="MX77">
        <v>0</v>
      </c>
      <c r="MY77">
        <v>0</v>
      </c>
      <c r="MZ77">
        <v>0</v>
      </c>
      <c r="NA77">
        <v>0</v>
      </c>
      <c r="NB77">
        <v>0</v>
      </c>
      <c r="NC77">
        <v>0</v>
      </c>
      <c r="ND77">
        <v>0</v>
      </c>
      <c r="NE77">
        <v>0</v>
      </c>
      <c r="NF77">
        <v>0</v>
      </c>
      <c r="NG77">
        <v>0</v>
      </c>
      <c r="NH77">
        <v>0</v>
      </c>
      <c r="NI77">
        <v>0</v>
      </c>
      <c r="NJ77">
        <v>0</v>
      </c>
      <c r="NK77">
        <v>6</v>
      </c>
      <c r="NL77">
        <v>0</v>
      </c>
      <c r="NM77">
        <v>32</v>
      </c>
      <c r="NN77">
        <v>0</v>
      </c>
      <c r="NO77">
        <v>0</v>
      </c>
      <c r="NP77">
        <v>0</v>
      </c>
      <c r="NQ77">
        <v>0</v>
      </c>
      <c r="NR77">
        <v>0</v>
      </c>
      <c r="NS77">
        <v>0</v>
      </c>
      <c r="NT77">
        <v>0</v>
      </c>
      <c r="NU77">
        <v>0</v>
      </c>
      <c r="NV77">
        <v>0</v>
      </c>
      <c r="NW77">
        <v>0</v>
      </c>
      <c r="NX77">
        <v>0</v>
      </c>
      <c r="NY77">
        <v>0</v>
      </c>
      <c r="NZ77">
        <v>0</v>
      </c>
      <c r="OA77">
        <v>0</v>
      </c>
      <c r="OB77">
        <v>0</v>
      </c>
      <c r="OC77">
        <v>0</v>
      </c>
      <c r="OD77">
        <v>0</v>
      </c>
      <c r="OE77">
        <v>0</v>
      </c>
      <c r="OF77">
        <v>0</v>
      </c>
      <c r="OG77">
        <v>0</v>
      </c>
      <c r="OH77">
        <v>32</v>
      </c>
      <c r="OI77">
        <v>0</v>
      </c>
      <c r="OJ77">
        <v>30</v>
      </c>
      <c r="OK77">
        <v>0</v>
      </c>
      <c r="OL77">
        <v>2309</v>
      </c>
      <c r="OM77">
        <v>321</v>
      </c>
      <c r="ON77">
        <v>37</v>
      </c>
      <c r="OO77">
        <v>14</v>
      </c>
      <c r="OP77">
        <v>0</v>
      </c>
      <c r="OQ77">
        <v>6</v>
      </c>
      <c r="OR77">
        <v>0</v>
      </c>
      <c r="OS77">
        <v>0</v>
      </c>
      <c r="OT77">
        <v>90</v>
      </c>
      <c r="OU77">
        <v>0</v>
      </c>
      <c r="OV77">
        <v>0</v>
      </c>
      <c r="OW77">
        <v>0</v>
      </c>
      <c r="OX77">
        <v>0</v>
      </c>
      <c r="OY77">
        <v>49</v>
      </c>
      <c r="OZ77">
        <v>0</v>
      </c>
      <c r="PA77">
        <v>1</v>
      </c>
      <c r="PB77">
        <v>0</v>
      </c>
      <c r="PC77">
        <v>50</v>
      </c>
      <c r="PD77">
        <v>0</v>
      </c>
      <c r="PE77">
        <v>0</v>
      </c>
      <c r="PF77">
        <v>15</v>
      </c>
      <c r="PG77">
        <v>2892</v>
      </c>
      <c r="PH77">
        <v>0</v>
      </c>
      <c r="PI77">
        <v>1041</v>
      </c>
      <c r="PJ77">
        <v>0</v>
      </c>
      <c r="PK77">
        <v>94</v>
      </c>
      <c r="PL77">
        <v>257</v>
      </c>
      <c r="PM77">
        <v>0</v>
      </c>
      <c r="PN77">
        <v>0</v>
      </c>
      <c r="PO77">
        <v>0</v>
      </c>
      <c r="PP77">
        <v>0</v>
      </c>
      <c r="PQ77">
        <v>0</v>
      </c>
      <c r="PR77">
        <v>0</v>
      </c>
      <c r="PS77">
        <v>0</v>
      </c>
      <c r="PT77">
        <v>0</v>
      </c>
      <c r="PU77">
        <v>0</v>
      </c>
      <c r="PV77">
        <v>0</v>
      </c>
      <c r="PW77">
        <v>0</v>
      </c>
      <c r="PX77">
        <v>0</v>
      </c>
      <c r="PY77">
        <v>0</v>
      </c>
      <c r="PZ77">
        <v>0</v>
      </c>
      <c r="QA77">
        <v>0</v>
      </c>
      <c r="QB77">
        <v>0</v>
      </c>
      <c r="QC77">
        <v>0</v>
      </c>
      <c r="QD77">
        <v>0</v>
      </c>
      <c r="QE77">
        <v>0</v>
      </c>
      <c r="QF77">
        <v>351</v>
      </c>
      <c r="QG77">
        <v>0</v>
      </c>
      <c r="QH77">
        <v>0</v>
      </c>
      <c r="QI77">
        <v>0</v>
      </c>
      <c r="QJ77">
        <v>60</v>
      </c>
      <c r="QK77">
        <v>228</v>
      </c>
      <c r="QL77">
        <v>0</v>
      </c>
      <c r="QM77">
        <v>0</v>
      </c>
      <c r="QN77">
        <v>0</v>
      </c>
      <c r="QO77">
        <v>0</v>
      </c>
      <c r="QP77">
        <v>0</v>
      </c>
      <c r="QQ77">
        <v>0</v>
      </c>
      <c r="QR77">
        <v>0</v>
      </c>
      <c r="QS77">
        <v>1</v>
      </c>
      <c r="QT77">
        <v>0</v>
      </c>
      <c r="QU77">
        <v>0</v>
      </c>
      <c r="QV77">
        <v>0</v>
      </c>
      <c r="QW77">
        <v>0</v>
      </c>
      <c r="QX77">
        <v>0</v>
      </c>
      <c r="QY77">
        <v>0</v>
      </c>
      <c r="QZ77">
        <v>0</v>
      </c>
      <c r="RA77">
        <v>0</v>
      </c>
      <c r="RB77">
        <v>0</v>
      </c>
      <c r="RC77">
        <v>0</v>
      </c>
      <c r="RD77">
        <v>28</v>
      </c>
      <c r="RE77">
        <v>317</v>
      </c>
      <c r="RF77">
        <v>0</v>
      </c>
      <c r="RG77">
        <v>0</v>
      </c>
      <c r="RH77">
        <v>0</v>
      </c>
      <c r="RI77">
        <v>0</v>
      </c>
      <c r="RJ77">
        <v>0</v>
      </c>
      <c r="RK77">
        <v>0</v>
      </c>
      <c r="RL77">
        <v>0</v>
      </c>
      <c r="RM77">
        <v>0</v>
      </c>
      <c r="RN77">
        <v>0</v>
      </c>
      <c r="RO77">
        <v>0</v>
      </c>
      <c r="RP77">
        <v>0</v>
      </c>
      <c r="RQ77">
        <v>0</v>
      </c>
      <c r="RR77">
        <v>0</v>
      </c>
      <c r="RS77">
        <v>0</v>
      </c>
      <c r="RT77">
        <v>0</v>
      </c>
      <c r="RU77">
        <v>0</v>
      </c>
      <c r="RV77">
        <v>0</v>
      </c>
      <c r="RW77">
        <v>0</v>
      </c>
      <c r="RX77">
        <v>0</v>
      </c>
      <c r="RY77">
        <v>0</v>
      </c>
      <c r="RZ77">
        <v>0</v>
      </c>
      <c r="SA77">
        <v>0</v>
      </c>
      <c r="SB77">
        <v>0</v>
      </c>
      <c r="SC77">
        <v>0</v>
      </c>
      <c r="SD77">
        <v>0</v>
      </c>
      <c r="SE77">
        <v>0</v>
      </c>
      <c r="SF77">
        <v>0</v>
      </c>
      <c r="SG77">
        <v>0</v>
      </c>
      <c r="SH77">
        <v>0</v>
      </c>
      <c r="SI77">
        <v>0</v>
      </c>
      <c r="SJ77">
        <v>0</v>
      </c>
      <c r="SK77">
        <v>0</v>
      </c>
      <c r="SL77">
        <v>0</v>
      </c>
      <c r="SM77">
        <v>0</v>
      </c>
      <c r="SN77">
        <v>0</v>
      </c>
      <c r="SO77">
        <v>0</v>
      </c>
      <c r="SP77">
        <v>0</v>
      </c>
      <c r="SQ77">
        <v>0</v>
      </c>
      <c r="SR77">
        <v>0</v>
      </c>
      <c r="SS77">
        <v>0</v>
      </c>
      <c r="ST77">
        <v>0</v>
      </c>
      <c r="SU77">
        <v>0</v>
      </c>
      <c r="SV77">
        <v>0</v>
      </c>
      <c r="SW77">
        <v>0</v>
      </c>
      <c r="SX77">
        <v>0</v>
      </c>
      <c r="SY77">
        <v>0</v>
      </c>
      <c r="SZ77">
        <v>0</v>
      </c>
      <c r="TA77">
        <v>0</v>
      </c>
      <c r="TB77">
        <v>0</v>
      </c>
      <c r="TC77">
        <v>0</v>
      </c>
      <c r="TD77">
        <v>0</v>
      </c>
      <c r="TE77">
        <v>0</v>
      </c>
      <c r="TF77">
        <v>0</v>
      </c>
      <c r="TG77">
        <v>0</v>
      </c>
      <c r="TH77">
        <v>0</v>
      </c>
      <c r="TI77">
        <v>0</v>
      </c>
      <c r="TJ77">
        <v>0</v>
      </c>
      <c r="TK77">
        <v>0</v>
      </c>
      <c r="TL77">
        <v>0</v>
      </c>
      <c r="TM77">
        <v>0</v>
      </c>
      <c r="TN77">
        <v>0</v>
      </c>
      <c r="TO77">
        <v>0</v>
      </c>
      <c r="TP77">
        <v>0</v>
      </c>
      <c r="TQ77">
        <v>0</v>
      </c>
      <c r="TR77">
        <v>0</v>
      </c>
      <c r="TS77">
        <v>0</v>
      </c>
      <c r="TT77">
        <v>0</v>
      </c>
      <c r="TU77">
        <v>0</v>
      </c>
      <c r="TV77">
        <v>0</v>
      </c>
      <c r="TW77">
        <v>0</v>
      </c>
      <c r="TX77">
        <v>0</v>
      </c>
      <c r="TY77">
        <v>0</v>
      </c>
      <c r="TZ77">
        <v>0</v>
      </c>
      <c r="UA77">
        <v>0</v>
      </c>
      <c r="UB77">
        <v>0</v>
      </c>
      <c r="UC77">
        <v>0</v>
      </c>
      <c r="UD77">
        <v>0</v>
      </c>
      <c r="UE77">
        <v>0</v>
      </c>
      <c r="UF77">
        <v>0</v>
      </c>
      <c r="UG77">
        <v>0</v>
      </c>
      <c r="UH77">
        <v>0</v>
      </c>
      <c r="UI77">
        <v>0</v>
      </c>
      <c r="UJ77">
        <v>0</v>
      </c>
      <c r="UK77">
        <v>0</v>
      </c>
      <c r="UL77">
        <v>0</v>
      </c>
      <c r="UM77">
        <v>0</v>
      </c>
      <c r="UN77">
        <v>0</v>
      </c>
      <c r="UO77">
        <v>0</v>
      </c>
      <c r="UP77">
        <v>0</v>
      </c>
      <c r="UQ77">
        <v>0</v>
      </c>
      <c r="UR77">
        <v>0</v>
      </c>
      <c r="US77">
        <v>0</v>
      </c>
      <c r="UT77">
        <v>0</v>
      </c>
      <c r="UU77">
        <v>0</v>
      </c>
      <c r="UV77">
        <v>0</v>
      </c>
      <c r="UW77">
        <v>0</v>
      </c>
      <c r="UX77">
        <v>0</v>
      </c>
      <c r="UY77">
        <v>0</v>
      </c>
      <c r="UZ77">
        <v>0</v>
      </c>
      <c r="VA77">
        <v>0</v>
      </c>
      <c r="VB77">
        <v>0</v>
      </c>
      <c r="VC77">
        <v>0</v>
      </c>
      <c r="VD77">
        <v>0</v>
      </c>
      <c r="VE77">
        <v>0</v>
      </c>
      <c r="VF77">
        <v>0</v>
      </c>
      <c r="VG77">
        <v>0</v>
      </c>
      <c r="VH77">
        <v>0</v>
      </c>
      <c r="VI77">
        <v>0</v>
      </c>
      <c r="VJ77">
        <v>0</v>
      </c>
      <c r="VK77">
        <v>0</v>
      </c>
      <c r="VL77">
        <v>0</v>
      </c>
      <c r="VM77">
        <v>0</v>
      </c>
      <c r="VN77">
        <v>0</v>
      </c>
      <c r="VO77">
        <v>0</v>
      </c>
      <c r="VP77">
        <v>0</v>
      </c>
      <c r="VQ77">
        <v>0</v>
      </c>
      <c r="VR77">
        <v>0</v>
      </c>
      <c r="VS77">
        <v>0</v>
      </c>
      <c r="VT77">
        <v>0</v>
      </c>
      <c r="VU77">
        <v>0</v>
      </c>
      <c r="VV77">
        <v>0</v>
      </c>
      <c r="VW77">
        <v>0</v>
      </c>
      <c r="VX77">
        <v>0</v>
      </c>
      <c r="VY77">
        <v>0</v>
      </c>
      <c r="VZ77">
        <v>0</v>
      </c>
      <c r="WA77">
        <v>0</v>
      </c>
      <c r="WB77">
        <v>0</v>
      </c>
      <c r="WC77">
        <v>0</v>
      </c>
      <c r="WD77">
        <v>0</v>
      </c>
      <c r="WE77">
        <v>0</v>
      </c>
      <c r="WF77">
        <v>0</v>
      </c>
      <c r="WG77">
        <v>0</v>
      </c>
      <c r="WH77">
        <v>0</v>
      </c>
      <c r="WI77">
        <v>0</v>
      </c>
      <c r="WJ77">
        <v>0</v>
      </c>
      <c r="WK77">
        <v>0</v>
      </c>
      <c r="WL77">
        <v>0</v>
      </c>
      <c r="WM77">
        <v>0</v>
      </c>
      <c r="WN77">
        <v>0</v>
      </c>
      <c r="WO77">
        <v>0</v>
      </c>
      <c r="WP77">
        <v>0</v>
      </c>
      <c r="WQ77">
        <v>0</v>
      </c>
      <c r="WR77">
        <v>0</v>
      </c>
      <c r="WS77">
        <v>0</v>
      </c>
      <c r="WT77">
        <v>0</v>
      </c>
      <c r="WU77">
        <v>0</v>
      </c>
      <c r="WV77">
        <v>0</v>
      </c>
      <c r="WW77">
        <v>0</v>
      </c>
      <c r="WX77">
        <v>0</v>
      </c>
      <c r="WY77">
        <v>0</v>
      </c>
      <c r="WZ77">
        <v>0</v>
      </c>
      <c r="XA77">
        <v>0</v>
      </c>
      <c r="XB77">
        <v>0</v>
      </c>
      <c r="XC77">
        <v>0</v>
      </c>
      <c r="XD77">
        <v>0</v>
      </c>
      <c r="XE77">
        <v>0</v>
      </c>
      <c r="XF77">
        <v>0</v>
      </c>
      <c r="XG77">
        <v>0</v>
      </c>
      <c r="XH77">
        <v>0</v>
      </c>
      <c r="XI77">
        <v>0</v>
      </c>
      <c r="XJ77">
        <v>0</v>
      </c>
      <c r="XK77">
        <v>0</v>
      </c>
      <c r="XL77">
        <v>0</v>
      </c>
      <c r="XM77">
        <v>0</v>
      </c>
      <c r="XN77">
        <v>0</v>
      </c>
      <c r="XO77">
        <v>0</v>
      </c>
      <c r="XP77">
        <v>0</v>
      </c>
      <c r="XQ77">
        <v>0</v>
      </c>
      <c r="XR77">
        <v>0</v>
      </c>
      <c r="XS77">
        <v>0</v>
      </c>
      <c r="XT77">
        <v>0</v>
      </c>
      <c r="XU77">
        <v>0</v>
      </c>
      <c r="XV77">
        <v>0</v>
      </c>
      <c r="XW77">
        <v>0</v>
      </c>
      <c r="XX77">
        <v>0</v>
      </c>
      <c r="XY77">
        <v>0</v>
      </c>
      <c r="XZ77">
        <v>0</v>
      </c>
      <c r="YA77">
        <v>0</v>
      </c>
      <c r="YB77">
        <v>0</v>
      </c>
      <c r="YC77">
        <v>0</v>
      </c>
      <c r="YD77">
        <v>0</v>
      </c>
      <c r="YE77">
        <v>0</v>
      </c>
      <c r="YF77">
        <v>0</v>
      </c>
      <c r="YG77">
        <v>0</v>
      </c>
      <c r="YH77">
        <v>0</v>
      </c>
      <c r="YI77">
        <v>0</v>
      </c>
      <c r="YJ77">
        <v>0</v>
      </c>
      <c r="YK77">
        <v>0</v>
      </c>
      <c r="YL77">
        <v>0</v>
      </c>
      <c r="YM77">
        <v>0</v>
      </c>
      <c r="YN77">
        <v>0</v>
      </c>
      <c r="YO77">
        <v>0</v>
      </c>
      <c r="YP77">
        <v>0</v>
      </c>
      <c r="YQ77">
        <v>0</v>
      </c>
      <c r="YR77">
        <v>0</v>
      </c>
      <c r="YS77">
        <v>0</v>
      </c>
      <c r="YT77">
        <v>0</v>
      </c>
      <c r="YU77">
        <v>0</v>
      </c>
      <c r="YV77">
        <v>0</v>
      </c>
      <c r="YW77">
        <v>0</v>
      </c>
      <c r="YX77">
        <v>0</v>
      </c>
      <c r="YY77">
        <v>0</v>
      </c>
      <c r="YZ77">
        <v>0</v>
      </c>
      <c r="ZA77">
        <v>0</v>
      </c>
      <c r="ZB77">
        <v>0</v>
      </c>
      <c r="ZC77">
        <v>0</v>
      </c>
      <c r="ZD77">
        <v>0</v>
      </c>
      <c r="ZE77">
        <v>0</v>
      </c>
      <c r="ZF77">
        <v>0</v>
      </c>
      <c r="ZG77">
        <v>0</v>
      </c>
      <c r="ZH77">
        <v>0</v>
      </c>
      <c r="ZI77">
        <v>0</v>
      </c>
      <c r="ZJ77">
        <v>0</v>
      </c>
      <c r="ZK77">
        <v>0</v>
      </c>
      <c r="ZL77">
        <v>0</v>
      </c>
      <c r="ZM77">
        <v>0</v>
      </c>
      <c r="ZN77">
        <v>0</v>
      </c>
      <c r="ZO77">
        <v>0</v>
      </c>
      <c r="ZP77">
        <v>0</v>
      </c>
      <c r="ZQ77">
        <v>0</v>
      </c>
      <c r="ZR77">
        <v>0</v>
      </c>
      <c r="ZS77">
        <v>0</v>
      </c>
      <c r="ZT77">
        <v>0</v>
      </c>
      <c r="ZU77">
        <v>0</v>
      </c>
      <c r="ZV77">
        <v>0</v>
      </c>
      <c r="ZW77">
        <v>0</v>
      </c>
      <c r="ZX77">
        <v>0</v>
      </c>
      <c r="ZY77">
        <v>0</v>
      </c>
      <c r="ZZ77">
        <v>0</v>
      </c>
      <c r="AAA77">
        <v>0</v>
      </c>
      <c r="AAB77">
        <v>0</v>
      </c>
      <c r="AAC77">
        <v>0</v>
      </c>
      <c r="AAD77">
        <v>0</v>
      </c>
      <c r="AAE77">
        <v>0</v>
      </c>
      <c r="AAF77">
        <v>0</v>
      </c>
      <c r="AAG77">
        <v>0</v>
      </c>
      <c r="AAH77">
        <v>0</v>
      </c>
      <c r="AAI77">
        <v>0</v>
      </c>
      <c r="AAJ77">
        <v>0</v>
      </c>
      <c r="AAK77">
        <v>0</v>
      </c>
      <c r="AAL77">
        <v>0</v>
      </c>
      <c r="AAM77">
        <v>0</v>
      </c>
      <c r="AAN77">
        <v>0</v>
      </c>
      <c r="AAO77">
        <v>0</v>
      </c>
      <c r="AAP77">
        <v>0</v>
      </c>
      <c r="AAQ77">
        <v>0</v>
      </c>
      <c r="AAR77">
        <v>0</v>
      </c>
      <c r="AAS77">
        <v>0</v>
      </c>
      <c r="AAT77">
        <v>0</v>
      </c>
      <c r="AAU77">
        <v>0</v>
      </c>
      <c r="AAV77">
        <v>0</v>
      </c>
      <c r="AAW77">
        <v>0</v>
      </c>
      <c r="AAX77">
        <v>0</v>
      </c>
      <c r="AAY77">
        <v>0</v>
      </c>
      <c r="AAZ77">
        <v>0</v>
      </c>
      <c r="ABA77">
        <v>0</v>
      </c>
      <c r="ABB77">
        <v>0</v>
      </c>
      <c r="ABC77">
        <v>0</v>
      </c>
      <c r="ABD77">
        <v>0</v>
      </c>
      <c r="ABE77">
        <v>0</v>
      </c>
      <c r="ABF77">
        <v>0</v>
      </c>
      <c r="ABG77">
        <v>0</v>
      </c>
      <c r="ABH77">
        <v>0</v>
      </c>
      <c r="ABI77">
        <v>0</v>
      </c>
      <c r="ABJ77">
        <v>0</v>
      </c>
      <c r="ABK77">
        <v>0</v>
      </c>
      <c r="ABL77">
        <v>0</v>
      </c>
      <c r="ABM77">
        <v>0</v>
      </c>
      <c r="ABN77">
        <v>0</v>
      </c>
      <c r="ABO77">
        <v>0</v>
      </c>
      <c r="ABP77">
        <v>0</v>
      </c>
      <c r="ABQ77">
        <v>0</v>
      </c>
      <c r="ABR77">
        <v>0</v>
      </c>
      <c r="ABS77">
        <v>0</v>
      </c>
      <c r="ABT77">
        <v>0</v>
      </c>
      <c r="ABU77">
        <v>0</v>
      </c>
      <c r="ABV77">
        <v>0</v>
      </c>
      <c r="ABW77">
        <v>0</v>
      </c>
      <c r="ABX77">
        <v>0</v>
      </c>
      <c r="ABY77">
        <v>0</v>
      </c>
      <c r="ABZ77">
        <v>0</v>
      </c>
      <c r="ACA77">
        <v>0</v>
      </c>
      <c r="ACB77">
        <v>0</v>
      </c>
      <c r="ACC77">
        <v>0</v>
      </c>
      <c r="ACD77">
        <v>0</v>
      </c>
      <c r="ACE77">
        <v>0</v>
      </c>
      <c r="ACF77">
        <v>0</v>
      </c>
      <c r="ACG77">
        <v>0</v>
      </c>
      <c r="ACH77">
        <v>0</v>
      </c>
      <c r="ACI77">
        <v>0</v>
      </c>
      <c r="ACJ77">
        <v>0</v>
      </c>
      <c r="ACK77">
        <v>0</v>
      </c>
      <c r="ACL77">
        <v>0</v>
      </c>
      <c r="ACM77">
        <v>0</v>
      </c>
      <c r="ACN77">
        <v>0</v>
      </c>
      <c r="ACO77">
        <v>0</v>
      </c>
      <c r="ACP77">
        <v>0</v>
      </c>
      <c r="ACQ77">
        <v>0</v>
      </c>
      <c r="ACR77">
        <v>0</v>
      </c>
      <c r="ACS77">
        <v>0</v>
      </c>
      <c r="ACT77">
        <v>0</v>
      </c>
      <c r="ACU77">
        <v>0</v>
      </c>
      <c r="ACV77">
        <v>0</v>
      </c>
      <c r="ACW77">
        <v>0</v>
      </c>
      <c r="ACX77">
        <v>0</v>
      </c>
      <c r="ACY77">
        <v>0</v>
      </c>
      <c r="ACZ77">
        <v>0</v>
      </c>
      <c r="ADA77">
        <v>0</v>
      </c>
      <c r="ADB77">
        <v>0</v>
      </c>
      <c r="ADC77">
        <v>0</v>
      </c>
      <c r="ADD77">
        <v>0</v>
      </c>
      <c r="ADE77">
        <v>0</v>
      </c>
      <c r="ADF77">
        <v>0</v>
      </c>
      <c r="ADG77">
        <v>0</v>
      </c>
      <c r="ADH77">
        <v>0</v>
      </c>
      <c r="ADI77">
        <v>0</v>
      </c>
      <c r="ADJ77">
        <v>0</v>
      </c>
      <c r="ADK77">
        <v>0</v>
      </c>
      <c r="ADL77">
        <v>0</v>
      </c>
      <c r="ADM77">
        <v>0</v>
      </c>
      <c r="ADN77">
        <v>0</v>
      </c>
      <c r="ADO77">
        <v>0</v>
      </c>
      <c r="ADP77">
        <v>0</v>
      </c>
      <c r="ADQ77">
        <v>0</v>
      </c>
      <c r="ADR77">
        <v>0</v>
      </c>
      <c r="ADS77">
        <v>0</v>
      </c>
      <c r="ADT77">
        <v>0</v>
      </c>
      <c r="ADU77">
        <v>0</v>
      </c>
      <c r="ADV77">
        <v>1</v>
      </c>
      <c r="ADW77">
        <v>2</v>
      </c>
      <c r="ADX77">
        <v>0</v>
      </c>
      <c r="ADY77">
        <v>0</v>
      </c>
      <c r="ADZ77">
        <v>0</v>
      </c>
      <c r="AEA77">
        <v>0</v>
      </c>
      <c r="AEB77">
        <v>0</v>
      </c>
      <c r="AEC77">
        <v>0</v>
      </c>
      <c r="AED77">
        <v>0</v>
      </c>
      <c r="AEE77">
        <v>0</v>
      </c>
      <c r="AEF77">
        <v>0</v>
      </c>
      <c r="AEG77">
        <v>0</v>
      </c>
      <c r="AEH77">
        <v>0</v>
      </c>
      <c r="AEI77">
        <v>0</v>
      </c>
      <c r="AEJ77">
        <v>0</v>
      </c>
      <c r="AEK77">
        <v>0</v>
      </c>
      <c r="AEL77">
        <v>0</v>
      </c>
      <c r="AEM77">
        <v>0</v>
      </c>
      <c r="AEN77">
        <v>0</v>
      </c>
      <c r="AEO77">
        <v>0</v>
      </c>
      <c r="AEP77">
        <v>0</v>
      </c>
      <c r="AEQ77">
        <v>3</v>
      </c>
      <c r="AER77">
        <v>0</v>
      </c>
      <c r="AES77">
        <v>0</v>
      </c>
      <c r="AET77">
        <v>0</v>
      </c>
      <c r="AEU77">
        <v>155</v>
      </c>
      <c r="AEV77">
        <v>487</v>
      </c>
      <c r="AEW77">
        <v>0</v>
      </c>
      <c r="AEX77">
        <v>0</v>
      </c>
      <c r="AEY77">
        <v>0</v>
      </c>
      <c r="AEZ77">
        <v>0</v>
      </c>
      <c r="AFA77">
        <v>0</v>
      </c>
      <c r="AFB77">
        <v>0</v>
      </c>
      <c r="AFC77">
        <v>0</v>
      </c>
      <c r="AFD77">
        <v>1</v>
      </c>
      <c r="AFE77">
        <v>0</v>
      </c>
      <c r="AFF77">
        <v>0</v>
      </c>
      <c r="AFG77">
        <v>0</v>
      </c>
      <c r="AFH77">
        <v>0</v>
      </c>
      <c r="AFI77">
        <v>0</v>
      </c>
      <c r="AFJ77">
        <v>0</v>
      </c>
      <c r="AFK77">
        <v>0</v>
      </c>
      <c r="AFL77">
        <v>0</v>
      </c>
      <c r="AFM77">
        <v>0</v>
      </c>
      <c r="AFN77">
        <v>0</v>
      </c>
      <c r="AFO77">
        <v>28</v>
      </c>
      <c r="AFP77">
        <v>671</v>
      </c>
      <c r="AFQ77">
        <v>0</v>
      </c>
      <c r="AFR77">
        <v>0</v>
      </c>
      <c r="AFS77">
        <v>0</v>
      </c>
      <c r="AFT77">
        <v>0</v>
      </c>
      <c r="AFU77">
        <v>0</v>
      </c>
      <c r="AFV77">
        <v>0</v>
      </c>
      <c r="AFW77">
        <v>0</v>
      </c>
      <c r="AFX77">
        <v>0</v>
      </c>
      <c r="AFY77">
        <v>0</v>
      </c>
      <c r="AFZ77">
        <v>0</v>
      </c>
      <c r="AGA77">
        <v>0</v>
      </c>
      <c r="AGB77">
        <v>0</v>
      </c>
      <c r="AGC77">
        <v>0</v>
      </c>
      <c r="AGD77">
        <v>0</v>
      </c>
      <c r="AGE77">
        <v>0</v>
      </c>
      <c r="AGF77">
        <v>0</v>
      </c>
      <c r="AGG77">
        <v>0</v>
      </c>
      <c r="AGH77">
        <v>0</v>
      </c>
      <c r="AGI77">
        <v>0</v>
      </c>
      <c r="AGJ77">
        <v>0</v>
      </c>
      <c r="AGK77">
        <v>0</v>
      </c>
      <c r="AGL77">
        <v>0</v>
      </c>
      <c r="AGM77">
        <v>0</v>
      </c>
      <c r="AGN77">
        <v>0</v>
      </c>
      <c r="AGO77">
        <v>0</v>
      </c>
      <c r="AGP77">
        <v>0</v>
      </c>
      <c r="AGQ77">
        <v>0</v>
      </c>
      <c r="AGR77">
        <v>0</v>
      </c>
      <c r="AGS77">
        <v>0</v>
      </c>
      <c r="AGT77">
        <v>0</v>
      </c>
      <c r="AGU77">
        <v>0</v>
      </c>
      <c r="AGV77">
        <v>0</v>
      </c>
      <c r="AGW77">
        <v>0</v>
      </c>
      <c r="AGX77">
        <v>0</v>
      </c>
      <c r="AGY77">
        <v>0</v>
      </c>
      <c r="AGZ77">
        <v>0</v>
      </c>
      <c r="AHA77">
        <v>0</v>
      </c>
      <c r="AHB77">
        <v>0</v>
      </c>
      <c r="AHC77">
        <v>0</v>
      </c>
      <c r="AHD77">
        <v>0</v>
      </c>
      <c r="AHE77">
        <v>0</v>
      </c>
      <c r="AHF77">
        <v>0</v>
      </c>
      <c r="AHG77">
        <v>0</v>
      </c>
      <c r="AHH77">
        <v>0</v>
      </c>
      <c r="AHI77">
        <v>0</v>
      </c>
      <c r="AHJ77">
        <v>0</v>
      </c>
      <c r="AHK77">
        <v>0</v>
      </c>
      <c r="AHL77">
        <v>0</v>
      </c>
      <c r="AHM77">
        <v>0</v>
      </c>
      <c r="AHN77">
        <v>0</v>
      </c>
      <c r="AHO77">
        <v>0</v>
      </c>
      <c r="AHP77">
        <v>0</v>
      </c>
      <c r="AHQ77">
        <v>0</v>
      </c>
      <c r="AHR77">
        <v>0</v>
      </c>
      <c r="AHS77">
        <v>0</v>
      </c>
      <c r="AHT77">
        <v>0</v>
      </c>
      <c r="AHU77">
        <v>0</v>
      </c>
      <c r="AHV77">
        <v>0</v>
      </c>
      <c r="AHW77">
        <v>0</v>
      </c>
      <c r="AHX77">
        <v>0</v>
      </c>
      <c r="AHY77">
        <v>0</v>
      </c>
      <c r="AHZ77">
        <v>0</v>
      </c>
      <c r="AIA77">
        <v>0</v>
      </c>
      <c r="AIB77">
        <v>0</v>
      </c>
      <c r="AIC77">
        <v>0</v>
      </c>
      <c r="AID77">
        <v>0</v>
      </c>
      <c r="AIE77">
        <v>0</v>
      </c>
      <c r="AIF77">
        <v>0</v>
      </c>
      <c r="AIG77">
        <v>0</v>
      </c>
      <c r="AIH77">
        <v>0</v>
      </c>
      <c r="AII77">
        <v>0</v>
      </c>
      <c r="AIJ77">
        <v>0</v>
      </c>
      <c r="AIK77">
        <v>0</v>
      </c>
      <c r="AIL77">
        <v>0</v>
      </c>
      <c r="AIM77">
        <v>0</v>
      </c>
      <c r="AIN77">
        <v>0</v>
      </c>
      <c r="AIO77">
        <v>0</v>
      </c>
      <c r="AIP77">
        <v>0</v>
      </c>
      <c r="AIQ77">
        <v>0</v>
      </c>
      <c r="AIR77">
        <v>0</v>
      </c>
      <c r="AIS77">
        <v>0</v>
      </c>
      <c r="AIT77">
        <v>0</v>
      </c>
      <c r="AIU77">
        <v>0</v>
      </c>
      <c r="AIV77">
        <v>0</v>
      </c>
      <c r="AIW77">
        <v>0</v>
      </c>
      <c r="AIX77">
        <v>0</v>
      </c>
      <c r="AIY77">
        <v>0</v>
      </c>
      <c r="AIZ77">
        <v>0</v>
      </c>
      <c r="AJA77">
        <v>0</v>
      </c>
      <c r="AJB77">
        <v>0</v>
      </c>
      <c r="AJC77">
        <v>0</v>
      </c>
      <c r="AJD77">
        <v>0</v>
      </c>
      <c r="AJE77">
        <v>0</v>
      </c>
      <c r="AJF77">
        <v>0</v>
      </c>
      <c r="AJG77">
        <v>0</v>
      </c>
      <c r="AJH77">
        <v>0</v>
      </c>
      <c r="AJI77">
        <v>0</v>
      </c>
      <c r="AJJ77">
        <v>0</v>
      </c>
      <c r="AJK77">
        <v>0</v>
      </c>
      <c r="AJL77">
        <v>0</v>
      </c>
      <c r="AJM77">
        <v>0</v>
      </c>
      <c r="AJN77">
        <v>0</v>
      </c>
      <c r="AJO77">
        <v>0</v>
      </c>
      <c r="AJP77">
        <v>1570</v>
      </c>
      <c r="AJQ77">
        <v>0</v>
      </c>
      <c r="AJR77">
        <v>0</v>
      </c>
      <c r="AJS77">
        <v>0</v>
      </c>
      <c r="AJT77">
        <v>0</v>
      </c>
      <c r="AJU77">
        <v>0</v>
      </c>
      <c r="AJV77">
        <v>0</v>
      </c>
      <c r="AJW77">
        <v>0</v>
      </c>
      <c r="AJX77">
        <v>0</v>
      </c>
      <c r="AJY77">
        <v>0</v>
      </c>
      <c r="AJZ77">
        <v>0</v>
      </c>
      <c r="AKA77">
        <v>0</v>
      </c>
      <c r="AKB77">
        <v>0</v>
      </c>
      <c r="AKC77">
        <v>0</v>
      </c>
      <c r="AKD77">
        <v>0</v>
      </c>
      <c r="AKE77">
        <v>0</v>
      </c>
      <c r="AKF77">
        <v>351</v>
      </c>
      <c r="AKG77">
        <v>0</v>
      </c>
      <c r="AKH77">
        <v>0</v>
      </c>
      <c r="AKI77">
        <v>0</v>
      </c>
      <c r="AKJ77">
        <v>0</v>
      </c>
      <c r="AKK77">
        <v>0</v>
      </c>
      <c r="AKL77">
        <v>0</v>
      </c>
      <c r="AKM77">
        <v>0</v>
      </c>
      <c r="AKN77">
        <v>0</v>
      </c>
      <c r="AKO77">
        <v>0</v>
      </c>
      <c r="AKP77">
        <v>0</v>
      </c>
      <c r="AKQ77">
        <v>0</v>
      </c>
      <c r="AKR77">
        <v>0</v>
      </c>
      <c r="AKS77">
        <v>0</v>
      </c>
      <c r="AKT77">
        <v>0</v>
      </c>
      <c r="AKU77">
        <v>0</v>
      </c>
      <c r="AKV77">
        <v>0</v>
      </c>
      <c r="AKW77">
        <v>0</v>
      </c>
      <c r="AKX77">
        <v>0</v>
      </c>
      <c r="AKY77">
        <v>0</v>
      </c>
      <c r="AKZ77">
        <v>0</v>
      </c>
      <c r="ALA77">
        <v>0</v>
      </c>
      <c r="ALB77">
        <v>0</v>
      </c>
      <c r="ALC77">
        <v>0</v>
      </c>
      <c r="ALD77">
        <v>0</v>
      </c>
      <c r="ALE77">
        <v>0</v>
      </c>
      <c r="ALF77">
        <v>0</v>
      </c>
      <c r="ALG77">
        <v>0</v>
      </c>
      <c r="ALH77">
        <v>0</v>
      </c>
    </row>
    <row r="78" spans="1:996" hidden="1">
      <c r="A78" s="178" t="s">
        <v>198</v>
      </c>
      <c r="B78">
        <v>913</v>
      </c>
      <c r="C78">
        <v>418</v>
      </c>
      <c r="D78">
        <v>47</v>
      </c>
      <c r="E78">
        <v>125</v>
      </c>
      <c r="F78">
        <v>0</v>
      </c>
      <c r="G78">
        <v>24</v>
      </c>
      <c r="H78">
        <v>0</v>
      </c>
      <c r="I78">
        <v>272</v>
      </c>
      <c r="J78">
        <v>0</v>
      </c>
      <c r="K78">
        <v>0</v>
      </c>
      <c r="L78">
        <v>0</v>
      </c>
      <c r="M78">
        <v>0</v>
      </c>
      <c r="N78">
        <v>0</v>
      </c>
      <c r="O78">
        <v>29</v>
      </c>
      <c r="P78">
        <v>0</v>
      </c>
      <c r="Q78">
        <v>0</v>
      </c>
      <c r="R78">
        <v>0</v>
      </c>
      <c r="S78">
        <v>12</v>
      </c>
      <c r="T78">
        <v>0</v>
      </c>
      <c r="U78">
        <v>0</v>
      </c>
      <c r="V78">
        <v>0</v>
      </c>
      <c r="W78">
        <v>1840</v>
      </c>
      <c r="X78">
        <v>0</v>
      </c>
      <c r="Y78">
        <v>0</v>
      </c>
      <c r="Z78">
        <v>0</v>
      </c>
      <c r="AA78">
        <v>120</v>
      </c>
      <c r="AB78">
        <v>135</v>
      </c>
      <c r="AC78">
        <v>8</v>
      </c>
      <c r="AD78">
        <v>8</v>
      </c>
      <c r="AE78">
        <v>0</v>
      </c>
      <c r="AF78">
        <v>16</v>
      </c>
      <c r="AG78">
        <v>0</v>
      </c>
      <c r="AH78">
        <v>3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11</v>
      </c>
      <c r="AO78">
        <v>0</v>
      </c>
      <c r="AP78">
        <v>0</v>
      </c>
      <c r="AQ78">
        <v>0</v>
      </c>
      <c r="AR78">
        <v>10</v>
      </c>
      <c r="AS78">
        <v>0</v>
      </c>
      <c r="AT78">
        <v>0</v>
      </c>
      <c r="AU78">
        <v>0</v>
      </c>
      <c r="AV78">
        <v>311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109</v>
      </c>
      <c r="BU78">
        <v>109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31</v>
      </c>
      <c r="CS78">
        <v>0</v>
      </c>
      <c r="CT78">
        <v>31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14</v>
      </c>
      <c r="DS78">
        <v>14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2</v>
      </c>
      <c r="ER78">
        <v>2</v>
      </c>
      <c r="ES78">
        <v>0</v>
      </c>
      <c r="ET78">
        <v>0</v>
      </c>
      <c r="EU78">
        <v>0</v>
      </c>
      <c r="EV78">
        <v>2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52</v>
      </c>
      <c r="FP78">
        <v>0</v>
      </c>
      <c r="FQ78">
        <v>54</v>
      </c>
      <c r="FR78">
        <v>0</v>
      </c>
      <c r="FS78">
        <v>0</v>
      </c>
      <c r="FT78">
        <v>0</v>
      </c>
      <c r="FU78">
        <v>924</v>
      </c>
      <c r="FV78">
        <v>2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0</v>
      </c>
      <c r="GL78">
        <v>0</v>
      </c>
      <c r="GM78">
        <v>0</v>
      </c>
      <c r="GN78">
        <v>13</v>
      </c>
      <c r="GO78">
        <v>21</v>
      </c>
      <c r="GP78">
        <v>960</v>
      </c>
      <c r="GQ78">
        <v>0</v>
      </c>
      <c r="GR78">
        <v>0</v>
      </c>
      <c r="GS78">
        <v>0</v>
      </c>
      <c r="GT78">
        <v>9</v>
      </c>
      <c r="GU78">
        <v>2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  <c r="HN78">
        <v>133</v>
      </c>
      <c r="HO78">
        <v>144</v>
      </c>
      <c r="HP78">
        <v>0</v>
      </c>
      <c r="HQ78">
        <v>0</v>
      </c>
      <c r="HR78">
        <v>0</v>
      </c>
      <c r="HS78">
        <v>14</v>
      </c>
      <c r="HT78">
        <v>57</v>
      </c>
      <c r="HU78">
        <v>3</v>
      </c>
      <c r="HV78">
        <v>5</v>
      </c>
      <c r="HW78">
        <v>0</v>
      </c>
      <c r="HX78">
        <v>3</v>
      </c>
      <c r="HY78">
        <v>0</v>
      </c>
      <c r="HZ78">
        <v>0</v>
      </c>
      <c r="IA78">
        <v>0</v>
      </c>
      <c r="IB78">
        <v>0</v>
      </c>
      <c r="IC78">
        <v>0</v>
      </c>
      <c r="ID78">
        <v>0</v>
      </c>
      <c r="IE78">
        <v>0</v>
      </c>
      <c r="IF78">
        <v>4</v>
      </c>
      <c r="IG78">
        <v>0</v>
      </c>
      <c r="IH78">
        <v>0</v>
      </c>
      <c r="II78">
        <v>0</v>
      </c>
      <c r="IJ78">
        <v>0</v>
      </c>
      <c r="IK78">
        <v>4</v>
      </c>
      <c r="IL78">
        <v>0</v>
      </c>
      <c r="IM78">
        <v>39</v>
      </c>
      <c r="IN78">
        <v>129</v>
      </c>
      <c r="IO78">
        <v>0</v>
      </c>
      <c r="IP78">
        <v>0</v>
      </c>
      <c r="IQ78">
        <v>0</v>
      </c>
      <c r="IR78">
        <v>12</v>
      </c>
      <c r="IS78">
        <v>45</v>
      </c>
      <c r="IT78">
        <v>1</v>
      </c>
      <c r="IU78">
        <v>2</v>
      </c>
      <c r="IV78">
        <v>0</v>
      </c>
      <c r="IW78">
        <v>0</v>
      </c>
      <c r="IX78">
        <v>0</v>
      </c>
      <c r="IY78">
        <v>0</v>
      </c>
      <c r="IZ78">
        <v>0</v>
      </c>
      <c r="JA78">
        <v>0</v>
      </c>
      <c r="JB78">
        <v>0</v>
      </c>
      <c r="JC78">
        <v>0</v>
      </c>
      <c r="JD78">
        <v>0</v>
      </c>
      <c r="JE78">
        <v>3</v>
      </c>
      <c r="JF78">
        <v>0</v>
      </c>
      <c r="JG78">
        <v>0</v>
      </c>
      <c r="JH78">
        <v>0</v>
      </c>
      <c r="JI78">
        <v>0</v>
      </c>
      <c r="JJ78">
        <v>2</v>
      </c>
      <c r="JK78">
        <v>0</v>
      </c>
      <c r="JL78">
        <v>2</v>
      </c>
      <c r="JM78">
        <v>67</v>
      </c>
      <c r="JN78">
        <v>0</v>
      </c>
      <c r="JO78">
        <v>0</v>
      </c>
      <c r="JP78">
        <v>0</v>
      </c>
      <c r="JQ78">
        <v>85</v>
      </c>
      <c r="JR78">
        <v>153</v>
      </c>
      <c r="JS78">
        <v>2</v>
      </c>
      <c r="JT78">
        <v>2</v>
      </c>
      <c r="JU78">
        <v>0</v>
      </c>
      <c r="JV78">
        <v>5</v>
      </c>
      <c r="JW78">
        <v>0</v>
      </c>
      <c r="JX78">
        <v>0</v>
      </c>
      <c r="JY78">
        <v>0</v>
      </c>
      <c r="JZ78">
        <v>0</v>
      </c>
      <c r="KA78">
        <v>0</v>
      </c>
      <c r="KB78">
        <v>0</v>
      </c>
      <c r="KC78">
        <v>0</v>
      </c>
      <c r="KD78">
        <v>6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229</v>
      </c>
      <c r="KL78">
        <v>482</v>
      </c>
      <c r="KM78">
        <v>0</v>
      </c>
      <c r="KN78">
        <v>0</v>
      </c>
      <c r="KO78">
        <v>0</v>
      </c>
      <c r="KP78">
        <v>2</v>
      </c>
      <c r="KQ78">
        <v>2</v>
      </c>
      <c r="KR78">
        <v>0</v>
      </c>
      <c r="KS78">
        <v>0</v>
      </c>
      <c r="KT78">
        <v>0</v>
      </c>
      <c r="KU78">
        <v>0</v>
      </c>
      <c r="KV78">
        <v>0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0</v>
      </c>
      <c r="LC78">
        <v>0</v>
      </c>
      <c r="LD78">
        <v>0</v>
      </c>
      <c r="LE78">
        <v>0</v>
      </c>
      <c r="LF78">
        <v>0</v>
      </c>
      <c r="LG78">
        <v>0</v>
      </c>
      <c r="LH78">
        <v>0</v>
      </c>
      <c r="LI78">
        <v>0</v>
      </c>
      <c r="LJ78">
        <v>60</v>
      </c>
      <c r="LK78">
        <v>64</v>
      </c>
      <c r="LL78">
        <v>0</v>
      </c>
      <c r="LM78">
        <v>0</v>
      </c>
      <c r="LN78">
        <v>0</v>
      </c>
      <c r="LO78">
        <v>416</v>
      </c>
      <c r="LP78">
        <v>439</v>
      </c>
      <c r="LQ78">
        <v>4</v>
      </c>
      <c r="LR78">
        <v>17</v>
      </c>
      <c r="LS78">
        <v>0</v>
      </c>
      <c r="LT78">
        <v>8</v>
      </c>
      <c r="LU78">
        <v>0</v>
      </c>
      <c r="LV78">
        <v>0</v>
      </c>
      <c r="LW78">
        <v>0</v>
      </c>
      <c r="LX78">
        <v>0</v>
      </c>
      <c r="LY78">
        <v>0</v>
      </c>
      <c r="LZ78">
        <v>0</v>
      </c>
      <c r="MA78">
        <v>0</v>
      </c>
      <c r="MB78">
        <v>8</v>
      </c>
      <c r="MC78">
        <v>0</v>
      </c>
      <c r="MD78">
        <v>0</v>
      </c>
      <c r="ME78">
        <v>0</v>
      </c>
      <c r="MF78">
        <v>1</v>
      </c>
      <c r="MG78">
        <v>0</v>
      </c>
      <c r="MH78">
        <v>0</v>
      </c>
      <c r="MI78">
        <v>10</v>
      </c>
      <c r="MJ78">
        <v>903</v>
      </c>
      <c r="MK78">
        <v>0</v>
      </c>
      <c r="ML78">
        <v>0</v>
      </c>
      <c r="MM78">
        <v>0</v>
      </c>
      <c r="MN78">
        <v>1</v>
      </c>
      <c r="MO78">
        <v>0</v>
      </c>
      <c r="MP78">
        <v>0</v>
      </c>
      <c r="MQ78">
        <v>0</v>
      </c>
      <c r="MR78">
        <v>0</v>
      </c>
      <c r="MS78">
        <v>0</v>
      </c>
      <c r="MT78">
        <v>0</v>
      </c>
      <c r="MU78">
        <v>0</v>
      </c>
      <c r="MV78">
        <v>0</v>
      </c>
      <c r="MW78">
        <v>0</v>
      </c>
      <c r="MX78">
        <v>0</v>
      </c>
      <c r="MY78">
        <v>0</v>
      </c>
      <c r="MZ78">
        <v>0</v>
      </c>
      <c r="NA78">
        <v>0</v>
      </c>
      <c r="NB78">
        <v>0</v>
      </c>
      <c r="NC78">
        <v>0</v>
      </c>
      <c r="ND78">
        <v>0</v>
      </c>
      <c r="NE78">
        <v>0</v>
      </c>
      <c r="NF78">
        <v>0</v>
      </c>
      <c r="NG78">
        <v>0</v>
      </c>
      <c r="NH78">
        <v>835</v>
      </c>
      <c r="NI78">
        <v>836</v>
      </c>
      <c r="NJ78">
        <v>0</v>
      </c>
      <c r="NK78">
        <v>0</v>
      </c>
      <c r="NL78">
        <v>0</v>
      </c>
      <c r="NM78">
        <v>79</v>
      </c>
      <c r="NN78">
        <v>3</v>
      </c>
      <c r="NO78">
        <v>0</v>
      </c>
      <c r="NP78">
        <v>0</v>
      </c>
      <c r="NQ78">
        <v>0</v>
      </c>
      <c r="NR78">
        <v>0</v>
      </c>
      <c r="NS78">
        <v>0</v>
      </c>
      <c r="NT78">
        <v>0</v>
      </c>
      <c r="NU78">
        <v>0</v>
      </c>
      <c r="NV78">
        <v>0</v>
      </c>
      <c r="NW78">
        <v>0</v>
      </c>
      <c r="NX78">
        <v>0</v>
      </c>
      <c r="NY78">
        <v>0</v>
      </c>
      <c r="NZ78">
        <v>0</v>
      </c>
      <c r="OA78">
        <v>0</v>
      </c>
      <c r="OB78">
        <v>0</v>
      </c>
      <c r="OC78">
        <v>0</v>
      </c>
      <c r="OD78">
        <v>0</v>
      </c>
      <c r="OE78">
        <v>0</v>
      </c>
      <c r="OF78">
        <v>0</v>
      </c>
      <c r="OG78">
        <v>1045</v>
      </c>
      <c r="OH78">
        <v>1127</v>
      </c>
      <c r="OI78">
        <v>0</v>
      </c>
      <c r="OJ78">
        <v>0</v>
      </c>
      <c r="OK78">
        <v>0</v>
      </c>
      <c r="OL78">
        <v>2577</v>
      </c>
      <c r="OM78">
        <v>1256</v>
      </c>
      <c r="ON78">
        <v>65</v>
      </c>
      <c r="OO78">
        <v>159</v>
      </c>
      <c r="OP78">
        <v>0</v>
      </c>
      <c r="OQ78">
        <v>56</v>
      </c>
      <c r="OR78">
        <v>0</v>
      </c>
      <c r="OS78">
        <v>275</v>
      </c>
      <c r="OT78">
        <v>0</v>
      </c>
      <c r="OU78">
        <v>0</v>
      </c>
      <c r="OV78">
        <v>0</v>
      </c>
      <c r="OW78">
        <v>0</v>
      </c>
      <c r="OX78">
        <v>0</v>
      </c>
      <c r="OY78">
        <v>61</v>
      </c>
      <c r="OZ78">
        <v>0</v>
      </c>
      <c r="PA78">
        <v>0</v>
      </c>
      <c r="PB78">
        <v>0</v>
      </c>
      <c r="PC78">
        <v>23</v>
      </c>
      <c r="PD78">
        <v>6</v>
      </c>
      <c r="PE78">
        <v>96</v>
      </c>
      <c r="PF78">
        <v>2499</v>
      </c>
      <c r="PG78">
        <v>7073</v>
      </c>
      <c r="PH78">
        <v>0</v>
      </c>
      <c r="PI78">
        <v>0</v>
      </c>
      <c r="PJ78">
        <v>0</v>
      </c>
      <c r="PK78">
        <v>147</v>
      </c>
      <c r="PL78">
        <v>1575</v>
      </c>
      <c r="PM78">
        <v>10</v>
      </c>
      <c r="PN78">
        <v>0</v>
      </c>
      <c r="PO78">
        <v>0</v>
      </c>
      <c r="PP78">
        <v>0</v>
      </c>
      <c r="PQ78">
        <v>0</v>
      </c>
      <c r="PR78">
        <v>0</v>
      </c>
      <c r="PS78">
        <v>0</v>
      </c>
      <c r="PT78">
        <v>112</v>
      </c>
      <c r="PU78">
        <v>0</v>
      </c>
      <c r="PV78">
        <v>0</v>
      </c>
      <c r="PW78">
        <v>0</v>
      </c>
      <c r="PX78">
        <v>0</v>
      </c>
      <c r="PY78">
        <v>0</v>
      </c>
      <c r="PZ78">
        <v>0</v>
      </c>
      <c r="QA78">
        <v>0</v>
      </c>
      <c r="QB78">
        <v>0</v>
      </c>
      <c r="QC78">
        <v>0</v>
      </c>
      <c r="QD78">
        <v>0</v>
      </c>
      <c r="QE78">
        <v>602</v>
      </c>
      <c r="QF78">
        <v>2446</v>
      </c>
      <c r="QG78">
        <v>0</v>
      </c>
      <c r="QH78">
        <v>0</v>
      </c>
      <c r="QI78">
        <v>0</v>
      </c>
      <c r="QJ78">
        <v>444</v>
      </c>
      <c r="QK78">
        <v>1126</v>
      </c>
      <c r="QL78">
        <v>10</v>
      </c>
      <c r="QM78">
        <v>0</v>
      </c>
      <c r="QN78">
        <v>0</v>
      </c>
      <c r="QO78">
        <v>0</v>
      </c>
      <c r="QP78">
        <v>0</v>
      </c>
      <c r="QQ78">
        <v>0</v>
      </c>
      <c r="QR78">
        <v>0</v>
      </c>
      <c r="QS78">
        <v>1</v>
      </c>
      <c r="QT78">
        <v>0</v>
      </c>
      <c r="QU78">
        <v>0</v>
      </c>
      <c r="QV78">
        <v>0</v>
      </c>
      <c r="QW78">
        <v>0</v>
      </c>
      <c r="QX78">
        <v>0</v>
      </c>
      <c r="QY78">
        <v>0</v>
      </c>
      <c r="QZ78">
        <v>0</v>
      </c>
      <c r="RA78">
        <v>0</v>
      </c>
      <c r="RB78">
        <v>0</v>
      </c>
      <c r="RC78">
        <v>0</v>
      </c>
      <c r="RD78">
        <v>102</v>
      </c>
      <c r="RE78">
        <v>1683</v>
      </c>
      <c r="RF78">
        <v>0</v>
      </c>
      <c r="RG78">
        <v>0</v>
      </c>
      <c r="RH78">
        <v>0</v>
      </c>
      <c r="RI78">
        <v>2</v>
      </c>
      <c r="RJ78">
        <v>3</v>
      </c>
      <c r="RK78">
        <v>0</v>
      </c>
      <c r="RL78">
        <v>0</v>
      </c>
      <c r="RM78">
        <v>0</v>
      </c>
      <c r="RN78">
        <v>0</v>
      </c>
      <c r="RO78">
        <v>0</v>
      </c>
      <c r="RP78">
        <v>0</v>
      </c>
      <c r="RQ78">
        <v>0</v>
      </c>
      <c r="RR78">
        <v>0</v>
      </c>
      <c r="RS78">
        <v>0</v>
      </c>
      <c r="RT78">
        <v>0</v>
      </c>
      <c r="RU78">
        <v>0</v>
      </c>
      <c r="RV78">
        <v>0</v>
      </c>
      <c r="RW78">
        <v>0</v>
      </c>
      <c r="RX78">
        <v>0</v>
      </c>
      <c r="RY78">
        <v>0</v>
      </c>
      <c r="RZ78">
        <v>0</v>
      </c>
      <c r="SA78">
        <v>0</v>
      </c>
      <c r="SB78">
        <v>0</v>
      </c>
      <c r="SC78">
        <v>5</v>
      </c>
      <c r="SD78">
        <v>10</v>
      </c>
      <c r="SE78">
        <v>0</v>
      </c>
      <c r="SF78">
        <v>0</v>
      </c>
      <c r="SG78">
        <v>0</v>
      </c>
      <c r="SH78">
        <v>0</v>
      </c>
      <c r="SI78">
        <v>0</v>
      </c>
      <c r="SJ78">
        <v>1</v>
      </c>
      <c r="SK78">
        <v>0</v>
      </c>
      <c r="SL78">
        <v>0</v>
      </c>
      <c r="SM78">
        <v>0</v>
      </c>
      <c r="SN78">
        <v>0</v>
      </c>
      <c r="SO78">
        <v>0</v>
      </c>
      <c r="SP78">
        <v>0</v>
      </c>
      <c r="SQ78">
        <v>0</v>
      </c>
      <c r="SR78">
        <v>0</v>
      </c>
      <c r="SS78">
        <v>0</v>
      </c>
      <c r="ST78">
        <v>0</v>
      </c>
      <c r="SU78">
        <v>0</v>
      </c>
      <c r="SV78">
        <v>0</v>
      </c>
      <c r="SW78">
        <v>0</v>
      </c>
      <c r="SX78">
        <v>0</v>
      </c>
      <c r="SY78">
        <v>0</v>
      </c>
      <c r="SZ78">
        <v>0</v>
      </c>
      <c r="TA78">
        <v>0</v>
      </c>
      <c r="TB78">
        <v>0</v>
      </c>
      <c r="TC78">
        <v>1</v>
      </c>
      <c r="TD78">
        <v>0</v>
      </c>
      <c r="TE78">
        <v>0</v>
      </c>
      <c r="TF78">
        <v>0</v>
      </c>
      <c r="TG78">
        <v>0</v>
      </c>
      <c r="TH78">
        <v>0</v>
      </c>
      <c r="TI78">
        <v>0</v>
      </c>
      <c r="TJ78">
        <v>0</v>
      </c>
      <c r="TK78">
        <v>0</v>
      </c>
      <c r="TL78">
        <v>0</v>
      </c>
      <c r="TM78">
        <v>0</v>
      </c>
      <c r="TN78">
        <v>0</v>
      </c>
      <c r="TO78">
        <v>0</v>
      </c>
      <c r="TP78">
        <v>0</v>
      </c>
      <c r="TQ78">
        <v>0</v>
      </c>
      <c r="TR78">
        <v>0</v>
      </c>
      <c r="TS78">
        <v>0</v>
      </c>
      <c r="TT78">
        <v>0</v>
      </c>
      <c r="TU78">
        <v>0</v>
      </c>
      <c r="TV78">
        <v>0</v>
      </c>
      <c r="TW78">
        <v>0</v>
      </c>
      <c r="TX78">
        <v>0</v>
      </c>
      <c r="TY78">
        <v>0</v>
      </c>
      <c r="TZ78">
        <v>0</v>
      </c>
      <c r="UA78">
        <v>0</v>
      </c>
      <c r="UB78">
        <v>0</v>
      </c>
      <c r="UC78">
        <v>0</v>
      </c>
      <c r="UD78">
        <v>0</v>
      </c>
      <c r="UE78">
        <v>0</v>
      </c>
      <c r="UF78">
        <v>11</v>
      </c>
      <c r="UG78">
        <v>0</v>
      </c>
      <c r="UH78">
        <v>2</v>
      </c>
      <c r="UI78">
        <v>0</v>
      </c>
      <c r="UJ78">
        <v>0</v>
      </c>
      <c r="UK78">
        <v>0</v>
      </c>
      <c r="UL78">
        <v>0</v>
      </c>
      <c r="UM78">
        <v>0</v>
      </c>
      <c r="UN78">
        <v>0</v>
      </c>
      <c r="UO78">
        <v>0</v>
      </c>
      <c r="UP78">
        <v>0</v>
      </c>
      <c r="UQ78">
        <v>0</v>
      </c>
      <c r="UR78">
        <v>0</v>
      </c>
      <c r="US78">
        <v>0</v>
      </c>
      <c r="UT78">
        <v>0</v>
      </c>
      <c r="UU78">
        <v>0</v>
      </c>
      <c r="UV78">
        <v>0</v>
      </c>
      <c r="UW78">
        <v>0</v>
      </c>
      <c r="UX78">
        <v>0</v>
      </c>
      <c r="UY78">
        <v>0</v>
      </c>
      <c r="UZ78">
        <v>0</v>
      </c>
      <c r="VA78">
        <v>13</v>
      </c>
      <c r="VB78">
        <v>0</v>
      </c>
      <c r="VC78">
        <v>0</v>
      </c>
      <c r="VD78">
        <v>0</v>
      </c>
      <c r="VE78">
        <v>0</v>
      </c>
      <c r="VF78">
        <v>0</v>
      </c>
      <c r="VG78">
        <v>1</v>
      </c>
      <c r="VH78">
        <v>0</v>
      </c>
      <c r="VI78">
        <v>0</v>
      </c>
      <c r="VJ78">
        <v>0</v>
      </c>
      <c r="VK78">
        <v>0</v>
      </c>
      <c r="VL78">
        <v>0</v>
      </c>
      <c r="VM78">
        <v>0</v>
      </c>
      <c r="VN78">
        <v>0</v>
      </c>
      <c r="VO78">
        <v>0</v>
      </c>
      <c r="VP78">
        <v>0</v>
      </c>
      <c r="VQ78">
        <v>0</v>
      </c>
      <c r="VR78">
        <v>0</v>
      </c>
      <c r="VS78">
        <v>0</v>
      </c>
      <c r="VT78">
        <v>0</v>
      </c>
      <c r="VU78">
        <v>0</v>
      </c>
      <c r="VV78">
        <v>0</v>
      </c>
      <c r="VW78">
        <v>0</v>
      </c>
      <c r="VX78">
        <v>0</v>
      </c>
      <c r="VY78">
        <v>0</v>
      </c>
      <c r="VZ78">
        <v>1</v>
      </c>
      <c r="WA78">
        <v>0</v>
      </c>
      <c r="WB78">
        <v>0</v>
      </c>
      <c r="WC78">
        <v>0</v>
      </c>
      <c r="WD78">
        <v>2</v>
      </c>
      <c r="WE78">
        <v>1</v>
      </c>
      <c r="WF78">
        <v>0</v>
      </c>
      <c r="WG78">
        <v>0</v>
      </c>
      <c r="WH78">
        <v>0</v>
      </c>
      <c r="WI78">
        <v>0</v>
      </c>
      <c r="WJ78">
        <v>0</v>
      </c>
      <c r="WK78">
        <v>0</v>
      </c>
      <c r="WL78">
        <v>0</v>
      </c>
      <c r="WM78">
        <v>0</v>
      </c>
      <c r="WN78">
        <v>0</v>
      </c>
      <c r="WO78">
        <v>0</v>
      </c>
      <c r="WP78">
        <v>0</v>
      </c>
      <c r="WQ78">
        <v>0</v>
      </c>
      <c r="WR78">
        <v>0</v>
      </c>
      <c r="WS78">
        <v>0</v>
      </c>
      <c r="WT78">
        <v>0</v>
      </c>
      <c r="WU78">
        <v>0</v>
      </c>
      <c r="WV78">
        <v>0</v>
      </c>
      <c r="WW78">
        <v>0</v>
      </c>
      <c r="WX78">
        <v>0</v>
      </c>
      <c r="WY78">
        <v>3</v>
      </c>
      <c r="WZ78">
        <v>0</v>
      </c>
      <c r="XA78">
        <v>0</v>
      </c>
      <c r="XB78">
        <v>0</v>
      </c>
      <c r="XC78">
        <v>45</v>
      </c>
      <c r="XD78">
        <v>1</v>
      </c>
      <c r="XE78">
        <v>3</v>
      </c>
      <c r="XF78">
        <v>0</v>
      </c>
      <c r="XG78">
        <v>0</v>
      </c>
      <c r="XH78">
        <v>0</v>
      </c>
      <c r="XI78">
        <v>0</v>
      </c>
      <c r="XJ78">
        <v>0</v>
      </c>
      <c r="XK78">
        <v>0</v>
      </c>
      <c r="XL78">
        <v>0</v>
      </c>
      <c r="XM78">
        <v>0</v>
      </c>
      <c r="XN78">
        <v>0</v>
      </c>
      <c r="XO78">
        <v>0</v>
      </c>
      <c r="XP78">
        <v>0</v>
      </c>
      <c r="XQ78">
        <v>0</v>
      </c>
      <c r="XR78">
        <v>0</v>
      </c>
      <c r="XS78">
        <v>0</v>
      </c>
      <c r="XT78">
        <v>0</v>
      </c>
      <c r="XU78">
        <v>0</v>
      </c>
      <c r="XV78">
        <v>0</v>
      </c>
      <c r="XW78">
        <v>0</v>
      </c>
      <c r="XX78">
        <v>49</v>
      </c>
      <c r="XY78">
        <v>0</v>
      </c>
      <c r="XZ78">
        <v>0</v>
      </c>
      <c r="YA78">
        <v>0</v>
      </c>
      <c r="YB78">
        <v>5</v>
      </c>
      <c r="YC78">
        <v>5</v>
      </c>
      <c r="YD78">
        <v>0</v>
      </c>
      <c r="YE78">
        <v>0</v>
      </c>
      <c r="YF78">
        <v>0</v>
      </c>
      <c r="YG78">
        <v>0</v>
      </c>
      <c r="YH78">
        <v>0</v>
      </c>
      <c r="YI78">
        <v>0</v>
      </c>
      <c r="YJ78">
        <v>0</v>
      </c>
      <c r="YK78">
        <v>0</v>
      </c>
      <c r="YL78">
        <v>0</v>
      </c>
      <c r="YM78">
        <v>0</v>
      </c>
      <c r="YN78">
        <v>0</v>
      </c>
      <c r="YO78">
        <v>0</v>
      </c>
      <c r="YP78">
        <v>0</v>
      </c>
      <c r="YQ78">
        <v>0</v>
      </c>
      <c r="YR78">
        <v>0</v>
      </c>
      <c r="YS78">
        <v>0</v>
      </c>
      <c r="YT78">
        <v>0</v>
      </c>
      <c r="YU78">
        <v>0</v>
      </c>
      <c r="YV78">
        <v>11</v>
      </c>
      <c r="YW78">
        <v>21</v>
      </c>
      <c r="YX78">
        <v>0</v>
      </c>
      <c r="YY78">
        <v>0</v>
      </c>
      <c r="YZ78">
        <v>0</v>
      </c>
      <c r="ZA78">
        <v>0</v>
      </c>
      <c r="ZB78">
        <v>5</v>
      </c>
      <c r="ZC78">
        <v>1</v>
      </c>
      <c r="ZD78">
        <v>0</v>
      </c>
      <c r="ZE78">
        <v>0</v>
      </c>
      <c r="ZF78">
        <v>0</v>
      </c>
      <c r="ZG78">
        <v>0</v>
      </c>
      <c r="ZH78">
        <v>0</v>
      </c>
      <c r="ZI78">
        <v>0</v>
      </c>
      <c r="ZJ78">
        <v>0</v>
      </c>
      <c r="ZK78">
        <v>0</v>
      </c>
      <c r="ZL78">
        <v>0</v>
      </c>
      <c r="ZM78">
        <v>0</v>
      </c>
      <c r="ZN78">
        <v>0</v>
      </c>
      <c r="ZO78">
        <v>0</v>
      </c>
      <c r="ZP78">
        <v>0</v>
      </c>
      <c r="ZQ78">
        <v>0</v>
      </c>
      <c r="ZR78">
        <v>0</v>
      </c>
      <c r="ZS78">
        <v>0</v>
      </c>
      <c r="ZT78">
        <v>0</v>
      </c>
      <c r="ZU78">
        <v>0</v>
      </c>
      <c r="ZV78">
        <v>6</v>
      </c>
      <c r="ZW78">
        <v>0</v>
      </c>
      <c r="ZX78">
        <v>0</v>
      </c>
      <c r="ZY78">
        <v>0</v>
      </c>
      <c r="ZZ78">
        <v>102</v>
      </c>
      <c r="AAA78">
        <v>100</v>
      </c>
      <c r="AAB78">
        <v>12</v>
      </c>
      <c r="AAC78">
        <v>0</v>
      </c>
      <c r="AAD78">
        <v>0</v>
      </c>
      <c r="AAE78">
        <v>0</v>
      </c>
      <c r="AAF78">
        <v>0</v>
      </c>
      <c r="AAG78">
        <v>0</v>
      </c>
      <c r="AAH78">
        <v>0</v>
      </c>
      <c r="AAI78">
        <v>2</v>
      </c>
      <c r="AAJ78">
        <v>0</v>
      </c>
      <c r="AAK78">
        <v>0</v>
      </c>
      <c r="AAL78">
        <v>0</v>
      </c>
      <c r="AAM78">
        <v>0</v>
      </c>
      <c r="AAN78">
        <v>0</v>
      </c>
      <c r="AAO78">
        <v>0</v>
      </c>
      <c r="AAP78">
        <v>0</v>
      </c>
      <c r="AAQ78">
        <v>0</v>
      </c>
      <c r="AAR78">
        <v>0</v>
      </c>
      <c r="AAS78">
        <v>0</v>
      </c>
      <c r="AAT78">
        <v>15</v>
      </c>
      <c r="AAU78">
        <v>231</v>
      </c>
      <c r="AAV78">
        <v>0</v>
      </c>
      <c r="AAW78">
        <v>0</v>
      </c>
      <c r="AAX78">
        <v>0</v>
      </c>
      <c r="AAY78">
        <v>39</v>
      </c>
      <c r="AAZ78">
        <v>29</v>
      </c>
      <c r="ABA78">
        <v>1</v>
      </c>
      <c r="ABB78">
        <v>0</v>
      </c>
      <c r="ABC78">
        <v>0</v>
      </c>
      <c r="ABD78">
        <v>0</v>
      </c>
      <c r="ABE78">
        <v>0</v>
      </c>
      <c r="ABF78">
        <v>0</v>
      </c>
      <c r="ABG78">
        <v>0</v>
      </c>
      <c r="ABH78">
        <v>0</v>
      </c>
      <c r="ABI78">
        <v>0</v>
      </c>
      <c r="ABJ78">
        <v>0</v>
      </c>
      <c r="ABK78">
        <v>0</v>
      </c>
      <c r="ABL78">
        <v>0</v>
      </c>
      <c r="ABM78">
        <v>0</v>
      </c>
      <c r="ABN78">
        <v>0</v>
      </c>
      <c r="ABO78">
        <v>0</v>
      </c>
      <c r="ABP78">
        <v>0</v>
      </c>
      <c r="ABQ78">
        <v>0</v>
      </c>
      <c r="ABR78">
        <v>0</v>
      </c>
      <c r="ABS78">
        <v>4</v>
      </c>
      <c r="ABT78">
        <v>73</v>
      </c>
      <c r="ABU78">
        <v>0</v>
      </c>
      <c r="ABV78">
        <v>0</v>
      </c>
      <c r="ABW78">
        <v>0</v>
      </c>
      <c r="ABX78">
        <v>7</v>
      </c>
      <c r="ABY78">
        <v>1</v>
      </c>
      <c r="ABZ78">
        <v>0</v>
      </c>
      <c r="ACA78">
        <v>0</v>
      </c>
      <c r="ACB78">
        <v>0</v>
      </c>
      <c r="ACC78">
        <v>0</v>
      </c>
      <c r="ACD78">
        <v>0</v>
      </c>
      <c r="ACE78">
        <v>0</v>
      </c>
      <c r="ACF78">
        <v>0</v>
      </c>
      <c r="ACG78">
        <v>0</v>
      </c>
      <c r="ACH78">
        <v>0</v>
      </c>
      <c r="ACI78">
        <v>0</v>
      </c>
      <c r="ACJ78">
        <v>0</v>
      </c>
      <c r="ACK78">
        <v>0</v>
      </c>
      <c r="ACL78">
        <v>0</v>
      </c>
      <c r="ACM78">
        <v>0</v>
      </c>
      <c r="ACN78">
        <v>0</v>
      </c>
      <c r="ACO78">
        <v>0</v>
      </c>
      <c r="ACP78">
        <v>0</v>
      </c>
      <c r="ACQ78">
        <v>0</v>
      </c>
      <c r="ACR78">
        <v>0</v>
      </c>
      <c r="ACS78">
        <v>8</v>
      </c>
      <c r="ACT78">
        <v>0</v>
      </c>
      <c r="ACU78">
        <v>0</v>
      </c>
      <c r="ACV78">
        <v>0</v>
      </c>
      <c r="ACW78">
        <v>52</v>
      </c>
      <c r="ACX78">
        <v>19</v>
      </c>
      <c r="ACY78">
        <v>2</v>
      </c>
      <c r="ACZ78">
        <v>0</v>
      </c>
      <c r="ADA78">
        <v>0</v>
      </c>
      <c r="ADB78">
        <v>0</v>
      </c>
      <c r="ADC78">
        <v>0</v>
      </c>
      <c r="ADD78">
        <v>0</v>
      </c>
      <c r="ADE78">
        <v>0</v>
      </c>
      <c r="ADF78">
        <v>0</v>
      </c>
      <c r="ADG78">
        <v>0</v>
      </c>
      <c r="ADH78">
        <v>0</v>
      </c>
      <c r="ADI78">
        <v>0</v>
      </c>
      <c r="ADJ78">
        <v>0</v>
      </c>
      <c r="ADK78">
        <v>0</v>
      </c>
      <c r="ADL78">
        <v>0</v>
      </c>
      <c r="ADM78">
        <v>0</v>
      </c>
      <c r="ADN78">
        <v>0</v>
      </c>
      <c r="ADO78">
        <v>0</v>
      </c>
      <c r="ADP78">
        <v>0</v>
      </c>
      <c r="ADQ78">
        <v>4</v>
      </c>
      <c r="ADR78">
        <v>77</v>
      </c>
      <c r="ADS78">
        <v>0</v>
      </c>
      <c r="ADT78">
        <v>0</v>
      </c>
      <c r="ADU78">
        <v>0</v>
      </c>
      <c r="ADV78">
        <v>21</v>
      </c>
      <c r="ADW78">
        <v>165</v>
      </c>
      <c r="ADX78">
        <v>0</v>
      </c>
      <c r="ADY78">
        <v>0</v>
      </c>
      <c r="ADZ78">
        <v>0</v>
      </c>
      <c r="AEA78">
        <v>0</v>
      </c>
      <c r="AEB78">
        <v>0</v>
      </c>
      <c r="AEC78">
        <v>0</v>
      </c>
      <c r="AED78">
        <v>0</v>
      </c>
      <c r="AEE78">
        <v>0</v>
      </c>
      <c r="AEF78">
        <v>0</v>
      </c>
      <c r="AEG78">
        <v>0</v>
      </c>
      <c r="AEH78">
        <v>0</v>
      </c>
      <c r="AEI78">
        <v>0</v>
      </c>
      <c r="AEJ78">
        <v>0</v>
      </c>
      <c r="AEK78">
        <v>0</v>
      </c>
      <c r="AEL78">
        <v>0</v>
      </c>
      <c r="AEM78">
        <v>0</v>
      </c>
      <c r="AEN78">
        <v>0</v>
      </c>
      <c r="AEO78">
        <v>0</v>
      </c>
      <c r="AEP78">
        <v>19</v>
      </c>
      <c r="AEQ78">
        <v>205</v>
      </c>
      <c r="AER78">
        <v>0</v>
      </c>
      <c r="AES78">
        <v>0</v>
      </c>
      <c r="AET78">
        <v>0</v>
      </c>
      <c r="AEU78">
        <v>877</v>
      </c>
      <c r="AEV78">
        <v>3030</v>
      </c>
      <c r="AEW78">
        <v>43</v>
      </c>
      <c r="AEX78">
        <v>0</v>
      </c>
      <c r="AEY78">
        <v>0</v>
      </c>
      <c r="AEZ78">
        <v>0</v>
      </c>
      <c r="AFA78">
        <v>0</v>
      </c>
      <c r="AFB78">
        <v>0</v>
      </c>
      <c r="AFC78">
        <v>0</v>
      </c>
      <c r="AFD78">
        <v>115</v>
      </c>
      <c r="AFE78">
        <v>0</v>
      </c>
      <c r="AFF78">
        <v>0</v>
      </c>
      <c r="AFG78">
        <v>0</v>
      </c>
      <c r="AFH78">
        <v>0</v>
      </c>
      <c r="AFI78">
        <v>0</v>
      </c>
      <c r="AFJ78">
        <v>0</v>
      </c>
      <c r="AFK78">
        <v>0</v>
      </c>
      <c r="AFL78">
        <v>0</v>
      </c>
      <c r="AFM78">
        <v>0</v>
      </c>
      <c r="AFN78">
        <v>0</v>
      </c>
      <c r="AFO78">
        <v>762</v>
      </c>
      <c r="AFP78">
        <v>4827</v>
      </c>
      <c r="AFQ78">
        <v>0</v>
      </c>
      <c r="AFR78">
        <v>0</v>
      </c>
      <c r="AFS78">
        <v>0</v>
      </c>
      <c r="AFT78">
        <v>0</v>
      </c>
      <c r="AFU78">
        <v>0</v>
      </c>
      <c r="AFV78">
        <v>0</v>
      </c>
      <c r="AFW78">
        <v>0</v>
      </c>
      <c r="AFX78">
        <v>0</v>
      </c>
      <c r="AFY78">
        <v>0</v>
      </c>
      <c r="AFZ78">
        <v>0</v>
      </c>
      <c r="AGA78">
        <v>0</v>
      </c>
      <c r="AGB78">
        <v>0</v>
      </c>
      <c r="AGC78">
        <v>0</v>
      </c>
      <c r="AGD78">
        <v>0</v>
      </c>
      <c r="AGE78">
        <v>0</v>
      </c>
      <c r="AGF78">
        <v>0</v>
      </c>
      <c r="AGG78">
        <v>0</v>
      </c>
      <c r="AGH78">
        <v>0</v>
      </c>
      <c r="AGI78">
        <v>0</v>
      </c>
      <c r="AGJ78">
        <v>0</v>
      </c>
      <c r="AGK78">
        <v>0</v>
      </c>
      <c r="AGL78">
        <v>0</v>
      </c>
      <c r="AGM78">
        <v>0</v>
      </c>
      <c r="AGN78">
        <v>0</v>
      </c>
      <c r="AGO78">
        <v>0</v>
      </c>
      <c r="AGP78">
        <v>0</v>
      </c>
      <c r="AGQ78">
        <v>0</v>
      </c>
      <c r="AGR78">
        <v>0</v>
      </c>
      <c r="AGS78">
        <v>0</v>
      </c>
      <c r="AGT78">
        <v>0</v>
      </c>
      <c r="AGU78">
        <v>0</v>
      </c>
      <c r="AGV78">
        <v>0</v>
      </c>
      <c r="AGW78">
        <v>0</v>
      </c>
      <c r="AGX78">
        <v>0</v>
      </c>
      <c r="AGY78">
        <v>0</v>
      </c>
      <c r="AGZ78">
        <v>0</v>
      </c>
      <c r="AHA78">
        <v>0</v>
      </c>
      <c r="AHB78">
        <v>0</v>
      </c>
      <c r="AHC78">
        <v>0</v>
      </c>
      <c r="AHD78">
        <v>0</v>
      </c>
      <c r="AHE78">
        <v>0</v>
      </c>
      <c r="AHF78">
        <v>0</v>
      </c>
      <c r="AHG78">
        <v>0</v>
      </c>
      <c r="AHH78">
        <v>0</v>
      </c>
      <c r="AHI78">
        <v>0</v>
      </c>
      <c r="AHJ78">
        <v>0</v>
      </c>
      <c r="AHK78">
        <v>0</v>
      </c>
      <c r="AHL78">
        <v>0</v>
      </c>
      <c r="AHM78">
        <v>0</v>
      </c>
      <c r="AHN78">
        <v>0</v>
      </c>
      <c r="AHO78">
        <v>0</v>
      </c>
      <c r="AHP78">
        <v>0</v>
      </c>
      <c r="AHQ78">
        <v>0</v>
      </c>
      <c r="AHR78">
        <v>0</v>
      </c>
      <c r="AHS78">
        <v>2</v>
      </c>
      <c r="AHT78">
        <v>0</v>
      </c>
      <c r="AHU78">
        <v>0</v>
      </c>
      <c r="AHV78">
        <v>0</v>
      </c>
      <c r="AHW78">
        <v>0</v>
      </c>
      <c r="AHX78">
        <v>0</v>
      </c>
      <c r="AHY78">
        <v>0</v>
      </c>
      <c r="AHZ78">
        <v>0</v>
      </c>
      <c r="AIA78">
        <v>0</v>
      </c>
      <c r="AIB78">
        <v>0</v>
      </c>
      <c r="AIC78">
        <v>0</v>
      </c>
      <c r="AID78">
        <v>0</v>
      </c>
      <c r="AIE78">
        <v>0</v>
      </c>
      <c r="AIF78">
        <v>0</v>
      </c>
      <c r="AIG78">
        <v>0</v>
      </c>
      <c r="AIH78">
        <v>0</v>
      </c>
      <c r="AII78">
        <v>0</v>
      </c>
      <c r="AIJ78">
        <v>0</v>
      </c>
      <c r="AIK78">
        <v>0</v>
      </c>
      <c r="AIL78">
        <v>0</v>
      </c>
      <c r="AIM78">
        <v>2</v>
      </c>
      <c r="AIN78">
        <v>0</v>
      </c>
      <c r="AIO78">
        <v>0</v>
      </c>
      <c r="AIP78">
        <v>0</v>
      </c>
      <c r="AIQ78">
        <v>0</v>
      </c>
      <c r="AIR78">
        <v>0</v>
      </c>
      <c r="AIS78">
        <v>0</v>
      </c>
      <c r="AIT78">
        <v>0</v>
      </c>
      <c r="AIU78">
        <v>0</v>
      </c>
      <c r="AIV78">
        <v>0</v>
      </c>
      <c r="AIW78">
        <v>0</v>
      </c>
      <c r="AIX78">
        <v>0</v>
      </c>
      <c r="AIY78">
        <v>0</v>
      </c>
      <c r="AIZ78">
        <v>0</v>
      </c>
      <c r="AJA78">
        <v>0</v>
      </c>
      <c r="AJB78">
        <v>0</v>
      </c>
      <c r="AJC78">
        <v>0</v>
      </c>
      <c r="AJD78">
        <v>0</v>
      </c>
      <c r="AJE78">
        <v>0</v>
      </c>
      <c r="AJF78">
        <v>0</v>
      </c>
      <c r="AJG78">
        <v>0</v>
      </c>
      <c r="AJH78">
        <v>0</v>
      </c>
      <c r="AJI78">
        <v>0</v>
      </c>
      <c r="AJJ78">
        <v>0</v>
      </c>
      <c r="AJK78">
        <v>0</v>
      </c>
      <c r="AJL78">
        <v>0</v>
      </c>
      <c r="AJM78">
        <v>0</v>
      </c>
      <c r="AJN78">
        <v>0</v>
      </c>
      <c r="AJO78">
        <v>0</v>
      </c>
      <c r="AJP78">
        <v>1691</v>
      </c>
      <c r="AJQ78">
        <v>0</v>
      </c>
      <c r="AJR78">
        <v>0</v>
      </c>
      <c r="AJS78">
        <v>0</v>
      </c>
      <c r="AJT78">
        <v>0</v>
      </c>
      <c r="AJU78">
        <v>5</v>
      </c>
      <c r="AJV78">
        <v>0</v>
      </c>
      <c r="AJW78">
        <v>0</v>
      </c>
      <c r="AJX78">
        <v>0</v>
      </c>
      <c r="AJY78">
        <v>0</v>
      </c>
      <c r="AJZ78">
        <v>0</v>
      </c>
      <c r="AKA78">
        <v>0</v>
      </c>
      <c r="AKB78">
        <v>0</v>
      </c>
      <c r="AKC78">
        <v>0</v>
      </c>
      <c r="AKD78">
        <v>0</v>
      </c>
      <c r="AKE78">
        <v>0</v>
      </c>
      <c r="AKF78">
        <v>1785</v>
      </c>
      <c r="AKG78">
        <v>105</v>
      </c>
      <c r="AKH78">
        <v>0</v>
      </c>
      <c r="AKI78">
        <v>0</v>
      </c>
      <c r="AKJ78">
        <v>0</v>
      </c>
      <c r="AKK78">
        <v>0</v>
      </c>
      <c r="AKL78">
        <v>0</v>
      </c>
      <c r="AKM78">
        <v>0</v>
      </c>
      <c r="AKN78">
        <v>0</v>
      </c>
      <c r="AKO78">
        <v>0</v>
      </c>
      <c r="AKP78">
        <v>0</v>
      </c>
      <c r="AKQ78">
        <v>0</v>
      </c>
      <c r="AKR78">
        <v>0</v>
      </c>
      <c r="AKS78">
        <v>0</v>
      </c>
      <c r="AKT78">
        <v>0</v>
      </c>
      <c r="AKU78">
        <v>0</v>
      </c>
      <c r="AKV78">
        <v>0</v>
      </c>
      <c r="AKW78">
        <v>0</v>
      </c>
      <c r="AKX78">
        <v>0</v>
      </c>
      <c r="AKY78">
        <v>0</v>
      </c>
      <c r="AKZ78">
        <v>0</v>
      </c>
      <c r="ALA78">
        <v>0</v>
      </c>
      <c r="ALB78">
        <v>0</v>
      </c>
      <c r="ALC78">
        <v>0</v>
      </c>
      <c r="ALD78">
        <v>0</v>
      </c>
      <c r="ALE78">
        <v>0</v>
      </c>
      <c r="ALF78">
        <v>0</v>
      </c>
      <c r="ALG78">
        <v>0</v>
      </c>
      <c r="ALH78">
        <v>0</v>
      </c>
    </row>
    <row r="79" spans="1:996" hidden="1">
      <c r="A79" s="178" t="s">
        <v>199</v>
      </c>
      <c r="B79">
        <v>1209</v>
      </c>
      <c r="C79">
        <v>272</v>
      </c>
      <c r="D79">
        <v>34</v>
      </c>
      <c r="E79">
        <v>12</v>
      </c>
      <c r="F79">
        <v>0</v>
      </c>
      <c r="G79">
        <v>4</v>
      </c>
      <c r="H79">
        <v>0</v>
      </c>
      <c r="I79">
        <v>385</v>
      </c>
      <c r="J79">
        <v>0</v>
      </c>
      <c r="K79">
        <v>0</v>
      </c>
      <c r="L79">
        <v>0</v>
      </c>
      <c r="M79">
        <v>0</v>
      </c>
      <c r="N79">
        <v>0</v>
      </c>
      <c r="O79">
        <v>47</v>
      </c>
      <c r="P79">
        <v>0</v>
      </c>
      <c r="Q79">
        <v>0</v>
      </c>
      <c r="R79">
        <v>0</v>
      </c>
      <c r="S79">
        <v>7</v>
      </c>
      <c r="T79">
        <v>0</v>
      </c>
      <c r="U79">
        <v>0</v>
      </c>
      <c r="V79">
        <v>21</v>
      </c>
      <c r="W79">
        <v>1991</v>
      </c>
      <c r="X79">
        <v>0</v>
      </c>
      <c r="Y79">
        <v>0</v>
      </c>
      <c r="Z79">
        <v>0</v>
      </c>
      <c r="AA79">
        <v>213</v>
      </c>
      <c r="AB79">
        <v>61</v>
      </c>
      <c r="AC79">
        <v>5</v>
      </c>
      <c r="AD79">
        <v>1</v>
      </c>
      <c r="AE79">
        <v>0</v>
      </c>
      <c r="AF79">
        <v>11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45</v>
      </c>
      <c r="AO79">
        <v>0</v>
      </c>
      <c r="AP79">
        <v>0</v>
      </c>
      <c r="AQ79">
        <v>0</v>
      </c>
      <c r="AR79">
        <v>9</v>
      </c>
      <c r="AS79">
        <v>0</v>
      </c>
      <c r="AT79">
        <v>0</v>
      </c>
      <c r="AU79">
        <v>78</v>
      </c>
      <c r="AV79">
        <v>423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8</v>
      </c>
      <c r="CS79">
        <v>0</v>
      </c>
      <c r="CT79">
        <v>8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3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3</v>
      </c>
      <c r="ES79">
        <v>0</v>
      </c>
      <c r="ET79">
        <v>0</v>
      </c>
      <c r="EU79">
        <v>0</v>
      </c>
      <c r="EV79">
        <v>1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4</v>
      </c>
      <c r="FP79">
        <v>0</v>
      </c>
      <c r="FQ79">
        <v>5</v>
      </c>
      <c r="FR79">
        <v>0</v>
      </c>
      <c r="FS79">
        <v>0</v>
      </c>
      <c r="FT79">
        <v>0</v>
      </c>
      <c r="FU79">
        <v>1489</v>
      </c>
      <c r="FV79">
        <v>0</v>
      </c>
      <c r="FW79">
        <v>5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12</v>
      </c>
      <c r="GO79">
        <v>0</v>
      </c>
      <c r="GP79">
        <v>1506</v>
      </c>
      <c r="GQ79">
        <v>0</v>
      </c>
      <c r="GR79">
        <v>0</v>
      </c>
      <c r="GS79">
        <v>0</v>
      </c>
      <c r="GT79">
        <v>179</v>
      </c>
      <c r="GU79">
        <v>0</v>
      </c>
      <c r="GV79">
        <v>0</v>
      </c>
      <c r="GW79">
        <v>0</v>
      </c>
      <c r="GX79">
        <v>0</v>
      </c>
      <c r="GY79">
        <v>1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180</v>
      </c>
      <c r="HP79">
        <v>0</v>
      </c>
      <c r="HQ79">
        <v>0</v>
      </c>
      <c r="HR79">
        <v>0</v>
      </c>
      <c r="HS79">
        <v>24</v>
      </c>
      <c r="HT79">
        <v>13</v>
      </c>
      <c r="HU79">
        <v>1</v>
      </c>
      <c r="HV79">
        <v>0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0</v>
      </c>
      <c r="IC79">
        <v>0</v>
      </c>
      <c r="ID79">
        <v>0</v>
      </c>
      <c r="IE79">
        <v>2</v>
      </c>
      <c r="IF79">
        <v>3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0</v>
      </c>
      <c r="IM79">
        <v>0</v>
      </c>
      <c r="IN79">
        <v>43</v>
      </c>
      <c r="IO79">
        <v>0</v>
      </c>
      <c r="IP79">
        <v>0</v>
      </c>
      <c r="IQ79">
        <v>0</v>
      </c>
      <c r="IR79">
        <v>16</v>
      </c>
      <c r="IS79">
        <v>18</v>
      </c>
      <c r="IT79">
        <v>1</v>
      </c>
      <c r="IU79">
        <v>1</v>
      </c>
      <c r="IV79">
        <v>0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0</v>
      </c>
      <c r="JD79">
        <v>55</v>
      </c>
      <c r="JE79">
        <v>5</v>
      </c>
      <c r="JF79">
        <v>0</v>
      </c>
      <c r="JG79">
        <v>0</v>
      </c>
      <c r="JH79">
        <v>0</v>
      </c>
      <c r="JI79">
        <v>0</v>
      </c>
      <c r="JJ79">
        <v>8</v>
      </c>
      <c r="JK79">
        <v>0</v>
      </c>
      <c r="JL79">
        <v>0</v>
      </c>
      <c r="JM79">
        <v>104</v>
      </c>
      <c r="JN79">
        <v>0</v>
      </c>
      <c r="JO79">
        <v>0</v>
      </c>
      <c r="JP79">
        <v>0</v>
      </c>
      <c r="JQ79">
        <v>66</v>
      </c>
      <c r="JR79">
        <v>16</v>
      </c>
      <c r="JS79">
        <v>0</v>
      </c>
      <c r="JT79">
        <v>0</v>
      </c>
      <c r="JU79">
        <v>0</v>
      </c>
      <c r="JV79">
        <v>1</v>
      </c>
      <c r="JW79">
        <v>0</v>
      </c>
      <c r="JX79">
        <v>0</v>
      </c>
      <c r="JY79">
        <v>0</v>
      </c>
      <c r="JZ79">
        <v>0</v>
      </c>
      <c r="KA79">
        <v>0</v>
      </c>
      <c r="KB79">
        <v>0</v>
      </c>
      <c r="KC79">
        <v>0</v>
      </c>
      <c r="KD79">
        <v>8</v>
      </c>
      <c r="KE79">
        <v>0</v>
      </c>
      <c r="KF79">
        <v>0</v>
      </c>
      <c r="KG79">
        <v>0</v>
      </c>
      <c r="KH79">
        <v>0</v>
      </c>
      <c r="KI79">
        <v>0</v>
      </c>
      <c r="KJ79">
        <v>0</v>
      </c>
      <c r="KK79">
        <v>2</v>
      </c>
      <c r="KL79">
        <v>93</v>
      </c>
      <c r="KM79">
        <v>0</v>
      </c>
      <c r="KN79">
        <v>0</v>
      </c>
      <c r="KO79">
        <v>0</v>
      </c>
      <c r="KP79">
        <v>11</v>
      </c>
      <c r="KQ79">
        <v>1</v>
      </c>
      <c r="KR79">
        <v>0</v>
      </c>
      <c r="KS79">
        <v>0</v>
      </c>
      <c r="KT79">
        <v>0</v>
      </c>
      <c r="KU79">
        <v>0</v>
      </c>
      <c r="KV79">
        <v>0</v>
      </c>
      <c r="KW79">
        <v>0</v>
      </c>
      <c r="KX79">
        <v>0</v>
      </c>
      <c r="KY79">
        <v>0</v>
      </c>
      <c r="KZ79">
        <v>0</v>
      </c>
      <c r="LA79">
        <v>0</v>
      </c>
      <c r="LB79">
        <v>0</v>
      </c>
      <c r="LC79">
        <v>1</v>
      </c>
      <c r="LD79">
        <v>0</v>
      </c>
      <c r="LE79">
        <v>0</v>
      </c>
      <c r="LF79">
        <v>0</v>
      </c>
      <c r="LG79">
        <v>0</v>
      </c>
      <c r="LH79">
        <v>0</v>
      </c>
      <c r="LI79">
        <v>0</v>
      </c>
      <c r="LJ79">
        <v>0</v>
      </c>
      <c r="LK79">
        <v>13</v>
      </c>
      <c r="LL79">
        <v>0</v>
      </c>
      <c r="LM79">
        <v>0</v>
      </c>
      <c r="LN79">
        <v>0</v>
      </c>
      <c r="LO79">
        <v>117</v>
      </c>
      <c r="LP79">
        <v>0</v>
      </c>
      <c r="LQ79">
        <v>0</v>
      </c>
      <c r="LR79">
        <v>0</v>
      </c>
      <c r="LS79">
        <v>0</v>
      </c>
      <c r="LT79">
        <v>0</v>
      </c>
      <c r="LU79">
        <v>0</v>
      </c>
      <c r="LV79">
        <v>0</v>
      </c>
      <c r="LW79">
        <v>0</v>
      </c>
      <c r="LX79">
        <v>0</v>
      </c>
      <c r="LY79">
        <v>0</v>
      </c>
      <c r="LZ79">
        <v>0</v>
      </c>
      <c r="MA79">
        <v>0</v>
      </c>
      <c r="MB79">
        <v>0</v>
      </c>
      <c r="MC79">
        <v>0</v>
      </c>
      <c r="MD79">
        <v>0</v>
      </c>
      <c r="ME79">
        <v>0</v>
      </c>
      <c r="MF79">
        <v>0</v>
      </c>
      <c r="MG79">
        <v>0</v>
      </c>
      <c r="MH79">
        <v>0</v>
      </c>
      <c r="MI79">
        <v>0</v>
      </c>
      <c r="MJ79">
        <v>117</v>
      </c>
      <c r="MK79">
        <v>0</v>
      </c>
      <c r="ML79">
        <v>0</v>
      </c>
      <c r="MM79">
        <v>0</v>
      </c>
      <c r="MN79">
        <v>0</v>
      </c>
      <c r="MO79">
        <v>0</v>
      </c>
      <c r="MP79">
        <v>0</v>
      </c>
      <c r="MQ79">
        <v>0</v>
      </c>
      <c r="MR79">
        <v>0</v>
      </c>
      <c r="MS79">
        <v>0</v>
      </c>
      <c r="MT79">
        <v>0</v>
      </c>
      <c r="MU79">
        <v>0</v>
      </c>
      <c r="MV79">
        <v>0</v>
      </c>
      <c r="MW79">
        <v>0</v>
      </c>
      <c r="MX79">
        <v>0</v>
      </c>
      <c r="MY79">
        <v>0</v>
      </c>
      <c r="MZ79">
        <v>0</v>
      </c>
      <c r="NA79">
        <v>0</v>
      </c>
      <c r="NB79">
        <v>0</v>
      </c>
      <c r="NC79">
        <v>0</v>
      </c>
      <c r="ND79">
        <v>0</v>
      </c>
      <c r="NE79">
        <v>0</v>
      </c>
      <c r="NF79">
        <v>0</v>
      </c>
      <c r="NG79">
        <v>0</v>
      </c>
      <c r="NH79">
        <v>0</v>
      </c>
      <c r="NI79">
        <v>0</v>
      </c>
      <c r="NJ79">
        <v>0</v>
      </c>
      <c r="NK79">
        <v>0</v>
      </c>
      <c r="NL79">
        <v>0</v>
      </c>
      <c r="NM79">
        <v>189</v>
      </c>
      <c r="NN79">
        <v>0</v>
      </c>
      <c r="NO79">
        <v>5</v>
      </c>
      <c r="NP79">
        <v>0</v>
      </c>
      <c r="NQ79">
        <v>0</v>
      </c>
      <c r="NR79">
        <v>0</v>
      </c>
      <c r="NS79">
        <v>0</v>
      </c>
      <c r="NT79">
        <v>22</v>
      </c>
      <c r="NU79">
        <v>0</v>
      </c>
      <c r="NV79">
        <v>0</v>
      </c>
      <c r="NW79">
        <v>0</v>
      </c>
      <c r="NX79">
        <v>0</v>
      </c>
      <c r="NY79">
        <v>0</v>
      </c>
      <c r="NZ79">
        <v>3</v>
      </c>
      <c r="OA79">
        <v>0</v>
      </c>
      <c r="OB79">
        <v>0</v>
      </c>
      <c r="OC79">
        <v>0</v>
      </c>
      <c r="OD79">
        <v>0</v>
      </c>
      <c r="OE79">
        <v>0</v>
      </c>
      <c r="OF79">
        <v>0</v>
      </c>
      <c r="OG79">
        <v>8</v>
      </c>
      <c r="OH79">
        <v>227</v>
      </c>
      <c r="OI79">
        <v>0</v>
      </c>
      <c r="OJ79">
        <v>0</v>
      </c>
      <c r="OK79">
        <v>0</v>
      </c>
      <c r="OL79">
        <v>3517</v>
      </c>
      <c r="OM79">
        <v>381</v>
      </c>
      <c r="ON79">
        <v>51</v>
      </c>
      <c r="OO79">
        <v>14</v>
      </c>
      <c r="OP79">
        <v>0</v>
      </c>
      <c r="OQ79">
        <v>17</v>
      </c>
      <c r="OR79">
        <v>0</v>
      </c>
      <c r="OS79">
        <v>407</v>
      </c>
      <c r="OT79">
        <v>0</v>
      </c>
      <c r="OU79">
        <v>0</v>
      </c>
      <c r="OV79">
        <v>0</v>
      </c>
      <c r="OW79">
        <v>0</v>
      </c>
      <c r="OX79">
        <v>57</v>
      </c>
      <c r="OY79">
        <v>112</v>
      </c>
      <c r="OZ79">
        <v>0</v>
      </c>
      <c r="PA79">
        <v>0</v>
      </c>
      <c r="PB79">
        <v>0</v>
      </c>
      <c r="PC79">
        <v>16</v>
      </c>
      <c r="PD79">
        <v>8</v>
      </c>
      <c r="PE79">
        <v>24</v>
      </c>
      <c r="PF79">
        <v>109</v>
      </c>
      <c r="PG79">
        <v>4713</v>
      </c>
      <c r="PH79">
        <v>0</v>
      </c>
      <c r="PI79">
        <v>0</v>
      </c>
      <c r="PJ79">
        <v>0</v>
      </c>
      <c r="PK79">
        <v>600</v>
      </c>
      <c r="PL79">
        <v>682</v>
      </c>
      <c r="PM79">
        <v>39</v>
      </c>
      <c r="PN79">
        <v>0</v>
      </c>
      <c r="PO79">
        <v>0</v>
      </c>
      <c r="PP79">
        <v>0</v>
      </c>
      <c r="PQ79">
        <v>0</v>
      </c>
      <c r="PR79">
        <v>0</v>
      </c>
      <c r="PS79">
        <v>0</v>
      </c>
      <c r="PT79">
        <v>49</v>
      </c>
      <c r="PU79">
        <v>0</v>
      </c>
      <c r="PV79">
        <v>0</v>
      </c>
      <c r="PW79">
        <v>0</v>
      </c>
      <c r="PX79">
        <v>0</v>
      </c>
      <c r="PY79">
        <v>0</v>
      </c>
      <c r="PZ79">
        <v>0</v>
      </c>
      <c r="QA79">
        <v>0</v>
      </c>
      <c r="QB79">
        <v>0</v>
      </c>
      <c r="QC79">
        <v>0</v>
      </c>
      <c r="QD79">
        <v>0</v>
      </c>
      <c r="QE79">
        <v>112</v>
      </c>
      <c r="QF79">
        <v>1482</v>
      </c>
      <c r="QG79">
        <v>0</v>
      </c>
      <c r="QH79">
        <v>0</v>
      </c>
      <c r="QI79">
        <v>0</v>
      </c>
      <c r="QJ79">
        <v>559</v>
      </c>
      <c r="QK79">
        <v>433</v>
      </c>
      <c r="QL79">
        <v>5</v>
      </c>
      <c r="QM79">
        <v>0</v>
      </c>
      <c r="QN79">
        <v>0</v>
      </c>
      <c r="QO79">
        <v>0</v>
      </c>
      <c r="QP79">
        <v>0</v>
      </c>
      <c r="QQ79">
        <v>0</v>
      </c>
      <c r="QR79">
        <v>0</v>
      </c>
      <c r="QS79">
        <v>11</v>
      </c>
      <c r="QT79">
        <v>0</v>
      </c>
      <c r="QU79">
        <v>1</v>
      </c>
      <c r="QV79">
        <v>0</v>
      </c>
      <c r="QW79">
        <v>0</v>
      </c>
      <c r="QX79">
        <v>0</v>
      </c>
      <c r="QY79">
        <v>0</v>
      </c>
      <c r="QZ79">
        <v>0</v>
      </c>
      <c r="RA79">
        <v>0</v>
      </c>
      <c r="RB79">
        <v>0</v>
      </c>
      <c r="RC79">
        <v>0</v>
      </c>
      <c r="RD79">
        <v>189</v>
      </c>
      <c r="RE79">
        <v>1198</v>
      </c>
      <c r="RF79">
        <v>0</v>
      </c>
      <c r="RG79">
        <v>0</v>
      </c>
      <c r="RH79">
        <v>0</v>
      </c>
      <c r="RI79">
        <v>16</v>
      </c>
      <c r="RJ79">
        <v>26</v>
      </c>
      <c r="RK79">
        <v>1</v>
      </c>
      <c r="RL79">
        <v>0</v>
      </c>
      <c r="RM79">
        <v>0</v>
      </c>
      <c r="RN79">
        <v>0</v>
      </c>
      <c r="RO79">
        <v>0</v>
      </c>
      <c r="RP79">
        <v>0</v>
      </c>
      <c r="RQ79">
        <v>0</v>
      </c>
      <c r="RR79">
        <v>1</v>
      </c>
      <c r="RS79">
        <v>0</v>
      </c>
      <c r="RT79">
        <v>0</v>
      </c>
      <c r="RU79">
        <v>0</v>
      </c>
      <c r="RV79">
        <v>0</v>
      </c>
      <c r="RW79">
        <v>0</v>
      </c>
      <c r="RX79">
        <v>0</v>
      </c>
      <c r="RY79">
        <v>0</v>
      </c>
      <c r="RZ79">
        <v>0</v>
      </c>
      <c r="SA79">
        <v>0</v>
      </c>
      <c r="SB79">
        <v>0</v>
      </c>
      <c r="SC79">
        <v>30</v>
      </c>
      <c r="SD79">
        <v>74</v>
      </c>
      <c r="SE79">
        <v>0</v>
      </c>
      <c r="SF79">
        <v>0</v>
      </c>
      <c r="SG79">
        <v>0</v>
      </c>
      <c r="SH79">
        <v>0</v>
      </c>
      <c r="SI79">
        <v>0</v>
      </c>
      <c r="SJ79">
        <v>0</v>
      </c>
      <c r="SK79">
        <v>0</v>
      </c>
      <c r="SL79">
        <v>0</v>
      </c>
      <c r="SM79">
        <v>0</v>
      </c>
      <c r="SN79">
        <v>0</v>
      </c>
      <c r="SO79">
        <v>0</v>
      </c>
      <c r="SP79">
        <v>0</v>
      </c>
      <c r="SQ79">
        <v>0</v>
      </c>
      <c r="SR79">
        <v>0</v>
      </c>
      <c r="SS79">
        <v>0</v>
      </c>
      <c r="ST79">
        <v>0</v>
      </c>
      <c r="SU79">
        <v>0</v>
      </c>
      <c r="SV79">
        <v>0</v>
      </c>
      <c r="SW79">
        <v>0</v>
      </c>
      <c r="SX79">
        <v>0</v>
      </c>
      <c r="SY79">
        <v>0</v>
      </c>
      <c r="SZ79">
        <v>0</v>
      </c>
      <c r="TA79">
        <v>0</v>
      </c>
      <c r="TB79">
        <v>0</v>
      </c>
      <c r="TC79">
        <v>0</v>
      </c>
      <c r="TD79">
        <v>0</v>
      </c>
      <c r="TE79">
        <v>0</v>
      </c>
      <c r="TF79">
        <v>0</v>
      </c>
      <c r="TG79">
        <v>0</v>
      </c>
      <c r="TH79">
        <v>0</v>
      </c>
      <c r="TI79">
        <v>0</v>
      </c>
      <c r="TJ79">
        <v>0</v>
      </c>
      <c r="TK79">
        <v>0</v>
      </c>
      <c r="TL79">
        <v>0</v>
      </c>
      <c r="TM79">
        <v>0</v>
      </c>
      <c r="TN79">
        <v>0</v>
      </c>
      <c r="TO79">
        <v>0</v>
      </c>
      <c r="TP79">
        <v>0</v>
      </c>
      <c r="TQ79">
        <v>0</v>
      </c>
      <c r="TR79">
        <v>0</v>
      </c>
      <c r="TS79">
        <v>0</v>
      </c>
      <c r="TT79">
        <v>0</v>
      </c>
      <c r="TU79">
        <v>0</v>
      </c>
      <c r="TV79">
        <v>0</v>
      </c>
      <c r="TW79">
        <v>0</v>
      </c>
      <c r="TX79">
        <v>0</v>
      </c>
      <c r="TY79">
        <v>0</v>
      </c>
      <c r="TZ79">
        <v>0</v>
      </c>
      <c r="UA79">
        <v>0</v>
      </c>
      <c r="UB79">
        <v>0</v>
      </c>
      <c r="UC79">
        <v>0</v>
      </c>
      <c r="UD79">
        <v>0</v>
      </c>
      <c r="UE79">
        <v>0</v>
      </c>
      <c r="UF79">
        <v>5</v>
      </c>
      <c r="UG79">
        <v>78</v>
      </c>
      <c r="UH79">
        <v>1</v>
      </c>
      <c r="UI79">
        <v>0</v>
      </c>
      <c r="UJ79">
        <v>0</v>
      </c>
      <c r="UK79">
        <v>0</v>
      </c>
      <c r="UL79">
        <v>0</v>
      </c>
      <c r="UM79">
        <v>0</v>
      </c>
      <c r="UN79">
        <v>0</v>
      </c>
      <c r="UO79">
        <v>0</v>
      </c>
      <c r="UP79">
        <v>0</v>
      </c>
      <c r="UQ79">
        <v>0</v>
      </c>
      <c r="UR79">
        <v>0</v>
      </c>
      <c r="US79">
        <v>0</v>
      </c>
      <c r="UT79">
        <v>0</v>
      </c>
      <c r="UU79">
        <v>0</v>
      </c>
      <c r="UV79">
        <v>0</v>
      </c>
      <c r="UW79">
        <v>0</v>
      </c>
      <c r="UX79">
        <v>0</v>
      </c>
      <c r="UY79">
        <v>0</v>
      </c>
      <c r="UZ79">
        <v>0</v>
      </c>
      <c r="VA79">
        <v>84</v>
      </c>
      <c r="VB79">
        <v>0</v>
      </c>
      <c r="VC79">
        <v>0</v>
      </c>
      <c r="VD79">
        <v>0</v>
      </c>
      <c r="VE79">
        <v>0</v>
      </c>
      <c r="VF79">
        <v>0</v>
      </c>
      <c r="VG79">
        <v>0</v>
      </c>
      <c r="VH79">
        <v>0</v>
      </c>
      <c r="VI79">
        <v>0</v>
      </c>
      <c r="VJ79">
        <v>0</v>
      </c>
      <c r="VK79">
        <v>0</v>
      </c>
      <c r="VL79">
        <v>0</v>
      </c>
      <c r="VM79">
        <v>0</v>
      </c>
      <c r="VN79">
        <v>0</v>
      </c>
      <c r="VO79">
        <v>0</v>
      </c>
      <c r="VP79">
        <v>0</v>
      </c>
      <c r="VQ79">
        <v>0</v>
      </c>
      <c r="VR79">
        <v>0</v>
      </c>
      <c r="VS79">
        <v>0</v>
      </c>
      <c r="VT79">
        <v>0</v>
      </c>
      <c r="VU79">
        <v>0</v>
      </c>
      <c r="VV79">
        <v>0</v>
      </c>
      <c r="VW79">
        <v>0</v>
      </c>
      <c r="VX79">
        <v>0</v>
      </c>
      <c r="VY79">
        <v>0</v>
      </c>
      <c r="VZ79">
        <v>0</v>
      </c>
      <c r="WA79">
        <v>0</v>
      </c>
      <c r="WB79">
        <v>0</v>
      </c>
      <c r="WC79">
        <v>0</v>
      </c>
      <c r="WD79">
        <v>3</v>
      </c>
      <c r="WE79">
        <v>0</v>
      </c>
      <c r="WF79">
        <v>2</v>
      </c>
      <c r="WG79">
        <v>0</v>
      </c>
      <c r="WH79">
        <v>0</v>
      </c>
      <c r="WI79">
        <v>0</v>
      </c>
      <c r="WJ79">
        <v>0</v>
      </c>
      <c r="WK79">
        <v>0</v>
      </c>
      <c r="WL79">
        <v>0</v>
      </c>
      <c r="WM79">
        <v>0</v>
      </c>
      <c r="WN79">
        <v>0</v>
      </c>
      <c r="WO79">
        <v>0</v>
      </c>
      <c r="WP79">
        <v>0</v>
      </c>
      <c r="WQ79">
        <v>0</v>
      </c>
      <c r="WR79">
        <v>0</v>
      </c>
      <c r="WS79">
        <v>0</v>
      </c>
      <c r="WT79">
        <v>0</v>
      </c>
      <c r="WU79">
        <v>0</v>
      </c>
      <c r="WV79">
        <v>0</v>
      </c>
      <c r="WW79">
        <v>0</v>
      </c>
      <c r="WX79">
        <v>1</v>
      </c>
      <c r="WY79">
        <v>6</v>
      </c>
      <c r="WZ79">
        <v>0</v>
      </c>
      <c r="XA79">
        <v>0</v>
      </c>
      <c r="XB79">
        <v>0</v>
      </c>
      <c r="XC79">
        <v>13</v>
      </c>
      <c r="XD79">
        <v>5</v>
      </c>
      <c r="XE79">
        <v>50</v>
      </c>
      <c r="XF79">
        <v>0</v>
      </c>
      <c r="XG79">
        <v>0</v>
      </c>
      <c r="XH79">
        <v>0</v>
      </c>
      <c r="XI79">
        <v>0</v>
      </c>
      <c r="XJ79">
        <v>0</v>
      </c>
      <c r="XK79">
        <v>0</v>
      </c>
      <c r="XL79">
        <v>0</v>
      </c>
      <c r="XM79">
        <v>0</v>
      </c>
      <c r="XN79">
        <v>0</v>
      </c>
      <c r="XO79">
        <v>0</v>
      </c>
      <c r="XP79">
        <v>0</v>
      </c>
      <c r="XQ79">
        <v>0</v>
      </c>
      <c r="XR79">
        <v>0</v>
      </c>
      <c r="XS79">
        <v>0</v>
      </c>
      <c r="XT79">
        <v>0</v>
      </c>
      <c r="XU79">
        <v>0</v>
      </c>
      <c r="XV79">
        <v>0</v>
      </c>
      <c r="XW79">
        <v>3</v>
      </c>
      <c r="XX79">
        <v>71</v>
      </c>
      <c r="XY79">
        <v>0</v>
      </c>
      <c r="XZ79">
        <v>0</v>
      </c>
      <c r="YA79">
        <v>0</v>
      </c>
      <c r="YB79">
        <v>11</v>
      </c>
      <c r="YC79">
        <v>7</v>
      </c>
      <c r="YD79">
        <v>2</v>
      </c>
      <c r="YE79">
        <v>0</v>
      </c>
      <c r="YF79">
        <v>0</v>
      </c>
      <c r="YG79">
        <v>0</v>
      </c>
      <c r="YH79">
        <v>0</v>
      </c>
      <c r="YI79">
        <v>0</v>
      </c>
      <c r="YJ79">
        <v>0</v>
      </c>
      <c r="YK79">
        <v>2</v>
      </c>
      <c r="YL79">
        <v>0</v>
      </c>
      <c r="YM79">
        <v>0</v>
      </c>
      <c r="YN79">
        <v>0</v>
      </c>
      <c r="YO79">
        <v>0</v>
      </c>
      <c r="YP79">
        <v>0</v>
      </c>
      <c r="YQ79">
        <v>0</v>
      </c>
      <c r="YR79">
        <v>0</v>
      </c>
      <c r="YS79">
        <v>0</v>
      </c>
      <c r="YT79">
        <v>0</v>
      </c>
      <c r="YU79">
        <v>0</v>
      </c>
      <c r="YV79">
        <v>2</v>
      </c>
      <c r="YW79">
        <v>24</v>
      </c>
      <c r="YX79">
        <v>0</v>
      </c>
      <c r="YY79">
        <v>0</v>
      </c>
      <c r="YZ79">
        <v>0</v>
      </c>
      <c r="ZA79">
        <v>0</v>
      </c>
      <c r="ZB79">
        <v>5</v>
      </c>
      <c r="ZC79">
        <v>0</v>
      </c>
      <c r="ZD79">
        <v>0</v>
      </c>
      <c r="ZE79">
        <v>0</v>
      </c>
      <c r="ZF79">
        <v>0</v>
      </c>
      <c r="ZG79">
        <v>0</v>
      </c>
      <c r="ZH79">
        <v>0</v>
      </c>
      <c r="ZI79">
        <v>0</v>
      </c>
      <c r="ZJ79">
        <v>0</v>
      </c>
      <c r="ZK79">
        <v>0</v>
      </c>
      <c r="ZL79">
        <v>0</v>
      </c>
      <c r="ZM79">
        <v>0</v>
      </c>
      <c r="ZN79">
        <v>0</v>
      </c>
      <c r="ZO79">
        <v>0</v>
      </c>
      <c r="ZP79">
        <v>0</v>
      </c>
      <c r="ZQ79">
        <v>0</v>
      </c>
      <c r="ZR79">
        <v>0</v>
      </c>
      <c r="ZS79">
        <v>0</v>
      </c>
      <c r="ZT79">
        <v>0</v>
      </c>
      <c r="ZU79">
        <v>0</v>
      </c>
      <c r="ZV79">
        <v>5</v>
      </c>
      <c r="ZW79">
        <v>0</v>
      </c>
      <c r="ZX79">
        <v>0</v>
      </c>
      <c r="ZY79">
        <v>0</v>
      </c>
      <c r="ZZ79">
        <v>33</v>
      </c>
      <c r="AAA79">
        <v>6</v>
      </c>
      <c r="AAB79">
        <v>16</v>
      </c>
      <c r="AAC79">
        <v>0</v>
      </c>
      <c r="AAD79">
        <v>0</v>
      </c>
      <c r="AAE79">
        <v>0</v>
      </c>
      <c r="AAF79">
        <v>0</v>
      </c>
      <c r="AAG79">
        <v>0</v>
      </c>
      <c r="AAH79">
        <v>0</v>
      </c>
      <c r="AAI79">
        <v>0</v>
      </c>
      <c r="AAJ79">
        <v>0</v>
      </c>
      <c r="AAK79">
        <v>0</v>
      </c>
      <c r="AAL79">
        <v>0</v>
      </c>
      <c r="AAM79">
        <v>0</v>
      </c>
      <c r="AAN79">
        <v>0</v>
      </c>
      <c r="AAO79">
        <v>0</v>
      </c>
      <c r="AAP79">
        <v>0</v>
      </c>
      <c r="AAQ79">
        <v>0</v>
      </c>
      <c r="AAR79">
        <v>0</v>
      </c>
      <c r="AAS79">
        <v>0</v>
      </c>
      <c r="AAT79">
        <v>12</v>
      </c>
      <c r="AAU79">
        <v>67</v>
      </c>
      <c r="AAV79">
        <v>0</v>
      </c>
      <c r="AAW79">
        <v>0</v>
      </c>
      <c r="AAX79">
        <v>0</v>
      </c>
      <c r="AAY79">
        <v>51</v>
      </c>
      <c r="AAZ79">
        <v>46</v>
      </c>
      <c r="ABA79">
        <v>3</v>
      </c>
      <c r="ABB79">
        <v>0</v>
      </c>
      <c r="ABC79">
        <v>0</v>
      </c>
      <c r="ABD79">
        <v>0</v>
      </c>
      <c r="ABE79">
        <v>0</v>
      </c>
      <c r="ABF79">
        <v>0</v>
      </c>
      <c r="ABG79">
        <v>0</v>
      </c>
      <c r="ABH79">
        <v>1</v>
      </c>
      <c r="ABI79">
        <v>0</v>
      </c>
      <c r="ABJ79">
        <v>0</v>
      </c>
      <c r="ABK79">
        <v>0</v>
      </c>
      <c r="ABL79">
        <v>0</v>
      </c>
      <c r="ABM79">
        <v>0</v>
      </c>
      <c r="ABN79">
        <v>0</v>
      </c>
      <c r="ABO79">
        <v>0</v>
      </c>
      <c r="ABP79">
        <v>0</v>
      </c>
      <c r="ABQ79">
        <v>0</v>
      </c>
      <c r="ABR79">
        <v>0</v>
      </c>
      <c r="ABS79">
        <v>27</v>
      </c>
      <c r="ABT79">
        <v>128</v>
      </c>
      <c r="ABU79">
        <v>0</v>
      </c>
      <c r="ABV79">
        <v>0</v>
      </c>
      <c r="ABW79">
        <v>0</v>
      </c>
      <c r="ABX79">
        <v>5</v>
      </c>
      <c r="ABY79">
        <v>1</v>
      </c>
      <c r="ABZ79">
        <v>1</v>
      </c>
      <c r="ACA79">
        <v>0</v>
      </c>
      <c r="ACB79">
        <v>0</v>
      </c>
      <c r="ACC79">
        <v>0</v>
      </c>
      <c r="ACD79">
        <v>0</v>
      </c>
      <c r="ACE79">
        <v>0</v>
      </c>
      <c r="ACF79">
        <v>0</v>
      </c>
      <c r="ACG79">
        <v>0</v>
      </c>
      <c r="ACH79">
        <v>0</v>
      </c>
      <c r="ACI79">
        <v>0</v>
      </c>
      <c r="ACJ79">
        <v>0</v>
      </c>
      <c r="ACK79">
        <v>0</v>
      </c>
      <c r="ACL79">
        <v>0</v>
      </c>
      <c r="ACM79">
        <v>0</v>
      </c>
      <c r="ACN79">
        <v>0</v>
      </c>
      <c r="ACO79">
        <v>0</v>
      </c>
      <c r="ACP79">
        <v>0</v>
      </c>
      <c r="ACQ79">
        <v>0</v>
      </c>
      <c r="ACR79">
        <v>0</v>
      </c>
      <c r="ACS79">
        <v>7</v>
      </c>
      <c r="ACT79">
        <v>0</v>
      </c>
      <c r="ACU79">
        <v>0</v>
      </c>
      <c r="ACV79">
        <v>0</v>
      </c>
      <c r="ACW79">
        <v>43</v>
      </c>
      <c r="ACX79">
        <v>32</v>
      </c>
      <c r="ACY79">
        <v>3</v>
      </c>
      <c r="ACZ79">
        <v>0</v>
      </c>
      <c r="ADA79">
        <v>0</v>
      </c>
      <c r="ADB79">
        <v>0</v>
      </c>
      <c r="ADC79">
        <v>0</v>
      </c>
      <c r="ADD79">
        <v>0</v>
      </c>
      <c r="ADE79">
        <v>0</v>
      </c>
      <c r="ADF79">
        <v>0</v>
      </c>
      <c r="ADG79">
        <v>0</v>
      </c>
      <c r="ADH79">
        <v>0</v>
      </c>
      <c r="ADI79">
        <v>0</v>
      </c>
      <c r="ADJ79">
        <v>0</v>
      </c>
      <c r="ADK79">
        <v>0</v>
      </c>
      <c r="ADL79">
        <v>0</v>
      </c>
      <c r="ADM79">
        <v>0</v>
      </c>
      <c r="ADN79">
        <v>0</v>
      </c>
      <c r="ADO79">
        <v>0</v>
      </c>
      <c r="ADP79">
        <v>0</v>
      </c>
      <c r="ADQ79">
        <v>4</v>
      </c>
      <c r="ADR79">
        <v>82</v>
      </c>
      <c r="ADS79">
        <v>0</v>
      </c>
      <c r="ADT79">
        <v>0</v>
      </c>
      <c r="ADU79">
        <v>0</v>
      </c>
      <c r="ADV79">
        <v>88</v>
      </c>
      <c r="ADW79">
        <v>133</v>
      </c>
      <c r="ADX79">
        <v>16</v>
      </c>
      <c r="ADY79">
        <v>0</v>
      </c>
      <c r="ADZ79">
        <v>0</v>
      </c>
      <c r="AEA79">
        <v>0</v>
      </c>
      <c r="AEB79">
        <v>0</v>
      </c>
      <c r="AEC79">
        <v>0</v>
      </c>
      <c r="AED79">
        <v>0</v>
      </c>
      <c r="AEE79">
        <v>2</v>
      </c>
      <c r="AEF79">
        <v>0</v>
      </c>
      <c r="AEG79">
        <v>2</v>
      </c>
      <c r="AEH79">
        <v>0</v>
      </c>
      <c r="AEI79">
        <v>0</v>
      </c>
      <c r="AEJ79">
        <v>0</v>
      </c>
      <c r="AEK79">
        <v>0</v>
      </c>
      <c r="AEL79">
        <v>0</v>
      </c>
      <c r="AEM79">
        <v>0</v>
      </c>
      <c r="AEN79">
        <v>0</v>
      </c>
      <c r="AEO79">
        <v>0</v>
      </c>
      <c r="AEP79">
        <v>132</v>
      </c>
      <c r="AEQ79">
        <v>373</v>
      </c>
      <c r="AER79">
        <v>0</v>
      </c>
      <c r="AES79">
        <v>0</v>
      </c>
      <c r="AET79">
        <v>0</v>
      </c>
      <c r="AEU79">
        <v>1427</v>
      </c>
      <c r="AEV79">
        <v>1454</v>
      </c>
      <c r="AEW79">
        <v>139</v>
      </c>
      <c r="AEX79">
        <v>0</v>
      </c>
      <c r="AEY79">
        <v>0</v>
      </c>
      <c r="AEZ79">
        <v>0</v>
      </c>
      <c r="AFA79">
        <v>0</v>
      </c>
      <c r="AFB79">
        <v>0</v>
      </c>
      <c r="AFC79">
        <v>0</v>
      </c>
      <c r="AFD79">
        <v>66</v>
      </c>
      <c r="AFE79">
        <v>0</v>
      </c>
      <c r="AFF79">
        <v>3</v>
      </c>
      <c r="AFG79">
        <v>0</v>
      </c>
      <c r="AFH79">
        <v>0</v>
      </c>
      <c r="AFI79">
        <v>0</v>
      </c>
      <c r="AFJ79">
        <v>0</v>
      </c>
      <c r="AFK79">
        <v>0</v>
      </c>
      <c r="AFL79">
        <v>0</v>
      </c>
      <c r="AFM79">
        <v>0</v>
      </c>
      <c r="AFN79">
        <v>0</v>
      </c>
      <c r="AFO79">
        <v>512</v>
      </c>
      <c r="AFP79">
        <v>3601</v>
      </c>
      <c r="AFQ79">
        <v>0</v>
      </c>
      <c r="AFR79">
        <v>0</v>
      </c>
      <c r="AFS79">
        <v>0</v>
      </c>
      <c r="AFT79">
        <v>0</v>
      </c>
      <c r="AFU79">
        <v>0</v>
      </c>
      <c r="AFV79">
        <v>0</v>
      </c>
      <c r="AFW79">
        <v>0</v>
      </c>
      <c r="AFX79">
        <v>0</v>
      </c>
      <c r="AFY79">
        <v>0</v>
      </c>
      <c r="AFZ79">
        <v>0</v>
      </c>
      <c r="AGA79">
        <v>0</v>
      </c>
      <c r="AGB79">
        <v>0</v>
      </c>
      <c r="AGC79">
        <v>0</v>
      </c>
      <c r="AGD79">
        <v>0</v>
      </c>
      <c r="AGE79">
        <v>0</v>
      </c>
      <c r="AGF79">
        <v>0</v>
      </c>
      <c r="AGG79">
        <v>0</v>
      </c>
      <c r="AGH79">
        <v>0</v>
      </c>
      <c r="AGI79">
        <v>0</v>
      </c>
      <c r="AGJ79">
        <v>0</v>
      </c>
      <c r="AGK79">
        <v>0</v>
      </c>
      <c r="AGL79">
        <v>0</v>
      </c>
      <c r="AGM79">
        <v>0</v>
      </c>
      <c r="AGN79">
        <v>0</v>
      </c>
      <c r="AGO79">
        <v>0</v>
      </c>
      <c r="AGP79">
        <v>0</v>
      </c>
      <c r="AGQ79">
        <v>0</v>
      </c>
      <c r="AGR79">
        <v>0</v>
      </c>
      <c r="AGS79">
        <v>0</v>
      </c>
      <c r="AGT79">
        <v>0</v>
      </c>
      <c r="AGU79">
        <v>0</v>
      </c>
      <c r="AGV79">
        <v>0</v>
      </c>
      <c r="AGW79">
        <v>0</v>
      </c>
      <c r="AGX79">
        <v>0</v>
      </c>
      <c r="AGY79">
        <v>0</v>
      </c>
      <c r="AGZ79">
        <v>0</v>
      </c>
      <c r="AHA79">
        <v>0</v>
      </c>
      <c r="AHB79">
        <v>0</v>
      </c>
      <c r="AHC79">
        <v>0</v>
      </c>
      <c r="AHD79">
        <v>0</v>
      </c>
      <c r="AHE79">
        <v>0</v>
      </c>
      <c r="AHF79">
        <v>0</v>
      </c>
      <c r="AHG79">
        <v>0</v>
      </c>
      <c r="AHH79">
        <v>0</v>
      </c>
      <c r="AHI79">
        <v>0</v>
      </c>
      <c r="AHJ79">
        <v>0</v>
      </c>
      <c r="AHK79">
        <v>0</v>
      </c>
      <c r="AHL79">
        <v>0</v>
      </c>
      <c r="AHM79">
        <v>0</v>
      </c>
      <c r="AHN79">
        <v>0</v>
      </c>
      <c r="AHO79">
        <v>0</v>
      </c>
      <c r="AHP79">
        <v>0</v>
      </c>
      <c r="AHQ79">
        <v>0</v>
      </c>
      <c r="AHR79">
        <v>1</v>
      </c>
      <c r="AHS79">
        <v>0</v>
      </c>
      <c r="AHT79">
        <v>0</v>
      </c>
      <c r="AHU79">
        <v>0</v>
      </c>
      <c r="AHV79">
        <v>0</v>
      </c>
      <c r="AHW79">
        <v>0</v>
      </c>
      <c r="AHX79">
        <v>0</v>
      </c>
      <c r="AHY79">
        <v>0</v>
      </c>
      <c r="AHZ79">
        <v>0</v>
      </c>
      <c r="AIA79">
        <v>0</v>
      </c>
      <c r="AIB79">
        <v>0</v>
      </c>
      <c r="AIC79">
        <v>0</v>
      </c>
      <c r="AID79">
        <v>0</v>
      </c>
      <c r="AIE79">
        <v>0</v>
      </c>
      <c r="AIF79">
        <v>0</v>
      </c>
      <c r="AIG79">
        <v>0</v>
      </c>
      <c r="AIH79">
        <v>0</v>
      </c>
      <c r="AII79">
        <v>0</v>
      </c>
      <c r="AIJ79">
        <v>0</v>
      </c>
      <c r="AIK79">
        <v>0</v>
      </c>
      <c r="AIL79">
        <v>1</v>
      </c>
      <c r="AIM79">
        <v>2</v>
      </c>
      <c r="AIN79">
        <v>0</v>
      </c>
      <c r="AIO79">
        <v>0</v>
      </c>
      <c r="AIP79">
        <v>0</v>
      </c>
      <c r="AIQ79">
        <v>0</v>
      </c>
      <c r="AIR79">
        <v>0</v>
      </c>
      <c r="AIS79">
        <v>0</v>
      </c>
      <c r="AIT79">
        <v>0</v>
      </c>
      <c r="AIU79">
        <v>0</v>
      </c>
      <c r="AIV79">
        <v>0</v>
      </c>
      <c r="AIW79">
        <v>0</v>
      </c>
      <c r="AIX79">
        <v>0</v>
      </c>
      <c r="AIY79">
        <v>0</v>
      </c>
      <c r="AIZ79">
        <v>0</v>
      </c>
      <c r="AJA79">
        <v>0</v>
      </c>
      <c r="AJB79">
        <v>0</v>
      </c>
      <c r="AJC79">
        <v>0</v>
      </c>
      <c r="AJD79">
        <v>0</v>
      </c>
      <c r="AJE79">
        <v>0</v>
      </c>
      <c r="AJF79">
        <v>0</v>
      </c>
      <c r="AJG79">
        <v>0</v>
      </c>
      <c r="AJH79">
        <v>0</v>
      </c>
      <c r="AJI79">
        <v>0</v>
      </c>
      <c r="AJJ79">
        <v>0</v>
      </c>
      <c r="AJK79">
        <v>0</v>
      </c>
      <c r="AJL79">
        <v>0</v>
      </c>
      <c r="AJM79">
        <v>0</v>
      </c>
      <c r="AJN79">
        <v>0</v>
      </c>
      <c r="AJO79">
        <v>0</v>
      </c>
      <c r="AJP79">
        <v>1641</v>
      </c>
      <c r="AJQ79">
        <v>0</v>
      </c>
      <c r="AJR79">
        <v>0</v>
      </c>
      <c r="AJS79">
        <v>0</v>
      </c>
      <c r="AJT79">
        <v>0</v>
      </c>
      <c r="AJU79">
        <v>3</v>
      </c>
      <c r="AJV79">
        <v>0</v>
      </c>
      <c r="AJW79">
        <v>0</v>
      </c>
      <c r="AJX79">
        <v>0</v>
      </c>
      <c r="AJY79">
        <v>0</v>
      </c>
      <c r="AJZ79">
        <v>0</v>
      </c>
      <c r="AKA79">
        <v>0</v>
      </c>
      <c r="AKB79">
        <v>0</v>
      </c>
      <c r="AKC79">
        <v>0</v>
      </c>
      <c r="AKD79">
        <v>2</v>
      </c>
      <c r="AKE79">
        <v>0</v>
      </c>
      <c r="AKF79">
        <v>770</v>
      </c>
      <c r="AKG79">
        <v>12</v>
      </c>
      <c r="AKH79">
        <v>0</v>
      </c>
      <c r="AKI79">
        <v>0</v>
      </c>
      <c r="AKJ79">
        <v>0</v>
      </c>
      <c r="AKK79">
        <v>0</v>
      </c>
      <c r="AKL79">
        <v>0</v>
      </c>
      <c r="AKM79">
        <v>3</v>
      </c>
      <c r="AKN79">
        <v>0</v>
      </c>
      <c r="AKO79">
        <v>0</v>
      </c>
      <c r="AKP79">
        <v>0</v>
      </c>
      <c r="AKQ79">
        <v>0</v>
      </c>
      <c r="AKR79">
        <v>0</v>
      </c>
      <c r="AKS79">
        <v>3</v>
      </c>
      <c r="AKT79">
        <v>0</v>
      </c>
      <c r="AKU79">
        <v>0</v>
      </c>
      <c r="AKV79">
        <v>0</v>
      </c>
      <c r="AKW79">
        <v>0</v>
      </c>
      <c r="AKX79">
        <v>0</v>
      </c>
      <c r="AKY79">
        <v>0</v>
      </c>
      <c r="AKZ79">
        <v>0</v>
      </c>
      <c r="ALA79">
        <v>0</v>
      </c>
      <c r="ALB79">
        <v>0</v>
      </c>
      <c r="ALC79">
        <v>0</v>
      </c>
      <c r="ALD79">
        <v>0</v>
      </c>
      <c r="ALE79">
        <v>0</v>
      </c>
      <c r="ALF79">
        <v>0</v>
      </c>
      <c r="ALG79">
        <v>0</v>
      </c>
      <c r="ALH79">
        <v>0</v>
      </c>
    </row>
    <row r="80" spans="1:996" hidden="1">
      <c r="A80" s="178" t="s">
        <v>200</v>
      </c>
      <c r="B80">
        <v>2226</v>
      </c>
      <c r="C80">
        <v>159</v>
      </c>
      <c r="D80">
        <v>12</v>
      </c>
      <c r="E80">
        <v>21</v>
      </c>
      <c r="F80">
        <v>0</v>
      </c>
      <c r="G80">
        <v>2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49</v>
      </c>
      <c r="P80">
        <v>0</v>
      </c>
      <c r="Q80">
        <v>0</v>
      </c>
      <c r="R80">
        <v>0</v>
      </c>
      <c r="S80">
        <v>7</v>
      </c>
      <c r="T80">
        <v>0</v>
      </c>
      <c r="U80">
        <v>0</v>
      </c>
      <c r="V80">
        <v>20</v>
      </c>
      <c r="W80">
        <v>2496</v>
      </c>
      <c r="X80">
        <v>0</v>
      </c>
      <c r="Y80">
        <v>1344</v>
      </c>
      <c r="Z80">
        <v>0</v>
      </c>
      <c r="AA80">
        <v>950</v>
      </c>
      <c r="AB80">
        <v>630</v>
      </c>
      <c r="AC80">
        <v>24</v>
      </c>
      <c r="AD80">
        <v>2</v>
      </c>
      <c r="AE80">
        <v>0</v>
      </c>
      <c r="AF80">
        <v>1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40</v>
      </c>
      <c r="AO80">
        <v>0</v>
      </c>
      <c r="AP80">
        <v>0</v>
      </c>
      <c r="AQ80">
        <v>0</v>
      </c>
      <c r="AR80">
        <v>16</v>
      </c>
      <c r="AS80">
        <v>0</v>
      </c>
      <c r="AT80">
        <v>0</v>
      </c>
      <c r="AU80">
        <v>130</v>
      </c>
      <c r="AV80">
        <v>1793</v>
      </c>
      <c r="AW80">
        <v>0</v>
      </c>
      <c r="AX80">
        <v>131</v>
      </c>
      <c r="AY80">
        <v>0</v>
      </c>
      <c r="AZ80">
        <v>2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2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1</v>
      </c>
      <c r="EW80">
        <v>1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2</v>
      </c>
      <c r="FR80">
        <v>0</v>
      </c>
      <c r="FS80">
        <v>1</v>
      </c>
      <c r="FT80">
        <v>0</v>
      </c>
      <c r="FU80">
        <v>1279</v>
      </c>
      <c r="FV80">
        <v>251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2045</v>
      </c>
      <c r="GP80">
        <v>3575</v>
      </c>
      <c r="GQ80">
        <v>0</v>
      </c>
      <c r="GR80">
        <v>136</v>
      </c>
      <c r="GS80">
        <v>0</v>
      </c>
      <c r="GT80">
        <v>6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44</v>
      </c>
      <c r="HO80">
        <v>50</v>
      </c>
      <c r="HP80">
        <v>0</v>
      </c>
      <c r="HQ80">
        <v>0</v>
      </c>
      <c r="HR80">
        <v>0</v>
      </c>
      <c r="HS80">
        <v>46</v>
      </c>
      <c r="HT80">
        <v>10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1</v>
      </c>
      <c r="IF80">
        <v>3</v>
      </c>
      <c r="IG80">
        <v>0</v>
      </c>
      <c r="IH80">
        <v>0</v>
      </c>
      <c r="II80">
        <v>0</v>
      </c>
      <c r="IJ80">
        <v>1</v>
      </c>
      <c r="IK80">
        <v>0</v>
      </c>
      <c r="IL80">
        <v>0</v>
      </c>
      <c r="IM80">
        <v>4</v>
      </c>
      <c r="IN80">
        <v>65</v>
      </c>
      <c r="IO80">
        <v>0</v>
      </c>
      <c r="IP80">
        <v>46</v>
      </c>
      <c r="IQ80">
        <v>0</v>
      </c>
      <c r="IR80">
        <v>39</v>
      </c>
      <c r="IS80">
        <v>14</v>
      </c>
      <c r="IT80">
        <v>0</v>
      </c>
      <c r="IU80">
        <v>3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0</v>
      </c>
      <c r="JC80">
        <v>0</v>
      </c>
      <c r="JD80">
        <v>1</v>
      </c>
      <c r="JE80">
        <v>1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4</v>
      </c>
      <c r="JM80">
        <v>62</v>
      </c>
      <c r="JN80">
        <v>0</v>
      </c>
      <c r="JO80">
        <v>66</v>
      </c>
      <c r="JP80">
        <v>0</v>
      </c>
      <c r="JQ80">
        <v>82</v>
      </c>
      <c r="JR80">
        <v>54</v>
      </c>
      <c r="JS80">
        <v>0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7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11</v>
      </c>
      <c r="KL80">
        <v>154</v>
      </c>
      <c r="KM80">
        <v>0</v>
      </c>
      <c r="KN80">
        <v>108</v>
      </c>
      <c r="KO80">
        <v>0</v>
      </c>
      <c r="KP80">
        <v>26</v>
      </c>
      <c r="KQ80">
        <v>11</v>
      </c>
      <c r="KR80">
        <v>0</v>
      </c>
      <c r="KS80">
        <v>0</v>
      </c>
      <c r="KT80">
        <v>0</v>
      </c>
      <c r="KU80">
        <v>0</v>
      </c>
      <c r="KV80">
        <v>0</v>
      </c>
      <c r="KW80">
        <v>0</v>
      </c>
      <c r="KX80">
        <v>0</v>
      </c>
      <c r="KY80">
        <v>0</v>
      </c>
      <c r="KZ80">
        <v>0</v>
      </c>
      <c r="LA80">
        <v>0</v>
      </c>
      <c r="LB80">
        <v>0</v>
      </c>
      <c r="LC80">
        <v>2</v>
      </c>
      <c r="LD80">
        <v>0</v>
      </c>
      <c r="LE80">
        <v>0</v>
      </c>
      <c r="LF80">
        <v>0</v>
      </c>
      <c r="LG80">
        <v>0</v>
      </c>
      <c r="LH80">
        <v>0</v>
      </c>
      <c r="LI80">
        <v>0</v>
      </c>
      <c r="LJ80">
        <v>5</v>
      </c>
      <c r="LK80">
        <v>44</v>
      </c>
      <c r="LL80">
        <v>0</v>
      </c>
      <c r="LM80">
        <v>25</v>
      </c>
      <c r="LN80">
        <v>0</v>
      </c>
      <c r="LO80">
        <v>0</v>
      </c>
      <c r="LP80">
        <v>0</v>
      </c>
      <c r="LQ80">
        <v>0</v>
      </c>
      <c r="LR80">
        <v>0</v>
      </c>
      <c r="LS80">
        <v>0</v>
      </c>
      <c r="LT80">
        <v>0</v>
      </c>
      <c r="LU80">
        <v>0</v>
      </c>
      <c r="LV80">
        <v>0</v>
      </c>
      <c r="LW80">
        <v>0</v>
      </c>
      <c r="LX80">
        <v>0</v>
      </c>
      <c r="LY80">
        <v>0</v>
      </c>
      <c r="LZ80">
        <v>0</v>
      </c>
      <c r="MA80">
        <v>0</v>
      </c>
      <c r="MB80">
        <v>1</v>
      </c>
      <c r="MC80">
        <v>0</v>
      </c>
      <c r="MD80">
        <v>0</v>
      </c>
      <c r="ME80">
        <v>0</v>
      </c>
      <c r="MF80">
        <v>0</v>
      </c>
      <c r="MG80">
        <v>0</v>
      </c>
      <c r="MH80">
        <v>0</v>
      </c>
      <c r="MI80">
        <v>0</v>
      </c>
      <c r="MJ80">
        <v>1</v>
      </c>
      <c r="MK80">
        <v>0</v>
      </c>
      <c r="ML80">
        <v>2</v>
      </c>
      <c r="MM80">
        <v>0</v>
      </c>
      <c r="MN80">
        <v>21</v>
      </c>
      <c r="MO80">
        <v>4</v>
      </c>
      <c r="MP80">
        <v>0</v>
      </c>
      <c r="MQ80">
        <v>0</v>
      </c>
      <c r="MR80">
        <v>0</v>
      </c>
      <c r="MS80">
        <v>0</v>
      </c>
      <c r="MT80">
        <v>0</v>
      </c>
      <c r="MU80">
        <v>0</v>
      </c>
      <c r="MV80">
        <v>0</v>
      </c>
      <c r="MW80">
        <v>0</v>
      </c>
      <c r="MX80">
        <v>0</v>
      </c>
      <c r="MY80">
        <v>0</v>
      </c>
      <c r="MZ80">
        <v>0</v>
      </c>
      <c r="NA80">
        <v>1</v>
      </c>
      <c r="NB80">
        <v>0</v>
      </c>
      <c r="NC80">
        <v>0</v>
      </c>
      <c r="ND80">
        <v>0</v>
      </c>
      <c r="NE80">
        <v>0</v>
      </c>
      <c r="NF80">
        <v>0</v>
      </c>
      <c r="NG80">
        <v>0</v>
      </c>
      <c r="NH80">
        <v>11</v>
      </c>
      <c r="NI80">
        <v>37</v>
      </c>
      <c r="NJ80">
        <v>0</v>
      </c>
      <c r="NK80">
        <v>13</v>
      </c>
      <c r="NL80">
        <v>0</v>
      </c>
      <c r="NM80">
        <v>148</v>
      </c>
      <c r="NN80">
        <v>4</v>
      </c>
      <c r="NO80">
        <v>0</v>
      </c>
      <c r="NP80">
        <v>0</v>
      </c>
      <c r="NQ80">
        <v>0</v>
      </c>
      <c r="NR80">
        <v>0</v>
      </c>
      <c r="NS80">
        <v>0</v>
      </c>
      <c r="NT80">
        <v>0</v>
      </c>
      <c r="NU80">
        <v>0</v>
      </c>
      <c r="NV80">
        <v>0</v>
      </c>
      <c r="NW80">
        <v>0</v>
      </c>
      <c r="NX80">
        <v>0</v>
      </c>
      <c r="NY80">
        <v>0</v>
      </c>
      <c r="NZ80">
        <v>2</v>
      </c>
      <c r="OA80">
        <v>0</v>
      </c>
      <c r="OB80">
        <v>0</v>
      </c>
      <c r="OC80">
        <v>0</v>
      </c>
      <c r="OD80">
        <v>0</v>
      </c>
      <c r="OE80">
        <v>0</v>
      </c>
      <c r="OF80">
        <v>0</v>
      </c>
      <c r="OG80">
        <v>29</v>
      </c>
      <c r="OH80">
        <v>183</v>
      </c>
      <c r="OI80">
        <v>0</v>
      </c>
      <c r="OJ80">
        <v>38</v>
      </c>
      <c r="OK80">
        <v>0</v>
      </c>
      <c r="OL80">
        <v>4826</v>
      </c>
      <c r="OM80">
        <v>1138</v>
      </c>
      <c r="ON80">
        <v>36</v>
      </c>
      <c r="OO80">
        <v>26</v>
      </c>
      <c r="OP80">
        <v>0</v>
      </c>
      <c r="OQ80">
        <v>3</v>
      </c>
      <c r="OR80">
        <v>0</v>
      </c>
      <c r="OS80">
        <v>0</v>
      </c>
      <c r="OT80">
        <v>0</v>
      </c>
      <c r="OU80">
        <v>0</v>
      </c>
      <c r="OV80">
        <v>0</v>
      </c>
      <c r="OW80">
        <v>0</v>
      </c>
      <c r="OX80">
        <v>2</v>
      </c>
      <c r="OY80">
        <v>106</v>
      </c>
      <c r="OZ80">
        <v>0</v>
      </c>
      <c r="PA80">
        <v>0</v>
      </c>
      <c r="PB80">
        <v>0</v>
      </c>
      <c r="PC80">
        <v>24</v>
      </c>
      <c r="PD80">
        <v>0</v>
      </c>
      <c r="PE80">
        <v>0</v>
      </c>
      <c r="PF80">
        <v>2303</v>
      </c>
      <c r="PG80">
        <v>8464</v>
      </c>
      <c r="PH80">
        <v>0</v>
      </c>
      <c r="PI80">
        <v>1910</v>
      </c>
      <c r="PJ80">
        <v>0</v>
      </c>
      <c r="PK80">
        <v>340</v>
      </c>
      <c r="PL80">
        <v>464</v>
      </c>
      <c r="PM80">
        <v>16</v>
      </c>
      <c r="PN80">
        <v>0</v>
      </c>
      <c r="PO80">
        <v>0</v>
      </c>
      <c r="PP80">
        <v>0</v>
      </c>
      <c r="PQ80">
        <v>0</v>
      </c>
      <c r="PR80">
        <v>0</v>
      </c>
      <c r="PS80">
        <v>0</v>
      </c>
      <c r="PT80">
        <v>61</v>
      </c>
      <c r="PU80">
        <v>0</v>
      </c>
      <c r="PV80">
        <v>2</v>
      </c>
      <c r="PW80">
        <v>0</v>
      </c>
      <c r="PX80">
        <v>0</v>
      </c>
      <c r="PY80">
        <v>0</v>
      </c>
      <c r="PZ80">
        <v>0</v>
      </c>
      <c r="QA80">
        <v>0</v>
      </c>
      <c r="QB80">
        <v>0</v>
      </c>
      <c r="QC80">
        <v>0</v>
      </c>
      <c r="QD80">
        <v>0</v>
      </c>
      <c r="QE80">
        <v>48</v>
      </c>
      <c r="QF80">
        <v>931</v>
      </c>
      <c r="QG80">
        <v>0</v>
      </c>
      <c r="QH80">
        <v>2</v>
      </c>
      <c r="QI80">
        <v>0</v>
      </c>
      <c r="QJ80">
        <v>2687</v>
      </c>
      <c r="QK80">
        <v>479</v>
      </c>
      <c r="QL80">
        <v>59</v>
      </c>
      <c r="QM80">
        <v>0</v>
      </c>
      <c r="QN80">
        <v>0</v>
      </c>
      <c r="QO80">
        <v>0</v>
      </c>
      <c r="QP80">
        <v>0</v>
      </c>
      <c r="QQ80">
        <v>0</v>
      </c>
      <c r="QR80">
        <v>0</v>
      </c>
      <c r="QS80">
        <v>27</v>
      </c>
      <c r="QT80">
        <v>0</v>
      </c>
      <c r="QU80">
        <v>0</v>
      </c>
      <c r="QV80">
        <v>0</v>
      </c>
      <c r="QW80">
        <v>0</v>
      </c>
      <c r="QX80">
        <v>0</v>
      </c>
      <c r="QY80">
        <v>0</v>
      </c>
      <c r="QZ80">
        <v>0</v>
      </c>
      <c r="RA80">
        <v>0</v>
      </c>
      <c r="RB80">
        <v>0</v>
      </c>
      <c r="RC80">
        <v>0</v>
      </c>
      <c r="RD80">
        <v>168</v>
      </c>
      <c r="RE80">
        <v>3420</v>
      </c>
      <c r="RF80">
        <v>0</v>
      </c>
      <c r="RG80">
        <v>0</v>
      </c>
      <c r="RH80">
        <v>0</v>
      </c>
      <c r="RI80">
        <v>30</v>
      </c>
      <c r="RJ80">
        <v>3</v>
      </c>
      <c r="RK80">
        <v>3</v>
      </c>
      <c r="RL80">
        <v>0</v>
      </c>
      <c r="RM80">
        <v>0</v>
      </c>
      <c r="RN80">
        <v>0</v>
      </c>
      <c r="RO80">
        <v>0</v>
      </c>
      <c r="RP80">
        <v>0</v>
      </c>
      <c r="RQ80">
        <v>0</v>
      </c>
      <c r="RR80">
        <v>0</v>
      </c>
      <c r="RS80">
        <v>0</v>
      </c>
      <c r="RT80">
        <v>0</v>
      </c>
      <c r="RU80">
        <v>0</v>
      </c>
      <c r="RV80">
        <v>0</v>
      </c>
      <c r="RW80">
        <v>0</v>
      </c>
      <c r="RX80">
        <v>0</v>
      </c>
      <c r="RY80">
        <v>0</v>
      </c>
      <c r="RZ80">
        <v>0</v>
      </c>
      <c r="SA80">
        <v>0</v>
      </c>
      <c r="SB80">
        <v>0</v>
      </c>
      <c r="SC80">
        <v>1</v>
      </c>
      <c r="SD80">
        <v>37</v>
      </c>
      <c r="SE80">
        <v>0</v>
      </c>
      <c r="SF80">
        <v>0</v>
      </c>
      <c r="SG80">
        <v>0</v>
      </c>
      <c r="SH80">
        <v>0</v>
      </c>
      <c r="SI80">
        <v>0</v>
      </c>
      <c r="SJ80">
        <v>0</v>
      </c>
      <c r="SK80">
        <v>0</v>
      </c>
      <c r="SL80">
        <v>0</v>
      </c>
      <c r="SM80">
        <v>0</v>
      </c>
      <c r="SN80">
        <v>0</v>
      </c>
      <c r="SO80">
        <v>0</v>
      </c>
      <c r="SP80">
        <v>0</v>
      </c>
      <c r="SQ80">
        <v>0</v>
      </c>
      <c r="SR80">
        <v>0</v>
      </c>
      <c r="SS80">
        <v>0</v>
      </c>
      <c r="ST80">
        <v>0</v>
      </c>
      <c r="SU80">
        <v>0</v>
      </c>
      <c r="SV80">
        <v>0</v>
      </c>
      <c r="SW80">
        <v>0</v>
      </c>
      <c r="SX80">
        <v>0</v>
      </c>
      <c r="SY80">
        <v>0</v>
      </c>
      <c r="SZ80">
        <v>0</v>
      </c>
      <c r="TA80">
        <v>0</v>
      </c>
      <c r="TB80">
        <v>1</v>
      </c>
      <c r="TC80">
        <v>1</v>
      </c>
      <c r="TD80">
        <v>0</v>
      </c>
      <c r="TE80">
        <v>0</v>
      </c>
      <c r="TF80">
        <v>0</v>
      </c>
      <c r="TG80">
        <v>4</v>
      </c>
      <c r="TH80">
        <v>0</v>
      </c>
      <c r="TI80">
        <v>0</v>
      </c>
      <c r="TJ80">
        <v>0</v>
      </c>
      <c r="TK80">
        <v>0</v>
      </c>
      <c r="TL80">
        <v>0</v>
      </c>
      <c r="TM80">
        <v>0</v>
      </c>
      <c r="TN80">
        <v>0</v>
      </c>
      <c r="TO80">
        <v>0</v>
      </c>
      <c r="TP80">
        <v>0</v>
      </c>
      <c r="TQ80">
        <v>0</v>
      </c>
      <c r="TR80">
        <v>0</v>
      </c>
      <c r="TS80">
        <v>0</v>
      </c>
      <c r="TT80">
        <v>0</v>
      </c>
      <c r="TU80">
        <v>0</v>
      </c>
      <c r="TV80">
        <v>0</v>
      </c>
      <c r="TW80">
        <v>0</v>
      </c>
      <c r="TX80">
        <v>0</v>
      </c>
      <c r="TY80">
        <v>0</v>
      </c>
      <c r="TZ80">
        <v>0</v>
      </c>
      <c r="UA80">
        <v>0</v>
      </c>
      <c r="UB80">
        <v>4</v>
      </c>
      <c r="UC80">
        <v>0</v>
      </c>
      <c r="UD80">
        <v>0</v>
      </c>
      <c r="UE80">
        <v>0</v>
      </c>
      <c r="UF80">
        <v>3</v>
      </c>
      <c r="UG80">
        <v>1</v>
      </c>
      <c r="UH80">
        <v>2</v>
      </c>
      <c r="UI80">
        <v>0</v>
      </c>
      <c r="UJ80">
        <v>0</v>
      </c>
      <c r="UK80">
        <v>0</v>
      </c>
      <c r="UL80">
        <v>0</v>
      </c>
      <c r="UM80">
        <v>0</v>
      </c>
      <c r="UN80">
        <v>0</v>
      </c>
      <c r="UO80">
        <v>0</v>
      </c>
      <c r="UP80">
        <v>0</v>
      </c>
      <c r="UQ80">
        <v>0</v>
      </c>
      <c r="UR80">
        <v>0</v>
      </c>
      <c r="US80">
        <v>0</v>
      </c>
      <c r="UT80">
        <v>0</v>
      </c>
      <c r="UU80">
        <v>0</v>
      </c>
      <c r="UV80">
        <v>0</v>
      </c>
      <c r="UW80">
        <v>0</v>
      </c>
      <c r="UX80">
        <v>0</v>
      </c>
      <c r="UY80">
        <v>0</v>
      </c>
      <c r="UZ80">
        <v>0</v>
      </c>
      <c r="VA80">
        <v>6</v>
      </c>
      <c r="VB80">
        <v>0</v>
      </c>
      <c r="VC80">
        <v>0</v>
      </c>
      <c r="VD80">
        <v>0</v>
      </c>
      <c r="VE80">
        <v>0</v>
      </c>
      <c r="VF80">
        <v>2</v>
      </c>
      <c r="VG80">
        <v>0</v>
      </c>
      <c r="VH80">
        <v>0</v>
      </c>
      <c r="VI80">
        <v>0</v>
      </c>
      <c r="VJ80">
        <v>0</v>
      </c>
      <c r="VK80">
        <v>0</v>
      </c>
      <c r="VL80">
        <v>0</v>
      </c>
      <c r="VM80">
        <v>0</v>
      </c>
      <c r="VN80">
        <v>0</v>
      </c>
      <c r="VO80">
        <v>0</v>
      </c>
      <c r="VP80">
        <v>0</v>
      </c>
      <c r="VQ80">
        <v>0</v>
      </c>
      <c r="VR80">
        <v>0</v>
      </c>
      <c r="VS80">
        <v>0</v>
      </c>
      <c r="VT80">
        <v>0</v>
      </c>
      <c r="VU80">
        <v>0</v>
      </c>
      <c r="VV80">
        <v>0</v>
      </c>
      <c r="VW80">
        <v>0</v>
      </c>
      <c r="VX80">
        <v>0</v>
      </c>
      <c r="VY80">
        <v>0</v>
      </c>
      <c r="VZ80">
        <v>2</v>
      </c>
      <c r="WA80">
        <v>0</v>
      </c>
      <c r="WB80">
        <v>0</v>
      </c>
      <c r="WC80">
        <v>0</v>
      </c>
      <c r="WD80">
        <v>12</v>
      </c>
      <c r="WE80">
        <v>13</v>
      </c>
      <c r="WF80">
        <v>1</v>
      </c>
      <c r="WG80">
        <v>0</v>
      </c>
      <c r="WH80">
        <v>0</v>
      </c>
      <c r="WI80">
        <v>0</v>
      </c>
      <c r="WJ80">
        <v>0</v>
      </c>
      <c r="WK80">
        <v>0</v>
      </c>
      <c r="WL80">
        <v>0</v>
      </c>
      <c r="WM80">
        <v>0</v>
      </c>
      <c r="WN80">
        <v>0</v>
      </c>
      <c r="WO80">
        <v>0</v>
      </c>
      <c r="WP80">
        <v>0</v>
      </c>
      <c r="WQ80">
        <v>0</v>
      </c>
      <c r="WR80">
        <v>0</v>
      </c>
      <c r="WS80">
        <v>0</v>
      </c>
      <c r="WT80">
        <v>0</v>
      </c>
      <c r="WU80">
        <v>0</v>
      </c>
      <c r="WV80">
        <v>0</v>
      </c>
      <c r="WW80">
        <v>0</v>
      </c>
      <c r="WX80">
        <v>0</v>
      </c>
      <c r="WY80">
        <v>26</v>
      </c>
      <c r="WZ80">
        <v>0</v>
      </c>
      <c r="XA80">
        <v>0</v>
      </c>
      <c r="XB80">
        <v>0</v>
      </c>
      <c r="XC80">
        <v>37</v>
      </c>
      <c r="XD80">
        <v>27</v>
      </c>
      <c r="XE80">
        <v>2</v>
      </c>
      <c r="XF80">
        <v>0</v>
      </c>
      <c r="XG80">
        <v>0</v>
      </c>
      <c r="XH80">
        <v>0</v>
      </c>
      <c r="XI80">
        <v>0</v>
      </c>
      <c r="XJ80">
        <v>0</v>
      </c>
      <c r="XK80">
        <v>0</v>
      </c>
      <c r="XL80">
        <v>0</v>
      </c>
      <c r="XM80">
        <v>0</v>
      </c>
      <c r="XN80">
        <v>0</v>
      </c>
      <c r="XO80">
        <v>0</v>
      </c>
      <c r="XP80">
        <v>0</v>
      </c>
      <c r="XQ80">
        <v>0</v>
      </c>
      <c r="XR80">
        <v>0</v>
      </c>
      <c r="XS80">
        <v>0</v>
      </c>
      <c r="XT80">
        <v>0</v>
      </c>
      <c r="XU80">
        <v>0</v>
      </c>
      <c r="XV80">
        <v>0</v>
      </c>
      <c r="XW80">
        <v>2</v>
      </c>
      <c r="XX80">
        <v>68</v>
      </c>
      <c r="XY80">
        <v>0</v>
      </c>
      <c r="XZ80">
        <v>0</v>
      </c>
      <c r="YA80">
        <v>0</v>
      </c>
      <c r="YB80">
        <v>11</v>
      </c>
      <c r="YC80">
        <v>9</v>
      </c>
      <c r="YD80">
        <v>3</v>
      </c>
      <c r="YE80">
        <v>0</v>
      </c>
      <c r="YF80">
        <v>0</v>
      </c>
      <c r="YG80">
        <v>0</v>
      </c>
      <c r="YH80">
        <v>0</v>
      </c>
      <c r="YI80">
        <v>0</v>
      </c>
      <c r="YJ80">
        <v>0</v>
      </c>
      <c r="YK80">
        <v>2</v>
      </c>
      <c r="YL80">
        <v>0</v>
      </c>
      <c r="YM80">
        <v>0</v>
      </c>
      <c r="YN80">
        <v>0</v>
      </c>
      <c r="YO80">
        <v>0</v>
      </c>
      <c r="YP80">
        <v>0</v>
      </c>
      <c r="YQ80">
        <v>0</v>
      </c>
      <c r="YR80">
        <v>0</v>
      </c>
      <c r="YS80">
        <v>0</v>
      </c>
      <c r="YT80">
        <v>0</v>
      </c>
      <c r="YU80">
        <v>0</v>
      </c>
      <c r="YV80">
        <v>2</v>
      </c>
      <c r="YW80">
        <v>27</v>
      </c>
      <c r="YX80">
        <v>0</v>
      </c>
      <c r="YY80">
        <v>0</v>
      </c>
      <c r="YZ80">
        <v>0</v>
      </c>
      <c r="ZA80">
        <v>6</v>
      </c>
      <c r="ZB80">
        <v>1</v>
      </c>
      <c r="ZC80">
        <v>0</v>
      </c>
      <c r="ZD80">
        <v>0</v>
      </c>
      <c r="ZE80">
        <v>0</v>
      </c>
      <c r="ZF80">
        <v>0</v>
      </c>
      <c r="ZG80">
        <v>0</v>
      </c>
      <c r="ZH80">
        <v>0</v>
      </c>
      <c r="ZI80">
        <v>0</v>
      </c>
      <c r="ZJ80">
        <v>0</v>
      </c>
      <c r="ZK80">
        <v>0</v>
      </c>
      <c r="ZL80">
        <v>0</v>
      </c>
      <c r="ZM80">
        <v>0</v>
      </c>
      <c r="ZN80">
        <v>0</v>
      </c>
      <c r="ZO80">
        <v>0</v>
      </c>
      <c r="ZP80">
        <v>0</v>
      </c>
      <c r="ZQ80">
        <v>0</v>
      </c>
      <c r="ZR80">
        <v>0</v>
      </c>
      <c r="ZS80">
        <v>0</v>
      </c>
      <c r="ZT80">
        <v>0</v>
      </c>
      <c r="ZU80">
        <v>2</v>
      </c>
      <c r="ZV80">
        <v>9</v>
      </c>
      <c r="ZW80">
        <v>0</v>
      </c>
      <c r="ZX80">
        <v>0</v>
      </c>
      <c r="ZY80">
        <v>0</v>
      </c>
      <c r="ZZ80">
        <v>188</v>
      </c>
      <c r="AAA80">
        <v>54</v>
      </c>
      <c r="AAB80">
        <v>22</v>
      </c>
      <c r="AAC80">
        <v>0</v>
      </c>
      <c r="AAD80">
        <v>0</v>
      </c>
      <c r="AAE80">
        <v>0</v>
      </c>
      <c r="AAF80">
        <v>0</v>
      </c>
      <c r="AAG80">
        <v>0</v>
      </c>
      <c r="AAH80">
        <v>0</v>
      </c>
      <c r="AAI80">
        <v>4</v>
      </c>
      <c r="AAJ80">
        <v>0</v>
      </c>
      <c r="AAK80">
        <v>0</v>
      </c>
      <c r="AAL80">
        <v>0</v>
      </c>
      <c r="AAM80">
        <v>0</v>
      </c>
      <c r="AAN80">
        <v>0</v>
      </c>
      <c r="AAO80">
        <v>0</v>
      </c>
      <c r="AAP80">
        <v>0</v>
      </c>
      <c r="AAQ80">
        <v>0</v>
      </c>
      <c r="AAR80">
        <v>0</v>
      </c>
      <c r="AAS80">
        <v>0</v>
      </c>
      <c r="AAT80">
        <v>5</v>
      </c>
      <c r="AAU80">
        <v>273</v>
      </c>
      <c r="AAV80">
        <v>0</v>
      </c>
      <c r="AAW80">
        <v>0</v>
      </c>
      <c r="AAX80">
        <v>0</v>
      </c>
      <c r="AAY80">
        <v>205</v>
      </c>
      <c r="AAZ80">
        <v>135</v>
      </c>
      <c r="ABA80">
        <v>10</v>
      </c>
      <c r="ABB80">
        <v>0</v>
      </c>
      <c r="ABC80">
        <v>0</v>
      </c>
      <c r="ABD80">
        <v>0</v>
      </c>
      <c r="ABE80">
        <v>0</v>
      </c>
      <c r="ABF80">
        <v>0</v>
      </c>
      <c r="ABG80">
        <v>0</v>
      </c>
      <c r="ABH80">
        <v>1</v>
      </c>
      <c r="ABI80">
        <v>0</v>
      </c>
      <c r="ABJ80">
        <v>0</v>
      </c>
      <c r="ABK80">
        <v>0</v>
      </c>
      <c r="ABL80">
        <v>0</v>
      </c>
      <c r="ABM80">
        <v>0</v>
      </c>
      <c r="ABN80">
        <v>0</v>
      </c>
      <c r="ABO80">
        <v>0</v>
      </c>
      <c r="ABP80">
        <v>0</v>
      </c>
      <c r="ABQ80">
        <v>0</v>
      </c>
      <c r="ABR80">
        <v>0</v>
      </c>
      <c r="ABS80">
        <v>21</v>
      </c>
      <c r="ABT80">
        <v>372</v>
      </c>
      <c r="ABU80">
        <v>0</v>
      </c>
      <c r="ABV80">
        <v>0</v>
      </c>
      <c r="ABW80">
        <v>0</v>
      </c>
      <c r="ABX80">
        <v>28</v>
      </c>
      <c r="ABY80">
        <v>4</v>
      </c>
      <c r="ABZ80">
        <v>3</v>
      </c>
      <c r="ACA80">
        <v>0</v>
      </c>
      <c r="ACB80">
        <v>0</v>
      </c>
      <c r="ACC80">
        <v>0</v>
      </c>
      <c r="ACD80">
        <v>0</v>
      </c>
      <c r="ACE80">
        <v>0</v>
      </c>
      <c r="ACF80">
        <v>0</v>
      </c>
      <c r="ACG80">
        <v>0</v>
      </c>
      <c r="ACH80">
        <v>0</v>
      </c>
      <c r="ACI80">
        <v>0</v>
      </c>
      <c r="ACJ80">
        <v>0</v>
      </c>
      <c r="ACK80">
        <v>0</v>
      </c>
      <c r="ACL80">
        <v>0</v>
      </c>
      <c r="ACM80">
        <v>0</v>
      </c>
      <c r="ACN80">
        <v>0</v>
      </c>
      <c r="ACO80">
        <v>0</v>
      </c>
      <c r="ACP80">
        <v>0</v>
      </c>
      <c r="ACQ80">
        <v>0</v>
      </c>
      <c r="ACR80">
        <v>1</v>
      </c>
      <c r="ACS80">
        <v>36</v>
      </c>
      <c r="ACT80">
        <v>0</v>
      </c>
      <c r="ACU80">
        <v>0</v>
      </c>
      <c r="ACV80">
        <v>0</v>
      </c>
      <c r="ACW80">
        <v>96</v>
      </c>
      <c r="ACX80">
        <v>50</v>
      </c>
      <c r="ACY80">
        <v>0</v>
      </c>
      <c r="ACZ80">
        <v>0</v>
      </c>
      <c r="ADA80">
        <v>0</v>
      </c>
      <c r="ADB80">
        <v>0</v>
      </c>
      <c r="ADC80">
        <v>0</v>
      </c>
      <c r="ADD80">
        <v>0</v>
      </c>
      <c r="ADE80">
        <v>0</v>
      </c>
      <c r="ADF80">
        <v>0</v>
      </c>
      <c r="ADG80">
        <v>0</v>
      </c>
      <c r="ADH80">
        <v>0</v>
      </c>
      <c r="ADI80">
        <v>0</v>
      </c>
      <c r="ADJ80">
        <v>0</v>
      </c>
      <c r="ADK80">
        <v>0</v>
      </c>
      <c r="ADL80">
        <v>0</v>
      </c>
      <c r="ADM80">
        <v>0</v>
      </c>
      <c r="ADN80">
        <v>0</v>
      </c>
      <c r="ADO80">
        <v>0</v>
      </c>
      <c r="ADP80">
        <v>0</v>
      </c>
      <c r="ADQ80">
        <v>52</v>
      </c>
      <c r="ADR80">
        <v>198</v>
      </c>
      <c r="ADS80">
        <v>0</v>
      </c>
      <c r="ADT80">
        <v>0</v>
      </c>
      <c r="ADU80">
        <v>0</v>
      </c>
      <c r="ADV80">
        <v>164</v>
      </c>
      <c r="ADW80">
        <v>76</v>
      </c>
      <c r="ADX80">
        <v>12</v>
      </c>
      <c r="ADY80">
        <v>0</v>
      </c>
      <c r="ADZ80">
        <v>0</v>
      </c>
      <c r="AEA80">
        <v>0</v>
      </c>
      <c r="AEB80">
        <v>0</v>
      </c>
      <c r="AEC80">
        <v>0</v>
      </c>
      <c r="AED80">
        <v>0</v>
      </c>
      <c r="AEE80">
        <v>1</v>
      </c>
      <c r="AEF80">
        <v>0</v>
      </c>
      <c r="AEG80">
        <v>0</v>
      </c>
      <c r="AEH80">
        <v>0</v>
      </c>
      <c r="AEI80">
        <v>0</v>
      </c>
      <c r="AEJ80">
        <v>0</v>
      </c>
      <c r="AEK80">
        <v>0</v>
      </c>
      <c r="AEL80">
        <v>0</v>
      </c>
      <c r="AEM80">
        <v>0</v>
      </c>
      <c r="AEN80">
        <v>0</v>
      </c>
      <c r="AEO80">
        <v>0</v>
      </c>
      <c r="AEP80">
        <v>98</v>
      </c>
      <c r="AEQ80">
        <v>351</v>
      </c>
      <c r="AER80">
        <v>0</v>
      </c>
      <c r="AES80">
        <v>0</v>
      </c>
      <c r="AET80">
        <v>0</v>
      </c>
      <c r="AEU80">
        <v>3811</v>
      </c>
      <c r="AEV80">
        <v>1318</v>
      </c>
      <c r="AEW80">
        <v>133</v>
      </c>
      <c r="AEX80">
        <v>0</v>
      </c>
      <c r="AEY80">
        <v>0</v>
      </c>
      <c r="AEZ80">
        <v>0</v>
      </c>
      <c r="AFA80">
        <v>0</v>
      </c>
      <c r="AFB80">
        <v>0</v>
      </c>
      <c r="AFC80">
        <v>0</v>
      </c>
      <c r="AFD80">
        <v>96</v>
      </c>
      <c r="AFE80">
        <v>0</v>
      </c>
      <c r="AFF80">
        <v>2</v>
      </c>
      <c r="AFG80">
        <v>0</v>
      </c>
      <c r="AFH80">
        <v>0</v>
      </c>
      <c r="AFI80">
        <v>0</v>
      </c>
      <c r="AFJ80">
        <v>0</v>
      </c>
      <c r="AFK80">
        <v>0</v>
      </c>
      <c r="AFL80">
        <v>0</v>
      </c>
      <c r="AFM80">
        <v>0</v>
      </c>
      <c r="AFN80">
        <v>0</v>
      </c>
      <c r="AFO80">
        <v>401</v>
      </c>
      <c r="AFP80">
        <v>5761</v>
      </c>
      <c r="AFQ80">
        <v>0</v>
      </c>
      <c r="AFR80">
        <v>2</v>
      </c>
      <c r="AFS80">
        <v>0</v>
      </c>
      <c r="AFT80">
        <v>0</v>
      </c>
      <c r="AFU80">
        <v>0</v>
      </c>
      <c r="AFV80">
        <v>0</v>
      </c>
      <c r="AFW80">
        <v>0</v>
      </c>
      <c r="AFX80">
        <v>0</v>
      </c>
      <c r="AFY80">
        <v>0</v>
      </c>
      <c r="AFZ80">
        <v>0</v>
      </c>
      <c r="AGA80">
        <v>0</v>
      </c>
      <c r="AGB80">
        <v>0</v>
      </c>
      <c r="AGC80">
        <v>0</v>
      </c>
      <c r="AGD80">
        <v>0</v>
      </c>
      <c r="AGE80">
        <v>0</v>
      </c>
      <c r="AGF80">
        <v>0</v>
      </c>
      <c r="AGG80">
        <v>0</v>
      </c>
      <c r="AGH80">
        <v>0</v>
      </c>
      <c r="AGI80">
        <v>0</v>
      </c>
      <c r="AGJ80">
        <v>0</v>
      </c>
      <c r="AGK80">
        <v>0</v>
      </c>
      <c r="AGL80">
        <v>0</v>
      </c>
      <c r="AGM80">
        <v>0</v>
      </c>
      <c r="AGN80">
        <v>0</v>
      </c>
      <c r="AGO80">
        <v>0</v>
      </c>
      <c r="AGP80">
        <v>0</v>
      </c>
      <c r="AGQ80">
        <v>0</v>
      </c>
      <c r="AGR80">
        <v>0</v>
      </c>
      <c r="AGS80">
        <v>0</v>
      </c>
      <c r="AGT80">
        <v>0</v>
      </c>
      <c r="AGU80">
        <v>0</v>
      </c>
      <c r="AGV80">
        <v>0</v>
      </c>
      <c r="AGW80">
        <v>0</v>
      </c>
      <c r="AGX80">
        <v>0</v>
      </c>
      <c r="AGY80">
        <v>0</v>
      </c>
      <c r="AGZ80">
        <v>0</v>
      </c>
      <c r="AHA80">
        <v>0</v>
      </c>
      <c r="AHB80">
        <v>0</v>
      </c>
      <c r="AHC80">
        <v>0</v>
      </c>
      <c r="AHD80">
        <v>0</v>
      </c>
      <c r="AHE80">
        <v>0</v>
      </c>
      <c r="AHF80">
        <v>0</v>
      </c>
      <c r="AHG80">
        <v>0</v>
      </c>
      <c r="AHH80">
        <v>0</v>
      </c>
      <c r="AHI80">
        <v>0</v>
      </c>
      <c r="AHJ80">
        <v>0</v>
      </c>
      <c r="AHK80">
        <v>0</v>
      </c>
      <c r="AHL80">
        <v>0</v>
      </c>
      <c r="AHM80">
        <v>0</v>
      </c>
      <c r="AHN80">
        <v>0</v>
      </c>
      <c r="AHO80">
        <v>0</v>
      </c>
      <c r="AHP80">
        <v>0</v>
      </c>
      <c r="AHQ80">
        <v>0</v>
      </c>
      <c r="AHR80">
        <v>2</v>
      </c>
      <c r="AHS80">
        <v>0</v>
      </c>
      <c r="AHT80">
        <v>2</v>
      </c>
      <c r="AHU80">
        <v>0</v>
      </c>
      <c r="AHV80">
        <v>0</v>
      </c>
      <c r="AHW80">
        <v>0</v>
      </c>
      <c r="AHX80">
        <v>0</v>
      </c>
      <c r="AHY80">
        <v>0</v>
      </c>
      <c r="AHZ80">
        <v>0</v>
      </c>
      <c r="AIA80">
        <v>0</v>
      </c>
      <c r="AIB80">
        <v>0</v>
      </c>
      <c r="AIC80">
        <v>0</v>
      </c>
      <c r="AID80">
        <v>0</v>
      </c>
      <c r="AIE80">
        <v>0</v>
      </c>
      <c r="AIF80">
        <v>0</v>
      </c>
      <c r="AIG80">
        <v>0</v>
      </c>
      <c r="AIH80">
        <v>0</v>
      </c>
      <c r="AII80">
        <v>0</v>
      </c>
      <c r="AIJ80">
        <v>0</v>
      </c>
      <c r="AIK80">
        <v>0</v>
      </c>
      <c r="AIL80">
        <v>1</v>
      </c>
      <c r="AIM80">
        <v>5</v>
      </c>
      <c r="AIN80">
        <v>0</v>
      </c>
      <c r="AIO80">
        <v>0</v>
      </c>
      <c r="AIP80">
        <v>0</v>
      </c>
      <c r="AIQ80">
        <v>0</v>
      </c>
      <c r="AIR80">
        <v>0</v>
      </c>
      <c r="AIS80">
        <v>0</v>
      </c>
      <c r="AIT80">
        <v>0</v>
      </c>
      <c r="AIU80">
        <v>0</v>
      </c>
      <c r="AIV80">
        <v>0</v>
      </c>
      <c r="AIW80">
        <v>0</v>
      </c>
      <c r="AIX80">
        <v>0</v>
      </c>
      <c r="AIY80">
        <v>0</v>
      </c>
      <c r="AIZ80">
        <v>0</v>
      </c>
      <c r="AJA80">
        <v>0</v>
      </c>
      <c r="AJB80">
        <v>0</v>
      </c>
      <c r="AJC80">
        <v>0</v>
      </c>
      <c r="AJD80">
        <v>0</v>
      </c>
      <c r="AJE80">
        <v>0</v>
      </c>
      <c r="AJF80">
        <v>0</v>
      </c>
      <c r="AJG80">
        <v>0</v>
      </c>
      <c r="AJH80">
        <v>0</v>
      </c>
      <c r="AJI80">
        <v>0</v>
      </c>
      <c r="AJJ80">
        <v>0</v>
      </c>
      <c r="AJK80">
        <v>0</v>
      </c>
      <c r="AJL80">
        <v>0</v>
      </c>
      <c r="AJM80">
        <v>0</v>
      </c>
      <c r="AJN80">
        <v>0</v>
      </c>
      <c r="AJO80">
        <v>0</v>
      </c>
      <c r="AJP80">
        <v>2494</v>
      </c>
      <c r="AJQ80">
        <v>0</v>
      </c>
      <c r="AJR80">
        <v>0</v>
      </c>
      <c r="AJS80">
        <v>0</v>
      </c>
      <c r="AJT80">
        <v>0</v>
      </c>
      <c r="AJU80">
        <v>17</v>
      </c>
      <c r="AJV80">
        <v>0</v>
      </c>
      <c r="AJW80">
        <v>0</v>
      </c>
      <c r="AJX80">
        <v>0</v>
      </c>
      <c r="AJY80">
        <v>0</v>
      </c>
      <c r="AJZ80">
        <v>0</v>
      </c>
      <c r="AKA80">
        <v>0</v>
      </c>
      <c r="AKB80">
        <v>0</v>
      </c>
      <c r="AKC80">
        <v>0</v>
      </c>
      <c r="AKD80">
        <v>0</v>
      </c>
      <c r="AKE80">
        <v>0</v>
      </c>
      <c r="AKF80">
        <v>588</v>
      </c>
      <c r="AKG80">
        <v>58</v>
      </c>
      <c r="AKH80">
        <v>0</v>
      </c>
      <c r="AKI80">
        <v>0</v>
      </c>
      <c r="AKJ80">
        <v>0</v>
      </c>
      <c r="AKK80">
        <v>0</v>
      </c>
      <c r="AKL80">
        <v>0</v>
      </c>
      <c r="AKM80">
        <v>0</v>
      </c>
      <c r="AKN80">
        <v>0</v>
      </c>
      <c r="AKO80">
        <v>0</v>
      </c>
      <c r="AKP80">
        <v>0</v>
      </c>
      <c r="AKQ80">
        <v>0</v>
      </c>
      <c r="AKR80">
        <v>0</v>
      </c>
      <c r="AKS80">
        <v>0</v>
      </c>
      <c r="AKT80">
        <v>0</v>
      </c>
      <c r="AKU80">
        <v>0</v>
      </c>
      <c r="AKV80">
        <v>0</v>
      </c>
      <c r="AKW80">
        <v>0</v>
      </c>
      <c r="AKX80">
        <v>0</v>
      </c>
      <c r="AKY80">
        <v>0</v>
      </c>
      <c r="AKZ80">
        <v>0</v>
      </c>
      <c r="ALA80">
        <v>0</v>
      </c>
      <c r="ALB80">
        <v>0</v>
      </c>
      <c r="ALC80">
        <v>0</v>
      </c>
      <c r="ALD80">
        <v>0</v>
      </c>
      <c r="ALE80">
        <v>0</v>
      </c>
      <c r="ALF80">
        <v>0</v>
      </c>
      <c r="ALG80">
        <v>0</v>
      </c>
      <c r="ALH80">
        <v>0</v>
      </c>
    </row>
    <row r="81" spans="1:996" hidden="1">
      <c r="A81" s="178" t="s">
        <v>201</v>
      </c>
      <c r="B81">
        <v>542</v>
      </c>
      <c r="C81">
        <v>2562</v>
      </c>
      <c r="D81">
        <v>27</v>
      </c>
      <c r="E81">
        <v>9</v>
      </c>
      <c r="F81">
        <v>0</v>
      </c>
      <c r="G81">
        <v>3</v>
      </c>
      <c r="H81">
        <v>0</v>
      </c>
      <c r="I81">
        <v>28</v>
      </c>
      <c r="J81">
        <v>4</v>
      </c>
      <c r="K81">
        <v>0</v>
      </c>
      <c r="L81">
        <v>0</v>
      </c>
      <c r="M81">
        <v>0</v>
      </c>
      <c r="N81">
        <v>6</v>
      </c>
      <c r="O81">
        <v>20</v>
      </c>
      <c r="P81">
        <v>0</v>
      </c>
      <c r="Q81">
        <v>0</v>
      </c>
      <c r="R81">
        <v>0</v>
      </c>
      <c r="S81">
        <v>9</v>
      </c>
      <c r="T81">
        <v>0</v>
      </c>
      <c r="U81">
        <v>3</v>
      </c>
      <c r="V81">
        <v>281</v>
      </c>
      <c r="W81">
        <v>3494</v>
      </c>
      <c r="X81">
        <v>0</v>
      </c>
      <c r="Y81">
        <v>0</v>
      </c>
      <c r="Z81">
        <v>0</v>
      </c>
      <c r="AA81">
        <v>887</v>
      </c>
      <c r="AB81">
        <v>1374</v>
      </c>
      <c r="AC81">
        <v>63</v>
      </c>
      <c r="AD81">
        <v>14</v>
      </c>
      <c r="AE81">
        <v>0</v>
      </c>
      <c r="AF81">
        <v>1</v>
      </c>
      <c r="AG81">
        <v>0</v>
      </c>
      <c r="AH81">
        <v>8</v>
      </c>
      <c r="AI81">
        <v>4</v>
      </c>
      <c r="AJ81">
        <v>0</v>
      </c>
      <c r="AK81">
        <v>0</v>
      </c>
      <c r="AL81">
        <v>0</v>
      </c>
      <c r="AM81">
        <v>2</v>
      </c>
      <c r="AN81">
        <v>33</v>
      </c>
      <c r="AO81">
        <v>0</v>
      </c>
      <c r="AP81">
        <v>1</v>
      </c>
      <c r="AQ81">
        <v>0</v>
      </c>
      <c r="AR81">
        <v>21</v>
      </c>
      <c r="AS81">
        <v>0</v>
      </c>
      <c r="AT81">
        <v>3</v>
      </c>
      <c r="AU81">
        <v>313</v>
      </c>
      <c r="AV81">
        <v>2724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1</v>
      </c>
      <c r="CS81">
        <v>1</v>
      </c>
      <c r="CT81">
        <v>2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3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0</v>
      </c>
      <c r="FO81">
        <v>3</v>
      </c>
      <c r="FP81">
        <v>0</v>
      </c>
      <c r="FQ81">
        <v>6</v>
      </c>
      <c r="FR81">
        <v>0</v>
      </c>
      <c r="FS81">
        <v>0</v>
      </c>
      <c r="FT81">
        <v>0</v>
      </c>
      <c r="FU81">
        <v>1293</v>
      </c>
      <c r="FV81">
        <v>8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0</v>
      </c>
      <c r="GC81">
        <v>0</v>
      </c>
      <c r="GD81">
        <v>0</v>
      </c>
      <c r="GE81">
        <v>0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2</v>
      </c>
      <c r="GO81">
        <v>107</v>
      </c>
      <c r="GP81">
        <v>1410</v>
      </c>
      <c r="GQ81">
        <v>0</v>
      </c>
      <c r="GR81">
        <v>450</v>
      </c>
      <c r="GS81">
        <v>0</v>
      </c>
      <c r="GT81">
        <v>3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0</v>
      </c>
      <c r="HL81">
        <v>0</v>
      </c>
      <c r="HM81">
        <v>0</v>
      </c>
      <c r="HN81">
        <v>0</v>
      </c>
      <c r="HO81">
        <v>3</v>
      </c>
      <c r="HP81">
        <v>0</v>
      </c>
      <c r="HQ81">
        <v>0</v>
      </c>
      <c r="HR81">
        <v>0</v>
      </c>
      <c r="HS81">
        <v>86</v>
      </c>
      <c r="HT81">
        <v>155</v>
      </c>
      <c r="HU81">
        <v>5</v>
      </c>
      <c r="HV81">
        <v>2</v>
      </c>
      <c r="HW81">
        <v>0</v>
      </c>
      <c r="HX81">
        <v>2</v>
      </c>
      <c r="HY81">
        <v>0</v>
      </c>
      <c r="HZ81">
        <v>0</v>
      </c>
      <c r="IA81">
        <v>0</v>
      </c>
      <c r="IB81">
        <v>0</v>
      </c>
      <c r="IC81">
        <v>0</v>
      </c>
      <c r="ID81">
        <v>0</v>
      </c>
      <c r="IE81">
        <v>0</v>
      </c>
      <c r="IF81">
        <v>5</v>
      </c>
      <c r="IG81">
        <v>0</v>
      </c>
      <c r="IH81">
        <v>0</v>
      </c>
      <c r="II81">
        <v>0</v>
      </c>
      <c r="IJ81">
        <v>0</v>
      </c>
      <c r="IK81">
        <v>0</v>
      </c>
      <c r="IL81">
        <v>0</v>
      </c>
      <c r="IM81">
        <v>25</v>
      </c>
      <c r="IN81">
        <v>280</v>
      </c>
      <c r="IO81">
        <v>0</v>
      </c>
      <c r="IP81">
        <v>0</v>
      </c>
      <c r="IQ81">
        <v>0</v>
      </c>
      <c r="IR81">
        <v>31</v>
      </c>
      <c r="IS81">
        <v>208</v>
      </c>
      <c r="IT81">
        <v>8</v>
      </c>
      <c r="IU81">
        <v>0</v>
      </c>
      <c r="IV81">
        <v>0</v>
      </c>
      <c r="IW81">
        <v>2</v>
      </c>
      <c r="IX81">
        <v>0</v>
      </c>
      <c r="IY81">
        <v>0</v>
      </c>
      <c r="IZ81">
        <v>0</v>
      </c>
      <c r="JA81">
        <v>0</v>
      </c>
      <c r="JB81">
        <v>0</v>
      </c>
      <c r="JC81">
        <v>0</v>
      </c>
      <c r="JD81">
        <v>0</v>
      </c>
      <c r="JE81">
        <v>11</v>
      </c>
      <c r="JF81">
        <v>0</v>
      </c>
      <c r="JG81">
        <v>0</v>
      </c>
      <c r="JH81">
        <v>0</v>
      </c>
      <c r="JI81">
        <v>0</v>
      </c>
      <c r="JJ81">
        <v>4</v>
      </c>
      <c r="JK81">
        <v>0</v>
      </c>
      <c r="JL81">
        <v>60</v>
      </c>
      <c r="JM81">
        <v>324</v>
      </c>
      <c r="JN81">
        <v>0</v>
      </c>
      <c r="JO81">
        <v>0</v>
      </c>
      <c r="JP81">
        <v>0</v>
      </c>
      <c r="JQ81">
        <v>67</v>
      </c>
      <c r="JR81">
        <v>67</v>
      </c>
      <c r="JS81">
        <v>3</v>
      </c>
      <c r="JT81">
        <v>1</v>
      </c>
      <c r="JU81">
        <v>0</v>
      </c>
      <c r="JV81">
        <v>0</v>
      </c>
      <c r="JW81">
        <v>0</v>
      </c>
      <c r="JX81">
        <v>1</v>
      </c>
      <c r="JY81">
        <v>0</v>
      </c>
      <c r="JZ81">
        <v>0</v>
      </c>
      <c r="KA81">
        <v>0</v>
      </c>
      <c r="KB81">
        <v>0</v>
      </c>
      <c r="KC81">
        <v>0</v>
      </c>
      <c r="KD81">
        <v>4</v>
      </c>
      <c r="KE81">
        <v>0</v>
      </c>
      <c r="KF81">
        <v>0</v>
      </c>
      <c r="KG81">
        <v>0</v>
      </c>
      <c r="KH81">
        <v>0</v>
      </c>
      <c r="KI81">
        <v>0</v>
      </c>
      <c r="KJ81">
        <v>0</v>
      </c>
      <c r="KK81">
        <v>27</v>
      </c>
      <c r="KL81">
        <v>170</v>
      </c>
      <c r="KM81">
        <v>0</v>
      </c>
      <c r="KN81">
        <v>0</v>
      </c>
      <c r="KO81">
        <v>0</v>
      </c>
      <c r="KP81">
        <v>16</v>
      </c>
      <c r="KQ81">
        <v>4</v>
      </c>
      <c r="KR81">
        <v>0</v>
      </c>
      <c r="KS81">
        <v>0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0</v>
      </c>
      <c r="LD81">
        <v>0</v>
      </c>
      <c r="LE81">
        <v>0</v>
      </c>
      <c r="LF81">
        <v>0</v>
      </c>
      <c r="LG81">
        <v>0</v>
      </c>
      <c r="LH81">
        <v>0</v>
      </c>
      <c r="LI81">
        <v>0</v>
      </c>
      <c r="LJ81">
        <v>1</v>
      </c>
      <c r="LK81">
        <v>21</v>
      </c>
      <c r="LL81">
        <v>0</v>
      </c>
      <c r="LM81">
        <v>0</v>
      </c>
      <c r="LN81">
        <v>0</v>
      </c>
      <c r="LO81">
        <v>0</v>
      </c>
      <c r="LP81">
        <v>0</v>
      </c>
      <c r="LQ81">
        <v>0</v>
      </c>
      <c r="LR81">
        <v>0</v>
      </c>
      <c r="LS81">
        <v>0</v>
      </c>
      <c r="LT81">
        <v>0</v>
      </c>
      <c r="LU81">
        <v>0</v>
      </c>
      <c r="LV81">
        <v>0</v>
      </c>
      <c r="LW81">
        <v>0</v>
      </c>
      <c r="LX81">
        <v>0</v>
      </c>
      <c r="LY81">
        <v>0</v>
      </c>
      <c r="LZ81">
        <v>0</v>
      </c>
      <c r="MA81">
        <v>0</v>
      </c>
      <c r="MB81">
        <v>0</v>
      </c>
      <c r="MC81">
        <v>0</v>
      </c>
      <c r="MD81">
        <v>0</v>
      </c>
      <c r="ME81">
        <v>0</v>
      </c>
      <c r="MF81">
        <v>0</v>
      </c>
      <c r="MG81">
        <v>0</v>
      </c>
      <c r="MH81">
        <v>0</v>
      </c>
      <c r="MI81">
        <v>0</v>
      </c>
      <c r="MJ81">
        <v>0</v>
      </c>
      <c r="MK81">
        <v>0</v>
      </c>
      <c r="ML81">
        <v>0</v>
      </c>
      <c r="MM81">
        <v>0</v>
      </c>
      <c r="MN81">
        <v>19</v>
      </c>
      <c r="MO81">
        <v>3</v>
      </c>
      <c r="MP81">
        <v>1</v>
      </c>
      <c r="MQ81">
        <v>0</v>
      </c>
      <c r="MR81">
        <v>0</v>
      </c>
      <c r="MS81">
        <v>0</v>
      </c>
      <c r="MT81">
        <v>0</v>
      </c>
      <c r="MU81">
        <v>0</v>
      </c>
      <c r="MV81">
        <v>0</v>
      </c>
      <c r="MW81">
        <v>0</v>
      </c>
      <c r="MX81">
        <v>0</v>
      </c>
      <c r="MY81">
        <v>0</v>
      </c>
      <c r="MZ81">
        <v>0</v>
      </c>
      <c r="NA81">
        <v>0</v>
      </c>
      <c r="NB81">
        <v>0</v>
      </c>
      <c r="NC81">
        <v>0</v>
      </c>
      <c r="ND81">
        <v>0</v>
      </c>
      <c r="NE81">
        <v>0</v>
      </c>
      <c r="NF81">
        <v>0</v>
      </c>
      <c r="NG81">
        <v>0</v>
      </c>
      <c r="NH81">
        <v>1</v>
      </c>
      <c r="NI81">
        <v>24</v>
      </c>
      <c r="NJ81">
        <v>0</v>
      </c>
      <c r="NK81">
        <v>0</v>
      </c>
      <c r="NL81">
        <v>0</v>
      </c>
      <c r="NM81">
        <v>394</v>
      </c>
      <c r="NN81">
        <v>69</v>
      </c>
      <c r="NO81">
        <v>4</v>
      </c>
      <c r="NP81">
        <v>16</v>
      </c>
      <c r="NQ81">
        <v>0</v>
      </c>
      <c r="NR81">
        <v>0</v>
      </c>
      <c r="NS81">
        <v>0</v>
      </c>
      <c r="NT81">
        <v>0</v>
      </c>
      <c r="NU81">
        <v>1</v>
      </c>
      <c r="NV81">
        <v>0</v>
      </c>
      <c r="NW81">
        <v>0</v>
      </c>
      <c r="NX81">
        <v>0</v>
      </c>
      <c r="NY81">
        <v>0</v>
      </c>
      <c r="NZ81">
        <v>17</v>
      </c>
      <c r="OA81">
        <v>0</v>
      </c>
      <c r="OB81">
        <v>0</v>
      </c>
      <c r="OC81">
        <v>1</v>
      </c>
      <c r="OD81">
        <v>8</v>
      </c>
      <c r="OE81">
        <v>0</v>
      </c>
      <c r="OF81">
        <v>5</v>
      </c>
      <c r="OG81">
        <v>411</v>
      </c>
      <c r="OH81">
        <v>926</v>
      </c>
      <c r="OI81">
        <v>0</v>
      </c>
      <c r="OJ81">
        <v>0</v>
      </c>
      <c r="OK81">
        <v>0</v>
      </c>
      <c r="OL81">
        <v>3341</v>
      </c>
      <c r="OM81">
        <v>4450</v>
      </c>
      <c r="ON81">
        <v>111</v>
      </c>
      <c r="OO81">
        <v>42</v>
      </c>
      <c r="OP81">
        <v>0</v>
      </c>
      <c r="OQ81">
        <v>8</v>
      </c>
      <c r="OR81">
        <v>0</v>
      </c>
      <c r="OS81">
        <v>37</v>
      </c>
      <c r="OT81">
        <v>9</v>
      </c>
      <c r="OU81">
        <v>0</v>
      </c>
      <c r="OV81">
        <v>0</v>
      </c>
      <c r="OW81">
        <v>0</v>
      </c>
      <c r="OX81">
        <v>8</v>
      </c>
      <c r="OY81">
        <v>90</v>
      </c>
      <c r="OZ81">
        <v>0</v>
      </c>
      <c r="PA81">
        <v>1</v>
      </c>
      <c r="PB81">
        <v>1</v>
      </c>
      <c r="PC81">
        <v>38</v>
      </c>
      <c r="PD81">
        <v>4</v>
      </c>
      <c r="PE81">
        <v>17</v>
      </c>
      <c r="PF81">
        <v>1227</v>
      </c>
      <c r="PG81">
        <v>9384</v>
      </c>
      <c r="PH81">
        <v>0</v>
      </c>
      <c r="PI81">
        <v>450</v>
      </c>
      <c r="PJ81">
        <v>0</v>
      </c>
      <c r="PK81">
        <v>646</v>
      </c>
      <c r="PL81">
        <v>766</v>
      </c>
      <c r="PM81">
        <v>43</v>
      </c>
      <c r="PN81">
        <v>0</v>
      </c>
      <c r="PO81">
        <v>0</v>
      </c>
      <c r="PP81">
        <v>0</v>
      </c>
      <c r="PQ81">
        <v>0</v>
      </c>
      <c r="PR81">
        <v>0</v>
      </c>
      <c r="PS81">
        <v>0</v>
      </c>
      <c r="PT81">
        <v>15</v>
      </c>
      <c r="PU81">
        <v>0</v>
      </c>
      <c r="PV81">
        <v>1</v>
      </c>
      <c r="PW81">
        <v>0</v>
      </c>
      <c r="PX81">
        <v>0</v>
      </c>
      <c r="PY81">
        <v>0</v>
      </c>
      <c r="PZ81">
        <v>0</v>
      </c>
      <c r="QA81">
        <v>0</v>
      </c>
      <c r="QB81">
        <v>0</v>
      </c>
      <c r="QC81">
        <v>0</v>
      </c>
      <c r="QD81">
        <v>0</v>
      </c>
      <c r="QE81">
        <v>186</v>
      </c>
      <c r="QF81">
        <v>1657</v>
      </c>
      <c r="QG81">
        <v>0</v>
      </c>
      <c r="QH81">
        <v>5</v>
      </c>
      <c r="QI81">
        <v>0</v>
      </c>
      <c r="QJ81">
        <v>791</v>
      </c>
      <c r="QK81">
        <v>943</v>
      </c>
      <c r="QL81">
        <v>42</v>
      </c>
      <c r="QM81">
        <v>0</v>
      </c>
      <c r="QN81">
        <v>0</v>
      </c>
      <c r="QO81">
        <v>0</v>
      </c>
      <c r="QP81">
        <v>0</v>
      </c>
      <c r="QQ81">
        <v>0</v>
      </c>
      <c r="QR81">
        <v>0</v>
      </c>
      <c r="QS81">
        <v>1</v>
      </c>
      <c r="QT81">
        <v>0</v>
      </c>
      <c r="QU81">
        <v>0</v>
      </c>
      <c r="QV81">
        <v>0</v>
      </c>
      <c r="QW81">
        <v>0</v>
      </c>
      <c r="QX81">
        <v>0</v>
      </c>
      <c r="QY81">
        <v>0</v>
      </c>
      <c r="QZ81">
        <v>0</v>
      </c>
      <c r="RA81">
        <v>0</v>
      </c>
      <c r="RB81">
        <v>0</v>
      </c>
      <c r="RC81">
        <v>0</v>
      </c>
      <c r="RD81">
        <v>223</v>
      </c>
      <c r="RE81">
        <v>2000</v>
      </c>
      <c r="RF81">
        <v>0</v>
      </c>
      <c r="RG81">
        <v>1</v>
      </c>
      <c r="RH81">
        <v>0</v>
      </c>
      <c r="RI81">
        <v>10</v>
      </c>
      <c r="RJ81">
        <v>23</v>
      </c>
      <c r="RK81">
        <v>2</v>
      </c>
      <c r="RL81">
        <v>0</v>
      </c>
      <c r="RM81">
        <v>0</v>
      </c>
      <c r="RN81">
        <v>0</v>
      </c>
      <c r="RO81">
        <v>0</v>
      </c>
      <c r="RP81">
        <v>0</v>
      </c>
      <c r="RQ81">
        <v>0</v>
      </c>
      <c r="RR81">
        <v>0</v>
      </c>
      <c r="RS81">
        <v>0</v>
      </c>
      <c r="RT81">
        <v>0</v>
      </c>
      <c r="RU81">
        <v>0</v>
      </c>
      <c r="RV81">
        <v>0</v>
      </c>
      <c r="RW81">
        <v>0</v>
      </c>
      <c r="RX81">
        <v>0</v>
      </c>
      <c r="RY81">
        <v>0</v>
      </c>
      <c r="RZ81">
        <v>0</v>
      </c>
      <c r="SA81">
        <v>0</v>
      </c>
      <c r="SB81">
        <v>0</v>
      </c>
      <c r="SC81">
        <v>2</v>
      </c>
      <c r="SD81">
        <v>37</v>
      </c>
      <c r="SE81">
        <v>0</v>
      </c>
      <c r="SF81">
        <v>0</v>
      </c>
      <c r="SG81">
        <v>0</v>
      </c>
      <c r="SH81">
        <v>1</v>
      </c>
      <c r="SI81">
        <v>1</v>
      </c>
      <c r="SJ81">
        <v>0</v>
      </c>
      <c r="SK81">
        <v>0</v>
      </c>
      <c r="SL81">
        <v>0</v>
      </c>
      <c r="SM81">
        <v>0</v>
      </c>
      <c r="SN81">
        <v>0</v>
      </c>
      <c r="SO81">
        <v>0</v>
      </c>
      <c r="SP81">
        <v>0</v>
      </c>
      <c r="SQ81">
        <v>0</v>
      </c>
      <c r="SR81">
        <v>0</v>
      </c>
      <c r="SS81">
        <v>0</v>
      </c>
      <c r="ST81">
        <v>0</v>
      </c>
      <c r="SU81">
        <v>0</v>
      </c>
      <c r="SV81">
        <v>0</v>
      </c>
      <c r="SW81">
        <v>0</v>
      </c>
      <c r="SX81">
        <v>0</v>
      </c>
      <c r="SY81">
        <v>0</v>
      </c>
      <c r="SZ81">
        <v>0</v>
      </c>
      <c r="TA81">
        <v>0</v>
      </c>
      <c r="TB81">
        <v>1</v>
      </c>
      <c r="TC81">
        <v>3</v>
      </c>
      <c r="TD81">
        <v>0</v>
      </c>
      <c r="TE81">
        <v>0</v>
      </c>
      <c r="TF81">
        <v>0</v>
      </c>
      <c r="TG81">
        <v>0</v>
      </c>
      <c r="TH81">
        <v>0</v>
      </c>
      <c r="TI81">
        <v>0</v>
      </c>
      <c r="TJ81">
        <v>0</v>
      </c>
      <c r="TK81">
        <v>0</v>
      </c>
      <c r="TL81">
        <v>0</v>
      </c>
      <c r="TM81">
        <v>0</v>
      </c>
      <c r="TN81">
        <v>0</v>
      </c>
      <c r="TO81">
        <v>0</v>
      </c>
      <c r="TP81">
        <v>0</v>
      </c>
      <c r="TQ81">
        <v>0</v>
      </c>
      <c r="TR81">
        <v>0</v>
      </c>
      <c r="TS81">
        <v>0</v>
      </c>
      <c r="TT81">
        <v>0</v>
      </c>
      <c r="TU81">
        <v>0</v>
      </c>
      <c r="TV81">
        <v>0</v>
      </c>
      <c r="TW81">
        <v>0</v>
      </c>
      <c r="TX81">
        <v>0</v>
      </c>
      <c r="TY81">
        <v>0</v>
      </c>
      <c r="TZ81">
        <v>0</v>
      </c>
      <c r="UA81">
        <v>0</v>
      </c>
      <c r="UB81">
        <v>0</v>
      </c>
      <c r="UC81">
        <v>0</v>
      </c>
      <c r="UD81">
        <v>0</v>
      </c>
      <c r="UE81">
        <v>0</v>
      </c>
      <c r="UF81">
        <v>8</v>
      </c>
      <c r="UG81">
        <v>4</v>
      </c>
      <c r="UH81">
        <v>0</v>
      </c>
      <c r="UI81">
        <v>0</v>
      </c>
      <c r="UJ81">
        <v>0</v>
      </c>
      <c r="UK81">
        <v>0</v>
      </c>
      <c r="UL81">
        <v>0</v>
      </c>
      <c r="UM81">
        <v>0</v>
      </c>
      <c r="UN81">
        <v>0</v>
      </c>
      <c r="UO81">
        <v>0</v>
      </c>
      <c r="UP81">
        <v>0</v>
      </c>
      <c r="UQ81">
        <v>0</v>
      </c>
      <c r="UR81">
        <v>0</v>
      </c>
      <c r="US81">
        <v>0</v>
      </c>
      <c r="UT81">
        <v>0</v>
      </c>
      <c r="UU81">
        <v>0</v>
      </c>
      <c r="UV81">
        <v>0</v>
      </c>
      <c r="UW81">
        <v>0</v>
      </c>
      <c r="UX81">
        <v>0</v>
      </c>
      <c r="UY81">
        <v>0</v>
      </c>
      <c r="UZ81">
        <v>0</v>
      </c>
      <c r="VA81">
        <v>12</v>
      </c>
      <c r="VB81">
        <v>0</v>
      </c>
      <c r="VC81">
        <v>0</v>
      </c>
      <c r="VD81">
        <v>0</v>
      </c>
      <c r="VE81">
        <v>3</v>
      </c>
      <c r="VF81">
        <v>1</v>
      </c>
      <c r="VG81">
        <v>0</v>
      </c>
      <c r="VH81">
        <v>0</v>
      </c>
      <c r="VI81">
        <v>0</v>
      </c>
      <c r="VJ81">
        <v>0</v>
      </c>
      <c r="VK81">
        <v>0</v>
      </c>
      <c r="VL81">
        <v>0</v>
      </c>
      <c r="VM81">
        <v>0</v>
      </c>
      <c r="VN81">
        <v>0</v>
      </c>
      <c r="VO81">
        <v>0</v>
      </c>
      <c r="VP81">
        <v>0</v>
      </c>
      <c r="VQ81">
        <v>0</v>
      </c>
      <c r="VR81">
        <v>0</v>
      </c>
      <c r="VS81">
        <v>0</v>
      </c>
      <c r="VT81">
        <v>0</v>
      </c>
      <c r="VU81">
        <v>0</v>
      </c>
      <c r="VV81">
        <v>0</v>
      </c>
      <c r="VW81">
        <v>0</v>
      </c>
      <c r="VX81">
        <v>0</v>
      </c>
      <c r="VY81">
        <v>0</v>
      </c>
      <c r="VZ81">
        <v>4</v>
      </c>
      <c r="WA81">
        <v>0</v>
      </c>
      <c r="WB81">
        <v>0</v>
      </c>
      <c r="WC81">
        <v>0</v>
      </c>
      <c r="WD81">
        <v>9</v>
      </c>
      <c r="WE81">
        <v>2</v>
      </c>
      <c r="WF81">
        <v>0</v>
      </c>
      <c r="WG81">
        <v>0</v>
      </c>
      <c r="WH81">
        <v>0</v>
      </c>
      <c r="WI81">
        <v>0</v>
      </c>
      <c r="WJ81">
        <v>0</v>
      </c>
      <c r="WK81">
        <v>0</v>
      </c>
      <c r="WL81">
        <v>0</v>
      </c>
      <c r="WM81">
        <v>0</v>
      </c>
      <c r="WN81">
        <v>0</v>
      </c>
      <c r="WO81">
        <v>0</v>
      </c>
      <c r="WP81">
        <v>0</v>
      </c>
      <c r="WQ81">
        <v>0</v>
      </c>
      <c r="WR81">
        <v>0</v>
      </c>
      <c r="WS81">
        <v>0</v>
      </c>
      <c r="WT81">
        <v>0</v>
      </c>
      <c r="WU81">
        <v>0</v>
      </c>
      <c r="WV81">
        <v>0</v>
      </c>
      <c r="WW81">
        <v>0</v>
      </c>
      <c r="WX81">
        <v>0</v>
      </c>
      <c r="WY81">
        <v>11</v>
      </c>
      <c r="WZ81">
        <v>0</v>
      </c>
      <c r="XA81">
        <v>0</v>
      </c>
      <c r="XB81">
        <v>0</v>
      </c>
      <c r="XC81">
        <v>55</v>
      </c>
      <c r="XD81">
        <v>38</v>
      </c>
      <c r="XE81">
        <v>8</v>
      </c>
      <c r="XF81">
        <v>0</v>
      </c>
      <c r="XG81">
        <v>0</v>
      </c>
      <c r="XH81">
        <v>0</v>
      </c>
      <c r="XI81">
        <v>0</v>
      </c>
      <c r="XJ81">
        <v>0</v>
      </c>
      <c r="XK81">
        <v>0</v>
      </c>
      <c r="XL81">
        <v>0</v>
      </c>
      <c r="XM81">
        <v>0</v>
      </c>
      <c r="XN81">
        <v>0</v>
      </c>
      <c r="XO81">
        <v>0</v>
      </c>
      <c r="XP81">
        <v>0</v>
      </c>
      <c r="XQ81">
        <v>0</v>
      </c>
      <c r="XR81">
        <v>0</v>
      </c>
      <c r="XS81">
        <v>0</v>
      </c>
      <c r="XT81">
        <v>0</v>
      </c>
      <c r="XU81">
        <v>0</v>
      </c>
      <c r="XV81">
        <v>0</v>
      </c>
      <c r="XW81">
        <v>7</v>
      </c>
      <c r="XX81">
        <v>108</v>
      </c>
      <c r="XY81">
        <v>0</v>
      </c>
      <c r="XZ81">
        <v>0</v>
      </c>
      <c r="YA81">
        <v>0</v>
      </c>
      <c r="YB81">
        <v>22</v>
      </c>
      <c r="YC81">
        <v>23</v>
      </c>
      <c r="YD81">
        <v>2</v>
      </c>
      <c r="YE81">
        <v>0</v>
      </c>
      <c r="YF81">
        <v>0</v>
      </c>
      <c r="YG81">
        <v>0</v>
      </c>
      <c r="YH81">
        <v>0</v>
      </c>
      <c r="YI81">
        <v>0</v>
      </c>
      <c r="YJ81">
        <v>0</v>
      </c>
      <c r="YK81">
        <v>1</v>
      </c>
      <c r="YL81">
        <v>0</v>
      </c>
      <c r="YM81">
        <v>0</v>
      </c>
      <c r="YN81">
        <v>0</v>
      </c>
      <c r="YO81">
        <v>0</v>
      </c>
      <c r="YP81">
        <v>0</v>
      </c>
      <c r="YQ81">
        <v>0</v>
      </c>
      <c r="YR81">
        <v>0</v>
      </c>
      <c r="YS81">
        <v>0</v>
      </c>
      <c r="YT81">
        <v>0</v>
      </c>
      <c r="YU81">
        <v>0</v>
      </c>
      <c r="YV81">
        <v>19</v>
      </c>
      <c r="YW81">
        <v>67</v>
      </c>
      <c r="YX81">
        <v>0</v>
      </c>
      <c r="YY81">
        <v>1</v>
      </c>
      <c r="YZ81">
        <v>0</v>
      </c>
      <c r="ZA81">
        <v>6</v>
      </c>
      <c r="ZB81">
        <v>6</v>
      </c>
      <c r="ZC81">
        <v>3</v>
      </c>
      <c r="ZD81">
        <v>0</v>
      </c>
      <c r="ZE81">
        <v>0</v>
      </c>
      <c r="ZF81">
        <v>0</v>
      </c>
      <c r="ZG81">
        <v>0</v>
      </c>
      <c r="ZH81">
        <v>0</v>
      </c>
      <c r="ZI81">
        <v>0</v>
      </c>
      <c r="ZJ81">
        <v>0</v>
      </c>
      <c r="ZK81">
        <v>0</v>
      </c>
      <c r="ZL81">
        <v>0</v>
      </c>
      <c r="ZM81">
        <v>0</v>
      </c>
      <c r="ZN81">
        <v>0</v>
      </c>
      <c r="ZO81">
        <v>0</v>
      </c>
      <c r="ZP81">
        <v>0</v>
      </c>
      <c r="ZQ81">
        <v>0</v>
      </c>
      <c r="ZR81">
        <v>0</v>
      </c>
      <c r="ZS81">
        <v>0</v>
      </c>
      <c r="ZT81">
        <v>0</v>
      </c>
      <c r="ZU81">
        <v>2</v>
      </c>
      <c r="ZV81">
        <v>17</v>
      </c>
      <c r="ZW81">
        <v>0</v>
      </c>
      <c r="ZX81">
        <v>0</v>
      </c>
      <c r="ZY81">
        <v>0</v>
      </c>
      <c r="ZZ81">
        <v>153</v>
      </c>
      <c r="AAA81">
        <v>80</v>
      </c>
      <c r="AAB81">
        <v>3</v>
      </c>
      <c r="AAC81">
        <v>0</v>
      </c>
      <c r="AAD81">
        <v>0</v>
      </c>
      <c r="AAE81">
        <v>0</v>
      </c>
      <c r="AAF81">
        <v>0</v>
      </c>
      <c r="AAG81">
        <v>0</v>
      </c>
      <c r="AAH81">
        <v>0</v>
      </c>
      <c r="AAI81">
        <v>0</v>
      </c>
      <c r="AAJ81">
        <v>0</v>
      </c>
      <c r="AAK81">
        <v>0</v>
      </c>
      <c r="AAL81">
        <v>0</v>
      </c>
      <c r="AAM81">
        <v>0</v>
      </c>
      <c r="AAN81">
        <v>0</v>
      </c>
      <c r="AAO81">
        <v>0</v>
      </c>
      <c r="AAP81">
        <v>0</v>
      </c>
      <c r="AAQ81">
        <v>0</v>
      </c>
      <c r="AAR81">
        <v>0</v>
      </c>
      <c r="AAS81">
        <v>0</v>
      </c>
      <c r="AAT81">
        <v>13</v>
      </c>
      <c r="AAU81">
        <v>249</v>
      </c>
      <c r="AAV81">
        <v>0</v>
      </c>
      <c r="AAW81">
        <v>1</v>
      </c>
      <c r="AAX81">
        <v>0</v>
      </c>
      <c r="AAY81">
        <v>173</v>
      </c>
      <c r="AAZ81">
        <v>62</v>
      </c>
      <c r="ABA81">
        <v>13</v>
      </c>
      <c r="ABB81">
        <v>0</v>
      </c>
      <c r="ABC81">
        <v>0</v>
      </c>
      <c r="ABD81">
        <v>0</v>
      </c>
      <c r="ABE81">
        <v>0</v>
      </c>
      <c r="ABF81">
        <v>0</v>
      </c>
      <c r="ABG81">
        <v>0</v>
      </c>
      <c r="ABH81">
        <v>0</v>
      </c>
      <c r="ABI81">
        <v>0</v>
      </c>
      <c r="ABJ81">
        <v>0</v>
      </c>
      <c r="ABK81">
        <v>0</v>
      </c>
      <c r="ABL81">
        <v>0</v>
      </c>
      <c r="ABM81">
        <v>0</v>
      </c>
      <c r="ABN81">
        <v>0</v>
      </c>
      <c r="ABO81">
        <v>0</v>
      </c>
      <c r="ABP81">
        <v>0</v>
      </c>
      <c r="ABQ81">
        <v>0</v>
      </c>
      <c r="ABR81">
        <v>0</v>
      </c>
      <c r="ABS81">
        <v>12</v>
      </c>
      <c r="ABT81">
        <v>260</v>
      </c>
      <c r="ABU81">
        <v>0</v>
      </c>
      <c r="ABV81">
        <v>0</v>
      </c>
      <c r="ABW81">
        <v>0</v>
      </c>
      <c r="ABX81">
        <v>9</v>
      </c>
      <c r="ABY81">
        <v>13</v>
      </c>
      <c r="ABZ81">
        <v>0</v>
      </c>
      <c r="ACA81">
        <v>0</v>
      </c>
      <c r="ACB81">
        <v>0</v>
      </c>
      <c r="ACC81">
        <v>0</v>
      </c>
      <c r="ACD81">
        <v>0</v>
      </c>
      <c r="ACE81">
        <v>0</v>
      </c>
      <c r="ACF81">
        <v>0</v>
      </c>
      <c r="ACG81">
        <v>0</v>
      </c>
      <c r="ACH81">
        <v>0</v>
      </c>
      <c r="ACI81">
        <v>0</v>
      </c>
      <c r="ACJ81">
        <v>0</v>
      </c>
      <c r="ACK81">
        <v>0</v>
      </c>
      <c r="ACL81">
        <v>0</v>
      </c>
      <c r="ACM81">
        <v>0</v>
      </c>
      <c r="ACN81">
        <v>0</v>
      </c>
      <c r="ACO81">
        <v>0</v>
      </c>
      <c r="ACP81">
        <v>0</v>
      </c>
      <c r="ACQ81">
        <v>0</v>
      </c>
      <c r="ACR81">
        <v>0</v>
      </c>
      <c r="ACS81">
        <v>22</v>
      </c>
      <c r="ACT81">
        <v>0</v>
      </c>
      <c r="ACU81">
        <v>0</v>
      </c>
      <c r="ACV81">
        <v>0</v>
      </c>
      <c r="ACW81">
        <v>108</v>
      </c>
      <c r="ACX81">
        <v>156</v>
      </c>
      <c r="ACY81">
        <v>9</v>
      </c>
      <c r="ACZ81">
        <v>0</v>
      </c>
      <c r="ADA81">
        <v>0</v>
      </c>
      <c r="ADB81">
        <v>0</v>
      </c>
      <c r="ADC81">
        <v>0</v>
      </c>
      <c r="ADD81">
        <v>0</v>
      </c>
      <c r="ADE81">
        <v>0</v>
      </c>
      <c r="ADF81">
        <v>0</v>
      </c>
      <c r="ADG81">
        <v>0</v>
      </c>
      <c r="ADH81">
        <v>0</v>
      </c>
      <c r="ADI81">
        <v>0</v>
      </c>
      <c r="ADJ81">
        <v>0</v>
      </c>
      <c r="ADK81">
        <v>0</v>
      </c>
      <c r="ADL81">
        <v>0</v>
      </c>
      <c r="ADM81">
        <v>0</v>
      </c>
      <c r="ADN81">
        <v>0</v>
      </c>
      <c r="ADO81">
        <v>0</v>
      </c>
      <c r="ADP81">
        <v>0</v>
      </c>
      <c r="ADQ81">
        <v>6</v>
      </c>
      <c r="ADR81">
        <v>279</v>
      </c>
      <c r="ADS81">
        <v>0</v>
      </c>
      <c r="ADT81">
        <v>1</v>
      </c>
      <c r="ADU81">
        <v>0</v>
      </c>
      <c r="ADV81">
        <v>338</v>
      </c>
      <c r="ADW81">
        <v>362</v>
      </c>
      <c r="ADX81">
        <v>52</v>
      </c>
      <c r="ADY81">
        <v>0</v>
      </c>
      <c r="ADZ81">
        <v>0</v>
      </c>
      <c r="AEA81">
        <v>0</v>
      </c>
      <c r="AEB81">
        <v>0</v>
      </c>
      <c r="AEC81">
        <v>0</v>
      </c>
      <c r="AED81">
        <v>0</v>
      </c>
      <c r="AEE81">
        <v>0</v>
      </c>
      <c r="AEF81">
        <v>0</v>
      </c>
      <c r="AEG81">
        <v>8</v>
      </c>
      <c r="AEH81">
        <v>0</v>
      </c>
      <c r="AEI81">
        <v>0</v>
      </c>
      <c r="AEJ81">
        <v>0</v>
      </c>
      <c r="AEK81">
        <v>0</v>
      </c>
      <c r="AEL81">
        <v>0</v>
      </c>
      <c r="AEM81">
        <v>0</v>
      </c>
      <c r="AEN81">
        <v>0</v>
      </c>
      <c r="AEO81">
        <v>0</v>
      </c>
      <c r="AEP81">
        <v>757</v>
      </c>
      <c r="AEQ81">
        <v>1517</v>
      </c>
      <c r="AER81">
        <v>0</v>
      </c>
      <c r="AES81">
        <v>3</v>
      </c>
      <c r="AET81">
        <v>0</v>
      </c>
      <c r="AEU81">
        <v>2332</v>
      </c>
      <c r="AEV81">
        <v>2480</v>
      </c>
      <c r="AEW81">
        <v>177</v>
      </c>
      <c r="AEX81">
        <v>0</v>
      </c>
      <c r="AEY81">
        <v>0</v>
      </c>
      <c r="AEZ81">
        <v>0</v>
      </c>
      <c r="AFA81">
        <v>0</v>
      </c>
      <c r="AFB81">
        <v>0</v>
      </c>
      <c r="AFC81">
        <v>0</v>
      </c>
      <c r="AFD81">
        <v>17</v>
      </c>
      <c r="AFE81">
        <v>0</v>
      </c>
      <c r="AFF81">
        <v>9</v>
      </c>
      <c r="AFG81">
        <v>0</v>
      </c>
      <c r="AFH81">
        <v>0</v>
      </c>
      <c r="AFI81">
        <v>0</v>
      </c>
      <c r="AFJ81">
        <v>0</v>
      </c>
      <c r="AFK81">
        <v>0</v>
      </c>
      <c r="AFL81">
        <v>0</v>
      </c>
      <c r="AFM81">
        <v>0</v>
      </c>
      <c r="AFN81">
        <v>0</v>
      </c>
      <c r="AFO81">
        <v>1228</v>
      </c>
      <c r="AFP81">
        <v>6243</v>
      </c>
      <c r="AFQ81">
        <v>0</v>
      </c>
      <c r="AFR81">
        <v>12</v>
      </c>
      <c r="AFS81">
        <v>0</v>
      </c>
      <c r="AFT81">
        <v>0</v>
      </c>
      <c r="AFU81">
        <v>0</v>
      </c>
      <c r="AFV81">
        <v>0</v>
      </c>
      <c r="AFW81">
        <v>0</v>
      </c>
      <c r="AFX81">
        <v>0</v>
      </c>
      <c r="AFY81">
        <v>0</v>
      </c>
      <c r="AFZ81">
        <v>0</v>
      </c>
      <c r="AGA81">
        <v>0</v>
      </c>
      <c r="AGB81">
        <v>0</v>
      </c>
      <c r="AGC81">
        <v>0</v>
      </c>
      <c r="AGD81">
        <v>0</v>
      </c>
      <c r="AGE81">
        <v>0</v>
      </c>
      <c r="AGF81">
        <v>0</v>
      </c>
      <c r="AGG81">
        <v>0</v>
      </c>
      <c r="AGH81">
        <v>0</v>
      </c>
      <c r="AGI81">
        <v>0</v>
      </c>
      <c r="AGJ81">
        <v>0</v>
      </c>
      <c r="AGK81">
        <v>0</v>
      </c>
      <c r="AGL81">
        <v>0</v>
      </c>
      <c r="AGM81">
        <v>0</v>
      </c>
      <c r="AGN81">
        <v>0</v>
      </c>
      <c r="AGO81">
        <v>0</v>
      </c>
      <c r="AGP81">
        <v>0</v>
      </c>
      <c r="AGQ81">
        <v>0</v>
      </c>
      <c r="AGR81">
        <v>0</v>
      </c>
      <c r="AGS81">
        <v>0</v>
      </c>
      <c r="AGT81">
        <v>0</v>
      </c>
      <c r="AGU81">
        <v>0</v>
      </c>
      <c r="AGV81">
        <v>0</v>
      </c>
      <c r="AGW81">
        <v>0</v>
      </c>
      <c r="AGX81">
        <v>0</v>
      </c>
      <c r="AGY81">
        <v>0</v>
      </c>
      <c r="AGZ81">
        <v>0</v>
      </c>
      <c r="AHA81">
        <v>0</v>
      </c>
      <c r="AHB81">
        <v>0</v>
      </c>
      <c r="AHC81">
        <v>0</v>
      </c>
      <c r="AHD81">
        <v>0</v>
      </c>
      <c r="AHE81">
        <v>0</v>
      </c>
      <c r="AHF81">
        <v>0</v>
      </c>
      <c r="AHG81">
        <v>0</v>
      </c>
      <c r="AHH81">
        <v>0</v>
      </c>
      <c r="AHI81">
        <v>0</v>
      </c>
      <c r="AHJ81">
        <v>0</v>
      </c>
      <c r="AHK81">
        <v>0</v>
      </c>
      <c r="AHL81">
        <v>0</v>
      </c>
      <c r="AHM81">
        <v>0</v>
      </c>
      <c r="AHN81">
        <v>0</v>
      </c>
      <c r="AHO81">
        <v>0</v>
      </c>
      <c r="AHP81">
        <v>0</v>
      </c>
      <c r="AHQ81">
        <v>0</v>
      </c>
      <c r="AHR81">
        <v>0</v>
      </c>
      <c r="AHS81">
        <v>0</v>
      </c>
      <c r="AHT81">
        <v>1</v>
      </c>
      <c r="AHU81">
        <v>0</v>
      </c>
      <c r="AHV81">
        <v>0</v>
      </c>
      <c r="AHW81">
        <v>0</v>
      </c>
      <c r="AHX81">
        <v>0</v>
      </c>
      <c r="AHY81">
        <v>0</v>
      </c>
      <c r="AHZ81">
        <v>0</v>
      </c>
      <c r="AIA81">
        <v>0</v>
      </c>
      <c r="AIB81">
        <v>0</v>
      </c>
      <c r="AIC81">
        <v>0</v>
      </c>
      <c r="AID81">
        <v>0</v>
      </c>
      <c r="AIE81">
        <v>0</v>
      </c>
      <c r="AIF81">
        <v>0</v>
      </c>
      <c r="AIG81">
        <v>0</v>
      </c>
      <c r="AIH81">
        <v>0</v>
      </c>
      <c r="AII81">
        <v>0</v>
      </c>
      <c r="AIJ81">
        <v>0</v>
      </c>
      <c r="AIK81">
        <v>0</v>
      </c>
      <c r="AIL81">
        <v>0</v>
      </c>
      <c r="AIM81">
        <v>1</v>
      </c>
      <c r="AIN81">
        <v>0</v>
      </c>
      <c r="AIO81">
        <v>0</v>
      </c>
      <c r="AIP81">
        <v>0</v>
      </c>
      <c r="AIQ81">
        <v>0</v>
      </c>
      <c r="AIR81">
        <v>0</v>
      </c>
      <c r="AIS81">
        <v>0</v>
      </c>
      <c r="AIT81">
        <v>0</v>
      </c>
      <c r="AIU81">
        <v>0</v>
      </c>
      <c r="AIV81">
        <v>0</v>
      </c>
      <c r="AIW81">
        <v>0</v>
      </c>
      <c r="AIX81">
        <v>0</v>
      </c>
      <c r="AIY81">
        <v>0</v>
      </c>
      <c r="AIZ81">
        <v>0</v>
      </c>
      <c r="AJA81">
        <v>0</v>
      </c>
      <c r="AJB81">
        <v>0</v>
      </c>
      <c r="AJC81">
        <v>0</v>
      </c>
      <c r="AJD81">
        <v>0</v>
      </c>
      <c r="AJE81">
        <v>0</v>
      </c>
      <c r="AJF81">
        <v>0</v>
      </c>
      <c r="AJG81">
        <v>0</v>
      </c>
      <c r="AJH81">
        <v>0</v>
      </c>
      <c r="AJI81">
        <v>0</v>
      </c>
      <c r="AJJ81">
        <v>0</v>
      </c>
      <c r="AJK81">
        <v>0</v>
      </c>
      <c r="AJL81">
        <v>0</v>
      </c>
      <c r="AJM81">
        <v>0</v>
      </c>
      <c r="AJN81">
        <v>0</v>
      </c>
      <c r="AJO81">
        <v>0</v>
      </c>
      <c r="AJP81">
        <v>3156</v>
      </c>
      <c r="AJQ81">
        <v>0</v>
      </c>
      <c r="AJR81">
        <v>0</v>
      </c>
      <c r="AJS81">
        <v>0</v>
      </c>
      <c r="AJT81">
        <v>0</v>
      </c>
      <c r="AJU81">
        <v>1</v>
      </c>
      <c r="AJV81">
        <v>1</v>
      </c>
      <c r="AJW81">
        <v>0</v>
      </c>
      <c r="AJX81">
        <v>0</v>
      </c>
      <c r="AJY81">
        <v>1</v>
      </c>
      <c r="AJZ81">
        <v>0</v>
      </c>
      <c r="AKA81">
        <v>0</v>
      </c>
      <c r="AKB81">
        <v>0</v>
      </c>
      <c r="AKC81">
        <v>0</v>
      </c>
      <c r="AKD81">
        <v>0</v>
      </c>
      <c r="AKE81">
        <v>0</v>
      </c>
      <c r="AKF81">
        <v>1162</v>
      </c>
      <c r="AKG81">
        <v>15</v>
      </c>
      <c r="AKH81">
        <v>5</v>
      </c>
      <c r="AKI81">
        <v>0</v>
      </c>
      <c r="AKJ81">
        <v>0</v>
      </c>
      <c r="AKK81">
        <v>0</v>
      </c>
      <c r="AKL81">
        <v>0</v>
      </c>
      <c r="AKM81">
        <v>3</v>
      </c>
      <c r="AKN81">
        <v>0</v>
      </c>
      <c r="AKO81">
        <v>0</v>
      </c>
      <c r="AKP81">
        <v>0</v>
      </c>
      <c r="AKQ81">
        <v>0</v>
      </c>
      <c r="AKR81">
        <v>0</v>
      </c>
      <c r="AKS81">
        <v>4</v>
      </c>
      <c r="AKT81">
        <v>0</v>
      </c>
      <c r="AKU81">
        <v>0</v>
      </c>
      <c r="AKV81">
        <v>0</v>
      </c>
      <c r="AKW81">
        <v>0</v>
      </c>
      <c r="AKX81">
        <v>0</v>
      </c>
      <c r="AKY81">
        <v>0</v>
      </c>
      <c r="AKZ81">
        <v>0</v>
      </c>
      <c r="ALA81">
        <v>0</v>
      </c>
      <c r="ALB81">
        <v>0</v>
      </c>
      <c r="ALC81">
        <v>0</v>
      </c>
      <c r="ALD81">
        <v>0</v>
      </c>
      <c r="ALE81">
        <v>0</v>
      </c>
      <c r="ALF81">
        <v>0</v>
      </c>
      <c r="ALG81">
        <v>0</v>
      </c>
      <c r="ALH81">
        <v>0</v>
      </c>
    </row>
    <row r="82" spans="1:996">
      <c r="A82" s="178"/>
      <c r="B82" s="178"/>
      <c r="C82" s="178"/>
    </row>
    <row r="83" spans="1:996">
      <c r="A83" s="178"/>
      <c r="B83" s="178"/>
      <c r="C83" s="178"/>
    </row>
    <row r="84" spans="1:996">
      <c r="A84" s="178"/>
      <c r="B84" s="178"/>
      <c r="C84" s="178"/>
    </row>
    <row r="85" spans="1:996">
      <c r="A85" s="178"/>
      <c r="B85" s="178"/>
      <c r="C85" s="178"/>
    </row>
    <row r="86" spans="1:996">
      <c r="A86" s="178"/>
      <c r="B86" s="178"/>
      <c r="C86" s="178"/>
    </row>
    <row r="87" spans="1:996">
      <c r="A87" s="178"/>
      <c r="B87" s="178"/>
      <c r="C87" s="178"/>
    </row>
    <row r="88" spans="1:996">
      <c r="A88" s="178"/>
      <c r="B88" s="178"/>
      <c r="C88" s="178"/>
    </row>
    <row r="89" spans="1:996">
      <c r="A89" s="178"/>
      <c r="B89" s="178"/>
      <c r="C89" s="178"/>
    </row>
    <row r="90" spans="1:996">
      <c r="A90" s="178"/>
      <c r="B90" s="178"/>
      <c r="C90" s="178"/>
    </row>
    <row r="91" spans="1:996">
      <c r="A91" s="178"/>
      <c r="B91" s="178"/>
      <c r="C91" s="178"/>
    </row>
    <row r="92" spans="1:996">
      <c r="A92" s="178"/>
      <c r="B92" s="178"/>
      <c r="C92" s="178"/>
    </row>
    <row r="93" spans="1:996">
      <c r="A93" s="178"/>
      <c r="B93" s="178"/>
      <c r="C93" s="178"/>
    </row>
    <row r="94" spans="1:996">
      <c r="A94" s="178"/>
      <c r="B94" s="178"/>
      <c r="C94" s="178"/>
    </row>
    <row r="95" spans="1:996">
      <c r="A95" s="178"/>
      <c r="B95" s="178"/>
      <c r="C95" s="178"/>
    </row>
    <row r="96" spans="1:996">
      <c r="A96" s="178"/>
      <c r="B96" s="178"/>
      <c r="C96" s="178"/>
    </row>
    <row r="97" spans="1:3">
      <c r="A97" s="178"/>
      <c r="B97" s="178"/>
      <c r="C97" s="178"/>
    </row>
    <row r="98" spans="1:3">
      <c r="A98" s="178"/>
      <c r="B98" s="178"/>
      <c r="C98" s="178"/>
    </row>
    <row r="99" spans="1:3">
      <c r="A99" s="178"/>
      <c r="B99" s="178"/>
      <c r="C99" s="178"/>
    </row>
    <row r="100" spans="1:3">
      <c r="A100" s="178"/>
      <c r="B100" s="178"/>
      <c r="C100" s="178"/>
    </row>
    <row r="101" spans="1:3">
      <c r="A101" s="178"/>
      <c r="B101" s="178"/>
      <c r="C101" s="178"/>
    </row>
    <row r="102" spans="1:3">
      <c r="A102" s="178"/>
      <c r="B102" s="178"/>
      <c r="C102" s="178"/>
    </row>
    <row r="103" spans="1:3">
      <c r="A103" s="178"/>
      <c r="B103" s="178"/>
      <c r="C103" s="178"/>
    </row>
    <row r="104" spans="1:3">
      <c r="A104" s="178"/>
      <c r="B104" s="178"/>
      <c r="C104" s="178"/>
    </row>
    <row r="105" spans="1:3">
      <c r="A105" s="178"/>
      <c r="B105" s="178"/>
      <c r="C105" s="178"/>
    </row>
    <row r="106" spans="1:3">
      <c r="A106" s="178"/>
      <c r="B106" s="178"/>
      <c r="C106" s="178"/>
    </row>
    <row r="107" spans="1:3">
      <c r="A107" s="178"/>
      <c r="B107" s="178"/>
      <c r="C107" s="178"/>
    </row>
    <row r="108" spans="1:3">
      <c r="A108" s="178"/>
      <c r="B108" s="178"/>
      <c r="C108" s="178"/>
    </row>
    <row r="109" spans="1:3">
      <c r="A109" s="178"/>
      <c r="B109" s="178"/>
      <c r="C109" s="178"/>
    </row>
    <row r="110" spans="1:3">
      <c r="A110" s="178"/>
      <c r="B110" s="178"/>
      <c r="C110" s="178"/>
    </row>
    <row r="111" spans="1:3">
      <c r="A111" s="178"/>
      <c r="B111" s="178"/>
      <c r="C111" s="178"/>
    </row>
    <row r="112" spans="1:3">
      <c r="A112" s="178"/>
      <c r="B112" s="178"/>
      <c r="C112" s="178"/>
    </row>
    <row r="113" spans="1:3">
      <c r="A113" s="178"/>
      <c r="B113" s="178"/>
      <c r="C113" s="178"/>
    </row>
    <row r="114" spans="1:3">
      <c r="A114" s="178"/>
      <c r="B114" s="178"/>
      <c r="C114" s="178"/>
    </row>
    <row r="115" spans="1:3">
      <c r="A115" s="178"/>
      <c r="B115" s="178"/>
      <c r="C115" s="178"/>
    </row>
    <row r="116" spans="1:3">
      <c r="A116" s="178"/>
      <c r="B116" s="178"/>
      <c r="C116" s="178"/>
    </row>
    <row r="117" spans="1:3">
      <c r="A117" s="178"/>
      <c r="B117" s="178"/>
      <c r="C117" s="178"/>
    </row>
    <row r="118" spans="1:3">
      <c r="A118" s="178"/>
      <c r="B118" s="178"/>
      <c r="C118" s="178"/>
    </row>
    <row r="119" spans="1:3">
      <c r="A119" s="178"/>
      <c r="B119" s="178"/>
      <c r="C119" s="178"/>
    </row>
    <row r="120" spans="1:3">
      <c r="A120" s="178"/>
      <c r="B120" s="178"/>
      <c r="C120" s="178"/>
    </row>
    <row r="121" spans="1:3">
      <c r="A121" s="178"/>
      <c r="B121" s="178"/>
      <c r="C121" s="178"/>
    </row>
    <row r="122" spans="1:3">
      <c r="A122" s="178"/>
      <c r="B122" s="178"/>
      <c r="C122" s="178"/>
    </row>
    <row r="123" spans="1:3">
      <c r="A123" s="178"/>
      <c r="B123" s="178"/>
      <c r="C123" s="178"/>
    </row>
    <row r="124" spans="1:3">
      <c r="A124" s="178"/>
      <c r="B124" s="178"/>
      <c r="C124" s="178"/>
    </row>
    <row r="125" spans="1:3">
      <c r="A125" s="178"/>
      <c r="B125" s="178"/>
      <c r="C125" s="178"/>
    </row>
    <row r="126" spans="1:3">
      <c r="A126" s="178"/>
      <c r="B126" s="178"/>
      <c r="C126" s="178"/>
    </row>
    <row r="127" spans="1:3">
      <c r="A127" s="178"/>
      <c r="B127" s="178"/>
      <c r="C127" s="178"/>
    </row>
    <row r="128" spans="1:3">
      <c r="A128" s="178"/>
      <c r="B128" s="178"/>
      <c r="C128" s="178"/>
    </row>
  </sheetData>
  <sheetProtection algorithmName="SHA-512" hashValue="XqegaAM8z8hUnBD3ZMmv13vugXV5FMuVIJ5nJT6lQQDYAKDGg6gaEb1PAhDMAes3o9MZaITz+GZW2eVjEWBRKw==" saltValue="DfmJgWnv2G6pGo/AJigUlg==" spinCount="100000" sheet="1" selectLockedCells="1"/>
  <phoneticPr fontId="11"/>
  <pageMargins left="0.7" right="0.7" top="0.75" bottom="0.75" header="0.3" footer="0.3"/>
  <pageSetup paperSize="9" orientation="portrait" horizontalDpi="4294967293" verticalDpi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C5417-4E7E-4B35-A46C-08D1DC3EE17B}">
  <sheetPr codeName="Sheet24"/>
  <dimension ref="A1:AE213"/>
  <sheetViews>
    <sheetView workbookViewId="0"/>
  </sheetViews>
  <sheetFormatPr defaultRowHeight="13.5"/>
  <cols>
    <col min="1" max="1" width="3.5" bestFit="1" customWidth="1"/>
    <col min="2" max="2" width="5" style="178" customWidth="1"/>
  </cols>
  <sheetData>
    <row r="1" spans="1:31">
      <c r="A1" s="178" t="s">
        <v>557</v>
      </c>
    </row>
    <row r="2" spans="1:31" s="178" customFormat="1">
      <c r="C2" s="178" t="s">
        <v>558</v>
      </c>
      <c r="D2" s="178" t="s">
        <v>559</v>
      </c>
      <c r="E2" s="178" t="s">
        <v>6</v>
      </c>
      <c r="F2" s="178" t="s">
        <v>7</v>
      </c>
      <c r="G2" s="178" t="s">
        <v>8</v>
      </c>
      <c r="H2" s="178" t="s">
        <v>9</v>
      </c>
      <c r="I2" s="178" t="s">
        <v>10</v>
      </c>
      <c r="J2" s="178" t="s">
        <v>11</v>
      </c>
      <c r="K2" s="178" t="s">
        <v>12</v>
      </c>
      <c r="L2" s="178" t="s">
        <v>13</v>
      </c>
      <c r="M2" s="178" t="s">
        <v>14</v>
      </c>
      <c r="N2" s="178" t="s">
        <v>15</v>
      </c>
      <c r="O2" s="178" t="s">
        <v>16</v>
      </c>
      <c r="P2" s="178" t="s">
        <v>17</v>
      </c>
      <c r="Q2" s="178" t="s">
        <v>18</v>
      </c>
      <c r="R2" s="178" t="s">
        <v>19</v>
      </c>
      <c r="S2" s="178" t="s">
        <v>20</v>
      </c>
      <c r="T2" s="178" t="s">
        <v>21</v>
      </c>
      <c r="U2" s="178" t="s">
        <v>22</v>
      </c>
      <c r="V2" s="178" t="s">
        <v>77</v>
      </c>
      <c r="W2" s="178" t="s">
        <v>78</v>
      </c>
      <c r="X2" s="178" t="s">
        <v>79</v>
      </c>
      <c r="Y2" s="178" t="s">
        <v>80</v>
      </c>
      <c r="Z2" s="178" t="s">
        <v>81</v>
      </c>
      <c r="AA2" s="178" t="s">
        <v>82</v>
      </c>
      <c r="AB2" s="178" t="s">
        <v>83</v>
      </c>
      <c r="AC2" s="178" t="s">
        <v>84</v>
      </c>
      <c r="AD2" s="178" t="s">
        <v>85</v>
      </c>
      <c r="AE2" s="178" t="s">
        <v>86</v>
      </c>
    </row>
    <row r="3" spans="1:31">
      <c r="A3" s="178" t="s">
        <v>560</v>
      </c>
      <c r="B3" s="178" t="s">
        <v>561</v>
      </c>
      <c r="C3" s="688" t="e">
        <f>AND(ABS(第3表!D20-'06490'!D15)&gt;=10,第3表!D20&gt;'06490'!D15*1.5,第3表!D20-'06490'!D15&gt;0)</f>
        <v>#VALUE!</v>
      </c>
      <c r="D3" s="689"/>
      <c r="E3" s="689"/>
      <c r="F3" s="689"/>
      <c r="G3" s="688" t="e">
        <f>AND(ABS(第3表!H20-'06490'!L15)&gt;=10,第3表!H20&gt;'06490'!L15*1.5,第3表!H20-'06490'!L15&gt;0)</f>
        <v>#VALUE!</v>
      </c>
      <c r="H3" s="688" t="e">
        <f>AND(ABS(第3表!I20-'06490'!M15)&gt;=10,第3表!I20&gt;'06490'!M15*1.5,第3表!I20-'06490'!M15&gt;0)</f>
        <v>#VALUE!</v>
      </c>
      <c r="I3" s="688" t="e">
        <f>AND(ABS(第3表!J20-'06490'!N15)&gt;=10,第3表!J20&gt;'06490'!N15*1.5,第3表!J20-'06490'!N15&gt;0)</f>
        <v>#VALUE!</v>
      </c>
      <c r="J3" s="688" t="e">
        <f>AND(ABS(第3表!K20-'06490'!O15)&gt;=10,第3表!K20&gt;'06490'!O15*1.5,第3表!K20-'06490'!O15&gt;0)</f>
        <v>#VALUE!</v>
      </c>
      <c r="K3" s="688" t="e">
        <f>AND(ABS(第3表!L20-'06490'!P15)&gt;=10,第3表!L20&gt;'06490'!P15*1.5,第3表!L20-'06490'!P15&gt;0)</f>
        <v>#VALUE!</v>
      </c>
      <c r="L3" s="688" t="e">
        <f>AND(ABS(第3表!M20-'06490'!Q15)&gt;=10,第3表!M20&gt;'06490'!Q15*1.5,第3表!M20-'06490'!Q15&gt;0)</f>
        <v>#VALUE!</v>
      </c>
      <c r="M3" s="688" t="e">
        <f>AND(ABS(第3表!N20-'06490'!R15)&gt;=10,第3表!N20&gt;'06490'!R15*1.5,第3表!N20-'06490'!R15&gt;0)</f>
        <v>#VALUE!</v>
      </c>
      <c r="N3" s="688" t="e">
        <f>AND(ABS(第3表!O20-'06490'!S15)&gt;=10,第3表!O20&gt;'06490'!S15*1.5,第3表!O20-'06490'!S15&gt;0)</f>
        <v>#VALUE!</v>
      </c>
      <c r="O3" s="688" t="e">
        <f>AND(ABS(第3表!P20-'06490'!T15)&gt;=10,第3表!P20&gt;'06490'!T15*1.5,第3表!P20-'06490'!T15&gt;0)</f>
        <v>#VALUE!</v>
      </c>
      <c r="P3" s="688" t="e">
        <f>AND(ABS(第3表!Q20-'06490'!U15)&gt;=10,第3表!Q20&gt;'06490'!U15*1.5,第3表!Q20-'06490'!U15&gt;0)</f>
        <v>#VALUE!</v>
      </c>
      <c r="Q3" s="688" t="e">
        <f>AND(ABS(第3表!R20-'06490'!V15)&gt;=10,第3表!R20&gt;'06490'!V15*1.5,第3表!R20-'06490'!V15&gt;0)</f>
        <v>#VALUE!</v>
      </c>
      <c r="R3" s="688" t="e">
        <f>AND(ABS(第3表!S20-'06490'!W15)&gt;=10,第3表!S20&gt;'06490'!W15*1.5,第3表!S20-'06490'!W15&gt;0)</f>
        <v>#VALUE!</v>
      </c>
      <c r="S3" s="688" t="e">
        <f>AND(ABS(第3表!T20-'06490'!X15)&gt;=10,第3表!T20&gt;'06490'!X15*1.5,第3表!T20-'06490'!X15&gt;0)</f>
        <v>#VALUE!</v>
      </c>
      <c r="T3" s="688" t="e">
        <f>AND(ABS(第3表!U20-'06490'!Y15)&gt;=10,第3表!U20&gt;'06490'!Y15*1.5,第3表!U20-'06490'!Y15&gt;0)</f>
        <v>#VALUE!</v>
      </c>
      <c r="U3" s="688" t="e">
        <f>AND(ABS(第3表!V20-'06490'!Z15)&gt;=10,第3表!V20&gt;'06490'!Z15*1.5,第3表!V20-'06490'!Z15&gt;0)</f>
        <v>#VALUE!</v>
      </c>
      <c r="V3" s="688" t="e">
        <f>AND(ABS(第3表!W20-'06490'!AA15)&gt;=10,第3表!W20&gt;'06490'!AA15*1.5,第3表!W20-'06490'!AA15&gt;0)</f>
        <v>#VALUE!</v>
      </c>
      <c r="W3" s="688" t="e">
        <f>AND(ABS(第3表!X20-'06490'!AB15)&gt;=10,第3表!X20&gt;'06490'!AB15*1.5,第3表!X20-'06490'!AB15&gt;0)</f>
        <v>#VALUE!</v>
      </c>
      <c r="X3" s="688" t="e">
        <f>AND(ABS(第3表!Y20-'06490'!AC15)&gt;=10,第3表!Y20&gt;'06490'!AC15*1.5,第3表!Y20-'06490'!AC15&gt;0)</f>
        <v>#VALUE!</v>
      </c>
      <c r="Y3" s="688" t="e">
        <f>AND(ABS(第3表!Z20-'06490'!AD15)&gt;=10,第3表!Z20&gt;'06490'!AD15*1.5,第3表!Z20-'06490'!AD15&gt;0)</f>
        <v>#VALUE!</v>
      </c>
      <c r="Z3" s="688" t="e">
        <f>AND(ABS(第3表!AA20-'06490'!AE15)&gt;=10,第3表!AA20&gt;'06490'!AE15*1.5,第3表!AA20-'06490'!AE15&gt;0)</f>
        <v>#VALUE!</v>
      </c>
      <c r="AA3" s="688" t="e">
        <f>AND(ABS(第3表!AB20-'06490'!AF15)&gt;=10,第3表!AB20&gt;'06490'!AF15*1.5,第3表!AB20-'06490'!AF15&gt;0)</f>
        <v>#VALUE!</v>
      </c>
      <c r="AB3" s="688" t="e">
        <f>AND(ABS(第3表!AC20-'06490'!AG15)&gt;=10,第3表!AC20&gt;'06490'!AG15*1.5,第3表!AC20-'06490'!AG15&gt;0)</f>
        <v>#VALUE!</v>
      </c>
      <c r="AC3" s="688" t="e">
        <f>AND(ABS(第3表!AD20-'06490'!AH15)&gt;=10,第3表!AD20&gt;'06490'!AH15*1.5,第3表!AD20-'06490'!AH15&gt;0)</f>
        <v>#VALUE!</v>
      </c>
      <c r="AD3" s="688" t="e">
        <f>AND(ABS(第3表!AE20-'06490'!AI15)&gt;=10,第3表!AE20&gt;'06490'!AI15*1.5,第3表!AE20-'06490'!AI15&gt;0)</f>
        <v>#VALUE!</v>
      </c>
      <c r="AE3" s="688" t="e">
        <f>AND(ABS(第3表!AF20-'06490'!AJ15)&gt;=10,第3表!AF20&gt;'06490'!AJ15*1.5,第3表!AF20-'06490'!AJ15&gt;0)</f>
        <v>#VALUE!</v>
      </c>
    </row>
    <row r="4" spans="1:31">
      <c r="B4" s="178" t="s">
        <v>24</v>
      </c>
      <c r="C4" s="688" t="e">
        <f>AND(ABS(第3表!D21-'06490'!D16)&gt;=10,第3表!D21&gt;'06490'!D16*1.5,第3表!D21-'06490'!D16&gt;0)</f>
        <v>#VALUE!</v>
      </c>
      <c r="D4" s="689"/>
      <c r="E4" s="689"/>
      <c r="F4" s="689"/>
      <c r="G4" s="688" t="e">
        <f>AND(ABS(第3表!H21-'06490'!L16)&gt;=10,第3表!H21&gt;'06490'!L16*1.5,第3表!H21-'06490'!L16&gt;0)</f>
        <v>#VALUE!</v>
      </c>
      <c r="H4" s="688" t="e">
        <f>AND(ABS(第3表!I21-'06490'!M16)&gt;=10,第3表!I21&gt;'06490'!M16*1.5,第3表!I21-'06490'!M16&gt;0)</f>
        <v>#VALUE!</v>
      </c>
      <c r="I4" s="688" t="e">
        <f>AND(ABS(第3表!J21-'06490'!N16)&gt;=10,第3表!J21&gt;'06490'!N16*1.5,第3表!J21-'06490'!N16&gt;0)</f>
        <v>#VALUE!</v>
      </c>
      <c r="J4" s="688" t="e">
        <f>AND(ABS(第3表!K21-'06490'!O16)&gt;=10,第3表!K21&gt;'06490'!O16*1.5,第3表!K21-'06490'!O16&gt;0)</f>
        <v>#VALUE!</v>
      </c>
      <c r="K4" s="688" t="e">
        <f>AND(ABS(第3表!L21-'06490'!P16)&gt;=10,第3表!L21&gt;'06490'!P16*1.5,第3表!L21-'06490'!P16&gt;0)</f>
        <v>#VALUE!</v>
      </c>
      <c r="L4" s="688" t="e">
        <f>AND(ABS(第3表!M21-'06490'!Q16)&gt;=10,第3表!M21&gt;'06490'!Q16*1.5,第3表!M21-'06490'!Q16&gt;0)</f>
        <v>#VALUE!</v>
      </c>
      <c r="M4" s="688" t="e">
        <f>AND(ABS(第3表!N21-'06490'!R16)&gt;=10,第3表!N21&gt;'06490'!R16*1.5,第3表!N21-'06490'!R16&gt;0)</f>
        <v>#VALUE!</v>
      </c>
      <c r="N4" s="688" t="e">
        <f>AND(ABS(第3表!O21-'06490'!S16)&gt;=10,第3表!O21&gt;'06490'!S16*1.5,第3表!O21-'06490'!S16&gt;0)</f>
        <v>#VALUE!</v>
      </c>
      <c r="O4" s="688" t="e">
        <f>AND(ABS(第3表!P21-'06490'!T16)&gt;=10,第3表!P21&gt;'06490'!T16*1.5,第3表!P21-'06490'!T16&gt;0)</f>
        <v>#VALUE!</v>
      </c>
      <c r="P4" s="688" t="e">
        <f>AND(ABS(第3表!Q21-'06490'!U16)&gt;=10,第3表!Q21&gt;'06490'!U16*1.5,第3表!Q21-'06490'!U16&gt;0)</f>
        <v>#VALUE!</v>
      </c>
      <c r="Q4" s="688" t="e">
        <f>AND(ABS(第3表!R21-'06490'!V16)&gt;=10,第3表!R21&gt;'06490'!V16*1.5,第3表!R21-'06490'!V16&gt;0)</f>
        <v>#VALUE!</v>
      </c>
      <c r="R4" s="688" t="e">
        <f>AND(ABS(第3表!S21-'06490'!W16)&gt;=10,第3表!S21&gt;'06490'!W16*1.5,第3表!S21-'06490'!W16&gt;0)</f>
        <v>#VALUE!</v>
      </c>
      <c r="S4" s="688" t="e">
        <f>AND(ABS(第3表!T21-'06490'!X16)&gt;=10,第3表!T21&gt;'06490'!X16*1.5,第3表!T21-'06490'!X16&gt;0)</f>
        <v>#VALUE!</v>
      </c>
      <c r="T4" s="688" t="e">
        <f>AND(ABS(第3表!U21-'06490'!Y16)&gt;=10,第3表!U21&gt;'06490'!Y16*1.5,第3表!U21-'06490'!Y16&gt;0)</f>
        <v>#VALUE!</v>
      </c>
      <c r="U4" s="688" t="e">
        <f>AND(ABS(第3表!V21-'06490'!Z16)&gt;=10,第3表!V21&gt;'06490'!Z16*1.5,第3表!V21-'06490'!Z16&gt;0)</f>
        <v>#VALUE!</v>
      </c>
      <c r="V4" s="688" t="e">
        <f>AND(ABS(第3表!W21-'06490'!AA16)&gt;=10,第3表!W21&gt;'06490'!AA16*1.5,第3表!W21-'06490'!AA16&gt;0)</f>
        <v>#VALUE!</v>
      </c>
      <c r="W4" s="688" t="e">
        <f>AND(ABS(第3表!X21-'06490'!AB16)&gt;=10,第3表!X21&gt;'06490'!AB16*1.5,第3表!X21-'06490'!AB16&gt;0)</f>
        <v>#VALUE!</v>
      </c>
      <c r="X4" s="688" t="e">
        <f>AND(ABS(第3表!Y21-'06490'!AC16)&gt;=10,第3表!Y21&gt;'06490'!AC16*1.5,第3表!Y21-'06490'!AC16&gt;0)</f>
        <v>#VALUE!</v>
      </c>
      <c r="Y4" s="688" t="e">
        <f>AND(ABS(第3表!Z21-'06490'!AD16)&gt;=10,第3表!Z21&gt;'06490'!AD16*1.5,第3表!Z21-'06490'!AD16&gt;0)</f>
        <v>#VALUE!</v>
      </c>
      <c r="Z4" s="688" t="e">
        <f>AND(ABS(第3表!AA21-'06490'!AE16)&gt;=10,第3表!AA21&gt;'06490'!AE16*1.5,第3表!AA21-'06490'!AE16&gt;0)</f>
        <v>#VALUE!</v>
      </c>
      <c r="AA4" s="688" t="e">
        <f>AND(ABS(第3表!AB21-'06490'!AF16)&gt;=10,第3表!AB21&gt;'06490'!AF16*1.5,第3表!AB21-'06490'!AF16&gt;0)</f>
        <v>#VALUE!</v>
      </c>
      <c r="AB4" s="688" t="e">
        <f>AND(ABS(第3表!AC21-'06490'!AG16)&gt;=10,第3表!AC21&gt;'06490'!AG16*1.5,第3表!AC21-'06490'!AG16&gt;0)</f>
        <v>#VALUE!</v>
      </c>
      <c r="AC4" s="688" t="e">
        <f>AND(ABS(第3表!AD21-'06490'!AH16)&gt;=10,第3表!AD21&gt;'06490'!AH16*1.5,第3表!AD21-'06490'!AH16&gt;0)</f>
        <v>#VALUE!</v>
      </c>
      <c r="AD4" s="688" t="e">
        <f>AND(ABS(第3表!AE21-'06490'!AI16)&gt;=10,第3表!AE21&gt;'06490'!AI16*1.5,第3表!AE21-'06490'!AI16&gt;0)</f>
        <v>#VALUE!</v>
      </c>
      <c r="AE4" s="688" t="e">
        <f>AND(ABS(第3表!AF21-'06490'!AJ16)&gt;=10,第3表!AF21&gt;'06490'!AJ16*1.5,第3表!AF21-'06490'!AJ16&gt;0)</f>
        <v>#VALUE!</v>
      </c>
    </row>
    <row r="5" spans="1:31">
      <c r="B5" s="178" t="s">
        <v>25</v>
      </c>
      <c r="C5" s="688" t="e">
        <f>AND(ABS(第3表!D22-'06490'!D17)&gt;=10,第3表!D22&gt;'06490'!D17*1.5,第3表!D22-'06490'!D17&gt;0)</f>
        <v>#VALUE!</v>
      </c>
      <c r="D5" s="689"/>
      <c r="E5" s="689"/>
      <c r="F5" s="689"/>
      <c r="G5" s="688" t="e">
        <f>AND(ABS(第3表!H22-'06490'!L17)&gt;=10,第3表!H22&gt;'06490'!L17*1.5,第3表!H22-'06490'!L17&gt;0)</f>
        <v>#VALUE!</v>
      </c>
      <c r="H5" s="688" t="e">
        <f>AND(ABS(第3表!I22-'06490'!M17)&gt;=10,第3表!I22&gt;'06490'!M17*1.5,第3表!I22-'06490'!M17&gt;0)</f>
        <v>#VALUE!</v>
      </c>
      <c r="I5" s="688" t="e">
        <f>AND(ABS(第3表!J22-'06490'!N17)&gt;=10,第3表!J22&gt;'06490'!N17*1.5,第3表!J22-'06490'!N17&gt;0)</f>
        <v>#VALUE!</v>
      </c>
      <c r="J5" s="688" t="e">
        <f>AND(ABS(第3表!K22-'06490'!O17)&gt;=10,第3表!K22&gt;'06490'!O17*1.5,第3表!K22-'06490'!O17&gt;0)</f>
        <v>#VALUE!</v>
      </c>
      <c r="K5" s="688" t="e">
        <f>AND(ABS(第3表!L22-'06490'!P17)&gt;=10,第3表!L22&gt;'06490'!P17*1.5,第3表!L22-'06490'!P17&gt;0)</f>
        <v>#VALUE!</v>
      </c>
      <c r="L5" s="688" t="e">
        <f>AND(ABS(第3表!M22-'06490'!Q17)&gt;=10,第3表!M22&gt;'06490'!Q17*1.5,第3表!M22-'06490'!Q17&gt;0)</f>
        <v>#VALUE!</v>
      </c>
      <c r="M5" s="688" t="e">
        <f>AND(ABS(第3表!N22-'06490'!R17)&gt;=10,第3表!N22&gt;'06490'!R17*1.5,第3表!N22-'06490'!R17&gt;0)</f>
        <v>#VALUE!</v>
      </c>
      <c r="N5" s="688" t="e">
        <f>AND(ABS(第3表!O22-'06490'!S17)&gt;=10,第3表!O22&gt;'06490'!S17*1.5,第3表!O22-'06490'!S17&gt;0)</f>
        <v>#VALUE!</v>
      </c>
      <c r="O5" s="688" t="e">
        <f>AND(ABS(第3表!P22-'06490'!T17)&gt;=10,第3表!P22&gt;'06490'!T17*1.5,第3表!P22-'06490'!T17&gt;0)</f>
        <v>#VALUE!</v>
      </c>
      <c r="P5" s="688" t="e">
        <f>AND(ABS(第3表!Q22-'06490'!U17)&gt;=10,第3表!Q22&gt;'06490'!U17*1.5,第3表!Q22-'06490'!U17&gt;0)</f>
        <v>#VALUE!</v>
      </c>
      <c r="Q5" s="688" t="e">
        <f>AND(ABS(第3表!R22-'06490'!V17)&gt;=10,第3表!R22&gt;'06490'!V17*1.5,第3表!R22-'06490'!V17&gt;0)</f>
        <v>#VALUE!</v>
      </c>
      <c r="R5" s="688" t="e">
        <f>AND(ABS(第3表!S22-'06490'!W17)&gt;=10,第3表!S22&gt;'06490'!W17*1.5,第3表!S22-'06490'!W17&gt;0)</f>
        <v>#VALUE!</v>
      </c>
      <c r="S5" s="688" t="e">
        <f>AND(ABS(第3表!T22-'06490'!X17)&gt;=10,第3表!T22&gt;'06490'!X17*1.5,第3表!T22-'06490'!X17&gt;0)</f>
        <v>#VALUE!</v>
      </c>
      <c r="T5" s="688" t="e">
        <f>AND(ABS(第3表!U22-'06490'!Y17)&gt;=10,第3表!U22&gt;'06490'!Y17*1.5,第3表!U22-'06490'!Y17&gt;0)</f>
        <v>#VALUE!</v>
      </c>
      <c r="U5" s="688" t="e">
        <f>AND(ABS(第3表!V22-'06490'!Z17)&gt;=10,第3表!V22&gt;'06490'!Z17*1.5,第3表!V22-'06490'!Z17&gt;0)</f>
        <v>#VALUE!</v>
      </c>
      <c r="V5" s="688" t="e">
        <f>AND(ABS(第3表!W22-'06490'!AA17)&gt;=10,第3表!W22&gt;'06490'!AA17*1.5,第3表!W22-'06490'!AA17&gt;0)</f>
        <v>#VALUE!</v>
      </c>
      <c r="W5" s="688" t="e">
        <f>AND(ABS(第3表!X22-'06490'!AB17)&gt;=10,第3表!X22&gt;'06490'!AB17*1.5,第3表!X22-'06490'!AB17&gt;0)</f>
        <v>#VALUE!</v>
      </c>
      <c r="X5" s="688" t="e">
        <f>AND(ABS(第3表!Y22-'06490'!AC17)&gt;=10,第3表!Y22&gt;'06490'!AC17*1.5,第3表!Y22-'06490'!AC17&gt;0)</f>
        <v>#VALUE!</v>
      </c>
      <c r="Y5" s="688" t="e">
        <f>AND(ABS(第3表!Z22-'06490'!AD17)&gt;=10,第3表!Z22&gt;'06490'!AD17*1.5,第3表!Z22-'06490'!AD17&gt;0)</f>
        <v>#VALUE!</v>
      </c>
      <c r="Z5" s="688" t="e">
        <f>AND(ABS(第3表!AA22-'06490'!AE17)&gt;=10,第3表!AA22&gt;'06490'!AE17*1.5,第3表!AA22-'06490'!AE17&gt;0)</f>
        <v>#VALUE!</v>
      </c>
      <c r="AA5" s="688" t="e">
        <f>AND(ABS(第3表!AB22-'06490'!AF17)&gt;=10,第3表!AB22&gt;'06490'!AF17*1.5,第3表!AB22-'06490'!AF17&gt;0)</f>
        <v>#VALUE!</v>
      </c>
      <c r="AB5" s="688" t="e">
        <f>AND(ABS(第3表!AC22-'06490'!AG17)&gt;=10,第3表!AC22&gt;'06490'!AG17*1.5,第3表!AC22-'06490'!AG17&gt;0)</f>
        <v>#VALUE!</v>
      </c>
      <c r="AC5" s="688" t="e">
        <f>AND(ABS(第3表!AD22-'06490'!AH17)&gt;=10,第3表!AD22&gt;'06490'!AH17*1.5,第3表!AD22-'06490'!AH17&gt;0)</f>
        <v>#VALUE!</v>
      </c>
      <c r="AD5" s="688" t="e">
        <f>AND(ABS(第3表!AE22-'06490'!AI17)&gt;=10,第3表!AE22&gt;'06490'!AI17*1.5,第3表!AE22-'06490'!AI17&gt;0)</f>
        <v>#VALUE!</v>
      </c>
      <c r="AE5" s="688" t="e">
        <f>AND(ABS(第3表!AF22-'06490'!AJ17)&gt;=10,第3表!AF22&gt;'06490'!AJ17*1.5,第3表!AF22-'06490'!AJ17&gt;0)</f>
        <v>#VALUE!</v>
      </c>
    </row>
    <row r="6" spans="1:31">
      <c r="B6" s="178" t="s">
        <v>26</v>
      </c>
      <c r="C6" s="688" t="e">
        <f>AND(ABS(第3表!D23-'06490'!D18)&gt;=10,第3表!D23&gt;'06490'!D18*1.5,第3表!D23-'06490'!D18&gt;0)</f>
        <v>#VALUE!</v>
      </c>
      <c r="D6" s="689"/>
      <c r="E6" s="689"/>
      <c r="F6" s="689"/>
      <c r="G6" s="688" t="e">
        <f>AND(ABS(第3表!H23-'06490'!L18)&gt;=10,第3表!H23&gt;'06490'!L18*1.5,第3表!H23-'06490'!L18&gt;0)</f>
        <v>#VALUE!</v>
      </c>
      <c r="H6" s="688" t="e">
        <f>AND(ABS(第3表!I23-'06490'!M18)&gt;=10,第3表!I23&gt;'06490'!M18*1.5,第3表!I23-'06490'!M18&gt;0)</f>
        <v>#VALUE!</v>
      </c>
      <c r="I6" s="688" t="e">
        <f>AND(ABS(第3表!J23-'06490'!N18)&gt;=10,第3表!J23&gt;'06490'!N18*1.5,第3表!J23-'06490'!N18&gt;0)</f>
        <v>#VALUE!</v>
      </c>
      <c r="J6" s="688" t="e">
        <f>AND(ABS(第3表!K23-'06490'!O18)&gt;=10,第3表!K23&gt;'06490'!O18*1.5,第3表!K23-'06490'!O18&gt;0)</f>
        <v>#VALUE!</v>
      </c>
      <c r="K6" s="688" t="e">
        <f>AND(ABS(第3表!L23-'06490'!P18)&gt;=10,第3表!L23&gt;'06490'!P18*1.5,第3表!L23-'06490'!P18&gt;0)</f>
        <v>#VALUE!</v>
      </c>
      <c r="L6" s="688" t="e">
        <f>AND(ABS(第3表!M23-'06490'!Q18)&gt;=10,第3表!M23&gt;'06490'!Q18*1.5,第3表!M23-'06490'!Q18&gt;0)</f>
        <v>#VALUE!</v>
      </c>
      <c r="M6" s="688" t="e">
        <f>AND(ABS(第3表!N23-'06490'!R18)&gt;=10,第3表!N23&gt;'06490'!R18*1.5,第3表!N23-'06490'!R18&gt;0)</f>
        <v>#VALUE!</v>
      </c>
      <c r="N6" s="688" t="e">
        <f>AND(ABS(第3表!O23-'06490'!S18)&gt;=10,第3表!O23&gt;'06490'!S18*1.5,第3表!O23-'06490'!S18&gt;0)</f>
        <v>#VALUE!</v>
      </c>
      <c r="O6" s="688" t="e">
        <f>AND(ABS(第3表!P23-'06490'!T18)&gt;=10,第3表!P23&gt;'06490'!T18*1.5,第3表!P23-'06490'!T18&gt;0)</f>
        <v>#VALUE!</v>
      </c>
      <c r="P6" s="688" t="e">
        <f>AND(ABS(第3表!Q23-'06490'!U18)&gt;=10,第3表!Q23&gt;'06490'!U18*1.5,第3表!Q23-'06490'!U18&gt;0)</f>
        <v>#VALUE!</v>
      </c>
      <c r="Q6" s="688" t="e">
        <f>AND(ABS(第3表!R23-'06490'!V18)&gt;=10,第3表!R23&gt;'06490'!V18*1.5,第3表!R23-'06490'!V18&gt;0)</f>
        <v>#VALUE!</v>
      </c>
      <c r="R6" s="688" t="e">
        <f>AND(ABS(第3表!S23-'06490'!W18)&gt;=10,第3表!S23&gt;'06490'!W18*1.5,第3表!S23-'06490'!W18&gt;0)</f>
        <v>#VALUE!</v>
      </c>
      <c r="S6" s="688" t="e">
        <f>AND(ABS(第3表!T23-'06490'!X18)&gt;=10,第3表!T23&gt;'06490'!X18*1.5,第3表!T23-'06490'!X18&gt;0)</f>
        <v>#VALUE!</v>
      </c>
      <c r="T6" s="688" t="e">
        <f>AND(ABS(第3表!U23-'06490'!Y18)&gt;=10,第3表!U23&gt;'06490'!Y18*1.5,第3表!U23-'06490'!Y18&gt;0)</f>
        <v>#VALUE!</v>
      </c>
      <c r="U6" s="688" t="e">
        <f>AND(ABS(第3表!V23-'06490'!Z18)&gt;=10,第3表!V23&gt;'06490'!Z18*1.5,第3表!V23-'06490'!Z18&gt;0)</f>
        <v>#VALUE!</v>
      </c>
      <c r="V6" s="688" t="e">
        <f>AND(ABS(第3表!W23-'06490'!AA18)&gt;=10,第3表!W23&gt;'06490'!AA18*1.5,第3表!W23-'06490'!AA18&gt;0)</f>
        <v>#VALUE!</v>
      </c>
      <c r="W6" s="688" t="e">
        <f>AND(ABS(第3表!X23-'06490'!AB18)&gt;=10,第3表!X23&gt;'06490'!AB18*1.5,第3表!X23-'06490'!AB18&gt;0)</f>
        <v>#VALUE!</v>
      </c>
      <c r="X6" s="688" t="e">
        <f>AND(ABS(第3表!Y23-'06490'!AC18)&gt;=10,第3表!Y23&gt;'06490'!AC18*1.5,第3表!Y23-'06490'!AC18&gt;0)</f>
        <v>#VALUE!</v>
      </c>
      <c r="Y6" s="688" t="e">
        <f>AND(ABS(第3表!Z23-'06490'!AD18)&gt;=10,第3表!Z23&gt;'06490'!AD18*1.5,第3表!Z23-'06490'!AD18&gt;0)</f>
        <v>#VALUE!</v>
      </c>
      <c r="Z6" s="688" t="e">
        <f>AND(ABS(第3表!AA23-'06490'!AE18)&gt;=10,第3表!AA23&gt;'06490'!AE18*1.5,第3表!AA23-'06490'!AE18&gt;0)</f>
        <v>#VALUE!</v>
      </c>
      <c r="AA6" s="688" t="e">
        <f>AND(ABS(第3表!AB23-'06490'!AF18)&gt;=10,第3表!AB23&gt;'06490'!AF18*1.5,第3表!AB23-'06490'!AF18&gt;0)</f>
        <v>#VALUE!</v>
      </c>
      <c r="AB6" s="688" t="e">
        <f>AND(ABS(第3表!AC23-'06490'!AG18)&gt;=10,第3表!AC23&gt;'06490'!AG18*1.5,第3表!AC23-'06490'!AG18&gt;0)</f>
        <v>#VALUE!</v>
      </c>
      <c r="AC6" s="688" t="e">
        <f>AND(ABS(第3表!AD23-'06490'!AH18)&gt;=10,第3表!AD23&gt;'06490'!AH18*1.5,第3表!AD23-'06490'!AH18&gt;0)</f>
        <v>#VALUE!</v>
      </c>
      <c r="AD6" s="688" t="e">
        <f>AND(ABS(第3表!AE23-'06490'!AI18)&gt;=10,第3表!AE23&gt;'06490'!AI18*1.5,第3表!AE23-'06490'!AI18&gt;0)</f>
        <v>#VALUE!</v>
      </c>
      <c r="AE6" s="688" t="e">
        <f>AND(ABS(第3表!AF23-'06490'!AJ18)&gt;=10,第3表!AF23&gt;'06490'!AJ18*1.5,第3表!AF23-'06490'!AJ18&gt;0)</f>
        <v>#VALUE!</v>
      </c>
    </row>
    <row r="7" spans="1:31">
      <c r="B7" s="178" t="s">
        <v>27</v>
      </c>
      <c r="C7" s="688" t="e">
        <f>AND(ABS(第3表!D24-'06490'!D19)&gt;=10,第3表!D24&gt;'06490'!D19*1.5,第3表!D24-'06490'!D19&gt;0)</f>
        <v>#VALUE!</v>
      </c>
      <c r="D7" s="689"/>
      <c r="E7" s="689"/>
      <c r="F7" s="689"/>
      <c r="G7" s="688" t="e">
        <f>AND(ABS(第3表!H24-'06490'!L19)&gt;=10,第3表!H24&gt;'06490'!L19*1.5,第3表!H24-'06490'!L19&gt;0)</f>
        <v>#VALUE!</v>
      </c>
      <c r="H7" s="688" t="e">
        <f>AND(ABS(第3表!I24-'06490'!M19)&gt;=10,第3表!I24&gt;'06490'!M19*1.5,第3表!I24-'06490'!M19&gt;0)</f>
        <v>#VALUE!</v>
      </c>
      <c r="I7" s="688" t="e">
        <f>AND(ABS(第3表!J24-'06490'!N19)&gt;=10,第3表!J24&gt;'06490'!N19*1.5,第3表!J24-'06490'!N19&gt;0)</f>
        <v>#VALUE!</v>
      </c>
      <c r="J7" s="688" t="e">
        <f>AND(ABS(第3表!K24-'06490'!O19)&gt;=10,第3表!K24&gt;'06490'!O19*1.5,第3表!K24-'06490'!O19&gt;0)</f>
        <v>#VALUE!</v>
      </c>
      <c r="K7" s="688" t="e">
        <f>AND(ABS(第3表!L24-'06490'!P19)&gt;=10,第3表!L24&gt;'06490'!P19*1.5,第3表!L24-'06490'!P19&gt;0)</f>
        <v>#VALUE!</v>
      </c>
      <c r="L7" s="688" t="e">
        <f>AND(ABS(第3表!M24-'06490'!Q19)&gt;=10,第3表!M24&gt;'06490'!Q19*1.5,第3表!M24-'06490'!Q19&gt;0)</f>
        <v>#VALUE!</v>
      </c>
      <c r="M7" s="688" t="e">
        <f>AND(ABS(第3表!N24-'06490'!R19)&gt;=10,第3表!N24&gt;'06490'!R19*1.5,第3表!N24-'06490'!R19&gt;0)</f>
        <v>#VALUE!</v>
      </c>
      <c r="N7" s="688" t="e">
        <f>AND(ABS(第3表!O24-'06490'!S19)&gt;=10,第3表!O24&gt;'06490'!S19*1.5,第3表!O24-'06490'!S19&gt;0)</f>
        <v>#VALUE!</v>
      </c>
      <c r="O7" s="688" t="e">
        <f>AND(ABS(第3表!P24-'06490'!T19)&gt;=10,第3表!P24&gt;'06490'!T19*1.5,第3表!P24-'06490'!T19&gt;0)</f>
        <v>#VALUE!</v>
      </c>
      <c r="P7" s="688" t="e">
        <f>AND(ABS(第3表!Q24-'06490'!U19)&gt;=10,第3表!Q24&gt;'06490'!U19*1.5,第3表!Q24-'06490'!U19&gt;0)</f>
        <v>#VALUE!</v>
      </c>
      <c r="Q7" s="688" t="e">
        <f>AND(ABS(第3表!R24-'06490'!V19)&gt;=10,第3表!R24&gt;'06490'!V19*1.5,第3表!R24-'06490'!V19&gt;0)</f>
        <v>#VALUE!</v>
      </c>
      <c r="R7" s="688" t="e">
        <f>AND(ABS(第3表!S24-'06490'!W19)&gt;=10,第3表!S24&gt;'06490'!W19*1.5,第3表!S24-'06490'!W19&gt;0)</f>
        <v>#VALUE!</v>
      </c>
      <c r="S7" s="688" t="e">
        <f>AND(ABS(第3表!T24-'06490'!X19)&gt;=10,第3表!T24&gt;'06490'!X19*1.5,第3表!T24-'06490'!X19&gt;0)</f>
        <v>#VALUE!</v>
      </c>
      <c r="T7" s="688" t="e">
        <f>AND(ABS(第3表!U24-'06490'!Y19)&gt;=10,第3表!U24&gt;'06490'!Y19*1.5,第3表!U24-'06490'!Y19&gt;0)</f>
        <v>#VALUE!</v>
      </c>
      <c r="U7" s="688" t="e">
        <f>AND(ABS(第3表!V24-'06490'!Z19)&gt;=10,第3表!V24&gt;'06490'!Z19*1.5,第3表!V24-'06490'!Z19&gt;0)</f>
        <v>#VALUE!</v>
      </c>
      <c r="V7" s="688" t="e">
        <f>AND(ABS(第3表!W24-'06490'!AA19)&gt;=10,第3表!W24&gt;'06490'!AA19*1.5,第3表!W24-'06490'!AA19&gt;0)</f>
        <v>#VALUE!</v>
      </c>
      <c r="W7" s="688" t="e">
        <f>AND(ABS(第3表!X24-'06490'!AB19)&gt;=10,第3表!X24&gt;'06490'!AB19*1.5,第3表!X24-'06490'!AB19&gt;0)</f>
        <v>#VALUE!</v>
      </c>
      <c r="X7" s="688" t="e">
        <f>AND(ABS(第3表!Y24-'06490'!AC19)&gt;=10,第3表!Y24&gt;'06490'!AC19*1.5,第3表!Y24-'06490'!AC19&gt;0)</f>
        <v>#VALUE!</v>
      </c>
      <c r="Y7" s="688" t="e">
        <f>AND(ABS(第3表!Z24-'06490'!AD19)&gt;=10,第3表!Z24&gt;'06490'!AD19*1.5,第3表!Z24-'06490'!AD19&gt;0)</f>
        <v>#VALUE!</v>
      </c>
      <c r="Z7" s="688" t="e">
        <f>AND(ABS(第3表!AA24-'06490'!AE19)&gt;=10,第3表!AA24&gt;'06490'!AE19*1.5,第3表!AA24-'06490'!AE19&gt;0)</f>
        <v>#VALUE!</v>
      </c>
      <c r="AA7" s="688" t="e">
        <f>AND(ABS(第3表!AB24-'06490'!AF19)&gt;=10,第3表!AB24&gt;'06490'!AF19*1.5,第3表!AB24-'06490'!AF19&gt;0)</f>
        <v>#VALUE!</v>
      </c>
      <c r="AB7" s="688" t="e">
        <f>AND(ABS(第3表!AC24-'06490'!AG19)&gt;=10,第3表!AC24&gt;'06490'!AG19*1.5,第3表!AC24-'06490'!AG19&gt;0)</f>
        <v>#VALUE!</v>
      </c>
      <c r="AC7" s="688" t="e">
        <f>AND(ABS(第3表!AD24-'06490'!AH19)&gt;=10,第3表!AD24&gt;'06490'!AH19*1.5,第3表!AD24-'06490'!AH19&gt;0)</f>
        <v>#VALUE!</v>
      </c>
      <c r="AD7" s="688" t="e">
        <f>AND(ABS(第3表!AE24-'06490'!AI19)&gt;=10,第3表!AE24&gt;'06490'!AI19*1.5,第3表!AE24-'06490'!AI19&gt;0)</f>
        <v>#VALUE!</v>
      </c>
      <c r="AE7" s="688" t="e">
        <f>AND(ABS(第3表!AF24-'06490'!AJ19)&gt;=10,第3表!AF24&gt;'06490'!AJ19*1.5,第3表!AF24-'06490'!AJ19&gt;0)</f>
        <v>#VALUE!</v>
      </c>
    </row>
    <row r="8" spans="1:31">
      <c r="A8" s="178" t="s">
        <v>562</v>
      </c>
      <c r="B8" s="178" t="s">
        <v>561</v>
      </c>
      <c r="C8" s="690" t="e">
        <f>AND(ABS(第3表!D20-'06490'!D15)&gt;=10, (ABS(第3表!D20-'06490'!D15)/ABS('06490'!D15))&gt;50%,第3表!D20-'06490'!D15&lt;0)</f>
        <v>#VALUE!</v>
      </c>
      <c r="D8" s="689"/>
      <c r="E8" s="689"/>
      <c r="F8" s="689"/>
      <c r="G8" s="690" t="e">
        <f>AND(ABS(第3表!H20-'06490'!L15)&gt;=10, (ABS(第3表!H20-'06490'!L15)/ABS('06490'!L15))&gt;50%,第3表!H20-'06490'!L15&lt;0)</f>
        <v>#VALUE!</v>
      </c>
      <c r="H8" s="690" t="e">
        <f>AND(ABS(第3表!I20-'06490'!M15)&gt;=10, (ABS(第3表!I20-'06490'!M15)/ABS('06490'!M15))&gt;50%,第3表!I20-'06490'!M15&lt;0)</f>
        <v>#VALUE!</v>
      </c>
      <c r="I8" s="690" t="e">
        <f>AND(ABS(第3表!J20-'06490'!N15)&gt;=10, (ABS(第3表!J20-'06490'!N15)/ABS('06490'!N15))&gt;50%,第3表!J20-'06490'!N15&lt;0)</f>
        <v>#VALUE!</v>
      </c>
      <c r="J8" s="690" t="e">
        <f>AND(ABS(第3表!K20-'06490'!O15)&gt;=10, (ABS(第3表!K20-'06490'!O15)/ABS('06490'!O15))&gt;50%,第3表!K20-'06490'!O15&lt;0)</f>
        <v>#VALUE!</v>
      </c>
      <c r="K8" s="690" t="e">
        <f>AND(ABS(第3表!L20-'06490'!P15)&gt;=10, (ABS(第3表!L20-'06490'!P15)/ABS('06490'!P15))&gt;50%,第3表!L20-'06490'!P15&lt;0)</f>
        <v>#VALUE!</v>
      </c>
      <c r="L8" s="690" t="e">
        <f>AND(ABS(第3表!M20-'06490'!Q15)&gt;=10, (ABS(第3表!M20-'06490'!Q15)/ABS('06490'!Q15))&gt;50%,第3表!M20-'06490'!Q15&lt;0)</f>
        <v>#VALUE!</v>
      </c>
      <c r="M8" s="690" t="e">
        <f>AND(ABS(第3表!N20-'06490'!R15)&gt;=10, (ABS(第3表!N20-'06490'!R15)/ABS('06490'!R15))&gt;50%,第3表!N20-'06490'!R15&lt;0)</f>
        <v>#VALUE!</v>
      </c>
      <c r="N8" s="690" t="e">
        <f>AND(ABS(第3表!O20-'06490'!S15)&gt;=10, (ABS(第3表!O20-'06490'!S15)/ABS('06490'!S15))&gt;50%,第3表!O20-'06490'!S15&lt;0)</f>
        <v>#VALUE!</v>
      </c>
      <c r="O8" s="690" t="e">
        <f>AND(ABS(第3表!P20-'06490'!T15)&gt;=10, (ABS(第3表!P20-'06490'!T15)/ABS('06490'!T15))&gt;50%,第3表!P20-'06490'!T15&lt;0)</f>
        <v>#VALUE!</v>
      </c>
      <c r="P8" s="690" t="e">
        <f>AND(ABS(第3表!Q20-'06490'!U15)&gt;=10, (ABS(第3表!Q20-'06490'!U15)/ABS('06490'!U15))&gt;50%,第3表!Q20-'06490'!U15&lt;0)</f>
        <v>#VALUE!</v>
      </c>
      <c r="Q8" s="690" t="e">
        <f>AND(ABS(第3表!R20-'06490'!V15)&gt;=10, (ABS(第3表!R20-'06490'!V15)/ABS('06490'!V15))&gt;50%,第3表!R20-'06490'!V15&lt;0)</f>
        <v>#VALUE!</v>
      </c>
      <c r="R8" s="690" t="e">
        <f>AND(ABS(第3表!S20-'06490'!W15)&gt;=10, (ABS(第3表!S20-'06490'!W15)/ABS('06490'!W15))&gt;50%,第3表!S20-'06490'!W15&lt;0)</f>
        <v>#VALUE!</v>
      </c>
      <c r="S8" s="690" t="e">
        <f>AND(ABS(第3表!T20-'06490'!X15)&gt;=10, (ABS(第3表!T20-'06490'!X15)/ABS('06490'!X15))&gt;50%,第3表!T20-'06490'!X15&lt;0)</f>
        <v>#VALUE!</v>
      </c>
      <c r="T8" s="690" t="e">
        <f>AND(ABS(第3表!U20-'06490'!Y15)&gt;=10, (ABS(第3表!U20-'06490'!Y15)/ABS('06490'!Y15))&gt;50%,第3表!U20-'06490'!Y15&lt;0)</f>
        <v>#VALUE!</v>
      </c>
      <c r="U8" s="690" t="e">
        <f>AND(ABS(第3表!V20-'06490'!Z15)&gt;=10, (ABS(第3表!V20-'06490'!Z15)/ABS('06490'!Z15))&gt;50%,第3表!V20-'06490'!Z15&lt;0)</f>
        <v>#VALUE!</v>
      </c>
      <c r="V8" s="690" t="e">
        <f>AND(ABS(第3表!W20-'06490'!AA15)&gt;=10, (ABS(第3表!W20-'06490'!AA15)/ABS('06490'!AA15))&gt;50%,第3表!W20-'06490'!AA15&lt;0)</f>
        <v>#VALUE!</v>
      </c>
      <c r="W8" s="690" t="e">
        <f>AND(ABS(第3表!X20-'06490'!AB15)&gt;=10, (ABS(第3表!X20-'06490'!AB15)/ABS('06490'!AB15))&gt;50%,第3表!X20-'06490'!AB15&lt;0)</f>
        <v>#VALUE!</v>
      </c>
      <c r="X8" s="690" t="e">
        <f>AND(ABS(第3表!Y20-'06490'!AC15)&gt;=10, (ABS(第3表!Y20-'06490'!AC15)/ABS('06490'!AC15))&gt;50%,第3表!Y20-'06490'!AC15&lt;0)</f>
        <v>#VALUE!</v>
      </c>
      <c r="Y8" s="690" t="e">
        <f>AND(ABS(第3表!Z20-'06490'!AD15)&gt;=10, (ABS(第3表!Z20-'06490'!AD15)/ABS('06490'!AD15))&gt;50%,第3表!Z20-'06490'!AD15&lt;0)</f>
        <v>#VALUE!</v>
      </c>
      <c r="Z8" s="690" t="e">
        <f>AND(ABS(第3表!AA20-'06490'!AE15)&gt;=10, (ABS(第3表!AA20-'06490'!AE15)/ABS('06490'!AE15))&gt;50%,第3表!AA20-'06490'!AE15&lt;0)</f>
        <v>#VALUE!</v>
      </c>
      <c r="AA8" s="690" t="e">
        <f>AND(ABS(第3表!AB20-'06490'!AF15)&gt;=10, (ABS(第3表!AB20-'06490'!AF15)/ABS('06490'!AF15))&gt;50%,第3表!AB20-'06490'!AF15&lt;0)</f>
        <v>#VALUE!</v>
      </c>
      <c r="AB8" s="690" t="e">
        <f>AND(ABS(第3表!AC20-'06490'!AG15)&gt;=10, (ABS(第3表!AC20-'06490'!AG15)/ABS('06490'!AG15))&gt;50%,第3表!AC20-'06490'!AG15&lt;0)</f>
        <v>#VALUE!</v>
      </c>
      <c r="AC8" s="690" t="e">
        <f>AND(ABS(第3表!AD20-'06490'!AH15)&gt;=10, (ABS(第3表!AD20-'06490'!AH15)/ABS('06490'!AH15))&gt;50%,第3表!AD20-'06490'!AH15&lt;0)</f>
        <v>#VALUE!</v>
      </c>
      <c r="AD8" s="690" t="e">
        <f>AND(ABS(第3表!AE20-'06490'!AI15)&gt;=10, (ABS(第3表!AE20-'06490'!AI15)/ABS('06490'!AI15))&gt;50%,第3表!AE20-'06490'!AI15&lt;0)</f>
        <v>#VALUE!</v>
      </c>
      <c r="AE8" s="690" t="e">
        <f>AND(ABS(第3表!AF20-'06490'!AJ15)&gt;=10, (ABS(第3表!AF20-'06490'!AJ15)/ABS('06490'!AJ15))&gt;50%,第3表!AF20-'06490'!AJ15&lt;0)</f>
        <v>#VALUE!</v>
      </c>
    </row>
    <row r="9" spans="1:31">
      <c r="B9" s="178" t="s">
        <v>24</v>
      </c>
      <c r="C9" s="690" t="e">
        <f>AND(ABS(第3表!D21-'06490'!D16)&gt;=10, (ABS(第3表!D21-'06490'!D16)/ABS('06490'!D16))&gt;50%,第3表!D21-'06490'!D16&lt;0)</f>
        <v>#VALUE!</v>
      </c>
      <c r="D9" s="689"/>
      <c r="E9" s="689"/>
      <c r="F9" s="689"/>
      <c r="G9" s="690" t="e">
        <f>AND(ABS(第3表!H21-'06490'!L16)&gt;=10, (ABS(第3表!H21-'06490'!L16)/ABS('06490'!L16))&gt;50%,第3表!H21-'06490'!L16&lt;0)</f>
        <v>#VALUE!</v>
      </c>
      <c r="H9" s="690" t="e">
        <f>AND(ABS(第3表!I21-'06490'!M16)&gt;=10, (ABS(第3表!I21-'06490'!M16)/ABS('06490'!M16))&gt;50%,第3表!I21-'06490'!M16&lt;0)</f>
        <v>#VALUE!</v>
      </c>
      <c r="I9" s="690" t="e">
        <f>AND(ABS(第3表!J21-'06490'!N16)&gt;=10, (ABS(第3表!J21-'06490'!N16)/ABS('06490'!N16))&gt;50%,第3表!J21-'06490'!N16&lt;0)</f>
        <v>#VALUE!</v>
      </c>
      <c r="J9" s="690" t="e">
        <f>AND(ABS(第3表!K21-'06490'!O16)&gt;=10, (ABS(第3表!K21-'06490'!O16)/ABS('06490'!O16))&gt;50%,第3表!K21-'06490'!O16&lt;0)</f>
        <v>#VALUE!</v>
      </c>
      <c r="K9" s="690" t="e">
        <f>AND(ABS(第3表!L21-'06490'!P16)&gt;=10, (ABS(第3表!L21-'06490'!P16)/ABS('06490'!P16))&gt;50%,第3表!L21-'06490'!P16&lt;0)</f>
        <v>#VALUE!</v>
      </c>
      <c r="L9" s="690" t="e">
        <f>AND(ABS(第3表!M21-'06490'!Q16)&gt;=10, (ABS(第3表!M21-'06490'!Q16)/ABS('06490'!Q16))&gt;50%,第3表!M21-'06490'!Q16&lt;0)</f>
        <v>#VALUE!</v>
      </c>
      <c r="M9" s="690" t="e">
        <f>AND(ABS(第3表!N21-'06490'!R16)&gt;=10, (ABS(第3表!N21-'06490'!R16)/ABS('06490'!R16))&gt;50%,第3表!N21-'06490'!R16&lt;0)</f>
        <v>#VALUE!</v>
      </c>
      <c r="N9" s="690" t="e">
        <f>AND(ABS(第3表!O21-'06490'!S16)&gt;=10, (ABS(第3表!O21-'06490'!S16)/ABS('06490'!S16))&gt;50%,第3表!O21-'06490'!S16&lt;0)</f>
        <v>#VALUE!</v>
      </c>
      <c r="O9" s="690" t="e">
        <f>AND(ABS(第3表!P21-'06490'!T16)&gt;=10, (ABS(第3表!P21-'06490'!T16)/ABS('06490'!T16))&gt;50%,第3表!P21-'06490'!T16&lt;0)</f>
        <v>#VALUE!</v>
      </c>
      <c r="P9" s="690" t="e">
        <f>AND(ABS(第3表!Q21-'06490'!U16)&gt;=10, (ABS(第3表!Q21-'06490'!U16)/ABS('06490'!U16))&gt;50%,第3表!Q21-'06490'!U16&lt;0)</f>
        <v>#VALUE!</v>
      </c>
      <c r="Q9" s="690" t="e">
        <f>AND(ABS(第3表!R21-'06490'!V16)&gt;=10, (ABS(第3表!R21-'06490'!V16)/ABS('06490'!V16))&gt;50%,第3表!R21-'06490'!V16&lt;0)</f>
        <v>#VALUE!</v>
      </c>
      <c r="R9" s="690" t="e">
        <f>AND(ABS(第3表!S21-'06490'!W16)&gt;=10, (ABS(第3表!S21-'06490'!W16)/ABS('06490'!W16))&gt;50%,第3表!S21-'06490'!W16&lt;0)</f>
        <v>#VALUE!</v>
      </c>
      <c r="S9" s="690" t="e">
        <f>AND(ABS(第3表!T21-'06490'!X16)&gt;=10, (ABS(第3表!T21-'06490'!X16)/ABS('06490'!X16))&gt;50%,第3表!T21-'06490'!X16&lt;0)</f>
        <v>#VALUE!</v>
      </c>
      <c r="T9" s="690" t="e">
        <f>AND(ABS(第3表!U21-'06490'!Y16)&gt;=10, (ABS(第3表!U21-'06490'!Y16)/ABS('06490'!Y16))&gt;50%,第3表!U21-'06490'!Y16&lt;0)</f>
        <v>#VALUE!</v>
      </c>
      <c r="U9" s="690" t="e">
        <f>AND(ABS(第3表!V21-'06490'!Z16)&gt;=10, (ABS(第3表!V21-'06490'!Z16)/ABS('06490'!Z16))&gt;50%,第3表!V21-'06490'!Z16&lt;0)</f>
        <v>#VALUE!</v>
      </c>
      <c r="V9" s="690" t="e">
        <f>AND(ABS(第3表!W21-'06490'!AA16)&gt;=10, (ABS(第3表!W21-'06490'!AA16)/ABS('06490'!AA16))&gt;50%,第3表!W21-'06490'!AA16&lt;0)</f>
        <v>#VALUE!</v>
      </c>
      <c r="W9" s="690" t="e">
        <f>AND(ABS(第3表!X21-'06490'!AB16)&gt;=10, (ABS(第3表!X21-'06490'!AB16)/ABS('06490'!AB16))&gt;50%,第3表!X21-'06490'!AB16&lt;0)</f>
        <v>#VALUE!</v>
      </c>
      <c r="X9" s="690" t="e">
        <f>AND(ABS(第3表!Y21-'06490'!AC16)&gt;=10, (ABS(第3表!Y21-'06490'!AC16)/ABS('06490'!AC16))&gt;50%,第3表!Y21-'06490'!AC16&lt;0)</f>
        <v>#VALUE!</v>
      </c>
      <c r="Y9" s="690" t="e">
        <f>AND(ABS(第3表!Z21-'06490'!AD16)&gt;=10, (ABS(第3表!Z21-'06490'!AD16)/ABS('06490'!AD16))&gt;50%,第3表!Z21-'06490'!AD16&lt;0)</f>
        <v>#VALUE!</v>
      </c>
      <c r="Z9" s="690" t="e">
        <f>AND(ABS(第3表!AA21-'06490'!AE16)&gt;=10, (ABS(第3表!AA21-'06490'!AE16)/ABS('06490'!AE16))&gt;50%,第3表!AA21-'06490'!AE16&lt;0)</f>
        <v>#VALUE!</v>
      </c>
      <c r="AA9" s="690" t="e">
        <f>AND(ABS(第3表!AB21-'06490'!AF16)&gt;=10, (ABS(第3表!AB21-'06490'!AF16)/ABS('06490'!AF16))&gt;50%,第3表!AB21-'06490'!AF16&lt;0)</f>
        <v>#VALUE!</v>
      </c>
      <c r="AB9" s="690" t="e">
        <f>AND(ABS(第3表!AC21-'06490'!AG16)&gt;=10, (ABS(第3表!AC21-'06490'!AG16)/ABS('06490'!AG16))&gt;50%,第3表!AC21-'06490'!AG16&lt;0)</f>
        <v>#VALUE!</v>
      </c>
      <c r="AC9" s="690" t="e">
        <f>AND(ABS(第3表!AD21-'06490'!AH16)&gt;=10, (ABS(第3表!AD21-'06490'!AH16)/ABS('06490'!AH16))&gt;50%,第3表!AD21-'06490'!AH16&lt;0)</f>
        <v>#VALUE!</v>
      </c>
      <c r="AD9" s="690" t="e">
        <f>AND(ABS(第3表!AE21-'06490'!AI16)&gt;=10, (ABS(第3表!AE21-'06490'!AI16)/ABS('06490'!AI16))&gt;50%,第3表!AE21-'06490'!AI16&lt;0)</f>
        <v>#VALUE!</v>
      </c>
      <c r="AE9" s="690" t="e">
        <f>AND(ABS(第3表!AF21-'06490'!AJ16)&gt;=10, (ABS(第3表!AF21-'06490'!AJ16)/ABS('06490'!AJ16))&gt;50%,第3表!AF21-'06490'!AJ16&lt;0)</f>
        <v>#VALUE!</v>
      </c>
    </row>
    <row r="10" spans="1:31">
      <c r="B10" s="178" t="s">
        <v>25</v>
      </c>
      <c r="C10" s="690" t="e">
        <f>AND(ABS(第3表!D22-'06490'!D17)&gt;=10, (ABS(第3表!D22-'06490'!D17)/ABS('06490'!D17))&gt;50%,第3表!D22-'06490'!D17&lt;0)</f>
        <v>#VALUE!</v>
      </c>
      <c r="D10" s="689"/>
      <c r="E10" s="689"/>
      <c r="F10" s="689"/>
      <c r="G10" s="690" t="e">
        <f>AND(ABS(第3表!H22-'06490'!L17)&gt;=10, (ABS(第3表!H22-'06490'!L17)/ABS('06490'!L17))&gt;50%,第3表!H22-'06490'!L17&lt;0)</f>
        <v>#VALUE!</v>
      </c>
      <c r="H10" s="690" t="e">
        <f>AND(ABS(第3表!I22-'06490'!M17)&gt;=10, (ABS(第3表!I22-'06490'!M17)/ABS('06490'!M17))&gt;50%,第3表!I22-'06490'!M17&lt;0)</f>
        <v>#VALUE!</v>
      </c>
      <c r="I10" s="690" t="e">
        <f>AND(ABS(第3表!J22-'06490'!N17)&gt;=10, (ABS(第3表!J22-'06490'!N17)/ABS('06490'!N17))&gt;50%,第3表!J22-'06490'!N17&lt;0)</f>
        <v>#VALUE!</v>
      </c>
      <c r="J10" s="690" t="e">
        <f>AND(ABS(第3表!K22-'06490'!O17)&gt;=10, (ABS(第3表!K22-'06490'!O17)/ABS('06490'!O17))&gt;50%,第3表!K22-'06490'!O17&lt;0)</f>
        <v>#VALUE!</v>
      </c>
      <c r="K10" s="690" t="e">
        <f>AND(ABS(第3表!L22-'06490'!P17)&gt;=10, (ABS(第3表!L22-'06490'!P17)/ABS('06490'!P17))&gt;50%,第3表!L22-'06490'!P17&lt;0)</f>
        <v>#VALUE!</v>
      </c>
      <c r="L10" s="690" t="e">
        <f>AND(ABS(第3表!M22-'06490'!Q17)&gt;=10, (ABS(第3表!M22-'06490'!Q17)/ABS('06490'!Q17))&gt;50%,第3表!M22-'06490'!Q17&lt;0)</f>
        <v>#VALUE!</v>
      </c>
      <c r="M10" s="690" t="e">
        <f>AND(ABS(第3表!N22-'06490'!R17)&gt;=10, (ABS(第3表!N22-'06490'!R17)/ABS('06490'!R17))&gt;50%,第3表!N22-'06490'!R17&lt;0)</f>
        <v>#VALUE!</v>
      </c>
      <c r="N10" s="690" t="e">
        <f>AND(ABS(第3表!O22-'06490'!S17)&gt;=10, (ABS(第3表!O22-'06490'!S17)/ABS('06490'!S17))&gt;50%,第3表!O22-'06490'!S17&lt;0)</f>
        <v>#VALUE!</v>
      </c>
      <c r="O10" s="690" t="e">
        <f>AND(ABS(第3表!P22-'06490'!T17)&gt;=10, (ABS(第3表!P22-'06490'!T17)/ABS('06490'!T17))&gt;50%,第3表!P22-'06490'!T17&lt;0)</f>
        <v>#VALUE!</v>
      </c>
      <c r="P10" s="690" t="e">
        <f>AND(ABS(第3表!Q22-'06490'!U17)&gt;=10, (ABS(第3表!Q22-'06490'!U17)/ABS('06490'!U17))&gt;50%,第3表!Q22-'06490'!U17&lt;0)</f>
        <v>#VALUE!</v>
      </c>
      <c r="Q10" s="690" t="e">
        <f>AND(ABS(第3表!R22-'06490'!V17)&gt;=10, (ABS(第3表!R22-'06490'!V17)/ABS('06490'!V17))&gt;50%,第3表!R22-'06490'!V17&lt;0)</f>
        <v>#VALUE!</v>
      </c>
      <c r="R10" s="690" t="e">
        <f>AND(ABS(第3表!S22-'06490'!W17)&gt;=10, (ABS(第3表!S22-'06490'!W17)/ABS('06490'!W17))&gt;50%,第3表!S22-'06490'!W17&lt;0)</f>
        <v>#VALUE!</v>
      </c>
      <c r="S10" s="690" t="e">
        <f>AND(ABS(第3表!T22-'06490'!X17)&gt;=10, (ABS(第3表!T22-'06490'!X17)/ABS('06490'!X17))&gt;50%,第3表!T22-'06490'!X17&lt;0)</f>
        <v>#VALUE!</v>
      </c>
      <c r="T10" s="690" t="e">
        <f>AND(ABS(第3表!U22-'06490'!Y17)&gt;=10, (ABS(第3表!U22-'06490'!Y17)/ABS('06490'!Y17))&gt;50%,第3表!U22-'06490'!Y17&lt;0)</f>
        <v>#VALUE!</v>
      </c>
      <c r="U10" s="690" t="e">
        <f>AND(ABS(第3表!V22-'06490'!Z17)&gt;=10, (ABS(第3表!V22-'06490'!Z17)/ABS('06490'!Z17))&gt;50%,第3表!V22-'06490'!Z17&lt;0)</f>
        <v>#VALUE!</v>
      </c>
      <c r="V10" s="690" t="e">
        <f>AND(ABS(第3表!W22-'06490'!AA17)&gt;=10, (ABS(第3表!W22-'06490'!AA17)/ABS('06490'!AA17))&gt;50%,第3表!W22-'06490'!AA17&lt;0)</f>
        <v>#VALUE!</v>
      </c>
      <c r="W10" s="690" t="e">
        <f>AND(ABS(第3表!X22-'06490'!AB17)&gt;=10, (ABS(第3表!X22-'06490'!AB17)/ABS('06490'!AB17))&gt;50%,第3表!X22-'06490'!AB17&lt;0)</f>
        <v>#VALUE!</v>
      </c>
      <c r="X10" s="690" t="e">
        <f>AND(ABS(第3表!Y22-'06490'!AC17)&gt;=10, (ABS(第3表!Y22-'06490'!AC17)/ABS('06490'!AC17))&gt;50%,第3表!Y22-'06490'!AC17&lt;0)</f>
        <v>#VALUE!</v>
      </c>
      <c r="Y10" s="690" t="e">
        <f>AND(ABS(第3表!Z22-'06490'!AD17)&gt;=10, (ABS(第3表!Z22-'06490'!AD17)/ABS('06490'!AD17))&gt;50%,第3表!Z22-'06490'!AD17&lt;0)</f>
        <v>#VALUE!</v>
      </c>
      <c r="Z10" s="690" t="e">
        <f>AND(ABS(第3表!AA22-'06490'!AE17)&gt;=10, (ABS(第3表!AA22-'06490'!AE17)/ABS('06490'!AE17))&gt;50%,第3表!AA22-'06490'!AE17&lt;0)</f>
        <v>#VALUE!</v>
      </c>
      <c r="AA10" s="690" t="e">
        <f>AND(ABS(第3表!AB22-'06490'!AF17)&gt;=10, (ABS(第3表!AB22-'06490'!AF17)/ABS('06490'!AF17))&gt;50%,第3表!AB22-'06490'!AF17&lt;0)</f>
        <v>#VALUE!</v>
      </c>
      <c r="AB10" s="690" t="e">
        <f>AND(ABS(第3表!AC22-'06490'!AG17)&gt;=10, (ABS(第3表!AC22-'06490'!AG17)/ABS('06490'!AG17))&gt;50%,第3表!AC22-'06490'!AG17&lt;0)</f>
        <v>#VALUE!</v>
      </c>
      <c r="AC10" s="690" t="e">
        <f>AND(ABS(第3表!AD22-'06490'!AH17)&gt;=10, (ABS(第3表!AD22-'06490'!AH17)/ABS('06490'!AH17))&gt;50%,第3表!AD22-'06490'!AH17&lt;0)</f>
        <v>#VALUE!</v>
      </c>
      <c r="AD10" s="690" t="e">
        <f>AND(ABS(第3表!AE22-'06490'!AI17)&gt;=10, (ABS(第3表!AE22-'06490'!AI17)/ABS('06490'!AI17))&gt;50%,第3表!AE22-'06490'!AI17&lt;0)</f>
        <v>#VALUE!</v>
      </c>
      <c r="AE10" s="690" t="e">
        <f>AND(ABS(第3表!AF22-'06490'!AJ17)&gt;=10, (ABS(第3表!AF22-'06490'!AJ17)/ABS('06490'!AJ17))&gt;50%,第3表!AF22-'06490'!AJ17&lt;0)</f>
        <v>#VALUE!</v>
      </c>
    </row>
    <row r="11" spans="1:31">
      <c r="B11" s="178" t="s">
        <v>26</v>
      </c>
      <c r="C11" s="690" t="e">
        <f>AND(ABS(第3表!D23-'06490'!D18)&gt;=10, (ABS(第3表!D23-'06490'!D18)/ABS('06490'!D18))&gt;50%,第3表!D23-'06490'!D18&lt;0)</f>
        <v>#VALUE!</v>
      </c>
      <c r="D11" s="689"/>
      <c r="E11" s="689"/>
      <c r="F11" s="689"/>
      <c r="G11" s="690" t="e">
        <f>AND(ABS(第3表!H23-'06490'!L18)&gt;=10, (ABS(第3表!H23-'06490'!L18)/ABS('06490'!L18))&gt;50%,第3表!H23-'06490'!L18&lt;0)</f>
        <v>#VALUE!</v>
      </c>
      <c r="H11" s="690" t="e">
        <f>AND(ABS(第3表!I23-'06490'!M18)&gt;=10, (ABS(第3表!I23-'06490'!M18)/ABS('06490'!M18))&gt;50%,第3表!I23-'06490'!M18&lt;0)</f>
        <v>#VALUE!</v>
      </c>
      <c r="I11" s="690" t="e">
        <f>AND(ABS(第3表!J23-'06490'!N18)&gt;=10, (ABS(第3表!J23-'06490'!N18)/ABS('06490'!N18))&gt;50%,第3表!J23-'06490'!N18&lt;0)</f>
        <v>#VALUE!</v>
      </c>
      <c r="J11" s="690" t="e">
        <f>AND(ABS(第3表!K23-'06490'!O18)&gt;=10, (ABS(第3表!K23-'06490'!O18)/ABS('06490'!O18))&gt;50%,第3表!K23-'06490'!O18&lt;0)</f>
        <v>#VALUE!</v>
      </c>
      <c r="K11" s="690" t="e">
        <f>AND(ABS(第3表!L23-'06490'!P18)&gt;=10, (ABS(第3表!L23-'06490'!P18)/ABS('06490'!P18))&gt;50%,第3表!L23-'06490'!P18&lt;0)</f>
        <v>#VALUE!</v>
      </c>
      <c r="L11" s="690" t="e">
        <f>AND(ABS(第3表!M23-'06490'!Q18)&gt;=10, (ABS(第3表!M23-'06490'!Q18)/ABS('06490'!Q18))&gt;50%,第3表!M23-'06490'!Q18&lt;0)</f>
        <v>#VALUE!</v>
      </c>
      <c r="M11" s="690" t="e">
        <f>AND(ABS(第3表!N23-'06490'!R18)&gt;=10, (ABS(第3表!N23-'06490'!R18)/ABS('06490'!R18))&gt;50%,第3表!N23-'06490'!R18&lt;0)</f>
        <v>#VALUE!</v>
      </c>
      <c r="N11" s="690" t="e">
        <f>AND(ABS(第3表!O23-'06490'!S18)&gt;=10, (ABS(第3表!O23-'06490'!S18)/ABS('06490'!S18))&gt;50%,第3表!O23-'06490'!S18&lt;0)</f>
        <v>#VALUE!</v>
      </c>
      <c r="O11" s="690" t="e">
        <f>AND(ABS(第3表!P23-'06490'!T18)&gt;=10, (ABS(第3表!P23-'06490'!T18)/ABS('06490'!T18))&gt;50%,第3表!P23-'06490'!T18&lt;0)</f>
        <v>#VALUE!</v>
      </c>
      <c r="P11" s="690" t="e">
        <f>AND(ABS(第3表!Q23-'06490'!U18)&gt;=10, (ABS(第3表!Q23-'06490'!U18)/ABS('06490'!U18))&gt;50%,第3表!Q23-'06490'!U18&lt;0)</f>
        <v>#VALUE!</v>
      </c>
      <c r="Q11" s="690" t="e">
        <f>AND(ABS(第3表!R23-'06490'!V18)&gt;=10, (ABS(第3表!R23-'06490'!V18)/ABS('06490'!V18))&gt;50%,第3表!R23-'06490'!V18&lt;0)</f>
        <v>#VALUE!</v>
      </c>
      <c r="R11" s="690" t="e">
        <f>AND(ABS(第3表!S23-'06490'!W18)&gt;=10, (ABS(第3表!S23-'06490'!W18)/ABS('06490'!W18))&gt;50%,第3表!S23-'06490'!W18&lt;0)</f>
        <v>#VALUE!</v>
      </c>
      <c r="S11" s="690" t="e">
        <f>AND(ABS(第3表!T23-'06490'!X18)&gt;=10, (ABS(第3表!T23-'06490'!X18)/ABS('06490'!X18))&gt;50%,第3表!T23-'06490'!X18&lt;0)</f>
        <v>#VALUE!</v>
      </c>
      <c r="T11" s="690" t="e">
        <f>AND(ABS(第3表!U23-'06490'!Y18)&gt;=10, (ABS(第3表!U23-'06490'!Y18)/ABS('06490'!Y18))&gt;50%,第3表!U23-'06490'!Y18&lt;0)</f>
        <v>#VALUE!</v>
      </c>
      <c r="U11" s="690" t="e">
        <f>AND(ABS(第3表!V23-'06490'!Z18)&gt;=10, (ABS(第3表!V23-'06490'!Z18)/ABS('06490'!Z18))&gt;50%,第3表!V23-'06490'!Z18&lt;0)</f>
        <v>#VALUE!</v>
      </c>
      <c r="V11" s="690" t="e">
        <f>AND(ABS(第3表!W23-'06490'!AA18)&gt;=10, (ABS(第3表!W23-'06490'!AA18)/ABS('06490'!AA18))&gt;50%,第3表!W23-'06490'!AA18&lt;0)</f>
        <v>#VALUE!</v>
      </c>
      <c r="W11" s="690" t="e">
        <f>AND(ABS(第3表!X23-'06490'!AB18)&gt;=10, (ABS(第3表!X23-'06490'!AB18)/ABS('06490'!AB18))&gt;50%,第3表!X23-'06490'!AB18&lt;0)</f>
        <v>#VALUE!</v>
      </c>
      <c r="X11" s="690" t="e">
        <f>AND(ABS(第3表!Y23-'06490'!AC18)&gt;=10, (ABS(第3表!Y23-'06490'!AC18)/ABS('06490'!AC18))&gt;50%,第3表!Y23-'06490'!AC18&lt;0)</f>
        <v>#VALUE!</v>
      </c>
      <c r="Y11" s="690" t="e">
        <f>AND(ABS(第3表!Z23-'06490'!AD18)&gt;=10, (ABS(第3表!Z23-'06490'!AD18)/ABS('06490'!AD18))&gt;50%,第3表!Z23-'06490'!AD18&lt;0)</f>
        <v>#VALUE!</v>
      </c>
      <c r="Z11" s="690" t="e">
        <f>AND(ABS(第3表!AA23-'06490'!AE18)&gt;=10, (ABS(第3表!AA23-'06490'!AE18)/ABS('06490'!AE18))&gt;50%,第3表!AA23-'06490'!AE18&lt;0)</f>
        <v>#VALUE!</v>
      </c>
      <c r="AA11" s="690" t="e">
        <f>AND(ABS(第3表!AB23-'06490'!AF18)&gt;=10, (ABS(第3表!AB23-'06490'!AF18)/ABS('06490'!AF18))&gt;50%,第3表!AB23-'06490'!AF18&lt;0)</f>
        <v>#VALUE!</v>
      </c>
      <c r="AB11" s="690" t="e">
        <f>AND(ABS(第3表!AC23-'06490'!AG18)&gt;=10, (ABS(第3表!AC23-'06490'!AG18)/ABS('06490'!AG18))&gt;50%,第3表!AC23-'06490'!AG18&lt;0)</f>
        <v>#VALUE!</v>
      </c>
      <c r="AC11" s="690" t="e">
        <f>AND(ABS(第3表!AD23-'06490'!AH18)&gt;=10, (ABS(第3表!AD23-'06490'!AH18)/ABS('06490'!AH18))&gt;50%,第3表!AD23-'06490'!AH18&lt;0)</f>
        <v>#VALUE!</v>
      </c>
      <c r="AD11" s="690" t="e">
        <f>AND(ABS(第3表!AE23-'06490'!AI18)&gt;=10, (ABS(第3表!AE23-'06490'!AI18)/ABS('06490'!AI18))&gt;50%,第3表!AE23-'06490'!AI18&lt;0)</f>
        <v>#VALUE!</v>
      </c>
      <c r="AE11" s="690" t="e">
        <f>AND(ABS(第3表!AF23-'06490'!AJ18)&gt;=10, (ABS(第3表!AF23-'06490'!AJ18)/ABS('06490'!AJ18))&gt;50%,第3表!AF23-'06490'!AJ18&lt;0)</f>
        <v>#VALUE!</v>
      </c>
    </row>
    <row r="12" spans="1:31">
      <c r="B12" s="178" t="s">
        <v>27</v>
      </c>
      <c r="C12" s="690" t="e">
        <f>AND(ABS(第3表!D24-'06490'!D19)&gt;=10, (ABS(第3表!D24-'06490'!D19)/ABS('06490'!D19))&gt;50%,第3表!D24-'06490'!D19&lt;0)</f>
        <v>#VALUE!</v>
      </c>
      <c r="D12" s="689"/>
      <c r="E12" s="689"/>
      <c r="F12" s="689"/>
      <c r="G12" s="690" t="e">
        <f>AND(ABS(第3表!H24-'06490'!L19)&gt;=10, (ABS(第3表!H24-'06490'!L19)/ABS('06490'!L19))&gt;50%,第3表!H24-'06490'!L19&lt;0)</f>
        <v>#VALUE!</v>
      </c>
      <c r="H12" s="690" t="e">
        <f>AND(ABS(第3表!I24-'06490'!M19)&gt;=10, (ABS(第3表!I24-'06490'!M19)/ABS('06490'!M19))&gt;50%,第3表!I24-'06490'!M19&lt;0)</f>
        <v>#VALUE!</v>
      </c>
      <c r="I12" s="690" t="e">
        <f>AND(ABS(第3表!J24-'06490'!N19)&gt;=10, (ABS(第3表!J24-'06490'!N19)/ABS('06490'!N19))&gt;50%,第3表!J24-'06490'!N19&lt;0)</f>
        <v>#VALUE!</v>
      </c>
      <c r="J12" s="690" t="e">
        <f>AND(ABS(第3表!K24-'06490'!O19)&gt;=10, (ABS(第3表!K24-'06490'!O19)/ABS('06490'!O19))&gt;50%,第3表!K24-'06490'!O19&lt;0)</f>
        <v>#VALUE!</v>
      </c>
      <c r="K12" s="690" t="e">
        <f>AND(ABS(第3表!L24-'06490'!P19)&gt;=10, (ABS(第3表!L24-'06490'!P19)/ABS('06490'!P19))&gt;50%,第3表!L24-'06490'!P19&lt;0)</f>
        <v>#VALUE!</v>
      </c>
      <c r="L12" s="690" t="e">
        <f>AND(ABS(第3表!M24-'06490'!Q19)&gt;=10, (ABS(第3表!M24-'06490'!Q19)/ABS('06490'!Q19))&gt;50%,第3表!M24-'06490'!Q19&lt;0)</f>
        <v>#VALUE!</v>
      </c>
      <c r="M12" s="690" t="e">
        <f>AND(ABS(第3表!N24-'06490'!R19)&gt;=10, (ABS(第3表!N24-'06490'!R19)/ABS('06490'!R19))&gt;50%,第3表!N24-'06490'!R19&lt;0)</f>
        <v>#VALUE!</v>
      </c>
      <c r="N12" s="690" t="e">
        <f>AND(ABS(第3表!O24-'06490'!S19)&gt;=10, (ABS(第3表!O24-'06490'!S19)/ABS('06490'!S19))&gt;50%,第3表!O24-'06490'!S19&lt;0)</f>
        <v>#VALUE!</v>
      </c>
      <c r="O12" s="690" t="e">
        <f>AND(ABS(第3表!P24-'06490'!T19)&gt;=10, (ABS(第3表!P24-'06490'!T19)/ABS('06490'!T19))&gt;50%,第3表!P24-'06490'!T19&lt;0)</f>
        <v>#VALUE!</v>
      </c>
      <c r="P12" s="690" t="e">
        <f>AND(ABS(第3表!Q24-'06490'!U19)&gt;=10, (ABS(第3表!Q24-'06490'!U19)/ABS('06490'!U19))&gt;50%,第3表!Q24-'06490'!U19&lt;0)</f>
        <v>#VALUE!</v>
      </c>
      <c r="Q12" s="690" t="e">
        <f>AND(ABS(第3表!R24-'06490'!V19)&gt;=10, (ABS(第3表!R24-'06490'!V19)/ABS('06490'!V19))&gt;50%,第3表!R24-'06490'!V19&lt;0)</f>
        <v>#VALUE!</v>
      </c>
      <c r="R12" s="690" t="e">
        <f>AND(ABS(第3表!S24-'06490'!W19)&gt;=10, (ABS(第3表!S24-'06490'!W19)/ABS('06490'!W19))&gt;50%,第3表!S24-'06490'!W19&lt;0)</f>
        <v>#VALUE!</v>
      </c>
      <c r="S12" s="690" t="e">
        <f>AND(ABS(第3表!T24-'06490'!X19)&gt;=10, (ABS(第3表!T24-'06490'!X19)/ABS('06490'!X19))&gt;50%,第3表!T24-'06490'!X19&lt;0)</f>
        <v>#VALUE!</v>
      </c>
      <c r="T12" s="690" t="e">
        <f>AND(ABS(第3表!U24-'06490'!Y19)&gt;=10, (ABS(第3表!U24-'06490'!Y19)/ABS('06490'!Y19))&gt;50%,第3表!U24-'06490'!Y19&lt;0)</f>
        <v>#VALUE!</v>
      </c>
      <c r="U12" s="690" t="e">
        <f>AND(ABS(第3表!V24-'06490'!Z19)&gt;=10, (ABS(第3表!V24-'06490'!Z19)/ABS('06490'!Z19))&gt;50%,第3表!V24-'06490'!Z19&lt;0)</f>
        <v>#VALUE!</v>
      </c>
      <c r="V12" s="690" t="e">
        <f>AND(ABS(第3表!W24-'06490'!AA19)&gt;=10, (ABS(第3表!W24-'06490'!AA19)/ABS('06490'!AA19))&gt;50%,第3表!W24-'06490'!AA19&lt;0)</f>
        <v>#VALUE!</v>
      </c>
      <c r="W12" s="690" t="e">
        <f>AND(ABS(第3表!X24-'06490'!AB19)&gt;=10, (ABS(第3表!X24-'06490'!AB19)/ABS('06490'!AB19))&gt;50%,第3表!X24-'06490'!AB19&lt;0)</f>
        <v>#VALUE!</v>
      </c>
      <c r="X12" s="690" t="e">
        <f>AND(ABS(第3表!Y24-'06490'!AC19)&gt;=10, (ABS(第3表!Y24-'06490'!AC19)/ABS('06490'!AC19))&gt;50%,第3表!Y24-'06490'!AC19&lt;0)</f>
        <v>#VALUE!</v>
      </c>
      <c r="Y12" s="690" t="e">
        <f>AND(ABS(第3表!Z24-'06490'!AD19)&gt;=10, (ABS(第3表!Z24-'06490'!AD19)/ABS('06490'!AD19))&gt;50%,第3表!Z24-'06490'!AD19&lt;0)</f>
        <v>#VALUE!</v>
      </c>
      <c r="Z12" s="690" t="e">
        <f>AND(ABS(第3表!AA24-'06490'!AE19)&gt;=10, (ABS(第3表!AA24-'06490'!AE19)/ABS('06490'!AE19))&gt;50%,第3表!AA24-'06490'!AE19&lt;0)</f>
        <v>#VALUE!</v>
      </c>
      <c r="AA12" s="690" t="e">
        <f>AND(ABS(第3表!AB24-'06490'!AF19)&gt;=10, (ABS(第3表!AB24-'06490'!AF19)/ABS('06490'!AF19))&gt;50%,第3表!AB24-'06490'!AF19&lt;0)</f>
        <v>#VALUE!</v>
      </c>
      <c r="AB12" s="690" t="e">
        <f>AND(ABS(第3表!AC24-'06490'!AG19)&gt;=10, (ABS(第3表!AC24-'06490'!AG19)/ABS('06490'!AG19))&gt;50%,第3表!AC24-'06490'!AG19&lt;0)</f>
        <v>#VALUE!</v>
      </c>
      <c r="AC12" s="690" t="e">
        <f>AND(ABS(第3表!AD24-'06490'!AH19)&gt;=10, (ABS(第3表!AD24-'06490'!AH19)/ABS('06490'!AH19))&gt;50%,第3表!AD24-'06490'!AH19&lt;0)</f>
        <v>#VALUE!</v>
      </c>
      <c r="AD12" s="690" t="e">
        <f>AND(ABS(第3表!AE24-'06490'!AI19)&gt;=10, (ABS(第3表!AE24-'06490'!AI19)/ABS('06490'!AI19))&gt;50%,第3表!AE24-'06490'!AI19&lt;0)</f>
        <v>#VALUE!</v>
      </c>
      <c r="AE12" s="690" t="e">
        <f>AND(ABS(第3表!AF24-'06490'!AJ19)&gt;=10, (ABS(第3表!AF24-'06490'!AJ19)/ABS('06490'!AJ19))&gt;50%,第3表!AF24-'06490'!AJ19&lt;0)</f>
        <v>#VALUE!</v>
      </c>
    </row>
    <row r="14" spans="1:31">
      <c r="A14" t="s">
        <v>563</v>
      </c>
    </row>
    <row r="15" spans="1:31" s="178" customFormat="1">
      <c r="C15" s="178" t="s">
        <v>558</v>
      </c>
      <c r="D15" s="178" t="s">
        <v>559</v>
      </c>
      <c r="E15" s="178" t="s">
        <v>6</v>
      </c>
      <c r="F15" s="178" t="s">
        <v>7</v>
      </c>
      <c r="G15" s="178" t="s">
        <v>8</v>
      </c>
      <c r="H15" s="178" t="s">
        <v>9</v>
      </c>
      <c r="I15" s="178" t="s">
        <v>10</v>
      </c>
      <c r="J15" s="178" t="s">
        <v>11</v>
      </c>
      <c r="K15" s="178" t="s">
        <v>12</v>
      </c>
      <c r="L15" s="178" t="s">
        <v>13</v>
      </c>
      <c r="M15" s="178" t="s">
        <v>14</v>
      </c>
      <c r="N15" s="178" t="s">
        <v>15</v>
      </c>
    </row>
    <row r="16" spans="1:31">
      <c r="A16" t="s">
        <v>560</v>
      </c>
      <c r="B16" s="178" t="s">
        <v>561</v>
      </c>
      <c r="C16" s="688" t="e">
        <f>AND(ABS((第3表!D31+第3表!E31)-'06490'!D24)&gt;=10,(第3表!D31+第3表!E31)&gt;'06490'!D24*1.5,(第3表!D31+第3表!E31)-'06490'!D24&gt;0)</f>
        <v>#VALUE!</v>
      </c>
      <c r="D16" s="688" t="e">
        <f>AND(ABS((第3表!D31+第3表!E31)-'06490'!D24)&gt;=10,(第3表!D31+第3表!E31)&gt;'06490'!D24*1.5,(第3表!D31+第3表!E31)-'06490'!D24&gt;0)</f>
        <v>#VALUE!</v>
      </c>
      <c r="E16" s="688" t="e">
        <f>AND(ABS((第3表!F31+第3表!G31)-'06490'!E24)&gt;=10,(第3表!F31+第3表!G31)&gt;'06490'!E24*1.5,(第3表!F31+第3表!G31)-'06490'!E24&gt;0)</f>
        <v>#VALUE!</v>
      </c>
      <c r="F16" s="688" t="e">
        <f>AND(ABS((第3表!F31+第3表!G31)-'06490'!E24)&gt;=10,(第3表!F31+第3表!G31)&gt;'06490'!E24*1.5,(第3表!F31+第3表!G31)-'06490'!E24&gt;0)</f>
        <v>#VALUE!</v>
      </c>
      <c r="G16" s="688" t="e">
        <f>AND(ABS((第3表!H31+第3表!I31)-'06490'!F24)&gt;=10,(第3表!H31+第3表!I31)&gt;'06490'!F24*1.5,(第3表!H31+第3表!I31)-'06490'!F24&gt;0)</f>
        <v>#VALUE!</v>
      </c>
      <c r="H16" s="688" t="e">
        <f>AND(ABS((第3表!H31+第3表!I31)-'06490'!F24)&gt;=10,(第3表!H31+第3表!I31)&gt;'06490'!F24*1.5,(第3表!H31+第3表!I31)-'06490'!F24&gt;0)</f>
        <v>#VALUE!</v>
      </c>
      <c r="I16" s="688" t="e">
        <f>AND(ABS((第3表!J31+第3表!K31)-'06490'!G24)&gt;=10,(第3表!J31+第3表!K31)&gt;'06490'!G24*1.5,(第3表!J31+第3表!K31)-'06490'!G24&gt;0)</f>
        <v>#VALUE!</v>
      </c>
      <c r="J16" s="688" t="e">
        <f>AND(ABS((第3表!J31+第3表!K31)-'06490'!G24)&gt;=10,(第3表!J31+第3表!K31)&gt;'06490'!G24*1.5,(第3表!J31+第3表!K31)-'06490'!G24&gt;0)</f>
        <v>#VALUE!</v>
      </c>
      <c r="K16" s="688" t="e">
        <f>AND(ABS((第3表!L31+第3表!M31)-'06490'!H24)&gt;=10,(第3表!L31+第3表!M31)&gt;'06490'!H24*1.5,(第3表!L31+第3表!M31)-'06490'!H24&gt;0)</f>
        <v>#VALUE!</v>
      </c>
      <c r="L16" s="688" t="e">
        <f>AND(ABS((第3表!L31+第3表!M31)-'06490'!H24)&gt;=10,(第3表!L31+第3表!M31)&gt;'06490'!H24*1.5,(第3表!L31+第3表!M31)-'06490'!H24&gt;0)</f>
        <v>#VALUE!</v>
      </c>
      <c r="M16" s="688" t="e">
        <f>AND(ABS((第3表!N31+第3表!O31)-'06490'!I24)&gt;=10,(第3表!N31+第3表!O31)&gt;'06490'!I24*1.5,(第3表!N31+第3表!O31)-'06490'!I24&gt;0)</f>
        <v>#VALUE!</v>
      </c>
      <c r="N16" s="688" t="e">
        <f>AND(ABS((第3表!N31+第3表!O31)-'06490'!I24)&gt;=10,(第3表!N31+第3表!O31)&gt;'06490'!I24*1.5,(第3表!N31+第3表!O31)-'06490'!I24&gt;0)</f>
        <v>#VALUE!</v>
      </c>
    </row>
    <row r="17" spans="1:26">
      <c r="B17" s="178" t="s">
        <v>24</v>
      </c>
      <c r="C17" s="688" t="e">
        <f>AND(ABS((第3表!D32+第3表!E32)-'06490'!D25)&gt;=10,(第3表!D32+第3表!E32)&gt;'06490'!D25*1.5,(第3表!D32+第3表!E32)-'06490'!D25&gt;0)</f>
        <v>#VALUE!</v>
      </c>
      <c r="D17" s="688" t="e">
        <f>AND(ABS((第3表!D32+第3表!E32)-'06490'!D25)&gt;=10,(第3表!D32+第3表!E32)&gt;'06490'!D25*1.5,(第3表!D32+第3表!E32)-'06490'!D25&gt;0)</f>
        <v>#VALUE!</v>
      </c>
      <c r="E17" s="688" t="e">
        <f>AND(ABS((第3表!F32+第3表!G32)-'06490'!E25)&gt;=10,(第3表!F32+第3表!G32)&gt;'06490'!E25*1.5,(第3表!F32+第3表!G32)-'06490'!E25&gt;0)</f>
        <v>#VALUE!</v>
      </c>
      <c r="F17" s="688" t="e">
        <f>AND(ABS((第3表!F32+第3表!G32)-'06490'!E25)&gt;=10,(第3表!F32+第3表!G32)&gt;'06490'!E25*1.5,(第3表!F32+第3表!G32)-'06490'!E25&gt;0)</f>
        <v>#VALUE!</v>
      </c>
      <c r="G17" s="688" t="e">
        <f>AND(ABS((第3表!H32+第3表!I32)-'06490'!F25)&gt;=10,(第3表!H32+第3表!I32)&gt;'06490'!F25*1.5,(第3表!H32+第3表!I32)-'06490'!F25&gt;0)</f>
        <v>#VALUE!</v>
      </c>
      <c r="H17" s="688" t="e">
        <f>AND(ABS((第3表!H32+第3表!I32)-'06490'!F25)&gt;=10,(第3表!H32+第3表!I32)&gt;'06490'!F25*1.5,(第3表!H32+第3表!I32)-'06490'!F25&gt;0)</f>
        <v>#VALUE!</v>
      </c>
      <c r="I17" s="688" t="e">
        <f>AND(ABS((第3表!J32+第3表!K32)-'06490'!G25)&gt;=10,(第3表!J32+第3表!K32)&gt;'06490'!G25*1.5,(第3表!J32+第3表!K32)-'06490'!G25&gt;0)</f>
        <v>#VALUE!</v>
      </c>
      <c r="J17" s="688" t="e">
        <f>AND(ABS((第3表!J32+第3表!K32)-'06490'!G25)&gt;=10,(第3表!J32+第3表!K32)&gt;'06490'!G25*1.5,(第3表!J32+第3表!K32)-'06490'!G25&gt;0)</f>
        <v>#VALUE!</v>
      </c>
      <c r="K17" s="688" t="e">
        <f>AND(ABS((第3表!L32+第3表!M32)-'06490'!H25)&gt;=10,(第3表!L32+第3表!M32)&gt;'06490'!H25*1.5,(第3表!L32+第3表!M32)-'06490'!H25&gt;0)</f>
        <v>#VALUE!</v>
      </c>
      <c r="L17" s="688" t="e">
        <f>AND(ABS((第3表!L32+第3表!M32)-'06490'!H25)&gt;=10,(第3表!L32+第3表!M32)&gt;'06490'!H25*1.5,(第3表!L32+第3表!M32)-'06490'!H25&gt;0)</f>
        <v>#VALUE!</v>
      </c>
      <c r="M17" s="688" t="e">
        <f>AND(ABS((第3表!N32+第3表!O32)-'06490'!I25)&gt;=10,(第3表!N32+第3表!O32)&gt;'06490'!I25*1.5,(第3表!N32+第3表!O32)-'06490'!I25&gt;0)</f>
        <v>#VALUE!</v>
      </c>
      <c r="N17" s="688" t="e">
        <f>AND(ABS((第3表!N32+第3表!O32)-'06490'!I25)&gt;=10,(第3表!N32+第3表!O32)&gt;'06490'!I25*1.5,(第3表!N32+第3表!O32)-'06490'!I25&gt;0)</f>
        <v>#VALUE!</v>
      </c>
    </row>
    <row r="18" spans="1:26">
      <c r="B18" s="178" t="s">
        <v>25</v>
      </c>
      <c r="C18" s="688" t="e">
        <f>AND(ABS((第3表!D33+第3表!E33)-'06490'!D26)&gt;=10,(第3表!D33+第3表!E33)&gt;'06490'!D26*1.5,(第3表!D33+第3表!E33)-'06490'!D26&gt;0)</f>
        <v>#VALUE!</v>
      </c>
      <c r="D18" s="688" t="e">
        <f>AND(ABS((第3表!D33+第3表!E33)-'06490'!D26)&gt;=10,(第3表!D33+第3表!E33)&gt;'06490'!D26*1.5,(第3表!D33+第3表!E33)-'06490'!D26&gt;0)</f>
        <v>#VALUE!</v>
      </c>
      <c r="E18" s="688" t="e">
        <f>AND(ABS((第3表!F33+第3表!G33)-'06490'!E26)&gt;=10,(第3表!F33+第3表!G33)&gt;'06490'!E26*1.5,(第3表!F33+第3表!G33)-'06490'!E26&gt;0)</f>
        <v>#VALUE!</v>
      </c>
      <c r="F18" s="688" t="e">
        <f>AND(ABS((第3表!F33+第3表!G33)-'06490'!E26)&gt;=10,(第3表!F33+第3表!G33)&gt;'06490'!E26*1.5,(第3表!F33+第3表!G33)-'06490'!E26&gt;0)</f>
        <v>#VALUE!</v>
      </c>
      <c r="G18" s="688" t="e">
        <f>AND(ABS((第3表!H33+第3表!I33)-'06490'!F26)&gt;=10,(第3表!H33+第3表!I33)&gt;'06490'!F26*1.5,(第3表!H33+第3表!I33)-'06490'!F26&gt;0)</f>
        <v>#VALUE!</v>
      </c>
      <c r="H18" s="688" t="e">
        <f>AND(ABS((第3表!H33+第3表!I33)-'06490'!F26)&gt;=10,(第3表!H33+第3表!I33)&gt;'06490'!F26*1.5,(第3表!H33+第3表!I33)-'06490'!F26&gt;0)</f>
        <v>#VALUE!</v>
      </c>
      <c r="I18" s="688" t="e">
        <f>AND(ABS((第3表!J33+第3表!K33)-'06490'!G26)&gt;=10,(第3表!J33+第3表!K33)&gt;'06490'!G26*1.5,(第3表!J33+第3表!K33)-'06490'!G26&gt;0)</f>
        <v>#VALUE!</v>
      </c>
      <c r="J18" s="688" t="e">
        <f>AND(ABS((第3表!J33+第3表!K33)-'06490'!G26)&gt;=10,(第3表!J33+第3表!K33)&gt;'06490'!G26*1.5,(第3表!J33+第3表!K33)-'06490'!G26&gt;0)</f>
        <v>#VALUE!</v>
      </c>
      <c r="K18" s="688" t="e">
        <f>AND(ABS((第3表!L33+第3表!M33)-'06490'!H26)&gt;=10,(第3表!L33+第3表!M33)&gt;'06490'!H26*1.5,(第3表!L33+第3表!M33)-'06490'!H26&gt;0)</f>
        <v>#VALUE!</v>
      </c>
      <c r="L18" s="688" t="e">
        <f>AND(ABS((第3表!L33+第3表!M33)-'06490'!H26)&gt;=10,(第3表!L33+第3表!M33)&gt;'06490'!H26*1.5,(第3表!L33+第3表!M33)-'06490'!H26&gt;0)</f>
        <v>#VALUE!</v>
      </c>
      <c r="M18" s="688" t="e">
        <f>AND(ABS((第3表!N33+第3表!O33)-'06490'!I26)&gt;=10,(第3表!N33+第3表!O33)&gt;'06490'!I26*1.5,(第3表!N33+第3表!O33)-'06490'!I26&gt;0)</f>
        <v>#VALUE!</v>
      </c>
      <c r="N18" s="688" t="e">
        <f>AND(ABS((第3表!N33+第3表!O33)-'06490'!I26)&gt;=10,(第3表!N33+第3表!O33)&gt;'06490'!I26*1.5,(第3表!N33+第3表!O33)-'06490'!I26&gt;0)</f>
        <v>#VALUE!</v>
      </c>
    </row>
    <row r="19" spans="1:26">
      <c r="B19" s="178" t="s">
        <v>26</v>
      </c>
      <c r="C19" s="688" t="e">
        <f>AND(ABS((第3表!D34+第3表!E34)-'06490'!D27)&gt;=10,(第3表!D34+第3表!E34)&gt;'06490'!D27*1.5,(第3表!D34+第3表!E34)-'06490'!D27&gt;0)</f>
        <v>#VALUE!</v>
      </c>
      <c r="D19" s="688" t="e">
        <f>AND(ABS((第3表!D34+第3表!E34)-'06490'!D27)&gt;=10,(第3表!D34+第3表!E34)&gt;'06490'!D27*1.5,(第3表!D34+第3表!E34)-'06490'!D27&gt;0)</f>
        <v>#VALUE!</v>
      </c>
      <c r="E19" s="688" t="e">
        <f>AND(ABS((第3表!F34+第3表!G34)-'06490'!E27)&gt;=10,(第3表!F34+第3表!G34)&gt;'06490'!E27*1.5,(第3表!F34+第3表!G34)-'06490'!E27&gt;0)</f>
        <v>#VALUE!</v>
      </c>
      <c r="F19" s="688" t="e">
        <f>AND(ABS((第3表!F34+第3表!G34)-'06490'!E27)&gt;=10,(第3表!F34+第3表!G34)&gt;'06490'!E27*1.5,(第3表!F34+第3表!G34)-'06490'!E27&gt;0)</f>
        <v>#VALUE!</v>
      </c>
      <c r="G19" s="688" t="e">
        <f>AND(ABS((第3表!H34+第3表!I34)-'06490'!F27)&gt;=10,(第3表!H34+第3表!I34)&gt;'06490'!F27*1.5,(第3表!H34+第3表!I34)-'06490'!F27&gt;0)</f>
        <v>#VALUE!</v>
      </c>
      <c r="H19" s="688" t="e">
        <f>AND(ABS((第3表!H34+第3表!I34)-'06490'!F27)&gt;=10,(第3表!H34+第3表!I34)&gt;'06490'!F27*1.5,(第3表!H34+第3表!I34)-'06490'!F27&gt;0)</f>
        <v>#VALUE!</v>
      </c>
      <c r="I19" s="688" t="e">
        <f>AND(ABS((第3表!J34+第3表!K34)-'06490'!G27)&gt;=10,(第3表!J34+第3表!K34)&gt;'06490'!G27*1.5,(第3表!J34+第3表!K34)-'06490'!G27&gt;0)</f>
        <v>#VALUE!</v>
      </c>
      <c r="J19" s="688" t="e">
        <f>AND(ABS((第3表!J34+第3表!K34)-'06490'!G27)&gt;=10,(第3表!J34+第3表!K34)&gt;'06490'!G27*1.5,(第3表!J34+第3表!K34)-'06490'!G27&gt;0)</f>
        <v>#VALUE!</v>
      </c>
      <c r="K19" s="688" t="e">
        <f>AND(ABS((第3表!L34+第3表!M34)-'06490'!H27)&gt;=10,(第3表!L34+第3表!M34)&gt;'06490'!H27*1.5,(第3表!L34+第3表!M34)-'06490'!H27&gt;0)</f>
        <v>#VALUE!</v>
      </c>
      <c r="L19" s="688" t="e">
        <f>AND(ABS((第3表!L34+第3表!M34)-'06490'!H27)&gt;=10,(第3表!L34+第3表!M34)&gt;'06490'!H27*1.5,(第3表!L34+第3表!M34)-'06490'!H27&gt;0)</f>
        <v>#VALUE!</v>
      </c>
      <c r="M19" s="688" t="e">
        <f>AND(ABS((第3表!N34+第3表!O34)-'06490'!I27)&gt;=10,(第3表!N34+第3表!O34)&gt;'06490'!I27*1.5,(第3表!N34+第3表!O34)-'06490'!I27&gt;0)</f>
        <v>#VALUE!</v>
      </c>
      <c r="N19" s="688" t="e">
        <f>AND(ABS((第3表!N34+第3表!O34)-'06490'!I27)&gt;=10,(第3表!N34+第3表!O34)&gt;'06490'!I27*1.5,(第3表!N34+第3表!O34)-'06490'!I27&gt;0)</f>
        <v>#VALUE!</v>
      </c>
    </row>
    <row r="20" spans="1:26">
      <c r="B20" s="178" t="s">
        <v>27</v>
      </c>
      <c r="C20" s="688" t="e">
        <f>AND(ABS((第3表!D35+第3表!E35)-'06490'!D28)&gt;=10,(第3表!D35+第3表!E35)&gt;'06490'!D28*1.5,(第3表!D35+第3表!E35)-'06490'!D28&gt;0)</f>
        <v>#VALUE!</v>
      </c>
      <c r="D20" s="688" t="e">
        <f>AND(ABS((第3表!D35+第3表!E35)-'06490'!D28)&gt;=10,(第3表!D35+第3表!E35)&gt;'06490'!D28*1.5,(第3表!D35+第3表!E35)-'06490'!D28&gt;0)</f>
        <v>#VALUE!</v>
      </c>
      <c r="E20" s="688" t="e">
        <f>AND(ABS((第3表!F35+第3表!G35)-'06490'!E28)&gt;=10,(第3表!F35+第3表!G35)&gt;'06490'!E28*1.5,(第3表!F35+第3表!G35)-'06490'!E28&gt;0)</f>
        <v>#VALUE!</v>
      </c>
      <c r="F20" s="688" t="e">
        <f>AND(ABS((第3表!F35+第3表!G35)-'06490'!E28)&gt;=10,(第3表!F35+第3表!G35)&gt;'06490'!E28*1.5,(第3表!F35+第3表!G35)-'06490'!E28&gt;0)</f>
        <v>#VALUE!</v>
      </c>
      <c r="G20" s="688" t="e">
        <f>AND(ABS((第3表!H35+第3表!I35)-'06490'!F28)&gt;=10,(第3表!H35+第3表!I35)&gt;'06490'!F28*1.5,(第3表!H35+第3表!I35)-'06490'!F28&gt;0)</f>
        <v>#VALUE!</v>
      </c>
      <c r="H20" s="688" t="e">
        <f>AND(ABS((第3表!H35+第3表!I35)-'06490'!F28)&gt;=10,(第3表!H35+第3表!I35)&gt;'06490'!F28*1.5,(第3表!H35+第3表!I35)-'06490'!F28&gt;0)</f>
        <v>#VALUE!</v>
      </c>
      <c r="I20" s="688" t="e">
        <f>AND(ABS((第3表!J35+第3表!K35)-'06490'!G28)&gt;=10,(第3表!J35+第3表!K35)&gt;'06490'!G28*1.5,(第3表!J35+第3表!K35)-'06490'!G28&gt;0)</f>
        <v>#VALUE!</v>
      </c>
      <c r="J20" s="688" t="e">
        <f>AND(ABS((第3表!J35+第3表!K35)-'06490'!G28)&gt;=10,(第3表!J35+第3表!K35)&gt;'06490'!G28*1.5,(第3表!J35+第3表!K35)-'06490'!G28&gt;0)</f>
        <v>#VALUE!</v>
      </c>
      <c r="K20" s="688" t="e">
        <f>AND(ABS((第3表!L35+第3表!M35)-'06490'!H28)&gt;=10,(第3表!L35+第3表!M35)&gt;'06490'!H28*1.5,(第3表!L35+第3表!M35)-'06490'!H28&gt;0)</f>
        <v>#VALUE!</v>
      </c>
      <c r="L20" s="688" t="e">
        <f>AND(ABS((第3表!L35+第3表!M35)-'06490'!H28)&gt;=10,(第3表!L35+第3表!M35)&gt;'06490'!H28*1.5,(第3表!L35+第3表!M35)-'06490'!H28&gt;0)</f>
        <v>#VALUE!</v>
      </c>
      <c r="M20" s="688" t="e">
        <f>AND(ABS((第3表!N35+第3表!O35)-'06490'!I28)&gt;=10,(第3表!N35+第3表!O35)&gt;'06490'!I28*1.5,(第3表!N35+第3表!O35)-'06490'!I28&gt;0)</f>
        <v>#VALUE!</v>
      </c>
      <c r="N20" s="688" t="e">
        <f>AND(ABS((第3表!N35+第3表!O35)-'06490'!I28)&gt;=10,(第3表!N35+第3表!O35)&gt;'06490'!I28*1.5,(第3表!N35+第3表!O35)-'06490'!I28&gt;0)</f>
        <v>#VALUE!</v>
      </c>
    </row>
    <row r="21" spans="1:26">
      <c r="A21" t="s">
        <v>562</v>
      </c>
      <c r="B21" s="178" t="s">
        <v>561</v>
      </c>
      <c r="C21" s="690" t="e">
        <f>AND(ABS((第3表!D31+第3表!E31)-'06490'!D24)&gt;=10, (ABS((第3表!D31+第3表!E31)-'06490'!D24)/ABS('06490'!D24))&gt;50%,(第3表!D31+第3表!E31)-'06490'!D24&lt;0)</f>
        <v>#VALUE!</v>
      </c>
      <c r="D21" s="690" t="e">
        <f>AND(ABS((第3表!D31+第3表!E31)-'06490'!D24)&gt;=10, (ABS((第3表!D31+第3表!E31)-'06490'!D24)/ABS('06490'!D24))&gt;50%,(第3表!D31+第3表!E31)-'06490'!D24&lt;0)</f>
        <v>#VALUE!</v>
      </c>
      <c r="E21" s="690" t="e">
        <f>AND(ABS((第3表!F31+第3表!G31)-'06490'!E24)&gt;=10, (ABS((第3表!F31+第3表!G31)-'06490'!E24)/ABS('06490'!E24))&gt;50%,(第3表!F31+第3表!G31)-'06490'!E24&lt;0)</f>
        <v>#VALUE!</v>
      </c>
      <c r="F21" s="690" t="e">
        <f>AND(ABS((第3表!F31+第3表!G31)-'06490'!E24)&gt;=10, (ABS((第3表!F31+第3表!G31)-'06490'!E24)/ABS('06490'!E24))&gt;50%,(第3表!F31+第3表!G31)-'06490'!E24&lt;0)</f>
        <v>#VALUE!</v>
      </c>
      <c r="G21" s="690" t="e">
        <f>AND(ABS((第3表!H31+第3表!I31)-'06490'!F24)&gt;=10, (ABS((第3表!H31+第3表!I31)-'06490'!F24)/ABS('06490'!F24))&gt;50%,(第3表!H31+第3表!I31)-'06490'!F24&lt;0)</f>
        <v>#VALUE!</v>
      </c>
      <c r="H21" s="690" t="e">
        <f>AND(ABS((第3表!H31+第3表!I31)-'06490'!F24)&gt;=10, (ABS((第3表!H31+第3表!I31)-'06490'!F24)/ABS('06490'!F24))&gt;50%,(第3表!H31+第3表!I31)-'06490'!F24&lt;0)</f>
        <v>#VALUE!</v>
      </c>
      <c r="I21" s="690" t="e">
        <f>AND(ABS((第3表!J31+第3表!K31)-'06490'!G24)&gt;=10, (ABS((第3表!J31+第3表!K31)-'06490'!G24)/ABS('06490'!G24))&gt;50%,(第3表!J31+第3表!K31)-'06490'!G24&lt;0)</f>
        <v>#VALUE!</v>
      </c>
      <c r="J21" s="690" t="e">
        <f>AND(ABS((第3表!J31+第3表!K31)-'06490'!G24)&gt;=10, (ABS((第3表!J31+第3表!K31)-'06490'!G24)/ABS('06490'!G24))&gt;50%,(第3表!J31+第3表!K31)-'06490'!G24&lt;0)</f>
        <v>#VALUE!</v>
      </c>
      <c r="K21" s="690" t="e">
        <f>AND(ABS((第3表!L31+第3表!M31)-'06490'!H24)&gt;=10, (ABS((第3表!L31+第3表!M31)-'06490'!H24)/ABS('06490'!H24))&gt;50%,(第3表!L31+第3表!M31)-'06490'!H24&lt;0)</f>
        <v>#VALUE!</v>
      </c>
      <c r="L21" s="690" t="e">
        <f>AND(ABS((第3表!L31+第3表!M31)-'06490'!H24)&gt;=10, (ABS((第3表!L31+第3表!M31)-'06490'!H24)/ABS('06490'!H24))&gt;50%,(第3表!L31+第3表!M31)-'06490'!H24&lt;0)</f>
        <v>#VALUE!</v>
      </c>
      <c r="M21" s="690" t="e">
        <f>AND(ABS((第3表!N31+第3表!O31)-'06490'!I24)&gt;=10, (ABS((第3表!N31+第3表!O31)-'06490'!I24)/ABS('06490'!I24))&gt;50%,(第3表!N31+第3表!O31)-'06490'!I24&lt;0)</f>
        <v>#VALUE!</v>
      </c>
      <c r="N21" s="690" t="e">
        <f>AND(ABS((第3表!N31+第3表!O31)-'06490'!I24)&gt;=10, (ABS((第3表!N31+第3表!O31)-'06490'!I24)/ABS('06490'!I24))&gt;50%,(第3表!N31+第3表!O31)-'06490'!I24&lt;0)</f>
        <v>#VALUE!</v>
      </c>
    </row>
    <row r="22" spans="1:26">
      <c r="B22" s="178" t="s">
        <v>24</v>
      </c>
      <c r="C22" s="690" t="e">
        <f>AND(ABS((第3表!D32+第3表!E32)-'06490'!D25)&gt;=10, (ABS((第3表!D32+第3表!E32)-'06490'!D25)/ABS('06490'!D25))&gt;50%,(第3表!D32+第3表!E32)-'06490'!D25&lt;0)</f>
        <v>#VALUE!</v>
      </c>
      <c r="D22" s="690" t="e">
        <f>AND(ABS((第3表!D32+第3表!E32)-'06490'!D25)&gt;=10, (ABS((第3表!D32+第3表!E32)-'06490'!D25)/ABS('06490'!D25))&gt;50%,(第3表!D32+第3表!E32)-'06490'!D25&lt;0)</f>
        <v>#VALUE!</v>
      </c>
      <c r="E22" s="690" t="e">
        <f>AND(ABS((第3表!F32+第3表!G32)-'06490'!E25)&gt;=10, (ABS((第3表!F32+第3表!G32)-'06490'!E25)/ABS('06490'!E25))&gt;50%,(第3表!F32+第3表!G32)-'06490'!E25&lt;0)</f>
        <v>#VALUE!</v>
      </c>
      <c r="F22" s="690" t="e">
        <f>AND(ABS((第3表!F32+第3表!G32)-'06490'!E25)&gt;=10, (ABS((第3表!F32+第3表!G32)-'06490'!E25)/ABS('06490'!E25))&gt;50%,(第3表!F32+第3表!G32)-'06490'!E25&lt;0)</f>
        <v>#VALUE!</v>
      </c>
      <c r="G22" s="690" t="e">
        <f>AND(ABS((第3表!H32+第3表!I32)-'06490'!F25)&gt;=10, (ABS((第3表!H32+第3表!I32)-'06490'!F25)/ABS('06490'!F25))&gt;50%,(第3表!H32+第3表!I32)-'06490'!F25&lt;0)</f>
        <v>#VALUE!</v>
      </c>
      <c r="H22" s="690" t="e">
        <f>AND(ABS((第3表!H32+第3表!I32)-'06490'!F25)&gt;=10, (ABS((第3表!H32+第3表!I32)-'06490'!F25)/ABS('06490'!F25))&gt;50%,(第3表!H32+第3表!I32)-'06490'!F25&lt;0)</f>
        <v>#VALUE!</v>
      </c>
      <c r="I22" s="690" t="e">
        <f>AND(ABS((第3表!J32+第3表!K32)-'06490'!G25)&gt;=10, (ABS((第3表!J32+第3表!K32)-'06490'!G25)/ABS('06490'!G25))&gt;50%,(第3表!J32+第3表!K32)-'06490'!G25&lt;0)</f>
        <v>#VALUE!</v>
      </c>
      <c r="J22" s="690" t="e">
        <f>AND(ABS((第3表!J32+第3表!K32)-'06490'!G25)&gt;=10, (ABS((第3表!J32+第3表!K32)-'06490'!G25)/ABS('06490'!G25))&gt;50%,(第3表!J32+第3表!K32)-'06490'!G25&lt;0)</f>
        <v>#VALUE!</v>
      </c>
      <c r="K22" s="690" t="e">
        <f>AND(ABS((第3表!L32+第3表!M32)-'06490'!H25)&gt;=10, (ABS((第3表!L32+第3表!M32)-'06490'!H25)/ABS('06490'!H25))&gt;50%,(第3表!L32+第3表!M32)-'06490'!H25&lt;0)</f>
        <v>#VALUE!</v>
      </c>
      <c r="L22" s="690" t="e">
        <f>AND(ABS((第3表!L32+第3表!M32)-'06490'!H25)&gt;=10, (ABS((第3表!L32+第3表!M32)-'06490'!H25)/ABS('06490'!H25))&gt;50%,(第3表!L32+第3表!M32)-'06490'!H25&lt;0)</f>
        <v>#VALUE!</v>
      </c>
      <c r="M22" s="690" t="e">
        <f>AND(ABS((第3表!N32+第3表!O32)-'06490'!I25)&gt;=10, (ABS((第3表!N32+第3表!O32)-'06490'!I25)/ABS('06490'!I25))&gt;50%,(第3表!N32+第3表!O32)-'06490'!I25&lt;0)</f>
        <v>#VALUE!</v>
      </c>
      <c r="N22" s="690" t="e">
        <f>AND(ABS((第3表!N32+第3表!O32)-'06490'!I25)&gt;=10, (ABS((第3表!N32+第3表!O32)-'06490'!I25)/ABS('06490'!I25))&gt;50%,(第3表!N32+第3表!O32)-'06490'!I25&lt;0)</f>
        <v>#VALUE!</v>
      </c>
    </row>
    <row r="23" spans="1:26">
      <c r="B23" s="178" t="s">
        <v>25</v>
      </c>
      <c r="C23" s="690" t="e">
        <f>AND(ABS((第3表!D33+第3表!E33)-'06490'!D26)&gt;=10, (ABS((第3表!D33+第3表!E33)-'06490'!D26)/ABS('06490'!D26))&gt;50%,(第3表!D33+第3表!E33)-'06490'!D26&lt;0)</f>
        <v>#VALUE!</v>
      </c>
      <c r="D23" s="690" t="e">
        <f>AND(ABS((第3表!D33+第3表!E33)-'06490'!D26)&gt;=10, (ABS((第3表!D33+第3表!E33)-'06490'!D26)/ABS('06490'!D26))&gt;50%,(第3表!D33+第3表!E33)-'06490'!D26&lt;0)</f>
        <v>#VALUE!</v>
      </c>
      <c r="E23" s="690" t="e">
        <f>AND(ABS((第3表!F33+第3表!G33)-'06490'!E26)&gt;=10, (ABS((第3表!F33+第3表!G33)-'06490'!E26)/ABS('06490'!E26))&gt;50%,(第3表!F33+第3表!G33)-'06490'!E26&lt;0)</f>
        <v>#VALUE!</v>
      </c>
      <c r="F23" s="690" t="e">
        <f>AND(ABS((第3表!F33+第3表!G33)-'06490'!E26)&gt;=10, (ABS((第3表!F33+第3表!G33)-'06490'!E26)/ABS('06490'!E26))&gt;50%,(第3表!F33+第3表!G33)-'06490'!E26&lt;0)</f>
        <v>#VALUE!</v>
      </c>
      <c r="G23" s="690" t="e">
        <f>AND(ABS((第3表!H33+第3表!I33)-'06490'!F26)&gt;=10, (ABS((第3表!H33+第3表!I33)-'06490'!F26)/ABS('06490'!F26))&gt;50%,(第3表!H33+第3表!I33)-'06490'!F26&lt;0)</f>
        <v>#VALUE!</v>
      </c>
      <c r="H23" s="690" t="e">
        <f>AND(ABS((第3表!H33+第3表!I33)-'06490'!F26)&gt;=10, (ABS((第3表!H33+第3表!I33)-'06490'!F26)/ABS('06490'!F26))&gt;50%,(第3表!H33+第3表!I33)-'06490'!F26&lt;0)</f>
        <v>#VALUE!</v>
      </c>
      <c r="I23" s="690" t="e">
        <f>AND(ABS((第3表!J33+第3表!K33)-'06490'!G26)&gt;=10, (ABS((第3表!J33+第3表!K33)-'06490'!G26)/ABS('06490'!G26))&gt;50%,(第3表!J33+第3表!K33)-'06490'!G26&lt;0)</f>
        <v>#VALUE!</v>
      </c>
      <c r="J23" s="690" t="e">
        <f>AND(ABS((第3表!J33+第3表!K33)-'06490'!G26)&gt;=10, (ABS((第3表!J33+第3表!K33)-'06490'!G26)/ABS('06490'!G26))&gt;50%,(第3表!J33+第3表!K33)-'06490'!G26&lt;0)</f>
        <v>#VALUE!</v>
      </c>
      <c r="K23" s="690" t="e">
        <f>AND(ABS((第3表!L33+第3表!M33)-'06490'!H26)&gt;=10, (ABS((第3表!L33+第3表!M33)-'06490'!H26)/ABS('06490'!H26))&gt;50%,(第3表!L33+第3表!M33)-'06490'!H26&lt;0)</f>
        <v>#VALUE!</v>
      </c>
      <c r="L23" s="690" t="e">
        <f>AND(ABS((第3表!L33+第3表!M33)-'06490'!H26)&gt;=10, (ABS((第3表!L33+第3表!M33)-'06490'!H26)/ABS('06490'!H26))&gt;50%,(第3表!L33+第3表!M33)-'06490'!H26&lt;0)</f>
        <v>#VALUE!</v>
      </c>
      <c r="M23" s="690" t="e">
        <f>AND(ABS((第3表!N33+第3表!O33)-'06490'!I26)&gt;=10, (ABS((第3表!N33+第3表!O33)-'06490'!I26)/ABS('06490'!I26))&gt;50%,(第3表!N33+第3表!O33)-'06490'!I26&lt;0)</f>
        <v>#VALUE!</v>
      </c>
      <c r="N23" s="690" t="e">
        <f>AND(ABS((第3表!N33+第3表!O33)-'06490'!I26)&gt;=10, (ABS((第3表!N33+第3表!O33)-'06490'!I26)/ABS('06490'!I26))&gt;50%,(第3表!N33+第3表!O33)-'06490'!I26&lt;0)</f>
        <v>#VALUE!</v>
      </c>
    </row>
    <row r="24" spans="1:26">
      <c r="B24" s="178" t="s">
        <v>26</v>
      </c>
      <c r="C24" s="690" t="e">
        <f>AND(ABS((第3表!D34+第3表!E34)-'06490'!D27)&gt;=10, (ABS((第3表!D34+第3表!E34)-'06490'!D27)/ABS('06490'!D27))&gt;50%,(第3表!D34+第3表!E34)-'06490'!D27&lt;0)</f>
        <v>#VALUE!</v>
      </c>
      <c r="D24" s="690" t="e">
        <f>AND(ABS((第3表!D34+第3表!E34)-'06490'!D27)&gt;=10, (ABS((第3表!D34+第3表!E34)-'06490'!D27)/ABS('06490'!D27))&gt;50%,(第3表!D34+第3表!E34)-'06490'!D27&lt;0)</f>
        <v>#VALUE!</v>
      </c>
      <c r="E24" s="690" t="e">
        <f>AND(ABS((第3表!F34+第3表!G34)-'06490'!E27)&gt;=10, (ABS((第3表!F34+第3表!G34)-'06490'!E27)/ABS('06490'!E27))&gt;50%,(第3表!F34+第3表!G34)-'06490'!E27&lt;0)</f>
        <v>#VALUE!</v>
      </c>
      <c r="F24" s="690" t="e">
        <f>AND(ABS((第3表!F34+第3表!G34)-'06490'!E27)&gt;=10, (ABS((第3表!F34+第3表!G34)-'06490'!E27)/ABS('06490'!E27))&gt;50%,(第3表!F34+第3表!G34)-'06490'!E27&lt;0)</f>
        <v>#VALUE!</v>
      </c>
      <c r="G24" s="690" t="e">
        <f>AND(ABS((第3表!H34+第3表!I34)-'06490'!F27)&gt;=10, (ABS((第3表!H34+第3表!I34)-'06490'!F27)/ABS('06490'!F27))&gt;50%,(第3表!H34+第3表!I34)-'06490'!F27&lt;0)</f>
        <v>#VALUE!</v>
      </c>
      <c r="H24" s="690" t="e">
        <f>AND(ABS((第3表!H34+第3表!I34)-'06490'!F27)&gt;=10, (ABS((第3表!H34+第3表!I34)-'06490'!F27)/ABS('06490'!F27))&gt;50%,(第3表!H34+第3表!I34)-'06490'!F27&lt;0)</f>
        <v>#VALUE!</v>
      </c>
      <c r="I24" s="690" t="e">
        <f>AND(ABS((第3表!J34+第3表!K34)-'06490'!G27)&gt;=10, (ABS((第3表!J34+第3表!K34)-'06490'!G27)/ABS('06490'!G27))&gt;50%,(第3表!J34+第3表!K34)-'06490'!G27&lt;0)</f>
        <v>#VALUE!</v>
      </c>
      <c r="J24" s="690" t="e">
        <f>AND(ABS((第3表!J34+第3表!K34)-'06490'!G27)&gt;=10, (ABS((第3表!J34+第3表!K34)-'06490'!G27)/ABS('06490'!G27))&gt;50%,(第3表!J34+第3表!K34)-'06490'!G27&lt;0)</f>
        <v>#VALUE!</v>
      </c>
      <c r="K24" s="690" t="e">
        <f>AND(ABS((第3表!L34+第3表!M34)-'06490'!H27)&gt;=10, (ABS((第3表!L34+第3表!M34)-'06490'!H27)/ABS('06490'!H27))&gt;50%,(第3表!L34+第3表!M34)-'06490'!H27&lt;0)</f>
        <v>#VALUE!</v>
      </c>
      <c r="L24" s="690" t="e">
        <f>AND(ABS((第3表!L34+第3表!M34)-'06490'!H27)&gt;=10, (ABS((第3表!L34+第3表!M34)-'06490'!H27)/ABS('06490'!H27))&gt;50%,(第3表!L34+第3表!M34)-'06490'!H27&lt;0)</f>
        <v>#VALUE!</v>
      </c>
      <c r="M24" s="690" t="e">
        <f>AND(ABS((第3表!N34+第3表!O34)-'06490'!I27)&gt;=10, (ABS((第3表!N34+第3表!O34)-'06490'!I27)/ABS('06490'!I27))&gt;50%,(第3表!N34+第3表!O34)-'06490'!I27&lt;0)</f>
        <v>#VALUE!</v>
      </c>
      <c r="N24" s="690" t="e">
        <f>AND(ABS((第3表!N34+第3表!O34)-'06490'!I27)&gt;=10, (ABS((第3表!N34+第3表!O34)-'06490'!I27)/ABS('06490'!I27))&gt;50%,(第3表!N34+第3表!O34)-'06490'!I27&lt;0)</f>
        <v>#VALUE!</v>
      </c>
    </row>
    <row r="25" spans="1:26">
      <c r="B25" s="178" t="s">
        <v>27</v>
      </c>
      <c r="C25" s="690" t="e">
        <f>AND(ABS((第3表!D35+第3表!E35)-'06490'!D28)&gt;=10, (ABS((第3表!D35+第3表!E35)-'06490'!D28)/ABS('06490'!D28))&gt;50%,(第3表!D35+第3表!E35)-'06490'!D28&lt;0)</f>
        <v>#VALUE!</v>
      </c>
      <c r="D25" s="690" t="e">
        <f>AND(ABS((第3表!D35+第3表!E35)-'06490'!D28)&gt;=10, (ABS((第3表!D35+第3表!E35)-'06490'!D28)/ABS('06490'!D28))&gt;50%,(第3表!D35+第3表!E35)-'06490'!D28&lt;0)</f>
        <v>#VALUE!</v>
      </c>
      <c r="E25" s="690" t="e">
        <f>AND(ABS((第3表!F35+第3表!G35)-'06490'!E28)&gt;=10, (ABS((第3表!F35+第3表!G35)-'06490'!E28)/ABS('06490'!E28))&gt;50%,(第3表!F35+第3表!G35)-'06490'!E28&lt;0)</f>
        <v>#VALUE!</v>
      </c>
      <c r="F25" s="690" t="e">
        <f>AND(ABS((第3表!F35+第3表!G35)-'06490'!E28)&gt;=10, (ABS((第3表!F35+第3表!G35)-'06490'!E28)/ABS('06490'!E28))&gt;50%,(第3表!F35+第3表!G35)-'06490'!E28&lt;0)</f>
        <v>#VALUE!</v>
      </c>
      <c r="G25" s="690" t="e">
        <f>AND(ABS((第3表!H35+第3表!I35)-'06490'!F28)&gt;=10, (ABS((第3表!H35+第3表!I35)-'06490'!F28)/ABS('06490'!F28))&gt;50%,(第3表!H35+第3表!I35)-'06490'!F28&lt;0)</f>
        <v>#VALUE!</v>
      </c>
      <c r="H25" s="690" t="e">
        <f>AND(ABS((第3表!H35+第3表!I35)-'06490'!F28)&gt;=10, (ABS((第3表!H35+第3表!I35)-'06490'!F28)/ABS('06490'!F28))&gt;50%,(第3表!H35+第3表!I35)-'06490'!F28&lt;0)</f>
        <v>#VALUE!</v>
      </c>
      <c r="I25" s="690" t="e">
        <f>AND(ABS((第3表!J35+第3表!K35)-'06490'!G28)&gt;=10, (ABS((第3表!J35+第3表!K35)-'06490'!G28)/ABS('06490'!G28))&gt;50%,(第3表!J35+第3表!K35)-'06490'!G28&lt;0)</f>
        <v>#VALUE!</v>
      </c>
      <c r="J25" s="690" t="e">
        <f>AND(ABS((第3表!J35+第3表!K35)-'06490'!G28)&gt;=10, (ABS((第3表!J35+第3表!K35)-'06490'!G28)/ABS('06490'!G28))&gt;50%,(第3表!J35+第3表!K35)-'06490'!G28&lt;0)</f>
        <v>#VALUE!</v>
      </c>
      <c r="K25" s="690" t="e">
        <f>AND(ABS((第3表!L35+第3表!M35)-'06490'!H28)&gt;=10, (ABS((第3表!L35+第3表!M35)-'06490'!H28)/ABS('06490'!H28))&gt;50%,(第3表!L35+第3表!M35)-'06490'!H28&lt;0)</f>
        <v>#VALUE!</v>
      </c>
      <c r="L25" s="690" t="e">
        <f>AND(ABS((第3表!L35+第3表!M35)-'06490'!H28)&gt;=10, (ABS((第3表!L35+第3表!M35)-'06490'!H28)/ABS('06490'!H28))&gt;50%,(第3表!L35+第3表!M35)-'06490'!H28&lt;0)</f>
        <v>#VALUE!</v>
      </c>
      <c r="M25" s="690" t="e">
        <f>AND(ABS((第3表!N35+第3表!O35)-'06490'!I28)&gt;=10, (ABS((第3表!N35+第3表!O35)-'06490'!I28)/ABS('06490'!I28))&gt;50%,(第3表!N35+第3表!O35)-'06490'!I28&lt;0)</f>
        <v>#VALUE!</v>
      </c>
      <c r="N25" s="690" t="e">
        <f>AND(ABS((第3表!N35+第3表!O35)-'06490'!I28)&gt;=10, (ABS((第3表!N35+第3表!O35)-'06490'!I28)/ABS('06490'!I28))&gt;50%,(第3表!N35+第3表!O35)-'06490'!I28&lt;0)</f>
        <v>#VALUE!</v>
      </c>
    </row>
    <row r="27" spans="1:26">
      <c r="A27" t="s">
        <v>564</v>
      </c>
    </row>
    <row r="28" spans="1:26" s="178" customFormat="1">
      <c r="C28" s="178" t="s">
        <v>558</v>
      </c>
      <c r="D28" s="178" t="s">
        <v>559</v>
      </c>
      <c r="E28" s="178" t="s">
        <v>6</v>
      </c>
      <c r="F28" s="178" t="s">
        <v>7</v>
      </c>
      <c r="G28" s="178" t="s">
        <v>8</v>
      </c>
      <c r="H28" s="178" t="s">
        <v>9</v>
      </c>
      <c r="I28" s="178" t="s">
        <v>10</v>
      </c>
      <c r="J28" s="178" t="s">
        <v>11</v>
      </c>
      <c r="K28" s="178" t="s">
        <v>12</v>
      </c>
      <c r="L28" s="178" t="s">
        <v>13</v>
      </c>
      <c r="M28" s="178" t="s">
        <v>14</v>
      </c>
      <c r="N28" s="178" t="s">
        <v>15</v>
      </c>
      <c r="O28" s="178" t="s">
        <v>16</v>
      </c>
      <c r="P28" s="178" t="s">
        <v>17</v>
      </c>
      <c r="Q28" s="178" t="s">
        <v>18</v>
      </c>
      <c r="R28" s="178" t="s">
        <v>19</v>
      </c>
      <c r="S28" s="178" t="s">
        <v>20</v>
      </c>
      <c r="T28" s="178" t="s">
        <v>21</v>
      </c>
      <c r="U28" s="178" t="s">
        <v>22</v>
      </c>
      <c r="V28" s="178" t="s">
        <v>77</v>
      </c>
      <c r="W28" s="178" t="s">
        <v>78</v>
      </c>
      <c r="X28" s="178" t="s">
        <v>79</v>
      </c>
      <c r="Y28" s="178" t="s">
        <v>80</v>
      </c>
      <c r="Z28" s="178" t="s">
        <v>81</v>
      </c>
    </row>
    <row r="29" spans="1:26">
      <c r="A29" t="s">
        <v>560</v>
      </c>
      <c r="B29" s="178" t="s">
        <v>561</v>
      </c>
      <c r="C29" s="688" t="e">
        <f>AND(ABS((第3表!D44+第3表!E44)-'06490'!D35)&gt;=10,(第3表!D44+第3表!E44)&gt;'06490'!D35*1.5,(第3表!D44+第3表!E44)-'06490'!D35&gt;0)</f>
        <v>#VALUE!</v>
      </c>
      <c r="D29" s="688" t="e">
        <f>AND(ABS((第3表!D44+第3表!E44)-'06490'!D35)&gt;=10,(第3表!D44+第3表!E44)&gt;'06490'!D35*1.5,(第3表!D44+第3表!E44)-'06490'!D35&gt;0)</f>
        <v>#VALUE!</v>
      </c>
      <c r="E29" s="688" t="e">
        <f>AND(ABS((第3表!F44+第3表!G44)-'06490'!E35)&gt;=10,(第3表!F44+第3表!G44)&gt;'06490'!E35*1.5,(第3表!F44+第3表!G44)-'06490'!E35&gt;0)</f>
        <v>#VALUE!</v>
      </c>
      <c r="F29" s="688" t="e">
        <f>AND(ABS((第3表!F44+第3表!G44)-'06490'!E35)&gt;=10,(第3表!F44+第3表!G44)&gt;'06490'!E35*1.5,(第3表!F44+第3表!G44)-'06490'!E35&gt;0)</f>
        <v>#VALUE!</v>
      </c>
      <c r="G29" s="688" t="e">
        <f>AND(ABS((第3表!H44+第3表!I44)-'06490'!F35)&gt;=10,(第3表!H44+第3表!I44)&gt;'06490'!F35*1.5,(第3表!H44+第3表!I44)-'06490'!F35&gt;0)</f>
        <v>#VALUE!</v>
      </c>
      <c r="H29" s="688" t="e">
        <f>AND(ABS((第3表!H44+第3表!I44)-'06490'!F35)&gt;=10,(第3表!H44+第3表!I44)&gt;'06490'!F35*1.5,(第3表!H44+第3表!I44)-'06490'!F35&gt;0)</f>
        <v>#VALUE!</v>
      </c>
      <c r="I29" s="688" t="e">
        <f>AND(ABS((第3表!J44+第3表!K44)-'06490'!G35)&gt;=10,(第3表!J44+第3表!K44)&gt;'06490'!G35*1.5,(第3表!J44+第3表!K44)-'06490'!G35&gt;0)</f>
        <v>#VALUE!</v>
      </c>
      <c r="J29" s="688" t="e">
        <f>AND(ABS((第3表!J44+第3表!K44)-'06490'!G35)&gt;=10,(第3表!J44+第3表!K44)&gt;'06490'!G35*1.5,(第3表!J44+第3表!K44)-'06490'!G35&gt;0)</f>
        <v>#VALUE!</v>
      </c>
      <c r="K29" s="688" t="e">
        <f>AND(ABS((第3表!L44+第3表!M44)-'06490'!H35)&gt;=10,(第3表!L44+第3表!M44)&gt;'06490'!H35*1.5,(第3表!L44+第3表!M44)-'06490'!H35&gt;0)</f>
        <v>#VALUE!</v>
      </c>
      <c r="L29" s="688" t="e">
        <f>AND(ABS((第3表!L44+第3表!M44)-'06490'!H35)&gt;=10,(第3表!L44+第3表!M44)&gt;'06490'!H35*1.5,(第3表!L44+第3表!M44)-'06490'!H35&gt;0)</f>
        <v>#VALUE!</v>
      </c>
      <c r="M29" s="688" t="e">
        <f>AND(ABS((第3表!N44+第3表!O44)-'06490'!I35)&gt;=10,(第3表!N44+第3表!O44)&gt;'06490'!I35*1.5,(第3表!N44+第3表!O44)-'06490'!I35&gt;0)</f>
        <v>#VALUE!</v>
      </c>
      <c r="N29" s="688" t="e">
        <f>AND(ABS((第3表!N44+第3表!O44)-'06490'!I35)&gt;=10,(第3表!N44+第3表!O44)&gt;'06490'!I35*1.5,(第3表!N44+第3表!O44)-'06490'!I35&gt;0)</f>
        <v>#VALUE!</v>
      </c>
      <c r="O29" s="688" t="e">
        <f>AND(ABS((第3表!P44+第3表!Q44)-'06490'!J35)&gt;=10,(第3表!P44+第3表!Q44)&gt;'06490'!J35*1.5,(第3表!P44+第3表!Q44)-'06490'!J35&gt;0)</f>
        <v>#VALUE!</v>
      </c>
      <c r="P29" s="688" t="e">
        <f>AND(ABS((第3表!P44+第3表!Q44)-'06490'!J35)&gt;=10,(第3表!P44+第3表!Q44)&gt;'06490'!J35*1.5,(第3表!P44+第3表!Q44)-'06490'!J35&gt;0)</f>
        <v>#VALUE!</v>
      </c>
      <c r="Q29" s="688" t="e">
        <f>AND(ABS((第3表!R44+第3表!S44)-'06490'!K35)&gt;=10,(第3表!R44+第3表!S44)&gt;'06490'!K35*1.5,(第3表!R44+第3表!S44)-'06490'!K35&gt;0)</f>
        <v>#VALUE!</v>
      </c>
      <c r="R29" s="688" t="e">
        <f>AND(ABS((第3表!R44+第3表!S44)-'06490'!K35)&gt;=10,(第3表!R44+第3表!S44)&gt;'06490'!K35*1.5,(第3表!R44+第3表!S44)-'06490'!K35&gt;0)</f>
        <v>#VALUE!</v>
      </c>
      <c r="S29" s="688" t="e">
        <f>AND(ABS((第3表!T44+第3表!U44)-'06490'!L35)&gt;=10,(第3表!T44+第3表!U44)&gt;'06490'!L35*1.5,(第3表!T44+第3表!U44)-'06490'!L35&gt;0)</f>
        <v>#VALUE!</v>
      </c>
      <c r="T29" s="688" t="e">
        <f>AND(ABS((第3表!T44+第3表!U44)-'06490'!L35)&gt;=10,(第3表!T44+第3表!U44)&gt;'06490'!L35*1.5,(第3表!T44+第3表!U44)-'06490'!L35&gt;0)</f>
        <v>#VALUE!</v>
      </c>
      <c r="U29" s="688" t="e">
        <f>AND(ABS((第3表!V44+第3表!W44)-'06490'!M35)&gt;=10,(第3表!V44+第3表!W44)&gt;'06490'!M35*1.5,(第3表!V44+第3表!W44)-'06490'!M35&gt;0)</f>
        <v>#VALUE!</v>
      </c>
      <c r="V29" s="688" t="e">
        <f>AND(ABS((第3表!V44+第3表!W44)-'06490'!M35)&gt;=10,(第3表!V44+第3表!W44)&gt;'06490'!M35*1.5,(第3表!V44+第3表!W44)-'06490'!M35&gt;0)</f>
        <v>#VALUE!</v>
      </c>
      <c r="W29" s="688" t="e">
        <f>AND(ABS((第3表!X44+第3表!Y44)-'06490'!N35)&gt;=10,(第3表!X44+第3表!Y44)&gt;'06490'!N35*1.5,(第3表!X44+第3表!Y44)-'06490'!N35&gt;0)</f>
        <v>#VALUE!</v>
      </c>
      <c r="X29" s="688" t="e">
        <f>AND(ABS((第3表!X44+第3表!Y44)-'06490'!N35)&gt;=10,(第3表!X44+第3表!Y44)&gt;'06490'!N35*1.5,(第3表!X44+第3表!Y44)-'06490'!N35&gt;0)</f>
        <v>#VALUE!</v>
      </c>
      <c r="Y29" s="688" t="e">
        <f>AND(ABS((第3表!Z44+第3表!AA44)-'06490'!O35)&gt;=10,(第3表!Z44+第3表!AA44)&gt;'06490'!O35*1.5,(第3表!Z44+第3表!AA44)-'06490'!O35&gt;0)</f>
        <v>#VALUE!</v>
      </c>
      <c r="Z29" s="688" t="e">
        <f>AND(ABS((第3表!Z44+第3表!AA44)-'06490'!O35)&gt;=10,(第3表!Z44+第3表!AA44)&gt;'06490'!O35*1.5,(第3表!Z44+第3表!AA44)-'06490'!O35&gt;0)</f>
        <v>#VALUE!</v>
      </c>
    </row>
    <row r="30" spans="1:26">
      <c r="B30" s="178" t="s">
        <v>24</v>
      </c>
      <c r="C30" s="688" t="e">
        <f>AND(ABS((第3表!D45+第3表!E45)-'06490'!D36)&gt;=10,(第3表!D45+第3表!E45)&gt;'06490'!D36*1.5,(第3表!D45+第3表!E45)-'06490'!D36&gt;0)</f>
        <v>#VALUE!</v>
      </c>
      <c r="D30" s="688" t="e">
        <f>AND(ABS((第3表!D45+第3表!E45)-'06490'!D36)&gt;=10,(第3表!D45+第3表!E45)&gt;'06490'!D36*1.5,(第3表!D45+第3表!E45)-'06490'!D36&gt;0)</f>
        <v>#VALUE!</v>
      </c>
      <c r="E30" s="688" t="e">
        <f>AND(ABS((第3表!F45+第3表!G45)-'06490'!E36)&gt;=10,(第3表!F45+第3表!G45)&gt;'06490'!E36*1.5,(第3表!F45+第3表!G45)-'06490'!E36&gt;0)</f>
        <v>#VALUE!</v>
      </c>
      <c r="F30" s="688" t="e">
        <f>AND(ABS((第3表!F45+第3表!G45)-'06490'!E36)&gt;=10,(第3表!F45+第3表!G45)&gt;'06490'!E36*1.5,(第3表!F45+第3表!G45)-'06490'!E36&gt;0)</f>
        <v>#VALUE!</v>
      </c>
      <c r="G30" s="688" t="e">
        <f>AND(ABS((第3表!H45+第3表!I45)-'06490'!F36)&gt;=10,(第3表!H45+第3表!I45)&gt;'06490'!F36*1.5,(第3表!H45+第3表!I45)-'06490'!F36&gt;0)</f>
        <v>#VALUE!</v>
      </c>
      <c r="H30" s="688" t="e">
        <f>AND(ABS((第3表!H45+第3表!I45)-'06490'!F36)&gt;=10,(第3表!H45+第3表!I45)&gt;'06490'!F36*1.5,(第3表!H45+第3表!I45)-'06490'!F36&gt;0)</f>
        <v>#VALUE!</v>
      </c>
      <c r="I30" s="688" t="e">
        <f>AND(ABS((第3表!J45+第3表!K45)-'06490'!G36)&gt;=10,(第3表!J45+第3表!K45)&gt;'06490'!G36*1.5,(第3表!J45+第3表!K45)-'06490'!G36&gt;0)</f>
        <v>#VALUE!</v>
      </c>
      <c r="J30" s="688" t="e">
        <f>AND(ABS((第3表!J45+第3表!K45)-'06490'!G36)&gt;=10,(第3表!J45+第3表!K45)&gt;'06490'!G36*1.5,(第3表!J45+第3表!K45)-'06490'!G36&gt;0)</f>
        <v>#VALUE!</v>
      </c>
      <c r="K30" s="688" t="e">
        <f>AND(ABS((第3表!L45+第3表!M45)-'06490'!H36)&gt;=10,(第3表!L45+第3表!M45)&gt;'06490'!H36*1.5,(第3表!L45+第3表!M45)-'06490'!H36&gt;0)</f>
        <v>#VALUE!</v>
      </c>
      <c r="L30" s="688" t="e">
        <f>AND(ABS((第3表!L45+第3表!M45)-'06490'!H36)&gt;=10,(第3表!L45+第3表!M45)&gt;'06490'!H36*1.5,(第3表!L45+第3表!M45)-'06490'!H36&gt;0)</f>
        <v>#VALUE!</v>
      </c>
      <c r="M30" s="688" t="e">
        <f>AND(ABS((第3表!N45+第3表!O45)-'06490'!I36)&gt;=10,(第3表!N45+第3表!O45)&gt;'06490'!I36*1.5,(第3表!N45+第3表!O45)-'06490'!I36&gt;0)</f>
        <v>#VALUE!</v>
      </c>
      <c r="N30" s="688" t="e">
        <f>AND(ABS((第3表!N45+第3表!O45)-'06490'!I36)&gt;=10,(第3表!N45+第3表!O45)&gt;'06490'!I36*1.5,(第3表!N45+第3表!O45)-'06490'!I36&gt;0)</f>
        <v>#VALUE!</v>
      </c>
      <c r="O30" s="688" t="e">
        <f>AND(ABS((第3表!P45+第3表!Q45)-'06490'!J36)&gt;=10,(第3表!P45+第3表!Q45)&gt;'06490'!J36*1.5,(第3表!P45+第3表!Q45)-'06490'!J36&gt;0)</f>
        <v>#VALUE!</v>
      </c>
      <c r="P30" s="688" t="e">
        <f>AND(ABS((第3表!P45+第3表!Q45)-'06490'!J36)&gt;=10,(第3表!P45+第3表!Q45)&gt;'06490'!J36*1.5,(第3表!P45+第3表!Q45)-'06490'!J36&gt;0)</f>
        <v>#VALUE!</v>
      </c>
      <c r="Q30" s="688" t="e">
        <f>AND(ABS((第3表!R45+第3表!S45)-'06490'!K36)&gt;=10,(第3表!R45+第3表!S45)&gt;'06490'!K36*1.5,(第3表!R45+第3表!S45)-'06490'!K36&gt;0)</f>
        <v>#VALUE!</v>
      </c>
      <c r="R30" s="688" t="e">
        <f>AND(ABS((第3表!R45+第3表!S45)-'06490'!K36)&gt;=10,(第3表!R45+第3表!S45)&gt;'06490'!K36*1.5,(第3表!R45+第3表!S45)-'06490'!K36&gt;0)</f>
        <v>#VALUE!</v>
      </c>
      <c r="S30" s="688" t="e">
        <f>AND(ABS((第3表!T45+第3表!U45)-'06490'!L36)&gt;=10,(第3表!T45+第3表!U45)&gt;'06490'!L36*1.5,(第3表!T45+第3表!U45)-'06490'!L36&gt;0)</f>
        <v>#VALUE!</v>
      </c>
      <c r="T30" s="688" t="e">
        <f>AND(ABS((第3表!T45+第3表!U45)-'06490'!L36)&gt;=10,(第3表!T45+第3表!U45)&gt;'06490'!L36*1.5,(第3表!T45+第3表!U45)-'06490'!L36&gt;0)</f>
        <v>#VALUE!</v>
      </c>
      <c r="U30" s="688" t="e">
        <f>AND(ABS((第3表!V45+第3表!W45)-'06490'!M36)&gt;=10,(第3表!V45+第3表!W45)&gt;'06490'!M36*1.5,(第3表!V45+第3表!W45)-'06490'!M36&gt;0)</f>
        <v>#VALUE!</v>
      </c>
      <c r="V30" s="688" t="e">
        <f>AND(ABS((第3表!V45+第3表!W45)-'06490'!M36)&gt;=10,(第3表!V45+第3表!W45)&gt;'06490'!M36*1.5,(第3表!V45+第3表!W45)-'06490'!M36&gt;0)</f>
        <v>#VALUE!</v>
      </c>
      <c r="W30" s="688" t="e">
        <f>AND(ABS((第3表!X45+第3表!Y45)-'06490'!N36)&gt;=10,(第3表!X45+第3表!Y45)&gt;'06490'!N36*1.5,(第3表!X45+第3表!Y45)-'06490'!N36&gt;0)</f>
        <v>#VALUE!</v>
      </c>
      <c r="X30" s="688" t="e">
        <f>AND(ABS((第3表!X45+第3表!Y45)-'06490'!N36)&gt;=10,(第3表!X45+第3表!Y45)&gt;'06490'!N36*1.5,(第3表!X45+第3表!Y45)-'06490'!N36&gt;0)</f>
        <v>#VALUE!</v>
      </c>
      <c r="Y30" s="688" t="e">
        <f>AND(ABS((第3表!Z45+第3表!AA45)-'06490'!O36)&gt;=10,(第3表!Z45+第3表!AA45)&gt;'06490'!O36*1.5,(第3表!Z45+第3表!AA45)-'06490'!O36&gt;0)</f>
        <v>#VALUE!</v>
      </c>
      <c r="Z30" s="688" t="e">
        <f>AND(ABS((第3表!Z45+第3表!AA45)-'06490'!O36)&gt;=10,(第3表!Z45+第3表!AA45)&gt;'06490'!O36*1.5,(第3表!Z45+第3表!AA45)-'06490'!O36&gt;0)</f>
        <v>#VALUE!</v>
      </c>
    </row>
    <row r="31" spans="1:26">
      <c r="B31" s="178" t="s">
        <v>25</v>
      </c>
      <c r="C31" s="688" t="e">
        <f>AND(ABS((第3表!D46+第3表!E46)-'06490'!D37)&gt;=10,(第3表!D46+第3表!E46)&gt;'06490'!D37*1.5,(第3表!D46+第3表!E46)-'06490'!D37&gt;0)</f>
        <v>#VALUE!</v>
      </c>
      <c r="D31" s="688" t="e">
        <f>AND(ABS((第3表!D46+第3表!E46)-'06490'!D37)&gt;=10,(第3表!D46+第3表!E46)&gt;'06490'!D37*1.5,(第3表!D46+第3表!E46)-'06490'!D37&gt;0)</f>
        <v>#VALUE!</v>
      </c>
      <c r="E31" s="688" t="e">
        <f>AND(ABS((第3表!F46+第3表!G46)-'06490'!E37)&gt;=10,(第3表!F46+第3表!G46)&gt;'06490'!E37*1.5,(第3表!F46+第3表!G46)-'06490'!E37&gt;0)</f>
        <v>#VALUE!</v>
      </c>
      <c r="F31" s="688" t="e">
        <f>AND(ABS((第3表!F46+第3表!G46)-'06490'!E37)&gt;=10,(第3表!F46+第3表!G46)&gt;'06490'!E37*1.5,(第3表!F46+第3表!G46)-'06490'!E37&gt;0)</f>
        <v>#VALUE!</v>
      </c>
      <c r="G31" s="688" t="e">
        <f>AND(ABS((第3表!H46+第3表!I46)-'06490'!F37)&gt;=10,(第3表!H46+第3表!I46)&gt;'06490'!F37*1.5,(第3表!H46+第3表!I46)-'06490'!F37&gt;0)</f>
        <v>#VALUE!</v>
      </c>
      <c r="H31" s="688" t="e">
        <f>AND(ABS((第3表!H46+第3表!I46)-'06490'!F37)&gt;=10,(第3表!H46+第3表!I46)&gt;'06490'!F37*1.5,(第3表!H46+第3表!I46)-'06490'!F37&gt;0)</f>
        <v>#VALUE!</v>
      </c>
      <c r="I31" s="688" t="e">
        <f>AND(ABS((第3表!J46+第3表!K46)-'06490'!G37)&gt;=10,(第3表!J46+第3表!K46)&gt;'06490'!G37*1.5,(第3表!J46+第3表!K46)-'06490'!G37&gt;0)</f>
        <v>#VALUE!</v>
      </c>
      <c r="J31" s="688" t="e">
        <f>AND(ABS((第3表!J46+第3表!K46)-'06490'!G37)&gt;=10,(第3表!J46+第3表!K46)&gt;'06490'!G37*1.5,(第3表!J46+第3表!K46)-'06490'!G37&gt;0)</f>
        <v>#VALUE!</v>
      </c>
      <c r="K31" s="688" t="e">
        <f>AND(ABS((第3表!L46+第3表!M46)-'06490'!H37)&gt;=10,(第3表!L46+第3表!M46)&gt;'06490'!H37*1.5,(第3表!L46+第3表!M46)-'06490'!H37&gt;0)</f>
        <v>#VALUE!</v>
      </c>
      <c r="L31" s="688" t="e">
        <f>AND(ABS((第3表!L46+第3表!M46)-'06490'!H37)&gt;=10,(第3表!L46+第3表!M46)&gt;'06490'!H37*1.5,(第3表!L46+第3表!M46)-'06490'!H37&gt;0)</f>
        <v>#VALUE!</v>
      </c>
      <c r="M31" s="688" t="e">
        <f>AND(ABS((第3表!N46+第3表!O46)-'06490'!I37)&gt;=10,(第3表!N46+第3表!O46)&gt;'06490'!I37*1.5,(第3表!N46+第3表!O46)-'06490'!I37&gt;0)</f>
        <v>#VALUE!</v>
      </c>
      <c r="N31" s="688" t="e">
        <f>AND(ABS((第3表!N46+第3表!O46)-'06490'!I37)&gt;=10,(第3表!N46+第3表!O46)&gt;'06490'!I37*1.5,(第3表!N46+第3表!O46)-'06490'!I37&gt;0)</f>
        <v>#VALUE!</v>
      </c>
      <c r="O31" s="688" t="e">
        <f>AND(ABS((第3表!P46+第3表!Q46)-'06490'!J37)&gt;=10,(第3表!P46+第3表!Q46)&gt;'06490'!J37*1.5,(第3表!P46+第3表!Q46)-'06490'!J37&gt;0)</f>
        <v>#VALUE!</v>
      </c>
      <c r="P31" s="688" t="e">
        <f>AND(ABS((第3表!P46+第3表!Q46)-'06490'!J37)&gt;=10,(第3表!P46+第3表!Q46)&gt;'06490'!J37*1.5,(第3表!P46+第3表!Q46)-'06490'!J37&gt;0)</f>
        <v>#VALUE!</v>
      </c>
      <c r="Q31" s="688" t="e">
        <f>AND(ABS((第3表!R46+第3表!S46)-'06490'!K37)&gt;=10,(第3表!R46+第3表!S46)&gt;'06490'!K37*1.5,(第3表!R46+第3表!S46)-'06490'!K37&gt;0)</f>
        <v>#VALUE!</v>
      </c>
      <c r="R31" s="688" t="e">
        <f>AND(ABS((第3表!R46+第3表!S46)-'06490'!K37)&gt;=10,(第3表!R46+第3表!S46)&gt;'06490'!K37*1.5,(第3表!R46+第3表!S46)-'06490'!K37&gt;0)</f>
        <v>#VALUE!</v>
      </c>
      <c r="S31" s="688" t="e">
        <f>AND(ABS((第3表!T46+第3表!U46)-'06490'!L37)&gt;=10,(第3表!T46+第3表!U46)&gt;'06490'!L37*1.5,(第3表!T46+第3表!U46)-'06490'!L37&gt;0)</f>
        <v>#VALUE!</v>
      </c>
      <c r="T31" s="688" t="e">
        <f>AND(ABS((第3表!T46+第3表!U46)-'06490'!L37)&gt;=10,(第3表!T46+第3表!U46)&gt;'06490'!L37*1.5,(第3表!T46+第3表!U46)-'06490'!L37&gt;0)</f>
        <v>#VALUE!</v>
      </c>
      <c r="U31" s="688" t="e">
        <f>AND(ABS((第3表!V46+第3表!W46)-'06490'!M37)&gt;=10,(第3表!V46+第3表!W46)&gt;'06490'!M37*1.5,(第3表!V46+第3表!W46)-'06490'!M37&gt;0)</f>
        <v>#VALUE!</v>
      </c>
      <c r="V31" s="688" t="e">
        <f>AND(ABS((第3表!V46+第3表!W46)-'06490'!M37)&gt;=10,(第3表!V46+第3表!W46)&gt;'06490'!M37*1.5,(第3表!V46+第3表!W46)-'06490'!M37&gt;0)</f>
        <v>#VALUE!</v>
      </c>
      <c r="W31" s="688" t="e">
        <f>AND(ABS((第3表!X46+第3表!Y46)-'06490'!N37)&gt;=10,(第3表!X46+第3表!Y46)&gt;'06490'!N37*1.5,(第3表!X46+第3表!Y46)-'06490'!N37&gt;0)</f>
        <v>#VALUE!</v>
      </c>
      <c r="X31" s="688" t="e">
        <f>AND(ABS((第3表!X46+第3表!Y46)-'06490'!N37)&gt;=10,(第3表!X46+第3表!Y46)&gt;'06490'!N37*1.5,(第3表!X46+第3表!Y46)-'06490'!N37&gt;0)</f>
        <v>#VALUE!</v>
      </c>
      <c r="Y31" s="688" t="e">
        <f>AND(ABS((第3表!Z46+第3表!AA46)-'06490'!O37)&gt;=10,(第3表!Z46+第3表!AA46)&gt;'06490'!O37*1.5,(第3表!Z46+第3表!AA46)-'06490'!O37&gt;0)</f>
        <v>#VALUE!</v>
      </c>
      <c r="Z31" s="688" t="e">
        <f>AND(ABS((第3表!Z46+第3表!AA46)-'06490'!O37)&gt;=10,(第3表!Z46+第3表!AA46)&gt;'06490'!O37*1.5,(第3表!Z46+第3表!AA46)-'06490'!O37&gt;0)</f>
        <v>#VALUE!</v>
      </c>
    </row>
    <row r="32" spans="1:26">
      <c r="B32" s="178" t="s">
        <v>26</v>
      </c>
      <c r="C32" s="688" t="e">
        <f>AND(ABS((第3表!D47+第3表!E47)-'06490'!D38)&gt;=10,(第3表!D47+第3表!E47)&gt;'06490'!D38*1.5,(第3表!D47+第3表!E47)-'06490'!D38&gt;0)</f>
        <v>#VALUE!</v>
      </c>
      <c r="D32" s="688" t="e">
        <f>AND(ABS((第3表!D47+第3表!E47)-'06490'!D38)&gt;=10,(第3表!D47+第3表!E47)&gt;'06490'!D38*1.5,(第3表!D47+第3表!E47)-'06490'!D38&gt;0)</f>
        <v>#VALUE!</v>
      </c>
      <c r="E32" s="688" t="e">
        <f>AND(ABS((第3表!F47+第3表!G47)-'06490'!E38)&gt;=10,(第3表!F47+第3表!G47)&gt;'06490'!E38*1.5,(第3表!F47+第3表!G47)-'06490'!E38&gt;0)</f>
        <v>#VALUE!</v>
      </c>
      <c r="F32" s="688" t="e">
        <f>AND(ABS((第3表!F47+第3表!G47)-'06490'!E38)&gt;=10,(第3表!F47+第3表!G47)&gt;'06490'!E38*1.5,(第3表!F47+第3表!G47)-'06490'!E38&gt;0)</f>
        <v>#VALUE!</v>
      </c>
      <c r="G32" s="688" t="e">
        <f>AND(ABS((第3表!H47+第3表!I47)-'06490'!F38)&gt;=10,(第3表!H47+第3表!I47)&gt;'06490'!F38*1.5,(第3表!H47+第3表!I47)-'06490'!F38&gt;0)</f>
        <v>#VALUE!</v>
      </c>
      <c r="H32" s="688" t="e">
        <f>AND(ABS((第3表!H47+第3表!I47)-'06490'!F38)&gt;=10,(第3表!H47+第3表!I47)&gt;'06490'!F38*1.5,(第3表!H47+第3表!I47)-'06490'!F38&gt;0)</f>
        <v>#VALUE!</v>
      </c>
      <c r="I32" s="688" t="e">
        <f>AND(ABS((第3表!J47+第3表!K47)-'06490'!G38)&gt;=10,(第3表!J47+第3表!K47)&gt;'06490'!G38*1.5,(第3表!J47+第3表!K47)-'06490'!G38&gt;0)</f>
        <v>#VALUE!</v>
      </c>
      <c r="J32" s="688" t="e">
        <f>AND(ABS((第3表!J47+第3表!K47)-'06490'!G38)&gt;=10,(第3表!J47+第3表!K47)&gt;'06490'!G38*1.5,(第3表!J47+第3表!K47)-'06490'!G38&gt;0)</f>
        <v>#VALUE!</v>
      </c>
      <c r="K32" s="688" t="e">
        <f>AND(ABS((第3表!L47+第3表!M47)-'06490'!H38)&gt;=10,(第3表!L47+第3表!M47)&gt;'06490'!H38*1.5,(第3表!L47+第3表!M47)-'06490'!H38&gt;0)</f>
        <v>#VALUE!</v>
      </c>
      <c r="L32" s="688" t="e">
        <f>AND(ABS((第3表!L47+第3表!M47)-'06490'!H38)&gt;=10,(第3表!L47+第3表!M47)&gt;'06490'!H38*1.5,(第3表!L47+第3表!M47)-'06490'!H38&gt;0)</f>
        <v>#VALUE!</v>
      </c>
      <c r="M32" s="688" t="e">
        <f>AND(ABS((第3表!N47+第3表!O47)-'06490'!I38)&gt;=10,(第3表!N47+第3表!O47)&gt;'06490'!I38*1.5,(第3表!N47+第3表!O47)-'06490'!I38&gt;0)</f>
        <v>#VALUE!</v>
      </c>
      <c r="N32" s="688" t="e">
        <f>AND(ABS((第3表!N47+第3表!O47)-'06490'!I38)&gt;=10,(第3表!N47+第3表!O47)&gt;'06490'!I38*1.5,(第3表!N47+第3表!O47)-'06490'!I38&gt;0)</f>
        <v>#VALUE!</v>
      </c>
      <c r="O32" s="688" t="e">
        <f>AND(ABS((第3表!P47+第3表!Q47)-'06490'!J38)&gt;=10,(第3表!P47+第3表!Q47)&gt;'06490'!J38*1.5,(第3表!P47+第3表!Q47)-'06490'!J38&gt;0)</f>
        <v>#VALUE!</v>
      </c>
      <c r="P32" s="688" t="e">
        <f>AND(ABS((第3表!P47+第3表!Q47)-'06490'!J38)&gt;=10,(第3表!P47+第3表!Q47)&gt;'06490'!J38*1.5,(第3表!P47+第3表!Q47)-'06490'!J38&gt;0)</f>
        <v>#VALUE!</v>
      </c>
      <c r="Q32" s="688" t="e">
        <f>AND(ABS((第3表!R47+第3表!S47)-'06490'!K38)&gt;=10,(第3表!R47+第3表!S47)&gt;'06490'!K38*1.5,(第3表!R47+第3表!S47)-'06490'!K38&gt;0)</f>
        <v>#VALUE!</v>
      </c>
      <c r="R32" s="688" t="e">
        <f>AND(ABS((第3表!R47+第3表!S47)-'06490'!K38)&gt;=10,(第3表!R47+第3表!S47)&gt;'06490'!K38*1.5,(第3表!R47+第3表!S47)-'06490'!K38&gt;0)</f>
        <v>#VALUE!</v>
      </c>
      <c r="S32" s="688" t="e">
        <f>AND(ABS((第3表!T47+第3表!U47)-'06490'!L38)&gt;=10,(第3表!T47+第3表!U47)&gt;'06490'!L38*1.5,(第3表!T47+第3表!U47)-'06490'!L38&gt;0)</f>
        <v>#VALUE!</v>
      </c>
      <c r="T32" s="688" t="e">
        <f>AND(ABS((第3表!T47+第3表!U47)-'06490'!L38)&gt;=10,(第3表!T47+第3表!U47)&gt;'06490'!L38*1.5,(第3表!T47+第3表!U47)-'06490'!L38&gt;0)</f>
        <v>#VALUE!</v>
      </c>
      <c r="U32" s="688" t="e">
        <f>AND(ABS((第3表!V47+第3表!W47)-'06490'!M38)&gt;=10,(第3表!V47+第3表!W47)&gt;'06490'!M38*1.5,(第3表!V47+第3表!W47)-'06490'!M38&gt;0)</f>
        <v>#VALUE!</v>
      </c>
      <c r="V32" s="688" t="e">
        <f>AND(ABS((第3表!V47+第3表!W47)-'06490'!M38)&gt;=10,(第3表!V47+第3表!W47)&gt;'06490'!M38*1.5,(第3表!V47+第3表!W47)-'06490'!M38&gt;0)</f>
        <v>#VALUE!</v>
      </c>
      <c r="W32" s="688" t="e">
        <f>AND(ABS((第3表!X47+第3表!Y47)-'06490'!N38)&gt;=10,(第3表!X47+第3表!Y47)&gt;'06490'!N38*1.5,(第3表!X47+第3表!Y47)-'06490'!N38&gt;0)</f>
        <v>#VALUE!</v>
      </c>
      <c r="X32" s="688" t="e">
        <f>AND(ABS((第3表!X47+第3表!Y47)-'06490'!N38)&gt;=10,(第3表!X47+第3表!Y47)&gt;'06490'!N38*1.5,(第3表!X47+第3表!Y47)-'06490'!N38&gt;0)</f>
        <v>#VALUE!</v>
      </c>
      <c r="Y32" s="688" t="e">
        <f>AND(ABS((第3表!Z47+第3表!AA47)-'06490'!O38)&gt;=10,(第3表!Z47+第3表!AA47)&gt;'06490'!O38*1.5,(第3表!Z47+第3表!AA47)-'06490'!O38&gt;0)</f>
        <v>#VALUE!</v>
      </c>
      <c r="Z32" s="688" t="e">
        <f>AND(ABS((第3表!Z47+第3表!AA47)-'06490'!O38)&gt;=10,(第3表!Z47+第3表!AA47)&gt;'06490'!O38*1.5,(第3表!Z47+第3表!AA47)-'06490'!O38&gt;0)</f>
        <v>#VALUE!</v>
      </c>
    </row>
    <row r="33" spans="2:26">
      <c r="B33" s="178" t="s">
        <v>27</v>
      </c>
      <c r="C33" s="688" t="e">
        <f>AND(ABS((第3表!D48+第3表!E48)-'06490'!D39)&gt;=10,(第3表!D48+第3表!E48)&gt;'06490'!D39*1.5,(第3表!D48+第3表!E48)-'06490'!D39&gt;0)</f>
        <v>#VALUE!</v>
      </c>
      <c r="D33" s="688" t="e">
        <f>AND(ABS((第3表!D48+第3表!E48)-'06490'!D39)&gt;=10,(第3表!D48+第3表!E48)&gt;'06490'!D39*1.5,(第3表!D48+第3表!E48)-'06490'!D39&gt;0)</f>
        <v>#VALUE!</v>
      </c>
      <c r="E33" s="688" t="e">
        <f>AND(ABS((第3表!F48+第3表!G48)-'06490'!E39)&gt;=10,(第3表!F48+第3表!G48)&gt;'06490'!E39*1.5,(第3表!F48+第3表!G48)-'06490'!E39&gt;0)</f>
        <v>#VALUE!</v>
      </c>
      <c r="F33" s="688" t="e">
        <f>AND(ABS((第3表!F48+第3表!G48)-'06490'!E39)&gt;=10,(第3表!F48+第3表!G48)&gt;'06490'!E39*1.5,(第3表!F48+第3表!G48)-'06490'!E39&gt;0)</f>
        <v>#VALUE!</v>
      </c>
      <c r="G33" s="688" t="e">
        <f>AND(ABS((第3表!H48+第3表!I48)-'06490'!F39)&gt;=10,(第3表!H48+第3表!I48)&gt;'06490'!F39*1.5,(第3表!H48+第3表!I48)-'06490'!F39&gt;0)</f>
        <v>#VALUE!</v>
      </c>
      <c r="H33" s="688" t="e">
        <f>AND(ABS((第3表!H48+第3表!I48)-'06490'!F39)&gt;=10,(第3表!H48+第3表!I48)&gt;'06490'!F39*1.5,(第3表!H48+第3表!I48)-'06490'!F39&gt;0)</f>
        <v>#VALUE!</v>
      </c>
      <c r="I33" s="688" t="e">
        <f>AND(ABS((第3表!J48+第3表!K48)-'06490'!G39)&gt;=10,(第3表!J48+第3表!K48)&gt;'06490'!G39*1.5,(第3表!J48+第3表!K48)-'06490'!G39&gt;0)</f>
        <v>#VALUE!</v>
      </c>
      <c r="J33" s="688" t="e">
        <f>AND(ABS((第3表!J48+第3表!K48)-'06490'!G39)&gt;=10,(第3表!J48+第3表!K48)&gt;'06490'!G39*1.5,(第3表!J48+第3表!K48)-'06490'!G39&gt;0)</f>
        <v>#VALUE!</v>
      </c>
      <c r="K33" s="688" t="e">
        <f>AND(ABS((第3表!L48+第3表!M48)-'06490'!H39)&gt;=10,(第3表!L48+第3表!M48)&gt;'06490'!H39*1.5,(第3表!L48+第3表!M48)-'06490'!H39&gt;0)</f>
        <v>#VALUE!</v>
      </c>
      <c r="L33" s="688" t="e">
        <f>AND(ABS((第3表!L48+第3表!M48)-'06490'!H39)&gt;=10,(第3表!L48+第3表!M48)&gt;'06490'!H39*1.5,(第3表!L48+第3表!M48)-'06490'!H39&gt;0)</f>
        <v>#VALUE!</v>
      </c>
      <c r="M33" s="688" t="e">
        <f>AND(ABS((第3表!N48+第3表!O48)-'06490'!I39)&gt;=10,(第3表!N48+第3表!O48)&gt;'06490'!I39*1.5,(第3表!N48+第3表!O48)-'06490'!I39&gt;0)</f>
        <v>#VALUE!</v>
      </c>
      <c r="N33" s="688" t="e">
        <f>AND(ABS((第3表!N48+第3表!O48)-'06490'!I39)&gt;=10,(第3表!N48+第3表!O48)&gt;'06490'!I39*1.5,(第3表!N48+第3表!O48)-'06490'!I39&gt;0)</f>
        <v>#VALUE!</v>
      </c>
      <c r="O33" s="688" t="e">
        <f>AND(ABS((第3表!P48+第3表!Q48)-'06490'!J39)&gt;=10,(第3表!P48+第3表!Q48)&gt;'06490'!J39*1.5,(第3表!P48+第3表!Q48)-'06490'!J39&gt;0)</f>
        <v>#VALUE!</v>
      </c>
      <c r="P33" s="688" t="e">
        <f>AND(ABS((第3表!P48+第3表!Q48)-'06490'!J39)&gt;=10,(第3表!P48+第3表!Q48)&gt;'06490'!J39*1.5,(第3表!P48+第3表!Q48)-'06490'!J39&gt;0)</f>
        <v>#VALUE!</v>
      </c>
      <c r="Q33" s="688" t="e">
        <f>AND(ABS((第3表!R48+第3表!S48)-'06490'!K39)&gt;=10,(第3表!R48+第3表!S48)&gt;'06490'!K39*1.5,(第3表!R48+第3表!S48)-'06490'!K39&gt;0)</f>
        <v>#VALUE!</v>
      </c>
      <c r="R33" s="688" t="e">
        <f>AND(ABS((第3表!R48+第3表!S48)-'06490'!K39)&gt;=10,(第3表!R48+第3表!S48)&gt;'06490'!K39*1.5,(第3表!R48+第3表!S48)-'06490'!K39&gt;0)</f>
        <v>#VALUE!</v>
      </c>
      <c r="S33" s="688" t="e">
        <f>AND(ABS((第3表!T48+第3表!U48)-'06490'!L39)&gt;=10,(第3表!T48+第3表!U48)&gt;'06490'!L39*1.5,(第3表!T48+第3表!U48)-'06490'!L39&gt;0)</f>
        <v>#VALUE!</v>
      </c>
      <c r="T33" s="688" t="e">
        <f>AND(ABS((第3表!T48+第3表!U48)-'06490'!L39)&gt;=10,(第3表!T48+第3表!U48)&gt;'06490'!L39*1.5,(第3表!T48+第3表!U48)-'06490'!L39&gt;0)</f>
        <v>#VALUE!</v>
      </c>
      <c r="U33" s="688" t="e">
        <f>AND(ABS((第3表!V48+第3表!W48)-'06490'!M39)&gt;=10,(第3表!V48+第3表!W48)&gt;'06490'!M39*1.5,(第3表!V48+第3表!W48)-'06490'!M39&gt;0)</f>
        <v>#VALUE!</v>
      </c>
      <c r="V33" s="688" t="e">
        <f>AND(ABS((第3表!V48+第3表!W48)-'06490'!M39)&gt;=10,(第3表!V48+第3表!W48)&gt;'06490'!M39*1.5,(第3表!V48+第3表!W48)-'06490'!M39&gt;0)</f>
        <v>#VALUE!</v>
      </c>
      <c r="W33" s="688" t="e">
        <f>AND(ABS((第3表!X48+第3表!Y48)-'06490'!N39)&gt;=10,(第3表!X48+第3表!Y48)&gt;'06490'!N39*1.5,(第3表!X48+第3表!Y48)-'06490'!N39&gt;0)</f>
        <v>#VALUE!</v>
      </c>
      <c r="X33" s="688" t="e">
        <f>AND(ABS((第3表!X48+第3表!Y48)-'06490'!N39)&gt;=10,(第3表!X48+第3表!Y48)&gt;'06490'!N39*1.5,(第3表!X48+第3表!Y48)-'06490'!N39&gt;0)</f>
        <v>#VALUE!</v>
      </c>
      <c r="Y33" s="688" t="e">
        <f>AND(ABS((第3表!Z48+第3表!AA48)-'06490'!O39)&gt;=10,(第3表!Z48+第3表!AA48)&gt;'06490'!O39*1.5,(第3表!Z48+第3表!AA48)-'06490'!O39&gt;0)</f>
        <v>#VALUE!</v>
      </c>
      <c r="Z33" s="688" t="e">
        <f>AND(ABS((第3表!Z48+第3表!AA48)-'06490'!O39)&gt;=10,(第3表!Z48+第3表!AA48)&gt;'06490'!O39*1.5,(第3表!Z48+第3表!AA48)-'06490'!O39&gt;0)</f>
        <v>#VALUE!</v>
      </c>
    </row>
    <row r="34" spans="2:26">
      <c r="B34" s="178" t="s">
        <v>28</v>
      </c>
      <c r="C34" s="688" t="e">
        <f>AND(ABS((第3表!D49+第3表!E49)-'06490'!D40)&gt;=10,(第3表!D49+第3表!E49)&gt;'06490'!D40*1.5,(第3表!D49+第3表!E49)-'06490'!D40&gt;0)</f>
        <v>#VALUE!</v>
      </c>
      <c r="D34" s="688" t="e">
        <f>AND(ABS((第3表!D49+第3表!E49)-'06490'!D40)&gt;=10,(第3表!D49+第3表!E49)&gt;'06490'!D40*1.5,(第3表!D49+第3表!E49)-'06490'!D40&gt;0)</f>
        <v>#VALUE!</v>
      </c>
      <c r="E34" s="688" t="e">
        <f>AND(ABS((第3表!F49+第3表!G49)-'06490'!E40)&gt;=10,(第3表!F49+第3表!G49)&gt;'06490'!E40*1.5,(第3表!F49+第3表!G49)-'06490'!E40&gt;0)</f>
        <v>#VALUE!</v>
      </c>
      <c r="F34" s="688" t="e">
        <f>AND(ABS((第3表!F49+第3表!G49)-'06490'!E40)&gt;=10,(第3表!F49+第3表!G49)&gt;'06490'!E40*1.5,(第3表!F49+第3表!G49)-'06490'!E40&gt;0)</f>
        <v>#VALUE!</v>
      </c>
      <c r="G34" s="688" t="e">
        <f>AND(ABS((第3表!H49+第3表!I49)-'06490'!F40)&gt;=10,(第3表!H49+第3表!I49)&gt;'06490'!F40*1.5,(第3表!H49+第3表!I49)-'06490'!F40&gt;0)</f>
        <v>#VALUE!</v>
      </c>
      <c r="H34" s="688" t="e">
        <f>AND(ABS((第3表!H49+第3表!I49)-'06490'!F40)&gt;=10,(第3表!H49+第3表!I49)&gt;'06490'!F40*1.5,(第3表!H49+第3表!I49)-'06490'!F40&gt;0)</f>
        <v>#VALUE!</v>
      </c>
      <c r="I34" s="688" t="e">
        <f>AND(ABS((第3表!J49+第3表!K49)-'06490'!G40)&gt;=10,(第3表!J49+第3表!K49)&gt;'06490'!G40*1.5,(第3表!J49+第3表!K49)-'06490'!G40&gt;0)</f>
        <v>#VALUE!</v>
      </c>
      <c r="J34" s="688" t="e">
        <f>AND(ABS((第3表!J49+第3表!K49)-'06490'!G40)&gt;=10,(第3表!J49+第3表!K49)&gt;'06490'!G40*1.5,(第3表!J49+第3表!K49)-'06490'!G40&gt;0)</f>
        <v>#VALUE!</v>
      </c>
      <c r="K34" s="688" t="e">
        <f>AND(ABS((第3表!L49+第3表!M49)-'06490'!H40)&gt;=10,(第3表!L49+第3表!M49)&gt;'06490'!H40*1.5,(第3表!L49+第3表!M49)-'06490'!H40&gt;0)</f>
        <v>#VALUE!</v>
      </c>
      <c r="L34" s="688" t="e">
        <f>AND(ABS((第3表!L49+第3表!M49)-'06490'!H40)&gt;=10,(第3表!L49+第3表!M49)&gt;'06490'!H40*1.5,(第3表!L49+第3表!M49)-'06490'!H40&gt;0)</f>
        <v>#VALUE!</v>
      </c>
      <c r="M34" s="688" t="e">
        <f>AND(ABS((第3表!N49+第3表!O49)-'06490'!I40)&gt;=10,(第3表!N49+第3表!O49)&gt;'06490'!I40*1.5,(第3表!N49+第3表!O49)-'06490'!I40&gt;0)</f>
        <v>#VALUE!</v>
      </c>
      <c r="N34" s="688" t="e">
        <f>AND(ABS((第3表!N49+第3表!O49)-'06490'!I40)&gt;=10,(第3表!N49+第3表!O49)&gt;'06490'!I40*1.5,(第3表!N49+第3表!O49)-'06490'!I40&gt;0)</f>
        <v>#VALUE!</v>
      </c>
      <c r="O34" s="688" t="e">
        <f>AND(ABS((第3表!P49+第3表!Q49)-'06490'!J40)&gt;=10,(第3表!P49+第3表!Q49)&gt;'06490'!J40*1.5,(第3表!P49+第3表!Q49)-'06490'!J40&gt;0)</f>
        <v>#VALUE!</v>
      </c>
      <c r="P34" s="688" t="e">
        <f>AND(ABS((第3表!P49+第3表!Q49)-'06490'!J40)&gt;=10,(第3表!P49+第3表!Q49)&gt;'06490'!J40*1.5,(第3表!P49+第3表!Q49)-'06490'!J40&gt;0)</f>
        <v>#VALUE!</v>
      </c>
      <c r="Q34" s="688" t="e">
        <f>AND(ABS((第3表!R49+第3表!S49)-'06490'!K40)&gt;=10,(第3表!R49+第3表!S49)&gt;'06490'!K40*1.5,(第3表!R49+第3表!S49)-'06490'!K40&gt;0)</f>
        <v>#VALUE!</v>
      </c>
      <c r="R34" s="688" t="e">
        <f>AND(ABS((第3表!R49+第3表!S49)-'06490'!K40)&gt;=10,(第3表!R49+第3表!S49)&gt;'06490'!K40*1.5,(第3表!R49+第3表!S49)-'06490'!K40&gt;0)</f>
        <v>#VALUE!</v>
      </c>
      <c r="S34" s="688" t="e">
        <f>AND(ABS((第3表!T49+第3表!U49)-'06490'!L40)&gt;=10,(第3表!T49+第3表!U49)&gt;'06490'!L40*1.5,(第3表!T49+第3表!U49)-'06490'!L40&gt;0)</f>
        <v>#VALUE!</v>
      </c>
      <c r="T34" s="688" t="e">
        <f>AND(ABS((第3表!T49+第3表!U49)-'06490'!L40)&gt;=10,(第3表!T49+第3表!U49)&gt;'06490'!L40*1.5,(第3表!T49+第3表!U49)-'06490'!L40&gt;0)</f>
        <v>#VALUE!</v>
      </c>
      <c r="U34" s="688" t="e">
        <f>AND(ABS((第3表!V49+第3表!W49)-'06490'!M40)&gt;=10,(第3表!V49+第3表!W49)&gt;'06490'!M40*1.5,(第3表!V49+第3表!W49)-'06490'!M40&gt;0)</f>
        <v>#VALUE!</v>
      </c>
      <c r="V34" s="688" t="e">
        <f>AND(ABS((第3表!V49+第3表!W49)-'06490'!M40)&gt;=10,(第3表!V49+第3表!W49)&gt;'06490'!M40*1.5,(第3表!V49+第3表!W49)-'06490'!M40&gt;0)</f>
        <v>#VALUE!</v>
      </c>
      <c r="W34" s="688" t="e">
        <f>AND(ABS((第3表!X49+第3表!Y49)-'06490'!N40)&gt;=10,(第3表!X49+第3表!Y49)&gt;'06490'!N40*1.5,(第3表!X49+第3表!Y49)-'06490'!N40&gt;0)</f>
        <v>#VALUE!</v>
      </c>
      <c r="X34" s="688" t="e">
        <f>AND(ABS((第3表!X49+第3表!Y49)-'06490'!N40)&gt;=10,(第3表!X49+第3表!Y49)&gt;'06490'!N40*1.5,(第3表!X49+第3表!Y49)-'06490'!N40&gt;0)</f>
        <v>#VALUE!</v>
      </c>
      <c r="Y34" s="688" t="e">
        <f>AND(ABS((第3表!Z49+第3表!AA49)-'06490'!O40)&gt;=10,(第3表!Z49+第3表!AA49)&gt;'06490'!O40*1.5,(第3表!Z49+第3表!AA49)-'06490'!O40&gt;0)</f>
        <v>#VALUE!</v>
      </c>
      <c r="Z34" s="688" t="e">
        <f>AND(ABS((第3表!Z49+第3表!AA49)-'06490'!O40)&gt;=10,(第3表!Z49+第3表!AA49)&gt;'06490'!O40*1.5,(第3表!Z49+第3表!AA49)-'06490'!O40&gt;0)</f>
        <v>#VALUE!</v>
      </c>
    </row>
    <row r="35" spans="2:26">
      <c r="B35" s="178" t="s">
        <v>29</v>
      </c>
      <c r="C35" s="688" t="e">
        <f>AND(ABS((第3表!D50+第3表!E50)-'06490'!D41)&gt;=10,(第3表!D50+第3表!E50)&gt;'06490'!D41*1.5,(第3表!D50+第3表!E50)-'06490'!D41&gt;0)</f>
        <v>#VALUE!</v>
      </c>
      <c r="D35" s="688" t="e">
        <f>AND(ABS((第3表!D50+第3表!E50)-'06490'!D41)&gt;=10,(第3表!D50+第3表!E50)&gt;'06490'!D41*1.5,(第3表!D50+第3表!E50)-'06490'!D41&gt;0)</f>
        <v>#VALUE!</v>
      </c>
      <c r="E35" s="688" t="e">
        <f>AND(ABS((第3表!F50+第3表!G50)-'06490'!E41)&gt;=10,(第3表!F50+第3表!G50)&gt;'06490'!E41*1.5,(第3表!F50+第3表!G50)-'06490'!E41&gt;0)</f>
        <v>#VALUE!</v>
      </c>
      <c r="F35" s="688" t="e">
        <f>AND(ABS((第3表!F50+第3表!G50)-'06490'!E41)&gt;=10,(第3表!F50+第3表!G50)&gt;'06490'!E41*1.5,(第3表!F50+第3表!G50)-'06490'!E41&gt;0)</f>
        <v>#VALUE!</v>
      </c>
      <c r="G35" s="688" t="e">
        <f>AND(ABS((第3表!H50+第3表!I50)-'06490'!F41)&gt;=10,(第3表!H50+第3表!I50)&gt;'06490'!F41*1.5,(第3表!H50+第3表!I50)-'06490'!F41&gt;0)</f>
        <v>#VALUE!</v>
      </c>
      <c r="H35" s="688" t="e">
        <f>AND(ABS((第3表!H50+第3表!I50)-'06490'!F41)&gt;=10,(第3表!H50+第3表!I50)&gt;'06490'!F41*1.5,(第3表!H50+第3表!I50)-'06490'!F41&gt;0)</f>
        <v>#VALUE!</v>
      </c>
      <c r="I35" s="688" t="e">
        <f>AND(ABS((第3表!J50+第3表!K50)-'06490'!G41)&gt;=10,(第3表!J50+第3表!K50)&gt;'06490'!G41*1.5,(第3表!J50+第3表!K50)-'06490'!G41&gt;0)</f>
        <v>#VALUE!</v>
      </c>
      <c r="J35" s="688" t="e">
        <f>AND(ABS((第3表!J50+第3表!K50)-'06490'!G41)&gt;=10,(第3表!J50+第3表!K50)&gt;'06490'!G41*1.5,(第3表!J50+第3表!K50)-'06490'!G41&gt;0)</f>
        <v>#VALUE!</v>
      </c>
      <c r="K35" s="688" t="e">
        <f>AND(ABS((第3表!L50+第3表!M50)-'06490'!H41)&gt;=10,(第3表!L50+第3表!M50)&gt;'06490'!H41*1.5,(第3表!L50+第3表!M50)-'06490'!H41&gt;0)</f>
        <v>#VALUE!</v>
      </c>
      <c r="L35" s="688" t="e">
        <f>AND(ABS((第3表!L50+第3表!M50)-'06490'!H41)&gt;=10,(第3表!L50+第3表!M50)&gt;'06490'!H41*1.5,(第3表!L50+第3表!M50)-'06490'!H41&gt;0)</f>
        <v>#VALUE!</v>
      </c>
      <c r="M35" s="688" t="e">
        <f>AND(ABS((第3表!N50+第3表!O50)-'06490'!I41)&gt;=10,(第3表!N50+第3表!O50)&gt;'06490'!I41*1.5,(第3表!N50+第3表!O50)-'06490'!I41&gt;0)</f>
        <v>#VALUE!</v>
      </c>
      <c r="N35" s="688" t="e">
        <f>AND(ABS((第3表!N50+第3表!O50)-'06490'!I41)&gt;=10,(第3表!N50+第3表!O50)&gt;'06490'!I41*1.5,(第3表!N50+第3表!O50)-'06490'!I41&gt;0)</f>
        <v>#VALUE!</v>
      </c>
      <c r="O35" s="688" t="e">
        <f>AND(ABS((第3表!P50+第3表!Q50)-'06490'!J41)&gt;=10,(第3表!P50+第3表!Q50)&gt;'06490'!J41*1.5,(第3表!P50+第3表!Q50)-'06490'!J41&gt;0)</f>
        <v>#VALUE!</v>
      </c>
      <c r="P35" s="688" t="e">
        <f>AND(ABS((第3表!P50+第3表!Q50)-'06490'!J41)&gt;=10,(第3表!P50+第3表!Q50)&gt;'06490'!J41*1.5,(第3表!P50+第3表!Q50)-'06490'!J41&gt;0)</f>
        <v>#VALUE!</v>
      </c>
      <c r="Q35" s="688" t="e">
        <f>AND(ABS((第3表!R50+第3表!S50)-'06490'!K41)&gt;=10,(第3表!R50+第3表!S50)&gt;'06490'!K41*1.5,(第3表!R50+第3表!S50)-'06490'!K41&gt;0)</f>
        <v>#VALUE!</v>
      </c>
      <c r="R35" s="688" t="e">
        <f>AND(ABS((第3表!R50+第3表!S50)-'06490'!K41)&gt;=10,(第3表!R50+第3表!S50)&gt;'06490'!K41*1.5,(第3表!R50+第3表!S50)-'06490'!K41&gt;0)</f>
        <v>#VALUE!</v>
      </c>
      <c r="S35" s="688" t="e">
        <f>AND(ABS((第3表!T50+第3表!U50)-'06490'!L41)&gt;=10,(第3表!T50+第3表!U50)&gt;'06490'!L41*1.5,(第3表!T50+第3表!U50)-'06490'!L41&gt;0)</f>
        <v>#VALUE!</v>
      </c>
      <c r="T35" s="688" t="e">
        <f>AND(ABS((第3表!T50+第3表!U50)-'06490'!L41)&gt;=10,(第3表!T50+第3表!U50)&gt;'06490'!L41*1.5,(第3表!T50+第3表!U50)-'06490'!L41&gt;0)</f>
        <v>#VALUE!</v>
      </c>
      <c r="U35" s="688" t="e">
        <f>AND(ABS((第3表!V50+第3表!W50)-'06490'!M41)&gt;=10,(第3表!V50+第3表!W50)&gt;'06490'!M41*1.5,(第3表!V50+第3表!W50)-'06490'!M41&gt;0)</f>
        <v>#VALUE!</v>
      </c>
      <c r="V35" s="688" t="e">
        <f>AND(ABS((第3表!V50+第3表!W50)-'06490'!M41)&gt;=10,(第3表!V50+第3表!W50)&gt;'06490'!M41*1.5,(第3表!V50+第3表!W50)-'06490'!M41&gt;0)</f>
        <v>#VALUE!</v>
      </c>
      <c r="W35" s="688" t="e">
        <f>AND(ABS((第3表!X50+第3表!Y50)-'06490'!N41)&gt;=10,(第3表!X50+第3表!Y50)&gt;'06490'!N41*1.5,(第3表!X50+第3表!Y50)-'06490'!N41&gt;0)</f>
        <v>#VALUE!</v>
      </c>
      <c r="X35" s="688" t="e">
        <f>AND(ABS((第3表!X50+第3表!Y50)-'06490'!N41)&gt;=10,(第3表!X50+第3表!Y50)&gt;'06490'!N41*1.5,(第3表!X50+第3表!Y50)-'06490'!N41&gt;0)</f>
        <v>#VALUE!</v>
      </c>
      <c r="Y35" s="688" t="e">
        <f>AND(ABS((第3表!Z50+第3表!AA50)-'06490'!O41)&gt;=10,(第3表!Z50+第3表!AA50)&gt;'06490'!O41*1.5,(第3表!Z50+第3表!AA50)-'06490'!O41&gt;0)</f>
        <v>#VALUE!</v>
      </c>
      <c r="Z35" s="688" t="e">
        <f>AND(ABS((第3表!Z50+第3表!AA50)-'06490'!O41)&gt;=10,(第3表!Z50+第3表!AA50)&gt;'06490'!O41*1.5,(第3表!Z50+第3表!AA50)-'06490'!O41&gt;0)</f>
        <v>#VALUE!</v>
      </c>
    </row>
    <row r="36" spans="2:26">
      <c r="B36" s="178" t="s">
        <v>30</v>
      </c>
      <c r="C36" s="688" t="e">
        <f>AND(ABS((第3表!D51+第3表!E51)-'06490'!D42)&gt;=10,(第3表!D51+第3表!E51)&gt;'06490'!D42*1.5,(第3表!D51+第3表!E51)-'06490'!D42&gt;0)</f>
        <v>#VALUE!</v>
      </c>
      <c r="D36" s="688" t="e">
        <f>AND(ABS((第3表!D51+第3表!E51)-'06490'!D42)&gt;=10,(第3表!D51+第3表!E51)&gt;'06490'!D42*1.5,(第3表!D51+第3表!E51)-'06490'!D42&gt;0)</f>
        <v>#VALUE!</v>
      </c>
      <c r="E36" s="688" t="e">
        <f>AND(ABS((第3表!F51+第3表!G51)-'06490'!E42)&gt;=10,(第3表!F51+第3表!G51)&gt;'06490'!E42*1.5,(第3表!F51+第3表!G51)-'06490'!E42&gt;0)</f>
        <v>#VALUE!</v>
      </c>
      <c r="F36" s="688" t="e">
        <f>AND(ABS((第3表!F51+第3表!G51)-'06490'!E42)&gt;=10,(第3表!F51+第3表!G51)&gt;'06490'!E42*1.5,(第3表!F51+第3表!G51)-'06490'!E42&gt;0)</f>
        <v>#VALUE!</v>
      </c>
      <c r="G36" s="688" t="e">
        <f>AND(ABS((第3表!H51+第3表!I51)-'06490'!F42)&gt;=10,(第3表!H51+第3表!I51)&gt;'06490'!F42*1.5,(第3表!H51+第3表!I51)-'06490'!F42&gt;0)</f>
        <v>#VALUE!</v>
      </c>
      <c r="H36" s="688" t="e">
        <f>AND(ABS((第3表!H51+第3表!I51)-'06490'!F42)&gt;=10,(第3表!H51+第3表!I51)&gt;'06490'!F42*1.5,(第3表!H51+第3表!I51)-'06490'!F42&gt;0)</f>
        <v>#VALUE!</v>
      </c>
      <c r="I36" s="688" t="e">
        <f>AND(ABS((第3表!J51+第3表!K51)-'06490'!G42)&gt;=10,(第3表!J51+第3表!K51)&gt;'06490'!G42*1.5,(第3表!J51+第3表!K51)-'06490'!G42&gt;0)</f>
        <v>#VALUE!</v>
      </c>
      <c r="J36" s="688" t="e">
        <f>AND(ABS((第3表!J51+第3表!K51)-'06490'!G42)&gt;=10,(第3表!J51+第3表!K51)&gt;'06490'!G42*1.5,(第3表!J51+第3表!K51)-'06490'!G42&gt;0)</f>
        <v>#VALUE!</v>
      </c>
      <c r="K36" s="688" t="e">
        <f>AND(ABS((第3表!L51+第3表!M51)-'06490'!H42)&gt;=10,(第3表!L51+第3表!M51)&gt;'06490'!H42*1.5,(第3表!L51+第3表!M51)-'06490'!H42&gt;0)</f>
        <v>#VALUE!</v>
      </c>
      <c r="L36" s="688" t="e">
        <f>AND(ABS((第3表!L51+第3表!M51)-'06490'!H42)&gt;=10,(第3表!L51+第3表!M51)&gt;'06490'!H42*1.5,(第3表!L51+第3表!M51)-'06490'!H42&gt;0)</f>
        <v>#VALUE!</v>
      </c>
      <c r="M36" s="688" t="e">
        <f>AND(ABS((第3表!N51+第3表!O51)-'06490'!I42)&gt;=10,(第3表!N51+第3表!O51)&gt;'06490'!I42*1.5,(第3表!N51+第3表!O51)-'06490'!I42&gt;0)</f>
        <v>#VALUE!</v>
      </c>
      <c r="N36" s="688" t="e">
        <f>AND(ABS((第3表!N51+第3表!O51)-'06490'!I42)&gt;=10,(第3表!N51+第3表!O51)&gt;'06490'!I42*1.5,(第3表!N51+第3表!O51)-'06490'!I42&gt;0)</f>
        <v>#VALUE!</v>
      </c>
      <c r="O36" s="688" t="e">
        <f>AND(ABS((第3表!P51+第3表!Q51)-'06490'!J42)&gt;=10,(第3表!P51+第3表!Q51)&gt;'06490'!J42*1.5,(第3表!P51+第3表!Q51)-'06490'!J42&gt;0)</f>
        <v>#VALUE!</v>
      </c>
      <c r="P36" s="688" t="e">
        <f>AND(ABS((第3表!P51+第3表!Q51)-'06490'!J42)&gt;=10,(第3表!P51+第3表!Q51)&gt;'06490'!J42*1.5,(第3表!P51+第3表!Q51)-'06490'!J42&gt;0)</f>
        <v>#VALUE!</v>
      </c>
      <c r="Q36" s="688" t="e">
        <f>AND(ABS((第3表!R51+第3表!S51)-'06490'!K42)&gt;=10,(第3表!R51+第3表!S51)&gt;'06490'!K42*1.5,(第3表!R51+第3表!S51)-'06490'!K42&gt;0)</f>
        <v>#VALUE!</v>
      </c>
      <c r="R36" s="688" t="e">
        <f>AND(ABS((第3表!R51+第3表!S51)-'06490'!K42)&gt;=10,(第3表!R51+第3表!S51)&gt;'06490'!K42*1.5,(第3表!R51+第3表!S51)-'06490'!K42&gt;0)</f>
        <v>#VALUE!</v>
      </c>
      <c r="S36" s="688" t="e">
        <f>AND(ABS((第3表!T51+第3表!U51)-'06490'!L42)&gt;=10,(第3表!T51+第3表!U51)&gt;'06490'!L42*1.5,(第3表!T51+第3表!U51)-'06490'!L42&gt;0)</f>
        <v>#VALUE!</v>
      </c>
      <c r="T36" s="688" t="e">
        <f>AND(ABS((第3表!T51+第3表!U51)-'06490'!L42)&gt;=10,(第3表!T51+第3表!U51)&gt;'06490'!L42*1.5,(第3表!T51+第3表!U51)-'06490'!L42&gt;0)</f>
        <v>#VALUE!</v>
      </c>
      <c r="U36" s="688" t="e">
        <f>AND(ABS((第3表!V51+第3表!W51)-'06490'!M42)&gt;=10,(第3表!V51+第3表!W51)&gt;'06490'!M42*1.5,(第3表!V51+第3表!W51)-'06490'!M42&gt;0)</f>
        <v>#VALUE!</v>
      </c>
      <c r="V36" s="688" t="e">
        <f>AND(ABS((第3表!V51+第3表!W51)-'06490'!M42)&gt;=10,(第3表!V51+第3表!W51)&gt;'06490'!M42*1.5,(第3表!V51+第3表!W51)-'06490'!M42&gt;0)</f>
        <v>#VALUE!</v>
      </c>
      <c r="W36" s="688" t="e">
        <f>AND(ABS((第3表!X51+第3表!Y51)-'06490'!N42)&gt;=10,(第3表!X51+第3表!Y51)&gt;'06490'!N42*1.5,(第3表!X51+第3表!Y51)-'06490'!N42&gt;0)</f>
        <v>#VALUE!</v>
      </c>
      <c r="X36" s="688" t="e">
        <f>AND(ABS((第3表!X51+第3表!Y51)-'06490'!N42)&gt;=10,(第3表!X51+第3表!Y51)&gt;'06490'!N42*1.5,(第3表!X51+第3表!Y51)-'06490'!N42&gt;0)</f>
        <v>#VALUE!</v>
      </c>
      <c r="Y36" s="688" t="e">
        <f>AND(ABS((第3表!Z51+第3表!AA51)-'06490'!O42)&gt;=10,(第3表!Z51+第3表!AA51)&gt;'06490'!O42*1.5,(第3表!Z51+第3表!AA51)-'06490'!O42&gt;0)</f>
        <v>#VALUE!</v>
      </c>
      <c r="Z36" s="688" t="e">
        <f>AND(ABS((第3表!Z51+第3表!AA51)-'06490'!O42)&gt;=10,(第3表!Z51+第3表!AA51)&gt;'06490'!O42*1.5,(第3表!Z51+第3表!AA51)-'06490'!O42&gt;0)</f>
        <v>#VALUE!</v>
      </c>
    </row>
    <row r="37" spans="2:26">
      <c r="B37" s="178" t="s">
        <v>31</v>
      </c>
      <c r="C37" s="688" t="e">
        <f>AND(ABS((第3表!D52+第3表!E52)-'06490'!D43)&gt;=10,(第3表!D52+第3表!E52)&gt;'06490'!D43*1.5,(第3表!D52+第3表!E52)-'06490'!D43&gt;0)</f>
        <v>#VALUE!</v>
      </c>
      <c r="D37" s="688" t="e">
        <f>AND(ABS((第3表!D52+第3表!E52)-'06490'!D43)&gt;=10,(第3表!D52+第3表!E52)&gt;'06490'!D43*1.5,(第3表!D52+第3表!E52)-'06490'!D43&gt;0)</f>
        <v>#VALUE!</v>
      </c>
      <c r="E37" s="688" t="e">
        <f>AND(ABS((第3表!F52+第3表!G52)-'06490'!E43)&gt;=10,(第3表!F52+第3表!G52)&gt;'06490'!E43*1.5,(第3表!F52+第3表!G52)-'06490'!E43&gt;0)</f>
        <v>#VALUE!</v>
      </c>
      <c r="F37" s="688" t="e">
        <f>AND(ABS((第3表!F52+第3表!G52)-'06490'!E43)&gt;=10,(第3表!F52+第3表!G52)&gt;'06490'!E43*1.5,(第3表!F52+第3表!G52)-'06490'!E43&gt;0)</f>
        <v>#VALUE!</v>
      </c>
      <c r="G37" s="688" t="e">
        <f>AND(ABS((第3表!H52+第3表!I52)-'06490'!F43)&gt;=10,(第3表!H52+第3表!I52)&gt;'06490'!F43*1.5,(第3表!H52+第3表!I52)-'06490'!F43&gt;0)</f>
        <v>#VALUE!</v>
      </c>
      <c r="H37" s="688" t="e">
        <f>AND(ABS((第3表!H52+第3表!I52)-'06490'!F43)&gt;=10,(第3表!H52+第3表!I52)&gt;'06490'!F43*1.5,(第3表!H52+第3表!I52)-'06490'!F43&gt;0)</f>
        <v>#VALUE!</v>
      </c>
      <c r="I37" s="688" t="e">
        <f>AND(ABS((第3表!J52+第3表!K52)-'06490'!G43)&gt;=10,(第3表!J52+第3表!K52)&gt;'06490'!G43*1.5,(第3表!J52+第3表!K52)-'06490'!G43&gt;0)</f>
        <v>#VALUE!</v>
      </c>
      <c r="J37" s="688" t="e">
        <f>AND(ABS((第3表!J52+第3表!K52)-'06490'!G43)&gt;=10,(第3表!J52+第3表!K52)&gt;'06490'!G43*1.5,(第3表!J52+第3表!K52)-'06490'!G43&gt;0)</f>
        <v>#VALUE!</v>
      </c>
      <c r="K37" s="688" t="e">
        <f>AND(ABS((第3表!L52+第3表!M52)-'06490'!H43)&gt;=10,(第3表!L52+第3表!M52)&gt;'06490'!H43*1.5,(第3表!L52+第3表!M52)-'06490'!H43&gt;0)</f>
        <v>#VALUE!</v>
      </c>
      <c r="L37" s="688" t="e">
        <f>AND(ABS((第3表!L52+第3表!M52)-'06490'!H43)&gt;=10,(第3表!L52+第3表!M52)&gt;'06490'!H43*1.5,(第3表!L52+第3表!M52)-'06490'!H43&gt;0)</f>
        <v>#VALUE!</v>
      </c>
      <c r="M37" s="688" t="e">
        <f>AND(ABS((第3表!N52+第3表!O52)-'06490'!I43)&gt;=10,(第3表!N52+第3表!O52)&gt;'06490'!I43*1.5,(第3表!N52+第3表!O52)-'06490'!I43&gt;0)</f>
        <v>#VALUE!</v>
      </c>
      <c r="N37" s="688" t="e">
        <f>AND(ABS((第3表!N52+第3表!O52)-'06490'!I43)&gt;=10,(第3表!N52+第3表!O52)&gt;'06490'!I43*1.5,(第3表!N52+第3表!O52)-'06490'!I43&gt;0)</f>
        <v>#VALUE!</v>
      </c>
      <c r="O37" s="688" t="e">
        <f>AND(ABS((第3表!P52+第3表!Q52)-'06490'!J43)&gt;=10,(第3表!P52+第3表!Q52)&gt;'06490'!J43*1.5,(第3表!P52+第3表!Q52)-'06490'!J43&gt;0)</f>
        <v>#VALUE!</v>
      </c>
      <c r="P37" s="688" t="e">
        <f>AND(ABS((第3表!P52+第3表!Q52)-'06490'!J43)&gt;=10,(第3表!P52+第3表!Q52)&gt;'06490'!J43*1.5,(第3表!P52+第3表!Q52)-'06490'!J43&gt;0)</f>
        <v>#VALUE!</v>
      </c>
      <c r="Q37" s="688" t="e">
        <f>AND(ABS((第3表!R52+第3表!S52)-'06490'!K43)&gt;=10,(第3表!R52+第3表!S52)&gt;'06490'!K43*1.5,(第3表!R52+第3表!S52)-'06490'!K43&gt;0)</f>
        <v>#VALUE!</v>
      </c>
      <c r="R37" s="688" t="e">
        <f>AND(ABS((第3表!R52+第3表!S52)-'06490'!K43)&gt;=10,(第3表!R52+第3表!S52)&gt;'06490'!K43*1.5,(第3表!R52+第3表!S52)-'06490'!K43&gt;0)</f>
        <v>#VALUE!</v>
      </c>
      <c r="S37" s="688" t="e">
        <f>AND(ABS((第3表!T52+第3表!U52)-'06490'!L43)&gt;=10,(第3表!T52+第3表!U52)&gt;'06490'!L43*1.5,(第3表!T52+第3表!U52)-'06490'!L43&gt;0)</f>
        <v>#VALUE!</v>
      </c>
      <c r="T37" s="688" t="e">
        <f>AND(ABS((第3表!T52+第3表!U52)-'06490'!L43)&gt;=10,(第3表!T52+第3表!U52)&gt;'06490'!L43*1.5,(第3表!T52+第3表!U52)-'06490'!L43&gt;0)</f>
        <v>#VALUE!</v>
      </c>
      <c r="U37" s="688" t="e">
        <f>AND(ABS((第3表!V52+第3表!W52)-'06490'!M43)&gt;=10,(第3表!V52+第3表!W52)&gt;'06490'!M43*1.5,(第3表!V52+第3表!W52)-'06490'!M43&gt;0)</f>
        <v>#VALUE!</v>
      </c>
      <c r="V37" s="688" t="e">
        <f>AND(ABS((第3表!V52+第3表!W52)-'06490'!M43)&gt;=10,(第3表!V52+第3表!W52)&gt;'06490'!M43*1.5,(第3表!V52+第3表!W52)-'06490'!M43&gt;0)</f>
        <v>#VALUE!</v>
      </c>
      <c r="W37" s="688" t="e">
        <f>AND(ABS((第3表!X52+第3表!Y52)-'06490'!N43)&gt;=10,(第3表!X52+第3表!Y52)&gt;'06490'!N43*1.5,(第3表!X52+第3表!Y52)-'06490'!N43&gt;0)</f>
        <v>#VALUE!</v>
      </c>
      <c r="X37" s="688" t="e">
        <f>AND(ABS((第3表!X52+第3表!Y52)-'06490'!N43)&gt;=10,(第3表!X52+第3表!Y52)&gt;'06490'!N43*1.5,(第3表!X52+第3表!Y52)-'06490'!N43&gt;0)</f>
        <v>#VALUE!</v>
      </c>
      <c r="Y37" s="688" t="e">
        <f>AND(ABS((第3表!Z52+第3表!AA52)-'06490'!O43)&gt;=10,(第3表!Z52+第3表!AA52)&gt;'06490'!O43*1.5,(第3表!Z52+第3表!AA52)-'06490'!O43&gt;0)</f>
        <v>#VALUE!</v>
      </c>
      <c r="Z37" s="688" t="e">
        <f>AND(ABS((第3表!Z52+第3表!AA52)-'06490'!O43)&gt;=10,(第3表!Z52+第3表!AA52)&gt;'06490'!O43*1.5,(第3表!Z52+第3表!AA52)-'06490'!O43&gt;0)</f>
        <v>#VALUE!</v>
      </c>
    </row>
    <row r="38" spans="2:26">
      <c r="B38" s="178" t="s">
        <v>13</v>
      </c>
      <c r="C38" s="688" t="e">
        <f>AND(ABS((第3表!D53+第3表!E53)-'06490'!D44)&gt;=10,(第3表!D53+第3表!E53)&gt;'06490'!D44*1.5,(第3表!D53+第3表!E53)-'06490'!D44&gt;0)</f>
        <v>#VALUE!</v>
      </c>
      <c r="D38" s="688" t="e">
        <f>AND(ABS((第3表!D53+第3表!E53)-'06490'!D44)&gt;=10,(第3表!D53+第3表!E53)&gt;'06490'!D44*1.5,(第3表!D53+第3表!E53)-'06490'!D44&gt;0)</f>
        <v>#VALUE!</v>
      </c>
      <c r="E38" s="688" t="e">
        <f>AND(ABS((第3表!F53+第3表!G53)-'06490'!E44)&gt;=10,(第3表!F53+第3表!G53)&gt;'06490'!E44*1.5,(第3表!F53+第3表!G53)-'06490'!E44&gt;0)</f>
        <v>#VALUE!</v>
      </c>
      <c r="F38" s="688" t="e">
        <f>AND(ABS((第3表!F53+第3表!G53)-'06490'!E44)&gt;=10,(第3表!F53+第3表!G53)&gt;'06490'!E44*1.5,(第3表!F53+第3表!G53)-'06490'!E44&gt;0)</f>
        <v>#VALUE!</v>
      </c>
      <c r="G38" s="688" t="e">
        <f>AND(ABS((第3表!H53+第3表!I53)-'06490'!F44)&gt;=10,(第3表!H53+第3表!I53)&gt;'06490'!F44*1.5,(第3表!H53+第3表!I53)-'06490'!F44&gt;0)</f>
        <v>#VALUE!</v>
      </c>
      <c r="H38" s="688" t="e">
        <f>AND(ABS((第3表!H53+第3表!I53)-'06490'!F44)&gt;=10,(第3表!H53+第3表!I53)&gt;'06490'!F44*1.5,(第3表!H53+第3表!I53)-'06490'!F44&gt;0)</f>
        <v>#VALUE!</v>
      </c>
      <c r="I38" s="688" t="e">
        <f>AND(ABS((第3表!J53+第3表!K53)-'06490'!G44)&gt;=10,(第3表!J53+第3表!K53)&gt;'06490'!G44*1.5,(第3表!J53+第3表!K53)-'06490'!G44&gt;0)</f>
        <v>#VALUE!</v>
      </c>
      <c r="J38" s="688" t="e">
        <f>AND(ABS((第3表!J53+第3表!K53)-'06490'!G44)&gt;=10,(第3表!J53+第3表!K53)&gt;'06490'!G44*1.5,(第3表!J53+第3表!K53)-'06490'!G44&gt;0)</f>
        <v>#VALUE!</v>
      </c>
      <c r="K38" s="688" t="e">
        <f>AND(ABS((第3表!L53+第3表!M53)-'06490'!H44)&gt;=10,(第3表!L53+第3表!M53)&gt;'06490'!H44*1.5,(第3表!L53+第3表!M53)-'06490'!H44&gt;0)</f>
        <v>#VALUE!</v>
      </c>
      <c r="L38" s="688" t="e">
        <f>AND(ABS((第3表!L53+第3表!M53)-'06490'!H44)&gt;=10,(第3表!L53+第3表!M53)&gt;'06490'!H44*1.5,(第3表!L53+第3表!M53)-'06490'!H44&gt;0)</f>
        <v>#VALUE!</v>
      </c>
      <c r="M38" s="688" t="e">
        <f>AND(ABS((第3表!N53+第3表!O53)-'06490'!I44)&gt;=10,(第3表!N53+第3表!O53)&gt;'06490'!I44*1.5,(第3表!N53+第3表!O53)-'06490'!I44&gt;0)</f>
        <v>#VALUE!</v>
      </c>
      <c r="N38" s="688" t="e">
        <f>AND(ABS((第3表!N53+第3表!O53)-'06490'!I44)&gt;=10,(第3表!N53+第3表!O53)&gt;'06490'!I44*1.5,(第3表!N53+第3表!O53)-'06490'!I44&gt;0)</f>
        <v>#VALUE!</v>
      </c>
      <c r="O38" s="688" t="e">
        <f>AND(ABS((第3表!P53+第3表!Q53)-'06490'!J44)&gt;=10,(第3表!P53+第3表!Q53)&gt;'06490'!J44*1.5,(第3表!P53+第3表!Q53)-'06490'!J44&gt;0)</f>
        <v>#VALUE!</v>
      </c>
      <c r="P38" s="688" t="e">
        <f>AND(ABS((第3表!P53+第3表!Q53)-'06490'!J44)&gt;=10,(第3表!P53+第3表!Q53)&gt;'06490'!J44*1.5,(第3表!P53+第3表!Q53)-'06490'!J44&gt;0)</f>
        <v>#VALUE!</v>
      </c>
      <c r="Q38" s="688" t="e">
        <f>AND(ABS((第3表!R53+第3表!S53)-'06490'!K44)&gt;=10,(第3表!R53+第3表!S53)&gt;'06490'!K44*1.5,(第3表!R53+第3表!S53)-'06490'!K44&gt;0)</f>
        <v>#VALUE!</v>
      </c>
      <c r="R38" s="688" t="e">
        <f>AND(ABS((第3表!R53+第3表!S53)-'06490'!K44)&gt;=10,(第3表!R53+第3表!S53)&gt;'06490'!K44*1.5,(第3表!R53+第3表!S53)-'06490'!K44&gt;0)</f>
        <v>#VALUE!</v>
      </c>
      <c r="S38" s="688" t="e">
        <f>AND(ABS((第3表!T53+第3表!U53)-'06490'!L44)&gt;=10,(第3表!T53+第3表!U53)&gt;'06490'!L44*1.5,(第3表!T53+第3表!U53)-'06490'!L44&gt;0)</f>
        <v>#VALUE!</v>
      </c>
      <c r="T38" s="688" t="e">
        <f>AND(ABS((第3表!T53+第3表!U53)-'06490'!L44)&gt;=10,(第3表!T53+第3表!U53)&gt;'06490'!L44*1.5,(第3表!T53+第3表!U53)-'06490'!L44&gt;0)</f>
        <v>#VALUE!</v>
      </c>
      <c r="U38" s="688" t="e">
        <f>AND(ABS((第3表!V53+第3表!W53)-'06490'!M44)&gt;=10,(第3表!V53+第3表!W53)&gt;'06490'!M44*1.5,(第3表!V53+第3表!W53)-'06490'!M44&gt;0)</f>
        <v>#VALUE!</v>
      </c>
      <c r="V38" s="688" t="e">
        <f>AND(ABS((第3表!V53+第3表!W53)-'06490'!M44)&gt;=10,(第3表!V53+第3表!W53)&gt;'06490'!M44*1.5,(第3表!V53+第3表!W53)-'06490'!M44&gt;0)</f>
        <v>#VALUE!</v>
      </c>
      <c r="W38" s="688" t="e">
        <f>AND(ABS((第3表!X53+第3表!Y53)-'06490'!N44)&gt;=10,(第3表!X53+第3表!Y53)&gt;'06490'!N44*1.5,(第3表!X53+第3表!Y53)-'06490'!N44&gt;0)</f>
        <v>#VALUE!</v>
      </c>
      <c r="X38" s="688" t="e">
        <f>AND(ABS((第3表!X53+第3表!Y53)-'06490'!N44)&gt;=10,(第3表!X53+第3表!Y53)&gt;'06490'!N44*1.5,(第3表!X53+第3表!Y53)-'06490'!N44&gt;0)</f>
        <v>#VALUE!</v>
      </c>
      <c r="Y38" s="688" t="e">
        <f>AND(ABS((第3表!Z53+第3表!AA53)-'06490'!O44)&gt;=10,(第3表!Z53+第3表!AA53)&gt;'06490'!O44*1.5,(第3表!Z53+第3表!AA53)-'06490'!O44&gt;0)</f>
        <v>#VALUE!</v>
      </c>
      <c r="Z38" s="688" t="e">
        <f>AND(ABS((第3表!Z53+第3表!AA53)-'06490'!O44)&gt;=10,(第3表!Z53+第3表!AA53)&gt;'06490'!O44*1.5,(第3表!Z53+第3表!AA53)-'06490'!O44&gt;0)</f>
        <v>#VALUE!</v>
      </c>
    </row>
    <row r="39" spans="2:26">
      <c r="B39" s="178" t="s">
        <v>14</v>
      </c>
      <c r="C39" s="688" t="e">
        <f>AND(ABS((第3表!D54+第3表!E54)-'06490'!D45)&gt;=10,(第3表!D54+第3表!E54)&gt;'06490'!D45*1.5,(第3表!D54+第3表!E54)-'06490'!D45&gt;0)</f>
        <v>#VALUE!</v>
      </c>
      <c r="D39" s="688" t="e">
        <f>AND(ABS((第3表!D54+第3表!E54)-'06490'!D45)&gt;=10,(第3表!D54+第3表!E54)&gt;'06490'!D45*1.5,(第3表!D54+第3表!E54)-'06490'!D45&gt;0)</f>
        <v>#VALUE!</v>
      </c>
      <c r="E39" s="688" t="e">
        <f>AND(ABS((第3表!F54+第3表!G54)-'06490'!E45)&gt;=10,(第3表!F54+第3表!G54)&gt;'06490'!E45*1.5,(第3表!F54+第3表!G54)-'06490'!E45&gt;0)</f>
        <v>#VALUE!</v>
      </c>
      <c r="F39" s="688" t="e">
        <f>AND(ABS((第3表!F54+第3表!G54)-'06490'!E45)&gt;=10,(第3表!F54+第3表!G54)&gt;'06490'!E45*1.5,(第3表!F54+第3表!G54)-'06490'!E45&gt;0)</f>
        <v>#VALUE!</v>
      </c>
      <c r="G39" s="688" t="e">
        <f>AND(ABS((第3表!H54+第3表!I54)-'06490'!F45)&gt;=10,(第3表!H54+第3表!I54)&gt;'06490'!F45*1.5,(第3表!H54+第3表!I54)-'06490'!F45&gt;0)</f>
        <v>#VALUE!</v>
      </c>
      <c r="H39" s="688" t="e">
        <f>AND(ABS((第3表!H54+第3表!I54)-'06490'!F45)&gt;=10,(第3表!H54+第3表!I54)&gt;'06490'!F45*1.5,(第3表!H54+第3表!I54)-'06490'!F45&gt;0)</f>
        <v>#VALUE!</v>
      </c>
      <c r="I39" s="688" t="e">
        <f>AND(ABS((第3表!J54+第3表!K54)-'06490'!G45)&gt;=10,(第3表!J54+第3表!K54)&gt;'06490'!G45*1.5,(第3表!J54+第3表!K54)-'06490'!G45&gt;0)</f>
        <v>#VALUE!</v>
      </c>
      <c r="J39" s="688" t="e">
        <f>AND(ABS((第3表!J54+第3表!K54)-'06490'!G45)&gt;=10,(第3表!J54+第3表!K54)&gt;'06490'!G45*1.5,(第3表!J54+第3表!K54)-'06490'!G45&gt;0)</f>
        <v>#VALUE!</v>
      </c>
      <c r="K39" s="688" t="e">
        <f>AND(ABS((第3表!L54+第3表!M54)-'06490'!H45)&gt;=10,(第3表!L54+第3表!M54)&gt;'06490'!H45*1.5,(第3表!L54+第3表!M54)-'06490'!H45&gt;0)</f>
        <v>#VALUE!</v>
      </c>
      <c r="L39" s="688" t="e">
        <f>AND(ABS((第3表!L54+第3表!M54)-'06490'!H45)&gt;=10,(第3表!L54+第3表!M54)&gt;'06490'!H45*1.5,(第3表!L54+第3表!M54)-'06490'!H45&gt;0)</f>
        <v>#VALUE!</v>
      </c>
      <c r="M39" s="688" t="e">
        <f>AND(ABS((第3表!N54+第3表!O54)-'06490'!I45)&gt;=10,(第3表!N54+第3表!O54)&gt;'06490'!I45*1.5,(第3表!N54+第3表!O54)-'06490'!I45&gt;0)</f>
        <v>#VALUE!</v>
      </c>
      <c r="N39" s="688" t="e">
        <f>AND(ABS((第3表!N54+第3表!O54)-'06490'!I45)&gt;=10,(第3表!N54+第3表!O54)&gt;'06490'!I45*1.5,(第3表!N54+第3表!O54)-'06490'!I45&gt;0)</f>
        <v>#VALUE!</v>
      </c>
      <c r="O39" s="688" t="e">
        <f>AND(ABS((第3表!P54+第3表!Q54)-'06490'!J45)&gt;=10,(第3表!P54+第3表!Q54)&gt;'06490'!J45*1.5,(第3表!P54+第3表!Q54)-'06490'!J45&gt;0)</f>
        <v>#VALUE!</v>
      </c>
      <c r="P39" s="688" t="e">
        <f>AND(ABS((第3表!P54+第3表!Q54)-'06490'!J45)&gt;=10,(第3表!P54+第3表!Q54)&gt;'06490'!J45*1.5,(第3表!P54+第3表!Q54)-'06490'!J45&gt;0)</f>
        <v>#VALUE!</v>
      </c>
      <c r="Q39" s="688" t="e">
        <f>AND(ABS((第3表!R54+第3表!S54)-'06490'!K45)&gt;=10,(第3表!R54+第3表!S54)&gt;'06490'!K45*1.5,(第3表!R54+第3表!S54)-'06490'!K45&gt;0)</f>
        <v>#VALUE!</v>
      </c>
      <c r="R39" s="688" t="e">
        <f>AND(ABS((第3表!R54+第3表!S54)-'06490'!K45)&gt;=10,(第3表!R54+第3表!S54)&gt;'06490'!K45*1.5,(第3表!R54+第3表!S54)-'06490'!K45&gt;0)</f>
        <v>#VALUE!</v>
      </c>
      <c r="S39" s="688" t="e">
        <f>AND(ABS((第3表!T54+第3表!U54)-'06490'!L45)&gt;=10,(第3表!T54+第3表!U54)&gt;'06490'!L45*1.5,(第3表!T54+第3表!U54)-'06490'!L45&gt;0)</f>
        <v>#VALUE!</v>
      </c>
      <c r="T39" s="688" t="e">
        <f>AND(ABS((第3表!T54+第3表!U54)-'06490'!L45)&gt;=10,(第3表!T54+第3表!U54)&gt;'06490'!L45*1.5,(第3表!T54+第3表!U54)-'06490'!L45&gt;0)</f>
        <v>#VALUE!</v>
      </c>
      <c r="U39" s="688" t="e">
        <f>AND(ABS((第3表!V54+第3表!W54)-'06490'!M45)&gt;=10,(第3表!V54+第3表!W54)&gt;'06490'!M45*1.5,(第3表!V54+第3表!W54)-'06490'!M45&gt;0)</f>
        <v>#VALUE!</v>
      </c>
      <c r="V39" s="688" t="e">
        <f>AND(ABS((第3表!V54+第3表!W54)-'06490'!M45)&gt;=10,(第3表!V54+第3表!W54)&gt;'06490'!M45*1.5,(第3表!V54+第3表!W54)-'06490'!M45&gt;0)</f>
        <v>#VALUE!</v>
      </c>
      <c r="W39" s="688" t="e">
        <f>AND(ABS((第3表!X54+第3表!Y54)-'06490'!N45)&gt;=10,(第3表!X54+第3表!Y54)&gt;'06490'!N45*1.5,(第3表!X54+第3表!Y54)-'06490'!N45&gt;0)</f>
        <v>#VALUE!</v>
      </c>
      <c r="X39" s="688" t="e">
        <f>AND(ABS((第3表!X54+第3表!Y54)-'06490'!N45)&gt;=10,(第3表!X54+第3表!Y54)&gt;'06490'!N45*1.5,(第3表!X54+第3表!Y54)-'06490'!N45&gt;0)</f>
        <v>#VALUE!</v>
      </c>
      <c r="Y39" s="688" t="e">
        <f>AND(ABS((第3表!Z54+第3表!AA54)-'06490'!O45)&gt;=10,(第3表!Z54+第3表!AA54)&gt;'06490'!O45*1.5,(第3表!Z54+第3表!AA54)-'06490'!O45&gt;0)</f>
        <v>#VALUE!</v>
      </c>
      <c r="Z39" s="688" t="e">
        <f>AND(ABS((第3表!Z54+第3表!AA54)-'06490'!O45)&gt;=10,(第3表!Z54+第3表!AA54)&gt;'06490'!O45*1.5,(第3表!Z54+第3表!AA54)-'06490'!O45&gt;0)</f>
        <v>#VALUE!</v>
      </c>
    </row>
    <row r="40" spans="2:26">
      <c r="B40" s="178" t="s">
        <v>15</v>
      </c>
      <c r="C40" s="688" t="e">
        <f>AND(ABS((第3表!D55+第3表!E55)-'06490'!D46)&gt;=10,(第3表!D55+第3表!E55)&gt;'06490'!D46*1.5,(第3表!D55+第3表!E55)-'06490'!D46&gt;0)</f>
        <v>#VALUE!</v>
      </c>
      <c r="D40" s="688" t="e">
        <f>AND(ABS((第3表!D55+第3表!E55)-'06490'!D46)&gt;=10,(第3表!D55+第3表!E55)&gt;'06490'!D46*1.5,(第3表!D55+第3表!E55)-'06490'!D46&gt;0)</f>
        <v>#VALUE!</v>
      </c>
      <c r="E40" s="688" t="e">
        <f>AND(ABS((第3表!F55+第3表!G55)-'06490'!E46)&gt;=10,(第3表!F55+第3表!G55)&gt;'06490'!E46*1.5,(第3表!F55+第3表!G55)-'06490'!E46&gt;0)</f>
        <v>#VALUE!</v>
      </c>
      <c r="F40" s="688" t="e">
        <f>AND(ABS((第3表!F55+第3表!G55)-'06490'!E46)&gt;=10,(第3表!F55+第3表!G55)&gt;'06490'!E46*1.5,(第3表!F55+第3表!G55)-'06490'!E46&gt;0)</f>
        <v>#VALUE!</v>
      </c>
      <c r="G40" s="688" t="e">
        <f>AND(ABS((第3表!H55+第3表!I55)-'06490'!F46)&gt;=10,(第3表!H55+第3表!I55)&gt;'06490'!F46*1.5,(第3表!H55+第3表!I55)-'06490'!F46&gt;0)</f>
        <v>#VALUE!</v>
      </c>
      <c r="H40" s="688" t="e">
        <f>AND(ABS((第3表!H55+第3表!I55)-'06490'!F46)&gt;=10,(第3表!H55+第3表!I55)&gt;'06490'!F46*1.5,(第3表!H55+第3表!I55)-'06490'!F46&gt;0)</f>
        <v>#VALUE!</v>
      </c>
      <c r="I40" s="688" t="e">
        <f>AND(ABS((第3表!J55+第3表!K55)-'06490'!G46)&gt;=10,(第3表!J55+第3表!K55)&gt;'06490'!G46*1.5,(第3表!J55+第3表!K55)-'06490'!G46&gt;0)</f>
        <v>#VALUE!</v>
      </c>
      <c r="J40" s="688" t="e">
        <f>AND(ABS((第3表!J55+第3表!K55)-'06490'!G46)&gt;=10,(第3表!J55+第3表!K55)&gt;'06490'!G46*1.5,(第3表!J55+第3表!K55)-'06490'!G46&gt;0)</f>
        <v>#VALUE!</v>
      </c>
      <c r="K40" s="688" t="e">
        <f>AND(ABS((第3表!L55+第3表!M55)-'06490'!H46)&gt;=10,(第3表!L55+第3表!M55)&gt;'06490'!H46*1.5,(第3表!L55+第3表!M55)-'06490'!H46&gt;0)</f>
        <v>#VALUE!</v>
      </c>
      <c r="L40" s="688" t="e">
        <f>AND(ABS((第3表!L55+第3表!M55)-'06490'!H46)&gt;=10,(第3表!L55+第3表!M55)&gt;'06490'!H46*1.5,(第3表!L55+第3表!M55)-'06490'!H46&gt;0)</f>
        <v>#VALUE!</v>
      </c>
      <c r="M40" s="688" t="e">
        <f>AND(ABS((第3表!N55+第3表!O55)-'06490'!I46)&gt;=10,(第3表!N55+第3表!O55)&gt;'06490'!I46*1.5,(第3表!N55+第3表!O55)-'06490'!I46&gt;0)</f>
        <v>#VALUE!</v>
      </c>
      <c r="N40" s="688" t="e">
        <f>AND(ABS((第3表!N55+第3表!O55)-'06490'!I46)&gt;=10,(第3表!N55+第3表!O55)&gt;'06490'!I46*1.5,(第3表!N55+第3表!O55)-'06490'!I46&gt;0)</f>
        <v>#VALUE!</v>
      </c>
      <c r="O40" s="688" t="e">
        <f>AND(ABS((第3表!P55+第3表!Q55)-'06490'!J46)&gt;=10,(第3表!P55+第3表!Q55)&gt;'06490'!J46*1.5,(第3表!P55+第3表!Q55)-'06490'!J46&gt;0)</f>
        <v>#VALUE!</v>
      </c>
      <c r="P40" s="688" t="e">
        <f>AND(ABS((第3表!P55+第3表!Q55)-'06490'!J46)&gt;=10,(第3表!P55+第3表!Q55)&gt;'06490'!J46*1.5,(第3表!P55+第3表!Q55)-'06490'!J46&gt;0)</f>
        <v>#VALUE!</v>
      </c>
      <c r="Q40" s="688" t="e">
        <f>AND(ABS((第3表!R55+第3表!S55)-'06490'!K46)&gt;=10,(第3表!R55+第3表!S55)&gt;'06490'!K46*1.5,(第3表!R55+第3表!S55)-'06490'!K46&gt;0)</f>
        <v>#VALUE!</v>
      </c>
      <c r="R40" s="688" t="e">
        <f>AND(ABS((第3表!R55+第3表!S55)-'06490'!K46)&gt;=10,(第3表!R55+第3表!S55)&gt;'06490'!K46*1.5,(第3表!R55+第3表!S55)-'06490'!K46&gt;0)</f>
        <v>#VALUE!</v>
      </c>
      <c r="S40" s="688" t="e">
        <f>AND(ABS((第3表!T55+第3表!U55)-'06490'!L46)&gt;=10,(第3表!T55+第3表!U55)&gt;'06490'!L46*1.5,(第3表!T55+第3表!U55)-'06490'!L46&gt;0)</f>
        <v>#VALUE!</v>
      </c>
      <c r="T40" s="688" t="e">
        <f>AND(ABS((第3表!T55+第3表!U55)-'06490'!L46)&gt;=10,(第3表!T55+第3表!U55)&gt;'06490'!L46*1.5,(第3表!T55+第3表!U55)-'06490'!L46&gt;0)</f>
        <v>#VALUE!</v>
      </c>
      <c r="U40" s="688" t="e">
        <f>AND(ABS((第3表!V55+第3表!W55)-'06490'!M46)&gt;=10,(第3表!V55+第3表!W55)&gt;'06490'!M46*1.5,(第3表!V55+第3表!W55)-'06490'!M46&gt;0)</f>
        <v>#VALUE!</v>
      </c>
      <c r="V40" s="688" t="e">
        <f>AND(ABS((第3表!V55+第3表!W55)-'06490'!M46)&gt;=10,(第3表!V55+第3表!W55)&gt;'06490'!M46*1.5,(第3表!V55+第3表!W55)-'06490'!M46&gt;0)</f>
        <v>#VALUE!</v>
      </c>
      <c r="W40" s="688" t="e">
        <f>AND(ABS((第3表!X55+第3表!Y55)-'06490'!N46)&gt;=10,(第3表!X55+第3表!Y55)&gt;'06490'!N46*1.5,(第3表!X55+第3表!Y55)-'06490'!N46&gt;0)</f>
        <v>#VALUE!</v>
      </c>
      <c r="X40" s="688" t="e">
        <f>AND(ABS((第3表!X55+第3表!Y55)-'06490'!N46)&gt;=10,(第3表!X55+第3表!Y55)&gt;'06490'!N46*1.5,(第3表!X55+第3表!Y55)-'06490'!N46&gt;0)</f>
        <v>#VALUE!</v>
      </c>
      <c r="Y40" s="688" t="e">
        <f>AND(ABS((第3表!Z55+第3表!AA55)-'06490'!O46)&gt;=10,(第3表!Z55+第3表!AA55)&gt;'06490'!O46*1.5,(第3表!Z55+第3表!AA55)-'06490'!O46&gt;0)</f>
        <v>#VALUE!</v>
      </c>
      <c r="Z40" s="688" t="e">
        <f>AND(ABS((第3表!Z55+第3表!AA55)-'06490'!O46)&gt;=10,(第3表!Z55+第3表!AA55)&gt;'06490'!O46*1.5,(第3表!Z55+第3表!AA55)-'06490'!O46&gt;0)</f>
        <v>#VALUE!</v>
      </c>
    </row>
    <row r="41" spans="2:26">
      <c r="B41" s="178" t="s">
        <v>16</v>
      </c>
      <c r="C41" s="688" t="e">
        <f>AND(ABS((第3表!D56+第3表!E56)-'06490'!D47)&gt;=10,(第3表!D56+第3表!E56)&gt;'06490'!D47*1.5,(第3表!D56+第3表!E56)-'06490'!D47&gt;0)</f>
        <v>#VALUE!</v>
      </c>
      <c r="D41" s="688" t="e">
        <f>AND(ABS((第3表!D56+第3表!E56)-'06490'!D47)&gt;=10,(第3表!D56+第3表!E56)&gt;'06490'!D47*1.5,(第3表!D56+第3表!E56)-'06490'!D47&gt;0)</f>
        <v>#VALUE!</v>
      </c>
      <c r="E41" s="688" t="e">
        <f>AND(ABS((第3表!F56+第3表!G56)-'06490'!E47)&gt;=10,(第3表!F56+第3表!G56)&gt;'06490'!E47*1.5,(第3表!F56+第3表!G56)-'06490'!E47&gt;0)</f>
        <v>#VALUE!</v>
      </c>
      <c r="F41" s="688" t="e">
        <f>AND(ABS((第3表!F56+第3表!G56)-'06490'!E47)&gt;=10,(第3表!F56+第3表!G56)&gt;'06490'!E47*1.5,(第3表!F56+第3表!G56)-'06490'!E47&gt;0)</f>
        <v>#VALUE!</v>
      </c>
      <c r="G41" s="688" t="e">
        <f>AND(ABS((第3表!H56+第3表!I56)-'06490'!F47)&gt;=10,(第3表!H56+第3表!I56)&gt;'06490'!F47*1.5,(第3表!H56+第3表!I56)-'06490'!F47&gt;0)</f>
        <v>#VALUE!</v>
      </c>
      <c r="H41" s="688" t="e">
        <f>AND(ABS((第3表!H56+第3表!I56)-'06490'!F47)&gt;=10,(第3表!H56+第3表!I56)&gt;'06490'!F47*1.5,(第3表!H56+第3表!I56)-'06490'!F47&gt;0)</f>
        <v>#VALUE!</v>
      </c>
      <c r="I41" s="688" t="e">
        <f>AND(ABS((第3表!J56+第3表!K56)-'06490'!G47)&gt;=10,(第3表!J56+第3表!K56)&gt;'06490'!G47*1.5,(第3表!J56+第3表!K56)-'06490'!G47&gt;0)</f>
        <v>#VALUE!</v>
      </c>
      <c r="J41" s="688" t="e">
        <f>AND(ABS((第3表!J56+第3表!K56)-'06490'!G47)&gt;=10,(第3表!J56+第3表!K56)&gt;'06490'!G47*1.5,(第3表!J56+第3表!K56)-'06490'!G47&gt;0)</f>
        <v>#VALUE!</v>
      </c>
      <c r="K41" s="688" t="e">
        <f>AND(ABS((第3表!L56+第3表!M56)-'06490'!H47)&gt;=10,(第3表!L56+第3表!M56)&gt;'06490'!H47*1.5,(第3表!L56+第3表!M56)-'06490'!H47&gt;0)</f>
        <v>#VALUE!</v>
      </c>
      <c r="L41" s="688" t="e">
        <f>AND(ABS((第3表!L56+第3表!M56)-'06490'!H47)&gt;=10,(第3表!L56+第3表!M56)&gt;'06490'!H47*1.5,(第3表!L56+第3表!M56)-'06490'!H47&gt;0)</f>
        <v>#VALUE!</v>
      </c>
      <c r="M41" s="688" t="e">
        <f>AND(ABS((第3表!N56+第3表!O56)-'06490'!I47)&gt;=10,(第3表!N56+第3表!O56)&gt;'06490'!I47*1.5,(第3表!N56+第3表!O56)-'06490'!I47&gt;0)</f>
        <v>#VALUE!</v>
      </c>
      <c r="N41" s="688" t="e">
        <f>AND(ABS((第3表!N56+第3表!O56)-'06490'!I47)&gt;=10,(第3表!N56+第3表!O56)&gt;'06490'!I47*1.5,(第3表!N56+第3表!O56)-'06490'!I47&gt;0)</f>
        <v>#VALUE!</v>
      </c>
      <c r="O41" s="688" t="e">
        <f>AND(ABS((第3表!P56+第3表!Q56)-'06490'!J47)&gt;=10,(第3表!P56+第3表!Q56)&gt;'06490'!J47*1.5,(第3表!P56+第3表!Q56)-'06490'!J47&gt;0)</f>
        <v>#VALUE!</v>
      </c>
      <c r="P41" s="688" t="e">
        <f>AND(ABS((第3表!P56+第3表!Q56)-'06490'!J47)&gt;=10,(第3表!P56+第3表!Q56)&gt;'06490'!J47*1.5,(第3表!P56+第3表!Q56)-'06490'!J47&gt;0)</f>
        <v>#VALUE!</v>
      </c>
      <c r="Q41" s="688" t="e">
        <f>AND(ABS((第3表!R56+第3表!S56)-'06490'!K47)&gt;=10,(第3表!R56+第3表!S56)&gt;'06490'!K47*1.5,(第3表!R56+第3表!S56)-'06490'!K47&gt;0)</f>
        <v>#VALUE!</v>
      </c>
      <c r="R41" s="688" t="e">
        <f>AND(ABS((第3表!R56+第3表!S56)-'06490'!K47)&gt;=10,(第3表!R56+第3表!S56)&gt;'06490'!K47*1.5,(第3表!R56+第3表!S56)-'06490'!K47&gt;0)</f>
        <v>#VALUE!</v>
      </c>
      <c r="S41" s="688" t="e">
        <f>AND(ABS((第3表!T56+第3表!U56)-'06490'!L47)&gt;=10,(第3表!T56+第3表!U56)&gt;'06490'!L47*1.5,(第3表!T56+第3表!U56)-'06490'!L47&gt;0)</f>
        <v>#VALUE!</v>
      </c>
      <c r="T41" s="688" t="e">
        <f>AND(ABS((第3表!T56+第3表!U56)-'06490'!L47)&gt;=10,(第3表!T56+第3表!U56)&gt;'06490'!L47*1.5,(第3表!T56+第3表!U56)-'06490'!L47&gt;0)</f>
        <v>#VALUE!</v>
      </c>
      <c r="U41" s="688" t="e">
        <f>AND(ABS((第3表!V56+第3表!W56)-'06490'!M47)&gt;=10,(第3表!V56+第3表!W56)&gt;'06490'!M47*1.5,(第3表!V56+第3表!W56)-'06490'!M47&gt;0)</f>
        <v>#VALUE!</v>
      </c>
      <c r="V41" s="688" t="e">
        <f>AND(ABS((第3表!V56+第3表!W56)-'06490'!M47)&gt;=10,(第3表!V56+第3表!W56)&gt;'06490'!M47*1.5,(第3表!V56+第3表!W56)-'06490'!M47&gt;0)</f>
        <v>#VALUE!</v>
      </c>
      <c r="W41" s="688" t="e">
        <f>AND(ABS((第3表!X56+第3表!Y56)-'06490'!N47)&gt;=10,(第3表!X56+第3表!Y56)&gt;'06490'!N47*1.5,(第3表!X56+第3表!Y56)-'06490'!N47&gt;0)</f>
        <v>#VALUE!</v>
      </c>
      <c r="X41" s="688" t="e">
        <f>AND(ABS((第3表!X56+第3表!Y56)-'06490'!N47)&gt;=10,(第3表!X56+第3表!Y56)&gt;'06490'!N47*1.5,(第3表!X56+第3表!Y56)-'06490'!N47&gt;0)</f>
        <v>#VALUE!</v>
      </c>
      <c r="Y41" s="688" t="e">
        <f>AND(ABS((第3表!Z56+第3表!AA56)-'06490'!O47)&gt;=10,(第3表!Z56+第3表!AA56)&gt;'06490'!O47*1.5,(第3表!Z56+第3表!AA56)-'06490'!O47&gt;0)</f>
        <v>#VALUE!</v>
      </c>
      <c r="Z41" s="688" t="e">
        <f>AND(ABS((第3表!Z56+第3表!AA56)-'06490'!O47)&gt;=10,(第3表!Z56+第3表!AA56)&gt;'06490'!O47*1.5,(第3表!Z56+第3表!AA56)-'06490'!O47&gt;0)</f>
        <v>#VALUE!</v>
      </c>
    </row>
    <row r="42" spans="2:26">
      <c r="B42" s="178" t="s">
        <v>17</v>
      </c>
      <c r="C42" s="688" t="e">
        <f>AND(ABS((第3表!D57+第3表!E57)-'06490'!D48)&gt;=10,(第3表!D57+第3表!E57)&gt;'06490'!D48*1.5,(第3表!D57+第3表!E57)-'06490'!D48&gt;0)</f>
        <v>#VALUE!</v>
      </c>
      <c r="D42" s="688" t="e">
        <f>AND(ABS((第3表!D57+第3表!E57)-'06490'!D48)&gt;=10,(第3表!D57+第3表!E57)&gt;'06490'!D48*1.5,(第3表!D57+第3表!E57)-'06490'!D48&gt;0)</f>
        <v>#VALUE!</v>
      </c>
      <c r="E42" s="688" t="e">
        <f>AND(ABS((第3表!F57+第3表!G57)-'06490'!E48)&gt;=10,(第3表!F57+第3表!G57)&gt;'06490'!E48*1.5,(第3表!F57+第3表!G57)-'06490'!E48&gt;0)</f>
        <v>#VALUE!</v>
      </c>
      <c r="F42" s="688" t="e">
        <f>AND(ABS((第3表!F57+第3表!G57)-'06490'!E48)&gt;=10,(第3表!F57+第3表!G57)&gt;'06490'!E48*1.5,(第3表!F57+第3表!G57)-'06490'!E48&gt;0)</f>
        <v>#VALUE!</v>
      </c>
      <c r="G42" s="688" t="e">
        <f>AND(ABS((第3表!H57+第3表!I57)-'06490'!F48)&gt;=10,(第3表!H57+第3表!I57)&gt;'06490'!F48*1.5,(第3表!H57+第3表!I57)-'06490'!F48&gt;0)</f>
        <v>#VALUE!</v>
      </c>
      <c r="H42" s="688" t="e">
        <f>AND(ABS((第3表!H57+第3表!I57)-'06490'!F48)&gt;=10,(第3表!H57+第3表!I57)&gt;'06490'!F48*1.5,(第3表!H57+第3表!I57)-'06490'!F48&gt;0)</f>
        <v>#VALUE!</v>
      </c>
      <c r="I42" s="688" t="e">
        <f>AND(ABS((第3表!J57+第3表!K57)-'06490'!G48)&gt;=10,(第3表!J57+第3表!K57)&gt;'06490'!G48*1.5,(第3表!J57+第3表!K57)-'06490'!G48&gt;0)</f>
        <v>#VALUE!</v>
      </c>
      <c r="J42" s="688" t="e">
        <f>AND(ABS((第3表!J57+第3表!K57)-'06490'!G48)&gt;=10,(第3表!J57+第3表!K57)&gt;'06490'!G48*1.5,(第3表!J57+第3表!K57)-'06490'!G48&gt;0)</f>
        <v>#VALUE!</v>
      </c>
      <c r="K42" s="688" t="e">
        <f>AND(ABS((第3表!L57+第3表!M57)-'06490'!H48)&gt;=10,(第3表!L57+第3表!M57)&gt;'06490'!H48*1.5,(第3表!L57+第3表!M57)-'06490'!H48&gt;0)</f>
        <v>#VALUE!</v>
      </c>
      <c r="L42" s="688" t="e">
        <f>AND(ABS((第3表!L57+第3表!M57)-'06490'!H48)&gt;=10,(第3表!L57+第3表!M57)&gt;'06490'!H48*1.5,(第3表!L57+第3表!M57)-'06490'!H48&gt;0)</f>
        <v>#VALUE!</v>
      </c>
      <c r="M42" s="688" t="e">
        <f>AND(ABS((第3表!N57+第3表!O57)-'06490'!I48)&gt;=10,(第3表!N57+第3表!O57)&gt;'06490'!I48*1.5,(第3表!N57+第3表!O57)-'06490'!I48&gt;0)</f>
        <v>#VALUE!</v>
      </c>
      <c r="N42" s="688" t="e">
        <f>AND(ABS((第3表!N57+第3表!O57)-'06490'!I48)&gt;=10,(第3表!N57+第3表!O57)&gt;'06490'!I48*1.5,(第3表!N57+第3表!O57)-'06490'!I48&gt;0)</f>
        <v>#VALUE!</v>
      </c>
      <c r="O42" s="688" t="e">
        <f>AND(ABS((第3表!P57+第3表!Q57)-'06490'!J48)&gt;=10,(第3表!P57+第3表!Q57)&gt;'06490'!J48*1.5,(第3表!P57+第3表!Q57)-'06490'!J48&gt;0)</f>
        <v>#VALUE!</v>
      </c>
      <c r="P42" s="688" t="e">
        <f>AND(ABS((第3表!P57+第3表!Q57)-'06490'!J48)&gt;=10,(第3表!P57+第3表!Q57)&gt;'06490'!J48*1.5,(第3表!P57+第3表!Q57)-'06490'!J48&gt;0)</f>
        <v>#VALUE!</v>
      </c>
      <c r="Q42" s="688" t="e">
        <f>AND(ABS((第3表!R57+第3表!S57)-'06490'!K48)&gt;=10,(第3表!R57+第3表!S57)&gt;'06490'!K48*1.5,(第3表!R57+第3表!S57)-'06490'!K48&gt;0)</f>
        <v>#VALUE!</v>
      </c>
      <c r="R42" s="688" t="e">
        <f>AND(ABS((第3表!R57+第3表!S57)-'06490'!K48)&gt;=10,(第3表!R57+第3表!S57)&gt;'06490'!K48*1.5,(第3表!R57+第3表!S57)-'06490'!K48&gt;0)</f>
        <v>#VALUE!</v>
      </c>
      <c r="S42" s="688" t="e">
        <f>AND(ABS((第3表!T57+第3表!U57)-'06490'!L48)&gt;=10,(第3表!T57+第3表!U57)&gt;'06490'!L48*1.5,(第3表!T57+第3表!U57)-'06490'!L48&gt;0)</f>
        <v>#VALUE!</v>
      </c>
      <c r="T42" s="688" t="e">
        <f>AND(ABS((第3表!T57+第3表!U57)-'06490'!L48)&gt;=10,(第3表!T57+第3表!U57)&gt;'06490'!L48*1.5,(第3表!T57+第3表!U57)-'06490'!L48&gt;0)</f>
        <v>#VALUE!</v>
      </c>
      <c r="U42" s="688" t="e">
        <f>AND(ABS((第3表!V57+第3表!W57)-'06490'!M48)&gt;=10,(第3表!V57+第3表!W57)&gt;'06490'!M48*1.5,(第3表!V57+第3表!W57)-'06490'!M48&gt;0)</f>
        <v>#VALUE!</v>
      </c>
      <c r="V42" s="688" t="e">
        <f>AND(ABS((第3表!V57+第3表!W57)-'06490'!M48)&gt;=10,(第3表!V57+第3表!W57)&gt;'06490'!M48*1.5,(第3表!V57+第3表!W57)-'06490'!M48&gt;0)</f>
        <v>#VALUE!</v>
      </c>
      <c r="W42" s="688" t="e">
        <f>AND(ABS((第3表!X57+第3表!Y57)-'06490'!N48)&gt;=10,(第3表!X57+第3表!Y57)&gt;'06490'!N48*1.5,(第3表!X57+第3表!Y57)-'06490'!N48&gt;0)</f>
        <v>#VALUE!</v>
      </c>
      <c r="X42" s="688" t="e">
        <f>AND(ABS((第3表!X57+第3表!Y57)-'06490'!N48)&gt;=10,(第3表!X57+第3表!Y57)&gt;'06490'!N48*1.5,(第3表!X57+第3表!Y57)-'06490'!N48&gt;0)</f>
        <v>#VALUE!</v>
      </c>
      <c r="Y42" s="688" t="e">
        <f>AND(ABS((第3表!Z57+第3表!AA57)-'06490'!O48)&gt;=10,(第3表!Z57+第3表!AA57)&gt;'06490'!O48*1.5,(第3表!Z57+第3表!AA57)-'06490'!O48&gt;0)</f>
        <v>#VALUE!</v>
      </c>
      <c r="Z42" s="688" t="e">
        <f>AND(ABS((第3表!Z57+第3表!AA57)-'06490'!O48)&gt;=10,(第3表!Z57+第3表!AA57)&gt;'06490'!O48*1.5,(第3表!Z57+第3表!AA57)-'06490'!O48&gt;0)</f>
        <v>#VALUE!</v>
      </c>
    </row>
    <row r="43" spans="2:26">
      <c r="B43" s="178" t="s">
        <v>18</v>
      </c>
      <c r="C43" s="688" t="e">
        <f>AND(ABS((第3表!D58+第3表!E58)-'06490'!D49)&gt;=10,(第3表!D58+第3表!E58)&gt;'06490'!D49*1.5,(第3表!D58+第3表!E58)-'06490'!D49&gt;0)</f>
        <v>#VALUE!</v>
      </c>
      <c r="D43" s="688" t="e">
        <f>AND(ABS((第3表!D58+第3表!E58)-'06490'!D49)&gt;=10,(第3表!D58+第3表!E58)&gt;'06490'!D49*1.5,(第3表!D58+第3表!E58)-'06490'!D49&gt;0)</f>
        <v>#VALUE!</v>
      </c>
      <c r="E43" s="688" t="e">
        <f>AND(ABS((第3表!F58+第3表!G58)-'06490'!E49)&gt;=10,(第3表!F58+第3表!G58)&gt;'06490'!E49*1.5,(第3表!F58+第3表!G58)-'06490'!E49&gt;0)</f>
        <v>#VALUE!</v>
      </c>
      <c r="F43" s="688" t="e">
        <f>AND(ABS((第3表!F58+第3表!G58)-'06490'!E49)&gt;=10,(第3表!F58+第3表!G58)&gt;'06490'!E49*1.5,(第3表!F58+第3表!G58)-'06490'!E49&gt;0)</f>
        <v>#VALUE!</v>
      </c>
      <c r="G43" s="688" t="e">
        <f>AND(ABS((第3表!H58+第3表!I58)-'06490'!F49)&gt;=10,(第3表!H58+第3表!I58)&gt;'06490'!F49*1.5,(第3表!H58+第3表!I58)-'06490'!F49&gt;0)</f>
        <v>#VALUE!</v>
      </c>
      <c r="H43" s="688" t="e">
        <f>AND(ABS((第3表!H58+第3表!I58)-'06490'!F49)&gt;=10,(第3表!H58+第3表!I58)&gt;'06490'!F49*1.5,(第3表!H58+第3表!I58)-'06490'!F49&gt;0)</f>
        <v>#VALUE!</v>
      </c>
      <c r="I43" s="688" t="e">
        <f>AND(ABS((第3表!J58+第3表!K58)-'06490'!G49)&gt;=10,(第3表!J58+第3表!K58)&gt;'06490'!G49*1.5,(第3表!J58+第3表!K58)-'06490'!G49&gt;0)</f>
        <v>#VALUE!</v>
      </c>
      <c r="J43" s="688" t="e">
        <f>AND(ABS((第3表!J58+第3表!K58)-'06490'!G49)&gt;=10,(第3表!J58+第3表!K58)&gt;'06490'!G49*1.5,(第3表!J58+第3表!K58)-'06490'!G49&gt;0)</f>
        <v>#VALUE!</v>
      </c>
      <c r="K43" s="688" t="e">
        <f>AND(ABS((第3表!L58+第3表!M58)-'06490'!H49)&gt;=10,(第3表!L58+第3表!M58)&gt;'06490'!H49*1.5,(第3表!L58+第3表!M58)-'06490'!H49&gt;0)</f>
        <v>#VALUE!</v>
      </c>
      <c r="L43" s="688" t="e">
        <f>AND(ABS((第3表!L58+第3表!M58)-'06490'!H49)&gt;=10,(第3表!L58+第3表!M58)&gt;'06490'!H49*1.5,(第3表!L58+第3表!M58)-'06490'!H49&gt;0)</f>
        <v>#VALUE!</v>
      </c>
      <c r="M43" s="688" t="e">
        <f>AND(ABS((第3表!N58+第3表!O58)-'06490'!I49)&gt;=10,(第3表!N58+第3表!O58)&gt;'06490'!I49*1.5,(第3表!N58+第3表!O58)-'06490'!I49&gt;0)</f>
        <v>#VALUE!</v>
      </c>
      <c r="N43" s="688" t="e">
        <f>AND(ABS((第3表!N58+第3表!O58)-'06490'!I49)&gt;=10,(第3表!N58+第3表!O58)&gt;'06490'!I49*1.5,(第3表!N58+第3表!O58)-'06490'!I49&gt;0)</f>
        <v>#VALUE!</v>
      </c>
      <c r="O43" s="688" t="e">
        <f>AND(ABS((第3表!P58+第3表!Q58)-'06490'!J49)&gt;=10,(第3表!P58+第3表!Q58)&gt;'06490'!J49*1.5,(第3表!P58+第3表!Q58)-'06490'!J49&gt;0)</f>
        <v>#VALUE!</v>
      </c>
      <c r="P43" s="688" t="e">
        <f>AND(ABS((第3表!P58+第3表!Q58)-'06490'!J49)&gt;=10,(第3表!P58+第3表!Q58)&gt;'06490'!J49*1.5,(第3表!P58+第3表!Q58)-'06490'!J49&gt;0)</f>
        <v>#VALUE!</v>
      </c>
      <c r="Q43" s="688" t="e">
        <f>AND(ABS((第3表!R58+第3表!S58)-'06490'!K49)&gt;=10,(第3表!R58+第3表!S58)&gt;'06490'!K49*1.5,(第3表!R58+第3表!S58)-'06490'!K49&gt;0)</f>
        <v>#VALUE!</v>
      </c>
      <c r="R43" s="688" t="e">
        <f>AND(ABS((第3表!R58+第3表!S58)-'06490'!K49)&gt;=10,(第3表!R58+第3表!S58)&gt;'06490'!K49*1.5,(第3表!R58+第3表!S58)-'06490'!K49&gt;0)</f>
        <v>#VALUE!</v>
      </c>
      <c r="S43" s="688" t="e">
        <f>AND(ABS((第3表!T58+第3表!U58)-'06490'!L49)&gt;=10,(第3表!T58+第3表!U58)&gt;'06490'!L49*1.5,(第3表!T58+第3表!U58)-'06490'!L49&gt;0)</f>
        <v>#VALUE!</v>
      </c>
      <c r="T43" s="688" t="e">
        <f>AND(ABS((第3表!T58+第3表!U58)-'06490'!L49)&gt;=10,(第3表!T58+第3表!U58)&gt;'06490'!L49*1.5,(第3表!T58+第3表!U58)-'06490'!L49&gt;0)</f>
        <v>#VALUE!</v>
      </c>
      <c r="U43" s="688" t="e">
        <f>AND(ABS((第3表!V58+第3表!W58)-'06490'!M49)&gt;=10,(第3表!V58+第3表!W58)&gt;'06490'!M49*1.5,(第3表!V58+第3表!W58)-'06490'!M49&gt;0)</f>
        <v>#VALUE!</v>
      </c>
      <c r="V43" s="688" t="e">
        <f>AND(ABS((第3表!V58+第3表!W58)-'06490'!M49)&gt;=10,(第3表!V58+第3表!W58)&gt;'06490'!M49*1.5,(第3表!V58+第3表!W58)-'06490'!M49&gt;0)</f>
        <v>#VALUE!</v>
      </c>
      <c r="W43" s="688" t="e">
        <f>AND(ABS((第3表!X58+第3表!Y58)-'06490'!N49)&gt;=10,(第3表!X58+第3表!Y58)&gt;'06490'!N49*1.5,(第3表!X58+第3表!Y58)-'06490'!N49&gt;0)</f>
        <v>#VALUE!</v>
      </c>
      <c r="X43" s="688" t="e">
        <f>AND(ABS((第3表!X58+第3表!Y58)-'06490'!N49)&gt;=10,(第3表!X58+第3表!Y58)&gt;'06490'!N49*1.5,(第3表!X58+第3表!Y58)-'06490'!N49&gt;0)</f>
        <v>#VALUE!</v>
      </c>
      <c r="Y43" s="688" t="e">
        <f>AND(ABS((第3表!Z58+第3表!AA58)-'06490'!O49)&gt;=10,(第3表!Z58+第3表!AA58)&gt;'06490'!O49*1.5,(第3表!Z58+第3表!AA58)-'06490'!O49&gt;0)</f>
        <v>#VALUE!</v>
      </c>
      <c r="Z43" s="688" t="e">
        <f>AND(ABS((第3表!Z58+第3表!AA58)-'06490'!O49)&gt;=10,(第3表!Z58+第3表!AA58)&gt;'06490'!O49*1.5,(第3表!Z58+第3表!AA58)-'06490'!O49&gt;0)</f>
        <v>#VALUE!</v>
      </c>
    </row>
    <row r="44" spans="2:26">
      <c r="B44" s="178" t="s">
        <v>19</v>
      </c>
      <c r="C44" s="688" t="e">
        <f>AND(ABS((第3表!D59+第3表!E59)-'06490'!D50)&gt;=10,(第3表!D59+第3表!E59)&gt;'06490'!D50*1.5,(第3表!D59+第3表!E59)-'06490'!D50&gt;0)</f>
        <v>#VALUE!</v>
      </c>
      <c r="D44" s="688" t="e">
        <f>AND(ABS((第3表!D59+第3表!E59)-'06490'!D50)&gt;=10,(第3表!D59+第3表!E59)&gt;'06490'!D50*1.5,(第3表!D59+第3表!E59)-'06490'!D50&gt;0)</f>
        <v>#VALUE!</v>
      </c>
      <c r="E44" s="688" t="e">
        <f>AND(ABS((第3表!F59+第3表!G59)-'06490'!E50)&gt;=10,(第3表!F59+第3表!G59)&gt;'06490'!E50*1.5,(第3表!F59+第3表!G59)-'06490'!E50&gt;0)</f>
        <v>#VALUE!</v>
      </c>
      <c r="F44" s="688" t="e">
        <f>AND(ABS((第3表!F59+第3表!G59)-'06490'!E50)&gt;=10,(第3表!F59+第3表!G59)&gt;'06490'!E50*1.5,(第3表!F59+第3表!G59)-'06490'!E50&gt;0)</f>
        <v>#VALUE!</v>
      </c>
      <c r="G44" s="688" t="e">
        <f>AND(ABS((第3表!H59+第3表!I59)-'06490'!F50)&gt;=10,(第3表!H59+第3表!I59)&gt;'06490'!F50*1.5,(第3表!H59+第3表!I59)-'06490'!F50&gt;0)</f>
        <v>#VALUE!</v>
      </c>
      <c r="H44" s="688" t="e">
        <f>AND(ABS((第3表!H59+第3表!I59)-'06490'!F50)&gt;=10,(第3表!H59+第3表!I59)&gt;'06490'!F50*1.5,(第3表!H59+第3表!I59)-'06490'!F50&gt;0)</f>
        <v>#VALUE!</v>
      </c>
      <c r="I44" s="688" t="e">
        <f>AND(ABS((第3表!J59+第3表!K59)-'06490'!G50)&gt;=10,(第3表!J59+第3表!K59)&gt;'06490'!G50*1.5,(第3表!J59+第3表!K59)-'06490'!G50&gt;0)</f>
        <v>#VALUE!</v>
      </c>
      <c r="J44" s="688" t="e">
        <f>AND(ABS((第3表!J59+第3表!K59)-'06490'!G50)&gt;=10,(第3表!J59+第3表!K59)&gt;'06490'!G50*1.5,(第3表!J59+第3表!K59)-'06490'!G50&gt;0)</f>
        <v>#VALUE!</v>
      </c>
      <c r="K44" s="688" t="e">
        <f>AND(ABS((第3表!L59+第3表!M59)-'06490'!H50)&gt;=10,(第3表!L59+第3表!M59)&gt;'06490'!H50*1.5,(第3表!L59+第3表!M59)-'06490'!H50&gt;0)</f>
        <v>#VALUE!</v>
      </c>
      <c r="L44" s="688" t="e">
        <f>AND(ABS((第3表!L59+第3表!M59)-'06490'!H50)&gt;=10,(第3表!L59+第3表!M59)&gt;'06490'!H50*1.5,(第3表!L59+第3表!M59)-'06490'!H50&gt;0)</f>
        <v>#VALUE!</v>
      </c>
      <c r="M44" s="688" t="e">
        <f>AND(ABS((第3表!N59+第3表!O59)-'06490'!I50)&gt;=10,(第3表!N59+第3表!O59)&gt;'06490'!I50*1.5,(第3表!N59+第3表!O59)-'06490'!I50&gt;0)</f>
        <v>#VALUE!</v>
      </c>
      <c r="N44" s="688" t="e">
        <f>AND(ABS((第3表!N59+第3表!O59)-'06490'!I50)&gt;=10,(第3表!N59+第3表!O59)&gt;'06490'!I50*1.5,(第3表!N59+第3表!O59)-'06490'!I50&gt;0)</f>
        <v>#VALUE!</v>
      </c>
      <c r="O44" s="688" t="e">
        <f>AND(ABS((第3表!P59+第3表!Q59)-'06490'!J50)&gt;=10,(第3表!P59+第3表!Q59)&gt;'06490'!J50*1.5,(第3表!P59+第3表!Q59)-'06490'!J50&gt;0)</f>
        <v>#VALUE!</v>
      </c>
      <c r="P44" s="688" t="e">
        <f>AND(ABS((第3表!P59+第3表!Q59)-'06490'!J50)&gt;=10,(第3表!P59+第3表!Q59)&gt;'06490'!J50*1.5,(第3表!P59+第3表!Q59)-'06490'!J50&gt;0)</f>
        <v>#VALUE!</v>
      </c>
      <c r="Q44" s="688" t="e">
        <f>AND(ABS((第3表!R59+第3表!S59)-'06490'!K50)&gt;=10,(第3表!R59+第3表!S59)&gt;'06490'!K50*1.5,(第3表!R59+第3表!S59)-'06490'!K50&gt;0)</f>
        <v>#VALUE!</v>
      </c>
      <c r="R44" s="688" t="e">
        <f>AND(ABS((第3表!R59+第3表!S59)-'06490'!K50)&gt;=10,(第3表!R59+第3表!S59)&gt;'06490'!K50*1.5,(第3表!R59+第3表!S59)-'06490'!K50&gt;0)</f>
        <v>#VALUE!</v>
      </c>
      <c r="S44" s="688" t="e">
        <f>AND(ABS((第3表!T59+第3表!U59)-'06490'!L50)&gt;=10,(第3表!T59+第3表!U59)&gt;'06490'!L50*1.5,(第3表!T59+第3表!U59)-'06490'!L50&gt;0)</f>
        <v>#VALUE!</v>
      </c>
      <c r="T44" s="688" t="e">
        <f>AND(ABS((第3表!T59+第3表!U59)-'06490'!L50)&gt;=10,(第3表!T59+第3表!U59)&gt;'06490'!L50*1.5,(第3表!T59+第3表!U59)-'06490'!L50&gt;0)</f>
        <v>#VALUE!</v>
      </c>
      <c r="U44" s="688" t="e">
        <f>AND(ABS((第3表!V59+第3表!W59)-'06490'!M50)&gt;=10,(第3表!V59+第3表!W59)&gt;'06490'!M50*1.5,(第3表!V59+第3表!W59)-'06490'!M50&gt;0)</f>
        <v>#VALUE!</v>
      </c>
      <c r="V44" s="688" t="e">
        <f>AND(ABS((第3表!V59+第3表!W59)-'06490'!M50)&gt;=10,(第3表!V59+第3表!W59)&gt;'06490'!M50*1.5,(第3表!V59+第3表!W59)-'06490'!M50&gt;0)</f>
        <v>#VALUE!</v>
      </c>
      <c r="W44" s="688" t="e">
        <f>AND(ABS((第3表!X59+第3表!Y59)-'06490'!N50)&gt;=10,(第3表!X59+第3表!Y59)&gt;'06490'!N50*1.5,(第3表!X59+第3表!Y59)-'06490'!N50&gt;0)</f>
        <v>#VALUE!</v>
      </c>
      <c r="X44" s="688" t="e">
        <f>AND(ABS((第3表!X59+第3表!Y59)-'06490'!N50)&gt;=10,(第3表!X59+第3表!Y59)&gt;'06490'!N50*1.5,(第3表!X59+第3表!Y59)-'06490'!N50&gt;0)</f>
        <v>#VALUE!</v>
      </c>
      <c r="Y44" s="688" t="e">
        <f>AND(ABS((第3表!Z59+第3表!AA59)-'06490'!O50)&gt;=10,(第3表!Z59+第3表!AA59)&gt;'06490'!O50*1.5,(第3表!Z59+第3表!AA59)-'06490'!O50&gt;0)</f>
        <v>#VALUE!</v>
      </c>
      <c r="Z44" s="688" t="e">
        <f>AND(ABS((第3表!Z59+第3表!AA59)-'06490'!O50)&gt;=10,(第3表!Z59+第3表!AA59)&gt;'06490'!O50*1.5,(第3表!Z59+第3表!AA59)-'06490'!O50&gt;0)</f>
        <v>#VALUE!</v>
      </c>
    </row>
    <row r="45" spans="2:26">
      <c r="B45" s="178" t="s">
        <v>20</v>
      </c>
      <c r="C45" s="688" t="e">
        <f>AND(ABS((第3表!D60+第3表!E60)-'06490'!D51)&gt;=10,(第3表!D60+第3表!E60)&gt;'06490'!D51*1.5,(第3表!D60+第3表!E60)-'06490'!D51&gt;0)</f>
        <v>#VALUE!</v>
      </c>
      <c r="D45" s="688" t="e">
        <f>AND(ABS((第3表!D60+第3表!E60)-'06490'!D51)&gt;=10,(第3表!D60+第3表!E60)&gt;'06490'!D51*1.5,(第3表!D60+第3表!E60)-'06490'!D51&gt;0)</f>
        <v>#VALUE!</v>
      </c>
      <c r="E45" s="688" t="e">
        <f>AND(ABS((第3表!F60+第3表!G60)-'06490'!E51)&gt;=10,(第3表!F60+第3表!G60)&gt;'06490'!E51*1.5,(第3表!F60+第3表!G60)-'06490'!E51&gt;0)</f>
        <v>#VALUE!</v>
      </c>
      <c r="F45" s="688" t="e">
        <f>AND(ABS((第3表!F60+第3表!G60)-'06490'!E51)&gt;=10,(第3表!F60+第3表!G60)&gt;'06490'!E51*1.5,(第3表!F60+第3表!G60)-'06490'!E51&gt;0)</f>
        <v>#VALUE!</v>
      </c>
      <c r="G45" s="688" t="e">
        <f>AND(ABS((第3表!H60+第3表!I60)-'06490'!F51)&gt;=10,(第3表!H60+第3表!I60)&gt;'06490'!F51*1.5,(第3表!H60+第3表!I60)-'06490'!F51&gt;0)</f>
        <v>#VALUE!</v>
      </c>
      <c r="H45" s="688" t="e">
        <f>AND(ABS((第3表!H60+第3表!I60)-'06490'!F51)&gt;=10,(第3表!H60+第3表!I60)&gt;'06490'!F51*1.5,(第3表!H60+第3表!I60)-'06490'!F51&gt;0)</f>
        <v>#VALUE!</v>
      </c>
      <c r="I45" s="688" t="e">
        <f>AND(ABS((第3表!J60+第3表!K60)-'06490'!G51)&gt;=10,(第3表!J60+第3表!K60)&gt;'06490'!G51*1.5,(第3表!J60+第3表!K60)-'06490'!G51&gt;0)</f>
        <v>#VALUE!</v>
      </c>
      <c r="J45" s="688" t="e">
        <f>AND(ABS((第3表!J60+第3表!K60)-'06490'!G51)&gt;=10,(第3表!J60+第3表!K60)&gt;'06490'!G51*1.5,(第3表!J60+第3表!K60)-'06490'!G51&gt;0)</f>
        <v>#VALUE!</v>
      </c>
      <c r="K45" s="688" t="e">
        <f>AND(ABS((第3表!L60+第3表!M60)-'06490'!H51)&gt;=10,(第3表!L60+第3表!M60)&gt;'06490'!H51*1.5,(第3表!L60+第3表!M60)-'06490'!H51&gt;0)</f>
        <v>#VALUE!</v>
      </c>
      <c r="L45" s="688" t="e">
        <f>AND(ABS((第3表!L60+第3表!M60)-'06490'!H51)&gt;=10,(第3表!L60+第3表!M60)&gt;'06490'!H51*1.5,(第3表!L60+第3表!M60)-'06490'!H51&gt;0)</f>
        <v>#VALUE!</v>
      </c>
      <c r="M45" s="688" t="e">
        <f>AND(ABS((第3表!N60+第3表!O60)-'06490'!I51)&gt;=10,(第3表!N60+第3表!O60)&gt;'06490'!I51*1.5,(第3表!N60+第3表!O60)-'06490'!I51&gt;0)</f>
        <v>#VALUE!</v>
      </c>
      <c r="N45" s="688" t="e">
        <f>AND(ABS((第3表!N60+第3表!O60)-'06490'!I51)&gt;=10,(第3表!N60+第3表!O60)&gt;'06490'!I51*1.5,(第3表!N60+第3表!O60)-'06490'!I51&gt;0)</f>
        <v>#VALUE!</v>
      </c>
      <c r="O45" s="688" t="e">
        <f>AND(ABS((第3表!P60+第3表!Q60)-'06490'!J51)&gt;=10,(第3表!P60+第3表!Q60)&gt;'06490'!J51*1.5,(第3表!P60+第3表!Q60)-'06490'!J51&gt;0)</f>
        <v>#VALUE!</v>
      </c>
      <c r="P45" s="688" t="e">
        <f>AND(ABS((第3表!P60+第3表!Q60)-'06490'!J51)&gt;=10,(第3表!P60+第3表!Q60)&gt;'06490'!J51*1.5,(第3表!P60+第3表!Q60)-'06490'!J51&gt;0)</f>
        <v>#VALUE!</v>
      </c>
      <c r="Q45" s="688" t="e">
        <f>AND(ABS((第3表!R60+第3表!S60)-'06490'!K51)&gt;=10,(第3表!R60+第3表!S60)&gt;'06490'!K51*1.5,(第3表!R60+第3表!S60)-'06490'!K51&gt;0)</f>
        <v>#VALUE!</v>
      </c>
      <c r="R45" s="688" t="e">
        <f>AND(ABS((第3表!R60+第3表!S60)-'06490'!K51)&gt;=10,(第3表!R60+第3表!S60)&gt;'06490'!K51*1.5,(第3表!R60+第3表!S60)-'06490'!K51&gt;0)</f>
        <v>#VALUE!</v>
      </c>
      <c r="S45" s="688" t="e">
        <f>AND(ABS((第3表!T60+第3表!U60)-'06490'!L51)&gt;=10,(第3表!T60+第3表!U60)&gt;'06490'!L51*1.5,(第3表!T60+第3表!U60)-'06490'!L51&gt;0)</f>
        <v>#VALUE!</v>
      </c>
      <c r="T45" s="688" t="e">
        <f>AND(ABS((第3表!T60+第3表!U60)-'06490'!L51)&gt;=10,(第3表!T60+第3表!U60)&gt;'06490'!L51*1.5,(第3表!T60+第3表!U60)-'06490'!L51&gt;0)</f>
        <v>#VALUE!</v>
      </c>
      <c r="U45" s="688" t="e">
        <f>AND(ABS((第3表!V60+第3表!W60)-'06490'!M51)&gt;=10,(第3表!V60+第3表!W60)&gt;'06490'!M51*1.5,(第3表!V60+第3表!W60)-'06490'!M51&gt;0)</f>
        <v>#VALUE!</v>
      </c>
      <c r="V45" s="688" t="e">
        <f>AND(ABS((第3表!V60+第3表!W60)-'06490'!M51)&gt;=10,(第3表!V60+第3表!W60)&gt;'06490'!M51*1.5,(第3表!V60+第3表!W60)-'06490'!M51&gt;0)</f>
        <v>#VALUE!</v>
      </c>
      <c r="W45" s="688" t="e">
        <f>AND(ABS((第3表!X60+第3表!Y60)-'06490'!N51)&gt;=10,(第3表!X60+第3表!Y60)&gt;'06490'!N51*1.5,(第3表!X60+第3表!Y60)-'06490'!N51&gt;0)</f>
        <v>#VALUE!</v>
      </c>
      <c r="X45" s="688" t="e">
        <f>AND(ABS((第3表!X60+第3表!Y60)-'06490'!N51)&gt;=10,(第3表!X60+第3表!Y60)&gt;'06490'!N51*1.5,(第3表!X60+第3表!Y60)-'06490'!N51&gt;0)</f>
        <v>#VALUE!</v>
      </c>
      <c r="Y45" s="688" t="e">
        <f>AND(ABS((第3表!Z60+第3表!AA60)-'06490'!O51)&gt;=10,(第3表!Z60+第3表!AA60)&gt;'06490'!O51*1.5,(第3表!Z60+第3表!AA60)-'06490'!O51&gt;0)</f>
        <v>#VALUE!</v>
      </c>
      <c r="Z45" s="688" t="e">
        <f>AND(ABS((第3表!Z60+第3表!AA60)-'06490'!O51)&gt;=10,(第3表!Z60+第3表!AA60)&gt;'06490'!O51*1.5,(第3表!Z60+第3表!AA60)-'06490'!O51&gt;0)</f>
        <v>#VALUE!</v>
      </c>
    </row>
    <row r="46" spans="2:26">
      <c r="B46" s="178" t="s">
        <v>21</v>
      </c>
      <c r="C46" s="688" t="e">
        <f>AND(ABS((第3表!D61+第3表!E61)-'06490'!D52)&gt;=10,(第3表!D61+第3表!E61)&gt;'06490'!D52*1.5,(第3表!D61+第3表!E61)-'06490'!D52&gt;0)</f>
        <v>#VALUE!</v>
      </c>
      <c r="D46" s="688" t="e">
        <f>AND(ABS((第3表!D61+第3表!E61)-'06490'!D52)&gt;=10,(第3表!D61+第3表!E61)&gt;'06490'!D52*1.5,(第3表!D61+第3表!E61)-'06490'!D52&gt;0)</f>
        <v>#VALUE!</v>
      </c>
      <c r="E46" s="688" t="e">
        <f>AND(ABS((第3表!F61+第3表!G61)-'06490'!E52)&gt;=10,(第3表!F61+第3表!G61)&gt;'06490'!E52*1.5,(第3表!F61+第3表!G61)-'06490'!E52&gt;0)</f>
        <v>#VALUE!</v>
      </c>
      <c r="F46" s="688" t="e">
        <f>AND(ABS((第3表!F61+第3表!G61)-'06490'!E52)&gt;=10,(第3表!F61+第3表!G61)&gt;'06490'!E52*1.5,(第3表!F61+第3表!G61)-'06490'!E52&gt;0)</f>
        <v>#VALUE!</v>
      </c>
      <c r="G46" s="688" t="e">
        <f>AND(ABS((第3表!H61+第3表!I61)-'06490'!F52)&gt;=10,(第3表!H61+第3表!I61)&gt;'06490'!F52*1.5,(第3表!H61+第3表!I61)-'06490'!F52&gt;0)</f>
        <v>#VALUE!</v>
      </c>
      <c r="H46" s="688" t="e">
        <f>AND(ABS((第3表!H61+第3表!I61)-'06490'!F52)&gt;=10,(第3表!H61+第3表!I61)&gt;'06490'!F52*1.5,(第3表!H61+第3表!I61)-'06490'!F52&gt;0)</f>
        <v>#VALUE!</v>
      </c>
      <c r="I46" s="688" t="e">
        <f>AND(ABS((第3表!J61+第3表!K61)-'06490'!G52)&gt;=10,(第3表!J61+第3表!K61)&gt;'06490'!G52*1.5,(第3表!J61+第3表!K61)-'06490'!G52&gt;0)</f>
        <v>#VALUE!</v>
      </c>
      <c r="J46" s="688" t="e">
        <f>AND(ABS((第3表!J61+第3表!K61)-'06490'!G52)&gt;=10,(第3表!J61+第3表!K61)&gt;'06490'!G52*1.5,(第3表!J61+第3表!K61)-'06490'!G52&gt;0)</f>
        <v>#VALUE!</v>
      </c>
      <c r="K46" s="688" t="e">
        <f>AND(ABS((第3表!L61+第3表!M61)-'06490'!H52)&gt;=10,(第3表!L61+第3表!M61)&gt;'06490'!H52*1.5,(第3表!L61+第3表!M61)-'06490'!H52&gt;0)</f>
        <v>#VALUE!</v>
      </c>
      <c r="L46" s="688" t="e">
        <f>AND(ABS((第3表!L61+第3表!M61)-'06490'!H52)&gt;=10,(第3表!L61+第3表!M61)&gt;'06490'!H52*1.5,(第3表!L61+第3表!M61)-'06490'!H52&gt;0)</f>
        <v>#VALUE!</v>
      </c>
      <c r="M46" s="688" t="e">
        <f>AND(ABS((第3表!N61+第3表!O61)-'06490'!I52)&gt;=10,(第3表!N61+第3表!O61)&gt;'06490'!I52*1.5,(第3表!N61+第3表!O61)-'06490'!I52&gt;0)</f>
        <v>#VALUE!</v>
      </c>
      <c r="N46" s="688" t="e">
        <f>AND(ABS((第3表!N61+第3表!O61)-'06490'!I52)&gt;=10,(第3表!N61+第3表!O61)&gt;'06490'!I52*1.5,(第3表!N61+第3表!O61)-'06490'!I52&gt;0)</f>
        <v>#VALUE!</v>
      </c>
      <c r="O46" s="688" t="e">
        <f>AND(ABS((第3表!P61+第3表!Q61)-'06490'!J52)&gt;=10,(第3表!P61+第3表!Q61)&gt;'06490'!J52*1.5,(第3表!P61+第3表!Q61)-'06490'!J52&gt;0)</f>
        <v>#VALUE!</v>
      </c>
      <c r="P46" s="688" t="e">
        <f>AND(ABS((第3表!P61+第3表!Q61)-'06490'!J52)&gt;=10,(第3表!P61+第3表!Q61)&gt;'06490'!J52*1.5,(第3表!P61+第3表!Q61)-'06490'!J52&gt;0)</f>
        <v>#VALUE!</v>
      </c>
      <c r="Q46" s="688" t="e">
        <f>AND(ABS((第3表!R61+第3表!S61)-'06490'!K52)&gt;=10,(第3表!R61+第3表!S61)&gt;'06490'!K52*1.5,(第3表!R61+第3表!S61)-'06490'!K52&gt;0)</f>
        <v>#VALUE!</v>
      </c>
      <c r="R46" s="688" t="e">
        <f>AND(ABS((第3表!R61+第3表!S61)-'06490'!K52)&gt;=10,(第3表!R61+第3表!S61)&gt;'06490'!K52*1.5,(第3表!R61+第3表!S61)-'06490'!K52&gt;0)</f>
        <v>#VALUE!</v>
      </c>
      <c r="S46" s="688" t="e">
        <f>AND(ABS((第3表!T61+第3表!U61)-'06490'!L52)&gt;=10,(第3表!T61+第3表!U61)&gt;'06490'!L52*1.5,(第3表!T61+第3表!U61)-'06490'!L52&gt;0)</f>
        <v>#VALUE!</v>
      </c>
      <c r="T46" s="688" t="e">
        <f>AND(ABS((第3表!T61+第3表!U61)-'06490'!L52)&gt;=10,(第3表!T61+第3表!U61)&gt;'06490'!L52*1.5,(第3表!T61+第3表!U61)-'06490'!L52&gt;0)</f>
        <v>#VALUE!</v>
      </c>
      <c r="U46" s="688" t="e">
        <f>AND(ABS((第3表!V61+第3表!W61)-'06490'!M52)&gt;=10,(第3表!V61+第3表!W61)&gt;'06490'!M52*1.5,(第3表!V61+第3表!W61)-'06490'!M52&gt;0)</f>
        <v>#VALUE!</v>
      </c>
      <c r="V46" s="688" t="e">
        <f>AND(ABS((第3表!V61+第3表!W61)-'06490'!M52)&gt;=10,(第3表!V61+第3表!W61)&gt;'06490'!M52*1.5,(第3表!V61+第3表!W61)-'06490'!M52&gt;0)</f>
        <v>#VALUE!</v>
      </c>
      <c r="W46" s="688" t="e">
        <f>AND(ABS((第3表!X61+第3表!Y61)-'06490'!N52)&gt;=10,(第3表!X61+第3表!Y61)&gt;'06490'!N52*1.5,(第3表!X61+第3表!Y61)-'06490'!N52&gt;0)</f>
        <v>#VALUE!</v>
      </c>
      <c r="X46" s="688" t="e">
        <f>AND(ABS((第3表!X61+第3表!Y61)-'06490'!N52)&gt;=10,(第3表!X61+第3表!Y61)&gt;'06490'!N52*1.5,(第3表!X61+第3表!Y61)-'06490'!N52&gt;0)</f>
        <v>#VALUE!</v>
      </c>
      <c r="Y46" s="688" t="e">
        <f>AND(ABS((第3表!Z61+第3表!AA61)-'06490'!O52)&gt;=10,(第3表!Z61+第3表!AA61)&gt;'06490'!O52*1.5,(第3表!Z61+第3表!AA61)-'06490'!O52&gt;0)</f>
        <v>#VALUE!</v>
      </c>
      <c r="Z46" s="688" t="e">
        <f>AND(ABS((第3表!Z61+第3表!AA61)-'06490'!O52)&gt;=10,(第3表!Z61+第3表!AA61)&gt;'06490'!O52*1.5,(第3表!Z61+第3表!AA61)-'06490'!O52&gt;0)</f>
        <v>#VALUE!</v>
      </c>
    </row>
    <row r="47" spans="2:26">
      <c r="B47" s="178" t="s">
        <v>22</v>
      </c>
      <c r="C47" s="688" t="e">
        <f>AND(ABS((第3表!D62+第3表!E62)-'06490'!D53)&gt;=10,(第3表!D62+第3表!E62)&gt;'06490'!D53*1.5,(第3表!D62+第3表!E62)-'06490'!D53&gt;0)</f>
        <v>#VALUE!</v>
      </c>
      <c r="D47" s="688" t="e">
        <f>AND(ABS((第3表!D62+第3表!E62)-'06490'!D53)&gt;=10,(第3表!D62+第3表!E62)&gt;'06490'!D53*1.5,(第3表!D62+第3表!E62)-'06490'!D53&gt;0)</f>
        <v>#VALUE!</v>
      </c>
      <c r="E47" s="688" t="e">
        <f>AND(ABS((第3表!F62+第3表!G62)-'06490'!E53)&gt;=10,(第3表!F62+第3表!G62)&gt;'06490'!E53*1.5,(第3表!F62+第3表!G62)-'06490'!E53&gt;0)</f>
        <v>#VALUE!</v>
      </c>
      <c r="F47" s="688" t="e">
        <f>AND(ABS((第3表!F62+第3表!G62)-'06490'!E53)&gt;=10,(第3表!F62+第3表!G62)&gt;'06490'!E53*1.5,(第3表!F62+第3表!G62)-'06490'!E53&gt;0)</f>
        <v>#VALUE!</v>
      </c>
      <c r="G47" s="688" t="e">
        <f>AND(ABS((第3表!H62+第3表!I62)-'06490'!F53)&gt;=10,(第3表!H62+第3表!I62)&gt;'06490'!F53*1.5,(第3表!H62+第3表!I62)-'06490'!F53&gt;0)</f>
        <v>#VALUE!</v>
      </c>
      <c r="H47" s="688" t="e">
        <f>AND(ABS((第3表!H62+第3表!I62)-'06490'!F53)&gt;=10,(第3表!H62+第3表!I62)&gt;'06490'!F53*1.5,(第3表!H62+第3表!I62)-'06490'!F53&gt;0)</f>
        <v>#VALUE!</v>
      </c>
      <c r="I47" s="688" t="e">
        <f>AND(ABS((第3表!J62+第3表!K62)-'06490'!G53)&gt;=10,(第3表!J62+第3表!K62)&gt;'06490'!G53*1.5,(第3表!J62+第3表!K62)-'06490'!G53&gt;0)</f>
        <v>#VALUE!</v>
      </c>
      <c r="J47" s="688" t="e">
        <f>AND(ABS((第3表!J62+第3表!K62)-'06490'!G53)&gt;=10,(第3表!J62+第3表!K62)&gt;'06490'!G53*1.5,(第3表!J62+第3表!K62)-'06490'!G53&gt;0)</f>
        <v>#VALUE!</v>
      </c>
      <c r="K47" s="688" t="e">
        <f>AND(ABS((第3表!L62+第3表!M62)-'06490'!H53)&gt;=10,(第3表!L62+第3表!M62)&gt;'06490'!H53*1.5,(第3表!L62+第3表!M62)-'06490'!H53&gt;0)</f>
        <v>#VALUE!</v>
      </c>
      <c r="L47" s="688" t="e">
        <f>AND(ABS((第3表!L62+第3表!M62)-'06490'!H53)&gt;=10,(第3表!L62+第3表!M62)&gt;'06490'!H53*1.5,(第3表!L62+第3表!M62)-'06490'!H53&gt;0)</f>
        <v>#VALUE!</v>
      </c>
      <c r="M47" s="688" t="e">
        <f>AND(ABS((第3表!N62+第3表!O62)-'06490'!I53)&gt;=10,(第3表!N62+第3表!O62)&gt;'06490'!I53*1.5,(第3表!N62+第3表!O62)-'06490'!I53&gt;0)</f>
        <v>#VALUE!</v>
      </c>
      <c r="N47" s="688" t="e">
        <f>AND(ABS((第3表!N62+第3表!O62)-'06490'!I53)&gt;=10,(第3表!N62+第3表!O62)&gt;'06490'!I53*1.5,(第3表!N62+第3表!O62)-'06490'!I53&gt;0)</f>
        <v>#VALUE!</v>
      </c>
      <c r="O47" s="688" t="e">
        <f>AND(ABS((第3表!P62+第3表!Q62)-'06490'!J53)&gt;=10,(第3表!P62+第3表!Q62)&gt;'06490'!J53*1.5,(第3表!P62+第3表!Q62)-'06490'!J53&gt;0)</f>
        <v>#VALUE!</v>
      </c>
      <c r="P47" s="688" t="e">
        <f>AND(ABS((第3表!P62+第3表!Q62)-'06490'!J53)&gt;=10,(第3表!P62+第3表!Q62)&gt;'06490'!J53*1.5,(第3表!P62+第3表!Q62)-'06490'!J53&gt;0)</f>
        <v>#VALUE!</v>
      </c>
      <c r="Q47" s="688" t="e">
        <f>AND(ABS((第3表!R62+第3表!S62)-'06490'!K53)&gt;=10,(第3表!R62+第3表!S62)&gt;'06490'!K53*1.5,(第3表!R62+第3表!S62)-'06490'!K53&gt;0)</f>
        <v>#VALUE!</v>
      </c>
      <c r="R47" s="688" t="e">
        <f>AND(ABS((第3表!R62+第3表!S62)-'06490'!K53)&gt;=10,(第3表!R62+第3表!S62)&gt;'06490'!K53*1.5,(第3表!R62+第3表!S62)-'06490'!K53&gt;0)</f>
        <v>#VALUE!</v>
      </c>
      <c r="S47" s="688" t="e">
        <f>AND(ABS((第3表!T62+第3表!U62)-'06490'!L53)&gt;=10,(第3表!T62+第3表!U62)&gt;'06490'!L53*1.5,(第3表!T62+第3表!U62)-'06490'!L53&gt;0)</f>
        <v>#VALUE!</v>
      </c>
      <c r="T47" s="688" t="e">
        <f>AND(ABS((第3表!T62+第3表!U62)-'06490'!L53)&gt;=10,(第3表!T62+第3表!U62)&gt;'06490'!L53*1.5,(第3表!T62+第3表!U62)-'06490'!L53&gt;0)</f>
        <v>#VALUE!</v>
      </c>
      <c r="U47" s="688" t="e">
        <f>AND(ABS((第3表!V62+第3表!W62)-'06490'!M53)&gt;=10,(第3表!V62+第3表!W62)&gt;'06490'!M53*1.5,(第3表!V62+第3表!W62)-'06490'!M53&gt;0)</f>
        <v>#VALUE!</v>
      </c>
      <c r="V47" s="688" t="e">
        <f>AND(ABS((第3表!V62+第3表!W62)-'06490'!M53)&gt;=10,(第3表!V62+第3表!W62)&gt;'06490'!M53*1.5,(第3表!V62+第3表!W62)-'06490'!M53&gt;0)</f>
        <v>#VALUE!</v>
      </c>
      <c r="W47" s="688" t="e">
        <f>AND(ABS((第3表!X62+第3表!Y62)-'06490'!N53)&gt;=10,(第3表!X62+第3表!Y62)&gt;'06490'!N53*1.5,(第3表!X62+第3表!Y62)-'06490'!N53&gt;0)</f>
        <v>#VALUE!</v>
      </c>
      <c r="X47" s="688" t="e">
        <f>AND(ABS((第3表!X62+第3表!Y62)-'06490'!N53)&gt;=10,(第3表!X62+第3表!Y62)&gt;'06490'!N53*1.5,(第3表!X62+第3表!Y62)-'06490'!N53&gt;0)</f>
        <v>#VALUE!</v>
      </c>
      <c r="Y47" s="688" t="e">
        <f>AND(ABS((第3表!Z62+第3表!AA62)-'06490'!O53)&gt;=10,(第3表!Z62+第3表!AA62)&gt;'06490'!O53*1.5,(第3表!Z62+第3表!AA62)-'06490'!O53&gt;0)</f>
        <v>#VALUE!</v>
      </c>
      <c r="Z47" s="688" t="e">
        <f>AND(ABS((第3表!Z62+第3表!AA62)-'06490'!O53)&gt;=10,(第3表!Z62+第3表!AA62)&gt;'06490'!O53*1.5,(第3表!Z62+第3表!AA62)-'06490'!O53&gt;0)</f>
        <v>#VALUE!</v>
      </c>
    </row>
    <row r="48" spans="2:26">
      <c r="B48" s="178" t="s">
        <v>77</v>
      </c>
      <c r="C48" s="688" t="e">
        <f>AND(ABS((第3表!D63+第3表!E63)-'06490'!D54)&gt;=10,(第3表!D63+第3表!E63)&gt;'06490'!D54*1.5,(第3表!D63+第3表!E63)-'06490'!D54&gt;0)</f>
        <v>#VALUE!</v>
      </c>
      <c r="D48" s="688" t="e">
        <f>AND(ABS((第3表!D63+第3表!E63)-'06490'!D54)&gt;=10,(第3表!D63+第3表!E63)&gt;'06490'!D54*1.5,(第3表!D63+第3表!E63)-'06490'!D54&gt;0)</f>
        <v>#VALUE!</v>
      </c>
      <c r="E48" s="688" t="e">
        <f>AND(ABS((第3表!F63+第3表!G63)-'06490'!E54)&gt;=10,(第3表!F63+第3表!G63)&gt;'06490'!E54*1.5,(第3表!F63+第3表!G63)-'06490'!E54&gt;0)</f>
        <v>#VALUE!</v>
      </c>
      <c r="F48" s="688" t="e">
        <f>AND(ABS((第3表!F63+第3表!G63)-'06490'!E54)&gt;=10,(第3表!F63+第3表!G63)&gt;'06490'!E54*1.5,(第3表!F63+第3表!G63)-'06490'!E54&gt;0)</f>
        <v>#VALUE!</v>
      </c>
      <c r="G48" s="688" t="e">
        <f>AND(ABS((第3表!H63+第3表!I63)-'06490'!F54)&gt;=10,(第3表!H63+第3表!I63)&gt;'06490'!F54*1.5,(第3表!H63+第3表!I63)-'06490'!F54&gt;0)</f>
        <v>#VALUE!</v>
      </c>
      <c r="H48" s="688" t="e">
        <f>AND(ABS((第3表!H63+第3表!I63)-'06490'!F54)&gt;=10,(第3表!H63+第3表!I63)&gt;'06490'!F54*1.5,(第3表!H63+第3表!I63)-'06490'!F54&gt;0)</f>
        <v>#VALUE!</v>
      </c>
      <c r="I48" s="688" t="e">
        <f>AND(ABS((第3表!J63+第3表!K63)-'06490'!G54)&gt;=10,(第3表!J63+第3表!K63)&gt;'06490'!G54*1.5,(第3表!J63+第3表!K63)-'06490'!G54&gt;0)</f>
        <v>#VALUE!</v>
      </c>
      <c r="J48" s="688" t="e">
        <f>AND(ABS((第3表!J63+第3表!K63)-'06490'!G54)&gt;=10,(第3表!J63+第3表!K63)&gt;'06490'!G54*1.5,(第3表!J63+第3表!K63)-'06490'!G54&gt;0)</f>
        <v>#VALUE!</v>
      </c>
      <c r="K48" s="688" t="e">
        <f>AND(ABS((第3表!L63+第3表!M63)-'06490'!H54)&gt;=10,(第3表!L63+第3表!M63)&gt;'06490'!H54*1.5,(第3表!L63+第3表!M63)-'06490'!H54&gt;0)</f>
        <v>#VALUE!</v>
      </c>
      <c r="L48" s="688" t="e">
        <f>AND(ABS((第3表!L63+第3表!M63)-'06490'!H54)&gt;=10,(第3表!L63+第3表!M63)&gt;'06490'!H54*1.5,(第3表!L63+第3表!M63)-'06490'!H54&gt;0)</f>
        <v>#VALUE!</v>
      </c>
      <c r="M48" s="688" t="e">
        <f>AND(ABS((第3表!N63+第3表!O63)-'06490'!I54)&gt;=10,(第3表!N63+第3表!O63)&gt;'06490'!I54*1.5,(第3表!N63+第3表!O63)-'06490'!I54&gt;0)</f>
        <v>#VALUE!</v>
      </c>
      <c r="N48" s="688" t="e">
        <f>AND(ABS((第3表!N63+第3表!O63)-'06490'!I54)&gt;=10,(第3表!N63+第3表!O63)&gt;'06490'!I54*1.5,(第3表!N63+第3表!O63)-'06490'!I54&gt;0)</f>
        <v>#VALUE!</v>
      </c>
      <c r="O48" s="688" t="e">
        <f>AND(ABS((第3表!P63+第3表!Q63)-'06490'!J54)&gt;=10,(第3表!P63+第3表!Q63)&gt;'06490'!J54*1.5,(第3表!P63+第3表!Q63)-'06490'!J54&gt;0)</f>
        <v>#VALUE!</v>
      </c>
      <c r="P48" s="688" t="e">
        <f>AND(ABS((第3表!P63+第3表!Q63)-'06490'!J54)&gt;=10,(第3表!P63+第3表!Q63)&gt;'06490'!J54*1.5,(第3表!P63+第3表!Q63)-'06490'!J54&gt;0)</f>
        <v>#VALUE!</v>
      </c>
      <c r="Q48" s="688" t="e">
        <f>AND(ABS((第3表!R63+第3表!S63)-'06490'!K54)&gt;=10,(第3表!R63+第3表!S63)&gt;'06490'!K54*1.5,(第3表!R63+第3表!S63)-'06490'!K54&gt;0)</f>
        <v>#VALUE!</v>
      </c>
      <c r="R48" s="688" t="e">
        <f>AND(ABS((第3表!R63+第3表!S63)-'06490'!K54)&gt;=10,(第3表!R63+第3表!S63)&gt;'06490'!K54*1.5,(第3表!R63+第3表!S63)-'06490'!K54&gt;0)</f>
        <v>#VALUE!</v>
      </c>
      <c r="S48" s="688" t="e">
        <f>AND(ABS((第3表!T63+第3表!U63)-'06490'!L54)&gt;=10,(第3表!T63+第3表!U63)&gt;'06490'!L54*1.5,(第3表!T63+第3表!U63)-'06490'!L54&gt;0)</f>
        <v>#VALUE!</v>
      </c>
      <c r="T48" s="688" t="e">
        <f>AND(ABS((第3表!T63+第3表!U63)-'06490'!L54)&gt;=10,(第3表!T63+第3表!U63)&gt;'06490'!L54*1.5,(第3表!T63+第3表!U63)-'06490'!L54&gt;0)</f>
        <v>#VALUE!</v>
      </c>
      <c r="U48" s="688" t="e">
        <f>AND(ABS((第3表!V63+第3表!W63)-'06490'!M54)&gt;=10,(第3表!V63+第3表!W63)&gt;'06490'!M54*1.5,(第3表!V63+第3表!W63)-'06490'!M54&gt;0)</f>
        <v>#VALUE!</v>
      </c>
      <c r="V48" s="688" t="e">
        <f>AND(ABS((第3表!V63+第3表!W63)-'06490'!M54)&gt;=10,(第3表!V63+第3表!W63)&gt;'06490'!M54*1.5,(第3表!V63+第3表!W63)-'06490'!M54&gt;0)</f>
        <v>#VALUE!</v>
      </c>
      <c r="W48" s="688" t="e">
        <f>AND(ABS((第3表!X63+第3表!Y63)-'06490'!N54)&gt;=10,(第3表!X63+第3表!Y63)&gt;'06490'!N54*1.5,(第3表!X63+第3表!Y63)-'06490'!N54&gt;0)</f>
        <v>#VALUE!</v>
      </c>
      <c r="X48" s="688" t="e">
        <f>AND(ABS((第3表!X63+第3表!Y63)-'06490'!N54)&gt;=10,(第3表!X63+第3表!Y63)&gt;'06490'!N54*1.5,(第3表!X63+第3表!Y63)-'06490'!N54&gt;0)</f>
        <v>#VALUE!</v>
      </c>
      <c r="Y48" s="688" t="e">
        <f>AND(ABS((第3表!Z63+第3表!AA63)-'06490'!O54)&gt;=10,(第3表!Z63+第3表!AA63)&gt;'06490'!O54*1.5,(第3表!Z63+第3表!AA63)-'06490'!O54&gt;0)</f>
        <v>#VALUE!</v>
      </c>
      <c r="Z48" s="688" t="e">
        <f>AND(ABS((第3表!Z63+第3表!AA63)-'06490'!O54)&gt;=10,(第3表!Z63+第3表!AA63)&gt;'06490'!O54*1.5,(第3表!Z63+第3表!AA63)-'06490'!O54&gt;0)</f>
        <v>#VALUE!</v>
      </c>
    </row>
    <row r="49" spans="1:26">
      <c r="B49" s="178" t="s">
        <v>78</v>
      </c>
      <c r="C49" s="688" t="e">
        <f>AND(ABS((第3表!D64+第3表!E64)-'06490'!D55)&gt;=10,(第3表!D64+第3表!E64)&gt;'06490'!D55*1.5,(第3表!D64+第3表!E64)-'06490'!D55&gt;0)</f>
        <v>#VALUE!</v>
      </c>
      <c r="D49" s="688" t="e">
        <f>AND(ABS((第3表!D64+第3表!E64)-'06490'!D55)&gt;=10,(第3表!D64+第3表!E64)&gt;'06490'!D55*1.5,(第3表!D64+第3表!E64)-'06490'!D55&gt;0)</f>
        <v>#VALUE!</v>
      </c>
      <c r="E49" s="688" t="e">
        <f>AND(ABS((第3表!F64+第3表!G64)-'06490'!E55)&gt;=10,(第3表!F64+第3表!G64)&gt;'06490'!E55*1.5,(第3表!F64+第3表!G64)-'06490'!E55&gt;0)</f>
        <v>#VALUE!</v>
      </c>
      <c r="F49" s="688" t="e">
        <f>AND(ABS((第3表!F64+第3表!G64)-'06490'!E55)&gt;=10,(第3表!F64+第3表!G64)&gt;'06490'!E55*1.5,(第3表!F64+第3表!G64)-'06490'!E55&gt;0)</f>
        <v>#VALUE!</v>
      </c>
      <c r="G49" s="688" t="e">
        <f>AND(ABS((第3表!H64+第3表!I64)-'06490'!F55)&gt;=10,(第3表!H64+第3表!I64)&gt;'06490'!F55*1.5,(第3表!H64+第3表!I64)-'06490'!F55&gt;0)</f>
        <v>#VALUE!</v>
      </c>
      <c r="H49" s="688" t="e">
        <f>AND(ABS((第3表!H64+第3表!I64)-'06490'!F55)&gt;=10,(第3表!H64+第3表!I64)&gt;'06490'!F55*1.5,(第3表!H64+第3表!I64)-'06490'!F55&gt;0)</f>
        <v>#VALUE!</v>
      </c>
      <c r="I49" s="688" t="e">
        <f>AND(ABS((第3表!J64+第3表!K64)-'06490'!G55)&gt;=10,(第3表!J64+第3表!K64)&gt;'06490'!G55*1.5,(第3表!J64+第3表!K64)-'06490'!G55&gt;0)</f>
        <v>#VALUE!</v>
      </c>
      <c r="J49" s="688" t="e">
        <f>AND(ABS((第3表!J64+第3表!K64)-'06490'!G55)&gt;=10,(第3表!J64+第3表!K64)&gt;'06490'!G55*1.5,(第3表!J64+第3表!K64)-'06490'!G55&gt;0)</f>
        <v>#VALUE!</v>
      </c>
      <c r="K49" s="688" t="e">
        <f>AND(ABS((第3表!L64+第3表!M64)-'06490'!H55)&gt;=10,(第3表!L64+第3表!M64)&gt;'06490'!H55*1.5,(第3表!L64+第3表!M64)-'06490'!H55&gt;0)</f>
        <v>#VALUE!</v>
      </c>
      <c r="L49" s="688" t="e">
        <f>AND(ABS((第3表!L64+第3表!M64)-'06490'!H55)&gt;=10,(第3表!L64+第3表!M64)&gt;'06490'!H55*1.5,(第3表!L64+第3表!M64)-'06490'!H55&gt;0)</f>
        <v>#VALUE!</v>
      </c>
      <c r="M49" s="688" t="e">
        <f>AND(ABS((第3表!N64+第3表!O64)-'06490'!I55)&gt;=10,(第3表!N64+第3表!O64)&gt;'06490'!I55*1.5,(第3表!N64+第3表!O64)-'06490'!I55&gt;0)</f>
        <v>#VALUE!</v>
      </c>
      <c r="N49" s="688" t="e">
        <f>AND(ABS((第3表!N64+第3表!O64)-'06490'!I55)&gt;=10,(第3表!N64+第3表!O64)&gt;'06490'!I55*1.5,(第3表!N64+第3表!O64)-'06490'!I55&gt;0)</f>
        <v>#VALUE!</v>
      </c>
      <c r="O49" s="688" t="e">
        <f>AND(ABS((第3表!P64+第3表!Q64)-'06490'!J55)&gt;=10,(第3表!P64+第3表!Q64)&gt;'06490'!J55*1.5,(第3表!P64+第3表!Q64)-'06490'!J55&gt;0)</f>
        <v>#VALUE!</v>
      </c>
      <c r="P49" s="688" t="e">
        <f>AND(ABS((第3表!P64+第3表!Q64)-'06490'!J55)&gt;=10,(第3表!P64+第3表!Q64)&gt;'06490'!J55*1.5,(第3表!P64+第3表!Q64)-'06490'!J55&gt;0)</f>
        <v>#VALUE!</v>
      </c>
      <c r="Q49" s="688" t="e">
        <f>AND(ABS((第3表!R64+第3表!S64)-'06490'!K55)&gt;=10,(第3表!R64+第3表!S64)&gt;'06490'!K55*1.5,(第3表!R64+第3表!S64)-'06490'!K55&gt;0)</f>
        <v>#VALUE!</v>
      </c>
      <c r="R49" s="688" t="e">
        <f>AND(ABS((第3表!R64+第3表!S64)-'06490'!K55)&gt;=10,(第3表!R64+第3表!S64)&gt;'06490'!K55*1.5,(第3表!R64+第3表!S64)-'06490'!K55&gt;0)</f>
        <v>#VALUE!</v>
      </c>
      <c r="S49" s="688" t="e">
        <f>AND(ABS((第3表!T64+第3表!U64)-'06490'!L55)&gt;=10,(第3表!T64+第3表!U64)&gt;'06490'!L55*1.5,(第3表!T64+第3表!U64)-'06490'!L55&gt;0)</f>
        <v>#VALUE!</v>
      </c>
      <c r="T49" s="688" t="e">
        <f>AND(ABS((第3表!T64+第3表!U64)-'06490'!L55)&gt;=10,(第3表!T64+第3表!U64)&gt;'06490'!L55*1.5,(第3表!T64+第3表!U64)-'06490'!L55&gt;0)</f>
        <v>#VALUE!</v>
      </c>
      <c r="U49" s="688" t="e">
        <f>AND(ABS((第3表!V64+第3表!W64)-'06490'!M55)&gt;=10,(第3表!V64+第3表!W64)&gt;'06490'!M55*1.5,(第3表!V64+第3表!W64)-'06490'!M55&gt;0)</f>
        <v>#VALUE!</v>
      </c>
      <c r="V49" s="688" t="e">
        <f>AND(ABS((第3表!V64+第3表!W64)-'06490'!M55)&gt;=10,(第3表!V64+第3表!W64)&gt;'06490'!M55*1.5,(第3表!V64+第3表!W64)-'06490'!M55&gt;0)</f>
        <v>#VALUE!</v>
      </c>
      <c r="W49" s="688" t="e">
        <f>AND(ABS((第3表!X64+第3表!Y64)-'06490'!N55)&gt;=10,(第3表!X64+第3表!Y64)&gt;'06490'!N55*1.5,(第3表!X64+第3表!Y64)-'06490'!N55&gt;0)</f>
        <v>#VALUE!</v>
      </c>
      <c r="X49" s="688" t="e">
        <f>AND(ABS((第3表!X64+第3表!Y64)-'06490'!N55)&gt;=10,(第3表!X64+第3表!Y64)&gt;'06490'!N55*1.5,(第3表!X64+第3表!Y64)-'06490'!N55&gt;0)</f>
        <v>#VALUE!</v>
      </c>
      <c r="Y49" s="688" t="e">
        <f>AND(ABS((第3表!Z64+第3表!AA64)-'06490'!O55)&gt;=10,(第3表!Z64+第3表!AA64)&gt;'06490'!O55*1.5,(第3表!Z64+第3表!AA64)-'06490'!O55&gt;0)</f>
        <v>#VALUE!</v>
      </c>
      <c r="Z49" s="688" t="e">
        <f>AND(ABS((第3表!Z64+第3表!AA64)-'06490'!O55)&gt;=10,(第3表!Z64+第3表!AA64)&gt;'06490'!O55*1.5,(第3表!Z64+第3表!AA64)-'06490'!O55&gt;0)</f>
        <v>#VALUE!</v>
      </c>
    </row>
    <row r="50" spans="1:26">
      <c r="A50" t="s">
        <v>562</v>
      </c>
      <c r="B50" s="178" t="s">
        <v>561</v>
      </c>
      <c r="C50" s="690" t="e">
        <f>AND(ABS((第3表!D44+第3表!E44)-'06490'!D35)&gt;=10, (ABS((第3表!D44+第3表!E44)-'06490'!D35)/ABS('06490'!D35))&gt;50%,(第3表!D44+第3表!E44)-'06490'!D35&lt;0)</f>
        <v>#VALUE!</v>
      </c>
      <c r="D50" s="690" t="e">
        <f>AND(ABS((第3表!D44+第3表!E44)-'06490'!D35)&gt;=10, (ABS((第3表!D44+第3表!E44)-'06490'!D35)/ABS('06490'!D35))&gt;50%,(第3表!D44+第3表!E44)-'06490'!D35&lt;0)</f>
        <v>#VALUE!</v>
      </c>
      <c r="E50" s="690" t="e">
        <f>AND(ABS((第3表!F44+第3表!G44)-'06490'!E35)&gt;=10, (ABS((第3表!F44+第3表!G44)-'06490'!E35)/ABS('06490'!E35))&gt;50%,(第3表!F44+第3表!G44)-'06490'!E35&lt;0)</f>
        <v>#VALUE!</v>
      </c>
      <c r="F50" s="690" t="e">
        <f>AND(ABS((第3表!F44+第3表!G44)-'06490'!E35)&gt;=10, (ABS((第3表!F44+第3表!G44)-'06490'!E35)/ABS('06490'!E35))&gt;50%,(第3表!F44+第3表!G44)-'06490'!E35&lt;0)</f>
        <v>#VALUE!</v>
      </c>
      <c r="G50" s="690" t="e">
        <f>AND(ABS((第3表!H44+第3表!I44)-'06490'!F35)&gt;=10, (ABS((第3表!H44+第3表!I44)-'06490'!F35)/ABS('06490'!F35))&gt;50%,(第3表!H44+第3表!I44)-'06490'!F35&lt;0)</f>
        <v>#VALUE!</v>
      </c>
      <c r="H50" s="690" t="e">
        <f>AND(ABS((第3表!H44+第3表!I44)-'06490'!F35)&gt;=10, (ABS((第3表!H44+第3表!I44)-'06490'!F35)/ABS('06490'!F35))&gt;50%,(第3表!H44+第3表!I44)-'06490'!F35&lt;0)</f>
        <v>#VALUE!</v>
      </c>
      <c r="I50" s="690" t="e">
        <f>AND(ABS((第3表!J44+第3表!K44)-'06490'!G35)&gt;=10, (ABS((第3表!J44+第3表!K44)-'06490'!G35)/ABS('06490'!G35))&gt;50%,(第3表!J44+第3表!K44)-'06490'!G35&lt;0)</f>
        <v>#VALUE!</v>
      </c>
      <c r="J50" s="690" t="e">
        <f>AND(ABS((第3表!J44+第3表!K44)-'06490'!G35)&gt;=10, (ABS((第3表!J44+第3表!K44)-'06490'!G35)/ABS('06490'!G35))&gt;50%,(第3表!J44+第3表!K44)-'06490'!G35&lt;0)</f>
        <v>#VALUE!</v>
      </c>
      <c r="K50" s="690" t="e">
        <f>AND(ABS((第3表!L44+第3表!M44)-'06490'!H35)&gt;=10, (ABS((第3表!L44+第3表!M44)-'06490'!H35)/ABS('06490'!H35))&gt;50%,(第3表!L44+第3表!M44)-'06490'!H35&lt;0)</f>
        <v>#VALUE!</v>
      </c>
      <c r="L50" s="690" t="e">
        <f>AND(ABS((第3表!L44+第3表!M44)-'06490'!H35)&gt;=10, (ABS((第3表!L44+第3表!M44)-'06490'!H35)/ABS('06490'!H35))&gt;50%,(第3表!L44+第3表!M44)-'06490'!H35&lt;0)</f>
        <v>#VALUE!</v>
      </c>
      <c r="M50" s="690" t="e">
        <f>AND(ABS((第3表!N44+第3表!O44)-'06490'!I35)&gt;=10, (ABS((第3表!N44+第3表!O44)-'06490'!I35)/ABS('06490'!I35))&gt;50%,(第3表!N44+第3表!O44)-'06490'!I35&lt;0)</f>
        <v>#VALUE!</v>
      </c>
      <c r="N50" s="690" t="e">
        <f>AND(ABS((第3表!N44+第3表!O44)-'06490'!I35)&gt;=10, (ABS((第3表!N44+第3表!O44)-'06490'!I35)/ABS('06490'!I35))&gt;50%,(第3表!N44+第3表!O44)-'06490'!I35&lt;0)</f>
        <v>#VALUE!</v>
      </c>
      <c r="O50" s="690" t="e">
        <f>AND(ABS((第3表!P44+第3表!Q44)-'06490'!J35)&gt;=10, (ABS((第3表!P44+第3表!Q44)-'06490'!J35)/ABS('06490'!J35))&gt;50%,(第3表!P44+第3表!Q44)-'06490'!J35&lt;0)</f>
        <v>#VALUE!</v>
      </c>
      <c r="P50" s="690" t="e">
        <f>AND(ABS((第3表!P44+第3表!Q44)-'06490'!J35)&gt;=10, (ABS((第3表!P44+第3表!Q44)-'06490'!J35)/ABS('06490'!J35))&gt;50%,(第3表!P44+第3表!Q44)-'06490'!J35&lt;0)</f>
        <v>#VALUE!</v>
      </c>
      <c r="Q50" s="690" t="e">
        <f>AND(ABS((第3表!R44+第3表!S44)-'06490'!K35)&gt;=10, (ABS((第3表!R44+第3表!S44)-'06490'!K35)/ABS('06490'!K35))&gt;50%,(第3表!R44+第3表!S44)-'06490'!K35&lt;0)</f>
        <v>#VALUE!</v>
      </c>
      <c r="R50" s="690" t="e">
        <f>AND(ABS((第3表!R44+第3表!S44)-'06490'!K35)&gt;=10, (ABS((第3表!R44+第3表!S44)-'06490'!K35)/ABS('06490'!K35))&gt;50%,(第3表!R44+第3表!S44)-'06490'!K35&lt;0)</f>
        <v>#VALUE!</v>
      </c>
      <c r="S50" s="690" t="e">
        <f>AND(ABS((第3表!T44+第3表!U44)-'06490'!L35)&gt;=10, (ABS((第3表!T44+第3表!U44)-'06490'!L35)/ABS('06490'!L35))&gt;50%,(第3表!T44+第3表!U44)-'06490'!L35&lt;0)</f>
        <v>#VALUE!</v>
      </c>
      <c r="T50" s="690" t="e">
        <f>AND(ABS((第3表!T44+第3表!U44)-'06490'!L35)&gt;=10, (ABS((第3表!T44+第3表!U44)-'06490'!L35)/ABS('06490'!L35))&gt;50%,(第3表!T44+第3表!U44)-'06490'!L35&lt;0)</f>
        <v>#VALUE!</v>
      </c>
      <c r="U50" s="690" t="e">
        <f>AND(ABS((第3表!V44+第3表!W44)-'06490'!M35)&gt;=10, (ABS((第3表!V44+第3表!W44)-'06490'!M35)/ABS('06490'!M35))&gt;50%,(第3表!V44+第3表!W44)-'06490'!M35&lt;0)</f>
        <v>#VALUE!</v>
      </c>
      <c r="V50" s="690" t="e">
        <f>AND(ABS((第3表!V44+第3表!W44)-'06490'!M35)&gt;=10, (ABS((第3表!V44+第3表!W44)-'06490'!M35)/ABS('06490'!M35))&gt;50%,(第3表!V44+第3表!W44)-'06490'!M35&lt;0)</f>
        <v>#VALUE!</v>
      </c>
      <c r="W50" s="690" t="e">
        <f>AND(ABS((第3表!X44+第3表!Y44)-'06490'!N35)&gt;=10, (ABS((第3表!X44+第3表!Y44)-'06490'!N35)/ABS('06490'!N35))&gt;50%,(第3表!X44+第3表!Y44)-'06490'!N35&lt;0)</f>
        <v>#VALUE!</v>
      </c>
      <c r="X50" s="690" t="e">
        <f>AND(ABS((第3表!X44+第3表!Y44)-'06490'!N35)&gt;=10, (ABS((第3表!X44+第3表!Y44)-'06490'!N35)/ABS('06490'!N35))&gt;50%,(第3表!X44+第3表!Y44)-'06490'!N35&lt;0)</f>
        <v>#VALUE!</v>
      </c>
      <c r="Y50" s="690" t="e">
        <f>AND(ABS((第3表!Z44+第3表!AA44)-'06490'!O35)&gt;=10, (ABS((第3表!Z44+第3表!AA44)-'06490'!O35)/ABS('06490'!O35))&gt;50%,(第3表!Z44+第3表!AA44)-'06490'!O35&lt;0)</f>
        <v>#VALUE!</v>
      </c>
      <c r="Z50" s="690" t="e">
        <f>AND(ABS((第3表!Z44+第3表!AA44)-'06490'!O35)&gt;=10, (ABS((第3表!Z44+第3表!AA44)-'06490'!O35)/ABS('06490'!O35))&gt;50%,(第3表!Z44+第3表!AA44)-'06490'!O35&lt;0)</f>
        <v>#VALUE!</v>
      </c>
    </row>
    <row r="51" spans="1:26">
      <c r="B51" s="178" t="s">
        <v>24</v>
      </c>
      <c r="C51" s="690" t="e">
        <f>AND(ABS((第3表!D45+第3表!E45)-'06490'!D36)&gt;=10, (ABS((第3表!D45+第3表!E45)-'06490'!D36)/ABS('06490'!D36))&gt;50%,(第3表!D45+第3表!E45)-'06490'!D36&lt;0)</f>
        <v>#VALUE!</v>
      </c>
      <c r="D51" s="690" t="e">
        <f>AND(ABS((第3表!D45+第3表!E45)-'06490'!D36)&gt;=10, (ABS((第3表!D45+第3表!E45)-'06490'!D36)/ABS('06490'!D36))&gt;50%,(第3表!D45+第3表!E45)-'06490'!D36&lt;0)</f>
        <v>#VALUE!</v>
      </c>
      <c r="E51" s="690" t="e">
        <f>AND(ABS((第3表!F45+第3表!G45)-'06490'!E36)&gt;=10, (ABS((第3表!F45+第3表!G45)-'06490'!E36)/ABS('06490'!E36))&gt;50%,(第3表!F45+第3表!G45)-'06490'!E36&lt;0)</f>
        <v>#VALUE!</v>
      </c>
      <c r="F51" s="690" t="e">
        <f>AND(ABS((第3表!F45+第3表!G45)-'06490'!E36)&gt;=10, (ABS((第3表!F45+第3表!G45)-'06490'!E36)/ABS('06490'!E36))&gt;50%,(第3表!F45+第3表!G45)-'06490'!E36&lt;0)</f>
        <v>#VALUE!</v>
      </c>
      <c r="G51" s="690" t="e">
        <f>AND(ABS((第3表!H45+第3表!I45)-'06490'!F36)&gt;=10, (ABS((第3表!H45+第3表!I45)-'06490'!F36)/ABS('06490'!F36))&gt;50%,(第3表!H45+第3表!I45)-'06490'!F36&lt;0)</f>
        <v>#VALUE!</v>
      </c>
      <c r="H51" s="690" t="e">
        <f>AND(ABS((第3表!H45+第3表!I45)-'06490'!F36)&gt;=10, (ABS((第3表!H45+第3表!I45)-'06490'!F36)/ABS('06490'!F36))&gt;50%,(第3表!H45+第3表!I45)-'06490'!F36&lt;0)</f>
        <v>#VALUE!</v>
      </c>
      <c r="I51" s="690" t="e">
        <f>AND(ABS((第3表!J45+第3表!K45)-'06490'!G36)&gt;=10, (ABS((第3表!J45+第3表!K45)-'06490'!G36)/ABS('06490'!G36))&gt;50%,(第3表!J45+第3表!K45)-'06490'!G36&lt;0)</f>
        <v>#VALUE!</v>
      </c>
      <c r="J51" s="690" t="e">
        <f>AND(ABS((第3表!J45+第3表!K45)-'06490'!G36)&gt;=10, (ABS((第3表!J45+第3表!K45)-'06490'!G36)/ABS('06490'!G36))&gt;50%,(第3表!J45+第3表!K45)-'06490'!G36&lt;0)</f>
        <v>#VALUE!</v>
      </c>
      <c r="K51" s="690" t="e">
        <f>AND(ABS((第3表!L45+第3表!M45)-'06490'!H36)&gt;=10, (ABS((第3表!L45+第3表!M45)-'06490'!H36)/ABS('06490'!H36))&gt;50%,(第3表!L45+第3表!M45)-'06490'!H36&lt;0)</f>
        <v>#VALUE!</v>
      </c>
      <c r="L51" s="690" t="e">
        <f>AND(ABS((第3表!L45+第3表!M45)-'06490'!H36)&gt;=10, (ABS((第3表!L45+第3表!M45)-'06490'!H36)/ABS('06490'!H36))&gt;50%,(第3表!L45+第3表!M45)-'06490'!H36&lt;0)</f>
        <v>#VALUE!</v>
      </c>
      <c r="M51" s="690" t="e">
        <f>AND(ABS((第3表!N45+第3表!O45)-'06490'!I36)&gt;=10, (ABS((第3表!N45+第3表!O45)-'06490'!I36)/ABS('06490'!I36))&gt;50%,(第3表!N45+第3表!O45)-'06490'!I36&lt;0)</f>
        <v>#VALUE!</v>
      </c>
      <c r="N51" s="690" t="e">
        <f>AND(ABS((第3表!N45+第3表!O45)-'06490'!I36)&gt;=10, (ABS((第3表!N45+第3表!O45)-'06490'!I36)/ABS('06490'!I36))&gt;50%,(第3表!N45+第3表!O45)-'06490'!I36&lt;0)</f>
        <v>#VALUE!</v>
      </c>
      <c r="O51" s="690" t="e">
        <f>AND(ABS((第3表!P45+第3表!Q45)-'06490'!J36)&gt;=10, (ABS((第3表!P45+第3表!Q45)-'06490'!J36)/ABS('06490'!J36))&gt;50%,(第3表!P45+第3表!Q45)-'06490'!J36&lt;0)</f>
        <v>#VALUE!</v>
      </c>
      <c r="P51" s="690" t="e">
        <f>AND(ABS((第3表!P45+第3表!Q45)-'06490'!J36)&gt;=10, (ABS((第3表!P45+第3表!Q45)-'06490'!J36)/ABS('06490'!J36))&gt;50%,(第3表!P45+第3表!Q45)-'06490'!J36&lt;0)</f>
        <v>#VALUE!</v>
      </c>
      <c r="Q51" s="690" t="e">
        <f>AND(ABS((第3表!R45+第3表!S45)-'06490'!K36)&gt;=10, (ABS((第3表!R45+第3表!S45)-'06490'!K36)/ABS('06490'!K36))&gt;50%,(第3表!R45+第3表!S45)-'06490'!K36&lt;0)</f>
        <v>#VALUE!</v>
      </c>
      <c r="R51" s="690" t="e">
        <f>AND(ABS((第3表!R45+第3表!S45)-'06490'!K36)&gt;=10, (ABS((第3表!R45+第3表!S45)-'06490'!K36)/ABS('06490'!K36))&gt;50%,(第3表!R45+第3表!S45)-'06490'!K36&lt;0)</f>
        <v>#VALUE!</v>
      </c>
      <c r="S51" s="690" t="e">
        <f>AND(ABS((第3表!T45+第3表!U45)-'06490'!L36)&gt;=10, (ABS((第3表!T45+第3表!U45)-'06490'!L36)/ABS('06490'!L36))&gt;50%,(第3表!T45+第3表!U45)-'06490'!L36&lt;0)</f>
        <v>#VALUE!</v>
      </c>
      <c r="T51" s="690" t="e">
        <f>AND(ABS((第3表!T45+第3表!U45)-'06490'!L36)&gt;=10, (ABS((第3表!T45+第3表!U45)-'06490'!L36)/ABS('06490'!L36))&gt;50%,(第3表!T45+第3表!U45)-'06490'!L36&lt;0)</f>
        <v>#VALUE!</v>
      </c>
      <c r="U51" s="690" t="e">
        <f>AND(ABS((第3表!V45+第3表!W45)-'06490'!M36)&gt;=10, (ABS((第3表!V45+第3表!W45)-'06490'!M36)/ABS('06490'!M36))&gt;50%,(第3表!V45+第3表!W45)-'06490'!M36&lt;0)</f>
        <v>#VALUE!</v>
      </c>
      <c r="V51" s="690" t="e">
        <f>AND(ABS((第3表!V45+第3表!W45)-'06490'!M36)&gt;=10, (ABS((第3表!V45+第3表!W45)-'06490'!M36)/ABS('06490'!M36))&gt;50%,(第3表!V45+第3表!W45)-'06490'!M36&lt;0)</f>
        <v>#VALUE!</v>
      </c>
      <c r="W51" s="690" t="e">
        <f>AND(ABS((第3表!X45+第3表!Y45)-'06490'!N36)&gt;=10, (ABS((第3表!X45+第3表!Y45)-'06490'!N36)/ABS('06490'!N36))&gt;50%,(第3表!X45+第3表!Y45)-'06490'!N36&lt;0)</f>
        <v>#VALUE!</v>
      </c>
      <c r="X51" s="690" t="e">
        <f>AND(ABS((第3表!X45+第3表!Y45)-'06490'!N36)&gt;=10, (ABS((第3表!X45+第3表!Y45)-'06490'!N36)/ABS('06490'!N36))&gt;50%,(第3表!X45+第3表!Y45)-'06490'!N36&lt;0)</f>
        <v>#VALUE!</v>
      </c>
      <c r="Y51" s="690" t="e">
        <f>AND(ABS((第3表!Z45+第3表!AA45)-'06490'!O36)&gt;=10, (ABS((第3表!Z45+第3表!AA45)-'06490'!O36)/ABS('06490'!O36))&gt;50%,(第3表!Z45+第3表!AA45)-'06490'!O36&lt;0)</f>
        <v>#VALUE!</v>
      </c>
      <c r="Z51" s="690" t="e">
        <f>AND(ABS((第3表!Z45+第3表!AA45)-'06490'!O36)&gt;=10, (ABS((第3表!Z45+第3表!AA45)-'06490'!O36)/ABS('06490'!O36))&gt;50%,(第3表!Z45+第3表!AA45)-'06490'!O36&lt;0)</f>
        <v>#VALUE!</v>
      </c>
    </row>
    <row r="52" spans="1:26">
      <c r="B52" s="178" t="s">
        <v>25</v>
      </c>
      <c r="C52" s="690" t="e">
        <f>AND(ABS((第3表!D46+第3表!E46)-'06490'!D37)&gt;=10, (ABS((第3表!D46+第3表!E46)-'06490'!D37)/ABS('06490'!D37))&gt;50%,(第3表!D46+第3表!E46)-'06490'!D37&lt;0)</f>
        <v>#VALUE!</v>
      </c>
      <c r="D52" s="690" t="e">
        <f>AND(ABS((第3表!D46+第3表!E46)-'06490'!D37)&gt;=10, (ABS((第3表!D46+第3表!E46)-'06490'!D37)/ABS('06490'!D37))&gt;50%,(第3表!D46+第3表!E46)-'06490'!D37&lt;0)</f>
        <v>#VALUE!</v>
      </c>
      <c r="E52" s="690" t="e">
        <f>AND(ABS((第3表!F46+第3表!G46)-'06490'!E37)&gt;=10, (ABS((第3表!F46+第3表!G46)-'06490'!E37)/ABS('06490'!E37))&gt;50%,(第3表!F46+第3表!G46)-'06490'!E37&lt;0)</f>
        <v>#VALUE!</v>
      </c>
      <c r="F52" s="690" t="e">
        <f>AND(ABS((第3表!F46+第3表!G46)-'06490'!E37)&gt;=10, (ABS((第3表!F46+第3表!G46)-'06490'!E37)/ABS('06490'!E37))&gt;50%,(第3表!F46+第3表!G46)-'06490'!E37&lt;0)</f>
        <v>#VALUE!</v>
      </c>
      <c r="G52" s="690" t="e">
        <f>AND(ABS((第3表!H46+第3表!I46)-'06490'!F37)&gt;=10, (ABS((第3表!H46+第3表!I46)-'06490'!F37)/ABS('06490'!F37))&gt;50%,(第3表!H46+第3表!I46)-'06490'!F37&lt;0)</f>
        <v>#VALUE!</v>
      </c>
      <c r="H52" s="690" t="e">
        <f>AND(ABS((第3表!H46+第3表!I46)-'06490'!F37)&gt;=10, (ABS((第3表!H46+第3表!I46)-'06490'!F37)/ABS('06490'!F37))&gt;50%,(第3表!H46+第3表!I46)-'06490'!F37&lt;0)</f>
        <v>#VALUE!</v>
      </c>
      <c r="I52" s="690" t="e">
        <f>AND(ABS((第3表!J46+第3表!K46)-'06490'!G37)&gt;=10, (ABS((第3表!J46+第3表!K46)-'06490'!G37)/ABS('06490'!G37))&gt;50%,(第3表!J46+第3表!K46)-'06490'!G37&lt;0)</f>
        <v>#VALUE!</v>
      </c>
      <c r="J52" s="690" t="e">
        <f>AND(ABS((第3表!J46+第3表!K46)-'06490'!G37)&gt;=10, (ABS((第3表!J46+第3表!K46)-'06490'!G37)/ABS('06490'!G37))&gt;50%,(第3表!J46+第3表!K46)-'06490'!G37&lt;0)</f>
        <v>#VALUE!</v>
      </c>
      <c r="K52" s="690" t="e">
        <f>AND(ABS((第3表!L46+第3表!M46)-'06490'!H37)&gt;=10, (ABS((第3表!L46+第3表!M46)-'06490'!H37)/ABS('06490'!H37))&gt;50%,(第3表!L46+第3表!M46)-'06490'!H37&lt;0)</f>
        <v>#VALUE!</v>
      </c>
      <c r="L52" s="690" t="e">
        <f>AND(ABS((第3表!L46+第3表!M46)-'06490'!H37)&gt;=10, (ABS((第3表!L46+第3表!M46)-'06490'!H37)/ABS('06490'!H37))&gt;50%,(第3表!L46+第3表!M46)-'06490'!H37&lt;0)</f>
        <v>#VALUE!</v>
      </c>
      <c r="M52" s="690" t="e">
        <f>AND(ABS((第3表!N46+第3表!O46)-'06490'!I37)&gt;=10, (ABS((第3表!N46+第3表!O46)-'06490'!I37)/ABS('06490'!I37))&gt;50%,(第3表!N46+第3表!O46)-'06490'!I37&lt;0)</f>
        <v>#VALUE!</v>
      </c>
      <c r="N52" s="690" t="e">
        <f>AND(ABS((第3表!N46+第3表!O46)-'06490'!I37)&gt;=10, (ABS((第3表!N46+第3表!O46)-'06490'!I37)/ABS('06490'!I37))&gt;50%,(第3表!N46+第3表!O46)-'06490'!I37&lt;0)</f>
        <v>#VALUE!</v>
      </c>
      <c r="O52" s="690" t="e">
        <f>AND(ABS((第3表!P46+第3表!Q46)-'06490'!J37)&gt;=10, (ABS((第3表!P46+第3表!Q46)-'06490'!J37)/ABS('06490'!J37))&gt;50%,(第3表!P46+第3表!Q46)-'06490'!J37&lt;0)</f>
        <v>#VALUE!</v>
      </c>
      <c r="P52" s="690" t="e">
        <f>AND(ABS((第3表!P46+第3表!Q46)-'06490'!J37)&gt;=10, (ABS((第3表!P46+第3表!Q46)-'06490'!J37)/ABS('06490'!J37))&gt;50%,(第3表!P46+第3表!Q46)-'06490'!J37&lt;0)</f>
        <v>#VALUE!</v>
      </c>
      <c r="Q52" s="690" t="e">
        <f>AND(ABS((第3表!R46+第3表!S46)-'06490'!K37)&gt;=10, (ABS((第3表!R46+第3表!S46)-'06490'!K37)/ABS('06490'!K37))&gt;50%,(第3表!R46+第3表!S46)-'06490'!K37&lt;0)</f>
        <v>#VALUE!</v>
      </c>
      <c r="R52" s="690" t="e">
        <f>AND(ABS((第3表!R46+第3表!S46)-'06490'!K37)&gt;=10, (ABS((第3表!R46+第3表!S46)-'06490'!K37)/ABS('06490'!K37))&gt;50%,(第3表!R46+第3表!S46)-'06490'!K37&lt;0)</f>
        <v>#VALUE!</v>
      </c>
      <c r="S52" s="690" t="e">
        <f>AND(ABS((第3表!T46+第3表!U46)-'06490'!L37)&gt;=10, (ABS((第3表!T46+第3表!U46)-'06490'!L37)/ABS('06490'!L37))&gt;50%,(第3表!T46+第3表!U46)-'06490'!L37&lt;0)</f>
        <v>#VALUE!</v>
      </c>
      <c r="T52" s="690" t="e">
        <f>AND(ABS((第3表!T46+第3表!U46)-'06490'!L37)&gt;=10, (ABS((第3表!T46+第3表!U46)-'06490'!L37)/ABS('06490'!L37))&gt;50%,(第3表!T46+第3表!U46)-'06490'!L37&lt;0)</f>
        <v>#VALUE!</v>
      </c>
      <c r="U52" s="690" t="e">
        <f>AND(ABS((第3表!V46+第3表!W46)-'06490'!M37)&gt;=10, (ABS((第3表!V46+第3表!W46)-'06490'!M37)/ABS('06490'!M37))&gt;50%,(第3表!V46+第3表!W46)-'06490'!M37&lt;0)</f>
        <v>#VALUE!</v>
      </c>
      <c r="V52" s="690" t="e">
        <f>AND(ABS((第3表!V46+第3表!W46)-'06490'!M37)&gt;=10, (ABS((第3表!V46+第3表!W46)-'06490'!M37)/ABS('06490'!M37))&gt;50%,(第3表!V46+第3表!W46)-'06490'!M37&lt;0)</f>
        <v>#VALUE!</v>
      </c>
      <c r="W52" s="690" t="e">
        <f>AND(ABS((第3表!X46+第3表!Y46)-'06490'!N37)&gt;=10, (ABS((第3表!X46+第3表!Y46)-'06490'!N37)/ABS('06490'!N37))&gt;50%,(第3表!X46+第3表!Y46)-'06490'!N37&lt;0)</f>
        <v>#VALUE!</v>
      </c>
      <c r="X52" s="690" t="e">
        <f>AND(ABS((第3表!X46+第3表!Y46)-'06490'!N37)&gt;=10, (ABS((第3表!X46+第3表!Y46)-'06490'!N37)/ABS('06490'!N37))&gt;50%,(第3表!X46+第3表!Y46)-'06490'!N37&lt;0)</f>
        <v>#VALUE!</v>
      </c>
      <c r="Y52" s="690" t="e">
        <f>AND(ABS((第3表!Z46+第3表!AA46)-'06490'!O37)&gt;=10, (ABS((第3表!Z46+第3表!AA46)-'06490'!O37)/ABS('06490'!O37))&gt;50%,(第3表!Z46+第3表!AA46)-'06490'!O37&lt;0)</f>
        <v>#VALUE!</v>
      </c>
      <c r="Z52" s="690" t="e">
        <f>AND(ABS((第3表!Z46+第3表!AA46)-'06490'!O37)&gt;=10, (ABS((第3表!Z46+第3表!AA46)-'06490'!O37)/ABS('06490'!O37))&gt;50%,(第3表!Z46+第3表!AA46)-'06490'!O37&lt;0)</f>
        <v>#VALUE!</v>
      </c>
    </row>
    <row r="53" spans="1:26">
      <c r="B53" s="178" t="s">
        <v>26</v>
      </c>
      <c r="C53" s="690" t="e">
        <f>AND(ABS((第3表!D47+第3表!E47)-'06490'!D38)&gt;=10, (ABS((第3表!D47+第3表!E47)-'06490'!D38)/ABS('06490'!D38))&gt;50%,(第3表!D47+第3表!E47)-'06490'!D38&lt;0)</f>
        <v>#VALUE!</v>
      </c>
      <c r="D53" s="690" t="e">
        <f>AND(ABS((第3表!D47+第3表!E47)-'06490'!D38)&gt;=10, (ABS((第3表!D47+第3表!E47)-'06490'!D38)/ABS('06490'!D38))&gt;50%,(第3表!D47+第3表!E47)-'06490'!D38&lt;0)</f>
        <v>#VALUE!</v>
      </c>
      <c r="E53" s="690" t="e">
        <f>AND(ABS((第3表!F47+第3表!G47)-'06490'!E38)&gt;=10, (ABS((第3表!F47+第3表!G47)-'06490'!E38)/ABS('06490'!E38))&gt;50%,(第3表!F47+第3表!G47)-'06490'!E38&lt;0)</f>
        <v>#VALUE!</v>
      </c>
      <c r="F53" s="690" t="e">
        <f>AND(ABS((第3表!F47+第3表!G47)-'06490'!E38)&gt;=10, (ABS((第3表!F47+第3表!G47)-'06490'!E38)/ABS('06490'!E38))&gt;50%,(第3表!F47+第3表!G47)-'06490'!E38&lt;0)</f>
        <v>#VALUE!</v>
      </c>
      <c r="G53" s="690" t="e">
        <f>AND(ABS((第3表!H47+第3表!I47)-'06490'!F38)&gt;=10, (ABS((第3表!H47+第3表!I47)-'06490'!F38)/ABS('06490'!F38))&gt;50%,(第3表!H47+第3表!I47)-'06490'!F38&lt;0)</f>
        <v>#VALUE!</v>
      </c>
      <c r="H53" s="690" t="e">
        <f>AND(ABS((第3表!H47+第3表!I47)-'06490'!F38)&gt;=10, (ABS((第3表!H47+第3表!I47)-'06490'!F38)/ABS('06490'!F38))&gt;50%,(第3表!H47+第3表!I47)-'06490'!F38&lt;0)</f>
        <v>#VALUE!</v>
      </c>
      <c r="I53" s="690" t="e">
        <f>AND(ABS((第3表!J47+第3表!K47)-'06490'!G38)&gt;=10, (ABS((第3表!J47+第3表!K47)-'06490'!G38)/ABS('06490'!G38))&gt;50%,(第3表!J47+第3表!K47)-'06490'!G38&lt;0)</f>
        <v>#VALUE!</v>
      </c>
      <c r="J53" s="690" t="e">
        <f>AND(ABS((第3表!J47+第3表!K47)-'06490'!G38)&gt;=10, (ABS((第3表!J47+第3表!K47)-'06490'!G38)/ABS('06490'!G38))&gt;50%,(第3表!J47+第3表!K47)-'06490'!G38&lt;0)</f>
        <v>#VALUE!</v>
      </c>
      <c r="K53" s="690" t="e">
        <f>AND(ABS((第3表!L47+第3表!M47)-'06490'!H38)&gt;=10, (ABS((第3表!L47+第3表!M47)-'06490'!H38)/ABS('06490'!H38))&gt;50%,(第3表!L47+第3表!M47)-'06490'!H38&lt;0)</f>
        <v>#VALUE!</v>
      </c>
      <c r="L53" s="690" t="e">
        <f>AND(ABS((第3表!L47+第3表!M47)-'06490'!H38)&gt;=10, (ABS((第3表!L47+第3表!M47)-'06490'!H38)/ABS('06490'!H38))&gt;50%,(第3表!L47+第3表!M47)-'06490'!H38&lt;0)</f>
        <v>#VALUE!</v>
      </c>
      <c r="M53" s="690" t="e">
        <f>AND(ABS((第3表!N47+第3表!O47)-'06490'!I38)&gt;=10, (ABS((第3表!N47+第3表!O47)-'06490'!I38)/ABS('06490'!I38))&gt;50%,(第3表!N47+第3表!O47)-'06490'!I38&lt;0)</f>
        <v>#VALUE!</v>
      </c>
      <c r="N53" s="690" t="e">
        <f>AND(ABS((第3表!N47+第3表!O47)-'06490'!I38)&gt;=10, (ABS((第3表!N47+第3表!O47)-'06490'!I38)/ABS('06490'!I38))&gt;50%,(第3表!N47+第3表!O47)-'06490'!I38&lt;0)</f>
        <v>#VALUE!</v>
      </c>
      <c r="O53" s="690" t="e">
        <f>AND(ABS((第3表!P47+第3表!Q47)-'06490'!J38)&gt;=10, (ABS((第3表!P47+第3表!Q47)-'06490'!J38)/ABS('06490'!J38))&gt;50%,(第3表!P47+第3表!Q47)-'06490'!J38&lt;0)</f>
        <v>#VALUE!</v>
      </c>
      <c r="P53" s="690" t="e">
        <f>AND(ABS((第3表!P47+第3表!Q47)-'06490'!J38)&gt;=10, (ABS((第3表!P47+第3表!Q47)-'06490'!J38)/ABS('06490'!J38))&gt;50%,(第3表!P47+第3表!Q47)-'06490'!J38&lt;0)</f>
        <v>#VALUE!</v>
      </c>
      <c r="Q53" s="690" t="e">
        <f>AND(ABS((第3表!R47+第3表!S47)-'06490'!K38)&gt;=10, (ABS((第3表!R47+第3表!S47)-'06490'!K38)/ABS('06490'!K38))&gt;50%,(第3表!R47+第3表!S47)-'06490'!K38&lt;0)</f>
        <v>#VALUE!</v>
      </c>
      <c r="R53" s="690" t="e">
        <f>AND(ABS((第3表!R47+第3表!S47)-'06490'!K38)&gt;=10, (ABS((第3表!R47+第3表!S47)-'06490'!K38)/ABS('06490'!K38))&gt;50%,(第3表!R47+第3表!S47)-'06490'!K38&lt;0)</f>
        <v>#VALUE!</v>
      </c>
      <c r="S53" s="690" t="e">
        <f>AND(ABS((第3表!T47+第3表!U47)-'06490'!L38)&gt;=10, (ABS((第3表!T47+第3表!U47)-'06490'!L38)/ABS('06490'!L38))&gt;50%,(第3表!T47+第3表!U47)-'06490'!L38&lt;0)</f>
        <v>#VALUE!</v>
      </c>
      <c r="T53" s="690" t="e">
        <f>AND(ABS((第3表!T47+第3表!U47)-'06490'!L38)&gt;=10, (ABS((第3表!T47+第3表!U47)-'06490'!L38)/ABS('06490'!L38))&gt;50%,(第3表!T47+第3表!U47)-'06490'!L38&lt;0)</f>
        <v>#VALUE!</v>
      </c>
      <c r="U53" s="690" t="e">
        <f>AND(ABS((第3表!V47+第3表!W47)-'06490'!M38)&gt;=10, (ABS((第3表!V47+第3表!W47)-'06490'!M38)/ABS('06490'!M38))&gt;50%,(第3表!V47+第3表!W47)-'06490'!M38&lt;0)</f>
        <v>#VALUE!</v>
      </c>
      <c r="V53" s="690" t="e">
        <f>AND(ABS((第3表!V47+第3表!W47)-'06490'!M38)&gt;=10, (ABS((第3表!V47+第3表!W47)-'06490'!M38)/ABS('06490'!M38))&gt;50%,(第3表!V47+第3表!W47)-'06490'!M38&lt;0)</f>
        <v>#VALUE!</v>
      </c>
      <c r="W53" s="690" t="e">
        <f>AND(ABS((第3表!X47+第3表!Y47)-'06490'!N38)&gt;=10, (ABS((第3表!X47+第3表!Y47)-'06490'!N38)/ABS('06490'!N38))&gt;50%,(第3表!X47+第3表!Y47)-'06490'!N38&lt;0)</f>
        <v>#VALUE!</v>
      </c>
      <c r="X53" s="690" t="e">
        <f>AND(ABS((第3表!X47+第3表!Y47)-'06490'!N38)&gt;=10, (ABS((第3表!X47+第3表!Y47)-'06490'!N38)/ABS('06490'!N38))&gt;50%,(第3表!X47+第3表!Y47)-'06490'!N38&lt;0)</f>
        <v>#VALUE!</v>
      </c>
      <c r="Y53" s="690" t="e">
        <f>AND(ABS((第3表!Z47+第3表!AA47)-'06490'!O38)&gt;=10, (ABS((第3表!Z47+第3表!AA47)-'06490'!O38)/ABS('06490'!O38))&gt;50%,(第3表!Z47+第3表!AA47)-'06490'!O38&lt;0)</f>
        <v>#VALUE!</v>
      </c>
      <c r="Z53" s="690" t="e">
        <f>AND(ABS((第3表!Z47+第3表!AA47)-'06490'!O38)&gt;=10, (ABS((第3表!Z47+第3表!AA47)-'06490'!O38)/ABS('06490'!O38))&gt;50%,(第3表!Z47+第3表!AA47)-'06490'!O38&lt;0)</f>
        <v>#VALUE!</v>
      </c>
    </row>
    <row r="54" spans="1:26">
      <c r="B54" s="178" t="s">
        <v>27</v>
      </c>
      <c r="C54" s="690" t="e">
        <f>AND(ABS((第3表!D48+第3表!E48)-'06490'!D39)&gt;=10, (ABS((第3表!D48+第3表!E48)-'06490'!D39)/ABS('06490'!D39))&gt;50%,(第3表!D48+第3表!E48)-'06490'!D39&lt;0)</f>
        <v>#VALUE!</v>
      </c>
      <c r="D54" s="690" t="e">
        <f>AND(ABS((第3表!D48+第3表!E48)-'06490'!D39)&gt;=10, (ABS((第3表!D48+第3表!E48)-'06490'!D39)/ABS('06490'!D39))&gt;50%,(第3表!D48+第3表!E48)-'06490'!D39&lt;0)</f>
        <v>#VALUE!</v>
      </c>
      <c r="E54" s="690" t="e">
        <f>AND(ABS((第3表!F48+第3表!G48)-'06490'!E39)&gt;=10, (ABS((第3表!F48+第3表!G48)-'06490'!E39)/ABS('06490'!E39))&gt;50%,(第3表!F48+第3表!G48)-'06490'!E39&lt;0)</f>
        <v>#VALUE!</v>
      </c>
      <c r="F54" s="690" t="e">
        <f>AND(ABS((第3表!F48+第3表!G48)-'06490'!E39)&gt;=10, (ABS((第3表!F48+第3表!G48)-'06490'!E39)/ABS('06490'!E39))&gt;50%,(第3表!F48+第3表!G48)-'06490'!E39&lt;0)</f>
        <v>#VALUE!</v>
      </c>
      <c r="G54" s="690" t="e">
        <f>AND(ABS((第3表!H48+第3表!I48)-'06490'!F39)&gt;=10, (ABS((第3表!H48+第3表!I48)-'06490'!F39)/ABS('06490'!F39))&gt;50%,(第3表!H48+第3表!I48)-'06490'!F39&lt;0)</f>
        <v>#VALUE!</v>
      </c>
      <c r="H54" s="690" t="e">
        <f>AND(ABS((第3表!H48+第3表!I48)-'06490'!F39)&gt;=10, (ABS((第3表!H48+第3表!I48)-'06490'!F39)/ABS('06490'!F39))&gt;50%,(第3表!H48+第3表!I48)-'06490'!F39&lt;0)</f>
        <v>#VALUE!</v>
      </c>
      <c r="I54" s="690" t="e">
        <f>AND(ABS((第3表!J48+第3表!K48)-'06490'!G39)&gt;=10, (ABS((第3表!J48+第3表!K48)-'06490'!G39)/ABS('06490'!G39))&gt;50%,(第3表!J48+第3表!K48)-'06490'!G39&lt;0)</f>
        <v>#VALUE!</v>
      </c>
      <c r="J54" s="690" t="e">
        <f>AND(ABS((第3表!J48+第3表!K48)-'06490'!G39)&gt;=10, (ABS((第3表!J48+第3表!K48)-'06490'!G39)/ABS('06490'!G39))&gt;50%,(第3表!J48+第3表!K48)-'06490'!G39&lt;0)</f>
        <v>#VALUE!</v>
      </c>
      <c r="K54" s="690" t="e">
        <f>AND(ABS((第3表!L48+第3表!M48)-'06490'!H39)&gt;=10, (ABS((第3表!L48+第3表!M48)-'06490'!H39)/ABS('06490'!H39))&gt;50%,(第3表!L48+第3表!M48)-'06490'!H39&lt;0)</f>
        <v>#VALUE!</v>
      </c>
      <c r="L54" s="690" t="e">
        <f>AND(ABS((第3表!L48+第3表!M48)-'06490'!H39)&gt;=10, (ABS((第3表!L48+第3表!M48)-'06490'!H39)/ABS('06490'!H39))&gt;50%,(第3表!L48+第3表!M48)-'06490'!H39&lt;0)</f>
        <v>#VALUE!</v>
      </c>
      <c r="M54" s="690" t="e">
        <f>AND(ABS((第3表!N48+第3表!O48)-'06490'!I39)&gt;=10, (ABS((第3表!N48+第3表!O48)-'06490'!I39)/ABS('06490'!I39))&gt;50%,(第3表!N48+第3表!O48)-'06490'!I39&lt;0)</f>
        <v>#VALUE!</v>
      </c>
      <c r="N54" s="690" t="e">
        <f>AND(ABS((第3表!N48+第3表!O48)-'06490'!I39)&gt;=10, (ABS((第3表!N48+第3表!O48)-'06490'!I39)/ABS('06490'!I39))&gt;50%,(第3表!N48+第3表!O48)-'06490'!I39&lt;0)</f>
        <v>#VALUE!</v>
      </c>
      <c r="O54" s="690" t="e">
        <f>AND(ABS((第3表!P48+第3表!Q48)-'06490'!J39)&gt;=10, (ABS((第3表!P48+第3表!Q48)-'06490'!J39)/ABS('06490'!J39))&gt;50%,(第3表!P48+第3表!Q48)-'06490'!J39&lt;0)</f>
        <v>#VALUE!</v>
      </c>
      <c r="P54" s="690" t="e">
        <f>AND(ABS((第3表!P48+第3表!Q48)-'06490'!J39)&gt;=10, (ABS((第3表!P48+第3表!Q48)-'06490'!J39)/ABS('06490'!J39))&gt;50%,(第3表!P48+第3表!Q48)-'06490'!J39&lt;0)</f>
        <v>#VALUE!</v>
      </c>
      <c r="Q54" s="690" t="e">
        <f>AND(ABS((第3表!R48+第3表!S48)-'06490'!K39)&gt;=10, (ABS((第3表!R48+第3表!S48)-'06490'!K39)/ABS('06490'!K39))&gt;50%,(第3表!R48+第3表!S48)-'06490'!K39&lt;0)</f>
        <v>#VALUE!</v>
      </c>
      <c r="R54" s="690" t="e">
        <f>AND(ABS((第3表!R48+第3表!S48)-'06490'!K39)&gt;=10, (ABS((第3表!R48+第3表!S48)-'06490'!K39)/ABS('06490'!K39))&gt;50%,(第3表!R48+第3表!S48)-'06490'!K39&lt;0)</f>
        <v>#VALUE!</v>
      </c>
      <c r="S54" s="690" t="e">
        <f>AND(ABS((第3表!T48+第3表!U48)-'06490'!L39)&gt;=10, (ABS((第3表!T48+第3表!U48)-'06490'!L39)/ABS('06490'!L39))&gt;50%,(第3表!T48+第3表!U48)-'06490'!L39&lt;0)</f>
        <v>#VALUE!</v>
      </c>
      <c r="T54" s="690" t="e">
        <f>AND(ABS((第3表!T48+第3表!U48)-'06490'!L39)&gt;=10, (ABS((第3表!T48+第3表!U48)-'06490'!L39)/ABS('06490'!L39))&gt;50%,(第3表!T48+第3表!U48)-'06490'!L39&lt;0)</f>
        <v>#VALUE!</v>
      </c>
      <c r="U54" s="690" t="e">
        <f>AND(ABS((第3表!V48+第3表!W48)-'06490'!M39)&gt;=10, (ABS((第3表!V48+第3表!W48)-'06490'!M39)/ABS('06490'!M39))&gt;50%,(第3表!V48+第3表!W48)-'06490'!M39&lt;0)</f>
        <v>#VALUE!</v>
      </c>
      <c r="V54" s="690" t="e">
        <f>AND(ABS((第3表!V48+第3表!W48)-'06490'!M39)&gt;=10, (ABS((第3表!V48+第3表!W48)-'06490'!M39)/ABS('06490'!M39))&gt;50%,(第3表!V48+第3表!W48)-'06490'!M39&lt;0)</f>
        <v>#VALUE!</v>
      </c>
      <c r="W54" s="690" t="e">
        <f>AND(ABS((第3表!X48+第3表!Y48)-'06490'!N39)&gt;=10, (ABS((第3表!X48+第3表!Y48)-'06490'!N39)/ABS('06490'!N39))&gt;50%,(第3表!X48+第3表!Y48)-'06490'!N39&lt;0)</f>
        <v>#VALUE!</v>
      </c>
      <c r="X54" s="690" t="e">
        <f>AND(ABS((第3表!X48+第3表!Y48)-'06490'!N39)&gt;=10, (ABS((第3表!X48+第3表!Y48)-'06490'!N39)/ABS('06490'!N39))&gt;50%,(第3表!X48+第3表!Y48)-'06490'!N39&lt;0)</f>
        <v>#VALUE!</v>
      </c>
      <c r="Y54" s="690" t="e">
        <f>AND(ABS((第3表!Z48+第3表!AA48)-'06490'!O39)&gt;=10, (ABS((第3表!Z48+第3表!AA48)-'06490'!O39)/ABS('06490'!O39))&gt;50%,(第3表!Z48+第3表!AA48)-'06490'!O39&lt;0)</f>
        <v>#VALUE!</v>
      </c>
      <c r="Z54" s="690" t="e">
        <f>AND(ABS((第3表!Z48+第3表!AA48)-'06490'!O39)&gt;=10, (ABS((第3表!Z48+第3表!AA48)-'06490'!O39)/ABS('06490'!O39))&gt;50%,(第3表!Z48+第3表!AA48)-'06490'!O39&lt;0)</f>
        <v>#VALUE!</v>
      </c>
    </row>
    <row r="55" spans="1:26">
      <c r="B55" s="178" t="s">
        <v>28</v>
      </c>
      <c r="C55" s="690" t="e">
        <f>AND(ABS((第3表!D49+第3表!E49)-'06490'!D40)&gt;=10, (ABS((第3表!D49+第3表!E49)-'06490'!D40)/ABS('06490'!D40))&gt;50%,(第3表!D49+第3表!E49)-'06490'!D40&lt;0)</f>
        <v>#VALUE!</v>
      </c>
      <c r="D55" s="690" t="e">
        <f>AND(ABS((第3表!D49+第3表!E49)-'06490'!D40)&gt;=10, (ABS((第3表!D49+第3表!E49)-'06490'!D40)/ABS('06490'!D40))&gt;50%,(第3表!D49+第3表!E49)-'06490'!D40&lt;0)</f>
        <v>#VALUE!</v>
      </c>
      <c r="E55" s="690" t="e">
        <f>AND(ABS((第3表!F49+第3表!G49)-'06490'!E40)&gt;=10, (ABS((第3表!F49+第3表!G49)-'06490'!E40)/ABS('06490'!E40))&gt;50%,(第3表!F49+第3表!G49)-'06490'!E40&lt;0)</f>
        <v>#VALUE!</v>
      </c>
      <c r="F55" s="690" t="e">
        <f>AND(ABS((第3表!F49+第3表!G49)-'06490'!E40)&gt;=10, (ABS((第3表!F49+第3表!G49)-'06490'!E40)/ABS('06490'!E40))&gt;50%,(第3表!F49+第3表!G49)-'06490'!E40&lt;0)</f>
        <v>#VALUE!</v>
      </c>
      <c r="G55" s="690" t="e">
        <f>AND(ABS((第3表!H49+第3表!I49)-'06490'!F40)&gt;=10, (ABS((第3表!H49+第3表!I49)-'06490'!F40)/ABS('06490'!F40))&gt;50%,(第3表!H49+第3表!I49)-'06490'!F40&lt;0)</f>
        <v>#VALUE!</v>
      </c>
      <c r="H55" s="690" t="e">
        <f>AND(ABS((第3表!H49+第3表!I49)-'06490'!F40)&gt;=10, (ABS((第3表!H49+第3表!I49)-'06490'!F40)/ABS('06490'!F40))&gt;50%,(第3表!H49+第3表!I49)-'06490'!F40&lt;0)</f>
        <v>#VALUE!</v>
      </c>
      <c r="I55" s="690" t="e">
        <f>AND(ABS((第3表!J49+第3表!K49)-'06490'!G40)&gt;=10, (ABS((第3表!J49+第3表!K49)-'06490'!G40)/ABS('06490'!G40))&gt;50%,(第3表!J49+第3表!K49)-'06490'!G40&lt;0)</f>
        <v>#VALUE!</v>
      </c>
      <c r="J55" s="690" t="e">
        <f>AND(ABS((第3表!J49+第3表!K49)-'06490'!G40)&gt;=10, (ABS((第3表!J49+第3表!K49)-'06490'!G40)/ABS('06490'!G40))&gt;50%,(第3表!J49+第3表!K49)-'06490'!G40&lt;0)</f>
        <v>#VALUE!</v>
      </c>
      <c r="K55" s="690" t="e">
        <f>AND(ABS((第3表!L49+第3表!M49)-'06490'!H40)&gt;=10, (ABS((第3表!L49+第3表!M49)-'06490'!H40)/ABS('06490'!H40))&gt;50%,(第3表!L49+第3表!M49)-'06490'!H40&lt;0)</f>
        <v>#VALUE!</v>
      </c>
      <c r="L55" s="690" t="e">
        <f>AND(ABS((第3表!L49+第3表!M49)-'06490'!H40)&gt;=10, (ABS((第3表!L49+第3表!M49)-'06490'!H40)/ABS('06490'!H40))&gt;50%,(第3表!L49+第3表!M49)-'06490'!H40&lt;0)</f>
        <v>#VALUE!</v>
      </c>
      <c r="M55" s="690" t="e">
        <f>AND(ABS((第3表!N49+第3表!O49)-'06490'!I40)&gt;=10, (ABS((第3表!N49+第3表!O49)-'06490'!I40)/ABS('06490'!I40))&gt;50%,(第3表!N49+第3表!O49)-'06490'!I40&lt;0)</f>
        <v>#VALUE!</v>
      </c>
      <c r="N55" s="690" t="e">
        <f>AND(ABS((第3表!N49+第3表!O49)-'06490'!I40)&gt;=10, (ABS((第3表!N49+第3表!O49)-'06490'!I40)/ABS('06490'!I40))&gt;50%,(第3表!N49+第3表!O49)-'06490'!I40&lt;0)</f>
        <v>#VALUE!</v>
      </c>
      <c r="O55" s="690" t="e">
        <f>AND(ABS((第3表!P49+第3表!Q49)-'06490'!J40)&gt;=10, (ABS((第3表!P49+第3表!Q49)-'06490'!J40)/ABS('06490'!J40))&gt;50%,(第3表!P49+第3表!Q49)-'06490'!J40&lt;0)</f>
        <v>#VALUE!</v>
      </c>
      <c r="P55" s="690" t="e">
        <f>AND(ABS((第3表!P49+第3表!Q49)-'06490'!J40)&gt;=10, (ABS((第3表!P49+第3表!Q49)-'06490'!J40)/ABS('06490'!J40))&gt;50%,(第3表!P49+第3表!Q49)-'06490'!J40&lt;0)</f>
        <v>#VALUE!</v>
      </c>
      <c r="Q55" s="690" t="e">
        <f>AND(ABS((第3表!R49+第3表!S49)-'06490'!K40)&gt;=10, (ABS((第3表!R49+第3表!S49)-'06490'!K40)/ABS('06490'!K40))&gt;50%,(第3表!R49+第3表!S49)-'06490'!K40&lt;0)</f>
        <v>#VALUE!</v>
      </c>
      <c r="R55" s="690" t="e">
        <f>AND(ABS((第3表!R49+第3表!S49)-'06490'!K40)&gt;=10, (ABS((第3表!R49+第3表!S49)-'06490'!K40)/ABS('06490'!K40))&gt;50%,(第3表!R49+第3表!S49)-'06490'!K40&lt;0)</f>
        <v>#VALUE!</v>
      </c>
      <c r="S55" s="690" t="e">
        <f>AND(ABS((第3表!T49+第3表!U49)-'06490'!L40)&gt;=10, (ABS((第3表!T49+第3表!U49)-'06490'!L40)/ABS('06490'!L40))&gt;50%,(第3表!T49+第3表!U49)-'06490'!L40&lt;0)</f>
        <v>#VALUE!</v>
      </c>
      <c r="T55" s="690" t="e">
        <f>AND(ABS((第3表!T49+第3表!U49)-'06490'!L40)&gt;=10, (ABS((第3表!T49+第3表!U49)-'06490'!L40)/ABS('06490'!L40))&gt;50%,(第3表!T49+第3表!U49)-'06490'!L40&lt;0)</f>
        <v>#VALUE!</v>
      </c>
      <c r="U55" s="690" t="e">
        <f>AND(ABS((第3表!V49+第3表!W49)-'06490'!M40)&gt;=10, (ABS((第3表!V49+第3表!W49)-'06490'!M40)/ABS('06490'!M40))&gt;50%,(第3表!V49+第3表!W49)-'06490'!M40&lt;0)</f>
        <v>#VALUE!</v>
      </c>
      <c r="V55" s="690" t="e">
        <f>AND(ABS((第3表!V49+第3表!W49)-'06490'!M40)&gt;=10, (ABS((第3表!V49+第3表!W49)-'06490'!M40)/ABS('06490'!M40))&gt;50%,(第3表!V49+第3表!W49)-'06490'!M40&lt;0)</f>
        <v>#VALUE!</v>
      </c>
      <c r="W55" s="690" t="e">
        <f>AND(ABS((第3表!X49+第3表!Y49)-'06490'!N40)&gt;=10, (ABS((第3表!X49+第3表!Y49)-'06490'!N40)/ABS('06490'!N40))&gt;50%,(第3表!X49+第3表!Y49)-'06490'!N40&lt;0)</f>
        <v>#VALUE!</v>
      </c>
      <c r="X55" s="690" t="e">
        <f>AND(ABS((第3表!X49+第3表!Y49)-'06490'!N40)&gt;=10, (ABS((第3表!X49+第3表!Y49)-'06490'!N40)/ABS('06490'!N40))&gt;50%,(第3表!X49+第3表!Y49)-'06490'!N40&lt;0)</f>
        <v>#VALUE!</v>
      </c>
      <c r="Y55" s="690" t="e">
        <f>AND(ABS((第3表!Z49+第3表!AA49)-'06490'!O40)&gt;=10, (ABS((第3表!Z49+第3表!AA49)-'06490'!O40)/ABS('06490'!O40))&gt;50%,(第3表!Z49+第3表!AA49)-'06490'!O40&lt;0)</f>
        <v>#VALUE!</v>
      </c>
      <c r="Z55" s="690" t="e">
        <f>AND(ABS((第3表!Z49+第3表!AA49)-'06490'!O40)&gt;=10, (ABS((第3表!Z49+第3表!AA49)-'06490'!O40)/ABS('06490'!O40))&gt;50%,(第3表!Z49+第3表!AA49)-'06490'!O40&lt;0)</f>
        <v>#VALUE!</v>
      </c>
    </row>
    <row r="56" spans="1:26">
      <c r="B56" s="178" t="s">
        <v>29</v>
      </c>
      <c r="C56" s="690" t="e">
        <f>AND(ABS((第3表!D50+第3表!E50)-'06490'!D41)&gt;=10, (ABS((第3表!D50+第3表!E50)-'06490'!D41)/ABS('06490'!D41))&gt;50%,(第3表!D50+第3表!E50)-'06490'!D41&lt;0)</f>
        <v>#VALUE!</v>
      </c>
      <c r="D56" s="690" t="e">
        <f>AND(ABS((第3表!D50+第3表!E50)-'06490'!D41)&gt;=10, (ABS((第3表!D50+第3表!E50)-'06490'!D41)/ABS('06490'!D41))&gt;50%,(第3表!D50+第3表!E50)-'06490'!D41&lt;0)</f>
        <v>#VALUE!</v>
      </c>
      <c r="E56" s="690" t="e">
        <f>AND(ABS((第3表!F50+第3表!G50)-'06490'!E41)&gt;=10, (ABS((第3表!F50+第3表!G50)-'06490'!E41)/ABS('06490'!E41))&gt;50%,(第3表!F50+第3表!G50)-'06490'!E41&lt;0)</f>
        <v>#VALUE!</v>
      </c>
      <c r="F56" s="690" t="e">
        <f>AND(ABS((第3表!F50+第3表!G50)-'06490'!E41)&gt;=10, (ABS((第3表!F50+第3表!G50)-'06490'!E41)/ABS('06490'!E41))&gt;50%,(第3表!F50+第3表!G50)-'06490'!E41&lt;0)</f>
        <v>#VALUE!</v>
      </c>
      <c r="G56" s="690" t="e">
        <f>AND(ABS((第3表!H50+第3表!I50)-'06490'!F41)&gt;=10, (ABS((第3表!H50+第3表!I50)-'06490'!F41)/ABS('06490'!F41))&gt;50%,(第3表!H50+第3表!I50)-'06490'!F41&lt;0)</f>
        <v>#VALUE!</v>
      </c>
      <c r="H56" s="690" t="e">
        <f>AND(ABS((第3表!H50+第3表!I50)-'06490'!F41)&gt;=10, (ABS((第3表!H50+第3表!I50)-'06490'!F41)/ABS('06490'!F41))&gt;50%,(第3表!H50+第3表!I50)-'06490'!F41&lt;0)</f>
        <v>#VALUE!</v>
      </c>
      <c r="I56" s="690" t="e">
        <f>AND(ABS((第3表!J50+第3表!K50)-'06490'!G41)&gt;=10, (ABS((第3表!J50+第3表!K50)-'06490'!G41)/ABS('06490'!G41))&gt;50%,(第3表!J50+第3表!K50)-'06490'!G41&lt;0)</f>
        <v>#VALUE!</v>
      </c>
      <c r="J56" s="690" t="e">
        <f>AND(ABS((第3表!J50+第3表!K50)-'06490'!G41)&gt;=10, (ABS((第3表!J50+第3表!K50)-'06490'!G41)/ABS('06490'!G41))&gt;50%,(第3表!J50+第3表!K50)-'06490'!G41&lt;0)</f>
        <v>#VALUE!</v>
      </c>
      <c r="K56" s="690" t="e">
        <f>AND(ABS((第3表!L50+第3表!M50)-'06490'!H41)&gt;=10, (ABS((第3表!L50+第3表!M50)-'06490'!H41)/ABS('06490'!H41))&gt;50%,(第3表!L50+第3表!M50)-'06490'!H41&lt;0)</f>
        <v>#VALUE!</v>
      </c>
      <c r="L56" s="690" t="e">
        <f>AND(ABS((第3表!L50+第3表!M50)-'06490'!H41)&gt;=10, (ABS((第3表!L50+第3表!M50)-'06490'!H41)/ABS('06490'!H41))&gt;50%,(第3表!L50+第3表!M50)-'06490'!H41&lt;0)</f>
        <v>#VALUE!</v>
      </c>
      <c r="M56" s="690" t="e">
        <f>AND(ABS((第3表!N50+第3表!O50)-'06490'!I41)&gt;=10, (ABS((第3表!N50+第3表!O50)-'06490'!I41)/ABS('06490'!I41))&gt;50%,(第3表!N50+第3表!O50)-'06490'!I41&lt;0)</f>
        <v>#VALUE!</v>
      </c>
      <c r="N56" s="690" t="e">
        <f>AND(ABS((第3表!N50+第3表!O50)-'06490'!I41)&gt;=10, (ABS((第3表!N50+第3表!O50)-'06490'!I41)/ABS('06490'!I41))&gt;50%,(第3表!N50+第3表!O50)-'06490'!I41&lt;0)</f>
        <v>#VALUE!</v>
      </c>
      <c r="O56" s="690" t="e">
        <f>AND(ABS((第3表!P50+第3表!Q50)-'06490'!J41)&gt;=10, (ABS((第3表!P50+第3表!Q50)-'06490'!J41)/ABS('06490'!J41))&gt;50%,(第3表!P50+第3表!Q50)-'06490'!J41&lt;0)</f>
        <v>#VALUE!</v>
      </c>
      <c r="P56" s="690" t="e">
        <f>AND(ABS((第3表!P50+第3表!Q50)-'06490'!J41)&gt;=10, (ABS((第3表!P50+第3表!Q50)-'06490'!J41)/ABS('06490'!J41))&gt;50%,(第3表!P50+第3表!Q50)-'06490'!J41&lt;0)</f>
        <v>#VALUE!</v>
      </c>
      <c r="Q56" s="690" t="e">
        <f>AND(ABS((第3表!R50+第3表!S50)-'06490'!K41)&gt;=10, (ABS((第3表!R50+第3表!S50)-'06490'!K41)/ABS('06490'!K41))&gt;50%,(第3表!R50+第3表!S50)-'06490'!K41&lt;0)</f>
        <v>#VALUE!</v>
      </c>
      <c r="R56" s="690" t="e">
        <f>AND(ABS((第3表!R50+第3表!S50)-'06490'!K41)&gt;=10, (ABS((第3表!R50+第3表!S50)-'06490'!K41)/ABS('06490'!K41))&gt;50%,(第3表!R50+第3表!S50)-'06490'!K41&lt;0)</f>
        <v>#VALUE!</v>
      </c>
      <c r="S56" s="690" t="e">
        <f>AND(ABS((第3表!T50+第3表!U50)-'06490'!L41)&gt;=10, (ABS((第3表!T50+第3表!U50)-'06490'!L41)/ABS('06490'!L41))&gt;50%,(第3表!T50+第3表!U50)-'06490'!L41&lt;0)</f>
        <v>#VALUE!</v>
      </c>
      <c r="T56" s="690" t="e">
        <f>AND(ABS((第3表!T50+第3表!U50)-'06490'!L41)&gt;=10, (ABS((第3表!T50+第3表!U50)-'06490'!L41)/ABS('06490'!L41))&gt;50%,(第3表!T50+第3表!U50)-'06490'!L41&lt;0)</f>
        <v>#VALUE!</v>
      </c>
      <c r="U56" s="690" t="e">
        <f>AND(ABS((第3表!V50+第3表!W50)-'06490'!M41)&gt;=10, (ABS((第3表!V50+第3表!W50)-'06490'!M41)/ABS('06490'!M41))&gt;50%,(第3表!V50+第3表!W50)-'06490'!M41&lt;0)</f>
        <v>#VALUE!</v>
      </c>
      <c r="V56" s="690" t="e">
        <f>AND(ABS((第3表!V50+第3表!W50)-'06490'!M41)&gt;=10, (ABS((第3表!V50+第3表!W50)-'06490'!M41)/ABS('06490'!M41))&gt;50%,(第3表!V50+第3表!W50)-'06490'!M41&lt;0)</f>
        <v>#VALUE!</v>
      </c>
      <c r="W56" s="690" t="e">
        <f>AND(ABS((第3表!X50+第3表!Y50)-'06490'!N41)&gt;=10, (ABS((第3表!X50+第3表!Y50)-'06490'!N41)/ABS('06490'!N41))&gt;50%,(第3表!X50+第3表!Y50)-'06490'!N41&lt;0)</f>
        <v>#VALUE!</v>
      </c>
      <c r="X56" s="690" t="e">
        <f>AND(ABS((第3表!X50+第3表!Y50)-'06490'!N41)&gt;=10, (ABS((第3表!X50+第3表!Y50)-'06490'!N41)/ABS('06490'!N41))&gt;50%,(第3表!X50+第3表!Y50)-'06490'!N41&lt;0)</f>
        <v>#VALUE!</v>
      </c>
      <c r="Y56" s="690" t="e">
        <f>AND(ABS((第3表!Z50+第3表!AA50)-'06490'!O41)&gt;=10, (ABS((第3表!Z50+第3表!AA50)-'06490'!O41)/ABS('06490'!O41))&gt;50%,(第3表!Z50+第3表!AA50)-'06490'!O41&lt;0)</f>
        <v>#VALUE!</v>
      </c>
      <c r="Z56" s="690" t="e">
        <f>AND(ABS((第3表!Z50+第3表!AA50)-'06490'!O41)&gt;=10, (ABS((第3表!Z50+第3表!AA50)-'06490'!O41)/ABS('06490'!O41))&gt;50%,(第3表!Z50+第3表!AA50)-'06490'!O41&lt;0)</f>
        <v>#VALUE!</v>
      </c>
    </row>
    <row r="57" spans="1:26">
      <c r="B57" s="178" t="s">
        <v>30</v>
      </c>
      <c r="C57" s="690" t="e">
        <f>AND(ABS((第3表!D51+第3表!E51)-'06490'!D42)&gt;=10, (ABS((第3表!D51+第3表!E51)-'06490'!D42)/ABS('06490'!D42))&gt;50%,(第3表!D51+第3表!E51)-'06490'!D42&lt;0)</f>
        <v>#VALUE!</v>
      </c>
      <c r="D57" s="690" t="e">
        <f>AND(ABS((第3表!D51+第3表!E51)-'06490'!D42)&gt;=10, (ABS((第3表!D51+第3表!E51)-'06490'!D42)/ABS('06490'!D42))&gt;50%,(第3表!D51+第3表!E51)-'06490'!D42&lt;0)</f>
        <v>#VALUE!</v>
      </c>
      <c r="E57" s="690" t="e">
        <f>AND(ABS((第3表!F51+第3表!G51)-'06490'!E42)&gt;=10, (ABS((第3表!F51+第3表!G51)-'06490'!E42)/ABS('06490'!E42))&gt;50%,(第3表!F51+第3表!G51)-'06490'!E42&lt;0)</f>
        <v>#VALUE!</v>
      </c>
      <c r="F57" s="690" t="e">
        <f>AND(ABS((第3表!F51+第3表!G51)-'06490'!E42)&gt;=10, (ABS((第3表!F51+第3表!G51)-'06490'!E42)/ABS('06490'!E42))&gt;50%,(第3表!F51+第3表!G51)-'06490'!E42&lt;0)</f>
        <v>#VALUE!</v>
      </c>
      <c r="G57" s="690" t="e">
        <f>AND(ABS((第3表!H51+第3表!I51)-'06490'!F42)&gt;=10, (ABS((第3表!H51+第3表!I51)-'06490'!F42)/ABS('06490'!F42))&gt;50%,(第3表!H51+第3表!I51)-'06490'!F42&lt;0)</f>
        <v>#VALUE!</v>
      </c>
      <c r="H57" s="690" t="e">
        <f>AND(ABS((第3表!H51+第3表!I51)-'06490'!F42)&gt;=10, (ABS((第3表!H51+第3表!I51)-'06490'!F42)/ABS('06490'!F42))&gt;50%,(第3表!H51+第3表!I51)-'06490'!F42&lt;0)</f>
        <v>#VALUE!</v>
      </c>
      <c r="I57" s="690" t="e">
        <f>AND(ABS((第3表!J51+第3表!K51)-'06490'!G42)&gt;=10, (ABS((第3表!J51+第3表!K51)-'06490'!G42)/ABS('06490'!G42))&gt;50%,(第3表!J51+第3表!K51)-'06490'!G42&lt;0)</f>
        <v>#VALUE!</v>
      </c>
      <c r="J57" s="690" t="e">
        <f>AND(ABS((第3表!J51+第3表!K51)-'06490'!G42)&gt;=10, (ABS((第3表!J51+第3表!K51)-'06490'!G42)/ABS('06490'!G42))&gt;50%,(第3表!J51+第3表!K51)-'06490'!G42&lt;0)</f>
        <v>#VALUE!</v>
      </c>
      <c r="K57" s="690" t="e">
        <f>AND(ABS((第3表!L51+第3表!M51)-'06490'!H42)&gt;=10, (ABS((第3表!L51+第3表!M51)-'06490'!H42)/ABS('06490'!H42))&gt;50%,(第3表!L51+第3表!M51)-'06490'!H42&lt;0)</f>
        <v>#VALUE!</v>
      </c>
      <c r="L57" s="690" t="e">
        <f>AND(ABS((第3表!L51+第3表!M51)-'06490'!H42)&gt;=10, (ABS((第3表!L51+第3表!M51)-'06490'!H42)/ABS('06490'!H42))&gt;50%,(第3表!L51+第3表!M51)-'06490'!H42&lt;0)</f>
        <v>#VALUE!</v>
      </c>
      <c r="M57" s="690" t="e">
        <f>AND(ABS((第3表!N51+第3表!O51)-'06490'!I42)&gt;=10, (ABS((第3表!N51+第3表!O51)-'06490'!I42)/ABS('06490'!I42))&gt;50%,(第3表!N51+第3表!O51)-'06490'!I42&lt;0)</f>
        <v>#VALUE!</v>
      </c>
      <c r="N57" s="690" t="e">
        <f>AND(ABS((第3表!N51+第3表!O51)-'06490'!I42)&gt;=10, (ABS((第3表!N51+第3表!O51)-'06490'!I42)/ABS('06490'!I42))&gt;50%,(第3表!N51+第3表!O51)-'06490'!I42&lt;0)</f>
        <v>#VALUE!</v>
      </c>
      <c r="O57" s="690" t="e">
        <f>AND(ABS((第3表!P51+第3表!Q51)-'06490'!J42)&gt;=10, (ABS((第3表!P51+第3表!Q51)-'06490'!J42)/ABS('06490'!J42))&gt;50%,(第3表!P51+第3表!Q51)-'06490'!J42&lt;0)</f>
        <v>#VALUE!</v>
      </c>
      <c r="P57" s="690" t="e">
        <f>AND(ABS((第3表!P51+第3表!Q51)-'06490'!J42)&gt;=10, (ABS((第3表!P51+第3表!Q51)-'06490'!J42)/ABS('06490'!J42))&gt;50%,(第3表!P51+第3表!Q51)-'06490'!J42&lt;0)</f>
        <v>#VALUE!</v>
      </c>
      <c r="Q57" s="690" t="e">
        <f>AND(ABS((第3表!R51+第3表!S51)-'06490'!K42)&gt;=10, (ABS((第3表!R51+第3表!S51)-'06490'!K42)/ABS('06490'!K42))&gt;50%,(第3表!R51+第3表!S51)-'06490'!K42&lt;0)</f>
        <v>#VALUE!</v>
      </c>
      <c r="R57" s="690" t="e">
        <f>AND(ABS((第3表!R51+第3表!S51)-'06490'!K42)&gt;=10, (ABS((第3表!R51+第3表!S51)-'06490'!K42)/ABS('06490'!K42))&gt;50%,(第3表!R51+第3表!S51)-'06490'!K42&lt;0)</f>
        <v>#VALUE!</v>
      </c>
      <c r="S57" s="690" t="e">
        <f>AND(ABS((第3表!T51+第3表!U51)-'06490'!L42)&gt;=10, (ABS((第3表!T51+第3表!U51)-'06490'!L42)/ABS('06490'!L42))&gt;50%,(第3表!T51+第3表!U51)-'06490'!L42&lt;0)</f>
        <v>#VALUE!</v>
      </c>
      <c r="T57" s="690" t="e">
        <f>AND(ABS((第3表!T51+第3表!U51)-'06490'!L42)&gt;=10, (ABS((第3表!T51+第3表!U51)-'06490'!L42)/ABS('06490'!L42))&gt;50%,(第3表!T51+第3表!U51)-'06490'!L42&lt;0)</f>
        <v>#VALUE!</v>
      </c>
      <c r="U57" s="690" t="e">
        <f>AND(ABS((第3表!V51+第3表!W51)-'06490'!M42)&gt;=10, (ABS((第3表!V51+第3表!W51)-'06490'!M42)/ABS('06490'!M42))&gt;50%,(第3表!V51+第3表!W51)-'06490'!M42&lt;0)</f>
        <v>#VALUE!</v>
      </c>
      <c r="V57" s="690" t="e">
        <f>AND(ABS((第3表!V51+第3表!W51)-'06490'!M42)&gt;=10, (ABS((第3表!V51+第3表!W51)-'06490'!M42)/ABS('06490'!M42))&gt;50%,(第3表!V51+第3表!W51)-'06490'!M42&lt;0)</f>
        <v>#VALUE!</v>
      </c>
      <c r="W57" s="690" t="e">
        <f>AND(ABS((第3表!X51+第3表!Y51)-'06490'!N42)&gt;=10, (ABS((第3表!X51+第3表!Y51)-'06490'!N42)/ABS('06490'!N42))&gt;50%,(第3表!X51+第3表!Y51)-'06490'!N42&lt;0)</f>
        <v>#VALUE!</v>
      </c>
      <c r="X57" s="690" t="e">
        <f>AND(ABS((第3表!X51+第3表!Y51)-'06490'!N42)&gt;=10, (ABS((第3表!X51+第3表!Y51)-'06490'!N42)/ABS('06490'!N42))&gt;50%,(第3表!X51+第3表!Y51)-'06490'!N42&lt;0)</f>
        <v>#VALUE!</v>
      </c>
      <c r="Y57" s="690" t="e">
        <f>AND(ABS((第3表!Z51+第3表!AA51)-'06490'!O42)&gt;=10, (ABS((第3表!Z51+第3表!AA51)-'06490'!O42)/ABS('06490'!O42))&gt;50%,(第3表!Z51+第3表!AA51)-'06490'!O42&lt;0)</f>
        <v>#VALUE!</v>
      </c>
      <c r="Z57" s="690" t="e">
        <f>AND(ABS((第3表!Z51+第3表!AA51)-'06490'!O42)&gt;=10, (ABS((第3表!Z51+第3表!AA51)-'06490'!O42)/ABS('06490'!O42))&gt;50%,(第3表!Z51+第3表!AA51)-'06490'!O42&lt;0)</f>
        <v>#VALUE!</v>
      </c>
    </row>
    <row r="58" spans="1:26">
      <c r="B58" s="178" t="s">
        <v>31</v>
      </c>
      <c r="C58" s="690" t="e">
        <f>AND(ABS((第3表!D52+第3表!E52)-'06490'!D43)&gt;=10, (ABS((第3表!D52+第3表!E52)-'06490'!D43)/ABS('06490'!D43))&gt;50%,(第3表!D52+第3表!E52)-'06490'!D43&lt;0)</f>
        <v>#VALUE!</v>
      </c>
      <c r="D58" s="690" t="e">
        <f>AND(ABS((第3表!D52+第3表!E52)-'06490'!D43)&gt;=10, (ABS((第3表!D52+第3表!E52)-'06490'!D43)/ABS('06490'!D43))&gt;50%,(第3表!D52+第3表!E52)-'06490'!D43&lt;0)</f>
        <v>#VALUE!</v>
      </c>
      <c r="E58" s="690" t="e">
        <f>AND(ABS((第3表!F52+第3表!G52)-'06490'!E43)&gt;=10, (ABS((第3表!F52+第3表!G52)-'06490'!E43)/ABS('06490'!E43))&gt;50%,(第3表!F52+第3表!G52)-'06490'!E43&lt;0)</f>
        <v>#VALUE!</v>
      </c>
      <c r="F58" s="690" t="e">
        <f>AND(ABS((第3表!F52+第3表!G52)-'06490'!E43)&gt;=10, (ABS((第3表!F52+第3表!G52)-'06490'!E43)/ABS('06490'!E43))&gt;50%,(第3表!F52+第3表!G52)-'06490'!E43&lt;0)</f>
        <v>#VALUE!</v>
      </c>
      <c r="G58" s="690" t="e">
        <f>AND(ABS((第3表!H52+第3表!I52)-'06490'!F43)&gt;=10, (ABS((第3表!H52+第3表!I52)-'06490'!F43)/ABS('06490'!F43))&gt;50%,(第3表!H52+第3表!I52)-'06490'!F43&lt;0)</f>
        <v>#VALUE!</v>
      </c>
      <c r="H58" s="690" t="e">
        <f>AND(ABS((第3表!H52+第3表!I52)-'06490'!F43)&gt;=10, (ABS((第3表!H52+第3表!I52)-'06490'!F43)/ABS('06490'!F43))&gt;50%,(第3表!H52+第3表!I52)-'06490'!F43&lt;0)</f>
        <v>#VALUE!</v>
      </c>
      <c r="I58" s="690" t="e">
        <f>AND(ABS((第3表!J52+第3表!K52)-'06490'!G43)&gt;=10, (ABS((第3表!J52+第3表!K52)-'06490'!G43)/ABS('06490'!G43))&gt;50%,(第3表!J52+第3表!K52)-'06490'!G43&lt;0)</f>
        <v>#VALUE!</v>
      </c>
      <c r="J58" s="690" t="e">
        <f>AND(ABS((第3表!J52+第3表!K52)-'06490'!G43)&gt;=10, (ABS((第3表!J52+第3表!K52)-'06490'!G43)/ABS('06490'!G43))&gt;50%,(第3表!J52+第3表!K52)-'06490'!G43&lt;0)</f>
        <v>#VALUE!</v>
      </c>
      <c r="K58" s="690" t="e">
        <f>AND(ABS((第3表!L52+第3表!M52)-'06490'!H43)&gt;=10, (ABS((第3表!L52+第3表!M52)-'06490'!H43)/ABS('06490'!H43))&gt;50%,(第3表!L52+第3表!M52)-'06490'!H43&lt;0)</f>
        <v>#VALUE!</v>
      </c>
      <c r="L58" s="690" t="e">
        <f>AND(ABS((第3表!L52+第3表!M52)-'06490'!H43)&gt;=10, (ABS((第3表!L52+第3表!M52)-'06490'!H43)/ABS('06490'!H43))&gt;50%,(第3表!L52+第3表!M52)-'06490'!H43&lt;0)</f>
        <v>#VALUE!</v>
      </c>
      <c r="M58" s="690" t="e">
        <f>AND(ABS((第3表!N52+第3表!O52)-'06490'!I43)&gt;=10, (ABS((第3表!N52+第3表!O52)-'06490'!I43)/ABS('06490'!I43))&gt;50%,(第3表!N52+第3表!O52)-'06490'!I43&lt;0)</f>
        <v>#VALUE!</v>
      </c>
      <c r="N58" s="690" t="e">
        <f>AND(ABS((第3表!N52+第3表!O52)-'06490'!I43)&gt;=10, (ABS((第3表!N52+第3表!O52)-'06490'!I43)/ABS('06490'!I43))&gt;50%,(第3表!N52+第3表!O52)-'06490'!I43&lt;0)</f>
        <v>#VALUE!</v>
      </c>
      <c r="O58" s="690" t="e">
        <f>AND(ABS((第3表!P52+第3表!Q52)-'06490'!J43)&gt;=10, (ABS((第3表!P52+第3表!Q52)-'06490'!J43)/ABS('06490'!J43))&gt;50%,(第3表!P52+第3表!Q52)-'06490'!J43&lt;0)</f>
        <v>#VALUE!</v>
      </c>
      <c r="P58" s="690" t="e">
        <f>AND(ABS((第3表!P52+第3表!Q52)-'06490'!J43)&gt;=10, (ABS((第3表!P52+第3表!Q52)-'06490'!J43)/ABS('06490'!J43))&gt;50%,(第3表!P52+第3表!Q52)-'06490'!J43&lt;0)</f>
        <v>#VALUE!</v>
      </c>
      <c r="Q58" s="690" t="e">
        <f>AND(ABS((第3表!R52+第3表!S52)-'06490'!K43)&gt;=10, (ABS((第3表!R52+第3表!S52)-'06490'!K43)/ABS('06490'!K43))&gt;50%,(第3表!R52+第3表!S52)-'06490'!K43&lt;0)</f>
        <v>#VALUE!</v>
      </c>
      <c r="R58" s="690" t="e">
        <f>AND(ABS((第3表!R52+第3表!S52)-'06490'!K43)&gt;=10, (ABS((第3表!R52+第3表!S52)-'06490'!K43)/ABS('06490'!K43))&gt;50%,(第3表!R52+第3表!S52)-'06490'!K43&lt;0)</f>
        <v>#VALUE!</v>
      </c>
      <c r="S58" s="690" t="e">
        <f>AND(ABS((第3表!T52+第3表!U52)-'06490'!L43)&gt;=10, (ABS((第3表!T52+第3表!U52)-'06490'!L43)/ABS('06490'!L43))&gt;50%,(第3表!T52+第3表!U52)-'06490'!L43&lt;0)</f>
        <v>#VALUE!</v>
      </c>
      <c r="T58" s="690" t="e">
        <f>AND(ABS((第3表!T52+第3表!U52)-'06490'!L43)&gt;=10, (ABS((第3表!T52+第3表!U52)-'06490'!L43)/ABS('06490'!L43))&gt;50%,(第3表!T52+第3表!U52)-'06490'!L43&lt;0)</f>
        <v>#VALUE!</v>
      </c>
      <c r="U58" s="690" t="e">
        <f>AND(ABS((第3表!V52+第3表!W52)-'06490'!M43)&gt;=10, (ABS((第3表!V52+第3表!W52)-'06490'!M43)/ABS('06490'!M43))&gt;50%,(第3表!V52+第3表!W52)-'06490'!M43&lt;0)</f>
        <v>#VALUE!</v>
      </c>
      <c r="V58" s="690" t="e">
        <f>AND(ABS((第3表!V52+第3表!W52)-'06490'!M43)&gt;=10, (ABS((第3表!V52+第3表!W52)-'06490'!M43)/ABS('06490'!M43))&gt;50%,(第3表!V52+第3表!W52)-'06490'!M43&lt;0)</f>
        <v>#VALUE!</v>
      </c>
      <c r="W58" s="690" t="e">
        <f>AND(ABS((第3表!X52+第3表!Y52)-'06490'!N43)&gt;=10, (ABS((第3表!X52+第3表!Y52)-'06490'!N43)/ABS('06490'!N43))&gt;50%,(第3表!X52+第3表!Y52)-'06490'!N43&lt;0)</f>
        <v>#VALUE!</v>
      </c>
      <c r="X58" s="690" t="e">
        <f>AND(ABS((第3表!X52+第3表!Y52)-'06490'!N43)&gt;=10, (ABS((第3表!X52+第3表!Y52)-'06490'!N43)/ABS('06490'!N43))&gt;50%,(第3表!X52+第3表!Y52)-'06490'!N43&lt;0)</f>
        <v>#VALUE!</v>
      </c>
      <c r="Y58" s="690" t="e">
        <f>AND(ABS((第3表!Z52+第3表!AA52)-'06490'!O43)&gt;=10, (ABS((第3表!Z52+第3表!AA52)-'06490'!O43)/ABS('06490'!O43))&gt;50%,(第3表!Z52+第3表!AA52)-'06490'!O43&lt;0)</f>
        <v>#VALUE!</v>
      </c>
      <c r="Z58" s="690" t="e">
        <f>AND(ABS((第3表!Z52+第3表!AA52)-'06490'!O43)&gt;=10, (ABS((第3表!Z52+第3表!AA52)-'06490'!O43)/ABS('06490'!O43))&gt;50%,(第3表!Z52+第3表!AA52)-'06490'!O43&lt;0)</f>
        <v>#VALUE!</v>
      </c>
    </row>
    <row r="59" spans="1:26">
      <c r="B59" s="178" t="s">
        <v>13</v>
      </c>
      <c r="C59" s="690" t="e">
        <f>AND(ABS((第3表!D53+第3表!E53)-'06490'!D44)&gt;=10, (ABS((第3表!D53+第3表!E53)-'06490'!D44)/ABS('06490'!D44))&gt;50%,(第3表!D53+第3表!E53)-'06490'!D44&lt;0)</f>
        <v>#VALUE!</v>
      </c>
      <c r="D59" s="690" t="e">
        <f>AND(ABS((第3表!D53+第3表!E53)-'06490'!D44)&gt;=10, (ABS((第3表!D53+第3表!E53)-'06490'!D44)/ABS('06490'!D44))&gt;50%,(第3表!D53+第3表!E53)-'06490'!D44&lt;0)</f>
        <v>#VALUE!</v>
      </c>
      <c r="E59" s="690" t="e">
        <f>AND(ABS((第3表!F53+第3表!G53)-'06490'!E44)&gt;=10, (ABS((第3表!F53+第3表!G53)-'06490'!E44)/ABS('06490'!E44))&gt;50%,(第3表!F53+第3表!G53)-'06490'!E44&lt;0)</f>
        <v>#VALUE!</v>
      </c>
      <c r="F59" s="690" t="e">
        <f>AND(ABS((第3表!F53+第3表!G53)-'06490'!E44)&gt;=10, (ABS((第3表!F53+第3表!G53)-'06490'!E44)/ABS('06490'!E44))&gt;50%,(第3表!F53+第3表!G53)-'06490'!E44&lt;0)</f>
        <v>#VALUE!</v>
      </c>
      <c r="G59" s="690" t="e">
        <f>AND(ABS((第3表!H53+第3表!I53)-'06490'!F44)&gt;=10, (ABS((第3表!H53+第3表!I53)-'06490'!F44)/ABS('06490'!F44))&gt;50%,(第3表!H53+第3表!I53)-'06490'!F44&lt;0)</f>
        <v>#VALUE!</v>
      </c>
      <c r="H59" s="690" t="e">
        <f>AND(ABS((第3表!H53+第3表!I53)-'06490'!F44)&gt;=10, (ABS((第3表!H53+第3表!I53)-'06490'!F44)/ABS('06490'!F44))&gt;50%,(第3表!H53+第3表!I53)-'06490'!F44&lt;0)</f>
        <v>#VALUE!</v>
      </c>
      <c r="I59" s="690" t="e">
        <f>AND(ABS((第3表!J53+第3表!K53)-'06490'!G44)&gt;=10, (ABS((第3表!J53+第3表!K53)-'06490'!G44)/ABS('06490'!G44))&gt;50%,(第3表!J53+第3表!K53)-'06490'!G44&lt;0)</f>
        <v>#VALUE!</v>
      </c>
      <c r="J59" s="690" t="e">
        <f>AND(ABS((第3表!J53+第3表!K53)-'06490'!G44)&gt;=10, (ABS((第3表!J53+第3表!K53)-'06490'!G44)/ABS('06490'!G44))&gt;50%,(第3表!J53+第3表!K53)-'06490'!G44&lt;0)</f>
        <v>#VALUE!</v>
      </c>
      <c r="K59" s="690" t="e">
        <f>AND(ABS((第3表!L53+第3表!M53)-'06490'!H44)&gt;=10, (ABS((第3表!L53+第3表!M53)-'06490'!H44)/ABS('06490'!H44))&gt;50%,(第3表!L53+第3表!M53)-'06490'!H44&lt;0)</f>
        <v>#VALUE!</v>
      </c>
      <c r="L59" s="690" t="e">
        <f>AND(ABS((第3表!L53+第3表!M53)-'06490'!H44)&gt;=10, (ABS((第3表!L53+第3表!M53)-'06490'!H44)/ABS('06490'!H44))&gt;50%,(第3表!L53+第3表!M53)-'06490'!H44&lt;0)</f>
        <v>#VALUE!</v>
      </c>
      <c r="M59" s="690" t="e">
        <f>AND(ABS((第3表!N53+第3表!O53)-'06490'!I44)&gt;=10, (ABS((第3表!N53+第3表!O53)-'06490'!I44)/ABS('06490'!I44))&gt;50%,(第3表!N53+第3表!O53)-'06490'!I44&lt;0)</f>
        <v>#VALUE!</v>
      </c>
      <c r="N59" s="690" t="e">
        <f>AND(ABS((第3表!N53+第3表!O53)-'06490'!I44)&gt;=10, (ABS((第3表!N53+第3表!O53)-'06490'!I44)/ABS('06490'!I44))&gt;50%,(第3表!N53+第3表!O53)-'06490'!I44&lt;0)</f>
        <v>#VALUE!</v>
      </c>
      <c r="O59" s="690" t="e">
        <f>AND(ABS((第3表!P53+第3表!Q53)-'06490'!J44)&gt;=10, (ABS((第3表!P53+第3表!Q53)-'06490'!J44)/ABS('06490'!J44))&gt;50%,(第3表!P53+第3表!Q53)-'06490'!J44&lt;0)</f>
        <v>#VALUE!</v>
      </c>
      <c r="P59" s="690" t="e">
        <f>AND(ABS((第3表!P53+第3表!Q53)-'06490'!J44)&gt;=10, (ABS((第3表!P53+第3表!Q53)-'06490'!J44)/ABS('06490'!J44))&gt;50%,(第3表!P53+第3表!Q53)-'06490'!J44&lt;0)</f>
        <v>#VALUE!</v>
      </c>
      <c r="Q59" s="690" t="e">
        <f>AND(ABS((第3表!R53+第3表!S53)-'06490'!K44)&gt;=10, (ABS((第3表!R53+第3表!S53)-'06490'!K44)/ABS('06490'!K44))&gt;50%,(第3表!R53+第3表!S53)-'06490'!K44&lt;0)</f>
        <v>#VALUE!</v>
      </c>
      <c r="R59" s="690" t="e">
        <f>AND(ABS((第3表!R53+第3表!S53)-'06490'!K44)&gt;=10, (ABS((第3表!R53+第3表!S53)-'06490'!K44)/ABS('06490'!K44))&gt;50%,(第3表!R53+第3表!S53)-'06490'!K44&lt;0)</f>
        <v>#VALUE!</v>
      </c>
      <c r="S59" s="690" t="e">
        <f>AND(ABS((第3表!T53+第3表!U53)-'06490'!L44)&gt;=10, (ABS((第3表!T53+第3表!U53)-'06490'!L44)/ABS('06490'!L44))&gt;50%,(第3表!T53+第3表!U53)-'06490'!L44&lt;0)</f>
        <v>#VALUE!</v>
      </c>
      <c r="T59" s="690" t="e">
        <f>AND(ABS((第3表!T53+第3表!U53)-'06490'!L44)&gt;=10, (ABS((第3表!T53+第3表!U53)-'06490'!L44)/ABS('06490'!L44))&gt;50%,(第3表!T53+第3表!U53)-'06490'!L44&lt;0)</f>
        <v>#VALUE!</v>
      </c>
      <c r="U59" s="690" t="e">
        <f>AND(ABS((第3表!V53+第3表!W53)-'06490'!M44)&gt;=10, (ABS((第3表!V53+第3表!W53)-'06490'!M44)/ABS('06490'!M44))&gt;50%,(第3表!V53+第3表!W53)-'06490'!M44&lt;0)</f>
        <v>#VALUE!</v>
      </c>
      <c r="V59" s="690" t="e">
        <f>AND(ABS((第3表!V53+第3表!W53)-'06490'!M44)&gt;=10, (ABS((第3表!V53+第3表!W53)-'06490'!M44)/ABS('06490'!M44))&gt;50%,(第3表!V53+第3表!W53)-'06490'!M44&lt;0)</f>
        <v>#VALUE!</v>
      </c>
      <c r="W59" s="690" t="e">
        <f>AND(ABS((第3表!X53+第3表!Y53)-'06490'!N44)&gt;=10, (ABS((第3表!X53+第3表!Y53)-'06490'!N44)/ABS('06490'!N44))&gt;50%,(第3表!X53+第3表!Y53)-'06490'!N44&lt;0)</f>
        <v>#VALUE!</v>
      </c>
      <c r="X59" s="690" t="e">
        <f>AND(ABS((第3表!X53+第3表!Y53)-'06490'!N44)&gt;=10, (ABS((第3表!X53+第3表!Y53)-'06490'!N44)/ABS('06490'!N44))&gt;50%,(第3表!X53+第3表!Y53)-'06490'!N44&lt;0)</f>
        <v>#VALUE!</v>
      </c>
      <c r="Y59" s="690" t="e">
        <f>AND(ABS((第3表!Z53+第3表!AA53)-'06490'!O44)&gt;=10, (ABS((第3表!Z53+第3表!AA53)-'06490'!O44)/ABS('06490'!O44))&gt;50%,(第3表!Z53+第3表!AA53)-'06490'!O44&lt;0)</f>
        <v>#VALUE!</v>
      </c>
      <c r="Z59" s="690" t="e">
        <f>AND(ABS((第3表!Z53+第3表!AA53)-'06490'!O44)&gt;=10, (ABS((第3表!Z53+第3表!AA53)-'06490'!O44)/ABS('06490'!O44))&gt;50%,(第3表!Z53+第3表!AA53)-'06490'!O44&lt;0)</f>
        <v>#VALUE!</v>
      </c>
    </row>
    <row r="60" spans="1:26">
      <c r="B60" s="178" t="s">
        <v>14</v>
      </c>
      <c r="C60" s="690" t="e">
        <f>AND(ABS((第3表!D54+第3表!E54)-'06490'!D45)&gt;=10, (ABS((第3表!D54+第3表!E54)-'06490'!D45)/ABS('06490'!D45))&gt;50%,(第3表!D54+第3表!E54)-'06490'!D45&lt;0)</f>
        <v>#VALUE!</v>
      </c>
      <c r="D60" s="690" t="e">
        <f>AND(ABS((第3表!D54+第3表!E54)-'06490'!D45)&gt;=10, (ABS((第3表!D54+第3表!E54)-'06490'!D45)/ABS('06490'!D45))&gt;50%,(第3表!D54+第3表!E54)-'06490'!D45&lt;0)</f>
        <v>#VALUE!</v>
      </c>
      <c r="E60" s="690" t="e">
        <f>AND(ABS((第3表!F54+第3表!G54)-'06490'!E45)&gt;=10, (ABS((第3表!F54+第3表!G54)-'06490'!E45)/ABS('06490'!E45))&gt;50%,(第3表!F54+第3表!G54)-'06490'!E45&lt;0)</f>
        <v>#VALUE!</v>
      </c>
      <c r="F60" s="690" t="e">
        <f>AND(ABS((第3表!F54+第3表!G54)-'06490'!E45)&gt;=10, (ABS((第3表!F54+第3表!G54)-'06490'!E45)/ABS('06490'!E45))&gt;50%,(第3表!F54+第3表!G54)-'06490'!E45&lt;0)</f>
        <v>#VALUE!</v>
      </c>
      <c r="G60" s="690" t="e">
        <f>AND(ABS((第3表!H54+第3表!I54)-'06490'!F45)&gt;=10, (ABS((第3表!H54+第3表!I54)-'06490'!F45)/ABS('06490'!F45))&gt;50%,(第3表!H54+第3表!I54)-'06490'!F45&lt;0)</f>
        <v>#VALUE!</v>
      </c>
      <c r="H60" s="690" t="e">
        <f>AND(ABS((第3表!H54+第3表!I54)-'06490'!F45)&gt;=10, (ABS((第3表!H54+第3表!I54)-'06490'!F45)/ABS('06490'!F45))&gt;50%,(第3表!H54+第3表!I54)-'06490'!F45&lt;0)</f>
        <v>#VALUE!</v>
      </c>
      <c r="I60" s="690" t="e">
        <f>AND(ABS((第3表!J54+第3表!K54)-'06490'!G45)&gt;=10, (ABS((第3表!J54+第3表!K54)-'06490'!G45)/ABS('06490'!G45))&gt;50%,(第3表!J54+第3表!K54)-'06490'!G45&lt;0)</f>
        <v>#VALUE!</v>
      </c>
      <c r="J60" s="690" t="e">
        <f>AND(ABS((第3表!J54+第3表!K54)-'06490'!G45)&gt;=10, (ABS((第3表!J54+第3表!K54)-'06490'!G45)/ABS('06490'!G45))&gt;50%,(第3表!J54+第3表!K54)-'06490'!G45&lt;0)</f>
        <v>#VALUE!</v>
      </c>
      <c r="K60" s="690" t="e">
        <f>AND(ABS((第3表!L54+第3表!M54)-'06490'!H45)&gt;=10, (ABS((第3表!L54+第3表!M54)-'06490'!H45)/ABS('06490'!H45))&gt;50%,(第3表!L54+第3表!M54)-'06490'!H45&lt;0)</f>
        <v>#VALUE!</v>
      </c>
      <c r="L60" s="690" t="e">
        <f>AND(ABS((第3表!L54+第3表!M54)-'06490'!H45)&gt;=10, (ABS((第3表!L54+第3表!M54)-'06490'!H45)/ABS('06490'!H45))&gt;50%,(第3表!L54+第3表!M54)-'06490'!H45&lt;0)</f>
        <v>#VALUE!</v>
      </c>
      <c r="M60" s="690" t="e">
        <f>AND(ABS((第3表!N54+第3表!O54)-'06490'!I45)&gt;=10, (ABS((第3表!N54+第3表!O54)-'06490'!I45)/ABS('06490'!I45))&gt;50%,(第3表!N54+第3表!O54)-'06490'!I45&lt;0)</f>
        <v>#VALUE!</v>
      </c>
      <c r="N60" s="690" t="e">
        <f>AND(ABS((第3表!N54+第3表!O54)-'06490'!I45)&gt;=10, (ABS((第3表!N54+第3表!O54)-'06490'!I45)/ABS('06490'!I45))&gt;50%,(第3表!N54+第3表!O54)-'06490'!I45&lt;0)</f>
        <v>#VALUE!</v>
      </c>
      <c r="O60" s="690" t="e">
        <f>AND(ABS((第3表!P54+第3表!Q54)-'06490'!J45)&gt;=10, (ABS((第3表!P54+第3表!Q54)-'06490'!J45)/ABS('06490'!J45))&gt;50%,(第3表!P54+第3表!Q54)-'06490'!J45&lt;0)</f>
        <v>#VALUE!</v>
      </c>
      <c r="P60" s="690" t="e">
        <f>AND(ABS((第3表!P54+第3表!Q54)-'06490'!J45)&gt;=10, (ABS((第3表!P54+第3表!Q54)-'06490'!J45)/ABS('06490'!J45))&gt;50%,(第3表!P54+第3表!Q54)-'06490'!J45&lt;0)</f>
        <v>#VALUE!</v>
      </c>
      <c r="Q60" s="690" t="e">
        <f>AND(ABS((第3表!R54+第3表!S54)-'06490'!K45)&gt;=10, (ABS((第3表!R54+第3表!S54)-'06490'!K45)/ABS('06490'!K45))&gt;50%,(第3表!R54+第3表!S54)-'06490'!K45&lt;0)</f>
        <v>#VALUE!</v>
      </c>
      <c r="R60" s="690" t="e">
        <f>AND(ABS((第3表!R54+第3表!S54)-'06490'!K45)&gt;=10, (ABS((第3表!R54+第3表!S54)-'06490'!K45)/ABS('06490'!K45))&gt;50%,(第3表!R54+第3表!S54)-'06490'!K45&lt;0)</f>
        <v>#VALUE!</v>
      </c>
      <c r="S60" s="690" t="e">
        <f>AND(ABS((第3表!T54+第3表!U54)-'06490'!L45)&gt;=10, (ABS((第3表!T54+第3表!U54)-'06490'!L45)/ABS('06490'!L45))&gt;50%,(第3表!T54+第3表!U54)-'06490'!L45&lt;0)</f>
        <v>#VALUE!</v>
      </c>
      <c r="T60" s="690" t="e">
        <f>AND(ABS((第3表!T54+第3表!U54)-'06490'!L45)&gt;=10, (ABS((第3表!T54+第3表!U54)-'06490'!L45)/ABS('06490'!L45))&gt;50%,(第3表!T54+第3表!U54)-'06490'!L45&lt;0)</f>
        <v>#VALUE!</v>
      </c>
      <c r="U60" s="690" t="e">
        <f>AND(ABS((第3表!V54+第3表!W54)-'06490'!M45)&gt;=10, (ABS((第3表!V54+第3表!W54)-'06490'!M45)/ABS('06490'!M45))&gt;50%,(第3表!V54+第3表!W54)-'06490'!M45&lt;0)</f>
        <v>#VALUE!</v>
      </c>
      <c r="V60" s="690" t="e">
        <f>AND(ABS((第3表!V54+第3表!W54)-'06490'!M45)&gt;=10, (ABS((第3表!V54+第3表!W54)-'06490'!M45)/ABS('06490'!M45))&gt;50%,(第3表!V54+第3表!W54)-'06490'!M45&lt;0)</f>
        <v>#VALUE!</v>
      </c>
      <c r="W60" s="690" t="e">
        <f>AND(ABS((第3表!X54+第3表!Y54)-'06490'!N45)&gt;=10, (ABS((第3表!X54+第3表!Y54)-'06490'!N45)/ABS('06490'!N45))&gt;50%,(第3表!X54+第3表!Y54)-'06490'!N45&lt;0)</f>
        <v>#VALUE!</v>
      </c>
      <c r="X60" s="690" t="e">
        <f>AND(ABS((第3表!X54+第3表!Y54)-'06490'!N45)&gt;=10, (ABS((第3表!X54+第3表!Y54)-'06490'!N45)/ABS('06490'!N45))&gt;50%,(第3表!X54+第3表!Y54)-'06490'!N45&lt;0)</f>
        <v>#VALUE!</v>
      </c>
      <c r="Y60" s="690" t="e">
        <f>AND(ABS((第3表!Z54+第3表!AA54)-'06490'!O45)&gt;=10, (ABS((第3表!Z54+第3表!AA54)-'06490'!O45)/ABS('06490'!O45))&gt;50%,(第3表!Z54+第3表!AA54)-'06490'!O45&lt;0)</f>
        <v>#VALUE!</v>
      </c>
      <c r="Z60" s="690" t="e">
        <f>AND(ABS((第3表!Z54+第3表!AA54)-'06490'!O45)&gt;=10, (ABS((第3表!Z54+第3表!AA54)-'06490'!O45)/ABS('06490'!O45))&gt;50%,(第3表!Z54+第3表!AA54)-'06490'!O45&lt;0)</f>
        <v>#VALUE!</v>
      </c>
    </row>
    <row r="61" spans="1:26">
      <c r="B61" s="178" t="s">
        <v>15</v>
      </c>
      <c r="C61" s="690" t="e">
        <f>AND(ABS((第3表!D55+第3表!E55)-'06490'!D46)&gt;=10, (ABS((第3表!D55+第3表!E55)-'06490'!D46)/ABS('06490'!D46))&gt;50%,(第3表!D55+第3表!E55)-'06490'!D46&lt;0)</f>
        <v>#VALUE!</v>
      </c>
      <c r="D61" s="690" t="e">
        <f>AND(ABS((第3表!D55+第3表!E55)-'06490'!D46)&gt;=10, (ABS((第3表!D55+第3表!E55)-'06490'!D46)/ABS('06490'!D46))&gt;50%,(第3表!D55+第3表!E55)-'06490'!D46&lt;0)</f>
        <v>#VALUE!</v>
      </c>
      <c r="E61" s="690" t="e">
        <f>AND(ABS((第3表!F55+第3表!G55)-'06490'!E46)&gt;=10, (ABS((第3表!F55+第3表!G55)-'06490'!E46)/ABS('06490'!E46))&gt;50%,(第3表!F55+第3表!G55)-'06490'!E46&lt;0)</f>
        <v>#VALUE!</v>
      </c>
      <c r="F61" s="690" t="e">
        <f>AND(ABS((第3表!F55+第3表!G55)-'06490'!E46)&gt;=10, (ABS((第3表!F55+第3表!G55)-'06490'!E46)/ABS('06490'!E46))&gt;50%,(第3表!F55+第3表!G55)-'06490'!E46&lt;0)</f>
        <v>#VALUE!</v>
      </c>
      <c r="G61" s="690" t="e">
        <f>AND(ABS((第3表!H55+第3表!I55)-'06490'!F46)&gt;=10, (ABS((第3表!H55+第3表!I55)-'06490'!F46)/ABS('06490'!F46))&gt;50%,(第3表!H55+第3表!I55)-'06490'!F46&lt;0)</f>
        <v>#VALUE!</v>
      </c>
      <c r="H61" s="690" t="e">
        <f>AND(ABS((第3表!H55+第3表!I55)-'06490'!F46)&gt;=10, (ABS((第3表!H55+第3表!I55)-'06490'!F46)/ABS('06490'!F46))&gt;50%,(第3表!H55+第3表!I55)-'06490'!F46&lt;0)</f>
        <v>#VALUE!</v>
      </c>
      <c r="I61" s="690" t="e">
        <f>AND(ABS((第3表!J55+第3表!K55)-'06490'!G46)&gt;=10, (ABS((第3表!J55+第3表!K55)-'06490'!G46)/ABS('06490'!G46))&gt;50%,(第3表!J55+第3表!K55)-'06490'!G46&lt;0)</f>
        <v>#VALUE!</v>
      </c>
      <c r="J61" s="690" t="e">
        <f>AND(ABS((第3表!J55+第3表!K55)-'06490'!G46)&gt;=10, (ABS((第3表!J55+第3表!K55)-'06490'!G46)/ABS('06490'!G46))&gt;50%,(第3表!J55+第3表!K55)-'06490'!G46&lt;0)</f>
        <v>#VALUE!</v>
      </c>
      <c r="K61" s="690" t="e">
        <f>AND(ABS((第3表!L55+第3表!M55)-'06490'!H46)&gt;=10, (ABS((第3表!L55+第3表!M55)-'06490'!H46)/ABS('06490'!H46))&gt;50%,(第3表!L55+第3表!M55)-'06490'!H46&lt;0)</f>
        <v>#VALUE!</v>
      </c>
      <c r="L61" s="690" t="e">
        <f>AND(ABS((第3表!L55+第3表!M55)-'06490'!H46)&gt;=10, (ABS((第3表!L55+第3表!M55)-'06490'!H46)/ABS('06490'!H46))&gt;50%,(第3表!L55+第3表!M55)-'06490'!H46&lt;0)</f>
        <v>#VALUE!</v>
      </c>
      <c r="M61" s="690" t="e">
        <f>AND(ABS((第3表!N55+第3表!O55)-'06490'!I46)&gt;=10, (ABS((第3表!N55+第3表!O55)-'06490'!I46)/ABS('06490'!I46))&gt;50%,(第3表!N55+第3表!O55)-'06490'!I46&lt;0)</f>
        <v>#VALUE!</v>
      </c>
      <c r="N61" s="690" t="e">
        <f>AND(ABS((第3表!N55+第3表!O55)-'06490'!I46)&gt;=10, (ABS((第3表!N55+第3表!O55)-'06490'!I46)/ABS('06490'!I46))&gt;50%,(第3表!N55+第3表!O55)-'06490'!I46&lt;0)</f>
        <v>#VALUE!</v>
      </c>
      <c r="O61" s="690" t="e">
        <f>AND(ABS((第3表!P55+第3表!Q55)-'06490'!J46)&gt;=10, (ABS((第3表!P55+第3表!Q55)-'06490'!J46)/ABS('06490'!J46))&gt;50%,(第3表!P55+第3表!Q55)-'06490'!J46&lt;0)</f>
        <v>#VALUE!</v>
      </c>
      <c r="P61" s="690" t="e">
        <f>AND(ABS((第3表!P55+第3表!Q55)-'06490'!J46)&gt;=10, (ABS((第3表!P55+第3表!Q55)-'06490'!J46)/ABS('06490'!J46))&gt;50%,(第3表!P55+第3表!Q55)-'06490'!J46&lt;0)</f>
        <v>#VALUE!</v>
      </c>
      <c r="Q61" s="690" t="e">
        <f>AND(ABS((第3表!R55+第3表!S55)-'06490'!K46)&gt;=10, (ABS((第3表!R55+第3表!S55)-'06490'!K46)/ABS('06490'!K46))&gt;50%,(第3表!R55+第3表!S55)-'06490'!K46&lt;0)</f>
        <v>#VALUE!</v>
      </c>
      <c r="R61" s="690" t="e">
        <f>AND(ABS((第3表!R55+第3表!S55)-'06490'!K46)&gt;=10, (ABS((第3表!R55+第3表!S55)-'06490'!K46)/ABS('06490'!K46))&gt;50%,(第3表!R55+第3表!S55)-'06490'!K46&lt;0)</f>
        <v>#VALUE!</v>
      </c>
      <c r="S61" s="690" t="e">
        <f>AND(ABS((第3表!T55+第3表!U55)-'06490'!L46)&gt;=10, (ABS((第3表!T55+第3表!U55)-'06490'!L46)/ABS('06490'!L46))&gt;50%,(第3表!T55+第3表!U55)-'06490'!L46&lt;0)</f>
        <v>#VALUE!</v>
      </c>
      <c r="T61" s="690" t="e">
        <f>AND(ABS((第3表!T55+第3表!U55)-'06490'!L46)&gt;=10, (ABS((第3表!T55+第3表!U55)-'06490'!L46)/ABS('06490'!L46))&gt;50%,(第3表!T55+第3表!U55)-'06490'!L46&lt;0)</f>
        <v>#VALUE!</v>
      </c>
      <c r="U61" s="690" t="e">
        <f>AND(ABS((第3表!V55+第3表!W55)-'06490'!M46)&gt;=10, (ABS((第3表!V55+第3表!W55)-'06490'!M46)/ABS('06490'!M46))&gt;50%,(第3表!V55+第3表!W55)-'06490'!M46&lt;0)</f>
        <v>#VALUE!</v>
      </c>
      <c r="V61" s="690" t="e">
        <f>AND(ABS((第3表!V55+第3表!W55)-'06490'!M46)&gt;=10, (ABS((第3表!V55+第3表!W55)-'06490'!M46)/ABS('06490'!M46))&gt;50%,(第3表!V55+第3表!W55)-'06490'!M46&lt;0)</f>
        <v>#VALUE!</v>
      </c>
      <c r="W61" s="690" t="e">
        <f>AND(ABS((第3表!X55+第3表!Y55)-'06490'!N46)&gt;=10, (ABS((第3表!X55+第3表!Y55)-'06490'!N46)/ABS('06490'!N46))&gt;50%,(第3表!X55+第3表!Y55)-'06490'!N46&lt;0)</f>
        <v>#VALUE!</v>
      </c>
      <c r="X61" s="690" t="e">
        <f>AND(ABS((第3表!X55+第3表!Y55)-'06490'!N46)&gt;=10, (ABS((第3表!X55+第3表!Y55)-'06490'!N46)/ABS('06490'!N46))&gt;50%,(第3表!X55+第3表!Y55)-'06490'!N46&lt;0)</f>
        <v>#VALUE!</v>
      </c>
      <c r="Y61" s="690" t="e">
        <f>AND(ABS((第3表!Z55+第3表!AA55)-'06490'!O46)&gt;=10, (ABS((第3表!Z55+第3表!AA55)-'06490'!O46)/ABS('06490'!O46))&gt;50%,(第3表!Z55+第3表!AA55)-'06490'!O46&lt;0)</f>
        <v>#VALUE!</v>
      </c>
      <c r="Z61" s="690" t="e">
        <f>AND(ABS((第3表!Z55+第3表!AA55)-'06490'!O46)&gt;=10, (ABS((第3表!Z55+第3表!AA55)-'06490'!O46)/ABS('06490'!O46))&gt;50%,(第3表!Z55+第3表!AA55)-'06490'!O46&lt;0)</f>
        <v>#VALUE!</v>
      </c>
    </row>
    <row r="62" spans="1:26">
      <c r="B62" s="178" t="s">
        <v>16</v>
      </c>
      <c r="C62" s="690" t="e">
        <f>AND(ABS((第3表!D56+第3表!E56)-'06490'!D47)&gt;=10, (ABS((第3表!D56+第3表!E56)-'06490'!D47)/ABS('06490'!D47))&gt;50%,(第3表!D56+第3表!E56)-'06490'!D47&lt;0)</f>
        <v>#VALUE!</v>
      </c>
      <c r="D62" s="690" t="e">
        <f>AND(ABS((第3表!D56+第3表!E56)-'06490'!D47)&gt;=10, (ABS((第3表!D56+第3表!E56)-'06490'!D47)/ABS('06490'!D47))&gt;50%,(第3表!D56+第3表!E56)-'06490'!D47&lt;0)</f>
        <v>#VALUE!</v>
      </c>
      <c r="E62" s="690" t="e">
        <f>AND(ABS((第3表!F56+第3表!G56)-'06490'!E47)&gt;=10, (ABS((第3表!F56+第3表!G56)-'06490'!E47)/ABS('06490'!E47))&gt;50%,(第3表!F56+第3表!G56)-'06490'!E47&lt;0)</f>
        <v>#VALUE!</v>
      </c>
      <c r="F62" s="690" t="e">
        <f>AND(ABS((第3表!F56+第3表!G56)-'06490'!E47)&gt;=10, (ABS((第3表!F56+第3表!G56)-'06490'!E47)/ABS('06490'!E47))&gt;50%,(第3表!F56+第3表!G56)-'06490'!E47&lt;0)</f>
        <v>#VALUE!</v>
      </c>
      <c r="G62" s="690" t="e">
        <f>AND(ABS((第3表!H56+第3表!I56)-'06490'!F47)&gt;=10, (ABS((第3表!H56+第3表!I56)-'06490'!F47)/ABS('06490'!F47))&gt;50%,(第3表!H56+第3表!I56)-'06490'!F47&lt;0)</f>
        <v>#VALUE!</v>
      </c>
      <c r="H62" s="690" t="e">
        <f>AND(ABS((第3表!H56+第3表!I56)-'06490'!F47)&gt;=10, (ABS((第3表!H56+第3表!I56)-'06490'!F47)/ABS('06490'!F47))&gt;50%,(第3表!H56+第3表!I56)-'06490'!F47&lt;0)</f>
        <v>#VALUE!</v>
      </c>
      <c r="I62" s="690" t="e">
        <f>AND(ABS((第3表!J56+第3表!K56)-'06490'!G47)&gt;=10, (ABS((第3表!J56+第3表!K56)-'06490'!G47)/ABS('06490'!G47))&gt;50%,(第3表!J56+第3表!K56)-'06490'!G47&lt;0)</f>
        <v>#VALUE!</v>
      </c>
      <c r="J62" s="690" t="e">
        <f>AND(ABS((第3表!J56+第3表!K56)-'06490'!G47)&gt;=10, (ABS((第3表!J56+第3表!K56)-'06490'!G47)/ABS('06490'!G47))&gt;50%,(第3表!J56+第3表!K56)-'06490'!G47&lt;0)</f>
        <v>#VALUE!</v>
      </c>
      <c r="K62" s="690" t="e">
        <f>AND(ABS((第3表!L56+第3表!M56)-'06490'!H47)&gt;=10, (ABS((第3表!L56+第3表!M56)-'06490'!H47)/ABS('06490'!H47))&gt;50%,(第3表!L56+第3表!M56)-'06490'!H47&lt;0)</f>
        <v>#VALUE!</v>
      </c>
      <c r="L62" s="690" t="e">
        <f>AND(ABS((第3表!L56+第3表!M56)-'06490'!H47)&gt;=10, (ABS((第3表!L56+第3表!M56)-'06490'!H47)/ABS('06490'!H47))&gt;50%,(第3表!L56+第3表!M56)-'06490'!H47&lt;0)</f>
        <v>#VALUE!</v>
      </c>
      <c r="M62" s="690" t="e">
        <f>AND(ABS((第3表!N56+第3表!O56)-'06490'!I47)&gt;=10, (ABS((第3表!N56+第3表!O56)-'06490'!I47)/ABS('06490'!I47))&gt;50%,(第3表!N56+第3表!O56)-'06490'!I47&lt;0)</f>
        <v>#VALUE!</v>
      </c>
      <c r="N62" s="690" t="e">
        <f>AND(ABS((第3表!N56+第3表!O56)-'06490'!I47)&gt;=10, (ABS((第3表!N56+第3表!O56)-'06490'!I47)/ABS('06490'!I47))&gt;50%,(第3表!N56+第3表!O56)-'06490'!I47&lt;0)</f>
        <v>#VALUE!</v>
      </c>
      <c r="O62" s="690" t="e">
        <f>AND(ABS((第3表!P56+第3表!Q56)-'06490'!J47)&gt;=10, (ABS((第3表!P56+第3表!Q56)-'06490'!J47)/ABS('06490'!J47))&gt;50%,(第3表!P56+第3表!Q56)-'06490'!J47&lt;0)</f>
        <v>#VALUE!</v>
      </c>
      <c r="P62" s="690" t="e">
        <f>AND(ABS((第3表!P56+第3表!Q56)-'06490'!J47)&gt;=10, (ABS((第3表!P56+第3表!Q56)-'06490'!J47)/ABS('06490'!J47))&gt;50%,(第3表!P56+第3表!Q56)-'06490'!J47&lt;0)</f>
        <v>#VALUE!</v>
      </c>
      <c r="Q62" s="690" t="e">
        <f>AND(ABS((第3表!R56+第3表!S56)-'06490'!K47)&gt;=10, (ABS((第3表!R56+第3表!S56)-'06490'!K47)/ABS('06490'!K47))&gt;50%,(第3表!R56+第3表!S56)-'06490'!K47&lt;0)</f>
        <v>#VALUE!</v>
      </c>
      <c r="R62" s="690" t="e">
        <f>AND(ABS((第3表!R56+第3表!S56)-'06490'!K47)&gt;=10, (ABS((第3表!R56+第3表!S56)-'06490'!K47)/ABS('06490'!K47))&gt;50%,(第3表!R56+第3表!S56)-'06490'!K47&lt;0)</f>
        <v>#VALUE!</v>
      </c>
      <c r="S62" s="690" t="e">
        <f>AND(ABS((第3表!T56+第3表!U56)-'06490'!L47)&gt;=10, (ABS((第3表!T56+第3表!U56)-'06490'!L47)/ABS('06490'!L47))&gt;50%,(第3表!T56+第3表!U56)-'06490'!L47&lt;0)</f>
        <v>#VALUE!</v>
      </c>
      <c r="T62" s="690" t="e">
        <f>AND(ABS((第3表!T56+第3表!U56)-'06490'!L47)&gt;=10, (ABS((第3表!T56+第3表!U56)-'06490'!L47)/ABS('06490'!L47))&gt;50%,(第3表!T56+第3表!U56)-'06490'!L47&lt;0)</f>
        <v>#VALUE!</v>
      </c>
      <c r="U62" s="690" t="e">
        <f>AND(ABS((第3表!V56+第3表!W56)-'06490'!M47)&gt;=10, (ABS((第3表!V56+第3表!W56)-'06490'!M47)/ABS('06490'!M47))&gt;50%,(第3表!V56+第3表!W56)-'06490'!M47&lt;0)</f>
        <v>#VALUE!</v>
      </c>
      <c r="V62" s="690" t="e">
        <f>AND(ABS((第3表!V56+第3表!W56)-'06490'!M47)&gt;=10, (ABS((第3表!V56+第3表!W56)-'06490'!M47)/ABS('06490'!M47))&gt;50%,(第3表!V56+第3表!W56)-'06490'!M47&lt;0)</f>
        <v>#VALUE!</v>
      </c>
      <c r="W62" s="690" t="e">
        <f>AND(ABS((第3表!X56+第3表!Y56)-'06490'!N47)&gt;=10, (ABS((第3表!X56+第3表!Y56)-'06490'!N47)/ABS('06490'!N47))&gt;50%,(第3表!X56+第3表!Y56)-'06490'!N47&lt;0)</f>
        <v>#VALUE!</v>
      </c>
      <c r="X62" s="690" t="e">
        <f>AND(ABS((第3表!X56+第3表!Y56)-'06490'!N47)&gt;=10, (ABS((第3表!X56+第3表!Y56)-'06490'!N47)/ABS('06490'!N47))&gt;50%,(第3表!X56+第3表!Y56)-'06490'!N47&lt;0)</f>
        <v>#VALUE!</v>
      </c>
      <c r="Y62" s="690" t="e">
        <f>AND(ABS((第3表!Z56+第3表!AA56)-'06490'!O47)&gt;=10, (ABS((第3表!Z56+第3表!AA56)-'06490'!O47)/ABS('06490'!O47))&gt;50%,(第3表!Z56+第3表!AA56)-'06490'!O47&lt;0)</f>
        <v>#VALUE!</v>
      </c>
      <c r="Z62" s="690" t="e">
        <f>AND(ABS((第3表!Z56+第3表!AA56)-'06490'!O47)&gt;=10, (ABS((第3表!Z56+第3表!AA56)-'06490'!O47)/ABS('06490'!O47))&gt;50%,(第3表!Z56+第3表!AA56)-'06490'!O47&lt;0)</f>
        <v>#VALUE!</v>
      </c>
    </row>
    <row r="63" spans="1:26">
      <c r="B63" s="178" t="s">
        <v>17</v>
      </c>
      <c r="C63" s="690" t="e">
        <f>AND(ABS((第3表!D57+第3表!E57)-'06490'!D48)&gt;=10, (ABS((第3表!D57+第3表!E57)-'06490'!D48)/ABS('06490'!D48))&gt;50%,(第3表!D57+第3表!E57)-'06490'!D48&lt;0)</f>
        <v>#VALUE!</v>
      </c>
      <c r="D63" s="690" t="e">
        <f>AND(ABS((第3表!D57+第3表!E57)-'06490'!D48)&gt;=10, (ABS((第3表!D57+第3表!E57)-'06490'!D48)/ABS('06490'!D48))&gt;50%,(第3表!D57+第3表!E57)-'06490'!D48&lt;0)</f>
        <v>#VALUE!</v>
      </c>
      <c r="E63" s="690" t="e">
        <f>AND(ABS((第3表!F57+第3表!G57)-'06490'!E48)&gt;=10, (ABS((第3表!F57+第3表!G57)-'06490'!E48)/ABS('06490'!E48))&gt;50%,(第3表!F57+第3表!G57)-'06490'!E48&lt;0)</f>
        <v>#VALUE!</v>
      </c>
      <c r="F63" s="690" t="e">
        <f>AND(ABS((第3表!F57+第3表!G57)-'06490'!E48)&gt;=10, (ABS((第3表!F57+第3表!G57)-'06490'!E48)/ABS('06490'!E48))&gt;50%,(第3表!F57+第3表!G57)-'06490'!E48&lt;0)</f>
        <v>#VALUE!</v>
      </c>
      <c r="G63" s="690" t="e">
        <f>AND(ABS((第3表!H57+第3表!I57)-'06490'!F48)&gt;=10, (ABS((第3表!H57+第3表!I57)-'06490'!F48)/ABS('06490'!F48))&gt;50%,(第3表!H57+第3表!I57)-'06490'!F48&lt;0)</f>
        <v>#VALUE!</v>
      </c>
      <c r="H63" s="690" t="e">
        <f>AND(ABS((第3表!H57+第3表!I57)-'06490'!F48)&gt;=10, (ABS((第3表!H57+第3表!I57)-'06490'!F48)/ABS('06490'!F48))&gt;50%,(第3表!H57+第3表!I57)-'06490'!F48&lt;0)</f>
        <v>#VALUE!</v>
      </c>
      <c r="I63" s="690" t="e">
        <f>AND(ABS((第3表!J57+第3表!K57)-'06490'!G48)&gt;=10, (ABS((第3表!J57+第3表!K57)-'06490'!G48)/ABS('06490'!G48))&gt;50%,(第3表!J57+第3表!K57)-'06490'!G48&lt;0)</f>
        <v>#VALUE!</v>
      </c>
      <c r="J63" s="690" t="e">
        <f>AND(ABS((第3表!J57+第3表!K57)-'06490'!G48)&gt;=10, (ABS((第3表!J57+第3表!K57)-'06490'!G48)/ABS('06490'!G48))&gt;50%,(第3表!J57+第3表!K57)-'06490'!G48&lt;0)</f>
        <v>#VALUE!</v>
      </c>
      <c r="K63" s="690" t="e">
        <f>AND(ABS((第3表!L57+第3表!M57)-'06490'!H48)&gt;=10, (ABS((第3表!L57+第3表!M57)-'06490'!H48)/ABS('06490'!H48))&gt;50%,(第3表!L57+第3表!M57)-'06490'!H48&lt;0)</f>
        <v>#VALUE!</v>
      </c>
      <c r="L63" s="690" t="e">
        <f>AND(ABS((第3表!L57+第3表!M57)-'06490'!H48)&gt;=10, (ABS((第3表!L57+第3表!M57)-'06490'!H48)/ABS('06490'!H48))&gt;50%,(第3表!L57+第3表!M57)-'06490'!H48&lt;0)</f>
        <v>#VALUE!</v>
      </c>
      <c r="M63" s="690" t="e">
        <f>AND(ABS((第3表!N57+第3表!O57)-'06490'!I48)&gt;=10, (ABS((第3表!N57+第3表!O57)-'06490'!I48)/ABS('06490'!I48))&gt;50%,(第3表!N57+第3表!O57)-'06490'!I48&lt;0)</f>
        <v>#VALUE!</v>
      </c>
      <c r="N63" s="690" t="e">
        <f>AND(ABS((第3表!N57+第3表!O57)-'06490'!I48)&gt;=10, (ABS((第3表!N57+第3表!O57)-'06490'!I48)/ABS('06490'!I48))&gt;50%,(第3表!N57+第3表!O57)-'06490'!I48&lt;0)</f>
        <v>#VALUE!</v>
      </c>
      <c r="O63" s="690" t="e">
        <f>AND(ABS((第3表!P57+第3表!Q57)-'06490'!J48)&gt;=10, (ABS((第3表!P57+第3表!Q57)-'06490'!J48)/ABS('06490'!J48))&gt;50%,(第3表!P57+第3表!Q57)-'06490'!J48&lt;0)</f>
        <v>#VALUE!</v>
      </c>
      <c r="P63" s="690" t="e">
        <f>AND(ABS((第3表!P57+第3表!Q57)-'06490'!J48)&gt;=10, (ABS((第3表!P57+第3表!Q57)-'06490'!J48)/ABS('06490'!J48))&gt;50%,(第3表!P57+第3表!Q57)-'06490'!J48&lt;0)</f>
        <v>#VALUE!</v>
      </c>
      <c r="Q63" s="690" t="e">
        <f>AND(ABS((第3表!R57+第3表!S57)-'06490'!K48)&gt;=10, (ABS((第3表!R57+第3表!S57)-'06490'!K48)/ABS('06490'!K48))&gt;50%,(第3表!R57+第3表!S57)-'06490'!K48&lt;0)</f>
        <v>#VALUE!</v>
      </c>
      <c r="R63" s="690" t="e">
        <f>AND(ABS((第3表!R57+第3表!S57)-'06490'!K48)&gt;=10, (ABS((第3表!R57+第3表!S57)-'06490'!K48)/ABS('06490'!K48))&gt;50%,(第3表!R57+第3表!S57)-'06490'!K48&lt;0)</f>
        <v>#VALUE!</v>
      </c>
      <c r="S63" s="690" t="e">
        <f>AND(ABS((第3表!T57+第3表!U57)-'06490'!L48)&gt;=10, (ABS((第3表!T57+第3表!U57)-'06490'!L48)/ABS('06490'!L48))&gt;50%,(第3表!T57+第3表!U57)-'06490'!L48&lt;0)</f>
        <v>#VALUE!</v>
      </c>
      <c r="T63" s="690" t="e">
        <f>AND(ABS((第3表!T57+第3表!U57)-'06490'!L48)&gt;=10, (ABS((第3表!T57+第3表!U57)-'06490'!L48)/ABS('06490'!L48))&gt;50%,(第3表!T57+第3表!U57)-'06490'!L48&lt;0)</f>
        <v>#VALUE!</v>
      </c>
      <c r="U63" s="690" t="e">
        <f>AND(ABS((第3表!V57+第3表!W57)-'06490'!M48)&gt;=10, (ABS((第3表!V57+第3表!W57)-'06490'!M48)/ABS('06490'!M48))&gt;50%,(第3表!V57+第3表!W57)-'06490'!M48&lt;0)</f>
        <v>#VALUE!</v>
      </c>
      <c r="V63" s="690" t="e">
        <f>AND(ABS((第3表!V57+第3表!W57)-'06490'!M48)&gt;=10, (ABS((第3表!V57+第3表!W57)-'06490'!M48)/ABS('06490'!M48))&gt;50%,(第3表!V57+第3表!W57)-'06490'!M48&lt;0)</f>
        <v>#VALUE!</v>
      </c>
      <c r="W63" s="690" t="e">
        <f>AND(ABS((第3表!X57+第3表!Y57)-'06490'!N48)&gt;=10, (ABS((第3表!X57+第3表!Y57)-'06490'!N48)/ABS('06490'!N48))&gt;50%,(第3表!X57+第3表!Y57)-'06490'!N48&lt;0)</f>
        <v>#VALUE!</v>
      </c>
      <c r="X63" s="690" t="e">
        <f>AND(ABS((第3表!X57+第3表!Y57)-'06490'!N48)&gt;=10, (ABS((第3表!X57+第3表!Y57)-'06490'!N48)/ABS('06490'!N48))&gt;50%,(第3表!X57+第3表!Y57)-'06490'!N48&lt;0)</f>
        <v>#VALUE!</v>
      </c>
      <c r="Y63" s="690" t="e">
        <f>AND(ABS((第3表!Z57+第3表!AA57)-'06490'!O48)&gt;=10, (ABS((第3表!Z57+第3表!AA57)-'06490'!O48)/ABS('06490'!O48))&gt;50%,(第3表!Z57+第3表!AA57)-'06490'!O48&lt;0)</f>
        <v>#VALUE!</v>
      </c>
      <c r="Z63" s="690" t="e">
        <f>AND(ABS((第3表!Z57+第3表!AA57)-'06490'!O48)&gt;=10, (ABS((第3表!Z57+第3表!AA57)-'06490'!O48)/ABS('06490'!O48))&gt;50%,(第3表!Z57+第3表!AA57)-'06490'!O48&lt;0)</f>
        <v>#VALUE!</v>
      </c>
    </row>
    <row r="64" spans="1:26">
      <c r="B64" s="178" t="s">
        <v>18</v>
      </c>
      <c r="C64" s="690" t="e">
        <f>AND(ABS((第3表!D58+第3表!E58)-'06490'!D49)&gt;=10, (ABS((第3表!D58+第3表!E58)-'06490'!D49)/ABS('06490'!D49))&gt;50%,(第3表!D58+第3表!E58)-'06490'!D49&lt;0)</f>
        <v>#VALUE!</v>
      </c>
      <c r="D64" s="690" t="e">
        <f>AND(ABS((第3表!D58+第3表!E58)-'06490'!D49)&gt;=10, (ABS((第3表!D58+第3表!E58)-'06490'!D49)/ABS('06490'!D49))&gt;50%,(第3表!D58+第3表!E58)-'06490'!D49&lt;0)</f>
        <v>#VALUE!</v>
      </c>
      <c r="E64" s="690" t="e">
        <f>AND(ABS((第3表!F58+第3表!G58)-'06490'!E49)&gt;=10, (ABS((第3表!F58+第3表!G58)-'06490'!E49)/ABS('06490'!E49))&gt;50%,(第3表!F58+第3表!G58)-'06490'!E49&lt;0)</f>
        <v>#VALUE!</v>
      </c>
      <c r="F64" s="690" t="e">
        <f>AND(ABS((第3表!F58+第3表!G58)-'06490'!E49)&gt;=10, (ABS((第3表!F58+第3表!G58)-'06490'!E49)/ABS('06490'!E49))&gt;50%,(第3表!F58+第3表!G58)-'06490'!E49&lt;0)</f>
        <v>#VALUE!</v>
      </c>
      <c r="G64" s="690" t="e">
        <f>AND(ABS((第3表!H58+第3表!I58)-'06490'!F49)&gt;=10, (ABS((第3表!H58+第3表!I58)-'06490'!F49)/ABS('06490'!F49))&gt;50%,(第3表!H58+第3表!I58)-'06490'!F49&lt;0)</f>
        <v>#VALUE!</v>
      </c>
      <c r="H64" s="690" t="e">
        <f>AND(ABS((第3表!H58+第3表!I58)-'06490'!F49)&gt;=10, (ABS((第3表!H58+第3表!I58)-'06490'!F49)/ABS('06490'!F49))&gt;50%,(第3表!H58+第3表!I58)-'06490'!F49&lt;0)</f>
        <v>#VALUE!</v>
      </c>
      <c r="I64" s="690" t="e">
        <f>AND(ABS((第3表!J58+第3表!K58)-'06490'!G49)&gt;=10, (ABS((第3表!J58+第3表!K58)-'06490'!G49)/ABS('06490'!G49))&gt;50%,(第3表!J58+第3表!K58)-'06490'!G49&lt;0)</f>
        <v>#VALUE!</v>
      </c>
      <c r="J64" s="690" t="e">
        <f>AND(ABS((第3表!J58+第3表!K58)-'06490'!G49)&gt;=10, (ABS((第3表!J58+第3表!K58)-'06490'!G49)/ABS('06490'!G49))&gt;50%,(第3表!J58+第3表!K58)-'06490'!G49&lt;0)</f>
        <v>#VALUE!</v>
      </c>
      <c r="K64" s="690" t="e">
        <f>AND(ABS((第3表!L58+第3表!M58)-'06490'!H49)&gt;=10, (ABS((第3表!L58+第3表!M58)-'06490'!H49)/ABS('06490'!H49))&gt;50%,(第3表!L58+第3表!M58)-'06490'!H49&lt;0)</f>
        <v>#VALUE!</v>
      </c>
      <c r="L64" s="690" t="e">
        <f>AND(ABS((第3表!L58+第3表!M58)-'06490'!H49)&gt;=10, (ABS((第3表!L58+第3表!M58)-'06490'!H49)/ABS('06490'!H49))&gt;50%,(第3表!L58+第3表!M58)-'06490'!H49&lt;0)</f>
        <v>#VALUE!</v>
      </c>
      <c r="M64" s="690" t="e">
        <f>AND(ABS((第3表!N58+第3表!O58)-'06490'!I49)&gt;=10, (ABS((第3表!N58+第3表!O58)-'06490'!I49)/ABS('06490'!I49))&gt;50%,(第3表!N58+第3表!O58)-'06490'!I49&lt;0)</f>
        <v>#VALUE!</v>
      </c>
      <c r="N64" s="690" t="e">
        <f>AND(ABS((第3表!N58+第3表!O58)-'06490'!I49)&gt;=10, (ABS((第3表!N58+第3表!O58)-'06490'!I49)/ABS('06490'!I49))&gt;50%,(第3表!N58+第3表!O58)-'06490'!I49&lt;0)</f>
        <v>#VALUE!</v>
      </c>
      <c r="O64" s="690" t="e">
        <f>AND(ABS((第3表!P58+第3表!Q58)-'06490'!J49)&gt;=10, (ABS((第3表!P58+第3表!Q58)-'06490'!J49)/ABS('06490'!J49))&gt;50%,(第3表!P58+第3表!Q58)-'06490'!J49&lt;0)</f>
        <v>#VALUE!</v>
      </c>
      <c r="P64" s="690" t="e">
        <f>AND(ABS((第3表!P58+第3表!Q58)-'06490'!J49)&gt;=10, (ABS((第3表!P58+第3表!Q58)-'06490'!J49)/ABS('06490'!J49))&gt;50%,(第3表!P58+第3表!Q58)-'06490'!J49&lt;0)</f>
        <v>#VALUE!</v>
      </c>
      <c r="Q64" s="690" t="e">
        <f>AND(ABS((第3表!R58+第3表!S58)-'06490'!K49)&gt;=10, (ABS((第3表!R58+第3表!S58)-'06490'!K49)/ABS('06490'!K49))&gt;50%,(第3表!R58+第3表!S58)-'06490'!K49&lt;0)</f>
        <v>#VALUE!</v>
      </c>
      <c r="R64" s="690" t="e">
        <f>AND(ABS((第3表!R58+第3表!S58)-'06490'!K49)&gt;=10, (ABS((第3表!R58+第3表!S58)-'06490'!K49)/ABS('06490'!K49))&gt;50%,(第3表!R58+第3表!S58)-'06490'!K49&lt;0)</f>
        <v>#VALUE!</v>
      </c>
      <c r="S64" s="690" t="e">
        <f>AND(ABS((第3表!T58+第3表!U58)-'06490'!L49)&gt;=10, (ABS((第3表!T58+第3表!U58)-'06490'!L49)/ABS('06490'!L49))&gt;50%,(第3表!T58+第3表!U58)-'06490'!L49&lt;0)</f>
        <v>#VALUE!</v>
      </c>
      <c r="T64" s="690" t="e">
        <f>AND(ABS((第3表!T58+第3表!U58)-'06490'!L49)&gt;=10, (ABS((第3表!T58+第3表!U58)-'06490'!L49)/ABS('06490'!L49))&gt;50%,(第3表!T58+第3表!U58)-'06490'!L49&lt;0)</f>
        <v>#VALUE!</v>
      </c>
      <c r="U64" s="690" t="e">
        <f>AND(ABS((第3表!V58+第3表!W58)-'06490'!M49)&gt;=10, (ABS((第3表!V58+第3表!W58)-'06490'!M49)/ABS('06490'!M49))&gt;50%,(第3表!V58+第3表!W58)-'06490'!M49&lt;0)</f>
        <v>#VALUE!</v>
      </c>
      <c r="V64" s="690" t="e">
        <f>AND(ABS((第3表!V58+第3表!W58)-'06490'!M49)&gt;=10, (ABS((第3表!V58+第3表!W58)-'06490'!M49)/ABS('06490'!M49))&gt;50%,(第3表!V58+第3表!W58)-'06490'!M49&lt;0)</f>
        <v>#VALUE!</v>
      </c>
      <c r="W64" s="690" t="e">
        <f>AND(ABS((第3表!X58+第3表!Y58)-'06490'!N49)&gt;=10, (ABS((第3表!X58+第3表!Y58)-'06490'!N49)/ABS('06490'!N49))&gt;50%,(第3表!X58+第3表!Y58)-'06490'!N49&lt;0)</f>
        <v>#VALUE!</v>
      </c>
      <c r="X64" s="690" t="e">
        <f>AND(ABS((第3表!X58+第3表!Y58)-'06490'!N49)&gt;=10, (ABS((第3表!X58+第3表!Y58)-'06490'!N49)/ABS('06490'!N49))&gt;50%,(第3表!X58+第3表!Y58)-'06490'!N49&lt;0)</f>
        <v>#VALUE!</v>
      </c>
      <c r="Y64" s="690" t="e">
        <f>AND(ABS((第3表!Z58+第3表!AA58)-'06490'!O49)&gt;=10, (ABS((第3表!Z58+第3表!AA58)-'06490'!O49)/ABS('06490'!O49))&gt;50%,(第3表!Z58+第3表!AA58)-'06490'!O49&lt;0)</f>
        <v>#VALUE!</v>
      </c>
      <c r="Z64" s="690" t="e">
        <f>AND(ABS((第3表!Z58+第3表!AA58)-'06490'!O49)&gt;=10, (ABS((第3表!Z58+第3表!AA58)-'06490'!O49)/ABS('06490'!O49))&gt;50%,(第3表!Z58+第3表!AA58)-'06490'!O49&lt;0)</f>
        <v>#VALUE!</v>
      </c>
    </row>
    <row r="65" spans="1:31">
      <c r="B65" s="178" t="s">
        <v>19</v>
      </c>
      <c r="C65" s="690" t="e">
        <f>AND(ABS((第3表!D59+第3表!E59)-'06490'!D50)&gt;=10, (ABS((第3表!D59+第3表!E59)-'06490'!D50)/ABS('06490'!D50))&gt;50%,(第3表!D59+第3表!E59)-'06490'!D50&lt;0)</f>
        <v>#VALUE!</v>
      </c>
      <c r="D65" s="690" t="e">
        <f>AND(ABS((第3表!D59+第3表!E59)-'06490'!D50)&gt;=10, (ABS((第3表!D59+第3表!E59)-'06490'!D50)/ABS('06490'!D50))&gt;50%,(第3表!D59+第3表!E59)-'06490'!D50&lt;0)</f>
        <v>#VALUE!</v>
      </c>
      <c r="E65" s="690" t="e">
        <f>AND(ABS((第3表!F59+第3表!G59)-'06490'!E50)&gt;=10, (ABS((第3表!F59+第3表!G59)-'06490'!E50)/ABS('06490'!E50))&gt;50%,(第3表!F59+第3表!G59)-'06490'!E50&lt;0)</f>
        <v>#VALUE!</v>
      </c>
      <c r="F65" s="690" t="e">
        <f>AND(ABS((第3表!F59+第3表!G59)-'06490'!E50)&gt;=10, (ABS((第3表!F59+第3表!G59)-'06490'!E50)/ABS('06490'!E50))&gt;50%,(第3表!F59+第3表!G59)-'06490'!E50&lt;0)</f>
        <v>#VALUE!</v>
      </c>
      <c r="G65" s="690" t="e">
        <f>AND(ABS((第3表!H59+第3表!I59)-'06490'!F50)&gt;=10, (ABS((第3表!H59+第3表!I59)-'06490'!F50)/ABS('06490'!F50))&gt;50%,(第3表!H59+第3表!I59)-'06490'!F50&lt;0)</f>
        <v>#VALUE!</v>
      </c>
      <c r="H65" s="690" t="e">
        <f>AND(ABS((第3表!H59+第3表!I59)-'06490'!F50)&gt;=10, (ABS((第3表!H59+第3表!I59)-'06490'!F50)/ABS('06490'!F50))&gt;50%,(第3表!H59+第3表!I59)-'06490'!F50&lt;0)</f>
        <v>#VALUE!</v>
      </c>
      <c r="I65" s="690" t="e">
        <f>AND(ABS((第3表!J59+第3表!K59)-'06490'!G50)&gt;=10, (ABS((第3表!J59+第3表!K59)-'06490'!G50)/ABS('06490'!G50))&gt;50%,(第3表!J59+第3表!K59)-'06490'!G50&lt;0)</f>
        <v>#VALUE!</v>
      </c>
      <c r="J65" s="690" t="e">
        <f>AND(ABS((第3表!J59+第3表!K59)-'06490'!G50)&gt;=10, (ABS((第3表!J59+第3表!K59)-'06490'!G50)/ABS('06490'!G50))&gt;50%,(第3表!J59+第3表!K59)-'06490'!G50&lt;0)</f>
        <v>#VALUE!</v>
      </c>
      <c r="K65" s="690" t="e">
        <f>AND(ABS((第3表!L59+第3表!M59)-'06490'!H50)&gt;=10, (ABS((第3表!L59+第3表!M59)-'06490'!H50)/ABS('06490'!H50))&gt;50%,(第3表!L59+第3表!M59)-'06490'!H50&lt;0)</f>
        <v>#VALUE!</v>
      </c>
      <c r="L65" s="690" t="e">
        <f>AND(ABS((第3表!L59+第3表!M59)-'06490'!H50)&gt;=10, (ABS((第3表!L59+第3表!M59)-'06490'!H50)/ABS('06490'!H50))&gt;50%,(第3表!L59+第3表!M59)-'06490'!H50&lt;0)</f>
        <v>#VALUE!</v>
      </c>
      <c r="M65" s="690" t="e">
        <f>AND(ABS((第3表!N59+第3表!O59)-'06490'!I50)&gt;=10, (ABS((第3表!N59+第3表!O59)-'06490'!I50)/ABS('06490'!I50))&gt;50%,(第3表!N59+第3表!O59)-'06490'!I50&lt;0)</f>
        <v>#VALUE!</v>
      </c>
      <c r="N65" s="690" t="e">
        <f>AND(ABS((第3表!N59+第3表!O59)-'06490'!I50)&gt;=10, (ABS((第3表!N59+第3表!O59)-'06490'!I50)/ABS('06490'!I50))&gt;50%,(第3表!N59+第3表!O59)-'06490'!I50&lt;0)</f>
        <v>#VALUE!</v>
      </c>
      <c r="O65" s="690" t="e">
        <f>AND(ABS((第3表!P59+第3表!Q59)-'06490'!J50)&gt;=10, (ABS((第3表!P59+第3表!Q59)-'06490'!J50)/ABS('06490'!J50))&gt;50%,(第3表!P59+第3表!Q59)-'06490'!J50&lt;0)</f>
        <v>#VALUE!</v>
      </c>
      <c r="P65" s="690" t="e">
        <f>AND(ABS((第3表!P59+第3表!Q59)-'06490'!J50)&gt;=10, (ABS((第3表!P59+第3表!Q59)-'06490'!J50)/ABS('06490'!J50))&gt;50%,(第3表!P59+第3表!Q59)-'06490'!J50&lt;0)</f>
        <v>#VALUE!</v>
      </c>
      <c r="Q65" s="690" t="e">
        <f>AND(ABS((第3表!R59+第3表!S59)-'06490'!K50)&gt;=10, (ABS((第3表!R59+第3表!S59)-'06490'!K50)/ABS('06490'!K50))&gt;50%,(第3表!R59+第3表!S59)-'06490'!K50&lt;0)</f>
        <v>#VALUE!</v>
      </c>
      <c r="R65" s="690" t="e">
        <f>AND(ABS((第3表!R59+第3表!S59)-'06490'!K50)&gt;=10, (ABS((第3表!R59+第3表!S59)-'06490'!K50)/ABS('06490'!K50))&gt;50%,(第3表!R59+第3表!S59)-'06490'!K50&lt;0)</f>
        <v>#VALUE!</v>
      </c>
      <c r="S65" s="690" t="e">
        <f>AND(ABS((第3表!T59+第3表!U59)-'06490'!L50)&gt;=10, (ABS((第3表!T59+第3表!U59)-'06490'!L50)/ABS('06490'!L50))&gt;50%,(第3表!T59+第3表!U59)-'06490'!L50&lt;0)</f>
        <v>#VALUE!</v>
      </c>
      <c r="T65" s="690" t="e">
        <f>AND(ABS((第3表!T59+第3表!U59)-'06490'!L50)&gt;=10, (ABS((第3表!T59+第3表!U59)-'06490'!L50)/ABS('06490'!L50))&gt;50%,(第3表!T59+第3表!U59)-'06490'!L50&lt;0)</f>
        <v>#VALUE!</v>
      </c>
      <c r="U65" s="690" t="e">
        <f>AND(ABS((第3表!V59+第3表!W59)-'06490'!M50)&gt;=10, (ABS((第3表!V59+第3表!W59)-'06490'!M50)/ABS('06490'!M50))&gt;50%,(第3表!V59+第3表!W59)-'06490'!M50&lt;0)</f>
        <v>#VALUE!</v>
      </c>
      <c r="V65" s="690" t="e">
        <f>AND(ABS((第3表!V59+第3表!W59)-'06490'!M50)&gt;=10, (ABS((第3表!V59+第3表!W59)-'06490'!M50)/ABS('06490'!M50))&gt;50%,(第3表!V59+第3表!W59)-'06490'!M50&lt;0)</f>
        <v>#VALUE!</v>
      </c>
      <c r="W65" s="690" t="e">
        <f>AND(ABS((第3表!X59+第3表!Y59)-'06490'!N50)&gt;=10, (ABS((第3表!X59+第3表!Y59)-'06490'!N50)/ABS('06490'!N50))&gt;50%,(第3表!X59+第3表!Y59)-'06490'!N50&lt;0)</f>
        <v>#VALUE!</v>
      </c>
      <c r="X65" s="690" t="e">
        <f>AND(ABS((第3表!X59+第3表!Y59)-'06490'!N50)&gt;=10, (ABS((第3表!X59+第3表!Y59)-'06490'!N50)/ABS('06490'!N50))&gt;50%,(第3表!X59+第3表!Y59)-'06490'!N50&lt;0)</f>
        <v>#VALUE!</v>
      </c>
      <c r="Y65" s="690" t="e">
        <f>AND(ABS((第3表!Z59+第3表!AA59)-'06490'!O50)&gt;=10, (ABS((第3表!Z59+第3表!AA59)-'06490'!O50)/ABS('06490'!O50))&gt;50%,(第3表!Z59+第3表!AA59)-'06490'!O50&lt;0)</f>
        <v>#VALUE!</v>
      </c>
      <c r="Z65" s="690" t="e">
        <f>AND(ABS((第3表!Z59+第3表!AA59)-'06490'!O50)&gt;=10, (ABS((第3表!Z59+第3表!AA59)-'06490'!O50)/ABS('06490'!O50))&gt;50%,(第3表!Z59+第3表!AA59)-'06490'!O50&lt;0)</f>
        <v>#VALUE!</v>
      </c>
    </row>
    <row r="66" spans="1:31">
      <c r="B66" s="178" t="s">
        <v>20</v>
      </c>
      <c r="C66" s="690" t="e">
        <f>AND(ABS((第3表!D60+第3表!E60)-'06490'!D51)&gt;=10, (ABS((第3表!D60+第3表!E60)-'06490'!D51)/ABS('06490'!D51))&gt;50%,(第3表!D60+第3表!E60)-'06490'!D51&lt;0)</f>
        <v>#VALUE!</v>
      </c>
      <c r="D66" s="690" t="e">
        <f>AND(ABS((第3表!D60+第3表!E60)-'06490'!D51)&gt;=10, (ABS((第3表!D60+第3表!E60)-'06490'!D51)/ABS('06490'!D51))&gt;50%,(第3表!D60+第3表!E60)-'06490'!D51&lt;0)</f>
        <v>#VALUE!</v>
      </c>
      <c r="E66" s="690" t="e">
        <f>AND(ABS((第3表!F60+第3表!G60)-'06490'!E51)&gt;=10, (ABS((第3表!F60+第3表!G60)-'06490'!E51)/ABS('06490'!E51))&gt;50%,(第3表!F60+第3表!G60)-'06490'!E51&lt;0)</f>
        <v>#VALUE!</v>
      </c>
      <c r="F66" s="690" t="e">
        <f>AND(ABS((第3表!F60+第3表!G60)-'06490'!E51)&gt;=10, (ABS((第3表!F60+第3表!G60)-'06490'!E51)/ABS('06490'!E51))&gt;50%,(第3表!F60+第3表!G60)-'06490'!E51&lt;0)</f>
        <v>#VALUE!</v>
      </c>
      <c r="G66" s="690" t="e">
        <f>AND(ABS((第3表!H60+第3表!I60)-'06490'!F51)&gt;=10, (ABS((第3表!H60+第3表!I60)-'06490'!F51)/ABS('06490'!F51))&gt;50%,(第3表!H60+第3表!I60)-'06490'!F51&lt;0)</f>
        <v>#VALUE!</v>
      </c>
      <c r="H66" s="690" t="e">
        <f>AND(ABS((第3表!H60+第3表!I60)-'06490'!F51)&gt;=10, (ABS((第3表!H60+第3表!I60)-'06490'!F51)/ABS('06490'!F51))&gt;50%,(第3表!H60+第3表!I60)-'06490'!F51&lt;0)</f>
        <v>#VALUE!</v>
      </c>
      <c r="I66" s="690" t="e">
        <f>AND(ABS((第3表!J60+第3表!K60)-'06490'!G51)&gt;=10, (ABS((第3表!J60+第3表!K60)-'06490'!G51)/ABS('06490'!G51))&gt;50%,(第3表!J60+第3表!K60)-'06490'!G51&lt;0)</f>
        <v>#VALUE!</v>
      </c>
      <c r="J66" s="690" t="e">
        <f>AND(ABS((第3表!J60+第3表!K60)-'06490'!G51)&gt;=10, (ABS((第3表!J60+第3表!K60)-'06490'!G51)/ABS('06490'!G51))&gt;50%,(第3表!J60+第3表!K60)-'06490'!G51&lt;0)</f>
        <v>#VALUE!</v>
      </c>
      <c r="K66" s="690" t="e">
        <f>AND(ABS((第3表!L60+第3表!M60)-'06490'!H51)&gt;=10, (ABS((第3表!L60+第3表!M60)-'06490'!H51)/ABS('06490'!H51))&gt;50%,(第3表!L60+第3表!M60)-'06490'!H51&lt;0)</f>
        <v>#VALUE!</v>
      </c>
      <c r="L66" s="690" t="e">
        <f>AND(ABS((第3表!L60+第3表!M60)-'06490'!H51)&gt;=10, (ABS((第3表!L60+第3表!M60)-'06490'!H51)/ABS('06490'!H51))&gt;50%,(第3表!L60+第3表!M60)-'06490'!H51&lt;0)</f>
        <v>#VALUE!</v>
      </c>
      <c r="M66" s="690" t="e">
        <f>AND(ABS((第3表!N60+第3表!O60)-'06490'!I51)&gt;=10, (ABS((第3表!N60+第3表!O60)-'06490'!I51)/ABS('06490'!I51))&gt;50%,(第3表!N60+第3表!O60)-'06490'!I51&lt;0)</f>
        <v>#VALUE!</v>
      </c>
      <c r="N66" s="690" t="e">
        <f>AND(ABS((第3表!N60+第3表!O60)-'06490'!I51)&gt;=10, (ABS((第3表!N60+第3表!O60)-'06490'!I51)/ABS('06490'!I51))&gt;50%,(第3表!N60+第3表!O60)-'06490'!I51&lt;0)</f>
        <v>#VALUE!</v>
      </c>
      <c r="O66" s="690" t="e">
        <f>AND(ABS((第3表!P60+第3表!Q60)-'06490'!J51)&gt;=10, (ABS((第3表!P60+第3表!Q60)-'06490'!J51)/ABS('06490'!J51))&gt;50%,(第3表!P60+第3表!Q60)-'06490'!J51&lt;0)</f>
        <v>#VALUE!</v>
      </c>
      <c r="P66" s="690" t="e">
        <f>AND(ABS((第3表!P60+第3表!Q60)-'06490'!J51)&gt;=10, (ABS((第3表!P60+第3表!Q60)-'06490'!J51)/ABS('06490'!J51))&gt;50%,(第3表!P60+第3表!Q60)-'06490'!J51&lt;0)</f>
        <v>#VALUE!</v>
      </c>
      <c r="Q66" s="690" t="e">
        <f>AND(ABS((第3表!R60+第3表!S60)-'06490'!K51)&gt;=10, (ABS((第3表!R60+第3表!S60)-'06490'!K51)/ABS('06490'!K51))&gt;50%,(第3表!R60+第3表!S60)-'06490'!K51&lt;0)</f>
        <v>#VALUE!</v>
      </c>
      <c r="R66" s="690" t="e">
        <f>AND(ABS((第3表!R60+第3表!S60)-'06490'!K51)&gt;=10, (ABS((第3表!R60+第3表!S60)-'06490'!K51)/ABS('06490'!K51))&gt;50%,(第3表!R60+第3表!S60)-'06490'!K51&lt;0)</f>
        <v>#VALUE!</v>
      </c>
      <c r="S66" s="690" t="e">
        <f>AND(ABS((第3表!T60+第3表!U60)-'06490'!L51)&gt;=10, (ABS((第3表!T60+第3表!U60)-'06490'!L51)/ABS('06490'!L51))&gt;50%,(第3表!T60+第3表!U60)-'06490'!L51&lt;0)</f>
        <v>#VALUE!</v>
      </c>
      <c r="T66" s="690" t="e">
        <f>AND(ABS((第3表!T60+第3表!U60)-'06490'!L51)&gt;=10, (ABS((第3表!T60+第3表!U60)-'06490'!L51)/ABS('06490'!L51))&gt;50%,(第3表!T60+第3表!U60)-'06490'!L51&lt;0)</f>
        <v>#VALUE!</v>
      </c>
      <c r="U66" s="690" t="e">
        <f>AND(ABS((第3表!V60+第3表!W60)-'06490'!M51)&gt;=10, (ABS((第3表!V60+第3表!W60)-'06490'!M51)/ABS('06490'!M51))&gt;50%,(第3表!V60+第3表!W60)-'06490'!M51&lt;0)</f>
        <v>#VALUE!</v>
      </c>
      <c r="V66" s="690" t="e">
        <f>AND(ABS((第3表!V60+第3表!W60)-'06490'!M51)&gt;=10, (ABS((第3表!V60+第3表!W60)-'06490'!M51)/ABS('06490'!M51))&gt;50%,(第3表!V60+第3表!W60)-'06490'!M51&lt;0)</f>
        <v>#VALUE!</v>
      </c>
      <c r="W66" s="690" t="e">
        <f>AND(ABS((第3表!X60+第3表!Y60)-'06490'!N51)&gt;=10, (ABS((第3表!X60+第3表!Y60)-'06490'!N51)/ABS('06490'!N51))&gt;50%,(第3表!X60+第3表!Y60)-'06490'!N51&lt;0)</f>
        <v>#VALUE!</v>
      </c>
      <c r="X66" s="690" t="e">
        <f>AND(ABS((第3表!X60+第3表!Y60)-'06490'!N51)&gt;=10, (ABS((第3表!X60+第3表!Y60)-'06490'!N51)/ABS('06490'!N51))&gt;50%,(第3表!X60+第3表!Y60)-'06490'!N51&lt;0)</f>
        <v>#VALUE!</v>
      </c>
      <c r="Y66" s="690" t="e">
        <f>AND(ABS((第3表!Z60+第3表!AA60)-'06490'!O51)&gt;=10, (ABS((第3表!Z60+第3表!AA60)-'06490'!O51)/ABS('06490'!O51))&gt;50%,(第3表!Z60+第3表!AA60)-'06490'!O51&lt;0)</f>
        <v>#VALUE!</v>
      </c>
      <c r="Z66" s="690" t="e">
        <f>AND(ABS((第3表!Z60+第3表!AA60)-'06490'!O51)&gt;=10, (ABS((第3表!Z60+第3表!AA60)-'06490'!O51)/ABS('06490'!O51))&gt;50%,(第3表!Z60+第3表!AA60)-'06490'!O51&lt;0)</f>
        <v>#VALUE!</v>
      </c>
    </row>
    <row r="67" spans="1:31">
      <c r="B67" s="178" t="s">
        <v>21</v>
      </c>
      <c r="C67" s="690" t="e">
        <f>AND(ABS((第3表!D61+第3表!E61)-'06490'!D52)&gt;=10, (ABS((第3表!D61+第3表!E61)-'06490'!D52)/ABS('06490'!D52))&gt;50%,(第3表!D61+第3表!E61)-'06490'!D52&lt;0)</f>
        <v>#VALUE!</v>
      </c>
      <c r="D67" s="690" t="e">
        <f>AND(ABS((第3表!D61+第3表!E61)-'06490'!D52)&gt;=10, (ABS((第3表!D61+第3表!E61)-'06490'!D52)/ABS('06490'!D52))&gt;50%,(第3表!D61+第3表!E61)-'06490'!D52&lt;0)</f>
        <v>#VALUE!</v>
      </c>
      <c r="E67" s="690" t="e">
        <f>AND(ABS((第3表!F61+第3表!G61)-'06490'!E52)&gt;=10, (ABS((第3表!F61+第3表!G61)-'06490'!E52)/ABS('06490'!E52))&gt;50%,(第3表!F61+第3表!G61)-'06490'!E52&lt;0)</f>
        <v>#VALUE!</v>
      </c>
      <c r="F67" s="690" t="e">
        <f>AND(ABS((第3表!F61+第3表!G61)-'06490'!E52)&gt;=10, (ABS((第3表!F61+第3表!G61)-'06490'!E52)/ABS('06490'!E52))&gt;50%,(第3表!F61+第3表!G61)-'06490'!E52&lt;0)</f>
        <v>#VALUE!</v>
      </c>
      <c r="G67" s="690" t="e">
        <f>AND(ABS((第3表!H61+第3表!I61)-'06490'!F52)&gt;=10, (ABS((第3表!H61+第3表!I61)-'06490'!F52)/ABS('06490'!F52))&gt;50%,(第3表!H61+第3表!I61)-'06490'!F52&lt;0)</f>
        <v>#VALUE!</v>
      </c>
      <c r="H67" s="690" t="e">
        <f>AND(ABS((第3表!H61+第3表!I61)-'06490'!F52)&gt;=10, (ABS((第3表!H61+第3表!I61)-'06490'!F52)/ABS('06490'!F52))&gt;50%,(第3表!H61+第3表!I61)-'06490'!F52&lt;0)</f>
        <v>#VALUE!</v>
      </c>
      <c r="I67" s="690" t="e">
        <f>AND(ABS((第3表!J61+第3表!K61)-'06490'!G52)&gt;=10, (ABS((第3表!J61+第3表!K61)-'06490'!G52)/ABS('06490'!G52))&gt;50%,(第3表!J61+第3表!K61)-'06490'!G52&lt;0)</f>
        <v>#VALUE!</v>
      </c>
      <c r="J67" s="690" t="e">
        <f>AND(ABS((第3表!J61+第3表!K61)-'06490'!G52)&gt;=10, (ABS((第3表!J61+第3表!K61)-'06490'!G52)/ABS('06490'!G52))&gt;50%,(第3表!J61+第3表!K61)-'06490'!G52&lt;0)</f>
        <v>#VALUE!</v>
      </c>
      <c r="K67" s="690" t="e">
        <f>AND(ABS((第3表!L61+第3表!M61)-'06490'!H52)&gt;=10, (ABS((第3表!L61+第3表!M61)-'06490'!H52)/ABS('06490'!H52))&gt;50%,(第3表!L61+第3表!M61)-'06490'!H52&lt;0)</f>
        <v>#VALUE!</v>
      </c>
      <c r="L67" s="690" t="e">
        <f>AND(ABS((第3表!L61+第3表!M61)-'06490'!H52)&gt;=10, (ABS((第3表!L61+第3表!M61)-'06490'!H52)/ABS('06490'!H52))&gt;50%,(第3表!L61+第3表!M61)-'06490'!H52&lt;0)</f>
        <v>#VALUE!</v>
      </c>
      <c r="M67" s="690" t="e">
        <f>AND(ABS((第3表!N61+第3表!O61)-'06490'!I52)&gt;=10, (ABS((第3表!N61+第3表!O61)-'06490'!I52)/ABS('06490'!I52))&gt;50%,(第3表!N61+第3表!O61)-'06490'!I52&lt;0)</f>
        <v>#VALUE!</v>
      </c>
      <c r="N67" s="690" t="e">
        <f>AND(ABS((第3表!N61+第3表!O61)-'06490'!I52)&gt;=10, (ABS((第3表!N61+第3表!O61)-'06490'!I52)/ABS('06490'!I52))&gt;50%,(第3表!N61+第3表!O61)-'06490'!I52&lt;0)</f>
        <v>#VALUE!</v>
      </c>
      <c r="O67" s="690" t="e">
        <f>AND(ABS((第3表!P61+第3表!Q61)-'06490'!J52)&gt;=10, (ABS((第3表!P61+第3表!Q61)-'06490'!J52)/ABS('06490'!J52))&gt;50%,(第3表!P61+第3表!Q61)-'06490'!J52&lt;0)</f>
        <v>#VALUE!</v>
      </c>
      <c r="P67" s="690" t="e">
        <f>AND(ABS((第3表!P61+第3表!Q61)-'06490'!J52)&gt;=10, (ABS((第3表!P61+第3表!Q61)-'06490'!J52)/ABS('06490'!J52))&gt;50%,(第3表!P61+第3表!Q61)-'06490'!J52&lt;0)</f>
        <v>#VALUE!</v>
      </c>
      <c r="Q67" s="690" t="e">
        <f>AND(ABS((第3表!R61+第3表!S61)-'06490'!K52)&gt;=10, (ABS((第3表!R61+第3表!S61)-'06490'!K52)/ABS('06490'!K52))&gt;50%,(第3表!R61+第3表!S61)-'06490'!K52&lt;0)</f>
        <v>#VALUE!</v>
      </c>
      <c r="R67" s="690" t="e">
        <f>AND(ABS((第3表!R61+第3表!S61)-'06490'!K52)&gt;=10, (ABS((第3表!R61+第3表!S61)-'06490'!K52)/ABS('06490'!K52))&gt;50%,(第3表!R61+第3表!S61)-'06490'!K52&lt;0)</f>
        <v>#VALUE!</v>
      </c>
      <c r="S67" s="690" t="e">
        <f>AND(ABS((第3表!T61+第3表!U61)-'06490'!L52)&gt;=10, (ABS((第3表!T61+第3表!U61)-'06490'!L52)/ABS('06490'!L52))&gt;50%,(第3表!T61+第3表!U61)-'06490'!L52&lt;0)</f>
        <v>#VALUE!</v>
      </c>
      <c r="T67" s="690" t="e">
        <f>AND(ABS((第3表!T61+第3表!U61)-'06490'!L52)&gt;=10, (ABS((第3表!T61+第3表!U61)-'06490'!L52)/ABS('06490'!L52))&gt;50%,(第3表!T61+第3表!U61)-'06490'!L52&lt;0)</f>
        <v>#VALUE!</v>
      </c>
      <c r="U67" s="690" t="e">
        <f>AND(ABS((第3表!V61+第3表!W61)-'06490'!M52)&gt;=10, (ABS((第3表!V61+第3表!W61)-'06490'!M52)/ABS('06490'!M52))&gt;50%,(第3表!V61+第3表!W61)-'06490'!M52&lt;0)</f>
        <v>#VALUE!</v>
      </c>
      <c r="V67" s="690" t="e">
        <f>AND(ABS((第3表!V61+第3表!W61)-'06490'!M52)&gt;=10, (ABS((第3表!V61+第3表!W61)-'06490'!M52)/ABS('06490'!M52))&gt;50%,(第3表!V61+第3表!W61)-'06490'!M52&lt;0)</f>
        <v>#VALUE!</v>
      </c>
      <c r="W67" s="690" t="e">
        <f>AND(ABS((第3表!X61+第3表!Y61)-'06490'!N52)&gt;=10, (ABS((第3表!X61+第3表!Y61)-'06490'!N52)/ABS('06490'!N52))&gt;50%,(第3表!X61+第3表!Y61)-'06490'!N52&lt;0)</f>
        <v>#VALUE!</v>
      </c>
      <c r="X67" s="690" t="e">
        <f>AND(ABS((第3表!X61+第3表!Y61)-'06490'!N52)&gt;=10, (ABS((第3表!X61+第3表!Y61)-'06490'!N52)/ABS('06490'!N52))&gt;50%,(第3表!X61+第3表!Y61)-'06490'!N52&lt;0)</f>
        <v>#VALUE!</v>
      </c>
      <c r="Y67" s="690" t="e">
        <f>AND(ABS((第3表!Z61+第3表!AA61)-'06490'!O52)&gt;=10, (ABS((第3表!Z61+第3表!AA61)-'06490'!O52)/ABS('06490'!O52))&gt;50%,(第3表!Z61+第3表!AA61)-'06490'!O52&lt;0)</f>
        <v>#VALUE!</v>
      </c>
      <c r="Z67" s="690" t="e">
        <f>AND(ABS((第3表!Z61+第3表!AA61)-'06490'!O52)&gt;=10, (ABS((第3表!Z61+第3表!AA61)-'06490'!O52)/ABS('06490'!O52))&gt;50%,(第3表!Z61+第3表!AA61)-'06490'!O52&lt;0)</f>
        <v>#VALUE!</v>
      </c>
    </row>
    <row r="68" spans="1:31">
      <c r="B68" s="178" t="s">
        <v>22</v>
      </c>
      <c r="C68" s="690" t="e">
        <f>AND(ABS((第3表!D62+第3表!E62)-'06490'!D53)&gt;=10, (ABS((第3表!D62+第3表!E62)-'06490'!D53)/ABS('06490'!D53))&gt;50%,(第3表!D62+第3表!E62)-'06490'!D53&lt;0)</f>
        <v>#VALUE!</v>
      </c>
      <c r="D68" s="690" t="e">
        <f>AND(ABS((第3表!D62+第3表!E62)-'06490'!D53)&gt;=10, (ABS((第3表!D62+第3表!E62)-'06490'!D53)/ABS('06490'!D53))&gt;50%,(第3表!D62+第3表!E62)-'06490'!D53&lt;0)</f>
        <v>#VALUE!</v>
      </c>
      <c r="E68" s="690" t="e">
        <f>AND(ABS((第3表!F62+第3表!G62)-'06490'!E53)&gt;=10, (ABS((第3表!F62+第3表!G62)-'06490'!E53)/ABS('06490'!E53))&gt;50%,(第3表!F62+第3表!G62)-'06490'!E53&lt;0)</f>
        <v>#VALUE!</v>
      </c>
      <c r="F68" s="690" t="e">
        <f>AND(ABS((第3表!F62+第3表!G62)-'06490'!E53)&gt;=10, (ABS((第3表!F62+第3表!G62)-'06490'!E53)/ABS('06490'!E53))&gt;50%,(第3表!F62+第3表!G62)-'06490'!E53&lt;0)</f>
        <v>#VALUE!</v>
      </c>
      <c r="G68" s="690" t="e">
        <f>AND(ABS((第3表!H62+第3表!I62)-'06490'!F53)&gt;=10, (ABS((第3表!H62+第3表!I62)-'06490'!F53)/ABS('06490'!F53))&gt;50%,(第3表!H62+第3表!I62)-'06490'!F53&lt;0)</f>
        <v>#VALUE!</v>
      </c>
      <c r="H68" s="690" t="e">
        <f>AND(ABS((第3表!H62+第3表!I62)-'06490'!F53)&gt;=10, (ABS((第3表!H62+第3表!I62)-'06490'!F53)/ABS('06490'!F53))&gt;50%,(第3表!H62+第3表!I62)-'06490'!F53&lt;0)</f>
        <v>#VALUE!</v>
      </c>
      <c r="I68" s="690" t="e">
        <f>AND(ABS((第3表!J62+第3表!K62)-'06490'!G53)&gt;=10, (ABS((第3表!J62+第3表!K62)-'06490'!G53)/ABS('06490'!G53))&gt;50%,(第3表!J62+第3表!K62)-'06490'!G53&lt;0)</f>
        <v>#VALUE!</v>
      </c>
      <c r="J68" s="690" t="e">
        <f>AND(ABS((第3表!J62+第3表!K62)-'06490'!G53)&gt;=10, (ABS((第3表!J62+第3表!K62)-'06490'!G53)/ABS('06490'!G53))&gt;50%,(第3表!J62+第3表!K62)-'06490'!G53&lt;0)</f>
        <v>#VALUE!</v>
      </c>
      <c r="K68" s="690" t="e">
        <f>AND(ABS((第3表!L62+第3表!M62)-'06490'!H53)&gt;=10, (ABS((第3表!L62+第3表!M62)-'06490'!H53)/ABS('06490'!H53))&gt;50%,(第3表!L62+第3表!M62)-'06490'!H53&lt;0)</f>
        <v>#VALUE!</v>
      </c>
      <c r="L68" s="690" t="e">
        <f>AND(ABS((第3表!L62+第3表!M62)-'06490'!H53)&gt;=10, (ABS((第3表!L62+第3表!M62)-'06490'!H53)/ABS('06490'!H53))&gt;50%,(第3表!L62+第3表!M62)-'06490'!H53&lt;0)</f>
        <v>#VALUE!</v>
      </c>
      <c r="M68" s="690" t="e">
        <f>AND(ABS((第3表!N62+第3表!O62)-'06490'!I53)&gt;=10, (ABS((第3表!N62+第3表!O62)-'06490'!I53)/ABS('06490'!I53))&gt;50%,(第3表!N62+第3表!O62)-'06490'!I53&lt;0)</f>
        <v>#VALUE!</v>
      </c>
      <c r="N68" s="690" t="e">
        <f>AND(ABS((第3表!N62+第3表!O62)-'06490'!I53)&gt;=10, (ABS((第3表!N62+第3表!O62)-'06490'!I53)/ABS('06490'!I53))&gt;50%,(第3表!N62+第3表!O62)-'06490'!I53&lt;0)</f>
        <v>#VALUE!</v>
      </c>
      <c r="O68" s="690" t="e">
        <f>AND(ABS((第3表!P62+第3表!Q62)-'06490'!J53)&gt;=10, (ABS((第3表!P62+第3表!Q62)-'06490'!J53)/ABS('06490'!J53))&gt;50%,(第3表!P62+第3表!Q62)-'06490'!J53&lt;0)</f>
        <v>#VALUE!</v>
      </c>
      <c r="P68" s="690" t="e">
        <f>AND(ABS((第3表!P62+第3表!Q62)-'06490'!J53)&gt;=10, (ABS((第3表!P62+第3表!Q62)-'06490'!J53)/ABS('06490'!J53))&gt;50%,(第3表!P62+第3表!Q62)-'06490'!J53&lt;0)</f>
        <v>#VALUE!</v>
      </c>
      <c r="Q68" s="690" t="e">
        <f>AND(ABS((第3表!R62+第3表!S62)-'06490'!K53)&gt;=10, (ABS((第3表!R62+第3表!S62)-'06490'!K53)/ABS('06490'!K53))&gt;50%,(第3表!R62+第3表!S62)-'06490'!K53&lt;0)</f>
        <v>#VALUE!</v>
      </c>
      <c r="R68" s="690" t="e">
        <f>AND(ABS((第3表!R62+第3表!S62)-'06490'!K53)&gt;=10, (ABS((第3表!R62+第3表!S62)-'06490'!K53)/ABS('06490'!K53))&gt;50%,(第3表!R62+第3表!S62)-'06490'!K53&lt;0)</f>
        <v>#VALUE!</v>
      </c>
      <c r="S68" s="690" t="e">
        <f>AND(ABS((第3表!T62+第3表!U62)-'06490'!L53)&gt;=10, (ABS((第3表!T62+第3表!U62)-'06490'!L53)/ABS('06490'!L53))&gt;50%,(第3表!T62+第3表!U62)-'06490'!L53&lt;0)</f>
        <v>#VALUE!</v>
      </c>
      <c r="T68" s="690" t="e">
        <f>AND(ABS((第3表!T62+第3表!U62)-'06490'!L53)&gt;=10, (ABS((第3表!T62+第3表!U62)-'06490'!L53)/ABS('06490'!L53))&gt;50%,(第3表!T62+第3表!U62)-'06490'!L53&lt;0)</f>
        <v>#VALUE!</v>
      </c>
      <c r="U68" s="690" t="e">
        <f>AND(ABS((第3表!V62+第3表!W62)-'06490'!M53)&gt;=10, (ABS((第3表!V62+第3表!W62)-'06490'!M53)/ABS('06490'!M53))&gt;50%,(第3表!V62+第3表!W62)-'06490'!M53&lt;0)</f>
        <v>#VALUE!</v>
      </c>
      <c r="V68" s="690" t="e">
        <f>AND(ABS((第3表!V62+第3表!W62)-'06490'!M53)&gt;=10, (ABS((第3表!V62+第3表!W62)-'06490'!M53)/ABS('06490'!M53))&gt;50%,(第3表!V62+第3表!W62)-'06490'!M53&lt;0)</f>
        <v>#VALUE!</v>
      </c>
      <c r="W68" s="690" t="e">
        <f>AND(ABS((第3表!X62+第3表!Y62)-'06490'!N53)&gt;=10, (ABS((第3表!X62+第3表!Y62)-'06490'!N53)/ABS('06490'!N53))&gt;50%,(第3表!X62+第3表!Y62)-'06490'!N53&lt;0)</f>
        <v>#VALUE!</v>
      </c>
      <c r="X68" s="690" t="e">
        <f>AND(ABS((第3表!X62+第3表!Y62)-'06490'!N53)&gt;=10, (ABS((第3表!X62+第3表!Y62)-'06490'!N53)/ABS('06490'!N53))&gt;50%,(第3表!X62+第3表!Y62)-'06490'!N53&lt;0)</f>
        <v>#VALUE!</v>
      </c>
      <c r="Y68" s="690" t="e">
        <f>AND(ABS((第3表!Z62+第3表!AA62)-'06490'!O53)&gt;=10, (ABS((第3表!Z62+第3表!AA62)-'06490'!O53)/ABS('06490'!O53))&gt;50%,(第3表!Z62+第3表!AA62)-'06490'!O53&lt;0)</f>
        <v>#VALUE!</v>
      </c>
      <c r="Z68" s="690" t="e">
        <f>AND(ABS((第3表!Z62+第3表!AA62)-'06490'!O53)&gt;=10, (ABS((第3表!Z62+第3表!AA62)-'06490'!O53)/ABS('06490'!O53))&gt;50%,(第3表!Z62+第3表!AA62)-'06490'!O53&lt;0)</f>
        <v>#VALUE!</v>
      </c>
    </row>
    <row r="69" spans="1:31">
      <c r="B69" s="178" t="s">
        <v>77</v>
      </c>
      <c r="C69" s="690" t="e">
        <f>AND(ABS((第3表!D63+第3表!E63)-'06490'!D54)&gt;=10, (ABS((第3表!D63+第3表!E63)-'06490'!D54)/ABS('06490'!D54))&gt;50%,(第3表!D63+第3表!E63)-'06490'!D54&lt;0)</f>
        <v>#VALUE!</v>
      </c>
      <c r="D69" s="690" t="e">
        <f>AND(ABS((第3表!D63+第3表!E63)-'06490'!D54)&gt;=10, (ABS((第3表!D63+第3表!E63)-'06490'!D54)/ABS('06490'!D54))&gt;50%,(第3表!D63+第3表!E63)-'06490'!D54&lt;0)</f>
        <v>#VALUE!</v>
      </c>
      <c r="E69" s="690" t="e">
        <f>AND(ABS((第3表!F63+第3表!G63)-'06490'!E54)&gt;=10, (ABS((第3表!F63+第3表!G63)-'06490'!E54)/ABS('06490'!E54))&gt;50%,(第3表!F63+第3表!G63)-'06490'!E54&lt;0)</f>
        <v>#VALUE!</v>
      </c>
      <c r="F69" s="690" t="e">
        <f>AND(ABS((第3表!F63+第3表!G63)-'06490'!E54)&gt;=10, (ABS((第3表!F63+第3表!G63)-'06490'!E54)/ABS('06490'!E54))&gt;50%,(第3表!F63+第3表!G63)-'06490'!E54&lt;0)</f>
        <v>#VALUE!</v>
      </c>
      <c r="G69" s="690" t="e">
        <f>AND(ABS((第3表!H63+第3表!I63)-'06490'!F54)&gt;=10, (ABS((第3表!H63+第3表!I63)-'06490'!F54)/ABS('06490'!F54))&gt;50%,(第3表!H63+第3表!I63)-'06490'!F54&lt;0)</f>
        <v>#VALUE!</v>
      </c>
      <c r="H69" s="690" t="e">
        <f>AND(ABS((第3表!H63+第3表!I63)-'06490'!F54)&gt;=10, (ABS((第3表!H63+第3表!I63)-'06490'!F54)/ABS('06490'!F54))&gt;50%,(第3表!H63+第3表!I63)-'06490'!F54&lt;0)</f>
        <v>#VALUE!</v>
      </c>
      <c r="I69" s="690" t="e">
        <f>AND(ABS((第3表!J63+第3表!K63)-'06490'!G54)&gt;=10, (ABS((第3表!J63+第3表!K63)-'06490'!G54)/ABS('06490'!G54))&gt;50%,(第3表!J63+第3表!K63)-'06490'!G54&lt;0)</f>
        <v>#VALUE!</v>
      </c>
      <c r="J69" s="690" t="e">
        <f>AND(ABS((第3表!J63+第3表!K63)-'06490'!G54)&gt;=10, (ABS((第3表!J63+第3表!K63)-'06490'!G54)/ABS('06490'!G54))&gt;50%,(第3表!J63+第3表!K63)-'06490'!G54&lt;0)</f>
        <v>#VALUE!</v>
      </c>
      <c r="K69" s="690" t="e">
        <f>AND(ABS((第3表!L63+第3表!M63)-'06490'!H54)&gt;=10, (ABS((第3表!L63+第3表!M63)-'06490'!H54)/ABS('06490'!H54))&gt;50%,(第3表!L63+第3表!M63)-'06490'!H54&lt;0)</f>
        <v>#VALUE!</v>
      </c>
      <c r="L69" s="690" t="e">
        <f>AND(ABS((第3表!L63+第3表!M63)-'06490'!H54)&gt;=10, (ABS((第3表!L63+第3表!M63)-'06490'!H54)/ABS('06490'!H54))&gt;50%,(第3表!L63+第3表!M63)-'06490'!H54&lt;0)</f>
        <v>#VALUE!</v>
      </c>
      <c r="M69" s="690" t="e">
        <f>AND(ABS((第3表!N63+第3表!O63)-'06490'!I54)&gt;=10, (ABS((第3表!N63+第3表!O63)-'06490'!I54)/ABS('06490'!I54))&gt;50%,(第3表!N63+第3表!O63)-'06490'!I54&lt;0)</f>
        <v>#VALUE!</v>
      </c>
      <c r="N69" s="690" t="e">
        <f>AND(ABS((第3表!N63+第3表!O63)-'06490'!I54)&gt;=10, (ABS((第3表!N63+第3表!O63)-'06490'!I54)/ABS('06490'!I54))&gt;50%,(第3表!N63+第3表!O63)-'06490'!I54&lt;0)</f>
        <v>#VALUE!</v>
      </c>
      <c r="O69" s="690" t="e">
        <f>AND(ABS((第3表!P63+第3表!Q63)-'06490'!J54)&gt;=10, (ABS((第3表!P63+第3表!Q63)-'06490'!J54)/ABS('06490'!J54))&gt;50%,(第3表!P63+第3表!Q63)-'06490'!J54&lt;0)</f>
        <v>#VALUE!</v>
      </c>
      <c r="P69" s="690" t="e">
        <f>AND(ABS((第3表!P63+第3表!Q63)-'06490'!J54)&gt;=10, (ABS((第3表!P63+第3表!Q63)-'06490'!J54)/ABS('06490'!J54))&gt;50%,(第3表!P63+第3表!Q63)-'06490'!J54&lt;0)</f>
        <v>#VALUE!</v>
      </c>
      <c r="Q69" s="690" t="e">
        <f>AND(ABS((第3表!R63+第3表!S63)-'06490'!K54)&gt;=10, (ABS((第3表!R63+第3表!S63)-'06490'!K54)/ABS('06490'!K54))&gt;50%,(第3表!R63+第3表!S63)-'06490'!K54&lt;0)</f>
        <v>#VALUE!</v>
      </c>
      <c r="R69" s="690" t="e">
        <f>AND(ABS((第3表!R63+第3表!S63)-'06490'!K54)&gt;=10, (ABS((第3表!R63+第3表!S63)-'06490'!K54)/ABS('06490'!K54))&gt;50%,(第3表!R63+第3表!S63)-'06490'!K54&lt;0)</f>
        <v>#VALUE!</v>
      </c>
      <c r="S69" s="690" t="e">
        <f>AND(ABS((第3表!T63+第3表!U63)-'06490'!L54)&gt;=10, (ABS((第3表!T63+第3表!U63)-'06490'!L54)/ABS('06490'!L54))&gt;50%,(第3表!T63+第3表!U63)-'06490'!L54&lt;0)</f>
        <v>#VALUE!</v>
      </c>
      <c r="T69" s="690" t="e">
        <f>AND(ABS((第3表!T63+第3表!U63)-'06490'!L54)&gt;=10, (ABS((第3表!T63+第3表!U63)-'06490'!L54)/ABS('06490'!L54))&gt;50%,(第3表!T63+第3表!U63)-'06490'!L54&lt;0)</f>
        <v>#VALUE!</v>
      </c>
      <c r="U69" s="690" t="e">
        <f>AND(ABS((第3表!V63+第3表!W63)-'06490'!M54)&gt;=10, (ABS((第3表!V63+第3表!W63)-'06490'!M54)/ABS('06490'!M54))&gt;50%,(第3表!V63+第3表!W63)-'06490'!M54&lt;0)</f>
        <v>#VALUE!</v>
      </c>
      <c r="V69" s="690" t="e">
        <f>AND(ABS((第3表!V63+第3表!W63)-'06490'!M54)&gt;=10, (ABS((第3表!V63+第3表!W63)-'06490'!M54)/ABS('06490'!M54))&gt;50%,(第3表!V63+第3表!W63)-'06490'!M54&lt;0)</f>
        <v>#VALUE!</v>
      </c>
      <c r="W69" s="690" t="e">
        <f>AND(ABS((第3表!X63+第3表!Y63)-'06490'!N54)&gt;=10, (ABS((第3表!X63+第3表!Y63)-'06490'!N54)/ABS('06490'!N54))&gt;50%,(第3表!X63+第3表!Y63)-'06490'!N54&lt;0)</f>
        <v>#VALUE!</v>
      </c>
      <c r="X69" s="690" t="e">
        <f>AND(ABS((第3表!X63+第3表!Y63)-'06490'!N54)&gt;=10, (ABS((第3表!X63+第3表!Y63)-'06490'!N54)/ABS('06490'!N54))&gt;50%,(第3表!X63+第3表!Y63)-'06490'!N54&lt;0)</f>
        <v>#VALUE!</v>
      </c>
      <c r="Y69" s="690" t="e">
        <f>AND(ABS((第3表!Z63+第3表!AA63)-'06490'!O54)&gt;=10, (ABS((第3表!Z63+第3表!AA63)-'06490'!O54)/ABS('06490'!O54))&gt;50%,(第3表!Z63+第3表!AA63)-'06490'!O54&lt;0)</f>
        <v>#VALUE!</v>
      </c>
      <c r="Z69" s="690" t="e">
        <f>AND(ABS((第3表!Z63+第3表!AA63)-'06490'!O54)&gt;=10, (ABS((第3表!Z63+第3表!AA63)-'06490'!O54)/ABS('06490'!O54))&gt;50%,(第3表!Z63+第3表!AA63)-'06490'!O54&lt;0)</f>
        <v>#VALUE!</v>
      </c>
    </row>
    <row r="70" spans="1:31">
      <c r="B70" s="178" t="s">
        <v>78</v>
      </c>
      <c r="C70" s="690" t="e">
        <f>AND(ABS((第3表!D64+第3表!E64)-'06490'!D55)&gt;=10, (ABS((第3表!D64+第3表!E64)-'06490'!D55)/ABS('06490'!D55))&gt;50%,(第3表!D64+第3表!E64)-'06490'!D55&lt;0)</f>
        <v>#VALUE!</v>
      </c>
      <c r="D70" s="690" t="e">
        <f>AND(ABS((第3表!D64+第3表!E64)-'06490'!D55)&gt;=10, (ABS((第3表!D64+第3表!E64)-'06490'!D55)/ABS('06490'!D55))&gt;50%,(第3表!D64+第3表!E64)-'06490'!D55&lt;0)</f>
        <v>#VALUE!</v>
      </c>
      <c r="E70" s="690" t="e">
        <f>AND(ABS((第3表!F64+第3表!G64)-'06490'!E55)&gt;=10, (ABS((第3表!F64+第3表!G64)-'06490'!E55)/ABS('06490'!E55))&gt;50%,(第3表!F64+第3表!G64)-'06490'!E55&lt;0)</f>
        <v>#VALUE!</v>
      </c>
      <c r="F70" s="690" t="e">
        <f>AND(ABS((第3表!F64+第3表!G64)-'06490'!E55)&gt;=10, (ABS((第3表!F64+第3表!G64)-'06490'!E55)/ABS('06490'!E55))&gt;50%,(第3表!F64+第3表!G64)-'06490'!E55&lt;0)</f>
        <v>#VALUE!</v>
      </c>
      <c r="G70" s="690" t="e">
        <f>AND(ABS((第3表!H64+第3表!I64)-'06490'!F55)&gt;=10, (ABS((第3表!H64+第3表!I64)-'06490'!F55)/ABS('06490'!F55))&gt;50%,(第3表!H64+第3表!I64)-'06490'!F55&lt;0)</f>
        <v>#VALUE!</v>
      </c>
      <c r="H70" s="690" t="e">
        <f>AND(ABS((第3表!H64+第3表!I64)-'06490'!F55)&gt;=10, (ABS((第3表!H64+第3表!I64)-'06490'!F55)/ABS('06490'!F55))&gt;50%,(第3表!H64+第3表!I64)-'06490'!F55&lt;0)</f>
        <v>#VALUE!</v>
      </c>
      <c r="I70" s="690" t="e">
        <f>AND(ABS((第3表!J64+第3表!K64)-'06490'!G55)&gt;=10, (ABS((第3表!J64+第3表!K64)-'06490'!G55)/ABS('06490'!G55))&gt;50%,(第3表!J64+第3表!K64)-'06490'!G55&lt;0)</f>
        <v>#VALUE!</v>
      </c>
      <c r="J70" s="690" t="e">
        <f>AND(ABS((第3表!J64+第3表!K64)-'06490'!G55)&gt;=10, (ABS((第3表!J64+第3表!K64)-'06490'!G55)/ABS('06490'!G55))&gt;50%,(第3表!J64+第3表!K64)-'06490'!G55&lt;0)</f>
        <v>#VALUE!</v>
      </c>
      <c r="K70" s="690" t="e">
        <f>AND(ABS((第3表!L64+第3表!M64)-'06490'!H55)&gt;=10, (ABS((第3表!L64+第3表!M64)-'06490'!H55)/ABS('06490'!H55))&gt;50%,(第3表!L64+第3表!M64)-'06490'!H55&lt;0)</f>
        <v>#VALUE!</v>
      </c>
      <c r="L70" s="690" t="e">
        <f>AND(ABS((第3表!L64+第3表!M64)-'06490'!H55)&gt;=10, (ABS((第3表!L64+第3表!M64)-'06490'!H55)/ABS('06490'!H55))&gt;50%,(第3表!L64+第3表!M64)-'06490'!H55&lt;0)</f>
        <v>#VALUE!</v>
      </c>
      <c r="M70" s="690" t="e">
        <f>AND(ABS((第3表!N64+第3表!O64)-'06490'!I55)&gt;=10, (ABS((第3表!N64+第3表!O64)-'06490'!I55)/ABS('06490'!I55))&gt;50%,(第3表!N64+第3表!O64)-'06490'!I55&lt;0)</f>
        <v>#VALUE!</v>
      </c>
      <c r="N70" s="690" t="e">
        <f>AND(ABS((第3表!N64+第3表!O64)-'06490'!I55)&gt;=10, (ABS((第3表!N64+第3表!O64)-'06490'!I55)/ABS('06490'!I55))&gt;50%,(第3表!N64+第3表!O64)-'06490'!I55&lt;0)</f>
        <v>#VALUE!</v>
      </c>
      <c r="O70" s="690" t="e">
        <f>AND(ABS((第3表!P64+第3表!Q64)-'06490'!J55)&gt;=10, (ABS((第3表!P64+第3表!Q64)-'06490'!J55)/ABS('06490'!J55))&gt;50%,(第3表!P64+第3表!Q64)-'06490'!J55&lt;0)</f>
        <v>#VALUE!</v>
      </c>
      <c r="P70" s="690" t="e">
        <f>AND(ABS((第3表!P64+第3表!Q64)-'06490'!J55)&gt;=10, (ABS((第3表!P64+第3表!Q64)-'06490'!J55)/ABS('06490'!J55))&gt;50%,(第3表!P64+第3表!Q64)-'06490'!J55&lt;0)</f>
        <v>#VALUE!</v>
      </c>
      <c r="Q70" s="690" t="e">
        <f>AND(ABS((第3表!R64+第3表!S64)-'06490'!K55)&gt;=10, (ABS((第3表!R64+第3表!S64)-'06490'!K55)/ABS('06490'!K55))&gt;50%,(第3表!R64+第3表!S64)-'06490'!K55&lt;0)</f>
        <v>#VALUE!</v>
      </c>
      <c r="R70" s="690" t="e">
        <f>AND(ABS((第3表!R64+第3表!S64)-'06490'!K55)&gt;=10, (ABS((第3表!R64+第3表!S64)-'06490'!K55)/ABS('06490'!K55))&gt;50%,(第3表!R64+第3表!S64)-'06490'!K55&lt;0)</f>
        <v>#VALUE!</v>
      </c>
      <c r="S70" s="690" t="e">
        <f>AND(ABS((第3表!T64+第3表!U64)-'06490'!L55)&gt;=10, (ABS((第3表!T64+第3表!U64)-'06490'!L55)/ABS('06490'!L55))&gt;50%,(第3表!T64+第3表!U64)-'06490'!L55&lt;0)</f>
        <v>#VALUE!</v>
      </c>
      <c r="T70" s="690" t="e">
        <f>AND(ABS((第3表!T64+第3表!U64)-'06490'!L55)&gt;=10, (ABS((第3表!T64+第3表!U64)-'06490'!L55)/ABS('06490'!L55))&gt;50%,(第3表!T64+第3表!U64)-'06490'!L55&lt;0)</f>
        <v>#VALUE!</v>
      </c>
      <c r="U70" s="690" t="e">
        <f>AND(ABS((第3表!V64+第3表!W64)-'06490'!M55)&gt;=10, (ABS((第3表!V64+第3表!W64)-'06490'!M55)/ABS('06490'!M55))&gt;50%,(第3表!V64+第3表!W64)-'06490'!M55&lt;0)</f>
        <v>#VALUE!</v>
      </c>
      <c r="V70" s="690" t="e">
        <f>AND(ABS((第3表!V64+第3表!W64)-'06490'!M55)&gt;=10, (ABS((第3表!V64+第3表!W64)-'06490'!M55)/ABS('06490'!M55))&gt;50%,(第3表!V64+第3表!W64)-'06490'!M55&lt;0)</f>
        <v>#VALUE!</v>
      </c>
      <c r="W70" s="690" t="e">
        <f>AND(ABS((第3表!X64+第3表!Y64)-'06490'!N55)&gt;=10, (ABS((第3表!X64+第3表!Y64)-'06490'!N55)/ABS('06490'!N55))&gt;50%,(第3表!X64+第3表!Y64)-'06490'!N55&lt;0)</f>
        <v>#VALUE!</v>
      </c>
      <c r="X70" s="690" t="e">
        <f>AND(ABS((第3表!X64+第3表!Y64)-'06490'!N55)&gt;=10, (ABS((第3表!X64+第3表!Y64)-'06490'!N55)/ABS('06490'!N55))&gt;50%,(第3表!X64+第3表!Y64)-'06490'!N55&lt;0)</f>
        <v>#VALUE!</v>
      </c>
      <c r="Y70" s="690" t="e">
        <f>AND(ABS((第3表!Z64+第3表!AA64)-'06490'!O55)&gt;=10, (ABS((第3表!Z64+第3表!AA64)-'06490'!O55)/ABS('06490'!O55))&gt;50%,(第3表!Z64+第3表!AA64)-'06490'!O55&lt;0)</f>
        <v>#VALUE!</v>
      </c>
      <c r="Z70" s="690" t="e">
        <f>AND(ABS((第3表!Z64+第3表!AA64)-'06490'!O55)&gt;=10, (ABS((第3表!Z64+第3表!AA64)-'06490'!O55)/ABS('06490'!O55))&gt;50%,(第3表!Z64+第3表!AA64)-'06490'!O55&lt;0)</f>
        <v>#VALUE!</v>
      </c>
    </row>
    <row r="72" spans="1:31">
      <c r="A72" t="s">
        <v>565</v>
      </c>
    </row>
    <row r="73" spans="1:31" s="178" customFormat="1">
      <c r="C73" s="178" t="s">
        <v>558</v>
      </c>
      <c r="D73" s="178" t="s">
        <v>559</v>
      </c>
      <c r="E73" s="178" t="s">
        <v>6</v>
      </c>
      <c r="F73" s="178" t="s">
        <v>7</v>
      </c>
      <c r="G73" s="178" t="s">
        <v>8</v>
      </c>
      <c r="H73" s="178" t="s">
        <v>9</v>
      </c>
      <c r="I73" s="178" t="s">
        <v>10</v>
      </c>
      <c r="J73" s="178" t="s">
        <v>11</v>
      </c>
      <c r="K73" s="178" t="s">
        <v>12</v>
      </c>
      <c r="L73" s="178" t="s">
        <v>13</v>
      </c>
      <c r="M73" s="178" t="s">
        <v>14</v>
      </c>
      <c r="N73" s="178" t="s">
        <v>15</v>
      </c>
      <c r="O73" s="178" t="s">
        <v>16</v>
      </c>
      <c r="P73" s="178" t="s">
        <v>17</v>
      </c>
      <c r="Q73" s="178" t="s">
        <v>18</v>
      </c>
      <c r="R73" s="178" t="s">
        <v>19</v>
      </c>
      <c r="S73" s="178" t="s">
        <v>20</v>
      </c>
      <c r="T73" s="178" t="s">
        <v>21</v>
      </c>
      <c r="U73" s="178" t="s">
        <v>22</v>
      </c>
      <c r="V73" s="178" t="s">
        <v>77</v>
      </c>
      <c r="W73" s="178" t="s">
        <v>78</v>
      </c>
      <c r="X73" s="178" t="s">
        <v>79</v>
      </c>
      <c r="Y73" s="178" t="s">
        <v>80</v>
      </c>
      <c r="Z73" s="178" t="s">
        <v>81</v>
      </c>
      <c r="AA73" s="178" t="s">
        <v>82</v>
      </c>
      <c r="AB73" s="178" t="s">
        <v>83</v>
      </c>
      <c r="AC73" s="178" t="s">
        <v>84</v>
      </c>
      <c r="AD73" s="178" t="s">
        <v>85</v>
      </c>
      <c r="AE73" s="178" t="s">
        <v>86</v>
      </c>
    </row>
    <row r="74" spans="1:31">
      <c r="A74" t="s">
        <v>560</v>
      </c>
      <c r="B74" s="178" t="s">
        <v>561</v>
      </c>
      <c r="C74" s="688" t="e">
        <f>AND(ABS(第4表!D20-'06492'!D15)&gt;=10,第4表!D20&gt;'06492'!D15*1.5,第4表!D20-'06492'!D15&gt;0)</f>
        <v>#VALUE!</v>
      </c>
      <c r="D74" s="689"/>
      <c r="E74" s="689"/>
      <c r="F74" s="689"/>
      <c r="G74" s="688" t="e">
        <f>AND(ABS(第4表!H20-'06492'!L15)&gt;=10,第4表!H20&gt;'06492'!L15*1.5,第4表!H20-'06492'!L15&gt;0)</f>
        <v>#VALUE!</v>
      </c>
      <c r="H74" s="688" t="e">
        <f>AND(ABS(第4表!I20-'06492'!M15)&gt;=10,第4表!I20&gt;'06492'!M15*1.5,第4表!I20-'06492'!M15&gt;0)</f>
        <v>#VALUE!</v>
      </c>
      <c r="I74" s="688" t="e">
        <f>AND(ABS(第4表!J20-'06492'!N15)&gt;=10,第4表!J20&gt;'06492'!N15*1.5,第4表!J20-'06492'!N15&gt;0)</f>
        <v>#VALUE!</v>
      </c>
      <c r="J74" s="688" t="e">
        <f>AND(ABS(第4表!K20-'06492'!O15)&gt;=10,第4表!K20&gt;'06492'!O15*1.5,第4表!K20-'06492'!O15&gt;0)</f>
        <v>#VALUE!</v>
      </c>
      <c r="K74" s="688" t="e">
        <f>AND(ABS(第4表!L20-'06492'!P15)&gt;=10,第4表!L20&gt;'06492'!P15*1.5,第4表!L20-'06492'!P15&gt;0)</f>
        <v>#VALUE!</v>
      </c>
      <c r="L74" s="688" t="e">
        <f>AND(ABS(第4表!M20-'06492'!Q15)&gt;=10,第4表!M20&gt;'06492'!Q15*1.5,第4表!M20-'06492'!Q15&gt;0)</f>
        <v>#VALUE!</v>
      </c>
      <c r="M74" s="688" t="e">
        <f>AND(ABS(第4表!N20-'06492'!R15)&gt;=10,第4表!N20&gt;'06492'!R15*1.5,第4表!N20-'06492'!R15&gt;0)</f>
        <v>#VALUE!</v>
      </c>
      <c r="N74" s="688" t="e">
        <f>AND(ABS(第4表!O20-'06492'!S15)&gt;=10,第4表!O20&gt;'06492'!S15*1.5,第4表!O20-'06492'!S15&gt;0)</f>
        <v>#VALUE!</v>
      </c>
      <c r="O74" s="688" t="e">
        <f>AND(ABS(第4表!P20-'06492'!T15)&gt;=10,第4表!P20&gt;'06492'!T15*1.5,第4表!P20-'06492'!T15&gt;0)</f>
        <v>#VALUE!</v>
      </c>
      <c r="P74" s="688" t="e">
        <f>AND(ABS(第4表!Q20-'06492'!U15)&gt;=10,第4表!Q20&gt;'06492'!U15*1.5,第4表!Q20-'06492'!U15&gt;0)</f>
        <v>#VALUE!</v>
      </c>
      <c r="Q74" s="688" t="e">
        <f>AND(ABS(第4表!R20-'06492'!V15)&gt;=10,第4表!R20&gt;'06492'!V15*1.5,第4表!R20-'06492'!V15&gt;0)</f>
        <v>#VALUE!</v>
      </c>
      <c r="R74" s="688" t="e">
        <f>AND(ABS(第4表!S20-'06492'!W15)&gt;=10,第4表!S20&gt;'06492'!W15*1.5,第4表!S20-'06492'!W15&gt;0)</f>
        <v>#VALUE!</v>
      </c>
      <c r="S74" s="688" t="e">
        <f>AND(ABS(第4表!T20-'06492'!X15)&gt;=10,第4表!T20&gt;'06492'!X15*1.5,第4表!T20-'06492'!X15&gt;0)</f>
        <v>#VALUE!</v>
      </c>
      <c r="T74" s="688" t="e">
        <f>AND(ABS(第4表!U20-'06492'!Y15)&gt;=10,第4表!U20&gt;'06492'!Y15*1.5,第4表!U20-'06492'!Y15&gt;0)</f>
        <v>#VALUE!</v>
      </c>
      <c r="U74" s="688" t="e">
        <f>AND(ABS(第4表!V20-'06492'!Z15)&gt;=10,第4表!V20&gt;'06492'!Z15*1.5,第4表!V20-'06492'!Z15&gt;0)</f>
        <v>#VALUE!</v>
      </c>
      <c r="V74" s="688" t="e">
        <f>AND(ABS(第4表!W20-'06492'!AA15)&gt;=10,第4表!W20&gt;'06492'!AA15*1.5,第4表!W20-'06492'!AA15&gt;0)</f>
        <v>#VALUE!</v>
      </c>
      <c r="W74" s="688" t="e">
        <f>AND(ABS(第4表!X20-'06492'!AB15)&gt;=10,第4表!X20&gt;'06492'!AB15*1.5,第4表!X20-'06492'!AB15&gt;0)</f>
        <v>#VALUE!</v>
      </c>
      <c r="X74" s="688" t="e">
        <f>AND(ABS(第4表!Y20-'06492'!AC15)&gt;=10,第4表!Y20&gt;'06492'!AC15*1.5,第4表!Y20-'06492'!AC15&gt;0)</f>
        <v>#VALUE!</v>
      </c>
      <c r="Y74" s="688" t="e">
        <f>AND(ABS(第4表!Z20-'06492'!AD15)&gt;=10,第4表!Z20&gt;'06492'!AD15*1.5,第4表!Z20-'06492'!AD15&gt;0)</f>
        <v>#VALUE!</v>
      </c>
      <c r="Z74" s="688" t="e">
        <f>AND(ABS(第4表!AA20-'06492'!AE15)&gt;=10,第4表!AA20&gt;'06492'!AE15*1.5,第4表!AA20-'06492'!AE15&gt;0)</f>
        <v>#VALUE!</v>
      </c>
      <c r="AA74" s="688" t="e">
        <f>AND(ABS(第4表!AB20-'06492'!AF15)&gt;=10,第4表!AB20&gt;'06492'!AF15*1.5,第4表!AB20-'06492'!AF15&gt;0)</f>
        <v>#VALUE!</v>
      </c>
      <c r="AB74" s="688" t="e">
        <f>AND(ABS(第4表!AC20-'06492'!AG15)&gt;=10,第4表!AC20&gt;'06492'!AG15*1.5,第4表!AC20-'06492'!AG15&gt;0)</f>
        <v>#VALUE!</v>
      </c>
      <c r="AC74" s="688" t="e">
        <f>AND(ABS(第4表!AD20-'06492'!AH15)&gt;=10,第4表!AD20&gt;'06492'!AH15*1.5,第4表!AD20-'06492'!AH15&gt;0)</f>
        <v>#VALUE!</v>
      </c>
      <c r="AD74" s="688" t="e">
        <f>AND(ABS(第4表!AE20-'06492'!AI15)&gt;=10,第4表!AE20&gt;'06492'!AI15*1.5,第4表!AE20-'06492'!AI15&gt;0)</f>
        <v>#VALUE!</v>
      </c>
      <c r="AE74" s="688" t="e">
        <f>AND(ABS(第4表!AF20-'06492'!AJ15)&gt;=10,第4表!AF20&gt;'06492'!AJ15*1.5,第4表!AF20-'06492'!AJ15&gt;0)</f>
        <v>#VALUE!</v>
      </c>
    </row>
    <row r="75" spans="1:31">
      <c r="B75" s="178" t="s">
        <v>24</v>
      </c>
      <c r="C75" s="688" t="e">
        <f>AND(ABS(第4表!D21-'06492'!D16)&gt;=10,第4表!D21&gt;'06492'!D16*1.5,第4表!D21-'06492'!D16&gt;0)</f>
        <v>#VALUE!</v>
      </c>
      <c r="D75" s="689"/>
      <c r="E75" s="689"/>
      <c r="F75" s="689"/>
      <c r="G75" s="688" t="e">
        <f>AND(ABS(第4表!H21-'06492'!L16)&gt;=10,第4表!H21&gt;'06492'!L16*1.5,第4表!H21-'06492'!L16&gt;0)</f>
        <v>#VALUE!</v>
      </c>
      <c r="H75" s="688" t="e">
        <f>AND(ABS(第4表!I21-'06492'!M16)&gt;=10,第4表!I21&gt;'06492'!M16*1.5,第4表!I21-'06492'!M16&gt;0)</f>
        <v>#VALUE!</v>
      </c>
      <c r="I75" s="688" t="e">
        <f>AND(ABS(第4表!J21-'06492'!N16)&gt;=10,第4表!J21&gt;'06492'!N16*1.5,第4表!J21-'06492'!N16&gt;0)</f>
        <v>#VALUE!</v>
      </c>
      <c r="J75" s="688" t="e">
        <f>AND(ABS(第4表!K21-'06492'!O16)&gt;=10,第4表!K21&gt;'06492'!O16*1.5,第4表!K21-'06492'!O16&gt;0)</f>
        <v>#VALUE!</v>
      </c>
      <c r="K75" s="688" t="e">
        <f>AND(ABS(第4表!L21-'06492'!P16)&gt;=10,第4表!L21&gt;'06492'!P16*1.5,第4表!L21-'06492'!P16&gt;0)</f>
        <v>#VALUE!</v>
      </c>
      <c r="L75" s="688" t="e">
        <f>AND(ABS(第4表!M21-'06492'!Q16)&gt;=10,第4表!M21&gt;'06492'!Q16*1.5,第4表!M21-'06492'!Q16&gt;0)</f>
        <v>#VALUE!</v>
      </c>
      <c r="M75" s="688" t="e">
        <f>AND(ABS(第4表!N21-'06492'!R16)&gt;=10,第4表!N21&gt;'06492'!R16*1.5,第4表!N21-'06492'!R16&gt;0)</f>
        <v>#VALUE!</v>
      </c>
      <c r="N75" s="688" t="e">
        <f>AND(ABS(第4表!O21-'06492'!S16)&gt;=10,第4表!O21&gt;'06492'!S16*1.5,第4表!O21-'06492'!S16&gt;0)</f>
        <v>#VALUE!</v>
      </c>
      <c r="O75" s="688" t="e">
        <f>AND(ABS(第4表!P21-'06492'!T16)&gt;=10,第4表!P21&gt;'06492'!T16*1.5,第4表!P21-'06492'!T16&gt;0)</f>
        <v>#VALUE!</v>
      </c>
      <c r="P75" s="688" t="e">
        <f>AND(ABS(第4表!Q21-'06492'!U16)&gt;=10,第4表!Q21&gt;'06492'!U16*1.5,第4表!Q21-'06492'!U16&gt;0)</f>
        <v>#VALUE!</v>
      </c>
      <c r="Q75" s="688" t="e">
        <f>AND(ABS(第4表!R21-'06492'!V16)&gt;=10,第4表!R21&gt;'06492'!V16*1.5,第4表!R21-'06492'!V16&gt;0)</f>
        <v>#VALUE!</v>
      </c>
      <c r="R75" s="688" t="e">
        <f>AND(ABS(第4表!S21-'06492'!W16)&gt;=10,第4表!S21&gt;'06492'!W16*1.5,第4表!S21-'06492'!W16&gt;0)</f>
        <v>#VALUE!</v>
      </c>
      <c r="S75" s="688" t="e">
        <f>AND(ABS(第4表!T21-'06492'!X16)&gt;=10,第4表!T21&gt;'06492'!X16*1.5,第4表!T21-'06492'!X16&gt;0)</f>
        <v>#VALUE!</v>
      </c>
      <c r="T75" s="688" t="e">
        <f>AND(ABS(第4表!U21-'06492'!Y16)&gt;=10,第4表!U21&gt;'06492'!Y16*1.5,第4表!U21-'06492'!Y16&gt;0)</f>
        <v>#VALUE!</v>
      </c>
      <c r="U75" s="688" t="e">
        <f>AND(ABS(第4表!V21-'06492'!Z16)&gt;=10,第4表!V21&gt;'06492'!Z16*1.5,第4表!V21-'06492'!Z16&gt;0)</f>
        <v>#VALUE!</v>
      </c>
      <c r="V75" s="688" t="e">
        <f>AND(ABS(第4表!W21-'06492'!AA16)&gt;=10,第4表!W21&gt;'06492'!AA16*1.5,第4表!W21-'06492'!AA16&gt;0)</f>
        <v>#VALUE!</v>
      </c>
      <c r="W75" s="688" t="e">
        <f>AND(ABS(第4表!X21-'06492'!AB16)&gt;=10,第4表!X21&gt;'06492'!AB16*1.5,第4表!X21-'06492'!AB16&gt;0)</f>
        <v>#VALUE!</v>
      </c>
      <c r="X75" s="688" t="e">
        <f>AND(ABS(第4表!Y21-'06492'!AC16)&gt;=10,第4表!Y21&gt;'06492'!AC16*1.5,第4表!Y21-'06492'!AC16&gt;0)</f>
        <v>#VALUE!</v>
      </c>
      <c r="Y75" s="688" t="e">
        <f>AND(ABS(第4表!Z21-'06492'!AD16)&gt;=10,第4表!Z21&gt;'06492'!AD16*1.5,第4表!Z21-'06492'!AD16&gt;0)</f>
        <v>#VALUE!</v>
      </c>
      <c r="Z75" s="688" t="e">
        <f>AND(ABS(第4表!AA21-'06492'!AE16)&gt;=10,第4表!AA21&gt;'06492'!AE16*1.5,第4表!AA21-'06492'!AE16&gt;0)</f>
        <v>#VALUE!</v>
      </c>
      <c r="AA75" s="688" t="e">
        <f>AND(ABS(第4表!AB21-'06492'!AF16)&gt;=10,第4表!AB21&gt;'06492'!AF16*1.5,第4表!AB21-'06492'!AF16&gt;0)</f>
        <v>#VALUE!</v>
      </c>
      <c r="AB75" s="688" t="e">
        <f>AND(ABS(第4表!AC21-'06492'!AG16)&gt;=10,第4表!AC21&gt;'06492'!AG16*1.5,第4表!AC21-'06492'!AG16&gt;0)</f>
        <v>#VALUE!</v>
      </c>
      <c r="AC75" s="688" t="e">
        <f>AND(ABS(第4表!AD21-'06492'!AH16)&gt;=10,第4表!AD21&gt;'06492'!AH16*1.5,第4表!AD21-'06492'!AH16&gt;0)</f>
        <v>#VALUE!</v>
      </c>
      <c r="AD75" s="688" t="e">
        <f>AND(ABS(第4表!AE21-'06492'!AI16)&gt;=10,第4表!AE21&gt;'06492'!AI16*1.5,第4表!AE21-'06492'!AI16&gt;0)</f>
        <v>#VALUE!</v>
      </c>
      <c r="AE75" s="688" t="e">
        <f>AND(ABS(第4表!AF21-'06492'!AJ16)&gt;=10,第4表!AF21&gt;'06492'!AJ16*1.5,第4表!AF21-'06492'!AJ16&gt;0)</f>
        <v>#VALUE!</v>
      </c>
    </row>
    <row r="76" spans="1:31">
      <c r="B76" s="178" t="s">
        <v>25</v>
      </c>
      <c r="C76" s="688" t="e">
        <f>AND(ABS(第4表!D22-'06492'!D17)&gt;=10,第4表!D22&gt;'06492'!D17*1.5,第4表!D22-'06492'!D17&gt;0)</f>
        <v>#VALUE!</v>
      </c>
      <c r="D76" s="689"/>
      <c r="E76" s="689"/>
      <c r="F76" s="689"/>
      <c r="G76" s="688" t="e">
        <f>AND(ABS(第4表!H22-'06492'!L17)&gt;=10,第4表!H22&gt;'06492'!L17*1.5,第4表!H22-'06492'!L17&gt;0)</f>
        <v>#VALUE!</v>
      </c>
      <c r="H76" s="688" t="e">
        <f>AND(ABS(第4表!I22-'06492'!M17)&gt;=10,第4表!I22&gt;'06492'!M17*1.5,第4表!I22-'06492'!M17&gt;0)</f>
        <v>#VALUE!</v>
      </c>
      <c r="I76" s="688" t="e">
        <f>AND(ABS(第4表!J22-'06492'!N17)&gt;=10,第4表!J22&gt;'06492'!N17*1.5,第4表!J22-'06492'!N17&gt;0)</f>
        <v>#VALUE!</v>
      </c>
      <c r="J76" s="688" t="e">
        <f>AND(ABS(第4表!K22-'06492'!O17)&gt;=10,第4表!K22&gt;'06492'!O17*1.5,第4表!K22-'06492'!O17&gt;0)</f>
        <v>#VALUE!</v>
      </c>
      <c r="K76" s="688" t="e">
        <f>AND(ABS(第4表!L22-'06492'!P17)&gt;=10,第4表!L22&gt;'06492'!P17*1.5,第4表!L22-'06492'!P17&gt;0)</f>
        <v>#VALUE!</v>
      </c>
      <c r="L76" s="688" t="e">
        <f>AND(ABS(第4表!M22-'06492'!Q17)&gt;=10,第4表!M22&gt;'06492'!Q17*1.5,第4表!M22-'06492'!Q17&gt;0)</f>
        <v>#VALUE!</v>
      </c>
      <c r="M76" s="688" t="e">
        <f>AND(ABS(第4表!N22-'06492'!R17)&gt;=10,第4表!N22&gt;'06492'!R17*1.5,第4表!N22-'06492'!R17&gt;0)</f>
        <v>#VALUE!</v>
      </c>
      <c r="N76" s="688" t="e">
        <f>AND(ABS(第4表!O22-'06492'!S17)&gt;=10,第4表!O22&gt;'06492'!S17*1.5,第4表!O22-'06492'!S17&gt;0)</f>
        <v>#VALUE!</v>
      </c>
      <c r="O76" s="688" t="e">
        <f>AND(ABS(第4表!P22-'06492'!T17)&gt;=10,第4表!P22&gt;'06492'!T17*1.5,第4表!P22-'06492'!T17&gt;0)</f>
        <v>#VALUE!</v>
      </c>
      <c r="P76" s="688" t="e">
        <f>AND(ABS(第4表!Q22-'06492'!U17)&gt;=10,第4表!Q22&gt;'06492'!U17*1.5,第4表!Q22-'06492'!U17&gt;0)</f>
        <v>#VALUE!</v>
      </c>
      <c r="Q76" s="688" t="e">
        <f>AND(ABS(第4表!R22-'06492'!V17)&gt;=10,第4表!R22&gt;'06492'!V17*1.5,第4表!R22-'06492'!V17&gt;0)</f>
        <v>#VALUE!</v>
      </c>
      <c r="R76" s="688" t="e">
        <f>AND(ABS(第4表!S22-'06492'!W17)&gt;=10,第4表!S22&gt;'06492'!W17*1.5,第4表!S22-'06492'!W17&gt;0)</f>
        <v>#VALUE!</v>
      </c>
      <c r="S76" s="688" t="e">
        <f>AND(ABS(第4表!T22-'06492'!X17)&gt;=10,第4表!T22&gt;'06492'!X17*1.5,第4表!T22-'06492'!X17&gt;0)</f>
        <v>#VALUE!</v>
      </c>
      <c r="T76" s="688" t="e">
        <f>AND(ABS(第4表!U22-'06492'!Y17)&gt;=10,第4表!U22&gt;'06492'!Y17*1.5,第4表!U22-'06492'!Y17&gt;0)</f>
        <v>#VALUE!</v>
      </c>
      <c r="U76" s="688" t="e">
        <f>AND(ABS(第4表!V22-'06492'!Z17)&gt;=10,第4表!V22&gt;'06492'!Z17*1.5,第4表!V22-'06492'!Z17&gt;0)</f>
        <v>#VALUE!</v>
      </c>
      <c r="V76" s="688" t="e">
        <f>AND(ABS(第4表!W22-'06492'!AA17)&gt;=10,第4表!W22&gt;'06492'!AA17*1.5,第4表!W22-'06492'!AA17&gt;0)</f>
        <v>#VALUE!</v>
      </c>
      <c r="W76" s="688" t="e">
        <f>AND(ABS(第4表!X22-'06492'!AB17)&gt;=10,第4表!X22&gt;'06492'!AB17*1.5,第4表!X22-'06492'!AB17&gt;0)</f>
        <v>#VALUE!</v>
      </c>
      <c r="X76" s="688" t="e">
        <f>AND(ABS(第4表!Y22-'06492'!AC17)&gt;=10,第4表!Y22&gt;'06492'!AC17*1.5,第4表!Y22-'06492'!AC17&gt;0)</f>
        <v>#VALUE!</v>
      </c>
      <c r="Y76" s="688" t="e">
        <f>AND(ABS(第4表!Z22-'06492'!AD17)&gt;=10,第4表!Z22&gt;'06492'!AD17*1.5,第4表!Z22-'06492'!AD17&gt;0)</f>
        <v>#VALUE!</v>
      </c>
      <c r="Z76" s="688" t="e">
        <f>AND(ABS(第4表!AA22-'06492'!AE17)&gt;=10,第4表!AA22&gt;'06492'!AE17*1.5,第4表!AA22-'06492'!AE17&gt;0)</f>
        <v>#VALUE!</v>
      </c>
      <c r="AA76" s="688" t="e">
        <f>AND(ABS(第4表!AB22-'06492'!AF17)&gt;=10,第4表!AB22&gt;'06492'!AF17*1.5,第4表!AB22-'06492'!AF17&gt;0)</f>
        <v>#VALUE!</v>
      </c>
      <c r="AB76" s="688" t="e">
        <f>AND(ABS(第4表!AC22-'06492'!AG17)&gt;=10,第4表!AC22&gt;'06492'!AG17*1.5,第4表!AC22-'06492'!AG17&gt;0)</f>
        <v>#VALUE!</v>
      </c>
      <c r="AC76" s="688" t="e">
        <f>AND(ABS(第4表!AD22-'06492'!AH17)&gt;=10,第4表!AD22&gt;'06492'!AH17*1.5,第4表!AD22-'06492'!AH17&gt;0)</f>
        <v>#VALUE!</v>
      </c>
      <c r="AD76" s="688" t="e">
        <f>AND(ABS(第4表!AE22-'06492'!AI17)&gt;=10,第4表!AE22&gt;'06492'!AI17*1.5,第4表!AE22-'06492'!AI17&gt;0)</f>
        <v>#VALUE!</v>
      </c>
      <c r="AE76" s="688" t="e">
        <f>AND(ABS(第4表!AF22-'06492'!AJ17)&gt;=10,第4表!AF22&gt;'06492'!AJ17*1.5,第4表!AF22-'06492'!AJ17&gt;0)</f>
        <v>#VALUE!</v>
      </c>
    </row>
    <row r="77" spans="1:31">
      <c r="B77" s="178" t="s">
        <v>26</v>
      </c>
      <c r="C77" s="688" t="e">
        <f>AND(ABS(第4表!D23-'06492'!D18)&gt;=10,第4表!D23&gt;'06492'!D18*1.5,第4表!D23-'06492'!D18&gt;0)</f>
        <v>#VALUE!</v>
      </c>
      <c r="D77" s="689"/>
      <c r="E77" s="689"/>
      <c r="F77" s="689"/>
      <c r="G77" s="688" t="e">
        <f>AND(ABS(第4表!H23-'06492'!L18)&gt;=10,第4表!H23&gt;'06492'!L18*1.5,第4表!H23-'06492'!L18&gt;0)</f>
        <v>#VALUE!</v>
      </c>
      <c r="H77" s="688" t="e">
        <f>AND(ABS(第4表!I23-'06492'!M18)&gt;=10,第4表!I23&gt;'06492'!M18*1.5,第4表!I23-'06492'!M18&gt;0)</f>
        <v>#VALUE!</v>
      </c>
      <c r="I77" s="688" t="e">
        <f>AND(ABS(第4表!J23-'06492'!N18)&gt;=10,第4表!J23&gt;'06492'!N18*1.5,第4表!J23-'06492'!N18&gt;0)</f>
        <v>#VALUE!</v>
      </c>
      <c r="J77" s="688" t="e">
        <f>AND(ABS(第4表!K23-'06492'!O18)&gt;=10,第4表!K23&gt;'06492'!O18*1.5,第4表!K23-'06492'!O18&gt;0)</f>
        <v>#VALUE!</v>
      </c>
      <c r="K77" s="688" t="e">
        <f>AND(ABS(第4表!L23-'06492'!P18)&gt;=10,第4表!L23&gt;'06492'!P18*1.5,第4表!L23-'06492'!P18&gt;0)</f>
        <v>#VALUE!</v>
      </c>
      <c r="L77" s="688" t="e">
        <f>AND(ABS(第4表!M23-'06492'!Q18)&gt;=10,第4表!M23&gt;'06492'!Q18*1.5,第4表!M23-'06492'!Q18&gt;0)</f>
        <v>#VALUE!</v>
      </c>
      <c r="M77" s="688" t="e">
        <f>AND(ABS(第4表!N23-'06492'!R18)&gt;=10,第4表!N23&gt;'06492'!R18*1.5,第4表!N23-'06492'!R18&gt;0)</f>
        <v>#VALUE!</v>
      </c>
      <c r="N77" s="688" t="e">
        <f>AND(ABS(第4表!O23-'06492'!S18)&gt;=10,第4表!O23&gt;'06492'!S18*1.5,第4表!O23-'06492'!S18&gt;0)</f>
        <v>#VALUE!</v>
      </c>
      <c r="O77" s="688" t="e">
        <f>AND(ABS(第4表!P23-'06492'!T18)&gt;=10,第4表!P23&gt;'06492'!T18*1.5,第4表!P23-'06492'!T18&gt;0)</f>
        <v>#VALUE!</v>
      </c>
      <c r="P77" s="688" t="e">
        <f>AND(ABS(第4表!Q23-'06492'!U18)&gt;=10,第4表!Q23&gt;'06492'!U18*1.5,第4表!Q23-'06492'!U18&gt;0)</f>
        <v>#VALUE!</v>
      </c>
      <c r="Q77" s="688" t="e">
        <f>AND(ABS(第4表!R23-'06492'!V18)&gt;=10,第4表!R23&gt;'06492'!V18*1.5,第4表!R23-'06492'!V18&gt;0)</f>
        <v>#VALUE!</v>
      </c>
      <c r="R77" s="688" t="e">
        <f>AND(ABS(第4表!S23-'06492'!W18)&gt;=10,第4表!S23&gt;'06492'!W18*1.5,第4表!S23-'06492'!W18&gt;0)</f>
        <v>#VALUE!</v>
      </c>
      <c r="S77" s="688" t="e">
        <f>AND(ABS(第4表!T23-'06492'!X18)&gt;=10,第4表!T23&gt;'06492'!X18*1.5,第4表!T23-'06492'!X18&gt;0)</f>
        <v>#VALUE!</v>
      </c>
      <c r="T77" s="688" t="e">
        <f>AND(ABS(第4表!U23-'06492'!Y18)&gt;=10,第4表!U23&gt;'06492'!Y18*1.5,第4表!U23-'06492'!Y18&gt;0)</f>
        <v>#VALUE!</v>
      </c>
      <c r="U77" s="688" t="e">
        <f>AND(ABS(第4表!V23-'06492'!Z18)&gt;=10,第4表!V23&gt;'06492'!Z18*1.5,第4表!V23-'06492'!Z18&gt;0)</f>
        <v>#VALUE!</v>
      </c>
      <c r="V77" s="688" t="e">
        <f>AND(ABS(第4表!W23-'06492'!AA18)&gt;=10,第4表!W23&gt;'06492'!AA18*1.5,第4表!W23-'06492'!AA18&gt;0)</f>
        <v>#VALUE!</v>
      </c>
      <c r="W77" s="688" t="e">
        <f>AND(ABS(第4表!X23-'06492'!AB18)&gt;=10,第4表!X23&gt;'06492'!AB18*1.5,第4表!X23-'06492'!AB18&gt;0)</f>
        <v>#VALUE!</v>
      </c>
      <c r="X77" s="688" t="e">
        <f>AND(ABS(第4表!Y23-'06492'!AC18)&gt;=10,第4表!Y23&gt;'06492'!AC18*1.5,第4表!Y23-'06492'!AC18&gt;0)</f>
        <v>#VALUE!</v>
      </c>
      <c r="Y77" s="688" t="e">
        <f>AND(ABS(第4表!Z23-'06492'!AD18)&gt;=10,第4表!Z23&gt;'06492'!AD18*1.5,第4表!Z23-'06492'!AD18&gt;0)</f>
        <v>#VALUE!</v>
      </c>
      <c r="Z77" s="688" t="e">
        <f>AND(ABS(第4表!AA23-'06492'!AE18)&gt;=10,第4表!AA23&gt;'06492'!AE18*1.5,第4表!AA23-'06492'!AE18&gt;0)</f>
        <v>#VALUE!</v>
      </c>
      <c r="AA77" s="688" t="e">
        <f>AND(ABS(第4表!AB23-'06492'!AF18)&gt;=10,第4表!AB23&gt;'06492'!AF18*1.5,第4表!AB23-'06492'!AF18&gt;0)</f>
        <v>#VALUE!</v>
      </c>
      <c r="AB77" s="688" t="e">
        <f>AND(ABS(第4表!AC23-'06492'!AG18)&gt;=10,第4表!AC23&gt;'06492'!AG18*1.5,第4表!AC23-'06492'!AG18&gt;0)</f>
        <v>#VALUE!</v>
      </c>
      <c r="AC77" s="688" t="e">
        <f>AND(ABS(第4表!AD23-'06492'!AH18)&gt;=10,第4表!AD23&gt;'06492'!AH18*1.5,第4表!AD23-'06492'!AH18&gt;0)</f>
        <v>#VALUE!</v>
      </c>
      <c r="AD77" s="688" t="e">
        <f>AND(ABS(第4表!AE23-'06492'!AI18)&gt;=10,第4表!AE23&gt;'06492'!AI18*1.5,第4表!AE23-'06492'!AI18&gt;0)</f>
        <v>#VALUE!</v>
      </c>
      <c r="AE77" s="688" t="e">
        <f>AND(ABS(第4表!AF23-'06492'!AJ18)&gt;=10,第4表!AF23&gt;'06492'!AJ18*1.5,第4表!AF23-'06492'!AJ18&gt;0)</f>
        <v>#VALUE!</v>
      </c>
    </row>
    <row r="78" spans="1:31">
      <c r="B78" s="178" t="s">
        <v>27</v>
      </c>
      <c r="C78" s="688" t="e">
        <f>AND(ABS(第4表!D24-'06492'!D19)&gt;=10,第4表!D24&gt;'06492'!D19*1.5,第4表!D24-'06492'!D19&gt;0)</f>
        <v>#VALUE!</v>
      </c>
      <c r="D78" s="689"/>
      <c r="E78" s="689"/>
      <c r="F78" s="689"/>
      <c r="G78" s="688" t="e">
        <f>AND(ABS(第4表!H24-'06492'!L19)&gt;=10,第4表!H24&gt;'06492'!L19*1.5,第4表!H24-'06492'!L19&gt;0)</f>
        <v>#VALUE!</v>
      </c>
      <c r="H78" s="688" t="e">
        <f>AND(ABS(第4表!I24-'06492'!M19)&gt;=10,第4表!I24&gt;'06492'!M19*1.5,第4表!I24-'06492'!M19&gt;0)</f>
        <v>#VALUE!</v>
      </c>
      <c r="I78" s="688" t="e">
        <f>AND(ABS(第4表!J24-'06492'!N19)&gt;=10,第4表!J24&gt;'06492'!N19*1.5,第4表!J24-'06492'!N19&gt;0)</f>
        <v>#VALUE!</v>
      </c>
      <c r="J78" s="688" t="e">
        <f>AND(ABS(第4表!K24-'06492'!O19)&gt;=10,第4表!K24&gt;'06492'!O19*1.5,第4表!K24-'06492'!O19&gt;0)</f>
        <v>#VALUE!</v>
      </c>
      <c r="K78" s="688" t="e">
        <f>AND(ABS(第4表!L24-'06492'!P19)&gt;=10,第4表!L24&gt;'06492'!P19*1.5,第4表!L24-'06492'!P19&gt;0)</f>
        <v>#VALUE!</v>
      </c>
      <c r="L78" s="688" t="e">
        <f>AND(ABS(第4表!M24-'06492'!Q19)&gt;=10,第4表!M24&gt;'06492'!Q19*1.5,第4表!M24-'06492'!Q19&gt;0)</f>
        <v>#VALUE!</v>
      </c>
      <c r="M78" s="688" t="e">
        <f>AND(ABS(第4表!N24-'06492'!R19)&gt;=10,第4表!N24&gt;'06492'!R19*1.5,第4表!N24-'06492'!R19&gt;0)</f>
        <v>#VALUE!</v>
      </c>
      <c r="N78" s="688" t="e">
        <f>AND(ABS(第4表!O24-'06492'!S19)&gt;=10,第4表!O24&gt;'06492'!S19*1.5,第4表!O24-'06492'!S19&gt;0)</f>
        <v>#VALUE!</v>
      </c>
      <c r="O78" s="688" t="e">
        <f>AND(ABS(第4表!P24-'06492'!T19)&gt;=10,第4表!P24&gt;'06492'!T19*1.5,第4表!P24-'06492'!T19&gt;0)</f>
        <v>#VALUE!</v>
      </c>
      <c r="P78" s="688" t="e">
        <f>AND(ABS(第4表!Q24-'06492'!U19)&gt;=10,第4表!Q24&gt;'06492'!U19*1.5,第4表!Q24-'06492'!U19&gt;0)</f>
        <v>#VALUE!</v>
      </c>
      <c r="Q78" s="688" t="e">
        <f>AND(ABS(第4表!R24-'06492'!V19)&gt;=10,第4表!R24&gt;'06492'!V19*1.5,第4表!R24-'06492'!V19&gt;0)</f>
        <v>#VALUE!</v>
      </c>
      <c r="R78" s="688" t="e">
        <f>AND(ABS(第4表!S24-'06492'!W19)&gt;=10,第4表!S24&gt;'06492'!W19*1.5,第4表!S24-'06492'!W19&gt;0)</f>
        <v>#VALUE!</v>
      </c>
      <c r="S78" s="688" t="e">
        <f>AND(ABS(第4表!T24-'06492'!X19)&gt;=10,第4表!T24&gt;'06492'!X19*1.5,第4表!T24-'06492'!X19&gt;0)</f>
        <v>#VALUE!</v>
      </c>
      <c r="T78" s="688" t="e">
        <f>AND(ABS(第4表!U24-'06492'!Y19)&gt;=10,第4表!U24&gt;'06492'!Y19*1.5,第4表!U24-'06492'!Y19&gt;0)</f>
        <v>#VALUE!</v>
      </c>
      <c r="U78" s="688" t="e">
        <f>AND(ABS(第4表!V24-'06492'!Z19)&gt;=10,第4表!V24&gt;'06492'!Z19*1.5,第4表!V24-'06492'!Z19&gt;0)</f>
        <v>#VALUE!</v>
      </c>
      <c r="V78" s="688" t="e">
        <f>AND(ABS(第4表!W24-'06492'!AA19)&gt;=10,第4表!W24&gt;'06492'!AA19*1.5,第4表!W24-'06492'!AA19&gt;0)</f>
        <v>#VALUE!</v>
      </c>
      <c r="W78" s="688" t="e">
        <f>AND(ABS(第4表!X24-'06492'!AB19)&gt;=10,第4表!X24&gt;'06492'!AB19*1.5,第4表!X24-'06492'!AB19&gt;0)</f>
        <v>#VALUE!</v>
      </c>
      <c r="X78" s="688" t="e">
        <f>AND(ABS(第4表!Y24-'06492'!AC19)&gt;=10,第4表!Y24&gt;'06492'!AC19*1.5,第4表!Y24-'06492'!AC19&gt;0)</f>
        <v>#VALUE!</v>
      </c>
      <c r="Y78" s="688" t="e">
        <f>AND(ABS(第4表!Z24-'06492'!AD19)&gt;=10,第4表!Z24&gt;'06492'!AD19*1.5,第4表!Z24-'06492'!AD19&gt;0)</f>
        <v>#VALUE!</v>
      </c>
      <c r="Z78" s="688" t="e">
        <f>AND(ABS(第4表!AA24-'06492'!AE19)&gt;=10,第4表!AA24&gt;'06492'!AE19*1.5,第4表!AA24-'06492'!AE19&gt;0)</f>
        <v>#VALUE!</v>
      </c>
      <c r="AA78" s="688" t="e">
        <f>AND(ABS(第4表!AB24-'06492'!AF19)&gt;=10,第4表!AB24&gt;'06492'!AF19*1.5,第4表!AB24-'06492'!AF19&gt;0)</f>
        <v>#VALUE!</v>
      </c>
      <c r="AB78" s="688" t="e">
        <f>AND(ABS(第4表!AC24-'06492'!AG19)&gt;=10,第4表!AC24&gt;'06492'!AG19*1.5,第4表!AC24-'06492'!AG19&gt;0)</f>
        <v>#VALUE!</v>
      </c>
      <c r="AC78" s="688" t="e">
        <f>AND(ABS(第4表!AD24-'06492'!AH19)&gt;=10,第4表!AD24&gt;'06492'!AH19*1.5,第4表!AD24-'06492'!AH19&gt;0)</f>
        <v>#VALUE!</v>
      </c>
      <c r="AD78" s="688" t="e">
        <f>AND(ABS(第4表!AE24-'06492'!AI19)&gt;=10,第4表!AE24&gt;'06492'!AI19*1.5,第4表!AE24-'06492'!AI19&gt;0)</f>
        <v>#VALUE!</v>
      </c>
      <c r="AE78" s="688" t="e">
        <f>AND(ABS(第4表!AF24-'06492'!AJ19)&gt;=10,第4表!AF24&gt;'06492'!AJ19*1.5,第4表!AF24-'06492'!AJ19&gt;0)</f>
        <v>#VALUE!</v>
      </c>
    </row>
    <row r="79" spans="1:31">
      <c r="A79" t="s">
        <v>562</v>
      </c>
      <c r="B79" s="178" t="s">
        <v>561</v>
      </c>
      <c r="C79" s="690" t="e">
        <f>AND(ABS(第4表!D20-'06492'!D15)&gt;=10, (ABS(第4表!D20-'06492'!D15)/ABS('06492'!D15))&gt;50%,第4表!D20-'06492'!D15&lt;0)</f>
        <v>#VALUE!</v>
      </c>
      <c r="D79" s="689"/>
      <c r="E79" s="689"/>
      <c r="F79" s="689"/>
      <c r="G79" s="690" t="e">
        <f>AND(ABS(第4表!H20-'06492'!L15)&gt;=10, (ABS(第4表!H20-'06492'!L15)/ABS('06492'!L15))&gt;50%,第4表!H20-'06492'!L15&lt;0)</f>
        <v>#VALUE!</v>
      </c>
      <c r="H79" s="690" t="e">
        <f>AND(ABS(第4表!I20-'06492'!M15)&gt;=10, (ABS(第4表!I20-'06492'!M15)/ABS('06492'!M15))&gt;50%,第4表!I20-'06492'!M15&lt;0)</f>
        <v>#VALUE!</v>
      </c>
      <c r="I79" s="690" t="e">
        <f>AND(ABS(第4表!J20-'06492'!N15)&gt;=10, (ABS(第4表!J20-'06492'!N15)/ABS('06492'!N15))&gt;50%,第4表!J20-'06492'!N15&lt;0)</f>
        <v>#VALUE!</v>
      </c>
      <c r="J79" s="690" t="e">
        <f>AND(ABS(第4表!K20-'06492'!O15)&gt;=10, (ABS(第4表!K20-'06492'!O15)/ABS('06492'!O15))&gt;50%,第4表!K20-'06492'!O15&lt;0)</f>
        <v>#VALUE!</v>
      </c>
      <c r="K79" s="690" t="e">
        <f>AND(ABS(第4表!L20-'06492'!P15)&gt;=10, (ABS(第4表!L20-'06492'!P15)/ABS('06492'!P15))&gt;50%,第4表!L20-'06492'!P15&lt;0)</f>
        <v>#VALUE!</v>
      </c>
      <c r="L79" s="690" t="e">
        <f>AND(ABS(第4表!M20-'06492'!Q15)&gt;=10, (ABS(第4表!M20-'06492'!Q15)/ABS('06492'!Q15))&gt;50%,第4表!M20-'06492'!Q15&lt;0)</f>
        <v>#VALUE!</v>
      </c>
      <c r="M79" s="690" t="e">
        <f>AND(ABS(第4表!N20-'06492'!R15)&gt;=10, (ABS(第4表!N20-'06492'!R15)/ABS('06492'!R15))&gt;50%,第4表!N20-'06492'!R15&lt;0)</f>
        <v>#VALUE!</v>
      </c>
      <c r="N79" s="690" t="e">
        <f>AND(ABS(第4表!O20-'06492'!S15)&gt;=10, (ABS(第4表!O20-'06492'!S15)/ABS('06492'!S15))&gt;50%,第4表!O20-'06492'!S15&lt;0)</f>
        <v>#VALUE!</v>
      </c>
      <c r="O79" s="690" t="e">
        <f>AND(ABS(第4表!P20-'06492'!T15)&gt;=10, (ABS(第4表!P20-'06492'!T15)/ABS('06492'!T15))&gt;50%,第4表!P20-'06492'!T15&lt;0)</f>
        <v>#VALUE!</v>
      </c>
      <c r="P79" s="690" t="e">
        <f>AND(ABS(第4表!Q20-'06492'!U15)&gt;=10, (ABS(第4表!Q20-'06492'!U15)/ABS('06492'!U15))&gt;50%,第4表!Q20-'06492'!U15&lt;0)</f>
        <v>#VALUE!</v>
      </c>
      <c r="Q79" s="690" t="e">
        <f>AND(ABS(第4表!R20-'06492'!V15)&gt;=10, (ABS(第4表!R20-'06492'!V15)/ABS('06492'!V15))&gt;50%,第4表!R20-'06492'!V15&lt;0)</f>
        <v>#VALUE!</v>
      </c>
      <c r="R79" s="690" t="e">
        <f>AND(ABS(第4表!S20-'06492'!W15)&gt;=10, (ABS(第4表!S20-'06492'!W15)/ABS('06492'!W15))&gt;50%,第4表!S20-'06492'!W15&lt;0)</f>
        <v>#VALUE!</v>
      </c>
      <c r="S79" s="690" t="e">
        <f>AND(ABS(第4表!T20-'06492'!X15)&gt;=10, (ABS(第4表!T20-'06492'!X15)/ABS('06492'!X15))&gt;50%,第4表!T20-'06492'!X15&lt;0)</f>
        <v>#VALUE!</v>
      </c>
      <c r="T79" s="690" t="e">
        <f>AND(ABS(第4表!U20-'06492'!Y15)&gt;=10, (ABS(第4表!U20-'06492'!Y15)/ABS('06492'!Y15))&gt;50%,第4表!U20-'06492'!Y15&lt;0)</f>
        <v>#VALUE!</v>
      </c>
      <c r="U79" s="690" t="e">
        <f>AND(ABS(第4表!V20-'06492'!Z15)&gt;=10, (ABS(第4表!V20-'06492'!Z15)/ABS('06492'!Z15))&gt;50%,第4表!V20-'06492'!Z15&lt;0)</f>
        <v>#VALUE!</v>
      </c>
      <c r="V79" s="690" t="e">
        <f>AND(ABS(第4表!W20-'06492'!AA15)&gt;=10, (ABS(第4表!W20-'06492'!AA15)/ABS('06492'!AA15))&gt;50%,第4表!W20-'06492'!AA15&lt;0)</f>
        <v>#VALUE!</v>
      </c>
      <c r="W79" s="690" t="e">
        <f>AND(ABS(第4表!X20-'06492'!AB15)&gt;=10, (ABS(第4表!X20-'06492'!AB15)/ABS('06492'!AB15))&gt;50%,第4表!X20-'06492'!AB15&lt;0)</f>
        <v>#VALUE!</v>
      </c>
      <c r="X79" s="690" t="e">
        <f>AND(ABS(第4表!Y20-'06492'!AC15)&gt;=10, (ABS(第4表!Y20-'06492'!AC15)/ABS('06492'!AC15))&gt;50%,第4表!Y20-'06492'!AC15&lt;0)</f>
        <v>#VALUE!</v>
      </c>
      <c r="Y79" s="690" t="e">
        <f>AND(ABS(第4表!Z20-'06492'!AD15)&gt;=10, (ABS(第4表!Z20-'06492'!AD15)/ABS('06492'!AD15))&gt;50%,第4表!Z20-'06492'!AD15&lt;0)</f>
        <v>#VALUE!</v>
      </c>
      <c r="Z79" s="690" t="e">
        <f>AND(ABS(第4表!AA20-'06492'!AE15)&gt;=10, (ABS(第4表!AA20-'06492'!AE15)/ABS('06492'!AE15))&gt;50%,第4表!AA20-'06492'!AE15&lt;0)</f>
        <v>#VALUE!</v>
      </c>
      <c r="AA79" s="690" t="e">
        <f>AND(ABS(第4表!AB20-'06492'!AF15)&gt;=10, (ABS(第4表!AB20-'06492'!AF15)/ABS('06492'!AF15))&gt;50%,第4表!AB20-'06492'!AF15&lt;0)</f>
        <v>#VALUE!</v>
      </c>
      <c r="AB79" s="690" t="e">
        <f>AND(ABS(第4表!AC20-'06492'!AG15)&gt;=10, (ABS(第4表!AC20-'06492'!AG15)/ABS('06492'!AG15))&gt;50%,第4表!AC20-'06492'!AG15&lt;0)</f>
        <v>#VALUE!</v>
      </c>
      <c r="AC79" s="690" t="e">
        <f>AND(ABS(第4表!AD20-'06492'!AH15)&gt;=10, (ABS(第4表!AD20-'06492'!AH15)/ABS('06492'!AH15))&gt;50%,第4表!AD20-'06492'!AH15&lt;0)</f>
        <v>#VALUE!</v>
      </c>
      <c r="AD79" s="690" t="e">
        <f>AND(ABS(第4表!AE20-'06492'!AI15)&gt;=10, (ABS(第4表!AE20-'06492'!AI15)/ABS('06492'!AI15))&gt;50%,第4表!AE20-'06492'!AI15&lt;0)</f>
        <v>#VALUE!</v>
      </c>
      <c r="AE79" s="690" t="e">
        <f>AND(ABS(第4表!AF20-'06492'!AJ15)&gt;=10, (ABS(第4表!AF20-'06492'!AJ15)/ABS('06492'!AJ15))&gt;50%,第4表!AF20-'06492'!AJ15&lt;0)</f>
        <v>#VALUE!</v>
      </c>
    </row>
    <row r="80" spans="1:31">
      <c r="B80" s="178" t="s">
        <v>24</v>
      </c>
      <c r="C80" s="690" t="e">
        <f>AND(ABS(第4表!D21-'06492'!D16)&gt;=10, (ABS(第4表!D21-'06492'!D16)/ABS('06492'!D16))&gt;50%,第4表!D21-'06492'!D16&lt;0)</f>
        <v>#VALUE!</v>
      </c>
      <c r="D80" s="689"/>
      <c r="E80" s="689"/>
      <c r="F80" s="689"/>
      <c r="G80" s="690" t="e">
        <f>AND(ABS(第4表!H21-'06492'!L16)&gt;=10, (ABS(第4表!H21-'06492'!L16)/ABS('06492'!L16))&gt;50%,第4表!H21-'06492'!L16&lt;0)</f>
        <v>#VALUE!</v>
      </c>
      <c r="H80" s="690" t="e">
        <f>AND(ABS(第4表!I21-'06492'!M16)&gt;=10, (ABS(第4表!I21-'06492'!M16)/ABS('06492'!M16))&gt;50%,第4表!I21-'06492'!M16&lt;0)</f>
        <v>#VALUE!</v>
      </c>
      <c r="I80" s="690" t="e">
        <f>AND(ABS(第4表!J21-'06492'!N16)&gt;=10, (ABS(第4表!J21-'06492'!N16)/ABS('06492'!N16))&gt;50%,第4表!J21-'06492'!N16&lt;0)</f>
        <v>#VALUE!</v>
      </c>
      <c r="J80" s="690" t="e">
        <f>AND(ABS(第4表!K21-'06492'!O16)&gt;=10, (ABS(第4表!K21-'06492'!O16)/ABS('06492'!O16))&gt;50%,第4表!K21-'06492'!O16&lt;0)</f>
        <v>#VALUE!</v>
      </c>
      <c r="K80" s="690" t="e">
        <f>AND(ABS(第4表!L21-'06492'!P16)&gt;=10, (ABS(第4表!L21-'06492'!P16)/ABS('06492'!P16))&gt;50%,第4表!L21-'06492'!P16&lt;0)</f>
        <v>#VALUE!</v>
      </c>
      <c r="L80" s="690" t="e">
        <f>AND(ABS(第4表!M21-'06492'!Q16)&gt;=10, (ABS(第4表!M21-'06492'!Q16)/ABS('06492'!Q16))&gt;50%,第4表!M21-'06492'!Q16&lt;0)</f>
        <v>#VALUE!</v>
      </c>
      <c r="M80" s="690" t="e">
        <f>AND(ABS(第4表!N21-'06492'!R16)&gt;=10, (ABS(第4表!N21-'06492'!R16)/ABS('06492'!R16))&gt;50%,第4表!N21-'06492'!R16&lt;0)</f>
        <v>#VALUE!</v>
      </c>
      <c r="N80" s="690" t="e">
        <f>AND(ABS(第4表!O21-'06492'!S16)&gt;=10, (ABS(第4表!O21-'06492'!S16)/ABS('06492'!S16))&gt;50%,第4表!O21-'06492'!S16&lt;0)</f>
        <v>#VALUE!</v>
      </c>
      <c r="O80" s="690" t="e">
        <f>AND(ABS(第4表!P21-'06492'!T16)&gt;=10, (ABS(第4表!P21-'06492'!T16)/ABS('06492'!T16))&gt;50%,第4表!P21-'06492'!T16&lt;0)</f>
        <v>#VALUE!</v>
      </c>
      <c r="P80" s="690" t="e">
        <f>AND(ABS(第4表!Q21-'06492'!U16)&gt;=10, (ABS(第4表!Q21-'06492'!U16)/ABS('06492'!U16))&gt;50%,第4表!Q21-'06492'!U16&lt;0)</f>
        <v>#VALUE!</v>
      </c>
      <c r="Q80" s="690" t="e">
        <f>AND(ABS(第4表!R21-'06492'!V16)&gt;=10, (ABS(第4表!R21-'06492'!V16)/ABS('06492'!V16))&gt;50%,第4表!R21-'06492'!V16&lt;0)</f>
        <v>#VALUE!</v>
      </c>
      <c r="R80" s="690" t="e">
        <f>AND(ABS(第4表!S21-'06492'!W16)&gt;=10, (ABS(第4表!S21-'06492'!W16)/ABS('06492'!W16))&gt;50%,第4表!S21-'06492'!W16&lt;0)</f>
        <v>#VALUE!</v>
      </c>
      <c r="S80" s="690" t="e">
        <f>AND(ABS(第4表!T21-'06492'!X16)&gt;=10, (ABS(第4表!T21-'06492'!X16)/ABS('06492'!X16))&gt;50%,第4表!T21-'06492'!X16&lt;0)</f>
        <v>#VALUE!</v>
      </c>
      <c r="T80" s="690" t="e">
        <f>AND(ABS(第4表!U21-'06492'!Y16)&gt;=10, (ABS(第4表!U21-'06492'!Y16)/ABS('06492'!Y16))&gt;50%,第4表!U21-'06492'!Y16&lt;0)</f>
        <v>#VALUE!</v>
      </c>
      <c r="U80" s="690" t="e">
        <f>AND(ABS(第4表!V21-'06492'!Z16)&gt;=10, (ABS(第4表!V21-'06492'!Z16)/ABS('06492'!Z16))&gt;50%,第4表!V21-'06492'!Z16&lt;0)</f>
        <v>#VALUE!</v>
      </c>
      <c r="V80" s="690" t="e">
        <f>AND(ABS(第4表!W21-'06492'!AA16)&gt;=10, (ABS(第4表!W21-'06492'!AA16)/ABS('06492'!AA16))&gt;50%,第4表!W21-'06492'!AA16&lt;0)</f>
        <v>#VALUE!</v>
      </c>
      <c r="W80" s="690" t="e">
        <f>AND(ABS(第4表!X21-'06492'!AB16)&gt;=10, (ABS(第4表!X21-'06492'!AB16)/ABS('06492'!AB16))&gt;50%,第4表!X21-'06492'!AB16&lt;0)</f>
        <v>#VALUE!</v>
      </c>
      <c r="X80" s="690" t="e">
        <f>AND(ABS(第4表!Y21-'06492'!AC16)&gt;=10, (ABS(第4表!Y21-'06492'!AC16)/ABS('06492'!AC16))&gt;50%,第4表!Y21-'06492'!AC16&lt;0)</f>
        <v>#VALUE!</v>
      </c>
      <c r="Y80" s="690" t="e">
        <f>AND(ABS(第4表!Z21-'06492'!AD16)&gt;=10, (ABS(第4表!Z21-'06492'!AD16)/ABS('06492'!AD16))&gt;50%,第4表!Z21-'06492'!AD16&lt;0)</f>
        <v>#VALUE!</v>
      </c>
      <c r="Z80" s="690" t="e">
        <f>AND(ABS(第4表!AA21-'06492'!AE16)&gt;=10, (ABS(第4表!AA21-'06492'!AE16)/ABS('06492'!AE16))&gt;50%,第4表!AA21-'06492'!AE16&lt;0)</f>
        <v>#VALUE!</v>
      </c>
      <c r="AA80" s="690" t="e">
        <f>AND(ABS(第4表!AB21-'06492'!AF16)&gt;=10, (ABS(第4表!AB21-'06492'!AF16)/ABS('06492'!AF16))&gt;50%,第4表!AB21-'06492'!AF16&lt;0)</f>
        <v>#VALUE!</v>
      </c>
      <c r="AB80" s="690" t="e">
        <f>AND(ABS(第4表!AC21-'06492'!AG16)&gt;=10, (ABS(第4表!AC21-'06492'!AG16)/ABS('06492'!AG16))&gt;50%,第4表!AC21-'06492'!AG16&lt;0)</f>
        <v>#VALUE!</v>
      </c>
      <c r="AC80" s="690" t="e">
        <f>AND(ABS(第4表!AD21-'06492'!AH16)&gt;=10, (ABS(第4表!AD21-'06492'!AH16)/ABS('06492'!AH16))&gt;50%,第4表!AD21-'06492'!AH16&lt;0)</f>
        <v>#VALUE!</v>
      </c>
      <c r="AD80" s="690" t="e">
        <f>AND(ABS(第4表!AE21-'06492'!AI16)&gt;=10, (ABS(第4表!AE21-'06492'!AI16)/ABS('06492'!AI16))&gt;50%,第4表!AE21-'06492'!AI16&lt;0)</f>
        <v>#VALUE!</v>
      </c>
      <c r="AE80" s="690" t="e">
        <f>AND(ABS(第4表!AF21-'06492'!AJ16)&gt;=10, (ABS(第4表!AF21-'06492'!AJ16)/ABS('06492'!AJ16))&gt;50%,第4表!AF21-'06492'!AJ16&lt;0)</f>
        <v>#VALUE!</v>
      </c>
    </row>
    <row r="81" spans="1:31">
      <c r="B81" s="178" t="s">
        <v>25</v>
      </c>
      <c r="C81" s="690" t="e">
        <f>AND(ABS(第4表!D22-'06492'!D17)&gt;=10, (ABS(第4表!D22-'06492'!D17)/ABS('06492'!D17))&gt;50%,第4表!D22-'06492'!D17&lt;0)</f>
        <v>#VALUE!</v>
      </c>
      <c r="D81" s="689"/>
      <c r="E81" s="689"/>
      <c r="F81" s="689"/>
      <c r="G81" s="690" t="e">
        <f>AND(ABS(第4表!H22-'06492'!L17)&gt;=10, (ABS(第4表!H22-'06492'!L17)/ABS('06492'!L17))&gt;50%,第4表!H22-'06492'!L17&lt;0)</f>
        <v>#VALUE!</v>
      </c>
      <c r="H81" s="690" t="e">
        <f>AND(ABS(第4表!I22-'06492'!M17)&gt;=10, (ABS(第4表!I22-'06492'!M17)/ABS('06492'!M17))&gt;50%,第4表!I22-'06492'!M17&lt;0)</f>
        <v>#VALUE!</v>
      </c>
      <c r="I81" s="690" t="e">
        <f>AND(ABS(第4表!J22-'06492'!N17)&gt;=10, (ABS(第4表!J22-'06492'!N17)/ABS('06492'!N17))&gt;50%,第4表!J22-'06492'!N17&lt;0)</f>
        <v>#VALUE!</v>
      </c>
      <c r="J81" s="690" t="e">
        <f>AND(ABS(第4表!K22-'06492'!O17)&gt;=10, (ABS(第4表!K22-'06492'!O17)/ABS('06492'!O17))&gt;50%,第4表!K22-'06492'!O17&lt;0)</f>
        <v>#VALUE!</v>
      </c>
      <c r="K81" s="690" t="e">
        <f>AND(ABS(第4表!L22-'06492'!P17)&gt;=10, (ABS(第4表!L22-'06492'!P17)/ABS('06492'!P17))&gt;50%,第4表!L22-'06492'!P17&lt;0)</f>
        <v>#VALUE!</v>
      </c>
      <c r="L81" s="690" t="e">
        <f>AND(ABS(第4表!M22-'06492'!Q17)&gt;=10, (ABS(第4表!M22-'06492'!Q17)/ABS('06492'!Q17))&gt;50%,第4表!M22-'06492'!Q17&lt;0)</f>
        <v>#VALUE!</v>
      </c>
      <c r="M81" s="690" t="e">
        <f>AND(ABS(第4表!N22-'06492'!R17)&gt;=10, (ABS(第4表!N22-'06492'!R17)/ABS('06492'!R17))&gt;50%,第4表!N22-'06492'!R17&lt;0)</f>
        <v>#VALUE!</v>
      </c>
      <c r="N81" s="690" t="e">
        <f>AND(ABS(第4表!O22-'06492'!S17)&gt;=10, (ABS(第4表!O22-'06492'!S17)/ABS('06492'!S17))&gt;50%,第4表!O22-'06492'!S17&lt;0)</f>
        <v>#VALUE!</v>
      </c>
      <c r="O81" s="690" t="e">
        <f>AND(ABS(第4表!P22-'06492'!T17)&gt;=10, (ABS(第4表!P22-'06492'!T17)/ABS('06492'!T17))&gt;50%,第4表!P22-'06492'!T17&lt;0)</f>
        <v>#VALUE!</v>
      </c>
      <c r="P81" s="690" t="e">
        <f>AND(ABS(第4表!Q22-'06492'!U17)&gt;=10, (ABS(第4表!Q22-'06492'!U17)/ABS('06492'!U17))&gt;50%,第4表!Q22-'06492'!U17&lt;0)</f>
        <v>#VALUE!</v>
      </c>
      <c r="Q81" s="690" t="e">
        <f>AND(ABS(第4表!R22-'06492'!V17)&gt;=10, (ABS(第4表!R22-'06492'!V17)/ABS('06492'!V17))&gt;50%,第4表!R22-'06492'!V17&lt;0)</f>
        <v>#VALUE!</v>
      </c>
      <c r="R81" s="690" t="e">
        <f>AND(ABS(第4表!S22-'06492'!W17)&gt;=10, (ABS(第4表!S22-'06492'!W17)/ABS('06492'!W17))&gt;50%,第4表!S22-'06492'!W17&lt;0)</f>
        <v>#VALUE!</v>
      </c>
      <c r="S81" s="690" t="e">
        <f>AND(ABS(第4表!T22-'06492'!X17)&gt;=10, (ABS(第4表!T22-'06492'!X17)/ABS('06492'!X17))&gt;50%,第4表!T22-'06492'!X17&lt;0)</f>
        <v>#VALUE!</v>
      </c>
      <c r="T81" s="690" t="e">
        <f>AND(ABS(第4表!U22-'06492'!Y17)&gt;=10, (ABS(第4表!U22-'06492'!Y17)/ABS('06492'!Y17))&gt;50%,第4表!U22-'06492'!Y17&lt;0)</f>
        <v>#VALUE!</v>
      </c>
      <c r="U81" s="690" t="e">
        <f>AND(ABS(第4表!V22-'06492'!Z17)&gt;=10, (ABS(第4表!V22-'06492'!Z17)/ABS('06492'!Z17))&gt;50%,第4表!V22-'06492'!Z17&lt;0)</f>
        <v>#VALUE!</v>
      </c>
      <c r="V81" s="690" t="e">
        <f>AND(ABS(第4表!W22-'06492'!AA17)&gt;=10, (ABS(第4表!W22-'06492'!AA17)/ABS('06492'!AA17))&gt;50%,第4表!W22-'06492'!AA17&lt;0)</f>
        <v>#VALUE!</v>
      </c>
      <c r="W81" s="690" t="e">
        <f>AND(ABS(第4表!X22-'06492'!AB17)&gt;=10, (ABS(第4表!X22-'06492'!AB17)/ABS('06492'!AB17))&gt;50%,第4表!X22-'06492'!AB17&lt;0)</f>
        <v>#VALUE!</v>
      </c>
      <c r="X81" s="690" t="e">
        <f>AND(ABS(第4表!Y22-'06492'!AC17)&gt;=10, (ABS(第4表!Y22-'06492'!AC17)/ABS('06492'!AC17))&gt;50%,第4表!Y22-'06492'!AC17&lt;0)</f>
        <v>#VALUE!</v>
      </c>
      <c r="Y81" s="690" t="e">
        <f>AND(ABS(第4表!Z22-'06492'!AD17)&gt;=10, (ABS(第4表!Z22-'06492'!AD17)/ABS('06492'!AD17))&gt;50%,第4表!Z22-'06492'!AD17&lt;0)</f>
        <v>#VALUE!</v>
      </c>
      <c r="Z81" s="690" t="e">
        <f>AND(ABS(第4表!AA22-'06492'!AE17)&gt;=10, (ABS(第4表!AA22-'06492'!AE17)/ABS('06492'!AE17))&gt;50%,第4表!AA22-'06492'!AE17&lt;0)</f>
        <v>#VALUE!</v>
      </c>
      <c r="AA81" s="690" t="e">
        <f>AND(ABS(第4表!AB22-'06492'!AF17)&gt;=10, (ABS(第4表!AB22-'06492'!AF17)/ABS('06492'!AF17))&gt;50%,第4表!AB22-'06492'!AF17&lt;0)</f>
        <v>#VALUE!</v>
      </c>
      <c r="AB81" s="690" t="e">
        <f>AND(ABS(第4表!AC22-'06492'!AG17)&gt;=10, (ABS(第4表!AC22-'06492'!AG17)/ABS('06492'!AG17))&gt;50%,第4表!AC22-'06492'!AG17&lt;0)</f>
        <v>#VALUE!</v>
      </c>
      <c r="AC81" s="690" t="e">
        <f>AND(ABS(第4表!AD22-'06492'!AH17)&gt;=10, (ABS(第4表!AD22-'06492'!AH17)/ABS('06492'!AH17))&gt;50%,第4表!AD22-'06492'!AH17&lt;0)</f>
        <v>#VALUE!</v>
      </c>
      <c r="AD81" s="690" t="e">
        <f>AND(ABS(第4表!AE22-'06492'!AI17)&gt;=10, (ABS(第4表!AE22-'06492'!AI17)/ABS('06492'!AI17))&gt;50%,第4表!AE22-'06492'!AI17&lt;0)</f>
        <v>#VALUE!</v>
      </c>
      <c r="AE81" s="690" t="e">
        <f>AND(ABS(第4表!AF22-'06492'!AJ17)&gt;=10, (ABS(第4表!AF22-'06492'!AJ17)/ABS('06492'!AJ17))&gt;50%,第4表!AF22-'06492'!AJ17&lt;0)</f>
        <v>#VALUE!</v>
      </c>
    </row>
    <row r="82" spans="1:31">
      <c r="B82" s="178" t="s">
        <v>26</v>
      </c>
      <c r="C82" s="690" t="e">
        <f>AND(ABS(第4表!D23-'06492'!D18)&gt;=10, (ABS(第4表!D23-'06492'!D18)/ABS('06492'!D18))&gt;50%,第4表!D23-'06492'!D18&lt;0)</f>
        <v>#VALUE!</v>
      </c>
      <c r="D82" s="689"/>
      <c r="E82" s="689"/>
      <c r="F82" s="689"/>
      <c r="G82" s="690" t="e">
        <f>AND(ABS(第4表!H23-'06492'!L18)&gt;=10, (ABS(第4表!H23-'06492'!L18)/ABS('06492'!L18))&gt;50%,第4表!H23-'06492'!L18&lt;0)</f>
        <v>#VALUE!</v>
      </c>
      <c r="H82" s="690" t="e">
        <f>AND(ABS(第4表!I23-'06492'!M18)&gt;=10, (ABS(第4表!I23-'06492'!M18)/ABS('06492'!M18))&gt;50%,第4表!I23-'06492'!M18&lt;0)</f>
        <v>#VALUE!</v>
      </c>
      <c r="I82" s="690" t="e">
        <f>AND(ABS(第4表!J23-'06492'!N18)&gt;=10, (ABS(第4表!J23-'06492'!N18)/ABS('06492'!N18))&gt;50%,第4表!J23-'06492'!N18&lt;0)</f>
        <v>#VALUE!</v>
      </c>
      <c r="J82" s="690" t="e">
        <f>AND(ABS(第4表!K23-'06492'!O18)&gt;=10, (ABS(第4表!K23-'06492'!O18)/ABS('06492'!O18))&gt;50%,第4表!K23-'06492'!O18&lt;0)</f>
        <v>#VALUE!</v>
      </c>
      <c r="K82" s="690" t="e">
        <f>AND(ABS(第4表!L23-'06492'!P18)&gt;=10, (ABS(第4表!L23-'06492'!P18)/ABS('06492'!P18))&gt;50%,第4表!L23-'06492'!P18&lt;0)</f>
        <v>#VALUE!</v>
      </c>
      <c r="L82" s="690" t="e">
        <f>AND(ABS(第4表!M23-'06492'!Q18)&gt;=10, (ABS(第4表!M23-'06492'!Q18)/ABS('06492'!Q18))&gt;50%,第4表!M23-'06492'!Q18&lt;0)</f>
        <v>#VALUE!</v>
      </c>
      <c r="M82" s="690" t="e">
        <f>AND(ABS(第4表!N23-'06492'!R18)&gt;=10, (ABS(第4表!N23-'06492'!R18)/ABS('06492'!R18))&gt;50%,第4表!N23-'06492'!R18&lt;0)</f>
        <v>#VALUE!</v>
      </c>
      <c r="N82" s="690" t="e">
        <f>AND(ABS(第4表!O23-'06492'!S18)&gt;=10, (ABS(第4表!O23-'06492'!S18)/ABS('06492'!S18))&gt;50%,第4表!O23-'06492'!S18&lt;0)</f>
        <v>#VALUE!</v>
      </c>
      <c r="O82" s="690" t="e">
        <f>AND(ABS(第4表!P23-'06492'!T18)&gt;=10, (ABS(第4表!P23-'06492'!T18)/ABS('06492'!T18))&gt;50%,第4表!P23-'06492'!T18&lt;0)</f>
        <v>#VALUE!</v>
      </c>
      <c r="P82" s="690" t="e">
        <f>AND(ABS(第4表!Q23-'06492'!U18)&gt;=10, (ABS(第4表!Q23-'06492'!U18)/ABS('06492'!U18))&gt;50%,第4表!Q23-'06492'!U18&lt;0)</f>
        <v>#VALUE!</v>
      </c>
      <c r="Q82" s="690" t="e">
        <f>AND(ABS(第4表!R23-'06492'!V18)&gt;=10, (ABS(第4表!R23-'06492'!V18)/ABS('06492'!V18))&gt;50%,第4表!R23-'06492'!V18&lt;0)</f>
        <v>#VALUE!</v>
      </c>
      <c r="R82" s="690" t="e">
        <f>AND(ABS(第4表!S23-'06492'!W18)&gt;=10, (ABS(第4表!S23-'06492'!W18)/ABS('06492'!W18))&gt;50%,第4表!S23-'06492'!W18&lt;0)</f>
        <v>#VALUE!</v>
      </c>
      <c r="S82" s="690" t="e">
        <f>AND(ABS(第4表!T23-'06492'!X18)&gt;=10, (ABS(第4表!T23-'06492'!X18)/ABS('06492'!X18))&gt;50%,第4表!T23-'06492'!X18&lt;0)</f>
        <v>#VALUE!</v>
      </c>
      <c r="T82" s="690" t="e">
        <f>AND(ABS(第4表!U23-'06492'!Y18)&gt;=10, (ABS(第4表!U23-'06492'!Y18)/ABS('06492'!Y18))&gt;50%,第4表!U23-'06492'!Y18&lt;0)</f>
        <v>#VALUE!</v>
      </c>
      <c r="U82" s="690" t="e">
        <f>AND(ABS(第4表!V23-'06492'!Z18)&gt;=10, (ABS(第4表!V23-'06492'!Z18)/ABS('06492'!Z18))&gt;50%,第4表!V23-'06492'!Z18&lt;0)</f>
        <v>#VALUE!</v>
      </c>
      <c r="V82" s="690" t="e">
        <f>AND(ABS(第4表!W23-'06492'!AA18)&gt;=10, (ABS(第4表!W23-'06492'!AA18)/ABS('06492'!AA18))&gt;50%,第4表!W23-'06492'!AA18&lt;0)</f>
        <v>#VALUE!</v>
      </c>
      <c r="W82" s="690" t="e">
        <f>AND(ABS(第4表!X23-'06492'!AB18)&gt;=10, (ABS(第4表!X23-'06492'!AB18)/ABS('06492'!AB18))&gt;50%,第4表!X23-'06492'!AB18&lt;0)</f>
        <v>#VALUE!</v>
      </c>
      <c r="X82" s="690" t="e">
        <f>AND(ABS(第4表!Y23-'06492'!AC18)&gt;=10, (ABS(第4表!Y23-'06492'!AC18)/ABS('06492'!AC18))&gt;50%,第4表!Y23-'06492'!AC18&lt;0)</f>
        <v>#VALUE!</v>
      </c>
      <c r="Y82" s="690" t="e">
        <f>AND(ABS(第4表!Z23-'06492'!AD18)&gt;=10, (ABS(第4表!Z23-'06492'!AD18)/ABS('06492'!AD18))&gt;50%,第4表!Z23-'06492'!AD18&lt;0)</f>
        <v>#VALUE!</v>
      </c>
      <c r="Z82" s="690" t="e">
        <f>AND(ABS(第4表!AA23-'06492'!AE18)&gt;=10, (ABS(第4表!AA23-'06492'!AE18)/ABS('06492'!AE18))&gt;50%,第4表!AA23-'06492'!AE18&lt;0)</f>
        <v>#VALUE!</v>
      </c>
      <c r="AA82" s="690" t="e">
        <f>AND(ABS(第4表!AB23-'06492'!AF18)&gt;=10, (ABS(第4表!AB23-'06492'!AF18)/ABS('06492'!AF18))&gt;50%,第4表!AB23-'06492'!AF18&lt;0)</f>
        <v>#VALUE!</v>
      </c>
      <c r="AB82" s="690" t="e">
        <f>AND(ABS(第4表!AC23-'06492'!AG18)&gt;=10, (ABS(第4表!AC23-'06492'!AG18)/ABS('06492'!AG18))&gt;50%,第4表!AC23-'06492'!AG18&lt;0)</f>
        <v>#VALUE!</v>
      </c>
      <c r="AC82" s="690" t="e">
        <f>AND(ABS(第4表!AD23-'06492'!AH18)&gt;=10, (ABS(第4表!AD23-'06492'!AH18)/ABS('06492'!AH18))&gt;50%,第4表!AD23-'06492'!AH18&lt;0)</f>
        <v>#VALUE!</v>
      </c>
      <c r="AD82" s="690" t="e">
        <f>AND(ABS(第4表!AE23-'06492'!AI18)&gt;=10, (ABS(第4表!AE23-'06492'!AI18)/ABS('06492'!AI18))&gt;50%,第4表!AE23-'06492'!AI18&lt;0)</f>
        <v>#VALUE!</v>
      </c>
      <c r="AE82" s="690" t="e">
        <f>AND(ABS(第4表!AF23-'06492'!AJ18)&gt;=10, (ABS(第4表!AF23-'06492'!AJ18)/ABS('06492'!AJ18))&gt;50%,第4表!AF23-'06492'!AJ18&lt;0)</f>
        <v>#VALUE!</v>
      </c>
    </row>
    <row r="83" spans="1:31">
      <c r="B83" s="178" t="s">
        <v>27</v>
      </c>
      <c r="C83" s="690" t="e">
        <f>AND(ABS(第4表!D24-'06492'!D19)&gt;=10, (ABS(第4表!D24-'06492'!D19)/ABS('06492'!D19))&gt;50%,第4表!D24-'06492'!D19&lt;0)</f>
        <v>#VALUE!</v>
      </c>
      <c r="D83" s="689"/>
      <c r="E83" s="689"/>
      <c r="F83" s="689"/>
      <c r="G83" s="690" t="e">
        <f>AND(ABS(第4表!H24-'06492'!L19)&gt;=10, (ABS(第4表!H24-'06492'!L19)/ABS('06492'!L19))&gt;50%,第4表!H24-'06492'!L19&lt;0)</f>
        <v>#VALUE!</v>
      </c>
      <c r="H83" s="690" t="e">
        <f>AND(ABS(第4表!I24-'06492'!M19)&gt;=10, (ABS(第4表!I24-'06492'!M19)/ABS('06492'!M19))&gt;50%,第4表!I24-'06492'!M19&lt;0)</f>
        <v>#VALUE!</v>
      </c>
      <c r="I83" s="690" t="e">
        <f>AND(ABS(第4表!J24-'06492'!N19)&gt;=10, (ABS(第4表!J24-'06492'!N19)/ABS('06492'!N19))&gt;50%,第4表!J24-'06492'!N19&lt;0)</f>
        <v>#VALUE!</v>
      </c>
      <c r="J83" s="690" t="e">
        <f>AND(ABS(第4表!K24-'06492'!O19)&gt;=10, (ABS(第4表!K24-'06492'!O19)/ABS('06492'!O19))&gt;50%,第4表!K24-'06492'!O19&lt;0)</f>
        <v>#VALUE!</v>
      </c>
      <c r="K83" s="690" t="e">
        <f>AND(ABS(第4表!L24-'06492'!P19)&gt;=10, (ABS(第4表!L24-'06492'!P19)/ABS('06492'!P19))&gt;50%,第4表!L24-'06492'!P19&lt;0)</f>
        <v>#VALUE!</v>
      </c>
      <c r="L83" s="690" t="e">
        <f>AND(ABS(第4表!M24-'06492'!Q19)&gt;=10, (ABS(第4表!M24-'06492'!Q19)/ABS('06492'!Q19))&gt;50%,第4表!M24-'06492'!Q19&lt;0)</f>
        <v>#VALUE!</v>
      </c>
      <c r="M83" s="690" t="e">
        <f>AND(ABS(第4表!N24-'06492'!R19)&gt;=10, (ABS(第4表!N24-'06492'!R19)/ABS('06492'!R19))&gt;50%,第4表!N24-'06492'!R19&lt;0)</f>
        <v>#VALUE!</v>
      </c>
      <c r="N83" s="690" t="e">
        <f>AND(ABS(第4表!O24-'06492'!S19)&gt;=10, (ABS(第4表!O24-'06492'!S19)/ABS('06492'!S19))&gt;50%,第4表!O24-'06492'!S19&lt;0)</f>
        <v>#VALUE!</v>
      </c>
      <c r="O83" s="690" t="e">
        <f>AND(ABS(第4表!P24-'06492'!T19)&gt;=10, (ABS(第4表!P24-'06492'!T19)/ABS('06492'!T19))&gt;50%,第4表!P24-'06492'!T19&lt;0)</f>
        <v>#VALUE!</v>
      </c>
      <c r="P83" s="690" t="e">
        <f>AND(ABS(第4表!Q24-'06492'!U19)&gt;=10, (ABS(第4表!Q24-'06492'!U19)/ABS('06492'!U19))&gt;50%,第4表!Q24-'06492'!U19&lt;0)</f>
        <v>#VALUE!</v>
      </c>
      <c r="Q83" s="690" t="e">
        <f>AND(ABS(第4表!R24-'06492'!V19)&gt;=10, (ABS(第4表!R24-'06492'!V19)/ABS('06492'!V19))&gt;50%,第4表!R24-'06492'!V19&lt;0)</f>
        <v>#VALUE!</v>
      </c>
      <c r="R83" s="690" t="e">
        <f>AND(ABS(第4表!S24-'06492'!W19)&gt;=10, (ABS(第4表!S24-'06492'!W19)/ABS('06492'!W19))&gt;50%,第4表!S24-'06492'!W19&lt;0)</f>
        <v>#VALUE!</v>
      </c>
      <c r="S83" s="690" t="e">
        <f>AND(ABS(第4表!T24-'06492'!X19)&gt;=10, (ABS(第4表!T24-'06492'!X19)/ABS('06492'!X19))&gt;50%,第4表!T24-'06492'!X19&lt;0)</f>
        <v>#VALUE!</v>
      </c>
      <c r="T83" s="690" t="e">
        <f>AND(ABS(第4表!U24-'06492'!Y19)&gt;=10, (ABS(第4表!U24-'06492'!Y19)/ABS('06492'!Y19))&gt;50%,第4表!U24-'06492'!Y19&lt;0)</f>
        <v>#VALUE!</v>
      </c>
      <c r="U83" s="690" t="e">
        <f>AND(ABS(第4表!V24-'06492'!Z19)&gt;=10, (ABS(第4表!V24-'06492'!Z19)/ABS('06492'!Z19))&gt;50%,第4表!V24-'06492'!Z19&lt;0)</f>
        <v>#VALUE!</v>
      </c>
      <c r="V83" s="690" t="e">
        <f>AND(ABS(第4表!W24-'06492'!AA19)&gt;=10, (ABS(第4表!W24-'06492'!AA19)/ABS('06492'!AA19))&gt;50%,第4表!W24-'06492'!AA19&lt;0)</f>
        <v>#VALUE!</v>
      </c>
      <c r="W83" s="690" t="e">
        <f>AND(ABS(第4表!X24-'06492'!AB19)&gt;=10, (ABS(第4表!X24-'06492'!AB19)/ABS('06492'!AB19))&gt;50%,第4表!X24-'06492'!AB19&lt;0)</f>
        <v>#VALUE!</v>
      </c>
      <c r="X83" s="690" t="e">
        <f>AND(ABS(第4表!Y24-'06492'!AC19)&gt;=10, (ABS(第4表!Y24-'06492'!AC19)/ABS('06492'!AC19))&gt;50%,第4表!Y24-'06492'!AC19&lt;0)</f>
        <v>#VALUE!</v>
      </c>
      <c r="Y83" s="690" t="e">
        <f>AND(ABS(第4表!Z24-'06492'!AD19)&gt;=10, (ABS(第4表!Z24-'06492'!AD19)/ABS('06492'!AD19))&gt;50%,第4表!Z24-'06492'!AD19&lt;0)</f>
        <v>#VALUE!</v>
      </c>
      <c r="Z83" s="690" t="e">
        <f>AND(ABS(第4表!AA24-'06492'!AE19)&gt;=10, (ABS(第4表!AA24-'06492'!AE19)/ABS('06492'!AE19))&gt;50%,第4表!AA24-'06492'!AE19&lt;0)</f>
        <v>#VALUE!</v>
      </c>
      <c r="AA83" s="690" t="e">
        <f>AND(ABS(第4表!AB24-'06492'!AF19)&gt;=10, (ABS(第4表!AB24-'06492'!AF19)/ABS('06492'!AF19))&gt;50%,第4表!AB24-'06492'!AF19&lt;0)</f>
        <v>#VALUE!</v>
      </c>
      <c r="AB83" s="690" t="e">
        <f>AND(ABS(第4表!AC24-'06492'!AG19)&gt;=10, (ABS(第4表!AC24-'06492'!AG19)/ABS('06492'!AG19))&gt;50%,第4表!AC24-'06492'!AG19&lt;0)</f>
        <v>#VALUE!</v>
      </c>
      <c r="AC83" s="690" t="e">
        <f>AND(ABS(第4表!AD24-'06492'!AH19)&gt;=10, (ABS(第4表!AD24-'06492'!AH19)/ABS('06492'!AH19))&gt;50%,第4表!AD24-'06492'!AH19&lt;0)</f>
        <v>#VALUE!</v>
      </c>
      <c r="AD83" s="690" t="e">
        <f>AND(ABS(第4表!AE24-'06492'!AI19)&gt;=10, (ABS(第4表!AE24-'06492'!AI19)/ABS('06492'!AI19))&gt;50%,第4表!AE24-'06492'!AI19&lt;0)</f>
        <v>#VALUE!</v>
      </c>
      <c r="AE83" s="690" t="e">
        <f>AND(ABS(第4表!AF24-'06492'!AJ19)&gt;=10, (ABS(第4表!AF24-'06492'!AJ19)/ABS('06492'!AJ19))&gt;50%,第4表!AF24-'06492'!AJ19&lt;0)</f>
        <v>#VALUE!</v>
      </c>
    </row>
    <row r="85" spans="1:31">
      <c r="A85" t="s">
        <v>566</v>
      </c>
    </row>
    <row r="86" spans="1:31" s="178" customFormat="1">
      <c r="C86" s="178" t="s">
        <v>558</v>
      </c>
      <c r="D86" s="178" t="s">
        <v>559</v>
      </c>
      <c r="E86" s="178" t="s">
        <v>6</v>
      </c>
      <c r="F86" s="178" t="s">
        <v>7</v>
      </c>
      <c r="G86" s="178" t="s">
        <v>8</v>
      </c>
      <c r="H86" s="178" t="s">
        <v>9</v>
      </c>
      <c r="I86" s="178" t="s">
        <v>10</v>
      </c>
      <c r="J86" s="178" t="s">
        <v>11</v>
      </c>
      <c r="K86" s="178" t="s">
        <v>12</v>
      </c>
      <c r="L86" s="178" t="s">
        <v>13</v>
      </c>
      <c r="M86" s="178" t="s">
        <v>14</v>
      </c>
      <c r="N86" s="178" t="s">
        <v>15</v>
      </c>
    </row>
    <row r="87" spans="1:31">
      <c r="A87" t="s">
        <v>560</v>
      </c>
      <c r="B87" s="178" t="s">
        <v>561</v>
      </c>
      <c r="C87" s="688" t="e">
        <f>AND(ABS((第4表!D31+第4表!E31)-'06492'!D24)&gt;=10,(第4表!D31+第4表!E31)&gt;'06492'!D24*1.5,(第4表!D31+第4表!E31)-'06492'!D24&gt;0)</f>
        <v>#VALUE!</v>
      </c>
      <c r="D87" s="688" t="e">
        <f>AND(ABS((第4表!D31+第4表!E31)-'06492'!D24)&gt;=10,(第4表!D31+第4表!E31)&gt;'06492'!D24*1.5,(第4表!D31+第4表!E31)-'06492'!D24&gt;0)</f>
        <v>#VALUE!</v>
      </c>
      <c r="E87" s="688" t="e">
        <f>AND(ABS((第4表!F31+第4表!G31)-'06492'!E24)&gt;=10,(第4表!F31+第4表!G31)&gt;'06492'!E24*1.5,(第4表!F31+第4表!G31)-'06492'!E24&gt;0)</f>
        <v>#VALUE!</v>
      </c>
      <c r="F87" s="688" t="e">
        <f>AND(ABS((第4表!F31+第4表!G31)-'06492'!E24)&gt;=10,(第4表!F31+第4表!G31)&gt;'06492'!E24*1.5,(第4表!F31+第4表!G31)-'06492'!E24&gt;0)</f>
        <v>#VALUE!</v>
      </c>
      <c r="G87" s="688" t="e">
        <f>AND(ABS((第4表!H31+第4表!I31)-'06492'!F24)&gt;=10,(第4表!H31+第4表!I31)&gt;'06492'!F24*1.5,(第4表!H31+第4表!I31)-'06492'!F24&gt;0)</f>
        <v>#VALUE!</v>
      </c>
      <c r="H87" s="688" t="e">
        <f>AND(ABS((第4表!H31+第4表!I31)-'06492'!F24)&gt;=10,(第4表!H31+第4表!I31)&gt;'06492'!F24*1.5,(第4表!H31+第4表!I31)-'06492'!F24&gt;0)</f>
        <v>#VALUE!</v>
      </c>
      <c r="I87" s="688" t="e">
        <f>AND(ABS((第4表!J31+第4表!K31)-'06492'!G24)&gt;=10,(第4表!J31+第4表!K31)&gt;'06492'!G24*1.5,(第4表!J31+第4表!K31)-'06492'!G24&gt;0)</f>
        <v>#VALUE!</v>
      </c>
      <c r="J87" s="688" t="e">
        <f>AND(ABS((第4表!J31+第4表!K31)-'06492'!G24)&gt;=10,(第4表!J31+第4表!K31)&gt;'06492'!G24*1.5,(第4表!J31+第4表!K31)-'06492'!G24&gt;0)</f>
        <v>#VALUE!</v>
      </c>
      <c r="K87" s="688" t="e">
        <f>AND(ABS((第4表!L31+第4表!M31)-'06492'!H24)&gt;=10,(第4表!L31+第4表!M31)&gt;'06492'!H24*1.5,(第4表!L31+第4表!M31)-'06492'!H24&gt;0)</f>
        <v>#VALUE!</v>
      </c>
      <c r="L87" s="688" t="e">
        <f>AND(ABS((第4表!L31+第4表!M31)-'06492'!H24)&gt;=10,(第4表!L31+第4表!M31)&gt;'06492'!H24*1.5,(第4表!L31+第4表!M31)-'06492'!H24&gt;0)</f>
        <v>#VALUE!</v>
      </c>
      <c r="M87" s="688" t="e">
        <f>AND(ABS((第4表!N31+第4表!O31)-'06492'!I24)&gt;=10,(第4表!N31+第4表!O31)&gt;'06492'!I24*1.5,(第4表!N31+第4表!O31)-'06492'!I24&gt;0)</f>
        <v>#VALUE!</v>
      </c>
      <c r="N87" s="688" t="e">
        <f>AND(ABS((第4表!N31+第4表!O31)-'06492'!I24)&gt;=10,(第4表!N31+第4表!O31)&gt;'06492'!I24*1.5,(第4表!N31+第4表!O31)-'06492'!I24&gt;0)</f>
        <v>#VALUE!</v>
      </c>
    </row>
    <row r="88" spans="1:31">
      <c r="B88" s="178" t="s">
        <v>24</v>
      </c>
      <c r="C88" s="688" t="e">
        <f>AND(ABS((第4表!D32+第4表!E32)-'06492'!D25)&gt;=10,(第4表!D32+第4表!E32)&gt;'06492'!D25*1.5,(第4表!D32+第4表!E32)-'06492'!D25&gt;0)</f>
        <v>#VALUE!</v>
      </c>
      <c r="D88" s="688" t="e">
        <f>AND(ABS((第4表!D32+第4表!E32)-'06492'!D25)&gt;=10,(第4表!D32+第4表!E32)&gt;'06492'!D25*1.5,(第4表!D32+第4表!E32)-'06492'!D25&gt;0)</f>
        <v>#VALUE!</v>
      </c>
      <c r="E88" s="688" t="e">
        <f>AND(ABS((第4表!F32+第4表!G32)-'06492'!E25)&gt;=10,(第4表!F32+第4表!G32)&gt;'06492'!E25*1.5,(第4表!F32+第4表!G32)-'06492'!E25&gt;0)</f>
        <v>#VALUE!</v>
      </c>
      <c r="F88" s="688" t="e">
        <f>AND(ABS((第4表!F32+第4表!G32)-'06492'!E25)&gt;=10,(第4表!F32+第4表!G32)&gt;'06492'!E25*1.5,(第4表!F32+第4表!G32)-'06492'!E25&gt;0)</f>
        <v>#VALUE!</v>
      </c>
      <c r="G88" s="688" t="e">
        <f>AND(ABS((第4表!H32+第4表!I32)-'06492'!F25)&gt;=10,(第4表!H32+第4表!I32)&gt;'06492'!F25*1.5,(第4表!H32+第4表!I32)-'06492'!F25&gt;0)</f>
        <v>#VALUE!</v>
      </c>
      <c r="H88" s="688" t="e">
        <f>AND(ABS((第4表!H32+第4表!I32)-'06492'!F25)&gt;=10,(第4表!H32+第4表!I32)&gt;'06492'!F25*1.5,(第4表!H32+第4表!I32)-'06492'!F25&gt;0)</f>
        <v>#VALUE!</v>
      </c>
      <c r="I88" s="688" t="e">
        <f>AND(ABS((第4表!J32+第4表!K32)-'06492'!G25)&gt;=10,(第4表!J32+第4表!K32)&gt;'06492'!G25*1.5,(第4表!J32+第4表!K32)-'06492'!G25&gt;0)</f>
        <v>#VALUE!</v>
      </c>
      <c r="J88" s="688" t="e">
        <f>AND(ABS((第4表!J32+第4表!K32)-'06492'!G25)&gt;=10,(第4表!J32+第4表!K32)&gt;'06492'!G25*1.5,(第4表!J32+第4表!K32)-'06492'!G25&gt;0)</f>
        <v>#VALUE!</v>
      </c>
      <c r="K88" s="688" t="e">
        <f>AND(ABS((第4表!L32+第4表!M32)-'06492'!H25)&gt;=10,(第4表!L32+第4表!M32)&gt;'06492'!H25*1.5,(第4表!L32+第4表!M32)-'06492'!H25&gt;0)</f>
        <v>#VALUE!</v>
      </c>
      <c r="L88" s="688" t="e">
        <f>AND(ABS((第4表!L32+第4表!M32)-'06492'!H25)&gt;=10,(第4表!L32+第4表!M32)&gt;'06492'!H25*1.5,(第4表!L32+第4表!M32)-'06492'!H25&gt;0)</f>
        <v>#VALUE!</v>
      </c>
      <c r="M88" s="688" t="e">
        <f>AND(ABS((第4表!N32+第4表!O32)-'06492'!I25)&gt;=10,(第4表!N32+第4表!O32)&gt;'06492'!I25*1.5,(第4表!N32+第4表!O32)-'06492'!I25&gt;0)</f>
        <v>#VALUE!</v>
      </c>
      <c r="N88" s="688" t="e">
        <f>AND(ABS((第4表!N32+第4表!O32)-'06492'!I25)&gt;=10,(第4表!N32+第4表!O32)&gt;'06492'!I25*1.5,(第4表!N32+第4表!O32)-'06492'!I25&gt;0)</f>
        <v>#VALUE!</v>
      </c>
    </row>
    <row r="89" spans="1:31">
      <c r="B89" s="178" t="s">
        <v>25</v>
      </c>
      <c r="C89" s="688" t="e">
        <f>AND(ABS((第4表!D33+第4表!E33)-'06492'!D26)&gt;=10,(第4表!D33+第4表!E33)&gt;'06492'!D26*1.5,(第4表!D33+第4表!E33)-'06492'!D26&gt;0)</f>
        <v>#VALUE!</v>
      </c>
      <c r="D89" s="688" t="e">
        <f>AND(ABS((第4表!D33+第4表!E33)-'06492'!D26)&gt;=10,(第4表!D33+第4表!E33)&gt;'06492'!D26*1.5,(第4表!D33+第4表!E33)-'06492'!D26&gt;0)</f>
        <v>#VALUE!</v>
      </c>
      <c r="E89" s="688" t="e">
        <f>AND(ABS((第4表!F33+第4表!G33)-'06492'!E26)&gt;=10,(第4表!F33+第4表!G33)&gt;'06492'!E26*1.5,(第4表!F33+第4表!G33)-'06492'!E26&gt;0)</f>
        <v>#VALUE!</v>
      </c>
      <c r="F89" s="688" t="e">
        <f>AND(ABS((第4表!F33+第4表!G33)-'06492'!E26)&gt;=10,(第4表!F33+第4表!G33)&gt;'06492'!E26*1.5,(第4表!F33+第4表!G33)-'06492'!E26&gt;0)</f>
        <v>#VALUE!</v>
      </c>
      <c r="G89" s="688" t="e">
        <f>AND(ABS((第4表!H33+第4表!I33)-'06492'!F26)&gt;=10,(第4表!H33+第4表!I33)&gt;'06492'!F26*1.5,(第4表!H33+第4表!I33)-'06492'!F26&gt;0)</f>
        <v>#VALUE!</v>
      </c>
      <c r="H89" s="688" t="e">
        <f>AND(ABS((第4表!H33+第4表!I33)-'06492'!F26)&gt;=10,(第4表!H33+第4表!I33)&gt;'06492'!F26*1.5,(第4表!H33+第4表!I33)-'06492'!F26&gt;0)</f>
        <v>#VALUE!</v>
      </c>
      <c r="I89" s="688" t="e">
        <f>AND(ABS((第4表!J33+第4表!K33)-'06492'!G26)&gt;=10,(第4表!J33+第4表!K33)&gt;'06492'!G26*1.5,(第4表!J33+第4表!K33)-'06492'!G26&gt;0)</f>
        <v>#VALUE!</v>
      </c>
      <c r="J89" s="688" t="e">
        <f>AND(ABS((第4表!J33+第4表!K33)-'06492'!G26)&gt;=10,(第4表!J33+第4表!K33)&gt;'06492'!G26*1.5,(第4表!J33+第4表!K33)-'06492'!G26&gt;0)</f>
        <v>#VALUE!</v>
      </c>
      <c r="K89" s="688" t="e">
        <f>AND(ABS((第4表!L33+第4表!M33)-'06492'!H26)&gt;=10,(第4表!L33+第4表!M33)&gt;'06492'!H26*1.5,(第4表!L33+第4表!M33)-'06492'!H26&gt;0)</f>
        <v>#VALUE!</v>
      </c>
      <c r="L89" s="688" t="e">
        <f>AND(ABS((第4表!L33+第4表!M33)-'06492'!H26)&gt;=10,(第4表!L33+第4表!M33)&gt;'06492'!H26*1.5,(第4表!L33+第4表!M33)-'06492'!H26&gt;0)</f>
        <v>#VALUE!</v>
      </c>
      <c r="M89" s="688" t="e">
        <f>AND(ABS((第4表!N33+第4表!O33)-'06492'!I26)&gt;=10,(第4表!N33+第4表!O33)&gt;'06492'!I26*1.5,(第4表!N33+第4表!O33)-'06492'!I26&gt;0)</f>
        <v>#VALUE!</v>
      </c>
      <c r="N89" s="688" t="e">
        <f>AND(ABS((第4表!N33+第4表!O33)-'06492'!I26)&gt;=10,(第4表!N33+第4表!O33)&gt;'06492'!I26*1.5,(第4表!N33+第4表!O33)-'06492'!I26&gt;0)</f>
        <v>#VALUE!</v>
      </c>
    </row>
    <row r="90" spans="1:31">
      <c r="B90" s="178" t="s">
        <v>26</v>
      </c>
      <c r="C90" s="688" t="e">
        <f>AND(ABS((第4表!D34+第4表!E34)-'06492'!D27)&gt;=10,(第4表!D34+第4表!E34)&gt;'06492'!D27*1.5,(第4表!D34+第4表!E34)-'06492'!D27&gt;0)</f>
        <v>#VALUE!</v>
      </c>
      <c r="D90" s="688" t="e">
        <f>AND(ABS((第4表!D34+第4表!E34)-'06492'!D27)&gt;=10,(第4表!D34+第4表!E34)&gt;'06492'!D27*1.5,(第4表!D34+第4表!E34)-'06492'!D27&gt;0)</f>
        <v>#VALUE!</v>
      </c>
      <c r="E90" s="688" t="e">
        <f>AND(ABS((第4表!F34+第4表!G34)-'06492'!E27)&gt;=10,(第4表!F34+第4表!G34)&gt;'06492'!E27*1.5,(第4表!F34+第4表!G34)-'06492'!E27&gt;0)</f>
        <v>#VALUE!</v>
      </c>
      <c r="F90" s="688" t="e">
        <f>AND(ABS((第4表!F34+第4表!G34)-'06492'!E27)&gt;=10,(第4表!F34+第4表!G34)&gt;'06492'!E27*1.5,(第4表!F34+第4表!G34)-'06492'!E27&gt;0)</f>
        <v>#VALUE!</v>
      </c>
      <c r="G90" s="688" t="e">
        <f>AND(ABS((第4表!H34+第4表!I34)-'06492'!F27)&gt;=10,(第4表!H34+第4表!I34)&gt;'06492'!F27*1.5,(第4表!H34+第4表!I34)-'06492'!F27&gt;0)</f>
        <v>#VALUE!</v>
      </c>
      <c r="H90" s="688" t="e">
        <f>AND(ABS((第4表!H34+第4表!I34)-'06492'!F27)&gt;=10,(第4表!H34+第4表!I34)&gt;'06492'!F27*1.5,(第4表!H34+第4表!I34)-'06492'!F27&gt;0)</f>
        <v>#VALUE!</v>
      </c>
      <c r="I90" s="688" t="e">
        <f>AND(ABS((第4表!J34+第4表!K34)-'06492'!G27)&gt;=10,(第4表!J34+第4表!K34)&gt;'06492'!G27*1.5,(第4表!J34+第4表!K34)-'06492'!G27&gt;0)</f>
        <v>#VALUE!</v>
      </c>
      <c r="J90" s="688" t="e">
        <f>AND(ABS((第4表!J34+第4表!K34)-'06492'!G27)&gt;=10,(第4表!J34+第4表!K34)&gt;'06492'!G27*1.5,(第4表!J34+第4表!K34)-'06492'!G27&gt;0)</f>
        <v>#VALUE!</v>
      </c>
      <c r="K90" s="688" t="e">
        <f>AND(ABS((第4表!L34+第4表!M34)-'06492'!H27)&gt;=10,(第4表!L34+第4表!M34)&gt;'06492'!H27*1.5,(第4表!L34+第4表!M34)-'06492'!H27&gt;0)</f>
        <v>#VALUE!</v>
      </c>
      <c r="L90" s="688" t="e">
        <f>AND(ABS((第4表!L34+第4表!M34)-'06492'!H27)&gt;=10,(第4表!L34+第4表!M34)&gt;'06492'!H27*1.5,(第4表!L34+第4表!M34)-'06492'!H27&gt;0)</f>
        <v>#VALUE!</v>
      </c>
      <c r="M90" s="688" t="e">
        <f>AND(ABS((第4表!N34+第4表!O34)-'06492'!I27)&gt;=10,(第4表!N34+第4表!O34)&gt;'06492'!I27*1.5,(第4表!N34+第4表!O34)-'06492'!I27&gt;0)</f>
        <v>#VALUE!</v>
      </c>
      <c r="N90" s="688" t="e">
        <f>AND(ABS((第4表!N34+第4表!O34)-'06492'!I27)&gt;=10,(第4表!N34+第4表!O34)&gt;'06492'!I27*1.5,(第4表!N34+第4表!O34)-'06492'!I27&gt;0)</f>
        <v>#VALUE!</v>
      </c>
    </row>
    <row r="91" spans="1:31">
      <c r="B91" s="178" t="s">
        <v>27</v>
      </c>
      <c r="C91" s="688" t="e">
        <f>AND(ABS((第4表!D35+第4表!E35)-'06492'!D28)&gt;=10,(第4表!D35+第4表!E35)&gt;'06492'!D28*1.5,(第4表!D35+第4表!E35)-'06492'!D28&gt;0)</f>
        <v>#VALUE!</v>
      </c>
      <c r="D91" s="688" t="e">
        <f>AND(ABS((第4表!D35+第4表!E35)-'06492'!D28)&gt;=10,(第4表!D35+第4表!E35)&gt;'06492'!D28*1.5,(第4表!D35+第4表!E35)-'06492'!D28&gt;0)</f>
        <v>#VALUE!</v>
      </c>
      <c r="E91" s="688" t="e">
        <f>AND(ABS((第4表!F35+第4表!G35)-'06492'!E28)&gt;=10,(第4表!F35+第4表!G35)&gt;'06492'!E28*1.5,(第4表!F35+第4表!G35)-'06492'!E28&gt;0)</f>
        <v>#VALUE!</v>
      </c>
      <c r="F91" s="688" t="e">
        <f>AND(ABS((第4表!F35+第4表!G35)-'06492'!E28)&gt;=10,(第4表!F35+第4表!G35)&gt;'06492'!E28*1.5,(第4表!F35+第4表!G35)-'06492'!E28&gt;0)</f>
        <v>#VALUE!</v>
      </c>
      <c r="G91" s="688" t="e">
        <f>AND(ABS((第4表!H35+第4表!I35)-'06492'!F28)&gt;=10,(第4表!H35+第4表!I35)&gt;'06492'!F28*1.5,(第4表!H35+第4表!I35)-'06492'!F28&gt;0)</f>
        <v>#VALUE!</v>
      </c>
      <c r="H91" s="688" t="e">
        <f>AND(ABS((第4表!H35+第4表!I35)-'06492'!F28)&gt;=10,(第4表!H35+第4表!I35)&gt;'06492'!F28*1.5,(第4表!H35+第4表!I35)-'06492'!F28&gt;0)</f>
        <v>#VALUE!</v>
      </c>
      <c r="I91" s="688" t="e">
        <f>AND(ABS((第4表!J35+第4表!K35)-'06492'!G28)&gt;=10,(第4表!J35+第4表!K35)&gt;'06492'!G28*1.5,(第4表!J35+第4表!K35)-'06492'!G28&gt;0)</f>
        <v>#VALUE!</v>
      </c>
      <c r="J91" s="688" t="e">
        <f>AND(ABS((第4表!J35+第4表!K35)-'06492'!G28)&gt;=10,(第4表!J35+第4表!K35)&gt;'06492'!G28*1.5,(第4表!J35+第4表!K35)-'06492'!G28&gt;0)</f>
        <v>#VALUE!</v>
      </c>
      <c r="K91" s="688" t="e">
        <f>AND(ABS((第4表!L35+第4表!M35)-'06492'!H28)&gt;=10,(第4表!L35+第4表!M35)&gt;'06492'!H28*1.5,(第4表!L35+第4表!M35)-'06492'!H28&gt;0)</f>
        <v>#VALUE!</v>
      </c>
      <c r="L91" s="688" t="e">
        <f>AND(ABS((第4表!L35+第4表!M35)-'06492'!H28)&gt;=10,(第4表!L35+第4表!M35)&gt;'06492'!H28*1.5,(第4表!L35+第4表!M35)-'06492'!H28&gt;0)</f>
        <v>#VALUE!</v>
      </c>
      <c r="M91" s="688" t="e">
        <f>AND(ABS((第4表!N35+第4表!O35)-'06492'!I28)&gt;=10,(第4表!N35+第4表!O35)&gt;'06492'!I28*1.5,(第4表!N35+第4表!O35)-'06492'!I28&gt;0)</f>
        <v>#VALUE!</v>
      </c>
      <c r="N91" s="688" t="e">
        <f>AND(ABS((第4表!N35+第4表!O35)-'06492'!I28)&gt;=10,(第4表!N35+第4表!O35)&gt;'06492'!I28*1.5,(第4表!N35+第4表!O35)-'06492'!I28&gt;0)</f>
        <v>#VALUE!</v>
      </c>
    </row>
    <row r="92" spans="1:31">
      <c r="A92" t="s">
        <v>567</v>
      </c>
      <c r="B92" s="178" t="s">
        <v>561</v>
      </c>
      <c r="C92" s="690" t="e">
        <f>AND(ABS((第4表!D31+第4表!E31)-'06492'!D24)&gt;=10, (ABS((第4表!D31+第4表!E31)-'06492'!D24)/ABS('06492'!D24))&gt;50%,(第4表!D31+第4表!E31)-'06492'!D24&lt;0)</f>
        <v>#VALUE!</v>
      </c>
      <c r="D92" s="690" t="e">
        <f>AND(ABS((第4表!D31+第4表!E31)-'06492'!D24)&gt;=10, (ABS((第4表!D31+第4表!E31)-'06492'!D24)/ABS('06492'!D24))&gt;50%,(第4表!D31+第4表!E31)-'06492'!D24&lt;0)</f>
        <v>#VALUE!</v>
      </c>
      <c r="E92" s="690" t="e">
        <f>AND(ABS((第4表!F31+第4表!G31)-'06492'!E24)&gt;=10, (ABS((第4表!F31+第4表!G31)-'06492'!E24)/ABS('06492'!E24))&gt;50%,(第4表!F31+第4表!G31)-'06492'!E24&lt;0)</f>
        <v>#VALUE!</v>
      </c>
      <c r="F92" s="690" t="e">
        <f>AND(ABS((第4表!F31+第4表!G31)-'06492'!E24)&gt;=10, (ABS((第4表!F31+第4表!G31)-'06492'!E24)/ABS('06492'!E24))&gt;50%,(第4表!F31+第4表!G31)-'06492'!E24&lt;0)</f>
        <v>#VALUE!</v>
      </c>
      <c r="G92" s="690" t="e">
        <f>AND(ABS((第4表!H31+第4表!I31)-'06492'!F24)&gt;=10, (ABS((第4表!H31+第4表!I31)-'06492'!F24)/ABS('06492'!F24))&gt;50%,(第4表!H31+第4表!I31)-'06492'!F24&lt;0)</f>
        <v>#VALUE!</v>
      </c>
      <c r="H92" s="690" t="e">
        <f>AND(ABS((第4表!H31+第4表!I31)-'06492'!F24)&gt;=10, (ABS((第4表!H31+第4表!I31)-'06492'!F24)/ABS('06492'!F24))&gt;50%,(第4表!H31+第4表!I31)-'06492'!F24&lt;0)</f>
        <v>#VALUE!</v>
      </c>
      <c r="I92" s="690" t="e">
        <f>AND(ABS((第4表!J31+第4表!K31)-'06492'!G24)&gt;=10, (ABS((第4表!J31+第4表!K31)-'06492'!G24)/ABS('06492'!G24))&gt;50%,(第4表!J31+第4表!K31)-'06492'!G24&lt;0)</f>
        <v>#VALUE!</v>
      </c>
      <c r="J92" s="690" t="e">
        <f>AND(ABS((第4表!J31+第4表!K31)-'06492'!G24)&gt;=10, (ABS((第4表!J31+第4表!K31)-'06492'!G24)/ABS('06492'!G24))&gt;50%,(第4表!J31+第4表!K31)-'06492'!G24&lt;0)</f>
        <v>#VALUE!</v>
      </c>
      <c r="K92" s="690" t="e">
        <f>AND(ABS((第4表!L31+第4表!M31)-'06492'!H24)&gt;=10, (ABS((第4表!L31+第4表!M31)-'06492'!H24)/ABS('06492'!H24))&gt;50%,(第4表!L31+第4表!M31)-'06492'!H24&lt;0)</f>
        <v>#VALUE!</v>
      </c>
      <c r="L92" s="690" t="e">
        <f>AND(ABS((第4表!L31+第4表!M31)-'06492'!H24)&gt;=10, (ABS((第4表!L31+第4表!M31)-'06492'!H24)/ABS('06492'!H24))&gt;50%,(第4表!L31+第4表!M31)-'06492'!H24&lt;0)</f>
        <v>#VALUE!</v>
      </c>
      <c r="M92" s="690" t="e">
        <f>AND(ABS((第4表!N31+第4表!O31)-'06492'!I24)&gt;=10, (ABS((第4表!N31+第4表!O31)-'06492'!I24)/ABS('06492'!I24))&gt;50%,(第4表!N31+第4表!O31)-'06492'!I24&lt;0)</f>
        <v>#VALUE!</v>
      </c>
      <c r="N92" s="690" t="e">
        <f>AND(ABS((第4表!N31+第4表!O31)-'06492'!I24)&gt;=10, (ABS((第4表!N31+第4表!O31)-'06492'!I24)/ABS('06492'!I24))&gt;50%,(第4表!N31+第4表!O31)-'06492'!I24&lt;0)</f>
        <v>#VALUE!</v>
      </c>
    </row>
    <row r="93" spans="1:31">
      <c r="B93" s="178" t="s">
        <v>24</v>
      </c>
      <c r="C93" s="690" t="e">
        <f>AND(ABS((第4表!D32+第4表!E32)-'06492'!D25)&gt;=10, (ABS((第4表!D32+第4表!E32)-'06492'!D25)/ABS('06492'!D25))&gt;50%,(第4表!D32+第4表!E32)-'06492'!D25&lt;0)</f>
        <v>#VALUE!</v>
      </c>
      <c r="D93" s="690" t="e">
        <f>AND(ABS((第4表!D32+第4表!E32)-'06492'!D25)&gt;=10, (ABS((第4表!D32+第4表!E32)-'06492'!D25)/ABS('06492'!D25))&gt;50%,(第4表!D32+第4表!E32)-'06492'!D25&lt;0)</f>
        <v>#VALUE!</v>
      </c>
      <c r="E93" s="690" t="e">
        <f>AND(ABS((第4表!F32+第4表!G32)-'06492'!E25)&gt;=10, (ABS((第4表!F32+第4表!G32)-'06492'!E25)/ABS('06492'!E25))&gt;50%,(第4表!F32+第4表!G32)-'06492'!E25&lt;0)</f>
        <v>#VALUE!</v>
      </c>
      <c r="F93" s="690" t="e">
        <f>AND(ABS((第4表!F32+第4表!G32)-'06492'!E25)&gt;=10, (ABS((第4表!F32+第4表!G32)-'06492'!E25)/ABS('06492'!E25))&gt;50%,(第4表!F32+第4表!G32)-'06492'!E25&lt;0)</f>
        <v>#VALUE!</v>
      </c>
      <c r="G93" s="690" t="e">
        <f>AND(ABS((第4表!H32+第4表!I32)-'06492'!F25)&gt;=10, (ABS((第4表!H32+第4表!I32)-'06492'!F25)/ABS('06492'!F25))&gt;50%,(第4表!H32+第4表!I32)-'06492'!F25&lt;0)</f>
        <v>#VALUE!</v>
      </c>
      <c r="H93" s="690" t="e">
        <f>AND(ABS((第4表!H32+第4表!I32)-'06492'!F25)&gt;=10, (ABS((第4表!H32+第4表!I32)-'06492'!F25)/ABS('06492'!F25))&gt;50%,(第4表!H32+第4表!I32)-'06492'!F25&lt;0)</f>
        <v>#VALUE!</v>
      </c>
      <c r="I93" s="690" t="e">
        <f>AND(ABS((第4表!J32+第4表!K32)-'06492'!G25)&gt;=10, (ABS((第4表!J32+第4表!K32)-'06492'!G25)/ABS('06492'!G25))&gt;50%,(第4表!J32+第4表!K32)-'06492'!G25&lt;0)</f>
        <v>#VALUE!</v>
      </c>
      <c r="J93" s="690" t="e">
        <f>AND(ABS((第4表!J32+第4表!K32)-'06492'!G25)&gt;=10, (ABS((第4表!J32+第4表!K32)-'06492'!G25)/ABS('06492'!G25))&gt;50%,(第4表!J32+第4表!K32)-'06492'!G25&lt;0)</f>
        <v>#VALUE!</v>
      </c>
      <c r="K93" s="690" t="e">
        <f>AND(ABS((第4表!L32+第4表!M32)-'06492'!H25)&gt;=10, (ABS((第4表!L32+第4表!M32)-'06492'!H25)/ABS('06492'!H25))&gt;50%,(第4表!L32+第4表!M32)-'06492'!H25&lt;0)</f>
        <v>#VALUE!</v>
      </c>
      <c r="L93" s="690" t="e">
        <f>AND(ABS((第4表!L32+第4表!M32)-'06492'!H25)&gt;=10, (ABS((第4表!L32+第4表!M32)-'06492'!H25)/ABS('06492'!H25))&gt;50%,(第4表!L32+第4表!M32)-'06492'!H25&lt;0)</f>
        <v>#VALUE!</v>
      </c>
      <c r="M93" s="690" t="e">
        <f>AND(ABS((第4表!N32+第4表!O32)-'06492'!I25)&gt;=10, (ABS((第4表!N32+第4表!O32)-'06492'!I25)/ABS('06492'!I25))&gt;50%,(第4表!N32+第4表!O32)-'06492'!I25&lt;0)</f>
        <v>#VALUE!</v>
      </c>
      <c r="N93" s="690" t="e">
        <f>AND(ABS((第4表!N32+第4表!O32)-'06492'!I25)&gt;=10, (ABS((第4表!N32+第4表!O32)-'06492'!I25)/ABS('06492'!I25))&gt;50%,(第4表!N32+第4表!O32)-'06492'!I25&lt;0)</f>
        <v>#VALUE!</v>
      </c>
    </row>
    <row r="94" spans="1:31">
      <c r="B94" s="178" t="s">
        <v>25</v>
      </c>
      <c r="C94" s="690" t="e">
        <f>AND(ABS((第4表!D33+第4表!E33)-'06492'!D26)&gt;=10, (ABS((第4表!D33+第4表!E33)-'06492'!D26)/ABS('06492'!D26))&gt;50%,(第4表!D33+第4表!E33)-'06492'!D26&lt;0)</f>
        <v>#VALUE!</v>
      </c>
      <c r="D94" s="690" t="e">
        <f>AND(ABS((第4表!D33+第4表!E33)-'06492'!D26)&gt;=10, (ABS((第4表!D33+第4表!E33)-'06492'!D26)/ABS('06492'!D26))&gt;50%,(第4表!D33+第4表!E33)-'06492'!D26&lt;0)</f>
        <v>#VALUE!</v>
      </c>
      <c r="E94" s="690" t="e">
        <f>AND(ABS((第4表!F33+第4表!G33)-'06492'!E26)&gt;=10, (ABS((第4表!F33+第4表!G33)-'06492'!E26)/ABS('06492'!E26))&gt;50%,(第4表!F33+第4表!G33)-'06492'!E26&lt;0)</f>
        <v>#VALUE!</v>
      </c>
      <c r="F94" s="690" t="e">
        <f>AND(ABS((第4表!F33+第4表!G33)-'06492'!E26)&gt;=10, (ABS((第4表!F33+第4表!G33)-'06492'!E26)/ABS('06492'!E26))&gt;50%,(第4表!F33+第4表!G33)-'06492'!E26&lt;0)</f>
        <v>#VALUE!</v>
      </c>
      <c r="G94" s="690" t="e">
        <f>AND(ABS((第4表!H33+第4表!I33)-'06492'!F26)&gt;=10, (ABS((第4表!H33+第4表!I33)-'06492'!F26)/ABS('06492'!F26))&gt;50%,(第4表!H33+第4表!I33)-'06492'!F26&lt;0)</f>
        <v>#VALUE!</v>
      </c>
      <c r="H94" s="690" t="e">
        <f>AND(ABS((第4表!H33+第4表!I33)-'06492'!F26)&gt;=10, (ABS((第4表!H33+第4表!I33)-'06492'!F26)/ABS('06492'!F26))&gt;50%,(第4表!H33+第4表!I33)-'06492'!F26&lt;0)</f>
        <v>#VALUE!</v>
      </c>
      <c r="I94" s="690" t="e">
        <f>AND(ABS((第4表!J33+第4表!K33)-'06492'!G26)&gt;=10, (ABS((第4表!J33+第4表!K33)-'06492'!G26)/ABS('06492'!G26))&gt;50%,(第4表!J33+第4表!K33)-'06492'!G26&lt;0)</f>
        <v>#VALUE!</v>
      </c>
      <c r="J94" s="690" t="e">
        <f>AND(ABS((第4表!J33+第4表!K33)-'06492'!G26)&gt;=10, (ABS((第4表!J33+第4表!K33)-'06492'!G26)/ABS('06492'!G26))&gt;50%,(第4表!J33+第4表!K33)-'06492'!G26&lt;0)</f>
        <v>#VALUE!</v>
      </c>
      <c r="K94" s="690" t="e">
        <f>AND(ABS((第4表!L33+第4表!M33)-'06492'!H26)&gt;=10, (ABS((第4表!L33+第4表!M33)-'06492'!H26)/ABS('06492'!H26))&gt;50%,(第4表!L33+第4表!M33)-'06492'!H26&lt;0)</f>
        <v>#VALUE!</v>
      </c>
      <c r="L94" s="690" t="e">
        <f>AND(ABS((第4表!L33+第4表!M33)-'06492'!H26)&gt;=10, (ABS((第4表!L33+第4表!M33)-'06492'!H26)/ABS('06492'!H26))&gt;50%,(第4表!L33+第4表!M33)-'06492'!H26&lt;0)</f>
        <v>#VALUE!</v>
      </c>
      <c r="M94" s="690" t="e">
        <f>AND(ABS((第4表!N33+第4表!O33)-'06492'!I26)&gt;=10, (ABS((第4表!N33+第4表!O33)-'06492'!I26)/ABS('06492'!I26))&gt;50%,(第4表!N33+第4表!O33)-'06492'!I26&lt;0)</f>
        <v>#VALUE!</v>
      </c>
      <c r="N94" s="690" t="e">
        <f>AND(ABS((第4表!N33+第4表!O33)-'06492'!I26)&gt;=10, (ABS((第4表!N33+第4表!O33)-'06492'!I26)/ABS('06492'!I26))&gt;50%,(第4表!N33+第4表!O33)-'06492'!I26&lt;0)</f>
        <v>#VALUE!</v>
      </c>
    </row>
    <row r="95" spans="1:31">
      <c r="B95" s="178" t="s">
        <v>26</v>
      </c>
      <c r="C95" s="690" t="e">
        <f>AND(ABS((第4表!D34+第4表!E34)-'06492'!D27)&gt;=10, (ABS((第4表!D34+第4表!E34)-'06492'!D27)/ABS('06492'!D27))&gt;50%,(第4表!D34+第4表!E34)-'06492'!D27&lt;0)</f>
        <v>#VALUE!</v>
      </c>
      <c r="D95" s="690" t="e">
        <f>AND(ABS((第4表!D34+第4表!E34)-'06492'!D27)&gt;=10, (ABS((第4表!D34+第4表!E34)-'06492'!D27)/ABS('06492'!D27))&gt;50%,(第4表!D34+第4表!E34)-'06492'!D27&lt;0)</f>
        <v>#VALUE!</v>
      </c>
      <c r="E95" s="690" t="e">
        <f>AND(ABS((第4表!F34+第4表!G34)-'06492'!E27)&gt;=10, (ABS((第4表!F34+第4表!G34)-'06492'!E27)/ABS('06492'!E27))&gt;50%,(第4表!F34+第4表!G34)-'06492'!E27&lt;0)</f>
        <v>#VALUE!</v>
      </c>
      <c r="F95" s="690" t="e">
        <f>AND(ABS((第4表!F34+第4表!G34)-'06492'!E27)&gt;=10, (ABS((第4表!F34+第4表!G34)-'06492'!E27)/ABS('06492'!E27))&gt;50%,(第4表!F34+第4表!G34)-'06492'!E27&lt;0)</f>
        <v>#VALUE!</v>
      </c>
      <c r="G95" s="690" t="e">
        <f>AND(ABS((第4表!H34+第4表!I34)-'06492'!F27)&gt;=10, (ABS((第4表!H34+第4表!I34)-'06492'!F27)/ABS('06492'!F27))&gt;50%,(第4表!H34+第4表!I34)-'06492'!F27&lt;0)</f>
        <v>#VALUE!</v>
      </c>
      <c r="H95" s="690" t="e">
        <f>AND(ABS((第4表!H34+第4表!I34)-'06492'!F27)&gt;=10, (ABS((第4表!H34+第4表!I34)-'06492'!F27)/ABS('06492'!F27))&gt;50%,(第4表!H34+第4表!I34)-'06492'!F27&lt;0)</f>
        <v>#VALUE!</v>
      </c>
      <c r="I95" s="690" t="e">
        <f>AND(ABS((第4表!J34+第4表!K34)-'06492'!G27)&gt;=10, (ABS((第4表!J34+第4表!K34)-'06492'!G27)/ABS('06492'!G27))&gt;50%,(第4表!J34+第4表!K34)-'06492'!G27&lt;0)</f>
        <v>#VALUE!</v>
      </c>
      <c r="J95" s="690" t="e">
        <f>AND(ABS((第4表!J34+第4表!K34)-'06492'!G27)&gt;=10, (ABS((第4表!J34+第4表!K34)-'06492'!G27)/ABS('06492'!G27))&gt;50%,(第4表!J34+第4表!K34)-'06492'!G27&lt;0)</f>
        <v>#VALUE!</v>
      </c>
      <c r="K95" s="690" t="e">
        <f>AND(ABS((第4表!L34+第4表!M34)-'06492'!H27)&gt;=10, (ABS((第4表!L34+第4表!M34)-'06492'!H27)/ABS('06492'!H27))&gt;50%,(第4表!L34+第4表!M34)-'06492'!H27&lt;0)</f>
        <v>#VALUE!</v>
      </c>
      <c r="L95" s="690" t="e">
        <f>AND(ABS((第4表!L34+第4表!M34)-'06492'!H27)&gt;=10, (ABS((第4表!L34+第4表!M34)-'06492'!H27)/ABS('06492'!H27))&gt;50%,(第4表!L34+第4表!M34)-'06492'!H27&lt;0)</f>
        <v>#VALUE!</v>
      </c>
      <c r="M95" s="690" t="e">
        <f>AND(ABS((第4表!N34+第4表!O34)-'06492'!I27)&gt;=10, (ABS((第4表!N34+第4表!O34)-'06492'!I27)/ABS('06492'!I27))&gt;50%,(第4表!N34+第4表!O34)-'06492'!I27&lt;0)</f>
        <v>#VALUE!</v>
      </c>
      <c r="N95" s="690" t="e">
        <f>AND(ABS((第4表!N34+第4表!O34)-'06492'!I27)&gt;=10, (ABS((第4表!N34+第4表!O34)-'06492'!I27)/ABS('06492'!I27))&gt;50%,(第4表!N34+第4表!O34)-'06492'!I27&lt;0)</f>
        <v>#VALUE!</v>
      </c>
    </row>
    <row r="96" spans="1:31">
      <c r="B96" s="178" t="s">
        <v>27</v>
      </c>
      <c r="C96" s="690" t="e">
        <f>AND(ABS((第4表!D35+第4表!E35)-'06492'!D28)&gt;=10, (ABS((第4表!D35+第4表!E35)-'06492'!D28)/ABS('06492'!D28))&gt;50%,(第4表!D35+第4表!E35)-'06492'!D28&lt;0)</f>
        <v>#VALUE!</v>
      </c>
      <c r="D96" s="690" t="e">
        <f>AND(ABS((第4表!D35+第4表!E35)-'06492'!D28)&gt;=10, (ABS((第4表!D35+第4表!E35)-'06492'!D28)/ABS('06492'!D28))&gt;50%,(第4表!D35+第4表!E35)-'06492'!D28&lt;0)</f>
        <v>#VALUE!</v>
      </c>
      <c r="E96" s="690" t="e">
        <f>AND(ABS((第4表!F35+第4表!G35)-'06492'!E28)&gt;=10, (ABS((第4表!F35+第4表!G35)-'06492'!E28)/ABS('06492'!E28))&gt;50%,(第4表!F35+第4表!G35)-'06492'!E28&lt;0)</f>
        <v>#VALUE!</v>
      </c>
      <c r="F96" s="690" t="e">
        <f>AND(ABS((第4表!F35+第4表!G35)-'06492'!E28)&gt;=10, (ABS((第4表!F35+第4表!G35)-'06492'!E28)/ABS('06492'!E28))&gt;50%,(第4表!F35+第4表!G35)-'06492'!E28&lt;0)</f>
        <v>#VALUE!</v>
      </c>
      <c r="G96" s="690" t="e">
        <f>AND(ABS((第4表!H35+第4表!I35)-'06492'!F28)&gt;=10, (ABS((第4表!H35+第4表!I35)-'06492'!F28)/ABS('06492'!F28))&gt;50%,(第4表!H35+第4表!I35)-'06492'!F28&lt;0)</f>
        <v>#VALUE!</v>
      </c>
      <c r="H96" s="690" t="e">
        <f>AND(ABS((第4表!H35+第4表!I35)-'06492'!F28)&gt;=10, (ABS((第4表!H35+第4表!I35)-'06492'!F28)/ABS('06492'!F28))&gt;50%,(第4表!H35+第4表!I35)-'06492'!F28&lt;0)</f>
        <v>#VALUE!</v>
      </c>
      <c r="I96" s="690" t="e">
        <f>AND(ABS((第4表!J35+第4表!K35)-'06492'!G28)&gt;=10, (ABS((第4表!J35+第4表!K35)-'06492'!G28)/ABS('06492'!G28))&gt;50%,(第4表!J35+第4表!K35)-'06492'!G28&lt;0)</f>
        <v>#VALUE!</v>
      </c>
      <c r="J96" s="690" t="e">
        <f>AND(ABS((第4表!J35+第4表!K35)-'06492'!G28)&gt;=10, (ABS((第4表!J35+第4表!K35)-'06492'!G28)/ABS('06492'!G28))&gt;50%,(第4表!J35+第4表!K35)-'06492'!G28&lt;0)</f>
        <v>#VALUE!</v>
      </c>
      <c r="K96" s="690" t="e">
        <f>AND(ABS((第4表!L35+第4表!M35)-'06492'!H28)&gt;=10, (ABS((第4表!L35+第4表!M35)-'06492'!H28)/ABS('06492'!H28))&gt;50%,(第4表!L35+第4表!M35)-'06492'!H28&lt;0)</f>
        <v>#VALUE!</v>
      </c>
      <c r="L96" s="690" t="e">
        <f>AND(ABS((第4表!L35+第4表!M35)-'06492'!H28)&gt;=10, (ABS((第4表!L35+第4表!M35)-'06492'!H28)/ABS('06492'!H28))&gt;50%,(第4表!L35+第4表!M35)-'06492'!H28&lt;0)</f>
        <v>#VALUE!</v>
      </c>
      <c r="M96" s="690" t="e">
        <f>AND(ABS((第4表!N35+第4表!O35)-'06492'!I28)&gt;=10, (ABS((第4表!N35+第4表!O35)-'06492'!I28)/ABS('06492'!I28))&gt;50%,(第4表!N35+第4表!O35)-'06492'!I28&lt;0)</f>
        <v>#VALUE!</v>
      </c>
      <c r="N96" s="690" t="e">
        <f>AND(ABS((第4表!N35+第4表!O35)-'06492'!I28)&gt;=10, (ABS((第4表!N35+第4表!O35)-'06492'!I28)/ABS('06492'!I28))&gt;50%,(第4表!N35+第4表!O35)-'06492'!I28&lt;0)</f>
        <v>#VALUE!</v>
      </c>
    </row>
    <row r="98" spans="1:26">
      <c r="A98" t="s">
        <v>568</v>
      </c>
    </row>
    <row r="99" spans="1:26" s="178" customFormat="1">
      <c r="C99" s="178" t="s">
        <v>558</v>
      </c>
      <c r="D99" s="178" t="s">
        <v>559</v>
      </c>
      <c r="E99" s="178" t="s">
        <v>6</v>
      </c>
      <c r="F99" s="178" t="s">
        <v>7</v>
      </c>
      <c r="G99" s="178" t="s">
        <v>8</v>
      </c>
      <c r="H99" s="178" t="s">
        <v>9</v>
      </c>
      <c r="I99" s="178" t="s">
        <v>10</v>
      </c>
      <c r="J99" s="178" t="s">
        <v>11</v>
      </c>
      <c r="K99" s="178" t="s">
        <v>12</v>
      </c>
      <c r="L99" s="178" t="s">
        <v>13</v>
      </c>
      <c r="M99" s="178" t="s">
        <v>14</v>
      </c>
      <c r="N99" s="178" t="s">
        <v>15</v>
      </c>
      <c r="O99" s="178" t="s">
        <v>16</v>
      </c>
      <c r="P99" s="178" t="s">
        <v>17</v>
      </c>
      <c r="Q99" s="178" t="s">
        <v>18</v>
      </c>
      <c r="R99" s="178" t="s">
        <v>19</v>
      </c>
      <c r="S99" s="178" t="s">
        <v>20</v>
      </c>
      <c r="T99" s="178" t="s">
        <v>21</v>
      </c>
      <c r="U99" s="178" t="s">
        <v>22</v>
      </c>
      <c r="V99" s="178" t="s">
        <v>77</v>
      </c>
      <c r="W99" s="178" t="s">
        <v>78</v>
      </c>
      <c r="X99" s="178" t="s">
        <v>79</v>
      </c>
      <c r="Y99" s="178" t="s">
        <v>80</v>
      </c>
      <c r="Z99" s="178" t="s">
        <v>81</v>
      </c>
    </row>
    <row r="100" spans="1:26">
      <c r="A100" t="s">
        <v>560</v>
      </c>
      <c r="B100" s="178" t="s">
        <v>561</v>
      </c>
      <c r="C100" s="688" t="e">
        <f>AND(ABS((第4表!D44+第4表!E44)-'06492'!D35)&gt;=10,(第4表!D44+第4表!E44)&gt;'06492'!D35*1.5,(第4表!D44+第4表!E44)-'06492'!D35&gt;0)</f>
        <v>#VALUE!</v>
      </c>
      <c r="D100" s="688" t="e">
        <f>AND(ABS((第4表!D44+第4表!E44)-'06492'!D35)&gt;=10,(第4表!D44+第4表!E44)&gt;'06492'!D35*1.5,(第4表!D44+第4表!E44)-'06492'!D35&gt;0)</f>
        <v>#VALUE!</v>
      </c>
      <c r="E100" s="688" t="e">
        <f>AND(ABS((第4表!F44+第4表!G44)-'06492'!E35)&gt;=10,(第4表!F44+第4表!G44)&gt;'06492'!E35*1.5,(第4表!F44+第4表!G44)-'06492'!E35&gt;0)</f>
        <v>#VALUE!</v>
      </c>
      <c r="F100" s="688" t="e">
        <f>AND(ABS((第4表!F44+第4表!G44)-'06492'!E35)&gt;=10,(第4表!F44+第4表!G44)&gt;'06492'!E35*1.5,(第4表!F44+第4表!G44)-'06492'!E35&gt;0)</f>
        <v>#VALUE!</v>
      </c>
      <c r="G100" s="688" t="e">
        <f>AND(ABS((第4表!H44+第4表!I44)-'06492'!F35)&gt;=10,(第4表!H44+第4表!I44)&gt;'06492'!F35*1.5,(第4表!H44+第4表!I44)-'06492'!F35&gt;0)</f>
        <v>#VALUE!</v>
      </c>
      <c r="H100" s="688" t="e">
        <f>AND(ABS((第4表!H44+第4表!I44)-'06492'!F35)&gt;=10,(第4表!H44+第4表!I44)&gt;'06492'!F35*1.5,(第4表!H44+第4表!I44)-'06492'!F35&gt;0)</f>
        <v>#VALUE!</v>
      </c>
      <c r="I100" s="688" t="e">
        <f>AND(ABS((第4表!J44+第4表!K44)-'06492'!G35)&gt;=10,(第4表!J44+第4表!K44)&gt;'06492'!G35*1.5,(第4表!J44+第4表!K44)-'06492'!G35&gt;0)</f>
        <v>#VALUE!</v>
      </c>
      <c r="J100" s="688" t="e">
        <f>AND(ABS((第4表!J44+第4表!K44)-'06492'!G35)&gt;=10,(第4表!J44+第4表!K44)&gt;'06492'!G35*1.5,(第4表!J44+第4表!K44)-'06492'!G35&gt;0)</f>
        <v>#VALUE!</v>
      </c>
      <c r="K100" s="688" t="e">
        <f>AND(ABS((第4表!L44+第4表!M44)-'06492'!H35)&gt;=10,(第4表!L44+第4表!M44)&gt;'06492'!H35*1.5,(第4表!L44+第4表!M44)-'06492'!H35&gt;0)</f>
        <v>#VALUE!</v>
      </c>
      <c r="L100" s="688" t="e">
        <f>AND(ABS((第4表!L44+第4表!M44)-'06492'!H35)&gt;=10,(第4表!L44+第4表!M44)&gt;'06492'!H35*1.5,(第4表!L44+第4表!M44)-'06492'!H35&gt;0)</f>
        <v>#VALUE!</v>
      </c>
      <c r="M100" s="689"/>
      <c r="N100" s="689"/>
      <c r="O100" s="689"/>
      <c r="P100" s="689"/>
      <c r="Q100" s="688" t="e">
        <f>AND(ABS((第4表!R44+第4表!S44)-'06492'!I35)&gt;=10,(第4表!R44+第4表!S44)&gt;'06492'!I35*1.5,(第4表!R44+第4表!S44)-'06492'!I35&gt;0)</f>
        <v>#VALUE!</v>
      </c>
      <c r="R100" s="688" t="e">
        <f>AND(ABS((第4表!R44+第4表!S44)-'06492'!I35)&gt;=10,(第4表!R44+第4表!S44)&gt;'06492'!I35*1.5,(第4表!R44+第4表!S44)-'06492'!I35&gt;0)</f>
        <v>#VALUE!</v>
      </c>
      <c r="S100" s="688" t="e">
        <f>AND(ABS((第4表!T44+第4表!U44)-'06492'!J35)&gt;=10,(第4表!T44+第4表!U44)&gt;'06492'!J35*1.5,(第4表!T44+第4表!U44)-'06492'!J35&gt;0)</f>
        <v>#VALUE!</v>
      </c>
      <c r="T100" s="688" t="e">
        <f>AND(ABS((第4表!T44+第4表!U44)-'06492'!J35)&gt;=10,(第4表!T44+第4表!U44)&gt;'06492'!J35*1.5,(第4表!T44+第4表!U44)-'06492'!J35&gt;0)</f>
        <v>#VALUE!</v>
      </c>
      <c r="U100" s="688" t="e">
        <f>AND(ABS((第4表!V44+第4表!W44)-'06492'!K35)&gt;=10,(第4表!V44+第4表!W44)&gt;'06492'!K35*1.5,(第4表!V44+第4表!W44)-'06492'!K35&gt;0)</f>
        <v>#VALUE!</v>
      </c>
      <c r="V100" s="688" t="e">
        <f>AND(ABS((第4表!V44+第4表!W44)-'06492'!K35)&gt;=10,(第4表!V44+第4表!W44)&gt;'06492'!K35*1.5,(第4表!V44+第4表!W44)-'06492'!K35&gt;0)</f>
        <v>#VALUE!</v>
      </c>
      <c r="W100" s="688" t="e">
        <f>AND(ABS((第4表!X44+第4表!Y44)-'06492'!L35)&gt;=10,(第4表!X44+第4表!Y44)&gt;'06492'!L35*1.5,(第4表!X44+第4表!Y44)-'06492'!L35&gt;0)</f>
        <v>#VALUE!</v>
      </c>
      <c r="X100" s="688" t="e">
        <f>AND(ABS((第4表!X44+第4表!Y44)-'06492'!L35)&gt;=10,(第4表!X44+第4表!Y44)&gt;'06492'!L35*1.5,(第4表!X44+第4表!Y44)-'06492'!L35&gt;0)</f>
        <v>#VALUE!</v>
      </c>
      <c r="Y100" s="688" t="e">
        <f>AND(ABS((第4表!Z44+第4表!AA44)-'06492'!M35)&gt;=10,(第4表!Z44+第4表!AA44)&gt;'06492'!M35*1.5,(第4表!Z44+第4表!AA44)-'06492'!M35&gt;0)</f>
        <v>#VALUE!</v>
      </c>
      <c r="Z100" s="688" t="e">
        <f>AND(ABS((第4表!Z44+第4表!AA44)-'06492'!M35)&gt;=10,(第4表!Z44+第4表!AA44)&gt;'06492'!M35*1.5,(第4表!Z44+第4表!AA44)-'06492'!M35&gt;0)</f>
        <v>#VALUE!</v>
      </c>
    </row>
    <row r="101" spans="1:26">
      <c r="B101" s="178" t="s">
        <v>24</v>
      </c>
      <c r="C101" s="688" t="e">
        <f>AND(ABS((第4表!D45+第4表!E45)-'06492'!D36)&gt;=10,(第4表!D45+第4表!E45)&gt;'06492'!D36*1.5,(第4表!D45+第4表!E45)-'06492'!D36&gt;0)</f>
        <v>#VALUE!</v>
      </c>
      <c r="D101" s="688" t="e">
        <f>AND(ABS((第4表!D45+第4表!E45)-'06492'!D36)&gt;=10,(第4表!D45+第4表!E45)&gt;'06492'!D36*1.5,(第4表!D45+第4表!E45)-'06492'!D36&gt;0)</f>
        <v>#VALUE!</v>
      </c>
      <c r="E101" s="688" t="e">
        <f>AND(ABS((第4表!F45+第4表!G45)-'06492'!E36)&gt;=10,(第4表!F45+第4表!G45)&gt;'06492'!E36*1.5,(第4表!F45+第4表!G45)-'06492'!E36&gt;0)</f>
        <v>#VALUE!</v>
      </c>
      <c r="F101" s="688" t="e">
        <f>AND(ABS((第4表!F45+第4表!G45)-'06492'!E36)&gt;=10,(第4表!F45+第4表!G45)&gt;'06492'!E36*1.5,(第4表!F45+第4表!G45)-'06492'!E36&gt;0)</f>
        <v>#VALUE!</v>
      </c>
      <c r="G101" s="688" t="e">
        <f>AND(ABS((第4表!H45+第4表!I45)-'06492'!F36)&gt;=10,(第4表!H45+第4表!I45)&gt;'06492'!F36*1.5,(第4表!H45+第4表!I45)-'06492'!F36&gt;0)</f>
        <v>#VALUE!</v>
      </c>
      <c r="H101" s="688" t="e">
        <f>AND(ABS((第4表!H45+第4表!I45)-'06492'!F36)&gt;=10,(第4表!H45+第4表!I45)&gt;'06492'!F36*1.5,(第4表!H45+第4表!I45)-'06492'!F36&gt;0)</f>
        <v>#VALUE!</v>
      </c>
      <c r="I101" s="688" t="e">
        <f>AND(ABS((第4表!J45+第4表!K45)-'06492'!G36)&gt;=10,(第4表!J45+第4表!K45)&gt;'06492'!G36*1.5,(第4表!J45+第4表!K45)-'06492'!G36&gt;0)</f>
        <v>#VALUE!</v>
      </c>
      <c r="J101" s="688" t="e">
        <f>AND(ABS((第4表!J45+第4表!K45)-'06492'!G36)&gt;=10,(第4表!J45+第4表!K45)&gt;'06492'!G36*1.5,(第4表!J45+第4表!K45)-'06492'!G36&gt;0)</f>
        <v>#VALUE!</v>
      </c>
      <c r="K101" s="688" t="e">
        <f>AND(ABS((第4表!L45+第4表!M45)-'06492'!H36)&gt;=10,(第4表!L45+第4表!M45)&gt;'06492'!H36*1.5,(第4表!L45+第4表!M45)-'06492'!H36&gt;0)</f>
        <v>#VALUE!</v>
      </c>
      <c r="L101" s="688" t="e">
        <f>AND(ABS((第4表!L45+第4表!M45)-'06492'!H36)&gt;=10,(第4表!L45+第4表!M45)&gt;'06492'!H36*1.5,(第4表!L45+第4表!M45)-'06492'!H36&gt;0)</f>
        <v>#VALUE!</v>
      </c>
      <c r="M101" s="689"/>
      <c r="N101" s="689"/>
      <c r="O101" s="689"/>
      <c r="P101" s="689"/>
      <c r="Q101" s="688" t="e">
        <f>AND(ABS((第4表!R45+第4表!S45)-'06492'!I36)&gt;=10,(第4表!R45+第4表!S45)&gt;'06492'!I36*1.5,(第4表!R45+第4表!S45)-'06492'!I36&gt;0)</f>
        <v>#VALUE!</v>
      </c>
      <c r="R101" s="688" t="e">
        <f>AND(ABS((第4表!R45+第4表!S45)-'06492'!I36)&gt;=10,(第4表!R45+第4表!S45)&gt;'06492'!I36*1.5,(第4表!R45+第4表!S45)-'06492'!I36&gt;0)</f>
        <v>#VALUE!</v>
      </c>
      <c r="S101" s="688" t="e">
        <f>AND(ABS((第4表!T45+第4表!U45)-'06492'!J36)&gt;=10,(第4表!T45+第4表!U45)&gt;'06492'!J36*1.5,(第4表!T45+第4表!U45)-'06492'!J36&gt;0)</f>
        <v>#VALUE!</v>
      </c>
      <c r="T101" s="688" t="e">
        <f>AND(ABS((第4表!T45+第4表!U45)-'06492'!J36)&gt;=10,(第4表!T45+第4表!U45)&gt;'06492'!J36*1.5,(第4表!T45+第4表!U45)-'06492'!J36&gt;0)</f>
        <v>#VALUE!</v>
      </c>
      <c r="U101" s="688" t="e">
        <f>AND(ABS((第4表!V45+第4表!W45)-'06492'!K36)&gt;=10,(第4表!V45+第4表!W45)&gt;'06492'!K36*1.5,(第4表!V45+第4表!W45)-'06492'!K36&gt;0)</f>
        <v>#VALUE!</v>
      </c>
      <c r="V101" s="688" t="e">
        <f>AND(ABS((第4表!V45+第4表!W45)-'06492'!K36)&gt;=10,(第4表!V45+第4表!W45)&gt;'06492'!K36*1.5,(第4表!V45+第4表!W45)-'06492'!K36&gt;0)</f>
        <v>#VALUE!</v>
      </c>
      <c r="W101" s="688" t="e">
        <f>AND(ABS((第4表!X45+第4表!Y45)-'06492'!L36)&gt;=10,(第4表!X45+第4表!Y45)&gt;'06492'!L36*1.5,(第4表!X45+第4表!Y45)-'06492'!L36&gt;0)</f>
        <v>#VALUE!</v>
      </c>
      <c r="X101" s="688" t="e">
        <f>AND(ABS((第4表!X45+第4表!Y45)-'06492'!L36)&gt;=10,(第4表!X45+第4表!Y45)&gt;'06492'!L36*1.5,(第4表!X45+第4表!Y45)-'06492'!L36&gt;0)</f>
        <v>#VALUE!</v>
      </c>
      <c r="Y101" s="688" t="e">
        <f>AND(ABS((第4表!Z45+第4表!AA45)-'06492'!M36)&gt;=10,(第4表!Z45+第4表!AA45)&gt;'06492'!M36*1.5,(第4表!Z45+第4表!AA45)-'06492'!M36&gt;0)</f>
        <v>#VALUE!</v>
      </c>
      <c r="Z101" s="688" t="e">
        <f>AND(ABS((第4表!Z45+第4表!AA45)-'06492'!M36)&gt;=10,(第4表!Z45+第4表!AA45)&gt;'06492'!M36*1.5,(第4表!Z45+第4表!AA45)-'06492'!M36&gt;0)</f>
        <v>#VALUE!</v>
      </c>
    </row>
    <row r="102" spans="1:26">
      <c r="B102" s="178" t="s">
        <v>25</v>
      </c>
      <c r="C102" s="688" t="e">
        <f>AND(ABS((第4表!D46+第4表!E46)-'06492'!D37)&gt;=10,(第4表!D46+第4表!E46)&gt;'06492'!D37*1.5,(第4表!D46+第4表!E46)-'06492'!D37&gt;0)</f>
        <v>#VALUE!</v>
      </c>
      <c r="D102" s="688" t="e">
        <f>AND(ABS((第4表!D46+第4表!E46)-'06492'!D37)&gt;=10,(第4表!D46+第4表!E46)&gt;'06492'!D37*1.5,(第4表!D46+第4表!E46)-'06492'!D37&gt;0)</f>
        <v>#VALUE!</v>
      </c>
      <c r="E102" s="688" t="e">
        <f>AND(ABS((第4表!F46+第4表!G46)-'06492'!E37)&gt;=10,(第4表!F46+第4表!G46)&gt;'06492'!E37*1.5,(第4表!F46+第4表!G46)-'06492'!E37&gt;0)</f>
        <v>#VALUE!</v>
      </c>
      <c r="F102" s="688" t="e">
        <f>AND(ABS((第4表!F46+第4表!G46)-'06492'!E37)&gt;=10,(第4表!F46+第4表!G46)&gt;'06492'!E37*1.5,(第4表!F46+第4表!G46)-'06492'!E37&gt;0)</f>
        <v>#VALUE!</v>
      </c>
      <c r="G102" s="688" t="e">
        <f>AND(ABS((第4表!H46+第4表!I46)-'06492'!F37)&gt;=10,(第4表!H46+第4表!I46)&gt;'06492'!F37*1.5,(第4表!H46+第4表!I46)-'06492'!F37&gt;0)</f>
        <v>#VALUE!</v>
      </c>
      <c r="H102" s="688" t="e">
        <f>AND(ABS((第4表!H46+第4表!I46)-'06492'!F37)&gt;=10,(第4表!H46+第4表!I46)&gt;'06492'!F37*1.5,(第4表!H46+第4表!I46)-'06492'!F37&gt;0)</f>
        <v>#VALUE!</v>
      </c>
      <c r="I102" s="688" t="e">
        <f>AND(ABS((第4表!J46+第4表!K46)-'06492'!G37)&gt;=10,(第4表!J46+第4表!K46)&gt;'06492'!G37*1.5,(第4表!J46+第4表!K46)-'06492'!G37&gt;0)</f>
        <v>#VALUE!</v>
      </c>
      <c r="J102" s="688" t="e">
        <f>AND(ABS((第4表!J46+第4表!K46)-'06492'!G37)&gt;=10,(第4表!J46+第4表!K46)&gt;'06492'!G37*1.5,(第4表!J46+第4表!K46)-'06492'!G37&gt;0)</f>
        <v>#VALUE!</v>
      </c>
      <c r="K102" s="688" t="e">
        <f>AND(ABS((第4表!L46+第4表!M46)-'06492'!H37)&gt;=10,(第4表!L46+第4表!M46)&gt;'06492'!H37*1.5,(第4表!L46+第4表!M46)-'06492'!H37&gt;0)</f>
        <v>#VALUE!</v>
      </c>
      <c r="L102" s="688" t="e">
        <f>AND(ABS((第4表!L46+第4表!M46)-'06492'!H37)&gt;=10,(第4表!L46+第4表!M46)&gt;'06492'!H37*1.5,(第4表!L46+第4表!M46)-'06492'!H37&gt;0)</f>
        <v>#VALUE!</v>
      </c>
      <c r="M102" s="689"/>
      <c r="N102" s="689"/>
      <c r="O102" s="689"/>
      <c r="P102" s="689"/>
      <c r="Q102" s="688" t="e">
        <f>AND(ABS((第4表!R46+第4表!S46)-'06492'!I37)&gt;=10,(第4表!R46+第4表!S46)&gt;'06492'!I37*1.5,(第4表!R46+第4表!S46)-'06492'!I37&gt;0)</f>
        <v>#VALUE!</v>
      </c>
      <c r="R102" s="688" t="e">
        <f>AND(ABS((第4表!R46+第4表!S46)-'06492'!I37)&gt;=10,(第4表!R46+第4表!S46)&gt;'06492'!I37*1.5,(第4表!R46+第4表!S46)-'06492'!I37&gt;0)</f>
        <v>#VALUE!</v>
      </c>
      <c r="S102" s="688" t="e">
        <f>AND(ABS((第4表!T46+第4表!U46)-'06492'!J37)&gt;=10,(第4表!T46+第4表!U46)&gt;'06492'!J37*1.5,(第4表!T46+第4表!U46)-'06492'!J37&gt;0)</f>
        <v>#VALUE!</v>
      </c>
      <c r="T102" s="688" t="e">
        <f>AND(ABS((第4表!T46+第4表!U46)-'06492'!J37)&gt;=10,(第4表!T46+第4表!U46)&gt;'06492'!J37*1.5,(第4表!T46+第4表!U46)-'06492'!J37&gt;0)</f>
        <v>#VALUE!</v>
      </c>
      <c r="U102" s="688" t="e">
        <f>AND(ABS((第4表!V46+第4表!W46)-'06492'!K37)&gt;=10,(第4表!V46+第4表!W46)&gt;'06492'!K37*1.5,(第4表!V46+第4表!W46)-'06492'!K37&gt;0)</f>
        <v>#VALUE!</v>
      </c>
      <c r="V102" s="688" t="e">
        <f>AND(ABS((第4表!V46+第4表!W46)-'06492'!K37)&gt;=10,(第4表!V46+第4表!W46)&gt;'06492'!K37*1.5,(第4表!V46+第4表!W46)-'06492'!K37&gt;0)</f>
        <v>#VALUE!</v>
      </c>
      <c r="W102" s="688" t="e">
        <f>AND(ABS((第4表!X46+第4表!Y46)-'06492'!L37)&gt;=10,(第4表!X46+第4表!Y46)&gt;'06492'!L37*1.5,(第4表!X46+第4表!Y46)-'06492'!L37&gt;0)</f>
        <v>#VALUE!</v>
      </c>
      <c r="X102" s="688" t="e">
        <f>AND(ABS((第4表!X46+第4表!Y46)-'06492'!L37)&gt;=10,(第4表!X46+第4表!Y46)&gt;'06492'!L37*1.5,(第4表!X46+第4表!Y46)-'06492'!L37&gt;0)</f>
        <v>#VALUE!</v>
      </c>
      <c r="Y102" s="688" t="e">
        <f>AND(ABS((第4表!Z46+第4表!AA46)-'06492'!M37)&gt;=10,(第4表!Z46+第4表!AA46)&gt;'06492'!M37*1.5,(第4表!Z46+第4表!AA46)-'06492'!M37&gt;0)</f>
        <v>#VALUE!</v>
      </c>
      <c r="Z102" s="688" t="e">
        <f>AND(ABS((第4表!Z46+第4表!AA46)-'06492'!M37)&gt;=10,(第4表!Z46+第4表!AA46)&gt;'06492'!M37*1.5,(第4表!Z46+第4表!AA46)-'06492'!M37&gt;0)</f>
        <v>#VALUE!</v>
      </c>
    </row>
    <row r="103" spans="1:26">
      <c r="B103" s="178" t="s">
        <v>26</v>
      </c>
      <c r="C103" s="688" t="e">
        <f>AND(ABS((第4表!D47+第4表!E47)-'06492'!D38)&gt;=10,(第4表!D47+第4表!E47)&gt;'06492'!D38*1.5,(第4表!D47+第4表!E47)-'06492'!D38&gt;0)</f>
        <v>#VALUE!</v>
      </c>
      <c r="D103" s="688" t="e">
        <f>AND(ABS((第4表!D47+第4表!E47)-'06492'!D38)&gt;=10,(第4表!D47+第4表!E47)&gt;'06492'!D38*1.5,(第4表!D47+第4表!E47)-'06492'!D38&gt;0)</f>
        <v>#VALUE!</v>
      </c>
      <c r="E103" s="688" t="e">
        <f>AND(ABS((第4表!F47+第4表!G47)-'06492'!E38)&gt;=10,(第4表!F47+第4表!G47)&gt;'06492'!E38*1.5,(第4表!F47+第4表!G47)-'06492'!E38&gt;0)</f>
        <v>#VALUE!</v>
      </c>
      <c r="F103" s="688" t="e">
        <f>AND(ABS((第4表!F47+第4表!G47)-'06492'!E38)&gt;=10,(第4表!F47+第4表!G47)&gt;'06492'!E38*1.5,(第4表!F47+第4表!G47)-'06492'!E38&gt;0)</f>
        <v>#VALUE!</v>
      </c>
      <c r="G103" s="688" t="e">
        <f>AND(ABS((第4表!H47+第4表!I47)-'06492'!F38)&gt;=10,(第4表!H47+第4表!I47)&gt;'06492'!F38*1.5,(第4表!H47+第4表!I47)-'06492'!F38&gt;0)</f>
        <v>#VALUE!</v>
      </c>
      <c r="H103" s="688" t="e">
        <f>AND(ABS((第4表!H47+第4表!I47)-'06492'!F38)&gt;=10,(第4表!H47+第4表!I47)&gt;'06492'!F38*1.5,(第4表!H47+第4表!I47)-'06492'!F38&gt;0)</f>
        <v>#VALUE!</v>
      </c>
      <c r="I103" s="688" t="e">
        <f>AND(ABS((第4表!J47+第4表!K47)-'06492'!G38)&gt;=10,(第4表!J47+第4表!K47)&gt;'06492'!G38*1.5,(第4表!J47+第4表!K47)-'06492'!G38&gt;0)</f>
        <v>#VALUE!</v>
      </c>
      <c r="J103" s="688" t="e">
        <f>AND(ABS((第4表!J47+第4表!K47)-'06492'!G38)&gt;=10,(第4表!J47+第4表!K47)&gt;'06492'!G38*1.5,(第4表!J47+第4表!K47)-'06492'!G38&gt;0)</f>
        <v>#VALUE!</v>
      </c>
      <c r="K103" s="688" t="e">
        <f>AND(ABS((第4表!L47+第4表!M47)-'06492'!H38)&gt;=10,(第4表!L47+第4表!M47)&gt;'06492'!H38*1.5,(第4表!L47+第4表!M47)-'06492'!H38&gt;0)</f>
        <v>#VALUE!</v>
      </c>
      <c r="L103" s="688" t="e">
        <f>AND(ABS((第4表!L47+第4表!M47)-'06492'!H38)&gt;=10,(第4表!L47+第4表!M47)&gt;'06492'!H38*1.5,(第4表!L47+第4表!M47)-'06492'!H38&gt;0)</f>
        <v>#VALUE!</v>
      </c>
      <c r="M103" s="689"/>
      <c r="N103" s="689"/>
      <c r="O103" s="689"/>
      <c r="P103" s="689"/>
      <c r="Q103" s="688" t="e">
        <f>AND(ABS((第4表!R47+第4表!S47)-'06492'!I38)&gt;=10,(第4表!R47+第4表!S47)&gt;'06492'!I38*1.5,(第4表!R47+第4表!S47)-'06492'!I38&gt;0)</f>
        <v>#VALUE!</v>
      </c>
      <c r="R103" s="688" t="e">
        <f>AND(ABS((第4表!R47+第4表!S47)-'06492'!I38)&gt;=10,(第4表!R47+第4表!S47)&gt;'06492'!I38*1.5,(第4表!R47+第4表!S47)-'06492'!I38&gt;0)</f>
        <v>#VALUE!</v>
      </c>
      <c r="S103" s="688" t="e">
        <f>AND(ABS((第4表!T47+第4表!U47)-'06492'!J38)&gt;=10,(第4表!T47+第4表!U47)&gt;'06492'!J38*1.5,(第4表!T47+第4表!U47)-'06492'!J38&gt;0)</f>
        <v>#VALUE!</v>
      </c>
      <c r="T103" s="688" t="e">
        <f>AND(ABS((第4表!T47+第4表!U47)-'06492'!J38)&gt;=10,(第4表!T47+第4表!U47)&gt;'06492'!J38*1.5,(第4表!T47+第4表!U47)-'06492'!J38&gt;0)</f>
        <v>#VALUE!</v>
      </c>
      <c r="U103" s="688" t="e">
        <f>AND(ABS((第4表!V47+第4表!W47)-'06492'!K38)&gt;=10,(第4表!V47+第4表!W47)&gt;'06492'!K38*1.5,(第4表!V47+第4表!W47)-'06492'!K38&gt;0)</f>
        <v>#VALUE!</v>
      </c>
      <c r="V103" s="688" t="e">
        <f>AND(ABS((第4表!V47+第4表!W47)-'06492'!K38)&gt;=10,(第4表!V47+第4表!W47)&gt;'06492'!K38*1.5,(第4表!V47+第4表!W47)-'06492'!K38&gt;0)</f>
        <v>#VALUE!</v>
      </c>
      <c r="W103" s="688" t="e">
        <f>AND(ABS((第4表!X47+第4表!Y47)-'06492'!L38)&gt;=10,(第4表!X47+第4表!Y47)&gt;'06492'!L38*1.5,(第4表!X47+第4表!Y47)-'06492'!L38&gt;0)</f>
        <v>#VALUE!</v>
      </c>
      <c r="X103" s="688" t="e">
        <f>AND(ABS((第4表!X47+第4表!Y47)-'06492'!L38)&gt;=10,(第4表!X47+第4表!Y47)&gt;'06492'!L38*1.5,(第4表!X47+第4表!Y47)-'06492'!L38&gt;0)</f>
        <v>#VALUE!</v>
      </c>
      <c r="Y103" s="688" t="e">
        <f>AND(ABS((第4表!Z47+第4表!AA47)-'06492'!M38)&gt;=10,(第4表!Z47+第4表!AA47)&gt;'06492'!M38*1.5,(第4表!Z47+第4表!AA47)-'06492'!M38&gt;0)</f>
        <v>#VALUE!</v>
      </c>
      <c r="Z103" s="688" t="e">
        <f>AND(ABS((第4表!Z47+第4表!AA47)-'06492'!M38)&gt;=10,(第4表!Z47+第4表!AA47)&gt;'06492'!M38*1.5,(第4表!Z47+第4表!AA47)-'06492'!M38&gt;0)</f>
        <v>#VALUE!</v>
      </c>
    </row>
    <row r="104" spans="1:26">
      <c r="B104" s="178" t="s">
        <v>27</v>
      </c>
      <c r="C104" s="688" t="e">
        <f>AND(ABS((第4表!D48+第4表!E48)-'06492'!D39)&gt;=10,(第4表!D48+第4表!E48)&gt;'06492'!D39*1.5,(第4表!D48+第4表!E48)-'06492'!D39&gt;0)</f>
        <v>#VALUE!</v>
      </c>
      <c r="D104" s="688" t="e">
        <f>AND(ABS((第4表!D48+第4表!E48)-'06492'!D39)&gt;=10,(第4表!D48+第4表!E48)&gt;'06492'!D39*1.5,(第4表!D48+第4表!E48)-'06492'!D39&gt;0)</f>
        <v>#VALUE!</v>
      </c>
      <c r="E104" s="688" t="e">
        <f>AND(ABS((第4表!F48+第4表!G48)-'06492'!E39)&gt;=10,(第4表!F48+第4表!G48)&gt;'06492'!E39*1.5,(第4表!F48+第4表!G48)-'06492'!E39&gt;0)</f>
        <v>#VALUE!</v>
      </c>
      <c r="F104" s="688" t="e">
        <f>AND(ABS((第4表!F48+第4表!G48)-'06492'!E39)&gt;=10,(第4表!F48+第4表!G48)&gt;'06492'!E39*1.5,(第4表!F48+第4表!G48)-'06492'!E39&gt;0)</f>
        <v>#VALUE!</v>
      </c>
      <c r="G104" s="688" t="e">
        <f>AND(ABS((第4表!H48+第4表!I48)-'06492'!F39)&gt;=10,(第4表!H48+第4表!I48)&gt;'06492'!F39*1.5,(第4表!H48+第4表!I48)-'06492'!F39&gt;0)</f>
        <v>#VALUE!</v>
      </c>
      <c r="H104" s="688" t="e">
        <f>AND(ABS((第4表!H48+第4表!I48)-'06492'!F39)&gt;=10,(第4表!H48+第4表!I48)&gt;'06492'!F39*1.5,(第4表!H48+第4表!I48)-'06492'!F39&gt;0)</f>
        <v>#VALUE!</v>
      </c>
      <c r="I104" s="688" t="e">
        <f>AND(ABS((第4表!J48+第4表!K48)-'06492'!G39)&gt;=10,(第4表!J48+第4表!K48)&gt;'06492'!G39*1.5,(第4表!J48+第4表!K48)-'06492'!G39&gt;0)</f>
        <v>#VALUE!</v>
      </c>
      <c r="J104" s="688" t="e">
        <f>AND(ABS((第4表!J48+第4表!K48)-'06492'!G39)&gt;=10,(第4表!J48+第4表!K48)&gt;'06492'!G39*1.5,(第4表!J48+第4表!K48)-'06492'!G39&gt;0)</f>
        <v>#VALUE!</v>
      </c>
      <c r="K104" s="688" t="e">
        <f>AND(ABS((第4表!L48+第4表!M48)-'06492'!H39)&gt;=10,(第4表!L48+第4表!M48)&gt;'06492'!H39*1.5,(第4表!L48+第4表!M48)-'06492'!H39&gt;0)</f>
        <v>#VALUE!</v>
      </c>
      <c r="L104" s="688" t="e">
        <f>AND(ABS((第4表!L48+第4表!M48)-'06492'!H39)&gt;=10,(第4表!L48+第4表!M48)&gt;'06492'!H39*1.5,(第4表!L48+第4表!M48)-'06492'!H39&gt;0)</f>
        <v>#VALUE!</v>
      </c>
      <c r="M104" s="689"/>
      <c r="N104" s="689"/>
      <c r="O104" s="689"/>
      <c r="P104" s="689"/>
      <c r="Q104" s="688" t="e">
        <f>AND(ABS((第4表!R48+第4表!S48)-'06492'!I39)&gt;=10,(第4表!R48+第4表!S48)&gt;'06492'!I39*1.5,(第4表!R48+第4表!S48)-'06492'!I39&gt;0)</f>
        <v>#VALUE!</v>
      </c>
      <c r="R104" s="688" t="e">
        <f>AND(ABS((第4表!R48+第4表!S48)-'06492'!I39)&gt;=10,(第4表!R48+第4表!S48)&gt;'06492'!I39*1.5,(第4表!R48+第4表!S48)-'06492'!I39&gt;0)</f>
        <v>#VALUE!</v>
      </c>
      <c r="S104" s="688" t="e">
        <f>AND(ABS((第4表!T48+第4表!U48)-'06492'!J39)&gt;=10,(第4表!T48+第4表!U48)&gt;'06492'!J39*1.5,(第4表!T48+第4表!U48)-'06492'!J39&gt;0)</f>
        <v>#VALUE!</v>
      </c>
      <c r="T104" s="688" t="e">
        <f>AND(ABS((第4表!T48+第4表!U48)-'06492'!J39)&gt;=10,(第4表!T48+第4表!U48)&gt;'06492'!J39*1.5,(第4表!T48+第4表!U48)-'06492'!J39&gt;0)</f>
        <v>#VALUE!</v>
      </c>
      <c r="U104" s="688" t="e">
        <f>AND(ABS((第4表!V48+第4表!W48)-'06492'!K39)&gt;=10,(第4表!V48+第4表!W48)&gt;'06492'!K39*1.5,(第4表!V48+第4表!W48)-'06492'!K39&gt;0)</f>
        <v>#VALUE!</v>
      </c>
      <c r="V104" s="688" t="e">
        <f>AND(ABS((第4表!V48+第4表!W48)-'06492'!K39)&gt;=10,(第4表!V48+第4表!W48)&gt;'06492'!K39*1.5,(第4表!V48+第4表!W48)-'06492'!K39&gt;0)</f>
        <v>#VALUE!</v>
      </c>
      <c r="W104" s="688" t="e">
        <f>AND(ABS((第4表!X48+第4表!Y48)-'06492'!L39)&gt;=10,(第4表!X48+第4表!Y48)&gt;'06492'!L39*1.5,(第4表!X48+第4表!Y48)-'06492'!L39&gt;0)</f>
        <v>#VALUE!</v>
      </c>
      <c r="X104" s="688" t="e">
        <f>AND(ABS((第4表!X48+第4表!Y48)-'06492'!L39)&gt;=10,(第4表!X48+第4表!Y48)&gt;'06492'!L39*1.5,(第4表!X48+第4表!Y48)-'06492'!L39&gt;0)</f>
        <v>#VALUE!</v>
      </c>
      <c r="Y104" s="688" t="e">
        <f>AND(ABS((第4表!Z48+第4表!AA48)-'06492'!M39)&gt;=10,(第4表!Z48+第4表!AA48)&gt;'06492'!M39*1.5,(第4表!Z48+第4表!AA48)-'06492'!M39&gt;0)</f>
        <v>#VALUE!</v>
      </c>
      <c r="Z104" s="688" t="e">
        <f>AND(ABS((第4表!Z48+第4表!AA48)-'06492'!M39)&gt;=10,(第4表!Z48+第4表!AA48)&gt;'06492'!M39*1.5,(第4表!Z48+第4表!AA48)-'06492'!M39&gt;0)</f>
        <v>#VALUE!</v>
      </c>
    </row>
    <row r="105" spans="1:26">
      <c r="B105" s="178" t="s">
        <v>28</v>
      </c>
      <c r="C105" s="688" t="e">
        <f>AND(ABS((第4表!D49+第4表!E49)-'06492'!D40)&gt;=10,(第4表!D49+第4表!E49)&gt;'06492'!D40*1.5,(第4表!D49+第4表!E49)-'06492'!D40&gt;0)</f>
        <v>#VALUE!</v>
      </c>
      <c r="D105" s="688" t="e">
        <f>AND(ABS((第4表!D49+第4表!E49)-'06492'!D40)&gt;=10,(第4表!D49+第4表!E49)&gt;'06492'!D40*1.5,(第4表!D49+第4表!E49)-'06492'!D40&gt;0)</f>
        <v>#VALUE!</v>
      </c>
      <c r="E105" s="688" t="e">
        <f>AND(ABS((第4表!F49+第4表!G49)-'06492'!E40)&gt;=10,(第4表!F49+第4表!G49)&gt;'06492'!E40*1.5,(第4表!F49+第4表!G49)-'06492'!E40&gt;0)</f>
        <v>#VALUE!</v>
      </c>
      <c r="F105" s="688" t="e">
        <f>AND(ABS((第4表!F49+第4表!G49)-'06492'!E40)&gt;=10,(第4表!F49+第4表!G49)&gt;'06492'!E40*1.5,(第4表!F49+第4表!G49)-'06492'!E40&gt;0)</f>
        <v>#VALUE!</v>
      </c>
      <c r="G105" s="688" t="e">
        <f>AND(ABS((第4表!H49+第4表!I49)-'06492'!F40)&gt;=10,(第4表!H49+第4表!I49)&gt;'06492'!F40*1.5,(第4表!H49+第4表!I49)-'06492'!F40&gt;0)</f>
        <v>#VALUE!</v>
      </c>
      <c r="H105" s="688" t="e">
        <f>AND(ABS((第4表!H49+第4表!I49)-'06492'!F40)&gt;=10,(第4表!H49+第4表!I49)&gt;'06492'!F40*1.5,(第4表!H49+第4表!I49)-'06492'!F40&gt;0)</f>
        <v>#VALUE!</v>
      </c>
      <c r="I105" s="688" t="e">
        <f>AND(ABS((第4表!J49+第4表!K49)-'06492'!G40)&gt;=10,(第4表!J49+第4表!K49)&gt;'06492'!G40*1.5,(第4表!J49+第4表!K49)-'06492'!G40&gt;0)</f>
        <v>#VALUE!</v>
      </c>
      <c r="J105" s="688" t="e">
        <f>AND(ABS((第4表!J49+第4表!K49)-'06492'!G40)&gt;=10,(第4表!J49+第4表!K49)&gt;'06492'!G40*1.5,(第4表!J49+第4表!K49)-'06492'!G40&gt;0)</f>
        <v>#VALUE!</v>
      </c>
      <c r="K105" s="688" t="e">
        <f>AND(ABS((第4表!L49+第4表!M49)-'06492'!H40)&gt;=10,(第4表!L49+第4表!M49)&gt;'06492'!H40*1.5,(第4表!L49+第4表!M49)-'06492'!H40&gt;0)</f>
        <v>#VALUE!</v>
      </c>
      <c r="L105" s="688" t="e">
        <f>AND(ABS((第4表!L49+第4表!M49)-'06492'!H40)&gt;=10,(第4表!L49+第4表!M49)&gt;'06492'!H40*1.5,(第4表!L49+第4表!M49)-'06492'!H40&gt;0)</f>
        <v>#VALUE!</v>
      </c>
      <c r="M105" s="689"/>
      <c r="N105" s="689"/>
      <c r="O105" s="689"/>
      <c r="P105" s="689"/>
      <c r="Q105" s="688" t="e">
        <f>AND(ABS((第4表!R49+第4表!S49)-'06492'!I40)&gt;=10,(第4表!R49+第4表!S49)&gt;'06492'!I40*1.5,(第4表!R49+第4表!S49)-'06492'!I40&gt;0)</f>
        <v>#VALUE!</v>
      </c>
      <c r="R105" s="688" t="e">
        <f>AND(ABS((第4表!R49+第4表!S49)-'06492'!I40)&gt;=10,(第4表!R49+第4表!S49)&gt;'06492'!I40*1.5,(第4表!R49+第4表!S49)-'06492'!I40&gt;0)</f>
        <v>#VALUE!</v>
      </c>
      <c r="S105" s="688" t="e">
        <f>AND(ABS((第4表!T49+第4表!U49)-'06492'!J40)&gt;=10,(第4表!T49+第4表!U49)&gt;'06492'!J40*1.5,(第4表!T49+第4表!U49)-'06492'!J40&gt;0)</f>
        <v>#VALUE!</v>
      </c>
      <c r="T105" s="688" t="e">
        <f>AND(ABS((第4表!T49+第4表!U49)-'06492'!J40)&gt;=10,(第4表!T49+第4表!U49)&gt;'06492'!J40*1.5,(第4表!T49+第4表!U49)-'06492'!J40&gt;0)</f>
        <v>#VALUE!</v>
      </c>
      <c r="U105" s="688" t="e">
        <f>AND(ABS((第4表!V49+第4表!W49)-'06492'!K40)&gt;=10,(第4表!V49+第4表!W49)&gt;'06492'!K40*1.5,(第4表!V49+第4表!W49)-'06492'!K40&gt;0)</f>
        <v>#VALUE!</v>
      </c>
      <c r="V105" s="688" t="e">
        <f>AND(ABS((第4表!V49+第4表!W49)-'06492'!K40)&gt;=10,(第4表!V49+第4表!W49)&gt;'06492'!K40*1.5,(第4表!V49+第4表!W49)-'06492'!K40&gt;0)</f>
        <v>#VALUE!</v>
      </c>
      <c r="W105" s="688" t="e">
        <f>AND(ABS((第4表!X49+第4表!Y49)-'06492'!L40)&gt;=10,(第4表!X49+第4表!Y49)&gt;'06492'!L40*1.5,(第4表!X49+第4表!Y49)-'06492'!L40&gt;0)</f>
        <v>#VALUE!</v>
      </c>
      <c r="X105" s="688" t="e">
        <f>AND(ABS((第4表!X49+第4表!Y49)-'06492'!L40)&gt;=10,(第4表!X49+第4表!Y49)&gt;'06492'!L40*1.5,(第4表!X49+第4表!Y49)-'06492'!L40&gt;0)</f>
        <v>#VALUE!</v>
      </c>
      <c r="Y105" s="688" t="e">
        <f>AND(ABS((第4表!Z49+第4表!AA49)-'06492'!M40)&gt;=10,(第4表!Z49+第4表!AA49)&gt;'06492'!M40*1.5,(第4表!Z49+第4表!AA49)-'06492'!M40&gt;0)</f>
        <v>#VALUE!</v>
      </c>
      <c r="Z105" s="688" t="e">
        <f>AND(ABS((第4表!Z49+第4表!AA49)-'06492'!M40)&gt;=10,(第4表!Z49+第4表!AA49)&gt;'06492'!M40*1.5,(第4表!Z49+第4表!AA49)-'06492'!M40&gt;0)</f>
        <v>#VALUE!</v>
      </c>
    </row>
    <row r="106" spans="1:26">
      <c r="B106" s="178" t="s">
        <v>29</v>
      </c>
      <c r="C106" s="688" t="e">
        <f>AND(ABS((第4表!D50+第4表!E50)-'06492'!D41)&gt;=10,(第4表!D50+第4表!E50)&gt;'06492'!D41*1.5,(第4表!D50+第4表!E50)-'06492'!D41&gt;0)</f>
        <v>#VALUE!</v>
      </c>
      <c r="D106" s="688" t="e">
        <f>AND(ABS((第4表!D50+第4表!E50)-'06492'!D41)&gt;=10,(第4表!D50+第4表!E50)&gt;'06492'!D41*1.5,(第4表!D50+第4表!E50)-'06492'!D41&gt;0)</f>
        <v>#VALUE!</v>
      </c>
      <c r="E106" s="688" t="e">
        <f>AND(ABS((第4表!F50+第4表!G50)-'06492'!E41)&gt;=10,(第4表!F50+第4表!G50)&gt;'06492'!E41*1.5,(第4表!F50+第4表!G50)-'06492'!E41&gt;0)</f>
        <v>#VALUE!</v>
      </c>
      <c r="F106" s="688" t="e">
        <f>AND(ABS((第4表!F50+第4表!G50)-'06492'!E41)&gt;=10,(第4表!F50+第4表!G50)&gt;'06492'!E41*1.5,(第4表!F50+第4表!G50)-'06492'!E41&gt;0)</f>
        <v>#VALUE!</v>
      </c>
      <c r="G106" s="688" t="e">
        <f>AND(ABS((第4表!H50+第4表!I50)-'06492'!F41)&gt;=10,(第4表!H50+第4表!I50)&gt;'06492'!F41*1.5,(第4表!H50+第4表!I50)-'06492'!F41&gt;0)</f>
        <v>#VALUE!</v>
      </c>
      <c r="H106" s="688" t="e">
        <f>AND(ABS((第4表!H50+第4表!I50)-'06492'!F41)&gt;=10,(第4表!H50+第4表!I50)&gt;'06492'!F41*1.5,(第4表!H50+第4表!I50)-'06492'!F41&gt;0)</f>
        <v>#VALUE!</v>
      </c>
      <c r="I106" s="688" t="e">
        <f>AND(ABS((第4表!J50+第4表!K50)-'06492'!G41)&gt;=10,(第4表!J50+第4表!K50)&gt;'06492'!G41*1.5,(第4表!J50+第4表!K50)-'06492'!G41&gt;0)</f>
        <v>#VALUE!</v>
      </c>
      <c r="J106" s="688" t="e">
        <f>AND(ABS((第4表!J50+第4表!K50)-'06492'!G41)&gt;=10,(第4表!J50+第4表!K50)&gt;'06492'!G41*1.5,(第4表!J50+第4表!K50)-'06492'!G41&gt;0)</f>
        <v>#VALUE!</v>
      </c>
      <c r="K106" s="688" t="e">
        <f>AND(ABS((第4表!L50+第4表!M50)-'06492'!H41)&gt;=10,(第4表!L50+第4表!M50)&gt;'06492'!H41*1.5,(第4表!L50+第4表!M50)-'06492'!H41&gt;0)</f>
        <v>#VALUE!</v>
      </c>
      <c r="L106" s="688" t="e">
        <f>AND(ABS((第4表!L50+第4表!M50)-'06492'!H41)&gt;=10,(第4表!L50+第4表!M50)&gt;'06492'!H41*1.5,(第4表!L50+第4表!M50)-'06492'!H41&gt;0)</f>
        <v>#VALUE!</v>
      </c>
      <c r="M106" s="689"/>
      <c r="N106" s="689"/>
      <c r="O106" s="689"/>
      <c r="P106" s="689"/>
      <c r="Q106" s="688" t="e">
        <f>AND(ABS((第4表!R50+第4表!S50)-'06492'!I41)&gt;=10,(第4表!R50+第4表!S50)&gt;'06492'!I41*1.5,(第4表!R50+第4表!S50)-'06492'!I41&gt;0)</f>
        <v>#VALUE!</v>
      </c>
      <c r="R106" s="688" t="e">
        <f>AND(ABS((第4表!R50+第4表!S50)-'06492'!I41)&gt;=10,(第4表!R50+第4表!S50)&gt;'06492'!I41*1.5,(第4表!R50+第4表!S50)-'06492'!I41&gt;0)</f>
        <v>#VALUE!</v>
      </c>
      <c r="S106" s="688" t="e">
        <f>AND(ABS((第4表!T50+第4表!U50)-'06492'!J41)&gt;=10,(第4表!T50+第4表!U50)&gt;'06492'!J41*1.5,(第4表!T50+第4表!U50)-'06492'!J41&gt;0)</f>
        <v>#VALUE!</v>
      </c>
      <c r="T106" s="688" t="e">
        <f>AND(ABS((第4表!T50+第4表!U50)-'06492'!J41)&gt;=10,(第4表!T50+第4表!U50)&gt;'06492'!J41*1.5,(第4表!T50+第4表!U50)-'06492'!J41&gt;0)</f>
        <v>#VALUE!</v>
      </c>
      <c r="U106" s="688" t="e">
        <f>AND(ABS((第4表!V50+第4表!W50)-'06492'!K41)&gt;=10,(第4表!V50+第4表!W50)&gt;'06492'!K41*1.5,(第4表!V50+第4表!W50)-'06492'!K41&gt;0)</f>
        <v>#VALUE!</v>
      </c>
      <c r="V106" s="688" t="e">
        <f>AND(ABS((第4表!V50+第4表!W50)-'06492'!K41)&gt;=10,(第4表!V50+第4表!W50)&gt;'06492'!K41*1.5,(第4表!V50+第4表!W50)-'06492'!K41&gt;0)</f>
        <v>#VALUE!</v>
      </c>
      <c r="W106" s="688" t="e">
        <f>AND(ABS((第4表!X50+第4表!Y50)-'06492'!L41)&gt;=10,(第4表!X50+第4表!Y50)&gt;'06492'!L41*1.5,(第4表!X50+第4表!Y50)-'06492'!L41&gt;0)</f>
        <v>#VALUE!</v>
      </c>
      <c r="X106" s="688" t="e">
        <f>AND(ABS((第4表!X50+第4表!Y50)-'06492'!L41)&gt;=10,(第4表!X50+第4表!Y50)&gt;'06492'!L41*1.5,(第4表!X50+第4表!Y50)-'06492'!L41&gt;0)</f>
        <v>#VALUE!</v>
      </c>
      <c r="Y106" s="688" t="e">
        <f>AND(ABS((第4表!Z50+第4表!AA50)-'06492'!M41)&gt;=10,(第4表!Z50+第4表!AA50)&gt;'06492'!M41*1.5,(第4表!Z50+第4表!AA50)-'06492'!M41&gt;0)</f>
        <v>#VALUE!</v>
      </c>
      <c r="Z106" s="688" t="e">
        <f>AND(ABS((第4表!Z50+第4表!AA50)-'06492'!M41)&gt;=10,(第4表!Z50+第4表!AA50)&gt;'06492'!M41*1.5,(第4表!Z50+第4表!AA50)-'06492'!M41&gt;0)</f>
        <v>#VALUE!</v>
      </c>
    </row>
    <row r="107" spans="1:26">
      <c r="B107" s="178" t="s">
        <v>30</v>
      </c>
      <c r="C107" s="688" t="e">
        <f>AND(ABS((第4表!D51+第4表!E51)-'06492'!D42)&gt;=10,(第4表!D51+第4表!E51)&gt;'06492'!D42*1.5,(第4表!D51+第4表!E51)-'06492'!D42&gt;0)</f>
        <v>#VALUE!</v>
      </c>
      <c r="D107" s="688" t="e">
        <f>AND(ABS((第4表!D51+第4表!E51)-'06492'!D42)&gt;=10,(第4表!D51+第4表!E51)&gt;'06492'!D42*1.5,(第4表!D51+第4表!E51)-'06492'!D42&gt;0)</f>
        <v>#VALUE!</v>
      </c>
      <c r="E107" s="688" t="e">
        <f>AND(ABS((第4表!F51+第4表!G51)-'06492'!E42)&gt;=10,(第4表!F51+第4表!G51)&gt;'06492'!E42*1.5,(第4表!F51+第4表!G51)-'06492'!E42&gt;0)</f>
        <v>#VALUE!</v>
      </c>
      <c r="F107" s="688" t="e">
        <f>AND(ABS((第4表!F51+第4表!G51)-'06492'!E42)&gt;=10,(第4表!F51+第4表!G51)&gt;'06492'!E42*1.5,(第4表!F51+第4表!G51)-'06492'!E42&gt;0)</f>
        <v>#VALUE!</v>
      </c>
      <c r="G107" s="688" t="e">
        <f>AND(ABS((第4表!H51+第4表!I51)-'06492'!F42)&gt;=10,(第4表!H51+第4表!I51)&gt;'06492'!F42*1.5,(第4表!H51+第4表!I51)-'06492'!F42&gt;0)</f>
        <v>#VALUE!</v>
      </c>
      <c r="H107" s="688" t="e">
        <f>AND(ABS((第4表!H51+第4表!I51)-'06492'!F42)&gt;=10,(第4表!H51+第4表!I51)&gt;'06492'!F42*1.5,(第4表!H51+第4表!I51)-'06492'!F42&gt;0)</f>
        <v>#VALUE!</v>
      </c>
      <c r="I107" s="688" t="e">
        <f>AND(ABS((第4表!J51+第4表!K51)-'06492'!G42)&gt;=10,(第4表!J51+第4表!K51)&gt;'06492'!G42*1.5,(第4表!J51+第4表!K51)-'06492'!G42&gt;0)</f>
        <v>#VALUE!</v>
      </c>
      <c r="J107" s="688" t="e">
        <f>AND(ABS((第4表!J51+第4表!K51)-'06492'!G42)&gt;=10,(第4表!J51+第4表!K51)&gt;'06492'!G42*1.5,(第4表!J51+第4表!K51)-'06492'!G42&gt;0)</f>
        <v>#VALUE!</v>
      </c>
      <c r="K107" s="688" t="e">
        <f>AND(ABS((第4表!L51+第4表!M51)-'06492'!H42)&gt;=10,(第4表!L51+第4表!M51)&gt;'06492'!H42*1.5,(第4表!L51+第4表!M51)-'06492'!H42&gt;0)</f>
        <v>#VALUE!</v>
      </c>
      <c r="L107" s="688" t="e">
        <f>AND(ABS((第4表!L51+第4表!M51)-'06492'!H42)&gt;=10,(第4表!L51+第4表!M51)&gt;'06492'!H42*1.5,(第4表!L51+第4表!M51)-'06492'!H42&gt;0)</f>
        <v>#VALUE!</v>
      </c>
      <c r="M107" s="689"/>
      <c r="N107" s="689"/>
      <c r="O107" s="689"/>
      <c r="P107" s="689"/>
      <c r="Q107" s="688" t="e">
        <f>AND(ABS((第4表!R51+第4表!S51)-'06492'!I42)&gt;=10,(第4表!R51+第4表!S51)&gt;'06492'!I42*1.5,(第4表!R51+第4表!S51)-'06492'!I42&gt;0)</f>
        <v>#VALUE!</v>
      </c>
      <c r="R107" s="688" t="e">
        <f>AND(ABS((第4表!R51+第4表!S51)-'06492'!I42)&gt;=10,(第4表!R51+第4表!S51)&gt;'06492'!I42*1.5,(第4表!R51+第4表!S51)-'06492'!I42&gt;0)</f>
        <v>#VALUE!</v>
      </c>
      <c r="S107" s="688" t="e">
        <f>AND(ABS((第4表!T51+第4表!U51)-'06492'!J42)&gt;=10,(第4表!T51+第4表!U51)&gt;'06492'!J42*1.5,(第4表!T51+第4表!U51)-'06492'!J42&gt;0)</f>
        <v>#VALUE!</v>
      </c>
      <c r="T107" s="688" t="e">
        <f>AND(ABS((第4表!T51+第4表!U51)-'06492'!J42)&gt;=10,(第4表!T51+第4表!U51)&gt;'06492'!J42*1.5,(第4表!T51+第4表!U51)-'06492'!J42&gt;0)</f>
        <v>#VALUE!</v>
      </c>
      <c r="U107" s="688" t="e">
        <f>AND(ABS((第4表!V51+第4表!W51)-'06492'!K42)&gt;=10,(第4表!V51+第4表!W51)&gt;'06492'!K42*1.5,(第4表!V51+第4表!W51)-'06492'!K42&gt;0)</f>
        <v>#VALUE!</v>
      </c>
      <c r="V107" s="688" t="e">
        <f>AND(ABS((第4表!V51+第4表!W51)-'06492'!K42)&gt;=10,(第4表!V51+第4表!W51)&gt;'06492'!K42*1.5,(第4表!V51+第4表!W51)-'06492'!K42&gt;0)</f>
        <v>#VALUE!</v>
      </c>
      <c r="W107" s="688" t="e">
        <f>AND(ABS((第4表!X51+第4表!Y51)-'06492'!L42)&gt;=10,(第4表!X51+第4表!Y51)&gt;'06492'!L42*1.5,(第4表!X51+第4表!Y51)-'06492'!L42&gt;0)</f>
        <v>#VALUE!</v>
      </c>
      <c r="X107" s="688" t="e">
        <f>AND(ABS((第4表!X51+第4表!Y51)-'06492'!L42)&gt;=10,(第4表!X51+第4表!Y51)&gt;'06492'!L42*1.5,(第4表!X51+第4表!Y51)-'06492'!L42&gt;0)</f>
        <v>#VALUE!</v>
      </c>
      <c r="Y107" s="688" t="e">
        <f>AND(ABS((第4表!Z51+第4表!AA51)-'06492'!M42)&gt;=10,(第4表!Z51+第4表!AA51)&gt;'06492'!M42*1.5,(第4表!Z51+第4表!AA51)-'06492'!M42&gt;0)</f>
        <v>#VALUE!</v>
      </c>
      <c r="Z107" s="688" t="e">
        <f>AND(ABS((第4表!Z51+第4表!AA51)-'06492'!M42)&gt;=10,(第4表!Z51+第4表!AA51)&gt;'06492'!M42*1.5,(第4表!Z51+第4表!AA51)-'06492'!M42&gt;0)</f>
        <v>#VALUE!</v>
      </c>
    </row>
    <row r="108" spans="1:26">
      <c r="B108" s="178" t="s">
        <v>31</v>
      </c>
      <c r="C108" s="688" t="e">
        <f>AND(ABS((第4表!D52+第4表!E52)-'06492'!D43)&gt;=10,(第4表!D52+第4表!E52)&gt;'06492'!D43*1.5,(第4表!D52+第4表!E52)-'06492'!D43&gt;0)</f>
        <v>#VALUE!</v>
      </c>
      <c r="D108" s="688" t="e">
        <f>AND(ABS((第4表!D52+第4表!E52)-'06492'!D43)&gt;=10,(第4表!D52+第4表!E52)&gt;'06492'!D43*1.5,(第4表!D52+第4表!E52)-'06492'!D43&gt;0)</f>
        <v>#VALUE!</v>
      </c>
      <c r="E108" s="688" t="e">
        <f>AND(ABS((第4表!F52+第4表!G52)-'06492'!E43)&gt;=10,(第4表!F52+第4表!G52)&gt;'06492'!E43*1.5,(第4表!F52+第4表!G52)-'06492'!E43&gt;0)</f>
        <v>#VALUE!</v>
      </c>
      <c r="F108" s="688" t="e">
        <f>AND(ABS((第4表!F52+第4表!G52)-'06492'!E43)&gt;=10,(第4表!F52+第4表!G52)&gt;'06492'!E43*1.5,(第4表!F52+第4表!G52)-'06492'!E43&gt;0)</f>
        <v>#VALUE!</v>
      </c>
      <c r="G108" s="688" t="e">
        <f>AND(ABS((第4表!H52+第4表!I52)-'06492'!F43)&gt;=10,(第4表!H52+第4表!I52)&gt;'06492'!F43*1.5,(第4表!H52+第4表!I52)-'06492'!F43&gt;0)</f>
        <v>#VALUE!</v>
      </c>
      <c r="H108" s="688" t="e">
        <f>AND(ABS((第4表!H52+第4表!I52)-'06492'!F43)&gt;=10,(第4表!H52+第4表!I52)&gt;'06492'!F43*1.5,(第4表!H52+第4表!I52)-'06492'!F43&gt;0)</f>
        <v>#VALUE!</v>
      </c>
      <c r="I108" s="688" t="e">
        <f>AND(ABS((第4表!J52+第4表!K52)-'06492'!G43)&gt;=10,(第4表!J52+第4表!K52)&gt;'06492'!G43*1.5,(第4表!J52+第4表!K52)-'06492'!G43&gt;0)</f>
        <v>#VALUE!</v>
      </c>
      <c r="J108" s="688" t="e">
        <f>AND(ABS((第4表!J52+第4表!K52)-'06492'!G43)&gt;=10,(第4表!J52+第4表!K52)&gt;'06492'!G43*1.5,(第4表!J52+第4表!K52)-'06492'!G43&gt;0)</f>
        <v>#VALUE!</v>
      </c>
      <c r="K108" s="688" t="e">
        <f>AND(ABS((第4表!L52+第4表!M52)-'06492'!H43)&gt;=10,(第4表!L52+第4表!M52)&gt;'06492'!H43*1.5,(第4表!L52+第4表!M52)-'06492'!H43&gt;0)</f>
        <v>#VALUE!</v>
      </c>
      <c r="L108" s="688" t="e">
        <f>AND(ABS((第4表!L52+第4表!M52)-'06492'!H43)&gt;=10,(第4表!L52+第4表!M52)&gt;'06492'!H43*1.5,(第4表!L52+第4表!M52)-'06492'!H43&gt;0)</f>
        <v>#VALUE!</v>
      </c>
      <c r="M108" s="689"/>
      <c r="N108" s="689"/>
      <c r="O108" s="689"/>
      <c r="P108" s="689"/>
      <c r="Q108" s="688" t="e">
        <f>AND(ABS((第4表!R52+第4表!S52)-'06492'!I43)&gt;=10,(第4表!R52+第4表!S52)&gt;'06492'!I43*1.5,(第4表!R52+第4表!S52)-'06492'!I43&gt;0)</f>
        <v>#VALUE!</v>
      </c>
      <c r="R108" s="688" t="e">
        <f>AND(ABS((第4表!R52+第4表!S52)-'06492'!I43)&gt;=10,(第4表!R52+第4表!S52)&gt;'06492'!I43*1.5,(第4表!R52+第4表!S52)-'06492'!I43&gt;0)</f>
        <v>#VALUE!</v>
      </c>
      <c r="S108" s="688" t="e">
        <f>AND(ABS((第4表!T52+第4表!U52)-'06492'!J43)&gt;=10,(第4表!T52+第4表!U52)&gt;'06492'!J43*1.5,(第4表!T52+第4表!U52)-'06492'!J43&gt;0)</f>
        <v>#VALUE!</v>
      </c>
      <c r="T108" s="688" t="e">
        <f>AND(ABS((第4表!T52+第4表!U52)-'06492'!J43)&gt;=10,(第4表!T52+第4表!U52)&gt;'06492'!J43*1.5,(第4表!T52+第4表!U52)-'06492'!J43&gt;0)</f>
        <v>#VALUE!</v>
      </c>
      <c r="U108" s="688" t="e">
        <f>AND(ABS((第4表!V52+第4表!W52)-'06492'!K43)&gt;=10,(第4表!V52+第4表!W52)&gt;'06492'!K43*1.5,(第4表!V52+第4表!W52)-'06492'!K43&gt;0)</f>
        <v>#VALUE!</v>
      </c>
      <c r="V108" s="688" t="e">
        <f>AND(ABS((第4表!V52+第4表!W52)-'06492'!K43)&gt;=10,(第4表!V52+第4表!W52)&gt;'06492'!K43*1.5,(第4表!V52+第4表!W52)-'06492'!K43&gt;0)</f>
        <v>#VALUE!</v>
      </c>
      <c r="W108" s="688" t="e">
        <f>AND(ABS((第4表!X52+第4表!Y52)-'06492'!L43)&gt;=10,(第4表!X52+第4表!Y52)&gt;'06492'!L43*1.5,(第4表!X52+第4表!Y52)-'06492'!L43&gt;0)</f>
        <v>#VALUE!</v>
      </c>
      <c r="X108" s="688" t="e">
        <f>AND(ABS((第4表!X52+第4表!Y52)-'06492'!L43)&gt;=10,(第4表!X52+第4表!Y52)&gt;'06492'!L43*1.5,(第4表!X52+第4表!Y52)-'06492'!L43&gt;0)</f>
        <v>#VALUE!</v>
      </c>
      <c r="Y108" s="688" t="e">
        <f>AND(ABS((第4表!Z52+第4表!AA52)-'06492'!M43)&gt;=10,(第4表!Z52+第4表!AA52)&gt;'06492'!M43*1.5,(第4表!Z52+第4表!AA52)-'06492'!M43&gt;0)</f>
        <v>#VALUE!</v>
      </c>
      <c r="Z108" s="688" t="e">
        <f>AND(ABS((第4表!Z52+第4表!AA52)-'06492'!M43)&gt;=10,(第4表!Z52+第4表!AA52)&gt;'06492'!M43*1.5,(第4表!Z52+第4表!AA52)-'06492'!M43&gt;0)</f>
        <v>#VALUE!</v>
      </c>
    </row>
    <row r="109" spans="1:26">
      <c r="B109" s="178" t="s">
        <v>13</v>
      </c>
      <c r="C109" s="688" t="e">
        <f>AND(ABS((第4表!D53+第4表!E53)-'06492'!D44)&gt;=10,(第4表!D53+第4表!E53)&gt;'06492'!D44*1.5,(第4表!D53+第4表!E53)-'06492'!D44&gt;0)</f>
        <v>#VALUE!</v>
      </c>
      <c r="D109" s="688" t="e">
        <f>AND(ABS((第4表!D53+第4表!E53)-'06492'!D44)&gt;=10,(第4表!D53+第4表!E53)&gt;'06492'!D44*1.5,(第4表!D53+第4表!E53)-'06492'!D44&gt;0)</f>
        <v>#VALUE!</v>
      </c>
      <c r="E109" s="688" t="e">
        <f>AND(ABS((第4表!F53+第4表!G53)-'06492'!E44)&gt;=10,(第4表!F53+第4表!G53)&gt;'06492'!E44*1.5,(第4表!F53+第4表!G53)-'06492'!E44&gt;0)</f>
        <v>#VALUE!</v>
      </c>
      <c r="F109" s="688" t="e">
        <f>AND(ABS((第4表!F53+第4表!G53)-'06492'!E44)&gt;=10,(第4表!F53+第4表!G53)&gt;'06492'!E44*1.5,(第4表!F53+第4表!G53)-'06492'!E44&gt;0)</f>
        <v>#VALUE!</v>
      </c>
      <c r="G109" s="688" t="e">
        <f>AND(ABS((第4表!H53+第4表!I53)-'06492'!F44)&gt;=10,(第4表!H53+第4表!I53)&gt;'06492'!F44*1.5,(第4表!H53+第4表!I53)-'06492'!F44&gt;0)</f>
        <v>#VALUE!</v>
      </c>
      <c r="H109" s="688" t="e">
        <f>AND(ABS((第4表!H53+第4表!I53)-'06492'!F44)&gt;=10,(第4表!H53+第4表!I53)&gt;'06492'!F44*1.5,(第4表!H53+第4表!I53)-'06492'!F44&gt;0)</f>
        <v>#VALUE!</v>
      </c>
      <c r="I109" s="688" t="e">
        <f>AND(ABS((第4表!J53+第4表!K53)-'06492'!G44)&gt;=10,(第4表!J53+第4表!K53)&gt;'06492'!G44*1.5,(第4表!J53+第4表!K53)-'06492'!G44&gt;0)</f>
        <v>#VALUE!</v>
      </c>
      <c r="J109" s="688" t="e">
        <f>AND(ABS((第4表!J53+第4表!K53)-'06492'!G44)&gt;=10,(第4表!J53+第4表!K53)&gt;'06492'!G44*1.5,(第4表!J53+第4表!K53)-'06492'!G44&gt;0)</f>
        <v>#VALUE!</v>
      </c>
      <c r="K109" s="688" t="e">
        <f>AND(ABS((第4表!L53+第4表!M53)-'06492'!H44)&gt;=10,(第4表!L53+第4表!M53)&gt;'06492'!H44*1.5,(第4表!L53+第4表!M53)-'06492'!H44&gt;0)</f>
        <v>#VALUE!</v>
      </c>
      <c r="L109" s="688" t="e">
        <f>AND(ABS((第4表!L53+第4表!M53)-'06492'!H44)&gt;=10,(第4表!L53+第4表!M53)&gt;'06492'!H44*1.5,(第4表!L53+第4表!M53)-'06492'!H44&gt;0)</f>
        <v>#VALUE!</v>
      </c>
      <c r="M109" s="689"/>
      <c r="N109" s="689"/>
      <c r="O109" s="689"/>
      <c r="P109" s="689"/>
      <c r="Q109" s="688" t="e">
        <f>AND(ABS((第4表!R53+第4表!S53)-'06492'!I44)&gt;=10,(第4表!R53+第4表!S53)&gt;'06492'!I44*1.5,(第4表!R53+第4表!S53)-'06492'!I44&gt;0)</f>
        <v>#VALUE!</v>
      </c>
      <c r="R109" s="688" t="e">
        <f>AND(ABS((第4表!R53+第4表!S53)-'06492'!I44)&gt;=10,(第4表!R53+第4表!S53)&gt;'06492'!I44*1.5,(第4表!R53+第4表!S53)-'06492'!I44&gt;0)</f>
        <v>#VALUE!</v>
      </c>
      <c r="S109" s="688" t="e">
        <f>AND(ABS((第4表!T53+第4表!U53)-'06492'!J44)&gt;=10,(第4表!T53+第4表!U53)&gt;'06492'!J44*1.5,(第4表!T53+第4表!U53)-'06492'!J44&gt;0)</f>
        <v>#VALUE!</v>
      </c>
      <c r="T109" s="688" t="e">
        <f>AND(ABS((第4表!T53+第4表!U53)-'06492'!J44)&gt;=10,(第4表!T53+第4表!U53)&gt;'06492'!J44*1.5,(第4表!T53+第4表!U53)-'06492'!J44&gt;0)</f>
        <v>#VALUE!</v>
      </c>
      <c r="U109" s="688" t="e">
        <f>AND(ABS((第4表!V53+第4表!W53)-'06492'!K44)&gt;=10,(第4表!V53+第4表!W53)&gt;'06492'!K44*1.5,(第4表!V53+第4表!W53)-'06492'!K44&gt;0)</f>
        <v>#VALUE!</v>
      </c>
      <c r="V109" s="688" t="e">
        <f>AND(ABS((第4表!V53+第4表!W53)-'06492'!K44)&gt;=10,(第4表!V53+第4表!W53)&gt;'06492'!K44*1.5,(第4表!V53+第4表!W53)-'06492'!K44&gt;0)</f>
        <v>#VALUE!</v>
      </c>
      <c r="W109" s="688" t="e">
        <f>AND(ABS((第4表!X53+第4表!Y53)-'06492'!L44)&gt;=10,(第4表!X53+第4表!Y53)&gt;'06492'!L44*1.5,(第4表!X53+第4表!Y53)-'06492'!L44&gt;0)</f>
        <v>#VALUE!</v>
      </c>
      <c r="X109" s="688" t="e">
        <f>AND(ABS((第4表!X53+第4表!Y53)-'06492'!L44)&gt;=10,(第4表!X53+第4表!Y53)&gt;'06492'!L44*1.5,(第4表!X53+第4表!Y53)-'06492'!L44&gt;0)</f>
        <v>#VALUE!</v>
      </c>
      <c r="Y109" s="688" t="e">
        <f>AND(ABS((第4表!Z53+第4表!AA53)-'06492'!M44)&gt;=10,(第4表!Z53+第4表!AA53)&gt;'06492'!M44*1.5,(第4表!Z53+第4表!AA53)-'06492'!M44&gt;0)</f>
        <v>#VALUE!</v>
      </c>
      <c r="Z109" s="688" t="e">
        <f>AND(ABS((第4表!Z53+第4表!AA53)-'06492'!M44)&gt;=10,(第4表!Z53+第4表!AA53)&gt;'06492'!M44*1.5,(第4表!Z53+第4表!AA53)-'06492'!M44&gt;0)</f>
        <v>#VALUE!</v>
      </c>
    </row>
    <row r="110" spans="1:26">
      <c r="B110" s="178" t="s">
        <v>14</v>
      </c>
      <c r="C110" s="688" t="e">
        <f>AND(ABS((第4表!D54+第4表!E54)-'06492'!D45)&gt;=10,(第4表!D54+第4表!E54)&gt;'06492'!D45*1.5,(第4表!D54+第4表!E54)-'06492'!D45&gt;0)</f>
        <v>#VALUE!</v>
      </c>
      <c r="D110" s="688" t="e">
        <f>AND(ABS((第4表!D54+第4表!E54)-'06492'!D45)&gt;=10,(第4表!D54+第4表!E54)&gt;'06492'!D45*1.5,(第4表!D54+第4表!E54)-'06492'!D45&gt;0)</f>
        <v>#VALUE!</v>
      </c>
      <c r="E110" s="688" t="e">
        <f>AND(ABS((第4表!F54+第4表!G54)-'06492'!E45)&gt;=10,(第4表!F54+第4表!G54)&gt;'06492'!E45*1.5,(第4表!F54+第4表!G54)-'06492'!E45&gt;0)</f>
        <v>#VALUE!</v>
      </c>
      <c r="F110" s="688" t="e">
        <f>AND(ABS((第4表!F54+第4表!G54)-'06492'!E45)&gt;=10,(第4表!F54+第4表!G54)&gt;'06492'!E45*1.5,(第4表!F54+第4表!G54)-'06492'!E45&gt;0)</f>
        <v>#VALUE!</v>
      </c>
      <c r="G110" s="688" t="e">
        <f>AND(ABS((第4表!H54+第4表!I54)-'06492'!F45)&gt;=10,(第4表!H54+第4表!I54)&gt;'06492'!F45*1.5,(第4表!H54+第4表!I54)-'06492'!F45&gt;0)</f>
        <v>#VALUE!</v>
      </c>
      <c r="H110" s="688" t="e">
        <f>AND(ABS((第4表!H54+第4表!I54)-'06492'!F45)&gt;=10,(第4表!H54+第4表!I54)&gt;'06492'!F45*1.5,(第4表!H54+第4表!I54)-'06492'!F45&gt;0)</f>
        <v>#VALUE!</v>
      </c>
      <c r="I110" s="688" t="e">
        <f>AND(ABS((第4表!J54+第4表!K54)-'06492'!G45)&gt;=10,(第4表!J54+第4表!K54)&gt;'06492'!G45*1.5,(第4表!J54+第4表!K54)-'06492'!G45&gt;0)</f>
        <v>#VALUE!</v>
      </c>
      <c r="J110" s="688" t="e">
        <f>AND(ABS((第4表!J54+第4表!K54)-'06492'!G45)&gt;=10,(第4表!J54+第4表!K54)&gt;'06492'!G45*1.5,(第4表!J54+第4表!K54)-'06492'!G45&gt;0)</f>
        <v>#VALUE!</v>
      </c>
      <c r="K110" s="688" t="e">
        <f>AND(ABS((第4表!L54+第4表!M54)-'06492'!H45)&gt;=10,(第4表!L54+第4表!M54)&gt;'06492'!H45*1.5,(第4表!L54+第4表!M54)-'06492'!H45&gt;0)</f>
        <v>#VALUE!</v>
      </c>
      <c r="L110" s="688" t="e">
        <f>AND(ABS((第4表!L54+第4表!M54)-'06492'!H45)&gt;=10,(第4表!L54+第4表!M54)&gt;'06492'!H45*1.5,(第4表!L54+第4表!M54)-'06492'!H45&gt;0)</f>
        <v>#VALUE!</v>
      </c>
      <c r="M110" s="689"/>
      <c r="N110" s="689"/>
      <c r="O110" s="689"/>
      <c r="P110" s="689"/>
      <c r="Q110" s="688" t="e">
        <f>AND(ABS((第4表!R54+第4表!S54)-'06492'!I45)&gt;=10,(第4表!R54+第4表!S54)&gt;'06492'!I45*1.5,(第4表!R54+第4表!S54)-'06492'!I45&gt;0)</f>
        <v>#VALUE!</v>
      </c>
      <c r="R110" s="688" t="e">
        <f>AND(ABS((第4表!R54+第4表!S54)-'06492'!I45)&gt;=10,(第4表!R54+第4表!S54)&gt;'06492'!I45*1.5,(第4表!R54+第4表!S54)-'06492'!I45&gt;0)</f>
        <v>#VALUE!</v>
      </c>
      <c r="S110" s="688" t="e">
        <f>AND(ABS((第4表!T54+第4表!U54)-'06492'!J45)&gt;=10,(第4表!T54+第4表!U54)&gt;'06492'!J45*1.5,(第4表!T54+第4表!U54)-'06492'!J45&gt;0)</f>
        <v>#VALUE!</v>
      </c>
      <c r="T110" s="688" t="e">
        <f>AND(ABS((第4表!T54+第4表!U54)-'06492'!J45)&gt;=10,(第4表!T54+第4表!U54)&gt;'06492'!J45*1.5,(第4表!T54+第4表!U54)-'06492'!J45&gt;0)</f>
        <v>#VALUE!</v>
      </c>
      <c r="U110" s="688" t="e">
        <f>AND(ABS((第4表!V54+第4表!W54)-'06492'!K45)&gt;=10,(第4表!V54+第4表!W54)&gt;'06492'!K45*1.5,(第4表!V54+第4表!W54)-'06492'!K45&gt;0)</f>
        <v>#VALUE!</v>
      </c>
      <c r="V110" s="688" t="e">
        <f>AND(ABS((第4表!V54+第4表!W54)-'06492'!K45)&gt;=10,(第4表!V54+第4表!W54)&gt;'06492'!K45*1.5,(第4表!V54+第4表!W54)-'06492'!K45&gt;0)</f>
        <v>#VALUE!</v>
      </c>
      <c r="W110" s="688" t="e">
        <f>AND(ABS((第4表!X54+第4表!Y54)-'06492'!L45)&gt;=10,(第4表!X54+第4表!Y54)&gt;'06492'!L45*1.5,(第4表!X54+第4表!Y54)-'06492'!L45&gt;0)</f>
        <v>#VALUE!</v>
      </c>
      <c r="X110" s="688" t="e">
        <f>AND(ABS((第4表!X54+第4表!Y54)-'06492'!L45)&gt;=10,(第4表!X54+第4表!Y54)&gt;'06492'!L45*1.5,(第4表!X54+第4表!Y54)-'06492'!L45&gt;0)</f>
        <v>#VALUE!</v>
      </c>
      <c r="Y110" s="688" t="e">
        <f>AND(ABS((第4表!Z54+第4表!AA54)-'06492'!M45)&gt;=10,(第4表!Z54+第4表!AA54)&gt;'06492'!M45*1.5,(第4表!Z54+第4表!AA54)-'06492'!M45&gt;0)</f>
        <v>#VALUE!</v>
      </c>
      <c r="Z110" s="688" t="e">
        <f>AND(ABS((第4表!Z54+第4表!AA54)-'06492'!M45)&gt;=10,(第4表!Z54+第4表!AA54)&gt;'06492'!M45*1.5,(第4表!Z54+第4表!AA54)-'06492'!M45&gt;0)</f>
        <v>#VALUE!</v>
      </c>
    </row>
    <row r="111" spans="1:26">
      <c r="B111" s="178" t="s">
        <v>15</v>
      </c>
      <c r="C111" s="688" t="e">
        <f>AND(ABS((第4表!D55+第4表!E55)-'06492'!D46)&gt;=10,(第4表!D55+第4表!E55)&gt;'06492'!D46*1.5,(第4表!D55+第4表!E55)-'06492'!D46&gt;0)</f>
        <v>#VALUE!</v>
      </c>
      <c r="D111" s="688" t="e">
        <f>AND(ABS((第4表!D55+第4表!E55)-'06492'!D46)&gt;=10,(第4表!D55+第4表!E55)&gt;'06492'!D46*1.5,(第4表!D55+第4表!E55)-'06492'!D46&gt;0)</f>
        <v>#VALUE!</v>
      </c>
      <c r="E111" s="688" t="e">
        <f>AND(ABS((第4表!F55+第4表!G55)-'06492'!E46)&gt;=10,(第4表!F55+第4表!G55)&gt;'06492'!E46*1.5,(第4表!F55+第4表!G55)-'06492'!E46&gt;0)</f>
        <v>#VALUE!</v>
      </c>
      <c r="F111" s="688" t="e">
        <f>AND(ABS((第4表!F55+第4表!G55)-'06492'!E46)&gt;=10,(第4表!F55+第4表!G55)&gt;'06492'!E46*1.5,(第4表!F55+第4表!G55)-'06492'!E46&gt;0)</f>
        <v>#VALUE!</v>
      </c>
      <c r="G111" s="688" t="e">
        <f>AND(ABS((第4表!H55+第4表!I55)-'06492'!F46)&gt;=10,(第4表!H55+第4表!I55)&gt;'06492'!F46*1.5,(第4表!H55+第4表!I55)-'06492'!F46&gt;0)</f>
        <v>#VALUE!</v>
      </c>
      <c r="H111" s="688" t="e">
        <f>AND(ABS((第4表!H55+第4表!I55)-'06492'!F46)&gt;=10,(第4表!H55+第4表!I55)&gt;'06492'!F46*1.5,(第4表!H55+第4表!I55)-'06492'!F46&gt;0)</f>
        <v>#VALUE!</v>
      </c>
      <c r="I111" s="688" t="e">
        <f>AND(ABS((第4表!J55+第4表!K55)-'06492'!G46)&gt;=10,(第4表!J55+第4表!K55)&gt;'06492'!G46*1.5,(第4表!J55+第4表!K55)-'06492'!G46&gt;0)</f>
        <v>#VALUE!</v>
      </c>
      <c r="J111" s="688" t="e">
        <f>AND(ABS((第4表!J55+第4表!K55)-'06492'!G46)&gt;=10,(第4表!J55+第4表!K55)&gt;'06492'!G46*1.5,(第4表!J55+第4表!K55)-'06492'!G46&gt;0)</f>
        <v>#VALUE!</v>
      </c>
      <c r="K111" s="688" t="e">
        <f>AND(ABS((第4表!L55+第4表!M55)-'06492'!H46)&gt;=10,(第4表!L55+第4表!M55)&gt;'06492'!H46*1.5,(第4表!L55+第4表!M55)-'06492'!H46&gt;0)</f>
        <v>#VALUE!</v>
      </c>
      <c r="L111" s="688" t="e">
        <f>AND(ABS((第4表!L55+第4表!M55)-'06492'!H46)&gt;=10,(第4表!L55+第4表!M55)&gt;'06492'!H46*1.5,(第4表!L55+第4表!M55)-'06492'!H46&gt;0)</f>
        <v>#VALUE!</v>
      </c>
      <c r="M111" s="689"/>
      <c r="N111" s="689"/>
      <c r="O111" s="689"/>
      <c r="P111" s="689"/>
      <c r="Q111" s="688" t="e">
        <f>AND(ABS((第4表!R55+第4表!S55)-'06492'!I46)&gt;=10,(第4表!R55+第4表!S55)&gt;'06492'!I46*1.5,(第4表!R55+第4表!S55)-'06492'!I46&gt;0)</f>
        <v>#VALUE!</v>
      </c>
      <c r="R111" s="688" t="e">
        <f>AND(ABS((第4表!R55+第4表!S55)-'06492'!I46)&gt;=10,(第4表!R55+第4表!S55)&gt;'06492'!I46*1.5,(第4表!R55+第4表!S55)-'06492'!I46&gt;0)</f>
        <v>#VALUE!</v>
      </c>
      <c r="S111" s="688" t="e">
        <f>AND(ABS((第4表!T55+第4表!U55)-'06492'!J46)&gt;=10,(第4表!T55+第4表!U55)&gt;'06492'!J46*1.5,(第4表!T55+第4表!U55)-'06492'!J46&gt;0)</f>
        <v>#VALUE!</v>
      </c>
      <c r="T111" s="688" t="e">
        <f>AND(ABS((第4表!T55+第4表!U55)-'06492'!J46)&gt;=10,(第4表!T55+第4表!U55)&gt;'06492'!J46*1.5,(第4表!T55+第4表!U55)-'06492'!J46&gt;0)</f>
        <v>#VALUE!</v>
      </c>
      <c r="U111" s="688" t="e">
        <f>AND(ABS((第4表!V55+第4表!W55)-'06492'!K46)&gt;=10,(第4表!V55+第4表!W55)&gt;'06492'!K46*1.5,(第4表!V55+第4表!W55)-'06492'!K46&gt;0)</f>
        <v>#VALUE!</v>
      </c>
      <c r="V111" s="688" t="e">
        <f>AND(ABS((第4表!V55+第4表!W55)-'06492'!K46)&gt;=10,(第4表!V55+第4表!W55)&gt;'06492'!K46*1.5,(第4表!V55+第4表!W55)-'06492'!K46&gt;0)</f>
        <v>#VALUE!</v>
      </c>
      <c r="W111" s="688" t="e">
        <f>AND(ABS((第4表!X55+第4表!Y55)-'06492'!L46)&gt;=10,(第4表!X55+第4表!Y55)&gt;'06492'!L46*1.5,(第4表!X55+第4表!Y55)-'06492'!L46&gt;0)</f>
        <v>#VALUE!</v>
      </c>
      <c r="X111" s="688" t="e">
        <f>AND(ABS((第4表!X55+第4表!Y55)-'06492'!L46)&gt;=10,(第4表!X55+第4表!Y55)&gt;'06492'!L46*1.5,(第4表!X55+第4表!Y55)-'06492'!L46&gt;0)</f>
        <v>#VALUE!</v>
      </c>
      <c r="Y111" s="688" t="e">
        <f>AND(ABS((第4表!Z55+第4表!AA55)-'06492'!M46)&gt;=10,(第4表!Z55+第4表!AA55)&gt;'06492'!M46*1.5,(第4表!Z55+第4表!AA55)-'06492'!M46&gt;0)</f>
        <v>#VALUE!</v>
      </c>
      <c r="Z111" s="688" t="e">
        <f>AND(ABS((第4表!Z55+第4表!AA55)-'06492'!M46)&gt;=10,(第4表!Z55+第4表!AA55)&gt;'06492'!M46*1.5,(第4表!Z55+第4表!AA55)-'06492'!M46&gt;0)</f>
        <v>#VALUE!</v>
      </c>
    </row>
    <row r="112" spans="1:26">
      <c r="B112" s="178" t="s">
        <v>16</v>
      </c>
      <c r="C112" s="688" t="e">
        <f>AND(ABS((第4表!D56+第4表!E56)-'06492'!D47)&gt;=10,(第4表!D56+第4表!E56)&gt;'06492'!D47*1.5,(第4表!D56+第4表!E56)-'06492'!D47&gt;0)</f>
        <v>#VALUE!</v>
      </c>
      <c r="D112" s="688" t="e">
        <f>AND(ABS((第4表!D56+第4表!E56)-'06492'!D47)&gt;=10,(第4表!D56+第4表!E56)&gt;'06492'!D47*1.5,(第4表!D56+第4表!E56)-'06492'!D47&gt;0)</f>
        <v>#VALUE!</v>
      </c>
      <c r="E112" s="688" t="e">
        <f>AND(ABS((第4表!F56+第4表!G56)-'06492'!E47)&gt;=10,(第4表!F56+第4表!G56)&gt;'06492'!E47*1.5,(第4表!F56+第4表!G56)-'06492'!E47&gt;0)</f>
        <v>#VALUE!</v>
      </c>
      <c r="F112" s="688" t="e">
        <f>AND(ABS((第4表!F56+第4表!G56)-'06492'!E47)&gt;=10,(第4表!F56+第4表!G56)&gt;'06492'!E47*1.5,(第4表!F56+第4表!G56)-'06492'!E47&gt;0)</f>
        <v>#VALUE!</v>
      </c>
      <c r="G112" s="688" t="e">
        <f>AND(ABS((第4表!H56+第4表!I56)-'06492'!F47)&gt;=10,(第4表!H56+第4表!I56)&gt;'06492'!F47*1.5,(第4表!H56+第4表!I56)-'06492'!F47&gt;0)</f>
        <v>#VALUE!</v>
      </c>
      <c r="H112" s="688" t="e">
        <f>AND(ABS((第4表!H56+第4表!I56)-'06492'!F47)&gt;=10,(第4表!H56+第4表!I56)&gt;'06492'!F47*1.5,(第4表!H56+第4表!I56)-'06492'!F47&gt;0)</f>
        <v>#VALUE!</v>
      </c>
      <c r="I112" s="688" t="e">
        <f>AND(ABS((第4表!J56+第4表!K56)-'06492'!G47)&gt;=10,(第4表!J56+第4表!K56)&gt;'06492'!G47*1.5,(第4表!J56+第4表!K56)-'06492'!G47&gt;0)</f>
        <v>#VALUE!</v>
      </c>
      <c r="J112" s="688" t="e">
        <f>AND(ABS((第4表!J56+第4表!K56)-'06492'!G47)&gt;=10,(第4表!J56+第4表!K56)&gt;'06492'!G47*1.5,(第4表!J56+第4表!K56)-'06492'!G47&gt;0)</f>
        <v>#VALUE!</v>
      </c>
      <c r="K112" s="688" t="e">
        <f>AND(ABS((第4表!L56+第4表!M56)-'06492'!H47)&gt;=10,(第4表!L56+第4表!M56)&gt;'06492'!H47*1.5,(第4表!L56+第4表!M56)-'06492'!H47&gt;0)</f>
        <v>#VALUE!</v>
      </c>
      <c r="L112" s="688" t="e">
        <f>AND(ABS((第4表!L56+第4表!M56)-'06492'!H47)&gt;=10,(第4表!L56+第4表!M56)&gt;'06492'!H47*1.5,(第4表!L56+第4表!M56)-'06492'!H47&gt;0)</f>
        <v>#VALUE!</v>
      </c>
      <c r="M112" s="689"/>
      <c r="N112" s="689"/>
      <c r="O112" s="689"/>
      <c r="P112" s="689"/>
      <c r="Q112" s="688" t="e">
        <f>AND(ABS((第4表!R56+第4表!S56)-'06492'!I47)&gt;=10,(第4表!R56+第4表!S56)&gt;'06492'!I47*1.5,(第4表!R56+第4表!S56)-'06492'!I47&gt;0)</f>
        <v>#VALUE!</v>
      </c>
      <c r="R112" s="688" t="e">
        <f>AND(ABS((第4表!R56+第4表!S56)-'06492'!I47)&gt;=10,(第4表!R56+第4表!S56)&gt;'06492'!I47*1.5,(第4表!R56+第4表!S56)-'06492'!I47&gt;0)</f>
        <v>#VALUE!</v>
      </c>
      <c r="S112" s="688" t="e">
        <f>AND(ABS((第4表!T56+第4表!U56)-'06492'!J47)&gt;=10,(第4表!T56+第4表!U56)&gt;'06492'!J47*1.5,(第4表!T56+第4表!U56)-'06492'!J47&gt;0)</f>
        <v>#VALUE!</v>
      </c>
      <c r="T112" s="688" t="e">
        <f>AND(ABS((第4表!T56+第4表!U56)-'06492'!J47)&gt;=10,(第4表!T56+第4表!U56)&gt;'06492'!J47*1.5,(第4表!T56+第4表!U56)-'06492'!J47&gt;0)</f>
        <v>#VALUE!</v>
      </c>
      <c r="U112" s="688" t="e">
        <f>AND(ABS((第4表!V56+第4表!W56)-'06492'!K47)&gt;=10,(第4表!V56+第4表!W56)&gt;'06492'!K47*1.5,(第4表!V56+第4表!W56)-'06492'!K47&gt;0)</f>
        <v>#VALUE!</v>
      </c>
      <c r="V112" s="688" t="e">
        <f>AND(ABS((第4表!V56+第4表!W56)-'06492'!K47)&gt;=10,(第4表!V56+第4表!W56)&gt;'06492'!K47*1.5,(第4表!V56+第4表!W56)-'06492'!K47&gt;0)</f>
        <v>#VALUE!</v>
      </c>
      <c r="W112" s="688" t="e">
        <f>AND(ABS((第4表!X56+第4表!Y56)-'06492'!L47)&gt;=10,(第4表!X56+第4表!Y56)&gt;'06492'!L47*1.5,(第4表!X56+第4表!Y56)-'06492'!L47&gt;0)</f>
        <v>#VALUE!</v>
      </c>
      <c r="X112" s="688" t="e">
        <f>AND(ABS((第4表!X56+第4表!Y56)-'06492'!L47)&gt;=10,(第4表!X56+第4表!Y56)&gt;'06492'!L47*1.5,(第4表!X56+第4表!Y56)-'06492'!L47&gt;0)</f>
        <v>#VALUE!</v>
      </c>
      <c r="Y112" s="688" t="e">
        <f>AND(ABS((第4表!Z56+第4表!AA56)-'06492'!M47)&gt;=10,(第4表!Z56+第4表!AA56)&gt;'06492'!M47*1.5,(第4表!Z56+第4表!AA56)-'06492'!M47&gt;0)</f>
        <v>#VALUE!</v>
      </c>
      <c r="Z112" s="688" t="e">
        <f>AND(ABS((第4表!Z56+第4表!AA56)-'06492'!M47)&gt;=10,(第4表!Z56+第4表!AA56)&gt;'06492'!M47*1.5,(第4表!Z56+第4表!AA56)-'06492'!M47&gt;0)</f>
        <v>#VALUE!</v>
      </c>
    </row>
    <row r="113" spans="1:26">
      <c r="B113" s="178" t="s">
        <v>17</v>
      </c>
      <c r="C113" s="688" t="e">
        <f>AND(ABS((第4表!D57+第4表!E57)-'06492'!D48)&gt;=10,(第4表!D57+第4表!E57)&gt;'06492'!D48*1.5,(第4表!D57+第4表!E57)-'06492'!D48&gt;0)</f>
        <v>#VALUE!</v>
      </c>
      <c r="D113" s="688" t="e">
        <f>AND(ABS((第4表!D57+第4表!E57)-'06492'!D48)&gt;=10,(第4表!D57+第4表!E57)&gt;'06492'!D48*1.5,(第4表!D57+第4表!E57)-'06492'!D48&gt;0)</f>
        <v>#VALUE!</v>
      </c>
      <c r="E113" s="688" t="e">
        <f>AND(ABS((第4表!F57+第4表!G57)-'06492'!E48)&gt;=10,(第4表!F57+第4表!G57)&gt;'06492'!E48*1.5,(第4表!F57+第4表!G57)-'06492'!E48&gt;0)</f>
        <v>#VALUE!</v>
      </c>
      <c r="F113" s="688" t="e">
        <f>AND(ABS((第4表!F57+第4表!G57)-'06492'!E48)&gt;=10,(第4表!F57+第4表!G57)&gt;'06492'!E48*1.5,(第4表!F57+第4表!G57)-'06492'!E48&gt;0)</f>
        <v>#VALUE!</v>
      </c>
      <c r="G113" s="688" t="e">
        <f>AND(ABS((第4表!H57+第4表!I57)-'06492'!F48)&gt;=10,(第4表!H57+第4表!I57)&gt;'06492'!F48*1.5,(第4表!H57+第4表!I57)-'06492'!F48&gt;0)</f>
        <v>#VALUE!</v>
      </c>
      <c r="H113" s="688" t="e">
        <f>AND(ABS((第4表!H57+第4表!I57)-'06492'!F48)&gt;=10,(第4表!H57+第4表!I57)&gt;'06492'!F48*1.5,(第4表!H57+第4表!I57)-'06492'!F48&gt;0)</f>
        <v>#VALUE!</v>
      </c>
      <c r="I113" s="688" t="e">
        <f>AND(ABS((第4表!J57+第4表!K57)-'06492'!G48)&gt;=10,(第4表!J57+第4表!K57)&gt;'06492'!G48*1.5,(第4表!J57+第4表!K57)-'06492'!G48&gt;0)</f>
        <v>#VALUE!</v>
      </c>
      <c r="J113" s="688" t="e">
        <f>AND(ABS((第4表!J57+第4表!K57)-'06492'!G48)&gt;=10,(第4表!J57+第4表!K57)&gt;'06492'!G48*1.5,(第4表!J57+第4表!K57)-'06492'!G48&gt;0)</f>
        <v>#VALUE!</v>
      </c>
      <c r="K113" s="688" t="e">
        <f>AND(ABS((第4表!L57+第4表!M57)-'06492'!H48)&gt;=10,(第4表!L57+第4表!M57)&gt;'06492'!H48*1.5,(第4表!L57+第4表!M57)-'06492'!H48&gt;0)</f>
        <v>#VALUE!</v>
      </c>
      <c r="L113" s="688" t="e">
        <f>AND(ABS((第4表!L57+第4表!M57)-'06492'!H48)&gt;=10,(第4表!L57+第4表!M57)&gt;'06492'!H48*1.5,(第4表!L57+第4表!M57)-'06492'!H48&gt;0)</f>
        <v>#VALUE!</v>
      </c>
      <c r="M113" s="689"/>
      <c r="N113" s="689"/>
      <c r="O113" s="689"/>
      <c r="P113" s="689"/>
      <c r="Q113" s="688" t="e">
        <f>AND(ABS((第4表!R57+第4表!S57)-'06492'!I48)&gt;=10,(第4表!R57+第4表!S57)&gt;'06492'!I48*1.5,(第4表!R57+第4表!S57)-'06492'!I48&gt;0)</f>
        <v>#VALUE!</v>
      </c>
      <c r="R113" s="688" t="e">
        <f>AND(ABS((第4表!R57+第4表!S57)-'06492'!I48)&gt;=10,(第4表!R57+第4表!S57)&gt;'06492'!I48*1.5,(第4表!R57+第4表!S57)-'06492'!I48&gt;0)</f>
        <v>#VALUE!</v>
      </c>
      <c r="S113" s="688" t="e">
        <f>AND(ABS((第4表!T57+第4表!U57)-'06492'!J48)&gt;=10,(第4表!T57+第4表!U57)&gt;'06492'!J48*1.5,(第4表!T57+第4表!U57)-'06492'!J48&gt;0)</f>
        <v>#VALUE!</v>
      </c>
      <c r="T113" s="688" t="e">
        <f>AND(ABS((第4表!T57+第4表!U57)-'06492'!J48)&gt;=10,(第4表!T57+第4表!U57)&gt;'06492'!J48*1.5,(第4表!T57+第4表!U57)-'06492'!J48&gt;0)</f>
        <v>#VALUE!</v>
      </c>
      <c r="U113" s="688" t="e">
        <f>AND(ABS((第4表!V57+第4表!W57)-'06492'!K48)&gt;=10,(第4表!V57+第4表!W57)&gt;'06492'!K48*1.5,(第4表!V57+第4表!W57)-'06492'!K48&gt;0)</f>
        <v>#VALUE!</v>
      </c>
      <c r="V113" s="688" t="e">
        <f>AND(ABS((第4表!V57+第4表!W57)-'06492'!K48)&gt;=10,(第4表!V57+第4表!W57)&gt;'06492'!K48*1.5,(第4表!V57+第4表!W57)-'06492'!K48&gt;0)</f>
        <v>#VALUE!</v>
      </c>
      <c r="W113" s="688" t="e">
        <f>AND(ABS((第4表!X57+第4表!Y57)-'06492'!L48)&gt;=10,(第4表!X57+第4表!Y57)&gt;'06492'!L48*1.5,(第4表!X57+第4表!Y57)-'06492'!L48&gt;0)</f>
        <v>#VALUE!</v>
      </c>
      <c r="X113" s="688" t="e">
        <f>AND(ABS((第4表!X57+第4表!Y57)-'06492'!L48)&gt;=10,(第4表!X57+第4表!Y57)&gt;'06492'!L48*1.5,(第4表!X57+第4表!Y57)-'06492'!L48&gt;0)</f>
        <v>#VALUE!</v>
      </c>
      <c r="Y113" s="688" t="e">
        <f>AND(ABS((第4表!Z57+第4表!AA57)-'06492'!M48)&gt;=10,(第4表!Z57+第4表!AA57)&gt;'06492'!M48*1.5,(第4表!Z57+第4表!AA57)-'06492'!M48&gt;0)</f>
        <v>#VALUE!</v>
      </c>
      <c r="Z113" s="688" t="e">
        <f>AND(ABS((第4表!Z57+第4表!AA57)-'06492'!M48)&gt;=10,(第4表!Z57+第4表!AA57)&gt;'06492'!M48*1.5,(第4表!Z57+第4表!AA57)-'06492'!M48&gt;0)</f>
        <v>#VALUE!</v>
      </c>
    </row>
    <row r="114" spans="1:26">
      <c r="B114" s="178" t="s">
        <v>18</v>
      </c>
      <c r="C114" s="688" t="e">
        <f>AND(ABS((第4表!D58+第4表!E58)-'06492'!D49)&gt;=10,(第4表!D58+第4表!E58)&gt;'06492'!D49*1.5,(第4表!D58+第4表!E58)-'06492'!D49&gt;0)</f>
        <v>#VALUE!</v>
      </c>
      <c r="D114" s="688" t="e">
        <f>AND(ABS((第4表!D58+第4表!E58)-'06492'!D49)&gt;=10,(第4表!D58+第4表!E58)&gt;'06492'!D49*1.5,(第4表!D58+第4表!E58)-'06492'!D49&gt;0)</f>
        <v>#VALUE!</v>
      </c>
      <c r="E114" s="688" t="e">
        <f>AND(ABS((第4表!F58+第4表!G58)-'06492'!E49)&gt;=10,(第4表!F58+第4表!G58)&gt;'06492'!E49*1.5,(第4表!F58+第4表!G58)-'06492'!E49&gt;0)</f>
        <v>#VALUE!</v>
      </c>
      <c r="F114" s="688" t="e">
        <f>AND(ABS((第4表!F58+第4表!G58)-'06492'!E49)&gt;=10,(第4表!F58+第4表!G58)&gt;'06492'!E49*1.5,(第4表!F58+第4表!G58)-'06492'!E49&gt;0)</f>
        <v>#VALUE!</v>
      </c>
      <c r="G114" s="688" t="e">
        <f>AND(ABS((第4表!H58+第4表!I58)-'06492'!F49)&gt;=10,(第4表!H58+第4表!I58)&gt;'06492'!F49*1.5,(第4表!H58+第4表!I58)-'06492'!F49&gt;0)</f>
        <v>#VALUE!</v>
      </c>
      <c r="H114" s="688" t="e">
        <f>AND(ABS((第4表!H58+第4表!I58)-'06492'!F49)&gt;=10,(第4表!H58+第4表!I58)&gt;'06492'!F49*1.5,(第4表!H58+第4表!I58)-'06492'!F49&gt;0)</f>
        <v>#VALUE!</v>
      </c>
      <c r="I114" s="688" t="e">
        <f>AND(ABS((第4表!J58+第4表!K58)-'06492'!G49)&gt;=10,(第4表!J58+第4表!K58)&gt;'06492'!G49*1.5,(第4表!J58+第4表!K58)-'06492'!G49&gt;0)</f>
        <v>#VALUE!</v>
      </c>
      <c r="J114" s="688" t="e">
        <f>AND(ABS((第4表!J58+第4表!K58)-'06492'!G49)&gt;=10,(第4表!J58+第4表!K58)&gt;'06492'!G49*1.5,(第4表!J58+第4表!K58)-'06492'!G49&gt;0)</f>
        <v>#VALUE!</v>
      </c>
      <c r="K114" s="688" t="e">
        <f>AND(ABS((第4表!L58+第4表!M58)-'06492'!H49)&gt;=10,(第4表!L58+第4表!M58)&gt;'06492'!H49*1.5,(第4表!L58+第4表!M58)-'06492'!H49&gt;0)</f>
        <v>#VALUE!</v>
      </c>
      <c r="L114" s="688" t="e">
        <f>AND(ABS((第4表!L58+第4表!M58)-'06492'!H49)&gt;=10,(第4表!L58+第4表!M58)&gt;'06492'!H49*1.5,(第4表!L58+第4表!M58)-'06492'!H49&gt;0)</f>
        <v>#VALUE!</v>
      </c>
      <c r="M114" s="689"/>
      <c r="N114" s="689"/>
      <c r="O114" s="689"/>
      <c r="P114" s="689"/>
      <c r="Q114" s="688" t="e">
        <f>AND(ABS((第4表!R58+第4表!S58)-'06492'!I49)&gt;=10,(第4表!R58+第4表!S58)&gt;'06492'!I49*1.5,(第4表!R58+第4表!S58)-'06492'!I49&gt;0)</f>
        <v>#VALUE!</v>
      </c>
      <c r="R114" s="688" t="e">
        <f>AND(ABS((第4表!R58+第4表!S58)-'06492'!I49)&gt;=10,(第4表!R58+第4表!S58)&gt;'06492'!I49*1.5,(第4表!R58+第4表!S58)-'06492'!I49&gt;0)</f>
        <v>#VALUE!</v>
      </c>
      <c r="S114" s="688" t="e">
        <f>AND(ABS((第4表!T58+第4表!U58)-'06492'!J49)&gt;=10,(第4表!T58+第4表!U58)&gt;'06492'!J49*1.5,(第4表!T58+第4表!U58)-'06492'!J49&gt;0)</f>
        <v>#VALUE!</v>
      </c>
      <c r="T114" s="688" t="e">
        <f>AND(ABS((第4表!T58+第4表!U58)-'06492'!J49)&gt;=10,(第4表!T58+第4表!U58)&gt;'06492'!J49*1.5,(第4表!T58+第4表!U58)-'06492'!J49&gt;0)</f>
        <v>#VALUE!</v>
      </c>
      <c r="U114" s="688" t="e">
        <f>AND(ABS((第4表!V58+第4表!W58)-'06492'!K49)&gt;=10,(第4表!V58+第4表!W58)&gt;'06492'!K49*1.5,(第4表!V58+第4表!W58)-'06492'!K49&gt;0)</f>
        <v>#VALUE!</v>
      </c>
      <c r="V114" s="688" t="e">
        <f>AND(ABS((第4表!V58+第4表!W58)-'06492'!K49)&gt;=10,(第4表!V58+第4表!W58)&gt;'06492'!K49*1.5,(第4表!V58+第4表!W58)-'06492'!K49&gt;0)</f>
        <v>#VALUE!</v>
      </c>
      <c r="W114" s="688" t="e">
        <f>AND(ABS((第4表!X58+第4表!Y58)-'06492'!L49)&gt;=10,(第4表!X58+第4表!Y58)&gt;'06492'!L49*1.5,(第4表!X58+第4表!Y58)-'06492'!L49&gt;0)</f>
        <v>#VALUE!</v>
      </c>
      <c r="X114" s="688" t="e">
        <f>AND(ABS((第4表!X58+第4表!Y58)-'06492'!L49)&gt;=10,(第4表!X58+第4表!Y58)&gt;'06492'!L49*1.5,(第4表!X58+第4表!Y58)-'06492'!L49&gt;0)</f>
        <v>#VALUE!</v>
      </c>
      <c r="Y114" s="688" t="e">
        <f>AND(ABS((第4表!Z58+第4表!AA58)-'06492'!M49)&gt;=10,(第4表!Z58+第4表!AA58)&gt;'06492'!M49*1.5,(第4表!Z58+第4表!AA58)-'06492'!M49&gt;0)</f>
        <v>#VALUE!</v>
      </c>
      <c r="Z114" s="688" t="e">
        <f>AND(ABS((第4表!Z58+第4表!AA58)-'06492'!M49)&gt;=10,(第4表!Z58+第4表!AA58)&gt;'06492'!M49*1.5,(第4表!Z58+第4表!AA58)-'06492'!M49&gt;0)</f>
        <v>#VALUE!</v>
      </c>
    </row>
    <row r="115" spans="1:26">
      <c r="B115" s="178" t="s">
        <v>19</v>
      </c>
      <c r="C115" s="688" t="e">
        <f>AND(ABS((第4表!D59+第4表!E59)-'06492'!D50)&gt;=10,(第4表!D59+第4表!E59)&gt;'06492'!D50*1.5,(第4表!D59+第4表!E59)-'06492'!D50&gt;0)</f>
        <v>#VALUE!</v>
      </c>
      <c r="D115" s="688" t="e">
        <f>AND(ABS((第4表!D59+第4表!E59)-'06492'!D50)&gt;=10,(第4表!D59+第4表!E59)&gt;'06492'!D50*1.5,(第4表!D59+第4表!E59)-'06492'!D50&gt;0)</f>
        <v>#VALUE!</v>
      </c>
      <c r="E115" s="688" t="e">
        <f>AND(ABS((第4表!F59+第4表!G59)-'06492'!E50)&gt;=10,(第4表!F59+第4表!G59)&gt;'06492'!E50*1.5,(第4表!F59+第4表!G59)-'06492'!E50&gt;0)</f>
        <v>#VALUE!</v>
      </c>
      <c r="F115" s="688" t="e">
        <f>AND(ABS((第4表!F59+第4表!G59)-'06492'!E50)&gt;=10,(第4表!F59+第4表!G59)&gt;'06492'!E50*1.5,(第4表!F59+第4表!G59)-'06492'!E50&gt;0)</f>
        <v>#VALUE!</v>
      </c>
      <c r="G115" s="688" t="e">
        <f>AND(ABS((第4表!H59+第4表!I59)-'06492'!F50)&gt;=10,(第4表!H59+第4表!I59)&gt;'06492'!F50*1.5,(第4表!H59+第4表!I59)-'06492'!F50&gt;0)</f>
        <v>#VALUE!</v>
      </c>
      <c r="H115" s="688" t="e">
        <f>AND(ABS((第4表!H59+第4表!I59)-'06492'!F50)&gt;=10,(第4表!H59+第4表!I59)&gt;'06492'!F50*1.5,(第4表!H59+第4表!I59)-'06492'!F50&gt;0)</f>
        <v>#VALUE!</v>
      </c>
      <c r="I115" s="688" t="e">
        <f>AND(ABS((第4表!J59+第4表!K59)-'06492'!G50)&gt;=10,(第4表!J59+第4表!K59)&gt;'06492'!G50*1.5,(第4表!J59+第4表!K59)-'06492'!G50&gt;0)</f>
        <v>#VALUE!</v>
      </c>
      <c r="J115" s="688" t="e">
        <f>AND(ABS((第4表!J59+第4表!K59)-'06492'!G50)&gt;=10,(第4表!J59+第4表!K59)&gt;'06492'!G50*1.5,(第4表!J59+第4表!K59)-'06492'!G50&gt;0)</f>
        <v>#VALUE!</v>
      </c>
      <c r="K115" s="688" t="e">
        <f>AND(ABS((第4表!L59+第4表!M59)-'06492'!H50)&gt;=10,(第4表!L59+第4表!M59)&gt;'06492'!H50*1.5,(第4表!L59+第4表!M59)-'06492'!H50&gt;0)</f>
        <v>#VALUE!</v>
      </c>
      <c r="L115" s="688" t="e">
        <f>AND(ABS((第4表!L59+第4表!M59)-'06492'!H50)&gt;=10,(第4表!L59+第4表!M59)&gt;'06492'!H50*1.5,(第4表!L59+第4表!M59)-'06492'!H50&gt;0)</f>
        <v>#VALUE!</v>
      </c>
      <c r="M115" s="689"/>
      <c r="N115" s="689"/>
      <c r="O115" s="689"/>
      <c r="P115" s="689"/>
      <c r="Q115" s="688" t="e">
        <f>AND(ABS((第4表!R59+第4表!S59)-'06492'!I50)&gt;=10,(第4表!R59+第4表!S59)&gt;'06492'!I50*1.5,(第4表!R59+第4表!S59)-'06492'!I50&gt;0)</f>
        <v>#VALUE!</v>
      </c>
      <c r="R115" s="688" t="e">
        <f>AND(ABS((第4表!R59+第4表!S59)-'06492'!I50)&gt;=10,(第4表!R59+第4表!S59)&gt;'06492'!I50*1.5,(第4表!R59+第4表!S59)-'06492'!I50&gt;0)</f>
        <v>#VALUE!</v>
      </c>
      <c r="S115" s="688" t="e">
        <f>AND(ABS((第4表!T59+第4表!U59)-'06492'!J50)&gt;=10,(第4表!T59+第4表!U59)&gt;'06492'!J50*1.5,(第4表!T59+第4表!U59)-'06492'!J50&gt;0)</f>
        <v>#VALUE!</v>
      </c>
      <c r="T115" s="688" t="e">
        <f>AND(ABS((第4表!T59+第4表!U59)-'06492'!J50)&gt;=10,(第4表!T59+第4表!U59)&gt;'06492'!J50*1.5,(第4表!T59+第4表!U59)-'06492'!J50&gt;0)</f>
        <v>#VALUE!</v>
      </c>
      <c r="U115" s="688" t="e">
        <f>AND(ABS((第4表!V59+第4表!W59)-'06492'!K50)&gt;=10,(第4表!V59+第4表!W59)&gt;'06492'!K50*1.5,(第4表!V59+第4表!W59)-'06492'!K50&gt;0)</f>
        <v>#VALUE!</v>
      </c>
      <c r="V115" s="688" t="e">
        <f>AND(ABS((第4表!V59+第4表!W59)-'06492'!K50)&gt;=10,(第4表!V59+第4表!W59)&gt;'06492'!K50*1.5,(第4表!V59+第4表!W59)-'06492'!K50&gt;0)</f>
        <v>#VALUE!</v>
      </c>
      <c r="W115" s="688" t="e">
        <f>AND(ABS((第4表!X59+第4表!Y59)-'06492'!L50)&gt;=10,(第4表!X59+第4表!Y59)&gt;'06492'!L50*1.5,(第4表!X59+第4表!Y59)-'06492'!L50&gt;0)</f>
        <v>#VALUE!</v>
      </c>
      <c r="X115" s="688" t="e">
        <f>AND(ABS((第4表!X59+第4表!Y59)-'06492'!L50)&gt;=10,(第4表!X59+第4表!Y59)&gt;'06492'!L50*1.5,(第4表!X59+第4表!Y59)-'06492'!L50&gt;0)</f>
        <v>#VALUE!</v>
      </c>
      <c r="Y115" s="688" t="e">
        <f>AND(ABS((第4表!Z59+第4表!AA59)-'06492'!M50)&gt;=10,(第4表!Z59+第4表!AA59)&gt;'06492'!M50*1.5,(第4表!Z59+第4表!AA59)-'06492'!M50&gt;0)</f>
        <v>#VALUE!</v>
      </c>
      <c r="Z115" s="688" t="e">
        <f>AND(ABS((第4表!Z59+第4表!AA59)-'06492'!M50)&gt;=10,(第4表!Z59+第4表!AA59)&gt;'06492'!M50*1.5,(第4表!Z59+第4表!AA59)-'06492'!M50&gt;0)</f>
        <v>#VALUE!</v>
      </c>
    </row>
    <row r="116" spans="1:26">
      <c r="B116" s="178" t="s">
        <v>20</v>
      </c>
      <c r="C116" s="688" t="e">
        <f>AND(ABS((第4表!D60+第4表!E60)-'06492'!D51)&gt;=10,(第4表!D60+第4表!E60)&gt;'06492'!D51*1.5,(第4表!D60+第4表!E60)-'06492'!D51&gt;0)</f>
        <v>#VALUE!</v>
      </c>
      <c r="D116" s="688" t="e">
        <f>AND(ABS((第4表!D60+第4表!E60)-'06492'!D51)&gt;=10,(第4表!D60+第4表!E60)&gt;'06492'!D51*1.5,(第4表!D60+第4表!E60)-'06492'!D51&gt;0)</f>
        <v>#VALUE!</v>
      </c>
      <c r="E116" s="688" t="e">
        <f>AND(ABS((第4表!F60+第4表!G60)-'06492'!E51)&gt;=10,(第4表!F60+第4表!G60)&gt;'06492'!E51*1.5,(第4表!F60+第4表!G60)-'06492'!E51&gt;0)</f>
        <v>#VALUE!</v>
      </c>
      <c r="F116" s="688" t="e">
        <f>AND(ABS((第4表!F60+第4表!G60)-'06492'!E51)&gt;=10,(第4表!F60+第4表!G60)&gt;'06492'!E51*1.5,(第4表!F60+第4表!G60)-'06492'!E51&gt;0)</f>
        <v>#VALUE!</v>
      </c>
      <c r="G116" s="688" t="e">
        <f>AND(ABS((第4表!H60+第4表!I60)-'06492'!F51)&gt;=10,(第4表!H60+第4表!I60)&gt;'06492'!F51*1.5,(第4表!H60+第4表!I60)-'06492'!F51&gt;0)</f>
        <v>#VALUE!</v>
      </c>
      <c r="H116" s="688" t="e">
        <f>AND(ABS((第4表!H60+第4表!I60)-'06492'!F51)&gt;=10,(第4表!H60+第4表!I60)&gt;'06492'!F51*1.5,(第4表!H60+第4表!I60)-'06492'!F51&gt;0)</f>
        <v>#VALUE!</v>
      </c>
      <c r="I116" s="688" t="e">
        <f>AND(ABS((第4表!J60+第4表!K60)-'06492'!G51)&gt;=10,(第4表!J60+第4表!K60)&gt;'06492'!G51*1.5,(第4表!J60+第4表!K60)-'06492'!G51&gt;0)</f>
        <v>#VALUE!</v>
      </c>
      <c r="J116" s="688" t="e">
        <f>AND(ABS((第4表!J60+第4表!K60)-'06492'!G51)&gt;=10,(第4表!J60+第4表!K60)&gt;'06492'!G51*1.5,(第4表!J60+第4表!K60)-'06492'!G51&gt;0)</f>
        <v>#VALUE!</v>
      </c>
      <c r="K116" s="688" t="e">
        <f>AND(ABS((第4表!L60+第4表!M60)-'06492'!H51)&gt;=10,(第4表!L60+第4表!M60)&gt;'06492'!H51*1.5,(第4表!L60+第4表!M60)-'06492'!H51&gt;0)</f>
        <v>#VALUE!</v>
      </c>
      <c r="L116" s="688" t="e">
        <f>AND(ABS((第4表!L60+第4表!M60)-'06492'!H51)&gt;=10,(第4表!L60+第4表!M60)&gt;'06492'!H51*1.5,(第4表!L60+第4表!M60)-'06492'!H51&gt;0)</f>
        <v>#VALUE!</v>
      </c>
      <c r="M116" s="689"/>
      <c r="N116" s="689"/>
      <c r="O116" s="689"/>
      <c r="P116" s="689"/>
      <c r="Q116" s="688" t="e">
        <f>AND(ABS((第4表!R60+第4表!S60)-'06492'!I51)&gt;=10,(第4表!R60+第4表!S60)&gt;'06492'!I51*1.5,(第4表!R60+第4表!S60)-'06492'!I51&gt;0)</f>
        <v>#VALUE!</v>
      </c>
      <c r="R116" s="688" t="e">
        <f>AND(ABS((第4表!R60+第4表!S60)-'06492'!I51)&gt;=10,(第4表!R60+第4表!S60)&gt;'06492'!I51*1.5,(第4表!R60+第4表!S60)-'06492'!I51&gt;0)</f>
        <v>#VALUE!</v>
      </c>
      <c r="S116" s="688" t="e">
        <f>AND(ABS((第4表!T60+第4表!U60)-'06492'!J51)&gt;=10,(第4表!T60+第4表!U60)&gt;'06492'!J51*1.5,(第4表!T60+第4表!U60)-'06492'!J51&gt;0)</f>
        <v>#VALUE!</v>
      </c>
      <c r="T116" s="688" t="e">
        <f>AND(ABS((第4表!T60+第4表!U60)-'06492'!J51)&gt;=10,(第4表!T60+第4表!U60)&gt;'06492'!J51*1.5,(第4表!T60+第4表!U60)-'06492'!J51&gt;0)</f>
        <v>#VALUE!</v>
      </c>
      <c r="U116" s="688" t="e">
        <f>AND(ABS((第4表!V60+第4表!W60)-'06492'!K51)&gt;=10,(第4表!V60+第4表!W60)&gt;'06492'!K51*1.5,(第4表!V60+第4表!W60)-'06492'!K51&gt;0)</f>
        <v>#VALUE!</v>
      </c>
      <c r="V116" s="688" t="e">
        <f>AND(ABS((第4表!V60+第4表!W60)-'06492'!K51)&gt;=10,(第4表!V60+第4表!W60)&gt;'06492'!K51*1.5,(第4表!V60+第4表!W60)-'06492'!K51&gt;0)</f>
        <v>#VALUE!</v>
      </c>
      <c r="W116" s="688" t="e">
        <f>AND(ABS((第4表!X60+第4表!Y60)-'06492'!L51)&gt;=10,(第4表!X60+第4表!Y60)&gt;'06492'!L51*1.5,(第4表!X60+第4表!Y60)-'06492'!L51&gt;0)</f>
        <v>#VALUE!</v>
      </c>
      <c r="X116" s="688" t="e">
        <f>AND(ABS((第4表!X60+第4表!Y60)-'06492'!L51)&gt;=10,(第4表!X60+第4表!Y60)&gt;'06492'!L51*1.5,(第4表!X60+第4表!Y60)-'06492'!L51&gt;0)</f>
        <v>#VALUE!</v>
      </c>
      <c r="Y116" s="688" t="e">
        <f>AND(ABS((第4表!Z60+第4表!AA60)-'06492'!M51)&gt;=10,(第4表!Z60+第4表!AA60)&gt;'06492'!M51*1.5,(第4表!Z60+第4表!AA60)-'06492'!M51&gt;0)</f>
        <v>#VALUE!</v>
      </c>
      <c r="Z116" s="688" t="e">
        <f>AND(ABS((第4表!Z60+第4表!AA60)-'06492'!M51)&gt;=10,(第4表!Z60+第4表!AA60)&gt;'06492'!M51*1.5,(第4表!Z60+第4表!AA60)-'06492'!M51&gt;0)</f>
        <v>#VALUE!</v>
      </c>
    </row>
    <row r="117" spans="1:26">
      <c r="B117" s="178" t="s">
        <v>21</v>
      </c>
      <c r="C117" s="688" t="e">
        <f>AND(ABS((第4表!D61+第4表!E61)-'06492'!D52)&gt;=10,(第4表!D61+第4表!E61)&gt;'06492'!D52*1.5,(第4表!D61+第4表!E61)-'06492'!D52&gt;0)</f>
        <v>#VALUE!</v>
      </c>
      <c r="D117" s="688" t="e">
        <f>AND(ABS((第4表!D61+第4表!E61)-'06492'!D52)&gt;=10,(第4表!D61+第4表!E61)&gt;'06492'!D52*1.5,(第4表!D61+第4表!E61)-'06492'!D52&gt;0)</f>
        <v>#VALUE!</v>
      </c>
      <c r="E117" s="688" t="e">
        <f>AND(ABS((第4表!F61+第4表!G61)-'06492'!E52)&gt;=10,(第4表!F61+第4表!G61)&gt;'06492'!E52*1.5,(第4表!F61+第4表!G61)-'06492'!E52&gt;0)</f>
        <v>#VALUE!</v>
      </c>
      <c r="F117" s="688" t="e">
        <f>AND(ABS((第4表!F61+第4表!G61)-'06492'!E52)&gt;=10,(第4表!F61+第4表!G61)&gt;'06492'!E52*1.5,(第4表!F61+第4表!G61)-'06492'!E52&gt;0)</f>
        <v>#VALUE!</v>
      </c>
      <c r="G117" s="688" t="e">
        <f>AND(ABS((第4表!H61+第4表!I61)-'06492'!F52)&gt;=10,(第4表!H61+第4表!I61)&gt;'06492'!F52*1.5,(第4表!H61+第4表!I61)-'06492'!F52&gt;0)</f>
        <v>#VALUE!</v>
      </c>
      <c r="H117" s="688" t="e">
        <f>AND(ABS((第4表!H61+第4表!I61)-'06492'!F52)&gt;=10,(第4表!H61+第4表!I61)&gt;'06492'!F52*1.5,(第4表!H61+第4表!I61)-'06492'!F52&gt;0)</f>
        <v>#VALUE!</v>
      </c>
      <c r="I117" s="688" t="e">
        <f>AND(ABS((第4表!J61+第4表!K61)-'06492'!G52)&gt;=10,(第4表!J61+第4表!K61)&gt;'06492'!G52*1.5,(第4表!J61+第4表!K61)-'06492'!G52&gt;0)</f>
        <v>#VALUE!</v>
      </c>
      <c r="J117" s="688" t="e">
        <f>AND(ABS((第4表!J61+第4表!K61)-'06492'!G52)&gt;=10,(第4表!J61+第4表!K61)&gt;'06492'!G52*1.5,(第4表!J61+第4表!K61)-'06492'!G52&gt;0)</f>
        <v>#VALUE!</v>
      </c>
      <c r="K117" s="688" t="e">
        <f>AND(ABS((第4表!L61+第4表!M61)-'06492'!H52)&gt;=10,(第4表!L61+第4表!M61)&gt;'06492'!H52*1.5,(第4表!L61+第4表!M61)-'06492'!H52&gt;0)</f>
        <v>#VALUE!</v>
      </c>
      <c r="L117" s="688" t="e">
        <f>AND(ABS((第4表!L61+第4表!M61)-'06492'!H52)&gt;=10,(第4表!L61+第4表!M61)&gt;'06492'!H52*1.5,(第4表!L61+第4表!M61)-'06492'!H52&gt;0)</f>
        <v>#VALUE!</v>
      </c>
      <c r="M117" s="689"/>
      <c r="N117" s="689"/>
      <c r="O117" s="689"/>
      <c r="P117" s="689"/>
      <c r="Q117" s="688" t="e">
        <f>AND(ABS((第4表!R61+第4表!S61)-'06492'!I52)&gt;=10,(第4表!R61+第4表!S61)&gt;'06492'!I52*1.5,(第4表!R61+第4表!S61)-'06492'!I52&gt;0)</f>
        <v>#VALUE!</v>
      </c>
      <c r="R117" s="688" t="e">
        <f>AND(ABS((第4表!R61+第4表!S61)-'06492'!I52)&gt;=10,(第4表!R61+第4表!S61)&gt;'06492'!I52*1.5,(第4表!R61+第4表!S61)-'06492'!I52&gt;0)</f>
        <v>#VALUE!</v>
      </c>
      <c r="S117" s="688" t="e">
        <f>AND(ABS((第4表!T61+第4表!U61)-'06492'!J52)&gt;=10,(第4表!T61+第4表!U61)&gt;'06492'!J52*1.5,(第4表!T61+第4表!U61)-'06492'!J52&gt;0)</f>
        <v>#VALUE!</v>
      </c>
      <c r="T117" s="688" t="e">
        <f>AND(ABS((第4表!T61+第4表!U61)-'06492'!J52)&gt;=10,(第4表!T61+第4表!U61)&gt;'06492'!J52*1.5,(第4表!T61+第4表!U61)-'06492'!J52&gt;0)</f>
        <v>#VALUE!</v>
      </c>
      <c r="U117" s="688" t="e">
        <f>AND(ABS((第4表!V61+第4表!W61)-'06492'!K52)&gt;=10,(第4表!V61+第4表!W61)&gt;'06492'!K52*1.5,(第4表!V61+第4表!W61)-'06492'!K52&gt;0)</f>
        <v>#VALUE!</v>
      </c>
      <c r="V117" s="688" t="e">
        <f>AND(ABS((第4表!V61+第4表!W61)-'06492'!K52)&gt;=10,(第4表!V61+第4表!W61)&gt;'06492'!K52*1.5,(第4表!V61+第4表!W61)-'06492'!K52&gt;0)</f>
        <v>#VALUE!</v>
      </c>
      <c r="W117" s="688" t="e">
        <f>AND(ABS((第4表!X61+第4表!Y61)-'06492'!L52)&gt;=10,(第4表!X61+第4表!Y61)&gt;'06492'!L52*1.5,(第4表!X61+第4表!Y61)-'06492'!L52&gt;0)</f>
        <v>#VALUE!</v>
      </c>
      <c r="X117" s="688" t="e">
        <f>AND(ABS((第4表!X61+第4表!Y61)-'06492'!L52)&gt;=10,(第4表!X61+第4表!Y61)&gt;'06492'!L52*1.5,(第4表!X61+第4表!Y61)-'06492'!L52&gt;0)</f>
        <v>#VALUE!</v>
      </c>
      <c r="Y117" s="688" t="e">
        <f>AND(ABS((第4表!Z61+第4表!AA61)-'06492'!M52)&gt;=10,(第4表!Z61+第4表!AA61)&gt;'06492'!M52*1.5,(第4表!Z61+第4表!AA61)-'06492'!M52&gt;0)</f>
        <v>#VALUE!</v>
      </c>
      <c r="Z117" s="688" t="e">
        <f>AND(ABS((第4表!Z61+第4表!AA61)-'06492'!M52)&gt;=10,(第4表!Z61+第4表!AA61)&gt;'06492'!M52*1.5,(第4表!Z61+第4表!AA61)-'06492'!M52&gt;0)</f>
        <v>#VALUE!</v>
      </c>
    </row>
    <row r="118" spans="1:26">
      <c r="B118" s="178" t="s">
        <v>22</v>
      </c>
      <c r="C118" s="688" t="e">
        <f>AND(ABS((第4表!D62+第4表!E62)-'06492'!D53)&gt;=10,(第4表!D62+第4表!E62)&gt;'06492'!D53*1.5,(第4表!D62+第4表!E62)-'06492'!D53&gt;0)</f>
        <v>#VALUE!</v>
      </c>
      <c r="D118" s="688" t="e">
        <f>AND(ABS((第4表!D62+第4表!E62)-'06492'!D53)&gt;=10,(第4表!D62+第4表!E62)&gt;'06492'!D53*1.5,(第4表!D62+第4表!E62)-'06492'!D53&gt;0)</f>
        <v>#VALUE!</v>
      </c>
      <c r="E118" s="688" t="e">
        <f>AND(ABS((第4表!F62+第4表!G62)-'06492'!E53)&gt;=10,(第4表!F62+第4表!G62)&gt;'06492'!E53*1.5,(第4表!F62+第4表!G62)-'06492'!E53&gt;0)</f>
        <v>#VALUE!</v>
      </c>
      <c r="F118" s="688" t="e">
        <f>AND(ABS((第4表!F62+第4表!G62)-'06492'!E53)&gt;=10,(第4表!F62+第4表!G62)&gt;'06492'!E53*1.5,(第4表!F62+第4表!G62)-'06492'!E53&gt;0)</f>
        <v>#VALUE!</v>
      </c>
      <c r="G118" s="688" t="e">
        <f>AND(ABS((第4表!H62+第4表!I62)-'06492'!F53)&gt;=10,(第4表!H62+第4表!I62)&gt;'06492'!F53*1.5,(第4表!H62+第4表!I62)-'06492'!F53&gt;0)</f>
        <v>#VALUE!</v>
      </c>
      <c r="H118" s="688" t="e">
        <f>AND(ABS((第4表!H62+第4表!I62)-'06492'!F53)&gt;=10,(第4表!H62+第4表!I62)&gt;'06492'!F53*1.5,(第4表!H62+第4表!I62)-'06492'!F53&gt;0)</f>
        <v>#VALUE!</v>
      </c>
      <c r="I118" s="688" t="e">
        <f>AND(ABS((第4表!J62+第4表!K62)-'06492'!G53)&gt;=10,(第4表!J62+第4表!K62)&gt;'06492'!G53*1.5,(第4表!J62+第4表!K62)-'06492'!G53&gt;0)</f>
        <v>#VALUE!</v>
      </c>
      <c r="J118" s="688" t="e">
        <f>AND(ABS((第4表!J62+第4表!K62)-'06492'!G53)&gt;=10,(第4表!J62+第4表!K62)&gt;'06492'!G53*1.5,(第4表!J62+第4表!K62)-'06492'!G53&gt;0)</f>
        <v>#VALUE!</v>
      </c>
      <c r="K118" s="688" t="e">
        <f>AND(ABS((第4表!L62+第4表!M62)-'06492'!H53)&gt;=10,(第4表!L62+第4表!M62)&gt;'06492'!H53*1.5,(第4表!L62+第4表!M62)-'06492'!H53&gt;0)</f>
        <v>#VALUE!</v>
      </c>
      <c r="L118" s="688" t="e">
        <f>AND(ABS((第4表!L62+第4表!M62)-'06492'!H53)&gt;=10,(第4表!L62+第4表!M62)&gt;'06492'!H53*1.5,(第4表!L62+第4表!M62)-'06492'!H53&gt;0)</f>
        <v>#VALUE!</v>
      </c>
      <c r="M118" s="689"/>
      <c r="N118" s="689"/>
      <c r="O118" s="689"/>
      <c r="P118" s="689"/>
      <c r="Q118" s="688" t="e">
        <f>AND(ABS((第4表!R62+第4表!S62)-'06492'!I53)&gt;=10,(第4表!R62+第4表!S62)&gt;'06492'!I53*1.5,(第4表!R62+第4表!S62)-'06492'!I53&gt;0)</f>
        <v>#VALUE!</v>
      </c>
      <c r="R118" s="688" t="e">
        <f>AND(ABS((第4表!R62+第4表!S62)-'06492'!I53)&gt;=10,(第4表!R62+第4表!S62)&gt;'06492'!I53*1.5,(第4表!R62+第4表!S62)-'06492'!I53&gt;0)</f>
        <v>#VALUE!</v>
      </c>
      <c r="S118" s="688" t="e">
        <f>AND(ABS((第4表!T62+第4表!U62)-'06492'!J53)&gt;=10,(第4表!T62+第4表!U62)&gt;'06492'!J53*1.5,(第4表!T62+第4表!U62)-'06492'!J53&gt;0)</f>
        <v>#VALUE!</v>
      </c>
      <c r="T118" s="688" t="e">
        <f>AND(ABS((第4表!T62+第4表!U62)-'06492'!J53)&gt;=10,(第4表!T62+第4表!U62)&gt;'06492'!J53*1.5,(第4表!T62+第4表!U62)-'06492'!J53&gt;0)</f>
        <v>#VALUE!</v>
      </c>
      <c r="U118" s="688" t="e">
        <f>AND(ABS((第4表!V62+第4表!W62)-'06492'!K53)&gt;=10,(第4表!V62+第4表!W62)&gt;'06492'!K53*1.5,(第4表!V62+第4表!W62)-'06492'!K53&gt;0)</f>
        <v>#VALUE!</v>
      </c>
      <c r="V118" s="688" t="e">
        <f>AND(ABS((第4表!V62+第4表!W62)-'06492'!K53)&gt;=10,(第4表!V62+第4表!W62)&gt;'06492'!K53*1.5,(第4表!V62+第4表!W62)-'06492'!K53&gt;0)</f>
        <v>#VALUE!</v>
      </c>
      <c r="W118" s="688" t="e">
        <f>AND(ABS((第4表!X62+第4表!Y62)-'06492'!L53)&gt;=10,(第4表!X62+第4表!Y62)&gt;'06492'!L53*1.5,(第4表!X62+第4表!Y62)-'06492'!L53&gt;0)</f>
        <v>#VALUE!</v>
      </c>
      <c r="X118" s="688" t="e">
        <f>AND(ABS((第4表!X62+第4表!Y62)-'06492'!L53)&gt;=10,(第4表!X62+第4表!Y62)&gt;'06492'!L53*1.5,(第4表!X62+第4表!Y62)-'06492'!L53&gt;0)</f>
        <v>#VALUE!</v>
      </c>
      <c r="Y118" s="688" t="e">
        <f>AND(ABS((第4表!Z62+第4表!AA62)-'06492'!M53)&gt;=10,(第4表!Z62+第4表!AA62)&gt;'06492'!M53*1.5,(第4表!Z62+第4表!AA62)-'06492'!M53&gt;0)</f>
        <v>#VALUE!</v>
      </c>
      <c r="Z118" s="688" t="e">
        <f>AND(ABS((第4表!Z62+第4表!AA62)-'06492'!M53)&gt;=10,(第4表!Z62+第4表!AA62)&gt;'06492'!M53*1.5,(第4表!Z62+第4表!AA62)-'06492'!M53&gt;0)</f>
        <v>#VALUE!</v>
      </c>
    </row>
    <row r="119" spans="1:26">
      <c r="B119" s="178" t="s">
        <v>77</v>
      </c>
      <c r="C119" s="688" t="e">
        <f>AND(ABS((第4表!D63+第4表!E63)-'06492'!D54)&gt;=10,(第4表!D63+第4表!E63)&gt;'06492'!D54*1.5,(第4表!D63+第4表!E63)-'06492'!D54&gt;0)</f>
        <v>#VALUE!</v>
      </c>
      <c r="D119" s="688" t="e">
        <f>AND(ABS((第4表!D63+第4表!E63)-'06492'!D54)&gt;=10,(第4表!D63+第4表!E63)&gt;'06492'!D54*1.5,(第4表!D63+第4表!E63)-'06492'!D54&gt;0)</f>
        <v>#VALUE!</v>
      </c>
      <c r="E119" s="688" t="e">
        <f>AND(ABS((第4表!F63+第4表!G63)-'06492'!E54)&gt;=10,(第4表!F63+第4表!G63)&gt;'06492'!E54*1.5,(第4表!F63+第4表!G63)-'06492'!E54&gt;0)</f>
        <v>#VALUE!</v>
      </c>
      <c r="F119" s="688" t="e">
        <f>AND(ABS((第4表!F63+第4表!G63)-'06492'!E54)&gt;=10,(第4表!F63+第4表!G63)&gt;'06492'!E54*1.5,(第4表!F63+第4表!G63)-'06492'!E54&gt;0)</f>
        <v>#VALUE!</v>
      </c>
      <c r="G119" s="688" t="e">
        <f>AND(ABS((第4表!H63+第4表!I63)-'06492'!F54)&gt;=10,(第4表!H63+第4表!I63)&gt;'06492'!F54*1.5,(第4表!H63+第4表!I63)-'06492'!F54&gt;0)</f>
        <v>#VALUE!</v>
      </c>
      <c r="H119" s="688" t="e">
        <f>AND(ABS((第4表!H63+第4表!I63)-'06492'!F54)&gt;=10,(第4表!H63+第4表!I63)&gt;'06492'!F54*1.5,(第4表!H63+第4表!I63)-'06492'!F54&gt;0)</f>
        <v>#VALUE!</v>
      </c>
      <c r="I119" s="688" t="e">
        <f>AND(ABS((第4表!J63+第4表!K63)-'06492'!G54)&gt;=10,(第4表!J63+第4表!K63)&gt;'06492'!G54*1.5,(第4表!J63+第4表!K63)-'06492'!G54&gt;0)</f>
        <v>#VALUE!</v>
      </c>
      <c r="J119" s="688" t="e">
        <f>AND(ABS((第4表!J63+第4表!K63)-'06492'!G54)&gt;=10,(第4表!J63+第4表!K63)&gt;'06492'!G54*1.5,(第4表!J63+第4表!K63)-'06492'!G54&gt;0)</f>
        <v>#VALUE!</v>
      </c>
      <c r="K119" s="688" t="e">
        <f>AND(ABS((第4表!L63+第4表!M63)-'06492'!H54)&gt;=10,(第4表!L63+第4表!M63)&gt;'06492'!H54*1.5,(第4表!L63+第4表!M63)-'06492'!H54&gt;0)</f>
        <v>#VALUE!</v>
      </c>
      <c r="L119" s="688" t="e">
        <f>AND(ABS((第4表!L63+第4表!M63)-'06492'!H54)&gt;=10,(第4表!L63+第4表!M63)&gt;'06492'!H54*1.5,(第4表!L63+第4表!M63)-'06492'!H54&gt;0)</f>
        <v>#VALUE!</v>
      </c>
      <c r="M119" s="689"/>
      <c r="N119" s="689"/>
      <c r="O119" s="689"/>
      <c r="P119" s="689"/>
      <c r="Q119" s="688" t="e">
        <f>AND(ABS((第4表!R63+第4表!S63)-'06492'!I54)&gt;=10,(第4表!R63+第4表!S63)&gt;'06492'!I54*1.5,(第4表!R63+第4表!S63)-'06492'!I54&gt;0)</f>
        <v>#VALUE!</v>
      </c>
      <c r="R119" s="688" t="e">
        <f>AND(ABS((第4表!R63+第4表!S63)-'06492'!I54)&gt;=10,(第4表!R63+第4表!S63)&gt;'06492'!I54*1.5,(第4表!R63+第4表!S63)-'06492'!I54&gt;0)</f>
        <v>#VALUE!</v>
      </c>
      <c r="S119" s="688" t="e">
        <f>AND(ABS((第4表!T63+第4表!U63)-'06492'!J54)&gt;=10,(第4表!T63+第4表!U63)&gt;'06492'!J54*1.5,(第4表!T63+第4表!U63)-'06492'!J54&gt;0)</f>
        <v>#VALUE!</v>
      </c>
      <c r="T119" s="688" t="e">
        <f>AND(ABS((第4表!T63+第4表!U63)-'06492'!J54)&gt;=10,(第4表!T63+第4表!U63)&gt;'06492'!J54*1.5,(第4表!T63+第4表!U63)-'06492'!J54&gt;0)</f>
        <v>#VALUE!</v>
      </c>
      <c r="U119" s="688" t="e">
        <f>AND(ABS((第4表!V63+第4表!W63)-'06492'!K54)&gt;=10,(第4表!V63+第4表!W63)&gt;'06492'!K54*1.5,(第4表!V63+第4表!W63)-'06492'!K54&gt;0)</f>
        <v>#VALUE!</v>
      </c>
      <c r="V119" s="688" t="e">
        <f>AND(ABS((第4表!V63+第4表!W63)-'06492'!K54)&gt;=10,(第4表!V63+第4表!W63)&gt;'06492'!K54*1.5,(第4表!V63+第4表!W63)-'06492'!K54&gt;0)</f>
        <v>#VALUE!</v>
      </c>
      <c r="W119" s="688" t="e">
        <f>AND(ABS((第4表!X63+第4表!Y63)-'06492'!L54)&gt;=10,(第4表!X63+第4表!Y63)&gt;'06492'!L54*1.5,(第4表!X63+第4表!Y63)-'06492'!L54&gt;0)</f>
        <v>#VALUE!</v>
      </c>
      <c r="X119" s="688" t="e">
        <f>AND(ABS((第4表!X63+第4表!Y63)-'06492'!L54)&gt;=10,(第4表!X63+第4表!Y63)&gt;'06492'!L54*1.5,(第4表!X63+第4表!Y63)-'06492'!L54&gt;0)</f>
        <v>#VALUE!</v>
      </c>
      <c r="Y119" s="688" t="e">
        <f>AND(ABS((第4表!Z63+第4表!AA63)-'06492'!M54)&gt;=10,(第4表!Z63+第4表!AA63)&gt;'06492'!M54*1.5,(第4表!Z63+第4表!AA63)-'06492'!M54&gt;0)</f>
        <v>#VALUE!</v>
      </c>
      <c r="Z119" s="688" t="e">
        <f>AND(ABS((第4表!Z63+第4表!AA63)-'06492'!M54)&gt;=10,(第4表!Z63+第4表!AA63)&gt;'06492'!M54*1.5,(第4表!Z63+第4表!AA63)-'06492'!M54&gt;0)</f>
        <v>#VALUE!</v>
      </c>
    </row>
    <row r="120" spans="1:26">
      <c r="A120" t="s">
        <v>567</v>
      </c>
      <c r="B120" s="178" t="s">
        <v>561</v>
      </c>
      <c r="C120" s="690" t="e">
        <f>AND(ABS((第4表!D44+第4表!E44)-'06492'!D35)&gt;=10, (ABS((第4表!D44+第4表!E44)-'06492'!D35)/ABS('06492'!D35))&gt;50%,(第4表!D44+第4表!E44)-'06492'!D35&lt;0)</f>
        <v>#VALUE!</v>
      </c>
      <c r="D120" s="690" t="e">
        <f>AND(ABS((第4表!D44+第4表!E44)-'06492'!D35)&gt;=10, (ABS((第4表!D44+第4表!E44)-'06492'!D35)/ABS('06492'!D35))&gt;50%,(第4表!D44+第4表!E44)-'06492'!D35&lt;0)</f>
        <v>#VALUE!</v>
      </c>
      <c r="E120" s="690" t="e">
        <f>AND(ABS((第4表!F44+第4表!G44)-'06492'!E35)&gt;=10, (ABS((第4表!F44+第4表!G44)-'06492'!E35)/ABS('06492'!E35))&gt;50%,(第4表!F44+第4表!G44)-'06492'!E35&lt;0)</f>
        <v>#VALUE!</v>
      </c>
      <c r="F120" s="690" t="e">
        <f>AND(ABS((第4表!F44+第4表!G44)-'06492'!E35)&gt;=10, (ABS((第4表!F44+第4表!G44)-'06492'!E35)/ABS('06492'!E35))&gt;50%,(第4表!F44+第4表!G44)-'06492'!E35&lt;0)</f>
        <v>#VALUE!</v>
      </c>
      <c r="G120" s="690" t="e">
        <f>AND(ABS((第4表!H44+第4表!I44)-'06492'!F35)&gt;=10, (ABS((第4表!H44+第4表!I44)-'06492'!F35)/ABS('06492'!F35))&gt;50%,(第4表!H44+第4表!I44)-'06492'!F35&lt;0)</f>
        <v>#VALUE!</v>
      </c>
      <c r="H120" s="690" t="e">
        <f>AND(ABS((第4表!H44+第4表!I44)-'06492'!F35)&gt;=10, (ABS((第4表!H44+第4表!I44)-'06492'!F35)/ABS('06492'!F35))&gt;50%,(第4表!H44+第4表!I44)-'06492'!F35&lt;0)</f>
        <v>#VALUE!</v>
      </c>
      <c r="I120" s="690" t="e">
        <f>AND(ABS((第4表!J44+第4表!K44)-'06492'!G35)&gt;=10, (ABS((第4表!J44+第4表!K44)-'06492'!G35)/ABS('06492'!G35))&gt;50%,(第4表!J44+第4表!K44)-'06492'!G35&lt;0)</f>
        <v>#VALUE!</v>
      </c>
      <c r="J120" s="690" t="e">
        <f>AND(ABS((第4表!J44+第4表!K44)-'06492'!G35)&gt;=10, (ABS((第4表!J44+第4表!K44)-'06492'!G35)/ABS('06492'!G35))&gt;50%,(第4表!J44+第4表!K44)-'06492'!G35&lt;0)</f>
        <v>#VALUE!</v>
      </c>
      <c r="K120" s="690" t="e">
        <f>AND(ABS((第4表!L44+第4表!M44)-'06492'!H35)&gt;=10, (ABS((第4表!L44+第4表!M44)-'06492'!H35)/ABS('06492'!H35))&gt;50%,(第4表!L44+第4表!M44)-'06492'!H35&lt;0)</f>
        <v>#VALUE!</v>
      </c>
      <c r="L120" s="690" t="e">
        <f>AND(ABS((第4表!L44+第4表!M44)-'06492'!H35)&gt;=10, (ABS((第4表!L44+第4表!M44)-'06492'!H35)/ABS('06492'!H35))&gt;50%,(第4表!L44+第4表!M44)-'06492'!H35&lt;0)</f>
        <v>#VALUE!</v>
      </c>
      <c r="M120" s="689"/>
      <c r="N120" s="689"/>
      <c r="O120" s="689"/>
      <c r="P120" s="689"/>
      <c r="Q120" s="690" t="e">
        <f>AND(ABS((第4表!R44+第4表!S44)-'06492'!I35)&gt;=10, (ABS((第4表!R44+第4表!S44)-'06492'!I35)/ABS('06492'!I35))&gt;50%,(第4表!R44+第4表!S44)-'06492'!I35&lt;0)</f>
        <v>#VALUE!</v>
      </c>
      <c r="R120" s="690" t="e">
        <f>AND(ABS((第4表!R44+第4表!S44)-'06492'!I35)&gt;=10, (ABS((第4表!R44+第4表!S44)-'06492'!I35)/ABS('06492'!I35))&gt;50%,(第4表!R44+第4表!S44)-'06492'!I35&lt;0)</f>
        <v>#VALUE!</v>
      </c>
      <c r="S120" s="690" t="e">
        <f>AND(ABS((第4表!T44+第4表!U44)-'06492'!J35)&gt;=10, (ABS((第4表!T44+第4表!U44)-'06492'!J35)/ABS('06492'!J35))&gt;50%,(第4表!T44+第4表!U44)-'06492'!J35&lt;0)</f>
        <v>#VALUE!</v>
      </c>
      <c r="T120" s="690" t="e">
        <f>AND(ABS((第4表!T44+第4表!U44)-'06492'!J35)&gt;=10, (ABS((第4表!T44+第4表!U44)-'06492'!J35)/ABS('06492'!J35))&gt;50%,(第4表!T44+第4表!U44)-'06492'!J35&lt;0)</f>
        <v>#VALUE!</v>
      </c>
      <c r="U120" s="690" t="e">
        <f>AND(ABS((第4表!V44+第4表!W44)-'06492'!K35)&gt;=10, (ABS((第4表!V44+第4表!W44)-'06492'!K35)/ABS('06492'!K35))&gt;50%,(第4表!V44+第4表!W44)-'06492'!K35&lt;0)</f>
        <v>#VALUE!</v>
      </c>
      <c r="V120" s="690" t="e">
        <f>AND(ABS((第4表!V44+第4表!W44)-'06492'!K35)&gt;=10, (ABS((第4表!V44+第4表!W44)-'06492'!K35)/ABS('06492'!K35))&gt;50%,(第4表!V44+第4表!W44)-'06492'!K35&lt;0)</f>
        <v>#VALUE!</v>
      </c>
      <c r="W120" s="690" t="e">
        <f>AND(ABS((第4表!X44+第4表!Y44)-'06492'!L35)&gt;=10, (ABS((第4表!X44+第4表!Y44)-'06492'!L35)/ABS('06492'!L35))&gt;50%,(第4表!X44+第4表!Y44)-'06492'!L35&lt;0)</f>
        <v>#VALUE!</v>
      </c>
      <c r="X120" s="690" t="e">
        <f>AND(ABS((第4表!X44+第4表!Y44)-'06492'!L35)&gt;=10, (ABS((第4表!X44+第4表!Y44)-'06492'!L35)/ABS('06492'!L35))&gt;50%,(第4表!X44+第4表!Y44)-'06492'!L35&lt;0)</f>
        <v>#VALUE!</v>
      </c>
      <c r="Y120" s="690" t="e">
        <f>AND(ABS((第4表!Z44+第4表!AA44)-'06492'!M35)&gt;=10, (ABS((第4表!Z44+第4表!AA44)-'06492'!M35)/ABS('06492'!M35))&gt;50%,(第4表!Z44+第4表!AA44)-'06492'!M35&lt;0)</f>
        <v>#VALUE!</v>
      </c>
      <c r="Z120" s="690" t="e">
        <f>AND(ABS((第4表!Z44+第4表!AA44)-'06492'!M35)&gt;=10, (ABS((第4表!Z44+第4表!AA44)-'06492'!M35)/ABS('06492'!M35))&gt;50%,(第4表!Z44+第4表!AA44)-'06492'!M35&lt;0)</f>
        <v>#VALUE!</v>
      </c>
    </row>
    <row r="121" spans="1:26">
      <c r="B121" s="178" t="s">
        <v>24</v>
      </c>
      <c r="C121" s="690" t="e">
        <f>AND(ABS((第4表!D45+第4表!E45)-'06492'!D36)&gt;=10, (ABS((第4表!D45+第4表!E45)-'06492'!D36)/ABS('06492'!D36))&gt;50%,(第4表!D45+第4表!E45)-'06492'!D36&lt;0)</f>
        <v>#VALUE!</v>
      </c>
      <c r="D121" s="690" t="e">
        <f>AND(ABS((第4表!D45+第4表!E45)-'06492'!D36)&gt;=10, (ABS((第4表!D45+第4表!E45)-'06492'!D36)/ABS('06492'!D36))&gt;50%,(第4表!D45+第4表!E45)-'06492'!D36&lt;0)</f>
        <v>#VALUE!</v>
      </c>
      <c r="E121" s="690" t="e">
        <f>AND(ABS((第4表!F45+第4表!G45)-'06492'!E36)&gt;=10, (ABS((第4表!F45+第4表!G45)-'06492'!E36)/ABS('06492'!E36))&gt;50%,(第4表!F45+第4表!G45)-'06492'!E36&lt;0)</f>
        <v>#VALUE!</v>
      </c>
      <c r="F121" s="690" t="e">
        <f>AND(ABS((第4表!F45+第4表!G45)-'06492'!E36)&gt;=10, (ABS((第4表!F45+第4表!G45)-'06492'!E36)/ABS('06492'!E36))&gt;50%,(第4表!F45+第4表!G45)-'06492'!E36&lt;0)</f>
        <v>#VALUE!</v>
      </c>
      <c r="G121" s="690" t="e">
        <f>AND(ABS((第4表!H45+第4表!I45)-'06492'!F36)&gt;=10, (ABS((第4表!H45+第4表!I45)-'06492'!F36)/ABS('06492'!F36))&gt;50%,(第4表!H45+第4表!I45)-'06492'!F36&lt;0)</f>
        <v>#VALUE!</v>
      </c>
      <c r="H121" s="690" t="e">
        <f>AND(ABS((第4表!H45+第4表!I45)-'06492'!F36)&gt;=10, (ABS((第4表!H45+第4表!I45)-'06492'!F36)/ABS('06492'!F36))&gt;50%,(第4表!H45+第4表!I45)-'06492'!F36&lt;0)</f>
        <v>#VALUE!</v>
      </c>
      <c r="I121" s="690" t="e">
        <f>AND(ABS((第4表!J45+第4表!K45)-'06492'!G36)&gt;=10, (ABS((第4表!J45+第4表!K45)-'06492'!G36)/ABS('06492'!G36))&gt;50%,(第4表!J45+第4表!K45)-'06492'!G36&lt;0)</f>
        <v>#VALUE!</v>
      </c>
      <c r="J121" s="690" t="e">
        <f>AND(ABS((第4表!J45+第4表!K45)-'06492'!G36)&gt;=10, (ABS((第4表!J45+第4表!K45)-'06492'!G36)/ABS('06492'!G36))&gt;50%,(第4表!J45+第4表!K45)-'06492'!G36&lt;0)</f>
        <v>#VALUE!</v>
      </c>
      <c r="K121" s="690" t="e">
        <f>AND(ABS((第4表!L45+第4表!M45)-'06492'!H36)&gt;=10, (ABS((第4表!L45+第4表!M45)-'06492'!H36)/ABS('06492'!H36))&gt;50%,(第4表!L45+第4表!M45)-'06492'!H36&lt;0)</f>
        <v>#VALUE!</v>
      </c>
      <c r="L121" s="690" t="e">
        <f>AND(ABS((第4表!L45+第4表!M45)-'06492'!H36)&gt;=10, (ABS((第4表!L45+第4表!M45)-'06492'!H36)/ABS('06492'!H36))&gt;50%,(第4表!L45+第4表!M45)-'06492'!H36&lt;0)</f>
        <v>#VALUE!</v>
      </c>
      <c r="M121" s="689"/>
      <c r="N121" s="689"/>
      <c r="O121" s="689"/>
      <c r="P121" s="689"/>
      <c r="Q121" s="690" t="e">
        <f>AND(ABS((第4表!R45+第4表!S45)-'06492'!I36)&gt;=10, (ABS((第4表!R45+第4表!S45)-'06492'!I36)/ABS('06492'!I36))&gt;50%,(第4表!R45+第4表!S45)-'06492'!I36&lt;0)</f>
        <v>#VALUE!</v>
      </c>
      <c r="R121" s="690" t="e">
        <f>AND(ABS((第4表!R45+第4表!S45)-'06492'!I36)&gt;=10, (ABS((第4表!R45+第4表!S45)-'06492'!I36)/ABS('06492'!I36))&gt;50%,(第4表!R45+第4表!S45)-'06492'!I36&lt;0)</f>
        <v>#VALUE!</v>
      </c>
      <c r="S121" s="690" t="e">
        <f>AND(ABS((第4表!T45+第4表!U45)-'06492'!J36)&gt;=10, (ABS((第4表!T45+第4表!U45)-'06492'!J36)/ABS('06492'!J36))&gt;50%,(第4表!T45+第4表!U45)-'06492'!J36&lt;0)</f>
        <v>#VALUE!</v>
      </c>
      <c r="T121" s="690" t="e">
        <f>AND(ABS((第4表!T45+第4表!U45)-'06492'!J36)&gt;=10, (ABS((第4表!T45+第4表!U45)-'06492'!J36)/ABS('06492'!J36))&gt;50%,(第4表!T45+第4表!U45)-'06492'!J36&lt;0)</f>
        <v>#VALUE!</v>
      </c>
      <c r="U121" s="690" t="e">
        <f>AND(ABS((第4表!V45+第4表!W45)-'06492'!K36)&gt;=10, (ABS((第4表!V45+第4表!W45)-'06492'!K36)/ABS('06492'!K36))&gt;50%,(第4表!V45+第4表!W45)-'06492'!K36&lt;0)</f>
        <v>#VALUE!</v>
      </c>
      <c r="V121" s="690" t="e">
        <f>AND(ABS((第4表!V45+第4表!W45)-'06492'!K36)&gt;=10, (ABS((第4表!V45+第4表!W45)-'06492'!K36)/ABS('06492'!K36))&gt;50%,(第4表!V45+第4表!W45)-'06492'!K36&lt;0)</f>
        <v>#VALUE!</v>
      </c>
      <c r="W121" s="690" t="e">
        <f>AND(ABS((第4表!X45+第4表!Y45)-'06492'!L36)&gt;=10, (ABS((第4表!X45+第4表!Y45)-'06492'!L36)/ABS('06492'!L36))&gt;50%,(第4表!X45+第4表!Y45)-'06492'!L36&lt;0)</f>
        <v>#VALUE!</v>
      </c>
      <c r="X121" s="690" t="e">
        <f>AND(ABS((第4表!X45+第4表!Y45)-'06492'!L36)&gt;=10, (ABS((第4表!X45+第4表!Y45)-'06492'!L36)/ABS('06492'!L36))&gt;50%,(第4表!X45+第4表!Y45)-'06492'!L36&lt;0)</f>
        <v>#VALUE!</v>
      </c>
      <c r="Y121" s="690" t="e">
        <f>AND(ABS((第4表!Z45+第4表!AA45)-'06492'!M36)&gt;=10, (ABS((第4表!Z45+第4表!AA45)-'06492'!M36)/ABS('06492'!M36))&gt;50%,(第4表!Z45+第4表!AA45)-'06492'!M36&lt;0)</f>
        <v>#VALUE!</v>
      </c>
      <c r="Z121" s="690" t="e">
        <f>AND(ABS((第4表!Z45+第4表!AA45)-'06492'!M36)&gt;=10, (ABS((第4表!Z45+第4表!AA45)-'06492'!M36)/ABS('06492'!M36))&gt;50%,(第4表!Z45+第4表!AA45)-'06492'!M36&lt;0)</f>
        <v>#VALUE!</v>
      </c>
    </row>
    <row r="122" spans="1:26">
      <c r="B122" s="178" t="s">
        <v>25</v>
      </c>
      <c r="C122" s="690" t="e">
        <f>AND(ABS((第4表!D46+第4表!E46)-'06492'!D37)&gt;=10, (ABS((第4表!D46+第4表!E46)-'06492'!D37)/ABS('06492'!D37))&gt;50%,(第4表!D46+第4表!E46)-'06492'!D37&lt;0)</f>
        <v>#VALUE!</v>
      </c>
      <c r="D122" s="690" t="e">
        <f>AND(ABS((第4表!D46+第4表!E46)-'06492'!D37)&gt;=10, (ABS((第4表!D46+第4表!E46)-'06492'!D37)/ABS('06492'!D37))&gt;50%,(第4表!D46+第4表!E46)-'06492'!D37&lt;0)</f>
        <v>#VALUE!</v>
      </c>
      <c r="E122" s="690" t="e">
        <f>AND(ABS((第4表!F46+第4表!G46)-'06492'!E37)&gt;=10, (ABS((第4表!F46+第4表!G46)-'06492'!E37)/ABS('06492'!E37))&gt;50%,(第4表!F46+第4表!G46)-'06492'!E37&lt;0)</f>
        <v>#VALUE!</v>
      </c>
      <c r="F122" s="690" t="e">
        <f>AND(ABS((第4表!F46+第4表!G46)-'06492'!E37)&gt;=10, (ABS((第4表!F46+第4表!G46)-'06492'!E37)/ABS('06492'!E37))&gt;50%,(第4表!F46+第4表!G46)-'06492'!E37&lt;0)</f>
        <v>#VALUE!</v>
      </c>
      <c r="G122" s="690" t="e">
        <f>AND(ABS((第4表!H46+第4表!I46)-'06492'!F37)&gt;=10, (ABS((第4表!H46+第4表!I46)-'06492'!F37)/ABS('06492'!F37))&gt;50%,(第4表!H46+第4表!I46)-'06492'!F37&lt;0)</f>
        <v>#VALUE!</v>
      </c>
      <c r="H122" s="690" t="e">
        <f>AND(ABS((第4表!H46+第4表!I46)-'06492'!F37)&gt;=10, (ABS((第4表!H46+第4表!I46)-'06492'!F37)/ABS('06492'!F37))&gt;50%,(第4表!H46+第4表!I46)-'06492'!F37&lt;0)</f>
        <v>#VALUE!</v>
      </c>
      <c r="I122" s="690" t="e">
        <f>AND(ABS((第4表!J46+第4表!K46)-'06492'!G37)&gt;=10, (ABS((第4表!J46+第4表!K46)-'06492'!G37)/ABS('06492'!G37))&gt;50%,(第4表!J46+第4表!K46)-'06492'!G37&lt;0)</f>
        <v>#VALUE!</v>
      </c>
      <c r="J122" s="690" t="e">
        <f>AND(ABS((第4表!J46+第4表!K46)-'06492'!G37)&gt;=10, (ABS((第4表!J46+第4表!K46)-'06492'!G37)/ABS('06492'!G37))&gt;50%,(第4表!J46+第4表!K46)-'06492'!G37&lt;0)</f>
        <v>#VALUE!</v>
      </c>
      <c r="K122" s="690" t="e">
        <f>AND(ABS((第4表!L46+第4表!M46)-'06492'!H37)&gt;=10, (ABS((第4表!L46+第4表!M46)-'06492'!H37)/ABS('06492'!H37))&gt;50%,(第4表!L46+第4表!M46)-'06492'!H37&lt;0)</f>
        <v>#VALUE!</v>
      </c>
      <c r="L122" s="690" t="e">
        <f>AND(ABS((第4表!L46+第4表!M46)-'06492'!H37)&gt;=10, (ABS((第4表!L46+第4表!M46)-'06492'!H37)/ABS('06492'!H37))&gt;50%,(第4表!L46+第4表!M46)-'06492'!H37&lt;0)</f>
        <v>#VALUE!</v>
      </c>
      <c r="M122" s="689"/>
      <c r="N122" s="689"/>
      <c r="O122" s="689"/>
      <c r="P122" s="689"/>
      <c r="Q122" s="690" t="e">
        <f>AND(ABS((第4表!R46+第4表!S46)-'06492'!I37)&gt;=10, (ABS((第4表!R46+第4表!S46)-'06492'!I37)/ABS('06492'!I37))&gt;50%,(第4表!R46+第4表!S46)-'06492'!I37&lt;0)</f>
        <v>#VALUE!</v>
      </c>
      <c r="R122" s="690" t="e">
        <f>AND(ABS((第4表!R46+第4表!S46)-'06492'!I37)&gt;=10, (ABS((第4表!R46+第4表!S46)-'06492'!I37)/ABS('06492'!I37))&gt;50%,(第4表!R46+第4表!S46)-'06492'!I37&lt;0)</f>
        <v>#VALUE!</v>
      </c>
      <c r="S122" s="690" t="e">
        <f>AND(ABS((第4表!T46+第4表!U46)-'06492'!J37)&gt;=10, (ABS((第4表!T46+第4表!U46)-'06492'!J37)/ABS('06492'!J37))&gt;50%,(第4表!T46+第4表!U46)-'06492'!J37&lt;0)</f>
        <v>#VALUE!</v>
      </c>
      <c r="T122" s="690" t="e">
        <f>AND(ABS((第4表!T46+第4表!U46)-'06492'!J37)&gt;=10, (ABS((第4表!T46+第4表!U46)-'06492'!J37)/ABS('06492'!J37))&gt;50%,(第4表!T46+第4表!U46)-'06492'!J37&lt;0)</f>
        <v>#VALUE!</v>
      </c>
      <c r="U122" s="690" t="e">
        <f>AND(ABS((第4表!V46+第4表!W46)-'06492'!K37)&gt;=10, (ABS((第4表!V46+第4表!W46)-'06492'!K37)/ABS('06492'!K37))&gt;50%,(第4表!V46+第4表!W46)-'06492'!K37&lt;0)</f>
        <v>#VALUE!</v>
      </c>
      <c r="V122" s="690" t="e">
        <f>AND(ABS((第4表!V46+第4表!W46)-'06492'!K37)&gt;=10, (ABS((第4表!V46+第4表!W46)-'06492'!K37)/ABS('06492'!K37))&gt;50%,(第4表!V46+第4表!W46)-'06492'!K37&lt;0)</f>
        <v>#VALUE!</v>
      </c>
      <c r="W122" s="690" t="e">
        <f>AND(ABS((第4表!X46+第4表!Y46)-'06492'!L37)&gt;=10, (ABS((第4表!X46+第4表!Y46)-'06492'!L37)/ABS('06492'!L37))&gt;50%,(第4表!X46+第4表!Y46)-'06492'!L37&lt;0)</f>
        <v>#VALUE!</v>
      </c>
      <c r="X122" s="690" t="e">
        <f>AND(ABS((第4表!X46+第4表!Y46)-'06492'!L37)&gt;=10, (ABS((第4表!X46+第4表!Y46)-'06492'!L37)/ABS('06492'!L37))&gt;50%,(第4表!X46+第4表!Y46)-'06492'!L37&lt;0)</f>
        <v>#VALUE!</v>
      </c>
      <c r="Y122" s="690" t="e">
        <f>AND(ABS((第4表!Z46+第4表!AA46)-'06492'!M37)&gt;=10, (ABS((第4表!Z46+第4表!AA46)-'06492'!M37)/ABS('06492'!M37))&gt;50%,(第4表!Z46+第4表!AA46)-'06492'!M37&lt;0)</f>
        <v>#VALUE!</v>
      </c>
      <c r="Z122" s="690" t="e">
        <f>AND(ABS((第4表!Z46+第4表!AA46)-'06492'!M37)&gt;=10, (ABS((第4表!Z46+第4表!AA46)-'06492'!M37)/ABS('06492'!M37))&gt;50%,(第4表!Z46+第4表!AA46)-'06492'!M37&lt;0)</f>
        <v>#VALUE!</v>
      </c>
    </row>
    <row r="123" spans="1:26">
      <c r="B123" s="178" t="s">
        <v>26</v>
      </c>
      <c r="C123" s="690" t="e">
        <f>AND(ABS((第4表!D47+第4表!E47)-'06492'!D38)&gt;=10, (ABS((第4表!D47+第4表!E47)-'06492'!D38)/ABS('06492'!D38))&gt;50%,(第4表!D47+第4表!E47)-'06492'!D38&lt;0)</f>
        <v>#VALUE!</v>
      </c>
      <c r="D123" s="690" t="e">
        <f>AND(ABS((第4表!D47+第4表!E47)-'06492'!D38)&gt;=10, (ABS((第4表!D47+第4表!E47)-'06492'!D38)/ABS('06492'!D38))&gt;50%,(第4表!D47+第4表!E47)-'06492'!D38&lt;0)</f>
        <v>#VALUE!</v>
      </c>
      <c r="E123" s="690" t="e">
        <f>AND(ABS((第4表!F47+第4表!G47)-'06492'!E38)&gt;=10, (ABS((第4表!F47+第4表!G47)-'06492'!E38)/ABS('06492'!E38))&gt;50%,(第4表!F47+第4表!G47)-'06492'!E38&lt;0)</f>
        <v>#VALUE!</v>
      </c>
      <c r="F123" s="690" t="e">
        <f>AND(ABS((第4表!F47+第4表!G47)-'06492'!E38)&gt;=10, (ABS((第4表!F47+第4表!G47)-'06492'!E38)/ABS('06492'!E38))&gt;50%,(第4表!F47+第4表!G47)-'06492'!E38&lt;0)</f>
        <v>#VALUE!</v>
      </c>
      <c r="G123" s="690" t="e">
        <f>AND(ABS((第4表!H47+第4表!I47)-'06492'!F38)&gt;=10, (ABS((第4表!H47+第4表!I47)-'06492'!F38)/ABS('06492'!F38))&gt;50%,(第4表!H47+第4表!I47)-'06492'!F38&lt;0)</f>
        <v>#VALUE!</v>
      </c>
      <c r="H123" s="690" t="e">
        <f>AND(ABS((第4表!H47+第4表!I47)-'06492'!F38)&gt;=10, (ABS((第4表!H47+第4表!I47)-'06492'!F38)/ABS('06492'!F38))&gt;50%,(第4表!H47+第4表!I47)-'06492'!F38&lt;0)</f>
        <v>#VALUE!</v>
      </c>
      <c r="I123" s="690" t="e">
        <f>AND(ABS((第4表!J47+第4表!K47)-'06492'!G38)&gt;=10, (ABS((第4表!J47+第4表!K47)-'06492'!G38)/ABS('06492'!G38))&gt;50%,(第4表!J47+第4表!K47)-'06492'!G38&lt;0)</f>
        <v>#VALUE!</v>
      </c>
      <c r="J123" s="690" t="e">
        <f>AND(ABS((第4表!J47+第4表!K47)-'06492'!G38)&gt;=10, (ABS((第4表!J47+第4表!K47)-'06492'!G38)/ABS('06492'!G38))&gt;50%,(第4表!J47+第4表!K47)-'06492'!G38&lt;0)</f>
        <v>#VALUE!</v>
      </c>
      <c r="K123" s="690" t="e">
        <f>AND(ABS((第4表!L47+第4表!M47)-'06492'!H38)&gt;=10, (ABS((第4表!L47+第4表!M47)-'06492'!H38)/ABS('06492'!H38))&gt;50%,(第4表!L47+第4表!M47)-'06492'!H38&lt;0)</f>
        <v>#VALUE!</v>
      </c>
      <c r="L123" s="690" t="e">
        <f>AND(ABS((第4表!L47+第4表!M47)-'06492'!H38)&gt;=10, (ABS((第4表!L47+第4表!M47)-'06492'!H38)/ABS('06492'!H38))&gt;50%,(第4表!L47+第4表!M47)-'06492'!H38&lt;0)</f>
        <v>#VALUE!</v>
      </c>
      <c r="M123" s="689"/>
      <c r="N123" s="689"/>
      <c r="O123" s="689"/>
      <c r="P123" s="689"/>
      <c r="Q123" s="690" t="e">
        <f>AND(ABS((第4表!R47+第4表!S47)-'06492'!I38)&gt;=10, (ABS((第4表!R47+第4表!S47)-'06492'!I38)/ABS('06492'!I38))&gt;50%,(第4表!R47+第4表!S47)-'06492'!I38&lt;0)</f>
        <v>#VALUE!</v>
      </c>
      <c r="R123" s="690" t="e">
        <f>AND(ABS((第4表!R47+第4表!S47)-'06492'!I38)&gt;=10, (ABS((第4表!R47+第4表!S47)-'06492'!I38)/ABS('06492'!I38))&gt;50%,(第4表!R47+第4表!S47)-'06492'!I38&lt;0)</f>
        <v>#VALUE!</v>
      </c>
      <c r="S123" s="690" t="e">
        <f>AND(ABS((第4表!T47+第4表!U47)-'06492'!J38)&gt;=10, (ABS((第4表!T47+第4表!U47)-'06492'!J38)/ABS('06492'!J38))&gt;50%,(第4表!T47+第4表!U47)-'06492'!J38&lt;0)</f>
        <v>#VALUE!</v>
      </c>
      <c r="T123" s="690" t="e">
        <f>AND(ABS((第4表!T47+第4表!U47)-'06492'!J38)&gt;=10, (ABS((第4表!T47+第4表!U47)-'06492'!J38)/ABS('06492'!J38))&gt;50%,(第4表!T47+第4表!U47)-'06492'!J38&lt;0)</f>
        <v>#VALUE!</v>
      </c>
      <c r="U123" s="690" t="e">
        <f>AND(ABS((第4表!V47+第4表!W47)-'06492'!K38)&gt;=10, (ABS((第4表!V47+第4表!W47)-'06492'!K38)/ABS('06492'!K38))&gt;50%,(第4表!V47+第4表!W47)-'06492'!K38&lt;0)</f>
        <v>#VALUE!</v>
      </c>
      <c r="V123" s="690" t="e">
        <f>AND(ABS((第4表!V47+第4表!W47)-'06492'!K38)&gt;=10, (ABS((第4表!V47+第4表!W47)-'06492'!K38)/ABS('06492'!K38))&gt;50%,(第4表!V47+第4表!W47)-'06492'!K38&lt;0)</f>
        <v>#VALUE!</v>
      </c>
      <c r="W123" s="690" t="e">
        <f>AND(ABS((第4表!X47+第4表!Y47)-'06492'!L38)&gt;=10, (ABS((第4表!X47+第4表!Y47)-'06492'!L38)/ABS('06492'!L38))&gt;50%,(第4表!X47+第4表!Y47)-'06492'!L38&lt;0)</f>
        <v>#VALUE!</v>
      </c>
      <c r="X123" s="690" t="e">
        <f>AND(ABS((第4表!X47+第4表!Y47)-'06492'!L38)&gt;=10, (ABS((第4表!X47+第4表!Y47)-'06492'!L38)/ABS('06492'!L38))&gt;50%,(第4表!X47+第4表!Y47)-'06492'!L38&lt;0)</f>
        <v>#VALUE!</v>
      </c>
      <c r="Y123" s="690" t="e">
        <f>AND(ABS((第4表!Z47+第4表!AA47)-'06492'!M38)&gt;=10, (ABS((第4表!Z47+第4表!AA47)-'06492'!M38)/ABS('06492'!M38))&gt;50%,(第4表!Z47+第4表!AA47)-'06492'!M38&lt;0)</f>
        <v>#VALUE!</v>
      </c>
      <c r="Z123" s="690" t="e">
        <f>AND(ABS((第4表!Z47+第4表!AA47)-'06492'!M38)&gt;=10, (ABS((第4表!Z47+第4表!AA47)-'06492'!M38)/ABS('06492'!M38))&gt;50%,(第4表!Z47+第4表!AA47)-'06492'!M38&lt;0)</f>
        <v>#VALUE!</v>
      </c>
    </row>
    <row r="124" spans="1:26">
      <c r="B124" s="178" t="s">
        <v>27</v>
      </c>
      <c r="C124" s="690" t="e">
        <f>AND(ABS((第4表!D48+第4表!E48)-'06492'!D39)&gt;=10, (ABS((第4表!D48+第4表!E48)-'06492'!D39)/ABS('06492'!D39))&gt;50%,(第4表!D48+第4表!E48)-'06492'!D39&lt;0)</f>
        <v>#VALUE!</v>
      </c>
      <c r="D124" s="690" t="e">
        <f>AND(ABS((第4表!D48+第4表!E48)-'06492'!D39)&gt;=10, (ABS((第4表!D48+第4表!E48)-'06492'!D39)/ABS('06492'!D39))&gt;50%,(第4表!D48+第4表!E48)-'06492'!D39&lt;0)</f>
        <v>#VALUE!</v>
      </c>
      <c r="E124" s="690" t="e">
        <f>AND(ABS((第4表!F48+第4表!G48)-'06492'!E39)&gt;=10, (ABS((第4表!F48+第4表!G48)-'06492'!E39)/ABS('06492'!E39))&gt;50%,(第4表!F48+第4表!G48)-'06492'!E39&lt;0)</f>
        <v>#VALUE!</v>
      </c>
      <c r="F124" s="690" t="e">
        <f>AND(ABS((第4表!F48+第4表!G48)-'06492'!E39)&gt;=10, (ABS((第4表!F48+第4表!G48)-'06492'!E39)/ABS('06492'!E39))&gt;50%,(第4表!F48+第4表!G48)-'06492'!E39&lt;0)</f>
        <v>#VALUE!</v>
      </c>
      <c r="G124" s="690" t="e">
        <f>AND(ABS((第4表!H48+第4表!I48)-'06492'!F39)&gt;=10, (ABS((第4表!H48+第4表!I48)-'06492'!F39)/ABS('06492'!F39))&gt;50%,(第4表!H48+第4表!I48)-'06492'!F39&lt;0)</f>
        <v>#VALUE!</v>
      </c>
      <c r="H124" s="690" t="e">
        <f>AND(ABS((第4表!H48+第4表!I48)-'06492'!F39)&gt;=10, (ABS((第4表!H48+第4表!I48)-'06492'!F39)/ABS('06492'!F39))&gt;50%,(第4表!H48+第4表!I48)-'06492'!F39&lt;0)</f>
        <v>#VALUE!</v>
      </c>
      <c r="I124" s="690" t="e">
        <f>AND(ABS((第4表!J48+第4表!K48)-'06492'!G39)&gt;=10, (ABS((第4表!J48+第4表!K48)-'06492'!G39)/ABS('06492'!G39))&gt;50%,(第4表!J48+第4表!K48)-'06492'!G39&lt;0)</f>
        <v>#VALUE!</v>
      </c>
      <c r="J124" s="690" t="e">
        <f>AND(ABS((第4表!J48+第4表!K48)-'06492'!G39)&gt;=10, (ABS((第4表!J48+第4表!K48)-'06492'!G39)/ABS('06492'!G39))&gt;50%,(第4表!J48+第4表!K48)-'06492'!G39&lt;0)</f>
        <v>#VALUE!</v>
      </c>
      <c r="K124" s="690" t="e">
        <f>AND(ABS((第4表!L48+第4表!M48)-'06492'!H39)&gt;=10, (ABS((第4表!L48+第4表!M48)-'06492'!H39)/ABS('06492'!H39))&gt;50%,(第4表!L48+第4表!M48)-'06492'!H39&lt;0)</f>
        <v>#VALUE!</v>
      </c>
      <c r="L124" s="690" t="e">
        <f>AND(ABS((第4表!L48+第4表!M48)-'06492'!H39)&gt;=10, (ABS((第4表!L48+第4表!M48)-'06492'!H39)/ABS('06492'!H39))&gt;50%,(第4表!L48+第4表!M48)-'06492'!H39&lt;0)</f>
        <v>#VALUE!</v>
      </c>
      <c r="M124" s="689"/>
      <c r="N124" s="689"/>
      <c r="O124" s="689"/>
      <c r="P124" s="689"/>
      <c r="Q124" s="690" t="e">
        <f>AND(ABS((第4表!R48+第4表!S48)-'06492'!I39)&gt;=10, (ABS((第4表!R48+第4表!S48)-'06492'!I39)/ABS('06492'!I39))&gt;50%,(第4表!R48+第4表!S48)-'06492'!I39&lt;0)</f>
        <v>#VALUE!</v>
      </c>
      <c r="R124" s="690" t="e">
        <f>AND(ABS((第4表!R48+第4表!S48)-'06492'!I39)&gt;=10, (ABS((第4表!R48+第4表!S48)-'06492'!I39)/ABS('06492'!I39))&gt;50%,(第4表!R48+第4表!S48)-'06492'!I39&lt;0)</f>
        <v>#VALUE!</v>
      </c>
      <c r="S124" s="690" t="e">
        <f>AND(ABS((第4表!T48+第4表!U48)-'06492'!J39)&gt;=10, (ABS((第4表!T48+第4表!U48)-'06492'!J39)/ABS('06492'!J39))&gt;50%,(第4表!T48+第4表!U48)-'06492'!J39&lt;0)</f>
        <v>#VALUE!</v>
      </c>
      <c r="T124" s="690" t="e">
        <f>AND(ABS((第4表!T48+第4表!U48)-'06492'!J39)&gt;=10, (ABS((第4表!T48+第4表!U48)-'06492'!J39)/ABS('06492'!J39))&gt;50%,(第4表!T48+第4表!U48)-'06492'!J39&lt;0)</f>
        <v>#VALUE!</v>
      </c>
      <c r="U124" s="690" t="e">
        <f>AND(ABS((第4表!V48+第4表!W48)-'06492'!K39)&gt;=10, (ABS((第4表!V48+第4表!W48)-'06492'!K39)/ABS('06492'!K39))&gt;50%,(第4表!V48+第4表!W48)-'06492'!K39&lt;0)</f>
        <v>#VALUE!</v>
      </c>
      <c r="V124" s="690" t="e">
        <f>AND(ABS((第4表!V48+第4表!W48)-'06492'!K39)&gt;=10, (ABS((第4表!V48+第4表!W48)-'06492'!K39)/ABS('06492'!K39))&gt;50%,(第4表!V48+第4表!W48)-'06492'!K39&lt;0)</f>
        <v>#VALUE!</v>
      </c>
      <c r="W124" s="690" t="e">
        <f>AND(ABS((第4表!X48+第4表!Y48)-'06492'!L39)&gt;=10, (ABS((第4表!X48+第4表!Y48)-'06492'!L39)/ABS('06492'!L39))&gt;50%,(第4表!X48+第4表!Y48)-'06492'!L39&lt;0)</f>
        <v>#VALUE!</v>
      </c>
      <c r="X124" s="690" t="e">
        <f>AND(ABS((第4表!X48+第4表!Y48)-'06492'!L39)&gt;=10, (ABS((第4表!X48+第4表!Y48)-'06492'!L39)/ABS('06492'!L39))&gt;50%,(第4表!X48+第4表!Y48)-'06492'!L39&lt;0)</f>
        <v>#VALUE!</v>
      </c>
      <c r="Y124" s="690" t="e">
        <f>AND(ABS((第4表!Z48+第4表!AA48)-'06492'!M39)&gt;=10, (ABS((第4表!Z48+第4表!AA48)-'06492'!M39)/ABS('06492'!M39))&gt;50%,(第4表!Z48+第4表!AA48)-'06492'!M39&lt;0)</f>
        <v>#VALUE!</v>
      </c>
      <c r="Z124" s="690" t="e">
        <f>AND(ABS((第4表!Z48+第4表!AA48)-'06492'!M39)&gt;=10, (ABS((第4表!Z48+第4表!AA48)-'06492'!M39)/ABS('06492'!M39))&gt;50%,(第4表!Z48+第4表!AA48)-'06492'!M39&lt;0)</f>
        <v>#VALUE!</v>
      </c>
    </row>
    <row r="125" spans="1:26">
      <c r="B125" s="178" t="s">
        <v>28</v>
      </c>
      <c r="C125" s="690" t="e">
        <f>AND(ABS((第4表!D49+第4表!E49)-'06492'!D40)&gt;=10, (ABS((第4表!D49+第4表!E49)-'06492'!D40)/ABS('06492'!D40))&gt;50%,(第4表!D49+第4表!E49)-'06492'!D40&lt;0)</f>
        <v>#VALUE!</v>
      </c>
      <c r="D125" s="690" t="e">
        <f>AND(ABS((第4表!D49+第4表!E49)-'06492'!D40)&gt;=10, (ABS((第4表!D49+第4表!E49)-'06492'!D40)/ABS('06492'!D40))&gt;50%,(第4表!D49+第4表!E49)-'06492'!D40&lt;0)</f>
        <v>#VALUE!</v>
      </c>
      <c r="E125" s="690" t="e">
        <f>AND(ABS((第4表!F49+第4表!G49)-'06492'!E40)&gt;=10, (ABS((第4表!F49+第4表!G49)-'06492'!E40)/ABS('06492'!E40))&gt;50%,(第4表!F49+第4表!G49)-'06492'!E40&lt;0)</f>
        <v>#VALUE!</v>
      </c>
      <c r="F125" s="690" t="e">
        <f>AND(ABS((第4表!F49+第4表!G49)-'06492'!E40)&gt;=10, (ABS((第4表!F49+第4表!G49)-'06492'!E40)/ABS('06492'!E40))&gt;50%,(第4表!F49+第4表!G49)-'06492'!E40&lt;0)</f>
        <v>#VALUE!</v>
      </c>
      <c r="G125" s="690" t="e">
        <f>AND(ABS((第4表!H49+第4表!I49)-'06492'!F40)&gt;=10, (ABS((第4表!H49+第4表!I49)-'06492'!F40)/ABS('06492'!F40))&gt;50%,(第4表!H49+第4表!I49)-'06492'!F40&lt;0)</f>
        <v>#VALUE!</v>
      </c>
      <c r="H125" s="690" t="e">
        <f>AND(ABS((第4表!H49+第4表!I49)-'06492'!F40)&gt;=10, (ABS((第4表!H49+第4表!I49)-'06492'!F40)/ABS('06492'!F40))&gt;50%,(第4表!H49+第4表!I49)-'06492'!F40&lt;0)</f>
        <v>#VALUE!</v>
      </c>
      <c r="I125" s="690" t="e">
        <f>AND(ABS((第4表!J49+第4表!K49)-'06492'!G40)&gt;=10, (ABS((第4表!J49+第4表!K49)-'06492'!G40)/ABS('06492'!G40))&gt;50%,(第4表!J49+第4表!K49)-'06492'!G40&lt;0)</f>
        <v>#VALUE!</v>
      </c>
      <c r="J125" s="690" t="e">
        <f>AND(ABS((第4表!J49+第4表!K49)-'06492'!G40)&gt;=10, (ABS((第4表!J49+第4表!K49)-'06492'!G40)/ABS('06492'!G40))&gt;50%,(第4表!J49+第4表!K49)-'06492'!G40&lt;0)</f>
        <v>#VALUE!</v>
      </c>
      <c r="K125" s="690" t="e">
        <f>AND(ABS((第4表!L49+第4表!M49)-'06492'!H40)&gt;=10, (ABS((第4表!L49+第4表!M49)-'06492'!H40)/ABS('06492'!H40))&gt;50%,(第4表!L49+第4表!M49)-'06492'!H40&lt;0)</f>
        <v>#VALUE!</v>
      </c>
      <c r="L125" s="690" t="e">
        <f>AND(ABS((第4表!L49+第4表!M49)-'06492'!H40)&gt;=10, (ABS((第4表!L49+第4表!M49)-'06492'!H40)/ABS('06492'!H40))&gt;50%,(第4表!L49+第4表!M49)-'06492'!H40&lt;0)</f>
        <v>#VALUE!</v>
      </c>
      <c r="M125" s="689"/>
      <c r="N125" s="689"/>
      <c r="O125" s="689"/>
      <c r="P125" s="689"/>
      <c r="Q125" s="690" t="e">
        <f>AND(ABS((第4表!R49+第4表!S49)-'06492'!I40)&gt;=10, (ABS((第4表!R49+第4表!S49)-'06492'!I40)/ABS('06492'!I40))&gt;50%,(第4表!R49+第4表!S49)-'06492'!I40&lt;0)</f>
        <v>#VALUE!</v>
      </c>
      <c r="R125" s="690" t="e">
        <f>AND(ABS((第4表!R49+第4表!S49)-'06492'!I40)&gt;=10, (ABS((第4表!R49+第4表!S49)-'06492'!I40)/ABS('06492'!I40))&gt;50%,(第4表!R49+第4表!S49)-'06492'!I40&lt;0)</f>
        <v>#VALUE!</v>
      </c>
      <c r="S125" s="690" t="e">
        <f>AND(ABS((第4表!T49+第4表!U49)-'06492'!J40)&gt;=10, (ABS((第4表!T49+第4表!U49)-'06492'!J40)/ABS('06492'!J40))&gt;50%,(第4表!T49+第4表!U49)-'06492'!J40&lt;0)</f>
        <v>#VALUE!</v>
      </c>
      <c r="T125" s="690" t="e">
        <f>AND(ABS((第4表!T49+第4表!U49)-'06492'!J40)&gt;=10, (ABS((第4表!T49+第4表!U49)-'06492'!J40)/ABS('06492'!J40))&gt;50%,(第4表!T49+第4表!U49)-'06492'!J40&lt;0)</f>
        <v>#VALUE!</v>
      </c>
      <c r="U125" s="690" t="e">
        <f>AND(ABS((第4表!V49+第4表!W49)-'06492'!K40)&gt;=10, (ABS((第4表!V49+第4表!W49)-'06492'!K40)/ABS('06492'!K40))&gt;50%,(第4表!V49+第4表!W49)-'06492'!K40&lt;0)</f>
        <v>#VALUE!</v>
      </c>
      <c r="V125" s="690" t="e">
        <f>AND(ABS((第4表!V49+第4表!W49)-'06492'!K40)&gt;=10, (ABS((第4表!V49+第4表!W49)-'06492'!K40)/ABS('06492'!K40))&gt;50%,(第4表!V49+第4表!W49)-'06492'!K40&lt;0)</f>
        <v>#VALUE!</v>
      </c>
      <c r="W125" s="690" t="e">
        <f>AND(ABS((第4表!X49+第4表!Y49)-'06492'!L40)&gt;=10, (ABS((第4表!X49+第4表!Y49)-'06492'!L40)/ABS('06492'!L40))&gt;50%,(第4表!X49+第4表!Y49)-'06492'!L40&lt;0)</f>
        <v>#VALUE!</v>
      </c>
      <c r="X125" s="690" t="e">
        <f>AND(ABS((第4表!X49+第4表!Y49)-'06492'!L40)&gt;=10, (ABS((第4表!X49+第4表!Y49)-'06492'!L40)/ABS('06492'!L40))&gt;50%,(第4表!X49+第4表!Y49)-'06492'!L40&lt;0)</f>
        <v>#VALUE!</v>
      </c>
      <c r="Y125" s="690" t="e">
        <f>AND(ABS((第4表!Z49+第4表!AA49)-'06492'!M40)&gt;=10, (ABS((第4表!Z49+第4表!AA49)-'06492'!M40)/ABS('06492'!M40))&gt;50%,(第4表!Z49+第4表!AA49)-'06492'!M40&lt;0)</f>
        <v>#VALUE!</v>
      </c>
      <c r="Z125" s="690" t="e">
        <f>AND(ABS((第4表!Z49+第4表!AA49)-'06492'!M40)&gt;=10, (ABS((第4表!Z49+第4表!AA49)-'06492'!M40)/ABS('06492'!M40))&gt;50%,(第4表!Z49+第4表!AA49)-'06492'!M40&lt;0)</f>
        <v>#VALUE!</v>
      </c>
    </row>
    <row r="126" spans="1:26">
      <c r="B126" s="178" t="s">
        <v>29</v>
      </c>
      <c r="C126" s="690" t="e">
        <f>AND(ABS((第4表!D50+第4表!E50)-'06492'!D41)&gt;=10, (ABS((第4表!D50+第4表!E50)-'06492'!D41)/ABS('06492'!D41))&gt;50%,(第4表!D50+第4表!E50)-'06492'!D41&lt;0)</f>
        <v>#VALUE!</v>
      </c>
      <c r="D126" s="690" t="e">
        <f>AND(ABS((第4表!D50+第4表!E50)-'06492'!D41)&gt;=10, (ABS((第4表!D50+第4表!E50)-'06492'!D41)/ABS('06492'!D41))&gt;50%,(第4表!D50+第4表!E50)-'06492'!D41&lt;0)</f>
        <v>#VALUE!</v>
      </c>
      <c r="E126" s="690" t="e">
        <f>AND(ABS((第4表!F50+第4表!G50)-'06492'!E41)&gt;=10, (ABS((第4表!F50+第4表!G50)-'06492'!E41)/ABS('06492'!E41))&gt;50%,(第4表!F50+第4表!G50)-'06492'!E41&lt;0)</f>
        <v>#VALUE!</v>
      </c>
      <c r="F126" s="690" t="e">
        <f>AND(ABS((第4表!F50+第4表!G50)-'06492'!E41)&gt;=10, (ABS((第4表!F50+第4表!G50)-'06492'!E41)/ABS('06492'!E41))&gt;50%,(第4表!F50+第4表!G50)-'06492'!E41&lt;0)</f>
        <v>#VALUE!</v>
      </c>
      <c r="G126" s="690" t="e">
        <f>AND(ABS((第4表!H50+第4表!I50)-'06492'!F41)&gt;=10, (ABS((第4表!H50+第4表!I50)-'06492'!F41)/ABS('06492'!F41))&gt;50%,(第4表!H50+第4表!I50)-'06492'!F41&lt;0)</f>
        <v>#VALUE!</v>
      </c>
      <c r="H126" s="690" t="e">
        <f>AND(ABS((第4表!H50+第4表!I50)-'06492'!F41)&gt;=10, (ABS((第4表!H50+第4表!I50)-'06492'!F41)/ABS('06492'!F41))&gt;50%,(第4表!H50+第4表!I50)-'06492'!F41&lt;0)</f>
        <v>#VALUE!</v>
      </c>
      <c r="I126" s="690" t="e">
        <f>AND(ABS((第4表!J50+第4表!K50)-'06492'!G41)&gt;=10, (ABS((第4表!J50+第4表!K50)-'06492'!G41)/ABS('06492'!G41))&gt;50%,(第4表!J50+第4表!K50)-'06492'!G41&lt;0)</f>
        <v>#VALUE!</v>
      </c>
      <c r="J126" s="690" t="e">
        <f>AND(ABS((第4表!J50+第4表!K50)-'06492'!G41)&gt;=10, (ABS((第4表!J50+第4表!K50)-'06492'!G41)/ABS('06492'!G41))&gt;50%,(第4表!J50+第4表!K50)-'06492'!G41&lt;0)</f>
        <v>#VALUE!</v>
      </c>
      <c r="K126" s="690" t="e">
        <f>AND(ABS((第4表!L50+第4表!M50)-'06492'!H41)&gt;=10, (ABS((第4表!L50+第4表!M50)-'06492'!H41)/ABS('06492'!H41))&gt;50%,(第4表!L50+第4表!M50)-'06492'!H41&lt;0)</f>
        <v>#VALUE!</v>
      </c>
      <c r="L126" s="690" t="e">
        <f>AND(ABS((第4表!L50+第4表!M50)-'06492'!H41)&gt;=10, (ABS((第4表!L50+第4表!M50)-'06492'!H41)/ABS('06492'!H41))&gt;50%,(第4表!L50+第4表!M50)-'06492'!H41&lt;0)</f>
        <v>#VALUE!</v>
      </c>
      <c r="M126" s="689"/>
      <c r="N126" s="689"/>
      <c r="O126" s="689"/>
      <c r="P126" s="689"/>
      <c r="Q126" s="690" t="e">
        <f>AND(ABS((第4表!R50+第4表!S50)-'06492'!I41)&gt;=10, (ABS((第4表!R50+第4表!S50)-'06492'!I41)/ABS('06492'!I41))&gt;50%,(第4表!R50+第4表!S50)-'06492'!I41&lt;0)</f>
        <v>#VALUE!</v>
      </c>
      <c r="R126" s="690" t="e">
        <f>AND(ABS((第4表!R50+第4表!S50)-'06492'!I41)&gt;=10, (ABS((第4表!R50+第4表!S50)-'06492'!I41)/ABS('06492'!I41))&gt;50%,(第4表!R50+第4表!S50)-'06492'!I41&lt;0)</f>
        <v>#VALUE!</v>
      </c>
      <c r="S126" s="690" t="e">
        <f>AND(ABS((第4表!T50+第4表!U50)-'06492'!J41)&gt;=10, (ABS((第4表!T50+第4表!U50)-'06492'!J41)/ABS('06492'!J41))&gt;50%,(第4表!T50+第4表!U50)-'06492'!J41&lt;0)</f>
        <v>#VALUE!</v>
      </c>
      <c r="T126" s="690" t="e">
        <f>AND(ABS((第4表!T50+第4表!U50)-'06492'!J41)&gt;=10, (ABS((第4表!T50+第4表!U50)-'06492'!J41)/ABS('06492'!J41))&gt;50%,(第4表!T50+第4表!U50)-'06492'!J41&lt;0)</f>
        <v>#VALUE!</v>
      </c>
      <c r="U126" s="690" t="e">
        <f>AND(ABS((第4表!V50+第4表!W50)-'06492'!K41)&gt;=10, (ABS((第4表!V50+第4表!W50)-'06492'!K41)/ABS('06492'!K41))&gt;50%,(第4表!V50+第4表!W50)-'06492'!K41&lt;0)</f>
        <v>#VALUE!</v>
      </c>
      <c r="V126" s="690" t="e">
        <f>AND(ABS((第4表!V50+第4表!W50)-'06492'!K41)&gt;=10, (ABS((第4表!V50+第4表!W50)-'06492'!K41)/ABS('06492'!K41))&gt;50%,(第4表!V50+第4表!W50)-'06492'!K41&lt;0)</f>
        <v>#VALUE!</v>
      </c>
      <c r="W126" s="690" t="e">
        <f>AND(ABS((第4表!X50+第4表!Y50)-'06492'!L41)&gt;=10, (ABS((第4表!X50+第4表!Y50)-'06492'!L41)/ABS('06492'!L41))&gt;50%,(第4表!X50+第4表!Y50)-'06492'!L41&lt;0)</f>
        <v>#VALUE!</v>
      </c>
      <c r="X126" s="690" t="e">
        <f>AND(ABS((第4表!X50+第4表!Y50)-'06492'!L41)&gt;=10, (ABS((第4表!X50+第4表!Y50)-'06492'!L41)/ABS('06492'!L41))&gt;50%,(第4表!X50+第4表!Y50)-'06492'!L41&lt;0)</f>
        <v>#VALUE!</v>
      </c>
      <c r="Y126" s="690" t="e">
        <f>AND(ABS((第4表!Z50+第4表!AA50)-'06492'!M41)&gt;=10, (ABS((第4表!Z50+第4表!AA50)-'06492'!M41)/ABS('06492'!M41))&gt;50%,(第4表!Z50+第4表!AA50)-'06492'!M41&lt;0)</f>
        <v>#VALUE!</v>
      </c>
      <c r="Z126" s="690" t="e">
        <f>AND(ABS((第4表!Z50+第4表!AA50)-'06492'!M41)&gt;=10, (ABS((第4表!Z50+第4表!AA50)-'06492'!M41)/ABS('06492'!M41))&gt;50%,(第4表!Z50+第4表!AA50)-'06492'!M41&lt;0)</f>
        <v>#VALUE!</v>
      </c>
    </row>
    <row r="127" spans="1:26">
      <c r="B127" s="178" t="s">
        <v>30</v>
      </c>
      <c r="C127" s="690" t="e">
        <f>AND(ABS((第4表!D51+第4表!E51)-'06492'!D42)&gt;=10, (ABS((第4表!D51+第4表!E51)-'06492'!D42)/ABS('06492'!D42))&gt;50%,(第4表!D51+第4表!E51)-'06492'!D42&lt;0)</f>
        <v>#VALUE!</v>
      </c>
      <c r="D127" s="690" t="e">
        <f>AND(ABS((第4表!D51+第4表!E51)-'06492'!D42)&gt;=10, (ABS((第4表!D51+第4表!E51)-'06492'!D42)/ABS('06492'!D42))&gt;50%,(第4表!D51+第4表!E51)-'06492'!D42&lt;0)</f>
        <v>#VALUE!</v>
      </c>
      <c r="E127" s="690" t="e">
        <f>AND(ABS((第4表!F51+第4表!G51)-'06492'!E42)&gt;=10, (ABS((第4表!F51+第4表!G51)-'06492'!E42)/ABS('06492'!E42))&gt;50%,(第4表!F51+第4表!G51)-'06492'!E42&lt;0)</f>
        <v>#VALUE!</v>
      </c>
      <c r="F127" s="690" t="e">
        <f>AND(ABS((第4表!F51+第4表!G51)-'06492'!E42)&gt;=10, (ABS((第4表!F51+第4表!G51)-'06492'!E42)/ABS('06492'!E42))&gt;50%,(第4表!F51+第4表!G51)-'06492'!E42&lt;0)</f>
        <v>#VALUE!</v>
      </c>
      <c r="G127" s="690" t="e">
        <f>AND(ABS((第4表!H51+第4表!I51)-'06492'!F42)&gt;=10, (ABS((第4表!H51+第4表!I51)-'06492'!F42)/ABS('06492'!F42))&gt;50%,(第4表!H51+第4表!I51)-'06492'!F42&lt;0)</f>
        <v>#VALUE!</v>
      </c>
      <c r="H127" s="690" t="e">
        <f>AND(ABS((第4表!H51+第4表!I51)-'06492'!F42)&gt;=10, (ABS((第4表!H51+第4表!I51)-'06492'!F42)/ABS('06492'!F42))&gt;50%,(第4表!H51+第4表!I51)-'06492'!F42&lt;0)</f>
        <v>#VALUE!</v>
      </c>
      <c r="I127" s="690" t="e">
        <f>AND(ABS((第4表!J51+第4表!K51)-'06492'!G42)&gt;=10, (ABS((第4表!J51+第4表!K51)-'06492'!G42)/ABS('06492'!G42))&gt;50%,(第4表!J51+第4表!K51)-'06492'!G42&lt;0)</f>
        <v>#VALUE!</v>
      </c>
      <c r="J127" s="690" t="e">
        <f>AND(ABS((第4表!J51+第4表!K51)-'06492'!G42)&gt;=10, (ABS((第4表!J51+第4表!K51)-'06492'!G42)/ABS('06492'!G42))&gt;50%,(第4表!J51+第4表!K51)-'06492'!G42&lt;0)</f>
        <v>#VALUE!</v>
      </c>
      <c r="K127" s="690" t="e">
        <f>AND(ABS((第4表!L51+第4表!M51)-'06492'!H42)&gt;=10, (ABS((第4表!L51+第4表!M51)-'06492'!H42)/ABS('06492'!H42))&gt;50%,(第4表!L51+第4表!M51)-'06492'!H42&lt;0)</f>
        <v>#VALUE!</v>
      </c>
      <c r="L127" s="690" t="e">
        <f>AND(ABS((第4表!L51+第4表!M51)-'06492'!H42)&gt;=10, (ABS((第4表!L51+第4表!M51)-'06492'!H42)/ABS('06492'!H42))&gt;50%,(第4表!L51+第4表!M51)-'06492'!H42&lt;0)</f>
        <v>#VALUE!</v>
      </c>
      <c r="M127" s="689"/>
      <c r="N127" s="689"/>
      <c r="O127" s="689"/>
      <c r="P127" s="689"/>
      <c r="Q127" s="690" t="e">
        <f>AND(ABS((第4表!R51+第4表!S51)-'06492'!I42)&gt;=10, (ABS((第4表!R51+第4表!S51)-'06492'!I42)/ABS('06492'!I42))&gt;50%,(第4表!R51+第4表!S51)-'06492'!I42&lt;0)</f>
        <v>#VALUE!</v>
      </c>
      <c r="R127" s="690" t="e">
        <f>AND(ABS((第4表!R51+第4表!S51)-'06492'!I42)&gt;=10, (ABS((第4表!R51+第4表!S51)-'06492'!I42)/ABS('06492'!I42))&gt;50%,(第4表!R51+第4表!S51)-'06492'!I42&lt;0)</f>
        <v>#VALUE!</v>
      </c>
      <c r="S127" s="690" t="e">
        <f>AND(ABS((第4表!T51+第4表!U51)-'06492'!J42)&gt;=10, (ABS((第4表!T51+第4表!U51)-'06492'!J42)/ABS('06492'!J42))&gt;50%,(第4表!T51+第4表!U51)-'06492'!J42&lt;0)</f>
        <v>#VALUE!</v>
      </c>
      <c r="T127" s="690" t="e">
        <f>AND(ABS((第4表!T51+第4表!U51)-'06492'!J42)&gt;=10, (ABS((第4表!T51+第4表!U51)-'06492'!J42)/ABS('06492'!J42))&gt;50%,(第4表!T51+第4表!U51)-'06492'!J42&lt;0)</f>
        <v>#VALUE!</v>
      </c>
      <c r="U127" s="690" t="e">
        <f>AND(ABS((第4表!V51+第4表!W51)-'06492'!K42)&gt;=10, (ABS((第4表!V51+第4表!W51)-'06492'!K42)/ABS('06492'!K42))&gt;50%,(第4表!V51+第4表!W51)-'06492'!K42&lt;0)</f>
        <v>#VALUE!</v>
      </c>
      <c r="V127" s="690" t="e">
        <f>AND(ABS((第4表!V51+第4表!W51)-'06492'!K42)&gt;=10, (ABS((第4表!V51+第4表!W51)-'06492'!K42)/ABS('06492'!K42))&gt;50%,(第4表!V51+第4表!W51)-'06492'!K42&lt;0)</f>
        <v>#VALUE!</v>
      </c>
      <c r="W127" s="690" t="e">
        <f>AND(ABS((第4表!X51+第4表!Y51)-'06492'!L42)&gt;=10, (ABS((第4表!X51+第4表!Y51)-'06492'!L42)/ABS('06492'!L42))&gt;50%,(第4表!X51+第4表!Y51)-'06492'!L42&lt;0)</f>
        <v>#VALUE!</v>
      </c>
      <c r="X127" s="690" t="e">
        <f>AND(ABS((第4表!X51+第4表!Y51)-'06492'!L42)&gt;=10, (ABS((第4表!X51+第4表!Y51)-'06492'!L42)/ABS('06492'!L42))&gt;50%,(第4表!X51+第4表!Y51)-'06492'!L42&lt;0)</f>
        <v>#VALUE!</v>
      </c>
      <c r="Y127" s="690" t="e">
        <f>AND(ABS((第4表!Z51+第4表!AA51)-'06492'!M42)&gt;=10, (ABS((第4表!Z51+第4表!AA51)-'06492'!M42)/ABS('06492'!M42))&gt;50%,(第4表!Z51+第4表!AA51)-'06492'!M42&lt;0)</f>
        <v>#VALUE!</v>
      </c>
      <c r="Z127" s="690" t="e">
        <f>AND(ABS((第4表!Z51+第4表!AA51)-'06492'!M42)&gt;=10, (ABS((第4表!Z51+第4表!AA51)-'06492'!M42)/ABS('06492'!M42))&gt;50%,(第4表!Z51+第4表!AA51)-'06492'!M42&lt;0)</f>
        <v>#VALUE!</v>
      </c>
    </row>
    <row r="128" spans="1:26">
      <c r="B128" s="178" t="s">
        <v>31</v>
      </c>
      <c r="C128" s="690" t="e">
        <f>AND(ABS((第4表!D52+第4表!E52)-'06492'!D43)&gt;=10, (ABS((第4表!D52+第4表!E52)-'06492'!D43)/ABS('06492'!D43))&gt;50%,(第4表!D52+第4表!E52)-'06492'!D43&lt;0)</f>
        <v>#VALUE!</v>
      </c>
      <c r="D128" s="690" t="e">
        <f>AND(ABS((第4表!D52+第4表!E52)-'06492'!D43)&gt;=10, (ABS((第4表!D52+第4表!E52)-'06492'!D43)/ABS('06492'!D43))&gt;50%,(第4表!D52+第4表!E52)-'06492'!D43&lt;0)</f>
        <v>#VALUE!</v>
      </c>
      <c r="E128" s="690" t="e">
        <f>AND(ABS((第4表!F52+第4表!G52)-'06492'!E43)&gt;=10, (ABS((第4表!F52+第4表!G52)-'06492'!E43)/ABS('06492'!E43))&gt;50%,(第4表!F52+第4表!G52)-'06492'!E43&lt;0)</f>
        <v>#VALUE!</v>
      </c>
      <c r="F128" s="690" t="e">
        <f>AND(ABS((第4表!F52+第4表!G52)-'06492'!E43)&gt;=10, (ABS((第4表!F52+第4表!G52)-'06492'!E43)/ABS('06492'!E43))&gt;50%,(第4表!F52+第4表!G52)-'06492'!E43&lt;0)</f>
        <v>#VALUE!</v>
      </c>
      <c r="G128" s="690" t="e">
        <f>AND(ABS((第4表!H52+第4表!I52)-'06492'!F43)&gt;=10, (ABS((第4表!H52+第4表!I52)-'06492'!F43)/ABS('06492'!F43))&gt;50%,(第4表!H52+第4表!I52)-'06492'!F43&lt;0)</f>
        <v>#VALUE!</v>
      </c>
      <c r="H128" s="690" t="e">
        <f>AND(ABS((第4表!H52+第4表!I52)-'06492'!F43)&gt;=10, (ABS((第4表!H52+第4表!I52)-'06492'!F43)/ABS('06492'!F43))&gt;50%,(第4表!H52+第4表!I52)-'06492'!F43&lt;0)</f>
        <v>#VALUE!</v>
      </c>
      <c r="I128" s="690" t="e">
        <f>AND(ABS((第4表!J52+第4表!K52)-'06492'!G43)&gt;=10, (ABS((第4表!J52+第4表!K52)-'06492'!G43)/ABS('06492'!G43))&gt;50%,(第4表!J52+第4表!K52)-'06492'!G43&lt;0)</f>
        <v>#VALUE!</v>
      </c>
      <c r="J128" s="690" t="e">
        <f>AND(ABS((第4表!J52+第4表!K52)-'06492'!G43)&gt;=10, (ABS((第4表!J52+第4表!K52)-'06492'!G43)/ABS('06492'!G43))&gt;50%,(第4表!J52+第4表!K52)-'06492'!G43&lt;0)</f>
        <v>#VALUE!</v>
      </c>
      <c r="K128" s="690" t="e">
        <f>AND(ABS((第4表!L52+第4表!M52)-'06492'!H43)&gt;=10, (ABS((第4表!L52+第4表!M52)-'06492'!H43)/ABS('06492'!H43))&gt;50%,(第4表!L52+第4表!M52)-'06492'!H43&lt;0)</f>
        <v>#VALUE!</v>
      </c>
      <c r="L128" s="690" t="e">
        <f>AND(ABS((第4表!L52+第4表!M52)-'06492'!H43)&gt;=10, (ABS((第4表!L52+第4表!M52)-'06492'!H43)/ABS('06492'!H43))&gt;50%,(第4表!L52+第4表!M52)-'06492'!H43&lt;0)</f>
        <v>#VALUE!</v>
      </c>
      <c r="M128" s="689"/>
      <c r="N128" s="689"/>
      <c r="O128" s="689"/>
      <c r="P128" s="689"/>
      <c r="Q128" s="690" t="e">
        <f>AND(ABS((第4表!R52+第4表!S52)-'06492'!I43)&gt;=10, (ABS((第4表!R52+第4表!S52)-'06492'!I43)/ABS('06492'!I43))&gt;50%,(第4表!R52+第4表!S52)-'06492'!I43&lt;0)</f>
        <v>#VALUE!</v>
      </c>
      <c r="R128" s="690" t="e">
        <f>AND(ABS((第4表!R52+第4表!S52)-'06492'!I43)&gt;=10, (ABS((第4表!R52+第4表!S52)-'06492'!I43)/ABS('06492'!I43))&gt;50%,(第4表!R52+第4表!S52)-'06492'!I43&lt;0)</f>
        <v>#VALUE!</v>
      </c>
      <c r="S128" s="690" t="e">
        <f>AND(ABS((第4表!T52+第4表!U52)-'06492'!J43)&gt;=10, (ABS((第4表!T52+第4表!U52)-'06492'!J43)/ABS('06492'!J43))&gt;50%,(第4表!T52+第4表!U52)-'06492'!J43&lt;0)</f>
        <v>#VALUE!</v>
      </c>
      <c r="T128" s="690" t="e">
        <f>AND(ABS((第4表!T52+第4表!U52)-'06492'!J43)&gt;=10, (ABS((第4表!T52+第4表!U52)-'06492'!J43)/ABS('06492'!J43))&gt;50%,(第4表!T52+第4表!U52)-'06492'!J43&lt;0)</f>
        <v>#VALUE!</v>
      </c>
      <c r="U128" s="690" t="e">
        <f>AND(ABS((第4表!V52+第4表!W52)-'06492'!K43)&gt;=10, (ABS((第4表!V52+第4表!W52)-'06492'!K43)/ABS('06492'!K43))&gt;50%,(第4表!V52+第4表!W52)-'06492'!K43&lt;0)</f>
        <v>#VALUE!</v>
      </c>
      <c r="V128" s="690" t="e">
        <f>AND(ABS((第4表!V52+第4表!W52)-'06492'!K43)&gt;=10, (ABS((第4表!V52+第4表!W52)-'06492'!K43)/ABS('06492'!K43))&gt;50%,(第4表!V52+第4表!W52)-'06492'!K43&lt;0)</f>
        <v>#VALUE!</v>
      </c>
      <c r="W128" s="690" t="e">
        <f>AND(ABS((第4表!X52+第4表!Y52)-'06492'!L43)&gt;=10, (ABS((第4表!X52+第4表!Y52)-'06492'!L43)/ABS('06492'!L43))&gt;50%,(第4表!X52+第4表!Y52)-'06492'!L43&lt;0)</f>
        <v>#VALUE!</v>
      </c>
      <c r="X128" s="690" t="e">
        <f>AND(ABS((第4表!X52+第4表!Y52)-'06492'!L43)&gt;=10, (ABS((第4表!X52+第4表!Y52)-'06492'!L43)/ABS('06492'!L43))&gt;50%,(第4表!X52+第4表!Y52)-'06492'!L43&lt;0)</f>
        <v>#VALUE!</v>
      </c>
      <c r="Y128" s="690" t="e">
        <f>AND(ABS((第4表!Z52+第4表!AA52)-'06492'!M43)&gt;=10, (ABS((第4表!Z52+第4表!AA52)-'06492'!M43)/ABS('06492'!M43))&gt;50%,(第4表!Z52+第4表!AA52)-'06492'!M43&lt;0)</f>
        <v>#VALUE!</v>
      </c>
      <c r="Z128" s="690" t="e">
        <f>AND(ABS((第4表!Z52+第4表!AA52)-'06492'!M43)&gt;=10, (ABS((第4表!Z52+第4表!AA52)-'06492'!M43)/ABS('06492'!M43))&gt;50%,(第4表!Z52+第4表!AA52)-'06492'!M43&lt;0)</f>
        <v>#VALUE!</v>
      </c>
    </row>
    <row r="129" spans="1:29">
      <c r="B129" s="178" t="s">
        <v>13</v>
      </c>
      <c r="C129" s="690" t="e">
        <f>AND(ABS((第4表!D53+第4表!E53)-'06492'!D44)&gt;=10, (ABS((第4表!D53+第4表!E53)-'06492'!D44)/ABS('06492'!D44))&gt;50%,(第4表!D53+第4表!E53)-'06492'!D44&lt;0)</f>
        <v>#VALUE!</v>
      </c>
      <c r="D129" s="690" t="e">
        <f>AND(ABS((第4表!D53+第4表!E53)-'06492'!D44)&gt;=10, (ABS((第4表!D53+第4表!E53)-'06492'!D44)/ABS('06492'!D44))&gt;50%,(第4表!D53+第4表!E53)-'06492'!D44&lt;0)</f>
        <v>#VALUE!</v>
      </c>
      <c r="E129" s="690" t="e">
        <f>AND(ABS((第4表!F53+第4表!G53)-'06492'!E44)&gt;=10, (ABS((第4表!F53+第4表!G53)-'06492'!E44)/ABS('06492'!E44))&gt;50%,(第4表!F53+第4表!G53)-'06492'!E44&lt;0)</f>
        <v>#VALUE!</v>
      </c>
      <c r="F129" s="690" t="e">
        <f>AND(ABS((第4表!F53+第4表!G53)-'06492'!E44)&gt;=10, (ABS((第4表!F53+第4表!G53)-'06492'!E44)/ABS('06492'!E44))&gt;50%,(第4表!F53+第4表!G53)-'06492'!E44&lt;0)</f>
        <v>#VALUE!</v>
      </c>
      <c r="G129" s="690" t="e">
        <f>AND(ABS((第4表!H53+第4表!I53)-'06492'!F44)&gt;=10, (ABS((第4表!H53+第4表!I53)-'06492'!F44)/ABS('06492'!F44))&gt;50%,(第4表!H53+第4表!I53)-'06492'!F44&lt;0)</f>
        <v>#VALUE!</v>
      </c>
      <c r="H129" s="690" t="e">
        <f>AND(ABS((第4表!H53+第4表!I53)-'06492'!F44)&gt;=10, (ABS((第4表!H53+第4表!I53)-'06492'!F44)/ABS('06492'!F44))&gt;50%,(第4表!H53+第4表!I53)-'06492'!F44&lt;0)</f>
        <v>#VALUE!</v>
      </c>
      <c r="I129" s="690" t="e">
        <f>AND(ABS((第4表!J53+第4表!K53)-'06492'!G44)&gt;=10, (ABS((第4表!J53+第4表!K53)-'06492'!G44)/ABS('06492'!G44))&gt;50%,(第4表!J53+第4表!K53)-'06492'!G44&lt;0)</f>
        <v>#VALUE!</v>
      </c>
      <c r="J129" s="690" t="e">
        <f>AND(ABS((第4表!J53+第4表!K53)-'06492'!G44)&gt;=10, (ABS((第4表!J53+第4表!K53)-'06492'!G44)/ABS('06492'!G44))&gt;50%,(第4表!J53+第4表!K53)-'06492'!G44&lt;0)</f>
        <v>#VALUE!</v>
      </c>
      <c r="K129" s="690" t="e">
        <f>AND(ABS((第4表!L53+第4表!M53)-'06492'!H44)&gt;=10, (ABS((第4表!L53+第4表!M53)-'06492'!H44)/ABS('06492'!H44))&gt;50%,(第4表!L53+第4表!M53)-'06492'!H44&lt;0)</f>
        <v>#VALUE!</v>
      </c>
      <c r="L129" s="690" t="e">
        <f>AND(ABS((第4表!L53+第4表!M53)-'06492'!H44)&gt;=10, (ABS((第4表!L53+第4表!M53)-'06492'!H44)/ABS('06492'!H44))&gt;50%,(第4表!L53+第4表!M53)-'06492'!H44&lt;0)</f>
        <v>#VALUE!</v>
      </c>
      <c r="M129" s="689"/>
      <c r="N129" s="689"/>
      <c r="O129" s="689"/>
      <c r="P129" s="689"/>
      <c r="Q129" s="690" t="e">
        <f>AND(ABS((第4表!R53+第4表!S53)-'06492'!I44)&gt;=10, (ABS((第4表!R53+第4表!S53)-'06492'!I44)/ABS('06492'!I44))&gt;50%,(第4表!R53+第4表!S53)-'06492'!I44&lt;0)</f>
        <v>#VALUE!</v>
      </c>
      <c r="R129" s="690" t="e">
        <f>AND(ABS((第4表!R53+第4表!S53)-'06492'!I44)&gt;=10, (ABS((第4表!R53+第4表!S53)-'06492'!I44)/ABS('06492'!I44))&gt;50%,(第4表!R53+第4表!S53)-'06492'!I44&lt;0)</f>
        <v>#VALUE!</v>
      </c>
      <c r="S129" s="690" t="e">
        <f>AND(ABS((第4表!T53+第4表!U53)-'06492'!J44)&gt;=10, (ABS((第4表!T53+第4表!U53)-'06492'!J44)/ABS('06492'!J44))&gt;50%,(第4表!T53+第4表!U53)-'06492'!J44&lt;0)</f>
        <v>#VALUE!</v>
      </c>
      <c r="T129" s="690" t="e">
        <f>AND(ABS((第4表!T53+第4表!U53)-'06492'!J44)&gt;=10, (ABS((第4表!T53+第4表!U53)-'06492'!J44)/ABS('06492'!J44))&gt;50%,(第4表!T53+第4表!U53)-'06492'!J44&lt;0)</f>
        <v>#VALUE!</v>
      </c>
      <c r="U129" s="690" t="e">
        <f>AND(ABS((第4表!V53+第4表!W53)-'06492'!K44)&gt;=10, (ABS((第4表!V53+第4表!W53)-'06492'!K44)/ABS('06492'!K44))&gt;50%,(第4表!V53+第4表!W53)-'06492'!K44&lt;0)</f>
        <v>#VALUE!</v>
      </c>
      <c r="V129" s="690" t="e">
        <f>AND(ABS((第4表!V53+第4表!W53)-'06492'!K44)&gt;=10, (ABS((第4表!V53+第4表!W53)-'06492'!K44)/ABS('06492'!K44))&gt;50%,(第4表!V53+第4表!W53)-'06492'!K44&lt;0)</f>
        <v>#VALUE!</v>
      </c>
      <c r="W129" s="690" t="e">
        <f>AND(ABS((第4表!X53+第4表!Y53)-'06492'!L44)&gt;=10, (ABS((第4表!X53+第4表!Y53)-'06492'!L44)/ABS('06492'!L44))&gt;50%,(第4表!X53+第4表!Y53)-'06492'!L44&lt;0)</f>
        <v>#VALUE!</v>
      </c>
      <c r="X129" s="690" t="e">
        <f>AND(ABS((第4表!X53+第4表!Y53)-'06492'!L44)&gt;=10, (ABS((第4表!X53+第4表!Y53)-'06492'!L44)/ABS('06492'!L44))&gt;50%,(第4表!X53+第4表!Y53)-'06492'!L44&lt;0)</f>
        <v>#VALUE!</v>
      </c>
      <c r="Y129" s="690" t="e">
        <f>AND(ABS((第4表!Z53+第4表!AA53)-'06492'!M44)&gt;=10, (ABS((第4表!Z53+第4表!AA53)-'06492'!M44)/ABS('06492'!M44))&gt;50%,(第4表!Z53+第4表!AA53)-'06492'!M44&lt;0)</f>
        <v>#VALUE!</v>
      </c>
      <c r="Z129" s="690" t="e">
        <f>AND(ABS((第4表!Z53+第4表!AA53)-'06492'!M44)&gt;=10, (ABS((第4表!Z53+第4表!AA53)-'06492'!M44)/ABS('06492'!M44))&gt;50%,(第4表!Z53+第4表!AA53)-'06492'!M44&lt;0)</f>
        <v>#VALUE!</v>
      </c>
    </row>
    <row r="130" spans="1:29">
      <c r="B130" s="178" t="s">
        <v>14</v>
      </c>
      <c r="C130" s="690" t="e">
        <f>AND(ABS((第4表!D54+第4表!E54)-'06492'!D45)&gt;=10, (ABS((第4表!D54+第4表!E54)-'06492'!D45)/ABS('06492'!D45))&gt;50%,(第4表!D54+第4表!E54)-'06492'!D45&lt;0)</f>
        <v>#VALUE!</v>
      </c>
      <c r="D130" s="690" t="e">
        <f>AND(ABS((第4表!D54+第4表!E54)-'06492'!D45)&gt;=10, (ABS((第4表!D54+第4表!E54)-'06492'!D45)/ABS('06492'!D45))&gt;50%,(第4表!D54+第4表!E54)-'06492'!D45&lt;0)</f>
        <v>#VALUE!</v>
      </c>
      <c r="E130" s="690" t="e">
        <f>AND(ABS((第4表!F54+第4表!G54)-'06492'!E45)&gt;=10, (ABS((第4表!F54+第4表!G54)-'06492'!E45)/ABS('06492'!E45))&gt;50%,(第4表!F54+第4表!G54)-'06492'!E45&lt;0)</f>
        <v>#VALUE!</v>
      </c>
      <c r="F130" s="690" t="e">
        <f>AND(ABS((第4表!F54+第4表!G54)-'06492'!E45)&gt;=10, (ABS((第4表!F54+第4表!G54)-'06492'!E45)/ABS('06492'!E45))&gt;50%,(第4表!F54+第4表!G54)-'06492'!E45&lt;0)</f>
        <v>#VALUE!</v>
      </c>
      <c r="G130" s="690" t="e">
        <f>AND(ABS((第4表!H54+第4表!I54)-'06492'!F45)&gt;=10, (ABS((第4表!H54+第4表!I54)-'06492'!F45)/ABS('06492'!F45))&gt;50%,(第4表!H54+第4表!I54)-'06492'!F45&lt;0)</f>
        <v>#VALUE!</v>
      </c>
      <c r="H130" s="690" t="e">
        <f>AND(ABS((第4表!H54+第4表!I54)-'06492'!F45)&gt;=10, (ABS((第4表!H54+第4表!I54)-'06492'!F45)/ABS('06492'!F45))&gt;50%,(第4表!H54+第4表!I54)-'06492'!F45&lt;0)</f>
        <v>#VALUE!</v>
      </c>
      <c r="I130" s="690" t="e">
        <f>AND(ABS((第4表!J54+第4表!K54)-'06492'!G45)&gt;=10, (ABS((第4表!J54+第4表!K54)-'06492'!G45)/ABS('06492'!G45))&gt;50%,(第4表!J54+第4表!K54)-'06492'!G45&lt;0)</f>
        <v>#VALUE!</v>
      </c>
      <c r="J130" s="690" t="e">
        <f>AND(ABS((第4表!J54+第4表!K54)-'06492'!G45)&gt;=10, (ABS((第4表!J54+第4表!K54)-'06492'!G45)/ABS('06492'!G45))&gt;50%,(第4表!J54+第4表!K54)-'06492'!G45&lt;0)</f>
        <v>#VALUE!</v>
      </c>
      <c r="K130" s="690" t="e">
        <f>AND(ABS((第4表!L54+第4表!M54)-'06492'!H45)&gt;=10, (ABS((第4表!L54+第4表!M54)-'06492'!H45)/ABS('06492'!H45))&gt;50%,(第4表!L54+第4表!M54)-'06492'!H45&lt;0)</f>
        <v>#VALUE!</v>
      </c>
      <c r="L130" s="690" t="e">
        <f>AND(ABS((第4表!L54+第4表!M54)-'06492'!H45)&gt;=10, (ABS((第4表!L54+第4表!M54)-'06492'!H45)/ABS('06492'!H45))&gt;50%,(第4表!L54+第4表!M54)-'06492'!H45&lt;0)</f>
        <v>#VALUE!</v>
      </c>
      <c r="M130" s="689"/>
      <c r="N130" s="689"/>
      <c r="O130" s="689"/>
      <c r="P130" s="689"/>
      <c r="Q130" s="690" t="e">
        <f>AND(ABS((第4表!R54+第4表!S54)-'06492'!I45)&gt;=10, (ABS((第4表!R54+第4表!S54)-'06492'!I45)/ABS('06492'!I45))&gt;50%,(第4表!R54+第4表!S54)-'06492'!I45&lt;0)</f>
        <v>#VALUE!</v>
      </c>
      <c r="R130" s="690" t="e">
        <f>AND(ABS((第4表!R54+第4表!S54)-'06492'!I45)&gt;=10, (ABS((第4表!R54+第4表!S54)-'06492'!I45)/ABS('06492'!I45))&gt;50%,(第4表!R54+第4表!S54)-'06492'!I45&lt;0)</f>
        <v>#VALUE!</v>
      </c>
      <c r="S130" s="690" t="e">
        <f>AND(ABS((第4表!T54+第4表!U54)-'06492'!J45)&gt;=10, (ABS((第4表!T54+第4表!U54)-'06492'!J45)/ABS('06492'!J45))&gt;50%,(第4表!T54+第4表!U54)-'06492'!J45&lt;0)</f>
        <v>#VALUE!</v>
      </c>
      <c r="T130" s="690" t="e">
        <f>AND(ABS((第4表!T54+第4表!U54)-'06492'!J45)&gt;=10, (ABS((第4表!T54+第4表!U54)-'06492'!J45)/ABS('06492'!J45))&gt;50%,(第4表!T54+第4表!U54)-'06492'!J45&lt;0)</f>
        <v>#VALUE!</v>
      </c>
      <c r="U130" s="690" t="e">
        <f>AND(ABS((第4表!V54+第4表!W54)-'06492'!K45)&gt;=10, (ABS((第4表!V54+第4表!W54)-'06492'!K45)/ABS('06492'!K45))&gt;50%,(第4表!V54+第4表!W54)-'06492'!K45&lt;0)</f>
        <v>#VALUE!</v>
      </c>
      <c r="V130" s="690" t="e">
        <f>AND(ABS((第4表!V54+第4表!W54)-'06492'!K45)&gt;=10, (ABS((第4表!V54+第4表!W54)-'06492'!K45)/ABS('06492'!K45))&gt;50%,(第4表!V54+第4表!W54)-'06492'!K45&lt;0)</f>
        <v>#VALUE!</v>
      </c>
      <c r="W130" s="690" t="e">
        <f>AND(ABS((第4表!X54+第4表!Y54)-'06492'!L45)&gt;=10, (ABS((第4表!X54+第4表!Y54)-'06492'!L45)/ABS('06492'!L45))&gt;50%,(第4表!X54+第4表!Y54)-'06492'!L45&lt;0)</f>
        <v>#VALUE!</v>
      </c>
      <c r="X130" s="690" t="e">
        <f>AND(ABS((第4表!X54+第4表!Y54)-'06492'!L45)&gt;=10, (ABS((第4表!X54+第4表!Y54)-'06492'!L45)/ABS('06492'!L45))&gt;50%,(第4表!X54+第4表!Y54)-'06492'!L45&lt;0)</f>
        <v>#VALUE!</v>
      </c>
      <c r="Y130" s="690" t="e">
        <f>AND(ABS((第4表!Z54+第4表!AA54)-'06492'!M45)&gt;=10, (ABS((第4表!Z54+第4表!AA54)-'06492'!M45)/ABS('06492'!M45))&gt;50%,(第4表!Z54+第4表!AA54)-'06492'!M45&lt;0)</f>
        <v>#VALUE!</v>
      </c>
      <c r="Z130" s="690" t="e">
        <f>AND(ABS((第4表!Z54+第4表!AA54)-'06492'!M45)&gt;=10, (ABS((第4表!Z54+第4表!AA54)-'06492'!M45)/ABS('06492'!M45))&gt;50%,(第4表!Z54+第4表!AA54)-'06492'!M45&lt;0)</f>
        <v>#VALUE!</v>
      </c>
    </row>
    <row r="131" spans="1:29">
      <c r="B131" s="178" t="s">
        <v>15</v>
      </c>
      <c r="C131" s="690" t="e">
        <f>AND(ABS((第4表!D55+第4表!E55)-'06492'!D46)&gt;=10, (ABS((第4表!D55+第4表!E55)-'06492'!D46)/ABS('06492'!D46))&gt;50%,(第4表!D55+第4表!E55)-'06492'!D46&lt;0)</f>
        <v>#VALUE!</v>
      </c>
      <c r="D131" s="690" t="e">
        <f>AND(ABS((第4表!D55+第4表!E55)-'06492'!D46)&gt;=10, (ABS((第4表!D55+第4表!E55)-'06492'!D46)/ABS('06492'!D46))&gt;50%,(第4表!D55+第4表!E55)-'06492'!D46&lt;0)</f>
        <v>#VALUE!</v>
      </c>
      <c r="E131" s="690" t="e">
        <f>AND(ABS((第4表!F55+第4表!G55)-'06492'!E46)&gt;=10, (ABS((第4表!F55+第4表!G55)-'06492'!E46)/ABS('06492'!E46))&gt;50%,(第4表!F55+第4表!G55)-'06492'!E46&lt;0)</f>
        <v>#VALUE!</v>
      </c>
      <c r="F131" s="690" t="e">
        <f>AND(ABS((第4表!F55+第4表!G55)-'06492'!E46)&gt;=10, (ABS((第4表!F55+第4表!G55)-'06492'!E46)/ABS('06492'!E46))&gt;50%,(第4表!F55+第4表!G55)-'06492'!E46&lt;0)</f>
        <v>#VALUE!</v>
      </c>
      <c r="G131" s="690" t="e">
        <f>AND(ABS((第4表!H55+第4表!I55)-'06492'!F46)&gt;=10, (ABS((第4表!H55+第4表!I55)-'06492'!F46)/ABS('06492'!F46))&gt;50%,(第4表!H55+第4表!I55)-'06492'!F46&lt;0)</f>
        <v>#VALUE!</v>
      </c>
      <c r="H131" s="690" t="e">
        <f>AND(ABS((第4表!H55+第4表!I55)-'06492'!F46)&gt;=10, (ABS((第4表!H55+第4表!I55)-'06492'!F46)/ABS('06492'!F46))&gt;50%,(第4表!H55+第4表!I55)-'06492'!F46&lt;0)</f>
        <v>#VALUE!</v>
      </c>
      <c r="I131" s="690" t="e">
        <f>AND(ABS((第4表!J55+第4表!K55)-'06492'!G46)&gt;=10, (ABS((第4表!J55+第4表!K55)-'06492'!G46)/ABS('06492'!G46))&gt;50%,(第4表!J55+第4表!K55)-'06492'!G46&lt;0)</f>
        <v>#VALUE!</v>
      </c>
      <c r="J131" s="690" t="e">
        <f>AND(ABS((第4表!J55+第4表!K55)-'06492'!G46)&gt;=10, (ABS((第4表!J55+第4表!K55)-'06492'!G46)/ABS('06492'!G46))&gt;50%,(第4表!J55+第4表!K55)-'06492'!G46&lt;0)</f>
        <v>#VALUE!</v>
      </c>
      <c r="K131" s="690" t="e">
        <f>AND(ABS((第4表!L55+第4表!M55)-'06492'!H46)&gt;=10, (ABS((第4表!L55+第4表!M55)-'06492'!H46)/ABS('06492'!H46))&gt;50%,(第4表!L55+第4表!M55)-'06492'!H46&lt;0)</f>
        <v>#VALUE!</v>
      </c>
      <c r="L131" s="690" t="e">
        <f>AND(ABS((第4表!L55+第4表!M55)-'06492'!H46)&gt;=10, (ABS((第4表!L55+第4表!M55)-'06492'!H46)/ABS('06492'!H46))&gt;50%,(第4表!L55+第4表!M55)-'06492'!H46&lt;0)</f>
        <v>#VALUE!</v>
      </c>
      <c r="M131" s="689"/>
      <c r="N131" s="689"/>
      <c r="O131" s="689"/>
      <c r="P131" s="689"/>
      <c r="Q131" s="690" t="e">
        <f>AND(ABS((第4表!R55+第4表!S55)-'06492'!I46)&gt;=10, (ABS((第4表!R55+第4表!S55)-'06492'!I46)/ABS('06492'!I46))&gt;50%,(第4表!R55+第4表!S55)-'06492'!I46&lt;0)</f>
        <v>#VALUE!</v>
      </c>
      <c r="R131" s="690" t="e">
        <f>AND(ABS((第4表!R55+第4表!S55)-'06492'!I46)&gt;=10, (ABS((第4表!R55+第4表!S55)-'06492'!I46)/ABS('06492'!I46))&gt;50%,(第4表!R55+第4表!S55)-'06492'!I46&lt;0)</f>
        <v>#VALUE!</v>
      </c>
      <c r="S131" s="690" t="e">
        <f>AND(ABS((第4表!T55+第4表!U55)-'06492'!J46)&gt;=10, (ABS((第4表!T55+第4表!U55)-'06492'!J46)/ABS('06492'!J46))&gt;50%,(第4表!T55+第4表!U55)-'06492'!J46&lt;0)</f>
        <v>#VALUE!</v>
      </c>
      <c r="T131" s="690" t="e">
        <f>AND(ABS((第4表!T55+第4表!U55)-'06492'!J46)&gt;=10, (ABS((第4表!T55+第4表!U55)-'06492'!J46)/ABS('06492'!J46))&gt;50%,(第4表!T55+第4表!U55)-'06492'!J46&lt;0)</f>
        <v>#VALUE!</v>
      </c>
      <c r="U131" s="690" t="e">
        <f>AND(ABS((第4表!V55+第4表!W55)-'06492'!K46)&gt;=10, (ABS((第4表!V55+第4表!W55)-'06492'!K46)/ABS('06492'!K46))&gt;50%,(第4表!V55+第4表!W55)-'06492'!K46&lt;0)</f>
        <v>#VALUE!</v>
      </c>
      <c r="V131" s="690" t="e">
        <f>AND(ABS((第4表!V55+第4表!W55)-'06492'!K46)&gt;=10, (ABS((第4表!V55+第4表!W55)-'06492'!K46)/ABS('06492'!K46))&gt;50%,(第4表!V55+第4表!W55)-'06492'!K46&lt;0)</f>
        <v>#VALUE!</v>
      </c>
      <c r="W131" s="690" t="e">
        <f>AND(ABS((第4表!X55+第4表!Y55)-'06492'!L46)&gt;=10, (ABS((第4表!X55+第4表!Y55)-'06492'!L46)/ABS('06492'!L46))&gt;50%,(第4表!X55+第4表!Y55)-'06492'!L46&lt;0)</f>
        <v>#VALUE!</v>
      </c>
      <c r="X131" s="690" t="e">
        <f>AND(ABS((第4表!X55+第4表!Y55)-'06492'!L46)&gt;=10, (ABS((第4表!X55+第4表!Y55)-'06492'!L46)/ABS('06492'!L46))&gt;50%,(第4表!X55+第4表!Y55)-'06492'!L46&lt;0)</f>
        <v>#VALUE!</v>
      </c>
      <c r="Y131" s="690" t="e">
        <f>AND(ABS((第4表!Z55+第4表!AA55)-'06492'!M46)&gt;=10, (ABS((第4表!Z55+第4表!AA55)-'06492'!M46)/ABS('06492'!M46))&gt;50%,(第4表!Z55+第4表!AA55)-'06492'!M46&lt;0)</f>
        <v>#VALUE!</v>
      </c>
      <c r="Z131" s="690" t="e">
        <f>AND(ABS((第4表!Z55+第4表!AA55)-'06492'!M46)&gt;=10, (ABS((第4表!Z55+第4表!AA55)-'06492'!M46)/ABS('06492'!M46))&gt;50%,(第4表!Z55+第4表!AA55)-'06492'!M46&lt;0)</f>
        <v>#VALUE!</v>
      </c>
    </row>
    <row r="132" spans="1:29">
      <c r="B132" s="178" t="s">
        <v>16</v>
      </c>
      <c r="C132" s="690" t="e">
        <f>AND(ABS((第4表!D56+第4表!E56)-'06492'!D47)&gt;=10, (ABS((第4表!D56+第4表!E56)-'06492'!D47)/ABS('06492'!D47))&gt;50%,(第4表!D56+第4表!E56)-'06492'!D47&lt;0)</f>
        <v>#VALUE!</v>
      </c>
      <c r="D132" s="690" t="e">
        <f>AND(ABS((第4表!D56+第4表!E56)-'06492'!D47)&gt;=10, (ABS((第4表!D56+第4表!E56)-'06492'!D47)/ABS('06492'!D47))&gt;50%,(第4表!D56+第4表!E56)-'06492'!D47&lt;0)</f>
        <v>#VALUE!</v>
      </c>
      <c r="E132" s="690" t="e">
        <f>AND(ABS((第4表!F56+第4表!G56)-'06492'!E47)&gt;=10, (ABS((第4表!F56+第4表!G56)-'06492'!E47)/ABS('06492'!E47))&gt;50%,(第4表!F56+第4表!G56)-'06492'!E47&lt;0)</f>
        <v>#VALUE!</v>
      </c>
      <c r="F132" s="690" t="e">
        <f>AND(ABS((第4表!F56+第4表!G56)-'06492'!E47)&gt;=10, (ABS((第4表!F56+第4表!G56)-'06492'!E47)/ABS('06492'!E47))&gt;50%,(第4表!F56+第4表!G56)-'06492'!E47&lt;0)</f>
        <v>#VALUE!</v>
      </c>
      <c r="G132" s="690" t="e">
        <f>AND(ABS((第4表!H56+第4表!I56)-'06492'!F47)&gt;=10, (ABS((第4表!H56+第4表!I56)-'06492'!F47)/ABS('06492'!F47))&gt;50%,(第4表!H56+第4表!I56)-'06492'!F47&lt;0)</f>
        <v>#VALUE!</v>
      </c>
      <c r="H132" s="690" t="e">
        <f>AND(ABS((第4表!H56+第4表!I56)-'06492'!F47)&gt;=10, (ABS((第4表!H56+第4表!I56)-'06492'!F47)/ABS('06492'!F47))&gt;50%,(第4表!H56+第4表!I56)-'06492'!F47&lt;0)</f>
        <v>#VALUE!</v>
      </c>
      <c r="I132" s="690" t="e">
        <f>AND(ABS((第4表!J56+第4表!K56)-'06492'!G47)&gt;=10, (ABS((第4表!J56+第4表!K56)-'06492'!G47)/ABS('06492'!G47))&gt;50%,(第4表!J56+第4表!K56)-'06492'!G47&lt;0)</f>
        <v>#VALUE!</v>
      </c>
      <c r="J132" s="690" t="e">
        <f>AND(ABS((第4表!J56+第4表!K56)-'06492'!G47)&gt;=10, (ABS((第4表!J56+第4表!K56)-'06492'!G47)/ABS('06492'!G47))&gt;50%,(第4表!J56+第4表!K56)-'06492'!G47&lt;0)</f>
        <v>#VALUE!</v>
      </c>
      <c r="K132" s="690" t="e">
        <f>AND(ABS((第4表!L56+第4表!M56)-'06492'!H47)&gt;=10, (ABS((第4表!L56+第4表!M56)-'06492'!H47)/ABS('06492'!H47))&gt;50%,(第4表!L56+第4表!M56)-'06492'!H47&lt;0)</f>
        <v>#VALUE!</v>
      </c>
      <c r="L132" s="690" t="e">
        <f>AND(ABS((第4表!L56+第4表!M56)-'06492'!H47)&gt;=10, (ABS((第4表!L56+第4表!M56)-'06492'!H47)/ABS('06492'!H47))&gt;50%,(第4表!L56+第4表!M56)-'06492'!H47&lt;0)</f>
        <v>#VALUE!</v>
      </c>
      <c r="M132" s="689"/>
      <c r="N132" s="689"/>
      <c r="O132" s="689"/>
      <c r="P132" s="689"/>
      <c r="Q132" s="690" t="e">
        <f>AND(ABS((第4表!R56+第4表!S56)-'06492'!I47)&gt;=10, (ABS((第4表!R56+第4表!S56)-'06492'!I47)/ABS('06492'!I47))&gt;50%,(第4表!R56+第4表!S56)-'06492'!I47&lt;0)</f>
        <v>#VALUE!</v>
      </c>
      <c r="R132" s="690" t="e">
        <f>AND(ABS((第4表!R56+第4表!S56)-'06492'!I47)&gt;=10, (ABS((第4表!R56+第4表!S56)-'06492'!I47)/ABS('06492'!I47))&gt;50%,(第4表!R56+第4表!S56)-'06492'!I47&lt;0)</f>
        <v>#VALUE!</v>
      </c>
      <c r="S132" s="690" t="e">
        <f>AND(ABS((第4表!T56+第4表!U56)-'06492'!J47)&gt;=10, (ABS((第4表!T56+第4表!U56)-'06492'!J47)/ABS('06492'!J47))&gt;50%,(第4表!T56+第4表!U56)-'06492'!J47&lt;0)</f>
        <v>#VALUE!</v>
      </c>
      <c r="T132" s="690" t="e">
        <f>AND(ABS((第4表!T56+第4表!U56)-'06492'!J47)&gt;=10, (ABS((第4表!T56+第4表!U56)-'06492'!J47)/ABS('06492'!J47))&gt;50%,(第4表!T56+第4表!U56)-'06492'!J47&lt;0)</f>
        <v>#VALUE!</v>
      </c>
      <c r="U132" s="690" t="e">
        <f>AND(ABS((第4表!V56+第4表!W56)-'06492'!K47)&gt;=10, (ABS((第4表!V56+第4表!W56)-'06492'!K47)/ABS('06492'!K47))&gt;50%,(第4表!V56+第4表!W56)-'06492'!K47&lt;0)</f>
        <v>#VALUE!</v>
      </c>
      <c r="V132" s="690" t="e">
        <f>AND(ABS((第4表!V56+第4表!W56)-'06492'!K47)&gt;=10, (ABS((第4表!V56+第4表!W56)-'06492'!K47)/ABS('06492'!K47))&gt;50%,(第4表!V56+第4表!W56)-'06492'!K47&lt;0)</f>
        <v>#VALUE!</v>
      </c>
      <c r="W132" s="690" t="e">
        <f>AND(ABS((第4表!X56+第4表!Y56)-'06492'!L47)&gt;=10, (ABS((第4表!X56+第4表!Y56)-'06492'!L47)/ABS('06492'!L47))&gt;50%,(第4表!X56+第4表!Y56)-'06492'!L47&lt;0)</f>
        <v>#VALUE!</v>
      </c>
      <c r="X132" s="690" t="e">
        <f>AND(ABS((第4表!X56+第4表!Y56)-'06492'!L47)&gt;=10, (ABS((第4表!X56+第4表!Y56)-'06492'!L47)/ABS('06492'!L47))&gt;50%,(第4表!X56+第4表!Y56)-'06492'!L47&lt;0)</f>
        <v>#VALUE!</v>
      </c>
      <c r="Y132" s="690" t="e">
        <f>AND(ABS((第4表!Z56+第4表!AA56)-'06492'!M47)&gt;=10, (ABS((第4表!Z56+第4表!AA56)-'06492'!M47)/ABS('06492'!M47))&gt;50%,(第4表!Z56+第4表!AA56)-'06492'!M47&lt;0)</f>
        <v>#VALUE!</v>
      </c>
      <c r="Z132" s="690" t="e">
        <f>AND(ABS((第4表!Z56+第4表!AA56)-'06492'!M47)&gt;=10, (ABS((第4表!Z56+第4表!AA56)-'06492'!M47)/ABS('06492'!M47))&gt;50%,(第4表!Z56+第4表!AA56)-'06492'!M47&lt;0)</f>
        <v>#VALUE!</v>
      </c>
    </row>
    <row r="133" spans="1:29">
      <c r="B133" s="178" t="s">
        <v>17</v>
      </c>
      <c r="C133" s="690" t="e">
        <f>AND(ABS((第4表!D57+第4表!E57)-'06492'!D48)&gt;=10, (ABS((第4表!D57+第4表!E57)-'06492'!D48)/ABS('06492'!D48))&gt;50%,(第4表!D57+第4表!E57)-'06492'!D48&lt;0)</f>
        <v>#VALUE!</v>
      </c>
      <c r="D133" s="690" t="e">
        <f>AND(ABS((第4表!D57+第4表!E57)-'06492'!D48)&gt;=10, (ABS((第4表!D57+第4表!E57)-'06492'!D48)/ABS('06492'!D48))&gt;50%,(第4表!D57+第4表!E57)-'06492'!D48&lt;0)</f>
        <v>#VALUE!</v>
      </c>
      <c r="E133" s="690" t="e">
        <f>AND(ABS((第4表!F57+第4表!G57)-'06492'!E48)&gt;=10, (ABS((第4表!F57+第4表!G57)-'06492'!E48)/ABS('06492'!E48))&gt;50%,(第4表!F57+第4表!G57)-'06492'!E48&lt;0)</f>
        <v>#VALUE!</v>
      </c>
      <c r="F133" s="690" t="e">
        <f>AND(ABS((第4表!F57+第4表!G57)-'06492'!E48)&gt;=10, (ABS((第4表!F57+第4表!G57)-'06492'!E48)/ABS('06492'!E48))&gt;50%,(第4表!F57+第4表!G57)-'06492'!E48&lt;0)</f>
        <v>#VALUE!</v>
      </c>
      <c r="G133" s="690" t="e">
        <f>AND(ABS((第4表!H57+第4表!I57)-'06492'!F48)&gt;=10, (ABS((第4表!H57+第4表!I57)-'06492'!F48)/ABS('06492'!F48))&gt;50%,(第4表!H57+第4表!I57)-'06492'!F48&lt;0)</f>
        <v>#VALUE!</v>
      </c>
      <c r="H133" s="690" t="e">
        <f>AND(ABS((第4表!H57+第4表!I57)-'06492'!F48)&gt;=10, (ABS((第4表!H57+第4表!I57)-'06492'!F48)/ABS('06492'!F48))&gt;50%,(第4表!H57+第4表!I57)-'06492'!F48&lt;0)</f>
        <v>#VALUE!</v>
      </c>
      <c r="I133" s="690" t="e">
        <f>AND(ABS((第4表!J57+第4表!K57)-'06492'!G48)&gt;=10, (ABS((第4表!J57+第4表!K57)-'06492'!G48)/ABS('06492'!G48))&gt;50%,(第4表!J57+第4表!K57)-'06492'!G48&lt;0)</f>
        <v>#VALUE!</v>
      </c>
      <c r="J133" s="690" t="e">
        <f>AND(ABS((第4表!J57+第4表!K57)-'06492'!G48)&gt;=10, (ABS((第4表!J57+第4表!K57)-'06492'!G48)/ABS('06492'!G48))&gt;50%,(第4表!J57+第4表!K57)-'06492'!G48&lt;0)</f>
        <v>#VALUE!</v>
      </c>
      <c r="K133" s="690" t="e">
        <f>AND(ABS((第4表!L57+第4表!M57)-'06492'!H48)&gt;=10, (ABS((第4表!L57+第4表!M57)-'06492'!H48)/ABS('06492'!H48))&gt;50%,(第4表!L57+第4表!M57)-'06492'!H48&lt;0)</f>
        <v>#VALUE!</v>
      </c>
      <c r="L133" s="690" t="e">
        <f>AND(ABS((第4表!L57+第4表!M57)-'06492'!H48)&gt;=10, (ABS((第4表!L57+第4表!M57)-'06492'!H48)/ABS('06492'!H48))&gt;50%,(第4表!L57+第4表!M57)-'06492'!H48&lt;0)</f>
        <v>#VALUE!</v>
      </c>
      <c r="M133" s="689"/>
      <c r="N133" s="689"/>
      <c r="O133" s="689"/>
      <c r="P133" s="689"/>
      <c r="Q133" s="690" t="e">
        <f>AND(ABS((第4表!R57+第4表!S57)-'06492'!I48)&gt;=10, (ABS((第4表!R57+第4表!S57)-'06492'!I48)/ABS('06492'!I48))&gt;50%,(第4表!R57+第4表!S57)-'06492'!I48&lt;0)</f>
        <v>#VALUE!</v>
      </c>
      <c r="R133" s="690" t="e">
        <f>AND(ABS((第4表!R57+第4表!S57)-'06492'!I48)&gt;=10, (ABS((第4表!R57+第4表!S57)-'06492'!I48)/ABS('06492'!I48))&gt;50%,(第4表!R57+第4表!S57)-'06492'!I48&lt;0)</f>
        <v>#VALUE!</v>
      </c>
      <c r="S133" s="690" t="e">
        <f>AND(ABS((第4表!T57+第4表!U57)-'06492'!J48)&gt;=10, (ABS((第4表!T57+第4表!U57)-'06492'!J48)/ABS('06492'!J48))&gt;50%,(第4表!T57+第4表!U57)-'06492'!J48&lt;0)</f>
        <v>#VALUE!</v>
      </c>
      <c r="T133" s="690" t="e">
        <f>AND(ABS((第4表!T57+第4表!U57)-'06492'!J48)&gt;=10, (ABS((第4表!T57+第4表!U57)-'06492'!J48)/ABS('06492'!J48))&gt;50%,(第4表!T57+第4表!U57)-'06492'!J48&lt;0)</f>
        <v>#VALUE!</v>
      </c>
      <c r="U133" s="690" t="e">
        <f>AND(ABS((第4表!V57+第4表!W57)-'06492'!K48)&gt;=10, (ABS((第4表!V57+第4表!W57)-'06492'!K48)/ABS('06492'!K48))&gt;50%,(第4表!V57+第4表!W57)-'06492'!K48&lt;0)</f>
        <v>#VALUE!</v>
      </c>
      <c r="V133" s="690" t="e">
        <f>AND(ABS((第4表!V57+第4表!W57)-'06492'!K48)&gt;=10, (ABS((第4表!V57+第4表!W57)-'06492'!K48)/ABS('06492'!K48))&gt;50%,(第4表!V57+第4表!W57)-'06492'!K48&lt;0)</f>
        <v>#VALUE!</v>
      </c>
      <c r="W133" s="690" t="e">
        <f>AND(ABS((第4表!X57+第4表!Y57)-'06492'!L48)&gt;=10, (ABS((第4表!X57+第4表!Y57)-'06492'!L48)/ABS('06492'!L48))&gt;50%,(第4表!X57+第4表!Y57)-'06492'!L48&lt;0)</f>
        <v>#VALUE!</v>
      </c>
      <c r="X133" s="690" t="e">
        <f>AND(ABS((第4表!X57+第4表!Y57)-'06492'!L48)&gt;=10, (ABS((第4表!X57+第4表!Y57)-'06492'!L48)/ABS('06492'!L48))&gt;50%,(第4表!X57+第4表!Y57)-'06492'!L48&lt;0)</f>
        <v>#VALUE!</v>
      </c>
      <c r="Y133" s="690" t="e">
        <f>AND(ABS((第4表!Z57+第4表!AA57)-'06492'!M48)&gt;=10, (ABS((第4表!Z57+第4表!AA57)-'06492'!M48)/ABS('06492'!M48))&gt;50%,(第4表!Z57+第4表!AA57)-'06492'!M48&lt;0)</f>
        <v>#VALUE!</v>
      </c>
      <c r="Z133" s="690" t="e">
        <f>AND(ABS((第4表!Z57+第4表!AA57)-'06492'!M48)&gt;=10, (ABS((第4表!Z57+第4表!AA57)-'06492'!M48)/ABS('06492'!M48))&gt;50%,(第4表!Z57+第4表!AA57)-'06492'!M48&lt;0)</f>
        <v>#VALUE!</v>
      </c>
    </row>
    <row r="134" spans="1:29">
      <c r="B134" s="178" t="s">
        <v>18</v>
      </c>
      <c r="C134" s="690" t="e">
        <f>AND(ABS((第4表!D58+第4表!E58)-'06492'!D49)&gt;=10, (ABS((第4表!D58+第4表!E58)-'06492'!D49)/ABS('06492'!D49))&gt;50%,(第4表!D58+第4表!E58)-'06492'!D49&lt;0)</f>
        <v>#VALUE!</v>
      </c>
      <c r="D134" s="690" t="e">
        <f>AND(ABS((第4表!D58+第4表!E58)-'06492'!D49)&gt;=10, (ABS((第4表!D58+第4表!E58)-'06492'!D49)/ABS('06492'!D49))&gt;50%,(第4表!D58+第4表!E58)-'06492'!D49&lt;0)</f>
        <v>#VALUE!</v>
      </c>
      <c r="E134" s="690" t="e">
        <f>AND(ABS((第4表!F58+第4表!G58)-'06492'!E49)&gt;=10, (ABS((第4表!F58+第4表!G58)-'06492'!E49)/ABS('06492'!E49))&gt;50%,(第4表!F58+第4表!G58)-'06492'!E49&lt;0)</f>
        <v>#VALUE!</v>
      </c>
      <c r="F134" s="690" t="e">
        <f>AND(ABS((第4表!F58+第4表!G58)-'06492'!E49)&gt;=10, (ABS((第4表!F58+第4表!G58)-'06492'!E49)/ABS('06492'!E49))&gt;50%,(第4表!F58+第4表!G58)-'06492'!E49&lt;0)</f>
        <v>#VALUE!</v>
      </c>
      <c r="G134" s="690" t="e">
        <f>AND(ABS((第4表!H58+第4表!I58)-'06492'!F49)&gt;=10, (ABS((第4表!H58+第4表!I58)-'06492'!F49)/ABS('06492'!F49))&gt;50%,(第4表!H58+第4表!I58)-'06492'!F49&lt;0)</f>
        <v>#VALUE!</v>
      </c>
      <c r="H134" s="690" t="e">
        <f>AND(ABS((第4表!H58+第4表!I58)-'06492'!F49)&gt;=10, (ABS((第4表!H58+第4表!I58)-'06492'!F49)/ABS('06492'!F49))&gt;50%,(第4表!H58+第4表!I58)-'06492'!F49&lt;0)</f>
        <v>#VALUE!</v>
      </c>
      <c r="I134" s="690" t="e">
        <f>AND(ABS((第4表!J58+第4表!K58)-'06492'!G49)&gt;=10, (ABS((第4表!J58+第4表!K58)-'06492'!G49)/ABS('06492'!G49))&gt;50%,(第4表!J58+第4表!K58)-'06492'!G49&lt;0)</f>
        <v>#VALUE!</v>
      </c>
      <c r="J134" s="690" t="e">
        <f>AND(ABS((第4表!J58+第4表!K58)-'06492'!G49)&gt;=10, (ABS((第4表!J58+第4表!K58)-'06492'!G49)/ABS('06492'!G49))&gt;50%,(第4表!J58+第4表!K58)-'06492'!G49&lt;0)</f>
        <v>#VALUE!</v>
      </c>
      <c r="K134" s="690" t="e">
        <f>AND(ABS((第4表!L58+第4表!M58)-'06492'!H49)&gt;=10, (ABS((第4表!L58+第4表!M58)-'06492'!H49)/ABS('06492'!H49))&gt;50%,(第4表!L58+第4表!M58)-'06492'!H49&lt;0)</f>
        <v>#VALUE!</v>
      </c>
      <c r="L134" s="690" t="e">
        <f>AND(ABS((第4表!L58+第4表!M58)-'06492'!H49)&gt;=10, (ABS((第4表!L58+第4表!M58)-'06492'!H49)/ABS('06492'!H49))&gt;50%,(第4表!L58+第4表!M58)-'06492'!H49&lt;0)</f>
        <v>#VALUE!</v>
      </c>
      <c r="M134" s="689"/>
      <c r="N134" s="689"/>
      <c r="O134" s="689"/>
      <c r="P134" s="689"/>
      <c r="Q134" s="690" t="e">
        <f>AND(ABS((第4表!R58+第4表!S58)-'06492'!I49)&gt;=10, (ABS((第4表!R58+第4表!S58)-'06492'!I49)/ABS('06492'!I49))&gt;50%,(第4表!R58+第4表!S58)-'06492'!I49&lt;0)</f>
        <v>#VALUE!</v>
      </c>
      <c r="R134" s="690" t="e">
        <f>AND(ABS((第4表!R58+第4表!S58)-'06492'!I49)&gt;=10, (ABS((第4表!R58+第4表!S58)-'06492'!I49)/ABS('06492'!I49))&gt;50%,(第4表!R58+第4表!S58)-'06492'!I49&lt;0)</f>
        <v>#VALUE!</v>
      </c>
      <c r="S134" s="690" t="e">
        <f>AND(ABS((第4表!T58+第4表!U58)-'06492'!J49)&gt;=10, (ABS((第4表!T58+第4表!U58)-'06492'!J49)/ABS('06492'!J49))&gt;50%,(第4表!T58+第4表!U58)-'06492'!J49&lt;0)</f>
        <v>#VALUE!</v>
      </c>
      <c r="T134" s="690" t="e">
        <f>AND(ABS((第4表!T58+第4表!U58)-'06492'!J49)&gt;=10, (ABS((第4表!T58+第4表!U58)-'06492'!J49)/ABS('06492'!J49))&gt;50%,(第4表!T58+第4表!U58)-'06492'!J49&lt;0)</f>
        <v>#VALUE!</v>
      </c>
      <c r="U134" s="690" t="e">
        <f>AND(ABS((第4表!V58+第4表!W58)-'06492'!K49)&gt;=10, (ABS((第4表!V58+第4表!W58)-'06492'!K49)/ABS('06492'!K49))&gt;50%,(第4表!V58+第4表!W58)-'06492'!K49&lt;0)</f>
        <v>#VALUE!</v>
      </c>
      <c r="V134" s="690" t="e">
        <f>AND(ABS((第4表!V58+第4表!W58)-'06492'!K49)&gt;=10, (ABS((第4表!V58+第4表!W58)-'06492'!K49)/ABS('06492'!K49))&gt;50%,(第4表!V58+第4表!W58)-'06492'!K49&lt;0)</f>
        <v>#VALUE!</v>
      </c>
      <c r="W134" s="690" t="e">
        <f>AND(ABS((第4表!X58+第4表!Y58)-'06492'!L49)&gt;=10, (ABS((第4表!X58+第4表!Y58)-'06492'!L49)/ABS('06492'!L49))&gt;50%,(第4表!X58+第4表!Y58)-'06492'!L49&lt;0)</f>
        <v>#VALUE!</v>
      </c>
      <c r="X134" s="690" t="e">
        <f>AND(ABS((第4表!X58+第4表!Y58)-'06492'!L49)&gt;=10, (ABS((第4表!X58+第4表!Y58)-'06492'!L49)/ABS('06492'!L49))&gt;50%,(第4表!X58+第4表!Y58)-'06492'!L49&lt;0)</f>
        <v>#VALUE!</v>
      </c>
      <c r="Y134" s="690" t="e">
        <f>AND(ABS((第4表!Z58+第4表!AA58)-'06492'!M49)&gt;=10, (ABS((第4表!Z58+第4表!AA58)-'06492'!M49)/ABS('06492'!M49))&gt;50%,(第4表!Z58+第4表!AA58)-'06492'!M49&lt;0)</f>
        <v>#VALUE!</v>
      </c>
      <c r="Z134" s="690" t="e">
        <f>AND(ABS((第4表!Z58+第4表!AA58)-'06492'!M49)&gt;=10, (ABS((第4表!Z58+第4表!AA58)-'06492'!M49)/ABS('06492'!M49))&gt;50%,(第4表!Z58+第4表!AA58)-'06492'!M49&lt;0)</f>
        <v>#VALUE!</v>
      </c>
    </row>
    <row r="135" spans="1:29">
      <c r="B135" s="178" t="s">
        <v>19</v>
      </c>
      <c r="C135" s="690" t="e">
        <f>AND(ABS((第4表!D59+第4表!E59)-'06492'!D50)&gt;=10, (ABS((第4表!D59+第4表!E59)-'06492'!D50)/ABS('06492'!D50))&gt;50%,(第4表!D59+第4表!E59)-'06492'!D50&lt;0)</f>
        <v>#VALUE!</v>
      </c>
      <c r="D135" s="690" t="e">
        <f>AND(ABS((第4表!D59+第4表!E59)-'06492'!D50)&gt;=10, (ABS((第4表!D59+第4表!E59)-'06492'!D50)/ABS('06492'!D50))&gt;50%,(第4表!D59+第4表!E59)-'06492'!D50&lt;0)</f>
        <v>#VALUE!</v>
      </c>
      <c r="E135" s="690" t="e">
        <f>AND(ABS((第4表!F59+第4表!G59)-'06492'!E50)&gt;=10, (ABS((第4表!F59+第4表!G59)-'06492'!E50)/ABS('06492'!E50))&gt;50%,(第4表!F59+第4表!G59)-'06492'!E50&lt;0)</f>
        <v>#VALUE!</v>
      </c>
      <c r="F135" s="690" t="e">
        <f>AND(ABS((第4表!F59+第4表!G59)-'06492'!E50)&gt;=10, (ABS((第4表!F59+第4表!G59)-'06492'!E50)/ABS('06492'!E50))&gt;50%,(第4表!F59+第4表!G59)-'06492'!E50&lt;0)</f>
        <v>#VALUE!</v>
      </c>
      <c r="G135" s="690" t="e">
        <f>AND(ABS((第4表!H59+第4表!I59)-'06492'!F50)&gt;=10, (ABS((第4表!H59+第4表!I59)-'06492'!F50)/ABS('06492'!F50))&gt;50%,(第4表!H59+第4表!I59)-'06492'!F50&lt;0)</f>
        <v>#VALUE!</v>
      </c>
      <c r="H135" s="690" t="e">
        <f>AND(ABS((第4表!H59+第4表!I59)-'06492'!F50)&gt;=10, (ABS((第4表!H59+第4表!I59)-'06492'!F50)/ABS('06492'!F50))&gt;50%,(第4表!H59+第4表!I59)-'06492'!F50&lt;0)</f>
        <v>#VALUE!</v>
      </c>
      <c r="I135" s="690" t="e">
        <f>AND(ABS((第4表!J59+第4表!K59)-'06492'!G50)&gt;=10, (ABS((第4表!J59+第4表!K59)-'06492'!G50)/ABS('06492'!G50))&gt;50%,(第4表!J59+第4表!K59)-'06492'!G50&lt;0)</f>
        <v>#VALUE!</v>
      </c>
      <c r="J135" s="690" t="e">
        <f>AND(ABS((第4表!J59+第4表!K59)-'06492'!G50)&gt;=10, (ABS((第4表!J59+第4表!K59)-'06492'!G50)/ABS('06492'!G50))&gt;50%,(第4表!J59+第4表!K59)-'06492'!G50&lt;0)</f>
        <v>#VALUE!</v>
      </c>
      <c r="K135" s="690" t="e">
        <f>AND(ABS((第4表!L59+第4表!M59)-'06492'!H50)&gt;=10, (ABS((第4表!L59+第4表!M59)-'06492'!H50)/ABS('06492'!H50))&gt;50%,(第4表!L59+第4表!M59)-'06492'!H50&lt;0)</f>
        <v>#VALUE!</v>
      </c>
      <c r="L135" s="690" t="e">
        <f>AND(ABS((第4表!L59+第4表!M59)-'06492'!H50)&gt;=10, (ABS((第4表!L59+第4表!M59)-'06492'!H50)/ABS('06492'!H50))&gt;50%,(第4表!L59+第4表!M59)-'06492'!H50&lt;0)</f>
        <v>#VALUE!</v>
      </c>
      <c r="M135" s="689"/>
      <c r="N135" s="689"/>
      <c r="O135" s="689"/>
      <c r="P135" s="689"/>
      <c r="Q135" s="690" t="e">
        <f>AND(ABS((第4表!R59+第4表!S59)-'06492'!I50)&gt;=10, (ABS((第4表!R59+第4表!S59)-'06492'!I50)/ABS('06492'!I50))&gt;50%,(第4表!R59+第4表!S59)-'06492'!I50&lt;0)</f>
        <v>#VALUE!</v>
      </c>
      <c r="R135" s="690" t="e">
        <f>AND(ABS((第4表!R59+第4表!S59)-'06492'!I50)&gt;=10, (ABS((第4表!R59+第4表!S59)-'06492'!I50)/ABS('06492'!I50))&gt;50%,(第4表!R59+第4表!S59)-'06492'!I50&lt;0)</f>
        <v>#VALUE!</v>
      </c>
      <c r="S135" s="690" t="e">
        <f>AND(ABS((第4表!T59+第4表!U59)-'06492'!J50)&gt;=10, (ABS((第4表!T59+第4表!U59)-'06492'!J50)/ABS('06492'!J50))&gt;50%,(第4表!T59+第4表!U59)-'06492'!J50&lt;0)</f>
        <v>#VALUE!</v>
      </c>
      <c r="T135" s="690" t="e">
        <f>AND(ABS((第4表!T59+第4表!U59)-'06492'!J50)&gt;=10, (ABS((第4表!T59+第4表!U59)-'06492'!J50)/ABS('06492'!J50))&gt;50%,(第4表!T59+第4表!U59)-'06492'!J50&lt;0)</f>
        <v>#VALUE!</v>
      </c>
      <c r="U135" s="690" t="e">
        <f>AND(ABS((第4表!V59+第4表!W59)-'06492'!K50)&gt;=10, (ABS((第4表!V59+第4表!W59)-'06492'!K50)/ABS('06492'!K50))&gt;50%,(第4表!V59+第4表!W59)-'06492'!K50&lt;0)</f>
        <v>#VALUE!</v>
      </c>
      <c r="V135" s="690" t="e">
        <f>AND(ABS((第4表!V59+第4表!W59)-'06492'!K50)&gt;=10, (ABS((第4表!V59+第4表!W59)-'06492'!K50)/ABS('06492'!K50))&gt;50%,(第4表!V59+第4表!W59)-'06492'!K50&lt;0)</f>
        <v>#VALUE!</v>
      </c>
      <c r="W135" s="690" t="e">
        <f>AND(ABS((第4表!X59+第4表!Y59)-'06492'!L50)&gt;=10, (ABS((第4表!X59+第4表!Y59)-'06492'!L50)/ABS('06492'!L50))&gt;50%,(第4表!X59+第4表!Y59)-'06492'!L50&lt;0)</f>
        <v>#VALUE!</v>
      </c>
      <c r="X135" s="690" t="e">
        <f>AND(ABS((第4表!X59+第4表!Y59)-'06492'!L50)&gt;=10, (ABS((第4表!X59+第4表!Y59)-'06492'!L50)/ABS('06492'!L50))&gt;50%,(第4表!X59+第4表!Y59)-'06492'!L50&lt;0)</f>
        <v>#VALUE!</v>
      </c>
      <c r="Y135" s="690" t="e">
        <f>AND(ABS((第4表!Z59+第4表!AA59)-'06492'!M50)&gt;=10, (ABS((第4表!Z59+第4表!AA59)-'06492'!M50)/ABS('06492'!M50))&gt;50%,(第4表!Z59+第4表!AA59)-'06492'!M50&lt;0)</f>
        <v>#VALUE!</v>
      </c>
      <c r="Z135" s="690" t="e">
        <f>AND(ABS((第4表!Z59+第4表!AA59)-'06492'!M50)&gt;=10, (ABS((第4表!Z59+第4表!AA59)-'06492'!M50)/ABS('06492'!M50))&gt;50%,(第4表!Z59+第4表!AA59)-'06492'!M50&lt;0)</f>
        <v>#VALUE!</v>
      </c>
    </row>
    <row r="136" spans="1:29">
      <c r="B136" s="178" t="s">
        <v>20</v>
      </c>
      <c r="C136" s="690" t="e">
        <f>AND(ABS((第4表!D60+第4表!E60)-'06492'!D51)&gt;=10, (ABS((第4表!D60+第4表!E60)-'06492'!D51)/ABS('06492'!D51))&gt;50%,(第4表!D60+第4表!E60)-'06492'!D51&lt;0)</f>
        <v>#VALUE!</v>
      </c>
      <c r="D136" s="690" t="e">
        <f>AND(ABS((第4表!D60+第4表!E60)-'06492'!D51)&gt;=10, (ABS((第4表!D60+第4表!E60)-'06492'!D51)/ABS('06492'!D51))&gt;50%,(第4表!D60+第4表!E60)-'06492'!D51&lt;0)</f>
        <v>#VALUE!</v>
      </c>
      <c r="E136" s="690" t="e">
        <f>AND(ABS((第4表!F60+第4表!G60)-'06492'!E51)&gt;=10, (ABS((第4表!F60+第4表!G60)-'06492'!E51)/ABS('06492'!E51))&gt;50%,(第4表!F60+第4表!G60)-'06492'!E51&lt;0)</f>
        <v>#VALUE!</v>
      </c>
      <c r="F136" s="690" t="e">
        <f>AND(ABS((第4表!F60+第4表!G60)-'06492'!E51)&gt;=10, (ABS((第4表!F60+第4表!G60)-'06492'!E51)/ABS('06492'!E51))&gt;50%,(第4表!F60+第4表!G60)-'06492'!E51&lt;0)</f>
        <v>#VALUE!</v>
      </c>
      <c r="G136" s="690" t="e">
        <f>AND(ABS((第4表!H60+第4表!I60)-'06492'!F51)&gt;=10, (ABS((第4表!H60+第4表!I60)-'06492'!F51)/ABS('06492'!F51))&gt;50%,(第4表!H60+第4表!I60)-'06492'!F51&lt;0)</f>
        <v>#VALUE!</v>
      </c>
      <c r="H136" s="690" t="e">
        <f>AND(ABS((第4表!H60+第4表!I60)-'06492'!F51)&gt;=10, (ABS((第4表!H60+第4表!I60)-'06492'!F51)/ABS('06492'!F51))&gt;50%,(第4表!H60+第4表!I60)-'06492'!F51&lt;0)</f>
        <v>#VALUE!</v>
      </c>
      <c r="I136" s="690" t="e">
        <f>AND(ABS((第4表!J60+第4表!K60)-'06492'!G51)&gt;=10, (ABS((第4表!J60+第4表!K60)-'06492'!G51)/ABS('06492'!G51))&gt;50%,(第4表!J60+第4表!K60)-'06492'!G51&lt;0)</f>
        <v>#VALUE!</v>
      </c>
      <c r="J136" s="690" t="e">
        <f>AND(ABS((第4表!J60+第4表!K60)-'06492'!G51)&gt;=10, (ABS((第4表!J60+第4表!K60)-'06492'!G51)/ABS('06492'!G51))&gt;50%,(第4表!J60+第4表!K60)-'06492'!G51&lt;0)</f>
        <v>#VALUE!</v>
      </c>
      <c r="K136" s="690" t="e">
        <f>AND(ABS((第4表!L60+第4表!M60)-'06492'!H51)&gt;=10, (ABS((第4表!L60+第4表!M60)-'06492'!H51)/ABS('06492'!H51))&gt;50%,(第4表!L60+第4表!M60)-'06492'!H51&lt;0)</f>
        <v>#VALUE!</v>
      </c>
      <c r="L136" s="690" t="e">
        <f>AND(ABS((第4表!L60+第4表!M60)-'06492'!H51)&gt;=10, (ABS((第4表!L60+第4表!M60)-'06492'!H51)/ABS('06492'!H51))&gt;50%,(第4表!L60+第4表!M60)-'06492'!H51&lt;0)</f>
        <v>#VALUE!</v>
      </c>
      <c r="M136" s="689"/>
      <c r="N136" s="689"/>
      <c r="O136" s="689"/>
      <c r="P136" s="689"/>
      <c r="Q136" s="690" t="e">
        <f>AND(ABS((第4表!R60+第4表!S60)-'06492'!I51)&gt;=10, (ABS((第4表!R60+第4表!S60)-'06492'!I51)/ABS('06492'!I51))&gt;50%,(第4表!R60+第4表!S60)-'06492'!I51&lt;0)</f>
        <v>#VALUE!</v>
      </c>
      <c r="R136" s="690" t="e">
        <f>AND(ABS((第4表!R60+第4表!S60)-'06492'!I51)&gt;=10, (ABS((第4表!R60+第4表!S60)-'06492'!I51)/ABS('06492'!I51))&gt;50%,(第4表!R60+第4表!S60)-'06492'!I51&lt;0)</f>
        <v>#VALUE!</v>
      </c>
      <c r="S136" s="690" t="e">
        <f>AND(ABS((第4表!T60+第4表!U60)-'06492'!J51)&gt;=10, (ABS((第4表!T60+第4表!U60)-'06492'!J51)/ABS('06492'!J51))&gt;50%,(第4表!T60+第4表!U60)-'06492'!J51&lt;0)</f>
        <v>#VALUE!</v>
      </c>
      <c r="T136" s="690" t="e">
        <f>AND(ABS((第4表!T60+第4表!U60)-'06492'!J51)&gt;=10, (ABS((第4表!T60+第4表!U60)-'06492'!J51)/ABS('06492'!J51))&gt;50%,(第4表!T60+第4表!U60)-'06492'!J51&lt;0)</f>
        <v>#VALUE!</v>
      </c>
      <c r="U136" s="690" t="e">
        <f>AND(ABS((第4表!V60+第4表!W60)-'06492'!K51)&gt;=10, (ABS((第4表!V60+第4表!W60)-'06492'!K51)/ABS('06492'!K51))&gt;50%,(第4表!V60+第4表!W60)-'06492'!K51&lt;0)</f>
        <v>#VALUE!</v>
      </c>
      <c r="V136" s="690" t="e">
        <f>AND(ABS((第4表!V60+第4表!W60)-'06492'!K51)&gt;=10, (ABS((第4表!V60+第4表!W60)-'06492'!K51)/ABS('06492'!K51))&gt;50%,(第4表!V60+第4表!W60)-'06492'!K51&lt;0)</f>
        <v>#VALUE!</v>
      </c>
      <c r="W136" s="690" t="e">
        <f>AND(ABS((第4表!X60+第4表!Y60)-'06492'!L51)&gt;=10, (ABS((第4表!X60+第4表!Y60)-'06492'!L51)/ABS('06492'!L51))&gt;50%,(第4表!X60+第4表!Y60)-'06492'!L51&lt;0)</f>
        <v>#VALUE!</v>
      </c>
      <c r="X136" s="690" t="e">
        <f>AND(ABS((第4表!X60+第4表!Y60)-'06492'!L51)&gt;=10, (ABS((第4表!X60+第4表!Y60)-'06492'!L51)/ABS('06492'!L51))&gt;50%,(第4表!X60+第4表!Y60)-'06492'!L51&lt;0)</f>
        <v>#VALUE!</v>
      </c>
      <c r="Y136" s="690" t="e">
        <f>AND(ABS((第4表!Z60+第4表!AA60)-'06492'!M51)&gt;=10, (ABS((第4表!Z60+第4表!AA60)-'06492'!M51)/ABS('06492'!M51))&gt;50%,(第4表!Z60+第4表!AA60)-'06492'!M51&lt;0)</f>
        <v>#VALUE!</v>
      </c>
      <c r="Z136" s="690" t="e">
        <f>AND(ABS((第4表!Z60+第4表!AA60)-'06492'!M51)&gt;=10, (ABS((第4表!Z60+第4表!AA60)-'06492'!M51)/ABS('06492'!M51))&gt;50%,(第4表!Z60+第4表!AA60)-'06492'!M51&lt;0)</f>
        <v>#VALUE!</v>
      </c>
    </row>
    <row r="137" spans="1:29">
      <c r="B137" s="178" t="s">
        <v>21</v>
      </c>
      <c r="C137" s="690" t="e">
        <f>AND(ABS((第4表!D61+第4表!E61)-'06492'!D52)&gt;=10, (ABS((第4表!D61+第4表!E61)-'06492'!D52)/ABS('06492'!D52))&gt;50%,(第4表!D61+第4表!E61)-'06492'!D52&lt;0)</f>
        <v>#VALUE!</v>
      </c>
      <c r="D137" s="690" t="e">
        <f>AND(ABS((第4表!D61+第4表!E61)-'06492'!D52)&gt;=10, (ABS((第4表!D61+第4表!E61)-'06492'!D52)/ABS('06492'!D52))&gt;50%,(第4表!D61+第4表!E61)-'06492'!D52&lt;0)</f>
        <v>#VALUE!</v>
      </c>
      <c r="E137" s="690" t="e">
        <f>AND(ABS((第4表!F61+第4表!G61)-'06492'!E52)&gt;=10, (ABS((第4表!F61+第4表!G61)-'06492'!E52)/ABS('06492'!E52))&gt;50%,(第4表!F61+第4表!G61)-'06492'!E52&lt;0)</f>
        <v>#VALUE!</v>
      </c>
      <c r="F137" s="690" t="e">
        <f>AND(ABS((第4表!F61+第4表!G61)-'06492'!E52)&gt;=10, (ABS((第4表!F61+第4表!G61)-'06492'!E52)/ABS('06492'!E52))&gt;50%,(第4表!F61+第4表!G61)-'06492'!E52&lt;0)</f>
        <v>#VALUE!</v>
      </c>
      <c r="G137" s="690" t="e">
        <f>AND(ABS((第4表!H61+第4表!I61)-'06492'!F52)&gt;=10, (ABS((第4表!H61+第4表!I61)-'06492'!F52)/ABS('06492'!F52))&gt;50%,(第4表!H61+第4表!I61)-'06492'!F52&lt;0)</f>
        <v>#VALUE!</v>
      </c>
      <c r="H137" s="690" t="e">
        <f>AND(ABS((第4表!H61+第4表!I61)-'06492'!F52)&gt;=10, (ABS((第4表!H61+第4表!I61)-'06492'!F52)/ABS('06492'!F52))&gt;50%,(第4表!H61+第4表!I61)-'06492'!F52&lt;0)</f>
        <v>#VALUE!</v>
      </c>
      <c r="I137" s="690" t="e">
        <f>AND(ABS((第4表!J61+第4表!K61)-'06492'!G52)&gt;=10, (ABS((第4表!J61+第4表!K61)-'06492'!G52)/ABS('06492'!G52))&gt;50%,(第4表!J61+第4表!K61)-'06492'!G52&lt;0)</f>
        <v>#VALUE!</v>
      </c>
      <c r="J137" s="690" t="e">
        <f>AND(ABS((第4表!J61+第4表!K61)-'06492'!G52)&gt;=10, (ABS((第4表!J61+第4表!K61)-'06492'!G52)/ABS('06492'!G52))&gt;50%,(第4表!J61+第4表!K61)-'06492'!G52&lt;0)</f>
        <v>#VALUE!</v>
      </c>
      <c r="K137" s="690" t="e">
        <f>AND(ABS((第4表!L61+第4表!M61)-'06492'!H52)&gt;=10, (ABS((第4表!L61+第4表!M61)-'06492'!H52)/ABS('06492'!H52))&gt;50%,(第4表!L61+第4表!M61)-'06492'!H52&lt;0)</f>
        <v>#VALUE!</v>
      </c>
      <c r="L137" s="690" t="e">
        <f>AND(ABS((第4表!L61+第4表!M61)-'06492'!H52)&gt;=10, (ABS((第4表!L61+第4表!M61)-'06492'!H52)/ABS('06492'!H52))&gt;50%,(第4表!L61+第4表!M61)-'06492'!H52&lt;0)</f>
        <v>#VALUE!</v>
      </c>
      <c r="M137" s="689"/>
      <c r="N137" s="689"/>
      <c r="O137" s="689"/>
      <c r="P137" s="689"/>
      <c r="Q137" s="690" t="e">
        <f>AND(ABS((第4表!R61+第4表!S61)-'06492'!I52)&gt;=10, (ABS((第4表!R61+第4表!S61)-'06492'!I52)/ABS('06492'!I52))&gt;50%,(第4表!R61+第4表!S61)-'06492'!I52&lt;0)</f>
        <v>#VALUE!</v>
      </c>
      <c r="R137" s="690" t="e">
        <f>AND(ABS((第4表!R61+第4表!S61)-'06492'!I52)&gt;=10, (ABS((第4表!R61+第4表!S61)-'06492'!I52)/ABS('06492'!I52))&gt;50%,(第4表!R61+第4表!S61)-'06492'!I52&lt;0)</f>
        <v>#VALUE!</v>
      </c>
      <c r="S137" s="690" t="e">
        <f>AND(ABS((第4表!T61+第4表!U61)-'06492'!J52)&gt;=10, (ABS((第4表!T61+第4表!U61)-'06492'!J52)/ABS('06492'!J52))&gt;50%,(第4表!T61+第4表!U61)-'06492'!J52&lt;0)</f>
        <v>#VALUE!</v>
      </c>
      <c r="T137" s="690" t="e">
        <f>AND(ABS((第4表!T61+第4表!U61)-'06492'!J52)&gt;=10, (ABS((第4表!T61+第4表!U61)-'06492'!J52)/ABS('06492'!J52))&gt;50%,(第4表!T61+第4表!U61)-'06492'!J52&lt;0)</f>
        <v>#VALUE!</v>
      </c>
      <c r="U137" s="690" t="e">
        <f>AND(ABS((第4表!V61+第4表!W61)-'06492'!K52)&gt;=10, (ABS((第4表!V61+第4表!W61)-'06492'!K52)/ABS('06492'!K52))&gt;50%,(第4表!V61+第4表!W61)-'06492'!K52&lt;0)</f>
        <v>#VALUE!</v>
      </c>
      <c r="V137" s="690" t="e">
        <f>AND(ABS((第4表!V61+第4表!W61)-'06492'!K52)&gt;=10, (ABS((第4表!V61+第4表!W61)-'06492'!K52)/ABS('06492'!K52))&gt;50%,(第4表!V61+第4表!W61)-'06492'!K52&lt;0)</f>
        <v>#VALUE!</v>
      </c>
      <c r="W137" s="690" t="e">
        <f>AND(ABS((第4表!X61+第4表!Y61)-'06492'!L52)&gt;=10, (ABS((第4表!X61+第4表!Y61)-'06492'!L52)/ABS('06492'!L52))&gt;50%,(第4表!X61+第4表!Y61)-'06492'!L52&lt;0)</f>
        <v>#VALUE!</v>
      </c>
      <c r="X137" s="690" t="e">
        <f>AND(ABS((第4表!X61+第4表!Y61)-'06492'!L52)&gt;=10, (ABS((第4表!X61+第4表!Y61)-'06492'!L52)/ABS('06492'!L52))&gt;50%,(第4表!X61+第4表!Y61)-'06492'!L52&lt;0)</f>
        <v>#VALUE!</v>
      </c>
      <c r="Y137" s="690" t="e">
        <f>AND(ABS((第4表!Z61+第4表!AA61)-'06492'!M52)&gt;=10, (ABS((第4表!Z61+第4表!AA61)-'06492'!M52)/ABS('06492'!M52))&gt;50%,(第4表!Z61+第4表!AA61)-'06492'!M52&lt;0)</f>
        <v>#VALUE!</v>
      </c>
      <c r="Z137" s="690" t="e">
        <f>AND(ABS((第4表!Z61+第4表!AA61)-'06492'!M52)&gt;=10, (ABS((第4表!Z61+第4表!AA61)-'06492'!M52)/ABS('06492'!M52))&gt;50%,(第4表!Z61+第4表!AA61)-'06492'!M52&lt;0)</f>
        <v>#VALUE!</v>
      </c>
    </row>
    <row r="138" spans="1:29">
      <c r="B138" s="178" t="s">
        <v>22</v>
      </c>
      <c r="C138" s="690" t="e">
        <f>AND(ABS((第4表!D62+第4表!E62)-'06492'!D53)&gt;=10, (ABS((第4表!D62+第4表!E62)-'06492'!D53)/ABS('06492'!D53))&gt;50%,(第4表!D62+第4表!E62)-'06492'!D53&lt;0)</f>
        <v>#VALUE!</v>
      </c>
      <c r="D138" s="690" t="e">
        <f>AND(ABS((第4表!D62+第4表!E62)-'06492'!D53)&gt;=10, (ABS((第4表!D62+第4表!E62)-'06492'!D53)/ABS('06492'!D53))&gt;50%,(第4表!D62+第4表!E62)-'06492'!D53&lt;0)</f>
        <v>#VALUE!</v>
      </c>
      <c r="E138" s="690" t="e">
        <f>AND(ABS((第4表!F62+第4表!G62)-'06492'!E53)&gt;=10, (ABS((第4表!F62+第4表!G62)-'06492'!E53)/ABS('06492'!E53))&gt;50%,(第4表!F62+第4表!G62)-'06492'!E53&lt;0)</f>
        <v>#VALUE!</v>
      </c>
      <c r="F138" s="690" t="e">
        <f>AND(ABS((第4表!F62+第4表!G62)-'06492'!E53)&gt;=10, (ABS((第4表!F62+第4表!G62)-'06492'!E53)/ABS('06492'!E53))&gt;50%,(第4表!F62+第4表!G62)-'06492'!E53&lt;0)</f>
        <v>#VALUE!</v>
      </c>
      <c r="G138" s="690" t="e">
        <f>AND(ABS((第4表!H62+第4表!I62)-'06492'!F53)&gt;=10, (ABS((第4表!H62+第4表!I62)-'06492'!F53)/ABS('06492'!F53))&gt;50%,(第4表!H62+第4表!I62)-'06492'!F53&lt;0)</f>
        <v>#VALUE!</v>
      </c>
      <c r="H138" s="690" t="e">
        <f>AND(ABS((第4表!H62+第4表!I62)-'06492'!F53)&gt;=10, (ABS((第4表!H62+第4表!I62)-'06492'!F53)/ABS('06492'!F53))&gt;50%,(第4表!H62+第4表!I62)-'06492'!F53&lt;0)</f>
        <v>#VALUE!</v>
      </c>
      <c r="I138" s="690" t="e">
        <f>AND(ABS((第4表!J62+第4表!K62)-'06492'!G53)&gt;=10, (ABS((第4表!J62+第4表!K62)-'06492'!G53)/ABS('06492'!G53))&gt;50%,(第4表!J62+第4表!K62)-'06492'!G53&lt;0)</f>
        <v>#VALUE!</v>
      </c>
      <c r="J138" s="690" t="e">
        <f>AND(ABS((第4表!J62+第4表!K62)-'06492'!G53)&gt;=10, (ABS((第4表!J62+第4表!K62)-'06492'!G53)/ABS('06492'!G53))&gt;50%,(第4表!J62+第4表!K62)-'06492'!G53&lt;0)</f>
        <v>#VALUE!</v>
      </c>
      <c r="K138" s="690" t="e">
        <f>AND(ABS((第4表!L62+第4表!M62)-'06492'!H53)&gt;=10, (ABS((第4表!L62+第4表!M62)-'06492'!H53)/ABS('06492'!H53))&gt;50%,(第4表!L62+第4表!M62)-'06492'!H53&lt;0)</f>
        <v>#VALUE!</v>
      </c>
      <c r="L138" s="690" t="e">
        <f>AND(ABS((第4表!L62+第4表!M62)-'06492'!H53)&gt;=10, (ABS((第4表!L62+第4表!M62)-'06492'!H53)/ABS('06492'!H53))&gt;50%,(第4表!L62+第4表!M62)-'06492'!H53&lt;0)</f>
        <v>#VALUE!</v>
      </c>
      <c r="M138" s="689"/>
      <c r="N138" s="689"/>
      <c r="O138" s="689"/>
      <c r="P138" s="689"/>
      <c r="Q138" s="690" t="e">
        <f>AND(ABS((第4表!R62+第4表!S62)-'06492'!I53)&gt;=10, (ABS((第4表!R62+第4表!S62)-'06492'!I53)/ABS('06492'!I53))&gt;50%,(第4表!R62+第4表!S62)-'06492'!I53&lt;0)</f>
        <v>#VALUE!</v>
      </c>
      <c r="R138" s="690" t="e">
        <f>AND(ABS((第4表!R62+第4表!S62)-'06492'!I53)&gt;=10, (ABS((第4表!R62+第4表!S62)-'06492'!I53)/ABS('06492'!I53))&gt;50%,(第4表!R62+第4表!S62)-'06492'!I53&lt;0)</f>
        <v>#VALUE!</v>
      </c>
      <c r="S138" s="690" t="e">
        <f>AND(ABS((第4表!T62+第4表!U62)-'06492'!J53)&gt;=10, (ABS((第4表!T62+第4表!U62)-'06492'!J53)/ABS('06492'!J53))&gt;50%,(第4表!T62+第4表!U62)-'06492'!J53&lt;0)</f>
        <v>#VALUE!</v>
      </c>
      <c r="T138" s="690" t="e">
        <f>AND(ABS((第4表!T62+第4表!U62)-'06492'!J53)&gt;=10, (ABS((第4表!T62+第4表!U62)-'06492'!J53)/ABS('06492'!J53))&gt;50%,(第4表!T62+第4表!U62)-'06492'!J53&lt;0)</f>
        <v>#VALUE!</v>
      </c>
      <c r="U138" s="690" t="e">
        <f>AND(ABS((第4表!V62+第4表!W62)-'06492'!K53)&gt;=10, (ABS((第4表!V62+第4表!W62)-'06492'!K53)/ABS('06492'!K53))&gt;50%,(第4表!V62+第4表!W62)-'06492'!K53&lt;0)</f>
        <v>#VALUE!</v>
      </c>
      <c r="V138" s="690" t="e">
        <f>AND(ABS((第4表!V62+第4表!W62)-'06492'!K53)&gt;=10, (ABS((第4表!V62+第4表!W62)-'06492'!K53)/ABS('06492'!K53))&gt;50%,(第4表!V62+第4表!W62)-'06492'!K53&lt;0)</f>
        <v>#VALUE!</v>
      </c>
      <c r="W138" s="690" t="e">
        <f>AND(ABS((第4表!X62+第4表!Y62)-'06492'!L53)&gt;=10, (ABS((第4表!X62+第4表!Y62)-'06492'!L53)/ABS('06492'!L53))&gt;50%,(第4表!X62+第4表!Y62)-'06492'!L53&lt;0)</f>
        <v>#VALUE!</v>
      </c>
      <c r="X138" s="690" t="e">
        <f>AND(ABS((第4表!X62+第4表!Y62)-'06492'!L53)&gt;=10, (ABS((第4表!X62+第4表!Y62)-'06492'!L53)/ABS('06492'!L53))&gt;50%,(第4表!X62+第4表!Y62)-'06492'!L53&lt;0)</f>
        <v>#VALUE!</v>
      </c>
      <c r="Y138" s="690" t="e">
        <f>AND(ABS((第4表!Z62+第4表!AA62)-'06492'!M53)&gt;=10, (ABS((第4表!Z62+第4表!AA62)-'06492'!M53)/ABS('06492'!M53))&gt;50%,(第4表!Z62+第4表!AA62)-'06492'!M53&lt;0)</f>
        <v>#VALUE!</v>
      </c>
      <c r="Z138" s="690" t="e">
        <f>AND(ABS((第4表!Z62+第4表!AA62)-'06492'!M53)&gt;=10, (ABS((第4表!Z62+第4表!AA62)-'06492'!M53)/ABS('06492'!M53))&gt;50%,(第4表!Z62+第4表!AA62)-'06492'!M53&lt;0)</f>
        <v>#VALUE!</v>
      </c>
    </row>
    <row r="139" spans="1:29">
      <c r="B139" s="178" t="s">
        <v>77</v>
      </c>
      <c r="C139" s="690" t="e">
        <f>AND(ABS((第4表!D63+第4表!E63)-'06492'!D54)&gt;=10, (ABS((第4表!D63+第4表!E63)-'06492'!D54)/ABS('06492'!D54))&gt;50%,(第4表!D63+第4表!E63)-'06492'!D54&lt;0)</f>
        <v>#VALUE!</v>
      </c>
      <c r="D139" s="690" t="e">
        <f>AND(ABS((第4表!D63+第4表!E63)-'06492'!D54)&gt;=10, (ABS((第4表!D63+第4表!E63)-'06492'!D54)/ABS('06492'!D54))&gt;50%,(第4表!D63+第4表!E63)-'06492'!D54&lt;0)</f>
        <v>#VALUE!</v>
      </c>
      <c r="E139" s="690" t="e">
        <f>AND(ABS((第4表!F63+第4表!G63)-'06492'!E54)&gt;=10, (ABS((第4表!F63+第4表!G63)-'06492'!E54)/ABS('06492'!E54))&gt;50%,(第4表!F63+第4表!G63)-'06492'!E54&lt;0)</f>
        <v>#VALUE!</v>
      </c>
      <c r="F139" s="690" t="e">
        <f>AND(ABS((第4表!F63+第4表!G63)-'06492'!E54)&gt;=10, (ABS((第4表!F63+第4表!G63)-'06492'!E54)/ABS('06492'!E54))&gt;50%,(第4表!F63+第4表!G63)-'06492'!E54&lt;0)</f>
        <v>#VALUE!</v>
      </c>
      <c r="G139" s="690" t="e">
        <f>AND(ABS((第4表!H63+第4表!I63)-'06492'!F54)&gt;=10, (ABS((第4表!H63+第4表!I63)-'06492'!F54)/ABS('06492'!F54))&gt;50%,(第4表!H63+第4表!I63)-'06492'!F54&lt;0)</f>
        <v>#VALUE!</v>
      </c>
      <c r="H139" s="690" t="e">
        <f>AND(ABS((第4表!H63+第4表!I63)-'06492'!F54)&gt;=10, (ABS((第4表!H63+第4表!I63)-'06492'!F54)/ABS('06492'!F54))&gt;50%,(第4表!H63+第4表!I63)-'06492'!F54&lt;0)</f>
        <v>#VALUE!</v>
      </c>
      <c r="I139" s="690" t="e">
        <f>AND(ABS((第4表!J63+第4表!K63)-'06492'!G54)&gt;=10, (ABS((第4表!J63+第4表!K63)-'06492'!G54)/ABS('06492'!G54))&gt;50%,(第4表!J63+第4表!K63)-'06492'!G54&lt;0)</f>
        <v>#VALUE!</v>
      </c>
      <c r="J139" s="690" t="e">
        <f>AND(ABS((第4表!J63+第4表!K63)-'06492'!G54)&gt;=10, (ABS((第4表!J63+第4表!K63)-'06492'!G54)/ABS('06492'!G54))&gt;50%,(第4表!J63+第4表!K63)-'06492'!G54&lt;0)</f>
        <v>#VALUE!</v>
      </c>
      <c r="K139" s="690" t="e">
        <f>AND(ABS((第4表!L63+第4表!M63)-'06492'!H54)&gt;=10, (ABS((第4表!L63+第4表!M63)-'06492'!H54)/ABS('06492'!H54))&gt;50%,(第4表!L63+第4表!M63)-'06492'!H54&lt;0)</f>
        <v>#VALUE!</v>
      </c>
      <c r="L139" s="690" t="e">
        <f>AND(ABS((第4表!L63+第4表!M63)-'06492'!H54)&gt;=10, (ABS((第4表!L63+第4表!M63)-'06492'!H54)/ABS('06492'!H54))&gt;50%,(第4表!L63+第4表!M63)-'06492'!H54&lt;0)</f>
        <v>#VALUE!</v>
      </c>
      <c r="M139" s="689"/>
      <c r="N139" s="689"/>
      <c r="O139" s="689"/>
      <c r="P139" s="689"/>
      <c r="Q139" s="690" t="e">
        <f>AND(ABS((第4表!R63+第4表!S63)-'06492'!I54)&gt;=10, (ABS((第4表!R63+第4表!S63)-'06492'!I54)/ABS('06492'!I54))&gt;50%,(第4表!R63+第4表!S63)-'06492'!I54&lt;0)</f>
        <v>#VALUE!</v>
      </c>
      <c r="R139" s="690" t="e">
        <f>AND(ABS((第4表!R63+第4表!S63)-'06492'!I54)&gt;=10, (ABS((第4表!R63+第4表!S63)-'06492'!I54)/ABS('06492'!I54))&gt;50%,(第4表!R63+第4表!S63)-'06492'!I54&lt;0)</f>
        <v>#VALUE!</v>
      </c>
      <c r="S139" s="690" t="e">
        <f>AND(ABS((第4表!T63+第4表!U63)-'06492'!J54)&gt;=10, (ABS((第4表!T63+第4表!U63)-'06492'!J54)/ABS('06492'!J54))&gt;50%,(第4表!T63+第4表!U63)-'06492'!J54&lt;0)</f>
        <v>#VALUE!</v>
      </c>
      <c r="T139" s="690" t="e">
        <f>AND(ABS((第4表!T63+第4表!U63)-'06492'!J54)&gt;=10, (ABS((第4表!T63+第4表!U63)-'06492'!J54)/ABS('06492'!J54))&gt;50%,(第4表!T63+第4表!U63)-'06492'!J54&lt;0)</f>
        <v>#VALUE!</v>
      </c>
      <c r="U139" s="690" t="e">
        <f>AND(ABS((第4表!V63+第4表!W63)-'06492'!K54)&gt;=10, (ABS((第4表!V63+第4表!W63)-'06492'!K54)/ABS('06492'!K54))&gt;50%,(第4表!V63+第4表!W63)-'06492'!K54&lt;0)</f>
        <v>#VALUE!</v>
      </c>
      <c r="V139" s="690" t="e">
        <f>AND(ABS((第4表!V63+第4表!W63)-'06492'!K54)&gt;=10, (ABS((第4表!V63+第4表!W63)-'06492'!K54)/ABS('06492'!K54))&gt;50%,(第4表!V63+第4表!W63)-'06492'!K54&lt;0)</f>
        <v>#VALUE!</v>
      </c>
      <c r="W139" s="690" t="e">
        <f>AND(ABS((第4表!X63+第4表!Y63)-'06492'!L54)&gt;=10, (ABS((第4表!X63+第4表!Y63)-'06492'!L54)/ABS('06492'!L54))&gt;50%,(第4表!X63+第4表!Y63)-'06492'!L54&lt;0)</f>
        <v>#VALUE!</v>
      </c>
      <c r="X139" s="690" t="e">
        <f>AND(ABS((第4表!X63+第4表!Y63)-'06492'!L54)&gt;=10, (ABS((第4表!X63+第4表!Y63)-'06492'!L54)/ABS('06492'!L54))&gt;50%,(第4表!X63+第4表!Y63)-'06492'!L54&lt;0)</f>
        <v>#VALUE!</v>
      </c>
      <c r="Y139" s="690" t="e">
        <f>AND(ABS((第4表!Z63+第4表!AA63)-'06492'!M54)&gt;=10, (ABS((第4表!Z63+第4表!AA63)-'06492'!M54)/ABS('06492'!M54))&gt;50%,(第4表!Z63+第4表!AA63)-'06492'!M54&lt;0)</f>
        <v>#VALUE!</v>
      </c>
      <c r="Z139" s="690" t="e">
        <f>AND(ABS((第4表!Z63+第4表!AA63)-'06492'!M54)&gt;=10, (ABS((第4表!Z63+第4表!AA63)-'06492'!M54)/ABS('06492'!M54))&gt;50%,(第4表!Z63+第4表!AA63)-'06492'!M54&lt;0)</f>
        <v>#VALUE!</v>
      </c>
    </row>
    <row r="141" spans="1:29">
      <c r="A141" t="s">
        <v>569</v>
      </c>
      <c r="C141" t="s">
        <v>570</v>
      </c>
    </row>
    <row r="142" spans="1:29" s="178" customFormat="1">
      <c r="C142" s="691" t="s">
        <v>558</v>
      </c>
      <c r="D142" s="692" t="s">
        <v>559</v>
      </c>
      <c r="E142" s="692" t="s">
        <v>6</v>
      </c>
      <c r="F142" s="693" t="s">
        <v>7</v>
      </c>
      <c r="G142" s="691" t="s">
        <v>8</v>
      </c>
      <c r="H142" s="692" t="s">
        <v>9</v>
      </c>
      <c r="I142" s="693" t="s">
        <v>10</v>
      </c>
      <c r="J142" s="694" t="s">
        <v>11</v>
      </c>
      <c r="K142" s="178" t="s">
        <v>12</v>
      </c>
      <c r="L142" s="178" t="s">
        <v>13</v>
      </c>
      <c r="M142" s="178" t="s">
        <v>14</v>
      </c>
      <c r="N142" s="178" t="s">
        <v>15</v>
      </c>
      <c r="O142" s="178" t="s">
        <v>16</v>
      </c>
      <c r="P142" s="178" t="s">
        <v>17</v>
      </c>
      <c r="Q142" s="691" t="s">
        <v>18</v>
      </c>
      <c r="R142" s="693" t="s">
        <v>19</v>
      </c>
      <c r="S142" s="178" t="s">
        <v>20</v>
      </c>
      <c r="T142" s="178" t="s">
        <v>21</v>
      </c>
      <c r="U142" s="178" t="s">
        <v>22</v>
      </c>
      <c r="V142" s="178" t="s">
        <v>77</v>
      </c>
      <c r="W142" s="691" t="s">
        <v>78</v>
      </c>
      <c r="X142" s="692" t="s">
        <v>79</v>
      </c>
      <c r="Y142" s="692" t="s">
        <v>80</v>
      </c>
      <c r="Z142" s="693" t="s">
        <v>81</v>
      </c>
      <c r="AA142" s="694" t="s">
        <v>82</v>
      </c>
      <c r="AB142" s="178" t="s">
        <v>83</v>
      </c>
      <c r="AC142" s="178" t="s">
        <v>84</v>
      </c>
    </row>
    <row r="143" spans="1:29">
      <c r="A143" t="s">
        <v>560</v>
      </c>
      <c r="B143" s="178" t="s">
        <v>561</v>
      </c>
      <c r="C143" s="695" t="e">
        <f>AND(ABS(第5表!F16-'06450'!F14)&gt;=10,第5表!F16&gt;'06450'!F14*1.5,第5表!F16-'06450'!F14&gt;0)</f>
        <v>#VALUE!</v>
      </c>
      <c r="D143" s="688" t="e">
        <f>AND(ABS(第5表!G16-'06450'!G14)&gt;=10,第5表!G16&gt;'06450'!G14*1.5,第5表!G16-'06450'!G14&gt;0)</f>
        <v>#VALUE!</v>
      </c>
      <c r="E143" s="688" t="e">
        <f>AND(ABS(第5表!H16-'06450'!H14)&gt;=10,第5表!H16&gt;'06450'!H14*1.5,第5表!H16-'06450'!H14&gt;0)</f>
        <v>#VALUE!</v>
      </c>
      <c r="F143" s="696" t="e">
        <f>AND(ABS(第5表!I16-'06450'!I14)&gt;=10,第5表!I16&gt;'06450'!I14*1.5,第5表!I16-'06450'!I14&gt;0)</f>
        <v>#VALUE!</v>
      </c>
      <c r="G143" s="695" t="e">
        <f>AND(ABS(第5表!J16-'06450'!K14)&gt;=10,第5表!J16&gt;'06450'!K14*1.5,第5表!J16-'06450'!K14&gt;0)</f>
        <v>#VALUE!</v>
      </c>
      <c r="H143" s="688" t="e">
        <f>AND(ABS(第5表!K16-'06450'!L14)&gt;=10,第5表!K16&gt;'06450'!L14*1.5,第5表!K16-'06450'!L14&gt;0)</f>
        <v>#VALUE!</v>
      </c>
      <c r="I143" s="696" t="e">
        <f>AND(ABS(第5表!L16-'06450'!M14)&gt;=10,第5表!L16&gt;'06450'!M14*1.5,第5表!L16-'06450'!M14&gt;0)</f>
        <v>#VALUE!</v>
      </c>
      <c r="J143" s="706"/>
      <c r="K143" s="689"/>
      <c r="L143" s="689"/>
      <c r="M143" s="689"/>
      <c r="N143" s="689"/>
      <c r="O143" s="689"/>
      <c r="P143" s="689"/>
      <c r="Q143" s="695" t="e">
        <f>AND(ABS(第5表!T16-'06450'!U14)&gt;=10,第5表!T16&gt;'06450'!U14*1.5,第5表!T16-'06450'!U14&gt;0)</f>
        <v>#VALUE!</v>
      </c>
      <c r="R143" s="696" t="e">
        <f>AND(ABS(第5表!U16-'06450'!V14)&gt;=10,第5表!U16&gt;'06450'!V14*1.5,第5表!U16-'06450'!V14&gt;0)</f>
        <v>#VALUE!</v>
      </c>
      <c r="S143" s="689"/>
      <c r="T143" s="689"/>
      <c r="U143" s="689"/>
      <c r="V143" s="689"/>
      <c r="W143" s="706"/>
      <c r="X143" s="688" t="e">
        <f>AND(ABS(第5表!AA16-'06450'!Y14)&gt;=10,第5表!AA16&gt;'06450'!Y14*1.5,第5表!AA16-'06450'!Y14&gt;0)</f>
        <v>#VALUE!</v>
      </c>
      <c r="Y143" s="688" t="e">
        <f>AND(ABS(第5表!AB16-'06450'!Z14)&gt;=10,第5表!AB16&gt;'06450'!Z14*1.5,第5表!AB16-'06450'!Z14&gt;0)</f>
        <v>#VALUE!</v>
      </c>
      <c r="Z143" s="696" t="e">
        <f>AND(ABS(第5表!AC16-'06450'!AA14)&gt;=10,第5表!AC16&gt;'06450'!AA14*1.5,第5表!AC16-'06450'!AA14&gt;0)</f>
        <v>#VALUE!</v>
      </c>
      <c r="AA143" s="697" t="e">
        <f>AND(ABS(第5表!AD16-'06450'!AC14)&gt;=10,第5表!AD16&gt;'06450'!AC14*1.5,第5表!AD16-'06450'!AC14&gt;0)</f>
        <v>#VALUE!</v>
      </c>
      <c r="AB143" s="689"/>
      <c r="AC143" s="689"/>
    </row>
    <row r="144" spans="1:29">
      <c r="B144" s="178" t="s">
        <v>24</v>
      </c>
      <c r="C144" s="695" t="e">
        <f>AND(ABS(第5表!F17-'06450'!F15)&gt;=10,第5表!F17&gt;'06450'!F15*1.5,第5表!F17-'06450'!F15&gt;0)</f>
        <v>#VALUE!</v>
      </c>
      <c r="D144" s="688" t="e">
        <f>AND(ABS(第5表!G17-'06450'!G15)&gt;=10,第5表!G17&gt;'06450'!G15*1.5,第5表!G17-'06450'!G15&gt;0)</f>
        <v>#VALUE!</v>
      </c>
      <c r="E144" s="688" t="e">
        <f>AND(ABS(第5表!H17-'06450'!H15)&gt;=10,第5表!H17&gt;'06450'!H15*1.5,第5表!H17-'06450'!H15&gt;0)</f>
        <v>#VALUE!</v>
      </c>
      <c r="F144" s="696" t="e">
        <f>AND(ABS(第5表!I17-'06450'!I15)&gt;=10,第5表!I17&gt;'06450'!I15*1.5,第5表!I17-'06450'!I15&gt;0)</f>
        <v>#VALUE!</v>
      </c>
      <c r="G144" s="695" t="e">
        <f>AND(ABS(第5表!J17-'06450'!K15)&gt;=10,第5表!J17&gt;'06450'!K15*1.5,第5表!J17-'06450'!K15&gt;0)</f>
        <v>#VALUE!</v>
      </c>
      <c r="H144" s="688" t="e">
        <f>AND(ABS(第5表!K17-'06450'!L15)&gt;=10,第5表!K17&gt;'06450'!L15*1.5,第5表!K17-'06450'!L15&gt;0)</f>
        <v>#VALUE!</v>
      </c>
      <c r="I144" s="696" t="e">
        <f>AND(ABS(第5表!L17-'06450'!M15)&gt;=10,第5表!L17&gt;'06450'!M15*1.5,第5表!L17-'06450'!M15&gt;0)</f>
        <v>#VALUE!</v>
      </c>
      <c r="J144" s="706"/>
      <c r="K144" s="689"/>
      <c r="L144" s="689"/>
      <c r="M144" s="689"/>
      <c r="N144" s="689"/>
      <c r="O144" s="689"/>
      <c r="P144" s="689"/>
      <c r="Q144" s="695" t="e">
        <f>AND(ABS(第5表!T17-'06450'!U15)&gt;=10,第5表!T17&gt;'06450'!U15*1.5,第5表!T17-'06450'!U15&gt;0)</f>
        <v>#VALUE!</v>
      </c>
      <c r="R144" s="696" t="e">
        <f>AND(ABS(第5表!U17-'06450'!V15)&gt;=10,第5表!U17&gt;'06450'!V15*1.5,第5表!U17-'06450'!V15&gt;0)</f>
        <v>#VALUE!</v>
      </c>
      <c r="S144" s="689"/>
      <c r="T144" s="689"/>
      <c r="U144" s="689"/>
      <c r="V144" s="689"/>
      <c r="W144" s="706"/>
      <c r="X144" s="688" t="e">
        <f>AND(ABS(第5表!AA17-'06450'!Y15)&gt;=10,第5表!AA17&gt;'06450'!Y15*1.5,第5表!AA17-'06450'!Y15&gt;0)</f>
        <v>#VALUE!</v>
      </c>
      <c r="Y144" s="688" t="e">
        <f>AND(ABS(第5表!AB17-'06450'!Z15)&gt;=10,第5表!AB17&gt;'06450'!Z15*1.5,第5表!AB17-'06450'!Z15&gt;0)</f>
        <v>#VALUE!</v>
      </c>
      <c r="Z144" s="696" t="e">
        <f>AND(ABS(第5表!AC17-'06450'!AA15)&gt;=10,第5表!AC17&gt;'06450'!AA15*1.5,第5表!AC17-'06450'!AA15&gt;0)</f>
        <v>#VALUE!</v>
      </c>
      <c r="AA144" s="697" t="e">
        <f>AND(ABS(第5表!AD17-'06450'!AC15)&gt;=10,第5表!AD17&gt;'06450'!AC15*1.5,第5表!AD17-'06450'!AC15&gt;0)</f>
        <v>#VALUE!</v>
      </c>
      <c r="AB144" s="689"/>
      <c r="AC144" s="689"/>
    </row>
    <row r="145" spans="2:29">
      <c r="B145" s="178" t="s">
        <v>25</v>
      </c>
      <c r="C145" s="695" t="e">
        <f>AND(ABS(第5表!F18-'06450'!F16)&gt;=10,第5表!F18&gt;'06450'!F16*1.5,第5表!F18-'06450'!F16&gt;0)</f>
        <v>#VALUE!</v>
      </c>
      <c r="D145" s="688" t="e">
        <f>AND(ABS(第5表!G18-'06450'!G16)&gt;=10,第5表!G18&gt;'06450'!G16*1.5,第5表!G18-'06450'!G16&gt;0)</f>
        <v>#VALUE!</v>
      </c>
      <c r="E145" s="688" t="e">
        <f>AND(ABS(第5表!H18-'06450'!H16)&gt;=10,第5表!H18&gt;'06450'!H16*1.5,第5表!H18-'06450'!H16&gt;0)</f>
        <v>#VALUE!</v>
      </c>
      <c r="F145" s="696" t="e">
        <f>AND(ABS(第5表!I18-'06450'!I16)&gt;=10,第5表!I18&gt;'06450'!I16*1.5,第5表!I18-'06450'!I16&gt;0)</f>
        <v>#VALUE!</v>
      </c>
      <c r="G145" s="695" t="e">
        <f>AND(ABS(第5表!J18-'06450'!K16)&gt;=10,第5表!J18&gt;'06450'!K16*1.5,第5表!J18-'06450'!K16&gt;0)</f>
        <v>#VALUE!</v>
      </c>
      <c r="H145" s="688" t="e">
        <f>AND(ABS(第5表!K18-'06450'!L16)&gt;=10,第5表!K18&gt;'06450'!L16*1.5,第5表!K18-'06450'!L16&gt;0)</f>
        <v>#VALUE!</v>
      </c>
      <c r="I145" s="696" t="e">
        <f>AND(ABS(第5表!L18-'06450'!M16)&gt;=10,第5表!L18&gt;'06450'!M16*1.5,第5表!L18-'06450'!M16&gt;0)</f>
        <v>#VALUE!</v>
      </c>
      <c r="J145" s="706"/>
      <c r="K145" s="689"/>
      <c r="L145" s="689"/>
      <c r="M145" s="689"/>
      <c r="N145" s="689"/>
      <c r="O145" s="689"/>
      <c r="P145" s="689"/>
      <c r="Q145" s="695" t="e">
        <f>AND(ABS(第5表!T18-'06450'!U16)&gt;=10,第5表!T18&gt;'06450'!U16*1.5,第5表!T18-'06450'!U16&gt;0)</f>
        <v>#VALUE!</v>
      </c>
      <c r="R145" s="696" t="e">
        <f>AND(ABS(第5表!U18-'06450'!V16)&gt;=10,第5表!U18&gt;'06450'!V16*1.5,第5表!U18-'06450'!V16&gt;0)</f>
        <v>#VALUE!</v>
      </c>
      <c r="S145" s="689"/>
      <c r="T145" s="689"/>
      <c r="U145" s="689"/>
      <c r="V145" s="689"/>
      <c r="W145" s="706"/>
      <c r="X145" s="688" t="e">
        <f>AND(ABS(第5表!AA18-'06450'!Y16)&gt;=10,第5表!AA18&gt;'06450'!Y16*1.5,第5表!AA18-'06450'!Y16&gt;0)</f>
        <v>#VALUE!</v>
      </c>
      <c r="Y145" s="688" t="e">
        <f>AND(ABS(第5表!AB18-'06450'!Z16)&gt;=10,第5表!AB18&gt;'06450'!Z16*1.5,第5表!AB18-'06450'!Z16&gt;0)</f>
        <v>#VALUE!</v>
      </c>
      <c r="Z145" s="696" t="e">
        <f>AND(ABS(第5表!AC18-'06450'!AA16)&gt;=10,第5表!AC18&gt;'06450'!AA16*1.5,第5表!AC18-'06450'!AA16&gt;0)</f>
        <v>#VALUE!</v>
      </c>
      <c r="AA145" s="697" t="e">
        <f>AND(ABS(第5表!AD18-'06450'!AC16)&gt;=10,第5表!AD18&gt;'06450'!AC16*1.5,第5表!AD18-'06450'!AC16&gt;0)</f>
        <v>#VALUE!</v>
      </c>
      <c r="AB145" s="689"/>
      <c r="AC145" s="689"/>
    </row>
    <row r="146" spans="2:29">
      <c r="B146" s="698" t="s">
        <v>26</v>
      </c>
      <c r="C146" s="695" t="b">
        <f>AND(ABS(第5表!F19-SUM('06450'!F17:'06450'!F22))&gt;=10,第5表!F19&gt;SUM('06450'!F17:'06450'!F22)*1.5,第5表!F19-SUM('06450'!F17:'06450'!F22)&gt;0)</f>
        <v>0</v>
      </c>
      <c r="D146" s="688" t="b">
        <f>AND(ABS(第5表!G19-SUM('06450'!G17:'06450'!G22))&gt;=10,第5表!G19&gt;SUM('06450'!G17:'06450'!G22)*1.5,第5表!G19-SUM('06450'!G17:'06450'!G22)&gt;0)</f>
        <v>0</v>
      </c>
      <c r="E146" s="688" t="b">
        <f>AND(ABS(第5表!H19-SUM('06450'!H17:'06450'!H22))&gt;=10,第5表!H19&gt;SUM('06450'!H17:'06450'!H22)*1.5,第5表!H19-SUM('06450'!H17:'06450'!H22)&gt;0)</f>
        <v>0</v>
      </c>
      <c r="F146" s="696" t="b">
        <f>AND(ABS(第5表!I19-SUM('06450'!I17:'06450'!I22))&gt;=10,第5表!I19&gt;SUM('06450'!I17:'06450'!I22)*1.5,第5表!I19-SUM('06450'!I17:'06450'!I22)&gt;0)</f>
        <v>0</v>
      </c>
      <c r="G146" s="695" t="b">
        <f>AND(ABS(第5表!J19-SUM('06450'!K17:'06450'!K22))&gt;=10,第5表!J19&gt;SUM('06450'!K17:'06450'!K22)*1.5,第5表!J19-SUM('06450'!K17:'06450'!K22)&gt;0)</f>
        <v>0</v>
      </c>
      <c r="H146" s="688" t="b">
        <f>AND(ABS(第5表!K19-SUM('06450'!L17:'06450'!L22))&gt;=10,第5表!K19&gt;SUM('06450'!L17:'06450'!L22)*1.5,第5表!K19-SUM('06450'!L17:'06450'!L22)&gt;0)</f>
        <v>0</v>
      </c>
      <c r="I146" s="696" t="b">
        <f>AND(ABS(第5表!L19-SUM('06450'!M17:'06450'!M22))&gt;=10,第5表!L19&gt;SUM('06450'!M17:'06450'!M22)*1.5,第5表!L19-SUM('06450'!M17:'06450'!M22)&gt;0)</f>
        <v>0</v>
      </c>
      <c r="J146" s="706"/>
      <c r="K146" s="689"/>
      <c r="L146" s="689"/>
      <c r="M146" s="689"/>
      <c r="N146" s="689"/>
      <c r="O146" s="689"/>
      <c r="P146" s="689"/>
      <c r="Q146" s="695" t="b">
        <f>AND(ABS(第5表!T19-SUM('06450'!U17:'06450'!U22))&gt;=10,第5表!T19&gt;SUM('06450'!U17:'06450'!U22)*1.5,第5表!T19-SUM('06450'!U17:'06450'!U22)&gt;0)</f>
        <v>0</v>
      </c>
      <c r="R146" s="696" t="b">
        <f>AND(ABS(第5表!U19-SUM('06450'!V17:'06450'!V22))&gt;=10,第5表!U19&gt;SUM('06450'!V17:'06450'!V22)*1.5,第5表!U19-SUM('06450'!V17:'06450'!V22)&gt;0)</f>
        <v>0</v>
      </c>
      <c r="S146" s="689"/>
      <c r="T146" s="689"/>
      <c r="U146" s="689"/>
      <c r="V146" s="689"/>
      <c r="W146" s="706"/>
      <c r="X146" s="688" t="b">
        <f>AND(ABS(第5表!AA19-SUM('06450'!Y17:'06450'!Y22))&gt;=10,第5表!AA19&gt;SUM('06450'!Y17:'06450'!Y22)*1.5,第5表!AA19-SUM('06450'!Y17:'06450'!Y22)&gt;0)</f>
        <v>0</v>
      </c>
      <c r="Y146" s="688" t="b">
        <f>AND(ABS(第5表!AB19-SUM('06450'!Z17:'06450'!Z22))&gt;=10,第5表!AB19&gt;SUM('06450'!Z17:'06450'!Z22)*1.5,第5表!AB19-SUM('06450'!Z17:'06450'!Z22)&gt;0)</f>
        <v>0</v>
      </c>
      <c r="Z146" s="696" t="b">
        <f>AND(ABS(第5表!AC19-SUM('06450'!AA17:'06450'!AA22))&gt;=10,第5表!AC19&gt;SUM('06450'!AA17:'06450'!AA22)*1.5,第5表!AC19-SUM('06450'!AA17:'06450'!AA22)&gt;0)</f>
        <v>0</v>
      </c>
      <c r="AA146" s="697" t="b">
        <f>AND(ABS(第5表!AD19-SUM('06450'!AC17:'06450'!AC22))&gt;=10,第5表!AD19&gt;SUM('06450'!AC17:'06450'!AC22)*1.5,第5表!AD19-SUM('06450'!AC17:'06450'!AC22)&gt;0)</f>
        <v>0</v>
      </c>
      <c r="AB146" s="689"/>
      <c r="AC146" s="689"/>
    </row>
    <row r="147" spans="2:29">
      <c r="B147" s="178" t="s">
        <v>27</v>
      </c>
      <c r="C147" s="695" t="e">
        <f>AND(ABS(第5表!F20-'06450'!F23)&gt;=10,第5表!F20&gt;'06450'!F23*1.5,第5表!F20-'06450'!F23&gt;0)</f>
        <v>#VALUE!</v>
      </c>
      <c r="D147" s="688" t="e">
        <f>AND(ABS(第5表!G20-'06450'!G23)&gt;=10,第5表!G20&gt;'06450'!G23*1.5,第5表!G20-'06450'!G23&gt;0)</f>
        <v>#VALUE!</v>
      </c>
      <c r="E147" s="688" t="e">
        <f>AND(ABS(第5表!H20-'06450'!H23)&gt;=10,第5表!H20&gt;'06450'!H23*1.5,第5表!H20-'06450'!H23&gt;0)</f>
        <v>#VALUE!</v>
      </c>
      <c r="F147" s="696" t="e">
        <f>AND(ABS(第5表!I20-'06450'!I23)&gt;=10,第5表!I20&gt;'06450'!I23*1.5,第5表!I20-'06450'!I23&gt;0)</f>
        <v>#VALUE!</v>
      </c>
      <c r="G147" s="695" t="e">
        <f>AND(ABS(第5表!J20-'06450'!K23)&gt;=10,第5表!J20&gt;'06450'!K23*1.5,第5表!J20-'06450'!K23&gt;0)</f>
        <v>#VALUE!</v>
      </c>
      <c r="H147" s="688" t="e">
        <f>AND(ABS(第5表!K20-'06450'!L23)&gt;=10,第5表!K20&gt;'06450'!L23*1.5,第5表!K20-'06450'!L23&gt;0)</f>
        <v>#VALUE!</v>
      </c>
      <c r="I147" s="696" t="e">
        <f>AND(ABS(第5表!L20-'06450'!M23)&gt;=10,第5表!L20&gt;'06450'!M23*1.5,第5表!L20-'06450'!M23&gt;0)</f>
        <v>#VALUE!</v>
      </c>
      <c r="J147" s="706"/>
      <c r="K147" s="689"/>
      <c r="L147" s="689"/>
      <c r="M147" s="689"/>
      <c r="N147" s="689"/>
      <c r="O147" s="689"/>
      <c r="P147" s="689"/>
      <c r="Q147" s="695" t="e">
        <f>AND(ABS(第5表!T20-'06450'!U23)&gt;=10,第5表!T20&gt;'06450'!U23*1.5,第5表!T20-'06450'!U23&gt;0)</f>
        <v>#VALUE!</v>
      </c>
      <c r="R147" s="696" t="e">
        <f>AND(ABS(第5表!U20-'06450'!V23)&gt;=10,第5表!U20&gt;'06450'!V23*1.5,第5表!U20-'06450'!V23&gt;0)</f>
        <v>#VALUE!</v>
      </c>
      <c r="S147" s="689"/>
      <c r="T147" s="689"/>
      <c r="U147" s="689"/>
      <c r="V147" s="689"/>
      <c r="W147" s="695" t="e">
        <f>AND(ABS(第5表!Z20-'06450'!X23)&gt;=10,第5表!Z20&gt;'06450'!X23*1.5,第5表!Z20-'06450'!X23&gt;0)</f>
        <v>#VALUE!</v>
      </c>
      <c r="X147" s="688" t="e">
        <f>AND(ABS(第5表!AA20-'06450'!Y23)&gt;=10,第5表!AA20&gt;'06450'!Y23*1.5,第5表!AA20-'06450'!Y23&gt;0)</f>
        <v>#VALUE!</v>
      </c>
      <c r="Y147" s="688" t="e">
        <f>AND(ABS(第5表!AB20-'06450'!Z23)&gt;=10,第5表!AB20&gt;'06450'!Z23*1.5,第5表!AB20-'06450'!Z23&gt;0)</f>
        <v>#VALUE!</v>
      </c>
      <c r="Z147" s="696" t="e">
        <f>AND(ABS(第5表!AC20-'06450'!AA23)&gt;=10,第5表!AC20&gt;'06450'!AA23*1.5,第5表!AC20-'06450'!AA23&gt;0)</f>
        <v>#VALUE!</v>
      </c>
      <c r="AA147" s="697" t="e">
        <f>AND(ABS(第5表!AD20-'06450'!AC23)&gt;=10,第5表!AD20&gt;'06450'!AC23*1.5,第5表!AD20-'06450'!AC23&gt;0)</f>
        <v>#VALUE!</v>
      </c>
      <c r="AB147" s="689"/>
      <c r="AC147" s="689"/>
    </row>
    <row r="148" spans="2:29">
      <c r="B148" s="178" t="s">
        <v>28</v>
      </c>
      <c r="C148" s="695" t="e">
        <f>AND(ABS(第5表!F21-'06450'!F24)&gt;=10,第5表!F21&gt;'06450'!F24*1.5,第5表!F21-'06450'!F24&gt;0)</f>
        <v>#VALUE!</v>
      </c>
      <c r="D148" s="688" t="e">
        <f>AND(ABS(第5表!G21-'06450'!G24)&gt;=10,第5表!G21&gt;'06450'!G24*1.5,第5表!G21-'06450'!G24&gt;0)</f>
        <v>#VALUE!</v>
      </c>
      <c r="E148" s="688" t="e">
        <f>AND(ABS(第5表!H21-'06450'!H24)&gt;=10,第5表!H21&gt;'06450'!H24*1.5,第5表!H21-'06450'!H24&gt;0)</f>
        <v>#VALUE!</v>
      </c>
      <c r="F148" s="696" t="e">
        <f>AND(ABS(第5表!I21-'06450'!I24)&gt;=10,第5表!I21&gt;'06450'!I24*1.5,第5表!I21-'06450'!I24&gt;0)</f>
        <v>#VALUE!</v>
      </c>
      <c r="G148" s="695" t="e">
        <f>AND(ABS(第5表!J21-'06450'!K24)&gt;=10,第5表!J21&gt;'06450'!K24*1.5,第5表!J21-'06450'!K24&gt;0)</f>
        <v>#VALUE!</v>
      </c>
      <c r="H148" s="688" t="e">
        <f>AND(ABS(第5表!K21-'06450'!L24)&gt;=10,第5表!K21&gt;'06450'!L24*1.5,第5表!K21-'06450'!L24&gt;0)</f>
        <v>#VALUE!</v>
      </c>
      <c r="I148" s="696" t="e">
        <f>AND(ABS(第5表!L21-'06450'!M24)&gt;=10,第5表!L21&gt;'06450'!M24*1.5,第5表!L21-'06450'!M24&gt;0)</f>
        <v>#VALUE!</v>
      </c>
      <c r="J148" s="706"/>
      <c r="K148" s="689"/>
      <c r="L148" s="689"/>
      <c r="M148" s="689"/>
      <c r="N148" s="689"/>
      <c r="O148" s="689"/>
      <c r="P148" s="689"/>
      <c r="Q148" s="695" t="e">
        <f>AND(ABS(第5表!T21-'06450'!U24)&gt;=10,第5表!T21&gt;'06450'!U24*1.5,第5表!T21-'06450'!U24&gt;0)</f>
        <v>#VALUE!</v>
      </c>
      <c r="R148" s="696" t="e">
        <f>AND(ABS(第5表!U21-'06450'!V24)&gt;=10,第5表!U21&gt;'06450'!V24*1.5,第5表!U21-'06450'!V24&gt;0)</f>
        <v>#VALUE!</v>
      </c>
      <c r="S148" s="689"/>
      <c r="T148" s="689"/>
      <c r="U148" s="689"/>
      <c r="V148" s="689"/>
      <c r="W148" s="695" t="e">
        <f>AND(ABS(第5表!Z21-'06450'!X24)&gt;=10,第5表!Z21&gt;'06450'!X24*1.5,第5表!Z21-'06450'!X24&gt;0)</f>
        <v>#VALUE!</v>
      </c>
      <c r="X148" s="688" t="e">
        <f>AND(ABS(第5表!AA21-'06450'!Y24)&gt;=10,第5表!AA21&gt;'06450'!Y24*1.5,第5表!AA21-'06450'!Y24&gt;0)</f>
        <v>#VALUE!</v>
      </c>
      <c r="Y148" s="688" t="e">
        <f>AND(ABS(第5表!AB21-'06450'!Z24)&gt;=10,第5表!AB21&gt;'06450'!Z24*1.5,第5表!AB21-'06450'!Z24&gt;0)</f>
        <v>#VALUE!</v>
      </c>
      <c r="Z148" s="696" t="e">
        <f>AND(ABS(第5表!AC21-'06450'!AA24)&gt;=10,第5表!AC21&gt;'06450'!AA24*1.5,第5表!AC21-'06450'!AA24&gt;0)</f>
        <v>#VALUE!</v>
      </c>
      <c r="AA148" s="697" t="e">
        <f>AND(ABS(第5表!AD21-'06450'!AC24)&gt;=10,第5表!AD21&gt;'06450'!AC24*1.5,第5表!AD21-'06450'!AC24&gt;0)</f>
        <v>#VALUE!</v>
      </c>
      <c r="AB148" s="689"/>
      <c r="AC148" s="689"/>
    </row>
    <row r="149" spans="2:29">
      <c r="B149" s="698" t="s">
        <v>29</v>
      </c>
      <c r="C149" s="695" t="b">
        <f>AND(ABS(第5表!F22-SUM('06450'!F25:'06450'!F28))&gt;=10,第5表!F22&gt;SUM('06450'!F25:'06450'!F28)*1.5,第5表!F22-SUM('06450'!F25:'06450'!F28)&gt;0)</f>
        <v>0</v>
      </c>
      <c r="D149" s="688" t="b">
        <f>AND(ABS(第5表!G22-SUM('06450'!G25:'06450'!G28))&gt;=10,第5表!G22&gt;SUM('06450'!G25:'06450'!G28)*1.5,第5表!G22-SUM('06450'!G25:'06450'!G28)&gt;0)</f>
        <v>0</v>
      </c>
      <c r="E149" s="688" t="b">
        <f>AND(ABS(第5表!H22-SUM('06450'!H25:'06450'!H28))&gt;=10,第5表!H22&gt;SUM('06450'!H25:'06450'!H28)*1.5,第5表!H22-SUM('06450'!H25:'06450'!H28)&gt;0)</f>
        <v>0</v>
      </c>
      <c r="F149" s="696" t="b">
        <f>AND(ABS(第5表!I22-SUM('06450'!I25:'06450'!I28))&gt;=10,第5表!I22&gt;SUM('06450'!I25:'06450'!I28)*1.5,第5表!I22-SUM('06450'!I25:'06450'!I28)&gt;0)</f>
        <v>0</v>
      </c>
      <c r="G149" s="695" t="b">
        <f>AND(ABS(第5表!J22-SUM('06450'!K25:'06450'!K28))&gt;=10,第5表!J22&gt;SUM('06450'!K25:'06450'!K28)*1.5,第5表!J22-SUM('06450'!K25:'06450'!K28)&gt;0)</f>
        <v>0</v>
      </c>
      <c r="H149" s="688" t="b">
        <f>AND(ABS(第5表!K22-SUM('06450'!L25:'06450'!L28))&gt;=10,第5表!K22&gt;SUM('06450'!L25:'06450'!L28)*1.5,第5表!K22-SUM('06450'!L25:'06450'!L28)&gt;0)</f>
        <v>0</v>
      </c>
      <c r="I149" s="696" t="b">
        <f>AND(ABS(第5表!L22-SUM('06450'!M25:'06450'!M28))&gt;=10,第5表!L22&gt;SUM('06450'!M25:'06450'!M28)*1.5,第5表!L22-SUM('06450'!M25:'06450'!M28)&gt;0)</f>
        <v>0</v>
      </c>
      <c r="J149" s="706"/>
      <c r="K149" s="689"/>
      <c r="L149" s="689"/>
      <c r="M149" s="689"/>
      <c r="N149" s="689"/>
      <c r="O149" s="689"/>
      <c r="P149" s="689"/>
      <c r="Q149" s="695" t="b">
        <f>AND(ABS(第5表!T22-SUM('06450'!U25:'06450'!U28))&gt;=10,第5表!T22&gt;SUM('06450'!U25:'06450'!U28)*1.5,第5表!T22-SUM('06450'!U25:'06450'!U28)&gt;0)</f>
        <v>0</v>
      </c>
      <c r="R149" s="696" t="b">
        <f>AND(ABS(第5表!U22-SUM('06450'!V25:'06450'!V28))&gt;=10,第5表!U22&gt;SUM('06450'!V25:'06450'!V28)*1.5,第5表!U22-SUM('06450'!V25:'06450'!V28)&gt;0)</f>
        <v>0</v>
      </c>
      <c r="S149" s="689"/>
      <c r="T149" s="689"/>
      <c r="U149" s="689"/>
      <c r="V149" s="689"/>
      <c r="W149" s="706"/>
      <c r="X149" s="688" t="b">
        <f>AND(ABS(第5表!AA22-SUM('06450'!Y25:'06450'!Y28))&gt;=10,第5表!AA22&gt;SUM('06450'!Y25:'06450'!Y28)*1.5,第5表!AA22-SUM('06450'!Y25:'06450'!Y28)&gt;0)</f>
        <v>0</v>
      </c>
      <c r="Y149" s="688" t="b">
        <f>AND(ABS(第5表!AB22-SUM('06450'!Z25:'06450'!Z28))&gt;=10,第5表!AB22&gt;SUM('06450'!Z25:'06450'!Z28)*1.5,第5表!AB22-SUM('06450'!Z25:'06450'!Z28)&gt;0)</f>
        <v>0</v>
      </c>
      <c r="Z149" s="696" t="b">
        <f>AND(ABS(第5表!AC22-SUM('06450'!AA25:'06450'!AA28))&gt;=10,第5表!AC22&gt;SUM('06450'!AA25:'06450'!AA28)*1.5,第5表!AC22-SUM('06450'!AA25:'06450'!AA28)&gt;0)</f>
        <v>0</v>
      </c>
      <c r="AA149" s="697" t="b">
        <f>AND(ABS(第5表!AD22-SUM('06450'!AC25:'06450'!AC28))&gt;=10,第5表!AD22&gt;SUM('06450'!AC25:'06450'!AC28)*1.5,第5表!AD22-SUM('06450'!AC25:'06450'!AC28)&gt;0)</f>
        <v>0</v>
      </c>
      <c r="AB149" s="689"/>
      <c r="AC149" s="689"/>
    </row>
    <row r="150" spans="2:29">
      <c r="B150" s="178" t="s">
        <v>30</v>
      </c>
      <c r="C150" s="695" t="e">
        <f>AND(ABS(第5表!F23-'06450'!F29)&gt;=10,第5表!F23&gt;'06450'!F29*1.5,第5表!F23-'06450'!F29&gt;0)</f>
        <v>#VALUE!</v>
      </c>
      <c r="D150" s="688" t="e">
        <f>AND(ABS(第5表!G23-'06450'!G29)&gt;=10,第5表!G23&gt;'06450'!G29*1.5,第5表!G23-'06450'!G29&gt;0)</f>
        <v>#VALUE!</v>
      </c>
      <c r="E150" s="688" t="e">
        <f>AND(ABS(第5表!H23-'06450'!H29)&gt;=10,第5表!H23&gt;'06450'!H29*1.5,第5表!H23-'06450'!H29&gt;0)</f>
        <v>#VALUE!</v>
      </c>
      <c r="F150" s="696" t="e">
        <f>AND(ABS(第5表!I23-'06450'!I29)&gt;=10,第5表!I23&gt;'06450'!I29*1.5,第5表!I23-'06450'!I29&gt;0)</f>
        <v>#VALUE!</v>
      </c>
      <c r="G150" s="695" t="e">
        <f>AND(ABS(第5表!J23-'06450'!K29)&gt;=10,第5表!J23&gt;'06450'!K29*1.5,第5表!J23-'06450'!K29&gt;0)</f>
        <v>#VALUE!</v>
      </c>
      <c r="H150" s="688" t="e">
        <f>AND(ABS(第5表!K23-'06450'!L29)&gt;=10,第5表!K23&gt;'06450'!L29*1.5,第5表!K23-'06450'!L29&gt;0)</f>
        <v>#VALUE!</v>
      </c>
      <c r="I150" s="696" t="e">
        <f>AND(ABS(第5表!L23-'06450'!M29)&gt;=10,第5表!L23&gt;'06450'!M29*1.5,第5表!L23-'06450'!M29&gt;0)</f>
        <v>#VALUE!</v>
      </c>
      <c r="J150" s="706"/>
      <c r="K150" s="689"/>
      <c r="L150" s="689"/>
      <c r="M150" s="689"/>
      <c r="N150" s="689"/>
      <c r="O150" s="689"/>
      <c r="P150" s="689"/>
      <c r="Q150" s="695" t="e">
        <f>AND(ABS(第5表!T23-'06450'!U29)&gt;=10,第5表!T23&gt;'06450'!U29*1.5,第5表!T23-'06450'!U29&gt;0)</f>
        <v>#VALUE!</v>
      </c>
      <c r="R150" s="696" t="e">
        <f>AND(ABS(第5表!U23-'06450'!V29)&gt;=10,第5表!U23&gt;'06450'!V29*1.5,第5表!U23-'06450'!V29&gt;0)</f>
        <v>#VALUE!</v>
      </c>
      <c r="S150" s="689"/>
      <c r="T150" s="689"/>
      <c r="U150" s="689"/>
      <c r="V150" s="689"/>
      <c r="W150" s="706"/>
      <c r="X150" s="688" t="e">
        <f>AND(ABS(第5表!AA23-'06450'!Y29)&gt;=10,第5表!AA23&gt;'06450'!Y29*1.5,第5表!AA23-'06450'!Y29&gt;0)</f>
        <v>#VALUE!</v>
      </c>
      <c r="Y150" s="688" t="e">
        <f>AND(ABS(第5表!AB23-'06450'!Z29)&gt;=10,第5表!AB23&gt;'06450'!Z29*1.5,第5表!AB23-'06450'!Z29&gt;0)</f>
        <v>#VALUE!</v>
      </c>
      <c r="Z150" s="696" t="e">
        <f>AND(ABS(第5表!AC23-'06450'!AA29)&gt;=10,第5表!AC23&gt;'06450'!AA29*1.5,第5表!AC23-'06450'!AA29&gt;0)</f>
        <v>#VALUE!</v>
      </c>
      <c r="AA150" s="697" t="e">
        <f>AND(ABS(第5表!AD23-'06450'!AC29)&gt;=10,第5表!AD23&gt;'06450'!AC29*1.5,第5表!AD23-'06450'!AC29&gt;0)</f>
        <v>#VALUE!</v>
      </c>
      <c r="AB150" s="689"/>
      <c r="AC150" s="689"/>
    </row>
    <row r="151" spans="2:29">
      <c r="B151" s="178" t="s">
        <v>31</v>
      </c>
      <c r="C151" s="695" t="e">
        <f>AND(ABS(第5表!F24-'06450'!F30)&gt;=10,第5表!F24&gt;'06450'!F30*1.5,第5表!F24-'06450'!F30&gt;0)</f>
        <v>#VALUE!</v>
      </c>
      <c r="D151" s="688" t="e">
        <f>AND(ABS(第5表!G24-'06450'!G30)&gt;=10,第5表!G24&gt;'06450'!G30*1.5,第5表!G24-'06450'!G30&gt;0)</f>
        <v>#VALUE!</v>
      </c>
      <c r="E151" s="688" t="e">
        <f>AND(ABS(第5表!H24-'06450'!H30)&gt;=10,第5表!H24&gt;'06450'!H30*1.5,第5表!H24-'06450'!H30&gt;0)</f>
        <v>#VALUE!</v>
      </c>
      <c r="F151" s="696" t="e">
        <f>AND(ABS(第5表!I24-'06450'!I30)&gt;=10,第5表!I24&gt;'06450'!I30*1.5,第5表!I24-'06450'!I30&gt;0)</f>
        <v>#VALUE!</v>
      </c>
      <c r="G151" s="695" t="e">
        <f>AND(ABS(第5表!J24-'06450'!K30)&gt;=10,第5表!J24&gt;'06450'!K30*1.5,第5表!J24-'06450'!K30&gt;0)</f>
        <v>#VALUE!</v>
      </c>
      <c r="H151" s="688" t="e">
        <f>AND(ABS(第5表!K24-'06450'!L30)&gt;=10,第5表!K24&gt;'06450'!L30*1.5,第5表!K24-'06450'!L30&gt;0)</f>
        <v>#VALUE!</v>
      </c>
      <c r="I151" s="696" t="e">
        <f>AND(ABS(第5表!L24-'06450'!M30)&gt;=10,第5表!L24&gt;'06450'!M30*1.5,第5表!L24-'06450'!M30&gt;0)</f>
        <v>#VALUE!</v>
      </c>
      <c r="J151" s="706"/>
      <c r="K151" s="689"/>
      <c r="L151" s="689"/>
      <c r="M151" s="689"/>
      <c r="N151" s="689"/>
      <c r="O151" s="689"/>
      <c r="P151" s="689"/>
      <c r="Q151" s="695" t="e">
        <f>AND(ABS(第5表!T24-'06450'!U30)&gt;=10,第5表!T24&gt;'06450'!U30*1.5,第5表!T24-'06450'!U30&gt;0)</f>
        <v>#VALUE!</v>
      </c>
      <c r="R151" s="696" t="e">
        <f>AND(ABS(第5表!U24-'06450'!V30)&gt;=10,第5表!U24&gt;'06450'!V30*1.5,第5表!U24-'06450'!V30&gt;0)</f>
        <v>#VALUE!</v>
      </c>
      <c r="S151" s="689"/>
      <c r="T151" s="689"/>
      <c r="U151" s="689"/>
      <c r="V151" s="689"/>
      <c r="W151" s="695" t="e">
        <f>AND(ABS(第5表!Z24-'06450'!X30)&gt;=10,第5表!Z24&gt;'06450'!X30*1.5,第5表!Z24-'06450'!X30&gt;0)</f>
        <v>#VALUE!</v>
      </c>
      <c r="X151" s="688" t="e">
        <f>AND(ABS(第5表!AA24-'06450'!Y30)&gt;=10,第5表!AA24&gt;'06450'!Y30*1.5,第5表!AA24-'06450'!Y30&gt;0)</f>
        <v>#VALUE!</v>
      </c>
      <c r="Y151" s="688" t="e">
        <f>AND(ABS(第5表!AB24-'06450'!Z30)&gt;=10,第5表!AB24&gt;'06450'!Z30*1.5,第5表!AB24-'06450'!Z30&gt;0)</f>
        <v>#VALUE!</v>
      </c>
      <c r="Z151" s="696" t="e">
        <f>AND(ABS(第5表!AC24-'06450'!AA30)&gt;=10,第5表!AC24&gt;'06450'!AA30*1.5,第5表!AC24-'06450'!AA30&gt;0)</f>
        <v>#VALUE!</v>
      </c>
      <c r="AA151" s="697" t="e">
        <f>AND(ABS(第5表!AD24-'06450'!AC30)&gt;=10,第5表!AD24&gt;'06450'!AC30*1.5,第5表!AD24-'06450'!AC30&gt;0)</f>
        <v>#VALUE!</v>
      </c>
      <c r="AB151" s="689"/>
      <c r="AC151" s="689"/>
    </row>
    <row r="152" spans="2:29">
      <c r="B152" s="178" t="s">
        <v>13</v>
      </c>
      <c r="C152" s="695" t="e">
        <f>AND(ABS(第5表!F25-'06450'!F31)&gt;=10,第5表!F25&gt;'06450'!F31*1.5,第5表!F25-'06450'!F31&gt;0)</f>
        <v>#VALUE!</v>
      </c>
      <c r="D152" s="688" t="e">
        <f>AND(ABS(第5表!G25-'06450'!G31)&gt;=10,第5表!G25&gt;'06450'!G31*1.5,第5表!G25-'06450'!G31&gt;0)</f>
        <v>#VALUE!</v>
      </c>
      <c r="E152" s="688" t="e">
        <f>AND(ABS(第5表!H25-'06450'!H31)&gt;=10,第5表!H25&gt;'06450'!H31*1.5,第5表!H25-'06450'!H31&gt;0)</f>
        <v>#VALUE!</v>
      </c>
      <c r="F152" s="706"/>
      <c r="G152" s="706"/>
      <c r="H152" s="706"/>
      <c r="I152" s="706"/>
      <c r="J152" s="697" t="e">
        <f>AND(ABS(第5表!M25-'06450'!O31)&gt;=10,第5表!M25&gt;'06450'!O31*1.5,第5表!M25-'06450'!O31&gt;0)</f>
        <v>#VALUE!</v>
      </c>
      <c r="K152" s="689"/>
      <c r="L152" s="689"/>
      <c r="M152" s="689"/>
      <c r="N152" s="689"/>
      <c r="O152" s="689"/>
      <c r="P152" s="689"/>
      <c r="Q152" s="706"/>
      <c r="R152" s="706"/>
      <c r="S152" s="689"/>
      <c r="T152" s="689"/>
      <c r="U152" s="689"/>
      <c r="V152" s="689"/>
      <c r="W152" s="706"/>
      <c r="X152" s="706"/>
      <c r="Y152" s="688" t="e">
        <f>AND(ABS(第5表!AB25-'06450'!Z31)&gt;=10,第5表!AB25&gt;'06450'!Z31*1.5,第5表!AB25-'06450'!Z31&gt;0)</f>
        <v>#VALUE!</v>
      </c>
      <c r="Z152" s="696" t="e">
        <f>AND(ABS(第5表!AC25-'06450'!AA31)&gt;=10,第5表!AC25&gt;'06450'!AA31*1.5,第5表!AC25-'06450'!AA31&gt;0)</f>
        <v>#VALUE!</v>
      </c>
      <c r="AA152" s="697" t="e">
        <f>AND(ABS(第5表!AD25-'06450'!AC31)&gt;=10,第5表!AD25&gt;'06450'!AC31*1.5,第5表!AD25-'06450'!AC31&gt;0)</f>
        <v>#VALUE!</v>
      </c>
      <c r="AB152" s="689"/>
      <c r="AC152" s="689"/>
    </row>
    <row r="153" spans="2:29">
      <c r="B153" s="178" t="s">
        <v>14</v>
      </c>
      <c r="C153" s="695" t="e">
        <f>AND(ABS(第5表!F26-'06450'!F32)&gt;=10,第5表!F26&gt;'06450'!F32*1.5,第5表!F26-'06450'!F32&gt;0)</f>
        <v>#VALUE!</v>
      </c>
      <c r="D153" s="688" t="e">
        <f>AND(ABS(第5表!G26-'06450'!G32)&gt;=10,第5表!G26&gt;'06450'!G32*1.5,第5表!G26-'06450'!G32&gt;0)</f>
        <v>#VALUE!</v>
      </c>
      <c r="E153" s="688" t="e">
        <f>AND(ABS(第5表!H26-'06450'!H32)&gt;=10,第5表!H26&gt;'06450'!H32*1.5,第5表!H26-'06450'!H32&gt;0)</f>
        <v>#VALUE!</v>
      </c>
      <c r="F153" s="706"/>
      <c r="G153" s="706"/>
      <c r="H153" s="706"/>
      <c r="I153" s="706"/>
      <c r="J153" s="697" t="e">
        <f>AND(ABS(第5表!M26-'06450'!O32)&gt;=10,第5表!M26&gt;'06450'!O32*1.5,第5表!M26-'06450'!O32&gt;0)</f>
        <v>#VALUE!</v>
      </c>
      <c r="K153" s="689"/>
      <c r="L153" s="689"/>
      <c r="M153" s="689"/>
      <c r="N153" s="689"/>
      <c r="O153" s="689"/>
      <c r="P153" s="689"/>
      <c r="Q153" s="706"/>
      <c r="R153" s="706"/>
      <c r="S153" s="689"/>
      <c r="T153" s="689"/>
      <c r="U153" s="689"/>
      <c r="V153" s="689"/>
      <c r="W153" s="706"/>
      <c r="X153" s="706"/>
      <c r="Y153" s="688" t="e">
        <f>AND(ABS(第5表!AB26-'06450'!Z32)&gt;=10,第5表!AB26&gt;'06450'!Z32*1.5,第5表!AB26-'06450'!Z32&gt;0)</f>
        <v>#VALUE!</v>
      </c>
      <c r="Z153" s="696" t="e">
        <f>AND(ABS(第5表!AC26-'06450'!AA32)&gt;=10,第5表!AC26&gt;'06450'!AA32*1.5,第5表!AC26-'06450'!AA32&gt;0)</f>
        <v>#VALUE!</v>
      </c>
      <c r="AA153" s="697" t="e">
        <f>AND(ABS(第5表!AD26-'06450'!AC32)&gt;=10,第5表!AD26&gt;'06450'!AC32*1.5,第5表!AD26-'06450'!AC32&gt;0)</f>
        <v>#VALUE!</v>
      </c>
      <c r="AB153" s="689"/>
      <c r="AC153" s="689"/>
    </row>
    <row r="154" spans="2:29">
      <c r="B154" s="178" t="s">
        <v>15</v>
      </c>
      <c r="C154" s="695" t="e">
        <f>AND(ABS(第5表!F27-'06450'!F33)&gt;=10,第5表!F27&gt;'06450'!F33*1.5,第5表!F27-'06450'!F33&gt;0)</f>
        <v>#VALUE!</v>
      </c>
      <c r="D154" s="688" t="e">
        <f>AND(ABS(第5表!G27-'06450'!G33)&gt;=10,第5表!G27&gt;'06450'!G33*1.5,第5表!G27-'06450'!G33&gt;0)</f>
        <v>#VALUE!</v>
      </c>
      <c r="E154" s="688" t="e">
        <f>AND(ABS(第5表!H27-'06450'!H33)&gt;=10,第5表!H27&gt;'06450'!H33*1.5,第5表!H27-'06450'!H33&gt;0)</f>
        <v>#VALUE!</v>
      </c>
      <c r="F154" s="706"/>
      <c r="G154" s="706"/>
      <c r="H154" s="706"/>
      <c r="I154" s="706"/>
      <c r="J154" s="697" t="e">
        <f>AND(ABS(第5表!M27-'06450'!O33)&gt;=10,第5表!M27&gt;'06450'!O33*1.5,第5表!M27-'06450'!O33&gt;0)</f>
        <v>#VALUE!</v>
      </c>
      <c r="K154" s="689"/>
      <c r="L154" s="689"/>
      <c r="M154" s="689"/>
      <c r="N154" s="689"/>
      <c r="O154" s="689"/>
      <c r="P154" s="689"/>
      <c r="Q154" s="706"/>
      <c r="R154" s="706"/>
      <c r="S154" s="689"/>
      <c r="T154" s="689"/>
      <c r="U154" s="689"/>
      <c r="V154" s="689"/>
      <c r="W154" s="706"/>
      <c r="X154" s="706"/>
      <c r="Y154" s="688" t="e">
        <f>AND(ABS(第5表!AB27-'06450'!Z33)&gt;=10,第5表!AB27&gt;'06450'!Z33*1.5,第5表!AB27-'06450'!Z33&gt;0)</f>
        <v>#VALUE!</v>
      </c>
      <c r="Z154" s="696" t="e">
        <f>AND(ABS(第5表!AC27-'06450'!AA33)&gt;=10,第5表!AC27&gt;'06450'!AA33*1.5,第5表!AC27-'06450'!AA33&gt;0)</f>
        <v>#VALUE!</v>
      </c>
      <c r="AA154" s="697" t="e">
        <f>AND(ABS(第5表!AD27-'06450'!AC33)&gt;=10,第5表!AD27&gt;'06450'!AC33*1.5,第5表!AD27-'06450'!AC33&gt;0)</f>
        <v>#VALUE!</v>
      </c>
      <c r="AB154" s="689"/>
      <c r="AC154" s="689"/>
    </row>
    <row r="155" spans="2:29">
      <c r="B155" s="698" t="s">
        <v>16</v>
      </c>
      <c r="C155" s="695" t="b">
        <f>AND(ABS(第5表!F28-SUM('06450'!F34:'06450'!F39))&gt;=10,第5表!F28&gt;SUM('06450'!F34:'06450'!F39)*1.5,第5表!F28-SUM('06450'!F34:'06450'!F39)&gt;0)</f>
        <v>0</v>
      </c>
      <c r="D155" s="688" t="b">
        <f>AND(ABS(第5表!G28-SUM('06450'!G34:'06450'!G39))&gt;=10,第5表!G28&gt;SUM('06450'!G34:'06450'!G39)*1.5,第5表!G28-SUM('06450'!G34:'06450'!G39)&gt;0)</f>
        <v>0</v>
      </c>
      <c r="E155" s="688" t="b">
        <f>AND(ABS(第5表!H28-SUM('06450'!H34:'06450'!H39))&gt;=10,第5表!H28&gt;SUM('06450'!H34:'06450'!H39)*1.5,第5表!H28-SUM('06450'!H34:'06450'!H39)&gt;0)</f>
        <v>0</v>
      </c>
      <c r="F155" s="706"/>
      <c r="G155" s="706"/>
      <c r="H155" s="706"/>
      <c r="I155" s="706"/>
      <c r="J155" s="697" t="b">
        <f>AND(ABS(第5表!M28-SUM('06450'!O34:'06450'!O39))&gt;=10,第5表!M28&gt;SUM('06450'!O34:'06450'!O39)*1.5,第5表!M28-SUM('06450'!O34:'06450'!O39)&gt;0)</f>
        <v>0</v>
      </c>
      <c r="K155" s="689"/>
      <c r="L155" s="689"/>
      <c r="M155" s="689"/>
      <c r="N155" s="689"/>
      <c r="O155" s="689"/>
      <c r="P155" s="689"/>
      <c r="Q155" s="706"/>
      <c r="R155" s="706"/>
      <c r="S155" s="689"/>
      <c r="T155" s="689"/>
      <c r="U155" s="689"/>
      <c r="V155" s="689"/>
      <c r="W155" s="706"/>
      <c r="X155" s="706"/>
      <c r="Y155" s="688" t="b">
        <f>AND(ABS(第5表!AB28-SUM('06450'!Z34:'06450'!Z39))&gt;=10,第5表!AB28&gt;SUM('06450'!Z34:'06450'!Z39)*1.5,第5表!AB28-SUM('06450'!Z34:'06450'!Z39)&gt;0)</f>
        <v>0</v>
      </c>
      <c r="Z155" s="696" t="b">
        <f>AND(ABS(第5表!AC28-SUM('06450'!AA34:'06450'!AA39))&gt;=10,第5表!AC28&gt;SUM('06450'!AA34:'06450'!AA39)*1.5,第5表!AC28-SUM('06450'!AA34:'06450'!AA39)&gt;0)</f>
        <v>0</v>
      </c>
      <c r="AA155" s="697" t="b">
        <f>AND(ABS(第5表!AD28-SUM('06450'!AC34:'06450'!AC39))&gt;=10,第5表!AD28&gt;SUM('06450'!AC34:'06450'!AC39)*1.5,第5表!AD28-SUM('06450'!AC34:'06450'!AC39)&gt;0)</f>
        <v>0</v>
      </c>
      <c r="AB155" s="689"/>
      <c r="AC155" s="689"/>
    </row>
    <row r="156" spans="2:29">
      <c r="B156" s="178" t="s">
        <v>17</v>
      </c>
      <c r="C156" s="695" t="e">
        <f>AND(ABS(第5表!F29-'06450'!F40)&gt;=10,第5表!F29&gt;'06450'!F40*1.5,第5表!F29-'06450'!F40&gt;0)</f>
        <v>#VALUE!</v>
      </c>
      <c r="D156" s="688" t="e">
        <f>AND(ABS(第5表!G29-'06450'!G40)&gt;=10,第5表!G29&gt;'06450'!G40*1.5,第5表!G29-'06450'!G40&gt;0)</f>
        <v>#VALUE!</v>
      </c>
      <c r="E156" s="688" t="e">
        <f>AND(ABS(第5表!H29-'06450'!H40)&gt;=10,第5表!H29&gt;'06450'!H40*1.5,第5表!H29-'06450'!H40&gt;0)</f>
        <v>#VALUE!</v>
      </c>
      <c r="F156" s="706"/>
      <c r="G156" s="706"/>
      <c r="H156" s="706"/>
      <c r="I156" s="706"/>
      <c r="J156" s="697" t="e">
        <f>AND(ABS(第5表!M29-'06450'!O40)&gt;=10,第5表!M29&gt;'06450'!O40*1.5,第5表!M29-'06450'!O40&gt;0)</f>
        <v>#VALUE!</v>
      </c>
      <c r="K156" s="689"/>
      <c r="L156" s="689"/>
      <c r="M156" s="689"/>
      <c r="N156" s="689"/>
      <c r="O156" s="689"/>
      <c r="P156" s="689"/>
      <c r="Q156" s="706"/>
      <c r="R156" s="706"/>
      <c r="S156" s="689"/>
      <c r="T156" s="689"/>
      <c r="U156" s="689"/>
      <c r="V156" s="689"/>
      <c r="W156" s="706"/>
      <c r="X156" s="706"/>
      <c r="Y156" s="688" t="e">
        <f>AND(ABS(第5表!AB29-'06450'!Z40)&gt;=10,第5表!AB29&gt;'06450'!Z40*1.5,第5表!AB29-'06450'!Z40&gt;0)</f>
        <v>#VALUE!</v>
      </c>
      <c r="Z156" s="696" t="e">
        <f>AND(ABS(第5表!AC29-'06450'!AA40)&gt;=10,第5表!AC29&gt;'06450'!AA40*1.5,第5表!AC29-'06450'!AA40&gt;0)</f>
        <v>#VALUE!</v>
      </c>
      <c r="AA156" s="697" t="e">
        <f>AND(ABS(第5表!AD29-'06450'!AC40)&gt;=10,第5表!AD29&gt;'06450'!AC40*1.5,第5表!AD29-'06450'!AC40&gt;0)</f>
        <v>#VALUE!</v>
      </c>
      <c r="AB156" s="689"/>
      <c r="AC156" s="689"/>
    </row>
    <row r="157" spans="2:29">
      <c r="B157" s="178" t="s">
        <v>18</v>
      </c>
      <c r="C157" s="695" t="e">
        <f>AND(ABS(第5表!F30-'06450'!F41)&gt;=10,第5表!F30&gt;'06450'!F41*1.5,第5表!F30-'06450'!F41&gt;0)</f>
        <v>#VALUE!</v>
      </c>
      <c r="D157" s="688" t="e">
        <f>AND(ABS(第5表!G30-'06450'!G41)&gt;=10,第5表!G30&gt;'06450'!G41*1.5,第5表!G30-'06450'!G41&gt;0)</f>
        <v>#VALUE!</v>
      </c>
      <c r="E157" s="688" t="e">
        <f>AND(ABS(第5表!H30-'06450'!H41)&gt;=10,第5表!H30&gt;'06450'!H41*1.5,第5表!H30-'06450'!H41&gt;0)</f>
        <v>#VALUE!</v>
      </c>
      <c r="F157" s="706"/>
      <c r="G157" s="706"/>
      <c r="H157" s="706"/>
      <c r="I157" s="706"/>
      <c r="J157" s="697" t="e">
        <f>AND(ABS(第5表!M30-'06450'!O41)&gt;=10,第5表!M30&gt;'06450'!O41*1.5,第5表!M30-'06450'!O41&gt;0)</f>
        <v>#VALUE!</v>
      </c>
      <c r="K157" s="689"/>
      <c r="L157" s="689"/>
      <c r="M157" s="689"/>
      <c r="N157" s="689"/>
      <c r="O157" s="689"/>
      <c r="P157" s="689"/>
      <c r="Q157" s="706"/>
      <c r="R157" s="706"/>
      <c r="S157" s="689"/>
      <c r="T157" s="689"/>
      <c r="U157" s="689"/>
      <c r="V157" s="689"/>
      <c r="W157" s="706"/>
      <c r="X157" s="706"/>
      <c r="Y157" s="688" t="e">
        <f>AND(ABS(第5表!AB30-'06450'!Z41)&gt;=10,第5表!AB30&gt;'06450'!Z41*1.5,第5表!AB30-'06450'!Z41&gt;0)</f>
        <v>#VALUE!</v>
      </c>
      <c r="Z157" s="696" t="e">
        <f>AND(ABS(第5表!AC30-'06450'!AA41)&gt;=10,第5表!AC30&gt;'06450'!AA41*1.5,第5表!AC30-'06450'!AA41&gt;0)</f>
        <v>#VALUE!</v>
      </c>
      <c r="AA157" s="697" t="e">
        <f>AND(ABS(第5表!AD30-'06450'!AC41)&gt;=10,第5表!AD30&gt;'06450'!AC41*1.5,第5表!AD30-'06450'!AC41&gt;0)</f>
        <v>#VALUE!</v>
      </c>
      <c r="AB157" s="689"/>
      <c r="AC157" s="689"/>
    </row>
    <row r="158" spans="2:29">
      <c r="B158" s="698" t="s">
        <v>19</v>
      </c>
      <c r="C158" s="695" t="b">
        <f>AND(ABS(第5表!F31-SUM('06450'!F42:'06450'!F45))&gt;=10,第5表!F31&gt;SUM('06450'!F42:'06450'!F45)*1.5,第5表!F31-SUM('06450'!F42:'06450'!F45)&gt;0)</f>
        <v>0</v>
      </c>
      <c r="D158" s="688" t="b">
        <f>AND(ABS(第5表!G31-SUM('06450'!G42:'06450'!G45))&gt;=10,第5表!G31&gt;SUM('06450'!G42:'06450'!G45)*1.5,第5表!G31-SUM('06450'!G42:'06450'!G45)&gt;0)</f>
        <v>0</v>
      </c>
      <c r="E158" s="688" t="b">
        <f>AND(ABS(第5表!H31-SUM('06450'!H42:'06450'!H45))&gt;=10,第5表!H31&gt;SUM('06450'!H42:'06450'!H45)*1.5,第5表!H31-SUM('06450'!H42:'06450'!H45)&gt;0)</f>
        <v>0</v>
      </c>
      <c r="F158" s="706"/>
      <c r="G158" s="706"/>
      <c r="H158" s="706"/>
      <c r="I158" s="706"/>
      <c r="J158" s="697" t="b">
        <f>AND(ABS(第5表!M31-SUM('06450'!O42:'06450'!O45))&gt;=10,第5表!M31&gt;SUM('06450'!O42:'06450'!O45)*1.5,第5表!M31-SUM('06450'!O42:'06450'!O45)&gt;0)</f>
        <v>0</v>
      </c>
      <c r="K158" s="689"/>
      <c r="L158" s="689"/>
      <c r="M158" s="689"/>
      <c r="N158" s="689"/>
      <c r="O158" s="689"/>
      <c r="P158" s="689"/>
      <c r="Q158" s="706"/>
      <c r="R158" s="706"/>
      <c r="S158" s="689"/>
      <c r="T158" s="689"/>
      <c r="U158" s="689"/>
      <c r="V158" s="689"/>
      <c r="W158" s="706"/>
      <c r="X158" s="706"/>
      <c r="Y158" s="688" t="b">
        <f>AND(ABS(第5表!AB31-SUM('06450'!Z42:'06450'!Z45))&gt;=10,第5表!AB31&gt;SUM('06450'!Z42:'06450'!Z45)*1.5,第5表!AB31-SUM('06450'!Z42:'06450'!Z45)&gt;0)</f>
        <v>0</v>
      </c>
      <c r="Z158" s="696" t="b">
        <f>AND(ABS(第5表!AC31-SUM('06450'!AA42:'06450'!AA45))&gt;=10,第5表!AC31&gt;SUM('06450'!AA42:'06450'!AA45)*1.5,第5表!AC31-SUM('06450'!AA42:'06450'!AA45)&gt;0)</f>
        <v>0</v>
      </c>
      <c r="AA158" s="697" t="b">
        <f>AND(ABS(第5表!AD31-SUM('06450'!AC42:'06450'!AC45))&gt;=10,第5表!AD31&gt;SUM('06450'!AC42:'06450'!AC45)*1.5,第5表!AD31-SUM('06450'!AC42:'06450'!AC45)&gt;0)</f>
        <v>0</v>
      </c>
      <c r="AB158" s="689"/>
      <c r="AC158" s="689"/>
    </row>
    <row r="159" spans="2:29">
      <c r="B159" s="178" t="s">
        <v>20</v>
      </c>
      <c r="C159" s="695" t="e">
        <f>AND(ABS(第5表!F32-'06450'!F46)&gt;=10,第5表!F32&gt;'06450'!F46*1.5,第5表!F32-'06450'!F46&gt;0)</f>
        <v>#VALUE!</v>
      </c>
      <c r="D159" s="688" t="e">
        <f>AND(ABS(第5表!G32-'06450'!G46)&gt;=10,第5表!G32&gt;'06450'!G46*1.5,第5表!G32-'06450'!G46&gt;0)</f>
        <v>#VALUE!</v>
      </c>
      <c r="E159" s="688" t="e">
        <f>AND(ABS(第5表!H32-'06450'!H46)&gt;=10,第5表!H32&gt;'06450'!H46*1.5,第5表!H32-'06450'!H46&gt;0)</f>
        <v>#VALUE!</v>
      </c>
      <c r="F159" s="706"/>
      <c r="G159" s="706"/>
      <c r="H159" s="706"/>
      <c r="I159" s="706"/>
      <c r="J159" s="697" t="e">
        <f>AND(ABS(第5表!M32-'06450'!O46)&gt;=10,第5表!M32&gt;'06450'!O46*1.5,第5表!M32-'06450'!O46&gt;0)</f>
        <v>#VALUE!</v>
      </c>
      <c r="K159" s="689"/>
      <c r="L159" s="689"/>
      <c r="M159" s="689"/>
      <c r="N159" s="689"/>
      <c r="O159" s="689"/>
      <c r="P159" s="689"/>
      <c r="Q159" s="706"/>
      <c r="R159" s="706"/>
      <c r="S159" s="689"/>
      <c r="T159" s="689"/>
      <c r="U159" s="689"/>
      <c r="V159" s="689"/>
      <c r="W159" s="706"/>
      <c r="X159" s="706"/>
      <c r="Y159" s="688" t="e">
        <f>AND(ABS(第5表!AB32-'06450'!Z46)&gt;=10,第5表!AB32&gt;'06450'!Z46*1.5,第5表!AB32-'06450'!Z46&gt;0)</f>
        <v>#VALUE!</v>
      </c>
      <c r="Z159" s="696" t="e">
        <f>AND(ABS(第5表!AC32-'06450'!AA46)&gt;=10,第5表!AC32&gt;'06450'!AA46*1.5,第5表!AC32-'06450'!AA46&gt;0)</f>
        <v>#VALUE!</v>
      </c>
      <c r="AA159" s="697" t="e">
        <f>AND(ABS(第5表!AD32-'06450'!AC46)&gt;=10,第5表!AD32&gt;'06450'!AC46*1.5,第5表!AD32-'06450'!AC46&gt;0)</f>
        <v>#VALUE!</v>
      </c>
      <c r="AB159" s="689"/>
      <c r="AC159" s="689"/>
    </row>
    <row r="160" spans="2:29">
      <c r="B160" s="178" t="s">
        <v>21</v>
      </c>
      <c r="C160" s="695" t="e">
        <f>AND(ABS(第5表!F33-'06450'!F47)&gt;=10,第5表!F33&gt;'06450'!F47*1.5,第5表!F33-'06450'!F47&gt;0)</f>
        <v>#VALUE!</v>
      </c>
      <c r="D160" s="688" t="e">
        <f>AND(ABS(第5表!G33-'06450'!G47)&gt;=10,第5表!G33&gt;'06450'!G47*1.5,第5表!G33-'06450'!G47&gt;0)</f>
        <v>#VALUE!</v>
      </c>
      <c r="E160" s="688" t="e">
        <f>AND(ABS(第5表!H33-'06450'!H47)&gt;=10,第5表!H33&gt;'06450'!H47*1.5,第5表!H33-'06450'!H47&gt;0)</f>
        <v>#VALUE!</v>
      </c>
      <c r="F160" s="706"/>
      <c r="G160" s="706"/>
      <c r="H160" s="706"/>
      <c r="I160" s="706"/>
      <c r="J160" s="697" t="e">
        <f>AND(ABS(第5表!M33-'06450'!O47)&gt;=10,第5表!M33&gt;'06450'!O47*1.5,第5表!M33-'06450'!O47&gt;0)</f>
        <v>#VALUE!</v>
      </c>
      <c r="K160" s="689"/>
      <c r="L160" s="689"/>
      <c r="M160" s="689"/>
      <c r="N160" s="689"/>
      <c r="O160" s="689"/>
      <c r="P160" s="689"/>
      <c r="Q160" s="706"/>
      <c r="R160" s="706"/>
      <c r="S160" s="689"/>
      <c r="T160" s="689"/>
      <c r="U160" s="689"/>
      <c r="V160" s="689"/>
      <c r="W160" s="706"/>
      <c r="X160" s="706"/>
      <c r="Y160" s="688" t="e">
        <f>AND(ABS(第5表!AB33-'06450'!Z47)&gt;=10,第5表!AB33&gt;'06450'!Z47*1.5,第5表!AB33-'06450'!Z47&gt;0)</f>
        <v>#VALUE!</v>
      </c>
      <c r="Z160" s="696" t="e">
        <f>AND(ABS(第5表!AC33-'06450'!AA47)&gt;=10,第5表!AC33&gt;'06450'!AA47*1.5,第5表!AC33-'06450'!AA47&gt;0)</f>
        <v>#VALUE!</v>
      </c>
      <c r="AA160" s="697" t="e">
        <f>AND(ABS(第5表!AD33-'06450'!AC47)&gt;=10,第5表!AD33&gt;'06450'!AC47*1.5,第5表!AD33-'06450'!AC47&gt;0)</f>
        <v>#VALUE!</v>
      </c>
      <c r="AB160" s="689"/>
      <c r="AC160" s="689"/>
    </row>
    <row r="161" spans="1:29">
      <c r="C161" s="695"/>
      <c r="D161" s="688"/>
      <c r="E161" s="688"/>
      <c r="F161" s="696"/>
      <c r="G161" s="695"/>
      <c r="H161" s="688"/>
      <c r="I161" s="696"/>
      <c r="J161" s="697"/>
      <c r="K161" s="689"/>
      <c r="L161" s="689"/>
      <c r="M161" s="689"/>
      <c r="N161" s="689"/>
      <c r="O161" s="689"/>
      <c r="P161" s="689"/>
      <c r="Q161" s="695"/>
      <c r="R161" s="696"/>
      <c r="S161" s="689"/>
      <c r="T161" s="689"/>
      <c r="U161" s="689"/>
      <c r="V161" s="689"/>
      <c r="W161" s="695"/>
      <c r="X161" s="688"/>
      <c r="Y161" s="688"/>
      <c r="Z161" s="696"/>
      <c r="AA161" s="697"/>
      <c r="AB161" s="689"/>
      <c r="AC161" s="689"/>
    </row>
    <row r="162" spans="1:29">
      <c r="B162" s="178" t="s">
        <v>22</v>
      </c>
      <c r="C162" s="695" t="e">
        <f>AND(ABS(第5表!F35-'06450'!F49)&gt;=10,第5表!F35&gt;'06450'!F49*1.5,第5表!F35-'06450'!F49&gt;0)</f>
        <v>#VALUE!</v>
      </c>
      <c r="D162" s="688" t="e">
        <f>AND(ABS(第5表!G35-'06450'!G49)&gt;=10,第5表!G35&gt;'06450'!G49*1.5,第5表!G35-'06450'!G49&gt;0)</f>
        <v>#VALUE!</v>
      </c>
      <c r="E162" s="688" t="e">
        <f>AND(ABS(第5表!H35-'06450'!H49)&gt;=10,第5表!H35&gt;'06450'!H49*1.5,第5表!H35-'06450'!H49&gt;0)</f>
        <v>#VALUE!</v>
      </c>
      <c r="F162" s="696" t="e">
        <f>AND(ABS(第5表!I35-'06450'!I49)&gt;=10,第5表!I35&gt;'06450'!I49*1.5,第5表!I35-'06450'!I49&gt;0)</f>
        <v>#VALUE!</v>
      </c>
      <c r="G162" s="695" t="e">
        <f>AND(ABS(第5表!J35-'06450'!K49)&gt;=10,第5表!J35&gt;'06450'!K49*1.5,第5表!J35-'06450'!K49&gt;0)</f>
        <v>#VALUE!</v>
      </c>
      <c r="H162" s="688" t="e">
        <f>AND(ABS(第5表!K35-'06450'!L49)&gt;=10,第5表!K35&gt;'06450'!L49*1.5,第5表!K35-'06450'!L49&gt;0)</f>
        <v>#VALUE!</v>
      </c>
      <c r="I162" s="696" t="e">
        <f>AND(ABS(第5表!L35-'06450'!M49)&gt;=10,第5表!L35&gt;'06450'!M49*1.5,第5表!L35-'06450'!M49&gt;0)</f>
        <v>#VALUE!</v>
      </c>
      <c r="J162" s="706"/>
      <c r="K162" s="689"/>
      <c r="L162" s="689"/>
      <c r="M162" s="689"/>
      <c r="N162" s="689"/>
      <c r="O162" s="689"/>
      <c r="P162" s="689"/>
      <c r="Q162" s="695" t="e">
        <f>AND(ABS(第5表!T35-'06450'!U49)&gt;=10,第5表!T35&gt;'06450'!U49*1.5,第5表!T35-'06450'!U49&gt;0)</f>
        <v>#VALUE!</v>
      </c>
      <c r="R162" s="696" t="e">
        <f>AND(ABS(第5表!U35-'06450'!V49)&gt;=10,第5表!U35&gt;'06450'!V49*1.5,第5表!U35-'06450'!V49&gt;0)</f>
        <v>#VALUE!</v>
      </c>
      <c r="S162" s="689"/>
      <c r="T162" s="689"/>
      <c r="U162" s="689"/>
      <c r="V162" s="689"/>
      <c r="W162" s="695" t="e">
        <f>AND(ABS(第5表!Z35-'06450'!X49)&gt;=10,第5表!Z35&gt;'06450'!X49*1.5,第5表!Z35-'06450'!X49&gt;0)</f>
        <v>#VALUE!</v>
      </c>
      <c r="X162" s="706"/>
      <c r="Y162" s="688" t="e">
        <f>AND(ABS(第5表!AB35-'06450'!Z49)&gt;=10,第5表!AB35&gt;'06450'!Z49*1.5,第5表!AB35-'06450'!Z49&gt;0)</f>
        <v>#VALUE!</v>
      </c>
      <c r="Z162" s="696" t="e">
        <f>AND(ABS(第5表!AC35-'06450'!AA49)&gt;=10,第5表!AC35&gt;'06450'!AA49*1.5,第5表!AC35-'06450'!AA49&gt;0)</f>
        <v>#VALUE!</v>
      </c>
      <c r="AA162" s="697" t="e">
        <f>AND(ABS(第5表!AD35-'06450'!AC49)&gt;=10,第5表!AD35&gt;'06450'!AC49*1.5,第5表!AD35-'06450'!AC49&gt;0)</f>
        <v>#VALUE!</v>
      </c>
      <c r="AB162" s="689"/>
      <c r="AC162" s="689"/>
    </row>
    <row r="163" spans="1:29">
      <c r="B163" s="178" t="s">
        <v>77</v>
      </c>
      <c r="C163" s="695" t="e">
        <f>AND(ABS(第5表!F36-'06450'!F51)&gt;=10,第5表!F36&gt;'06450'!F51*1.5,第5表!F36-'06450'!F51&gt;0)</f>
        <v>#VALUE!</v>
      </c>
      <c r="D163" s="688" t="e">
        <f>AND(ABS(第5表!G36-'06450'!G51)&gt;=10,第5表!G36&gt;'06450'!G51*1.5,第5表!G36-'06450'!G51&gt;0)</f>
        <v>#VALUE!</v>
      </c>
      <c r="E163" s="688" t="e">
        <f>AND(ABS(第5表!H36-'06450'!H51)&gt;=10,第5表!H36&gt;'06450'!H51*1.5,第5表!H36-'06450'!H51&gt;0)</f>
        <v>#VALUE!</v>
      </c>
      <c r="F163" s="706"/>
      <c r="G163" s="706"/>
      <c r="H163" s="706"/>
      <c r="I163" s="706"/>
      <c r="J163" s="697" t="e">
        <f>AND(ABS(第5表!M36-'06450'!O51)&gt;=10,第5表!M36&gt;'06450'!O51*1.5,第5表!M36-'06450'!O51&gt;0)</f>
        <v>#VALUE!</v>
      </c>
      <c r="K163" s="689"/>
      <c r="L163" s="689"/>
      <c r="M163" s="689"/>
      <c r="N163" s="689"/>
      <c r="O163" s="689"/>
      <c r="P163" s="689"/>
      <c r="Q163" s="706"/>
      <c r="R163" s="706"/>
      <c r="S163" s="689"/>
      <c r="T163" s="689"/>
      <c r="U163" s="689"/>
      <c r="V163" s="689"/>
      <c r="W163" s="706"/>
      <c r="X163" s="706"/>
      <c r="Y163" s="688" t="e">
        <f>AND(ABS(第5表!AB36-'06450'!Z51)&gt;=10,第5表!AB36&gt;'06450'!Z51*1.5,第5表!AB36-'06450'!Z51&gt;0)</f>
        <v>#VALUE!</v>
      </c>
      <c r="Z163" s="696" t="e">
        <f>AND(ABS(第5表!AC36-'06450'!AA51)&gt;=10,第5表!AC36&gt;'06450'!AA51*1.5,第5表!AC36-'06450'!AA51&gt;0)</f>
        <v>#VALUE!</v>
      </c>
      <c r="AA163" s="697" t="e">
        <f>AND(ABS(第5表!AD36-'06450'!AC51)&gt;=10,第5表!AD36&gt;'06450'!AC51*1.5,第5表!AD36-'06450'!AC51&gt;0)</f>
        <v>#VALUE!</v>
      </c>
      <c r="AB163" s="689"/>
      <c r="AC163" s="689"/>
    </row>
    <row r="164" spans="1:29">
      <c r="A164" t="s">
        <v>562</v>
      </c>
      <c r="B164" s="178" t="s">
        <v>561</v>
      </c>
      <c r="C164" s="699" t="e">
        <f>AND(ABS(第5表!F16-'06450'!F14)&gt;=10, (ABS(第5表!F16-'06450'!F14)/ABS('06450'!F14))&gt;50%,第5表!F16-'06450'!F14&lt;0)</f>
        <v>#VALUE!</v>
      </c>
      <c r="D164" s="690" t="e">
        <f>AND(ABS(第5表!G16-'06450'!G14)&gt;=10, (ABS(第5表!G16-'06450'!G14)/ABS('06450'!G14))&gt;50%,第5表!G16-'06450'!G14&lt;0)</f>
        <v>#VALUE!</v>
      </c>
      <c r="E164" s="690" t="e">
        <f>AND(ABS(第5表!H16-'06450'!H14)&gt;=10, (ABS(第5表!H16-'06450'!H14)/ABS('06450'!H14))&gt;50%,第5表!H16-'06450'!H14&lt;0)</f>
        <v>#VALUE!</v>
      </c>
      <c r="F164" s="700" t="e">
        <f>AND(ABS(第5表!I16-'06450'!I14)&gt;=10, (ABS(第5表!I16-'06450'!I14)/ABS('06450'!I14))&gt;50%,第5表!I16-'06450'!I14&lt;0)</f>
        <v>#VALUE!</v>
      </c>
      <c r="G164" s="699" t="e">
        <f>AND(ABS(第5表!J16-'06450'!K14)&gt;=10, (ABS(第5表!J16-'06450'!K14)/ABS('06450'!K14))&gt;50%,第5表!J16-'06450'!K14&lt;0)</f>
        <v>#VALUE!</v>
      </c>
      <c r="H164" s="690" t="e">
        <f>AND(ABS(第5表!K16-'06450'!L14)&gt;=10, (ABS(第5表!K16-'06450'!L14)/ABS('06450'!L14))&gt;50%,第5表!K16-'06450'!L14&lt;0)</f>
        <v>#VALUE!</v>
      </c>
      <c r="I164" s="700" t="e">
        <f>AND(ABS(第5表!L16-'06450'!M14)&gt;=10, (ABS(第5表!L16-'06450'!M14)/ABS('06450'!M14))&gt;50%,第5表!L16-'06450'!M14&lt;0)</f>
        <v>#VALUE!</v>
      </c>
      <c r="J164" s="707"/>
      <c r="K164" s="689"/>
      <c r="L164" s="689"/>
      <c r="M164" s="689"/>
      <c r="N164" s="689"/>
      <c r="O164" s="689"/>
      <c r="P164" s="689"/>
      <c r="Q164" s="699" t="e">
        <f>AND(ABS(第5表!T16-'06450'!U14)&gt;=10, (ABS(第5表!T16-'06450'!U14)/ABS('06450'!U14))&gt;50%,第5表!T16-'06450'!U14&lt;0)</f>
        <v>#VALUE!</v>
      </c>
      <c r="R164" s="700" t="e">
        <f>AND(ABS(第5表!U16-'06450'!V14)&gt;=10, (ABS(第5表!U16-'06450'!V14)/ABS('06450'!V14))&gt;50%,第5表!U16-'06450'!V14&lt;0)</f>
        <v>#VALUE!</v>
      </c>
      <c r="S164" s="689"/>
      <c r="T164" s="689"/>
      <c r="U164" s="689"/>
      <c r="V164" s="689"/>
      <c r="W164" s="707"/>
      <c r="X164" s="690" t="e">
        <f>AND(ABS(第5表!AA16-'06450'!Y14)&gt;=10, (ABS(第5表!AA16-'06450'!Y14)/ABS('06450'!Y14))&gt;50%,第5表!AA16-'06450'!Y14&lt;0)</f>
        <v>#VALUE!</v>
      </c>
      <c r="Y164" s="690" t="e">
        <f>AND(ABS(第5表!AB16-'06450'!Z14)&gt;=10, (ABS(第5表!AB16-'06450'!Z14)/ABS('06450'!Z14))&gt;50%,第5表!AB16-'06450'!Z14&lt;0)</f>
        <v>#VALUE!</v>
      </c>
      <c r="Z164" s="700" t="e">
        <f>AND(ABS(第5表!AC16-'06450'!AA14)&gt;=10, (ABS(第5表!AC16-'06450'!AA14)/ABS('06450'!AA14))&gt;50%,第5表!AC16-'06450'!AA14&lt;0)</f>
        <v>#VALUE!</v>
      </c>
      <c r="AA164" s="701" t="e">
        <f>AND(ABS(第5表!AD16-'06450'!AC14)&gt;=10, (ABS(第5表!AD16-'06450'!AC14)/ABS('06450'!AC14))&gt;50%,第5表!AD16-'06450'!AC14&lt;0)</f>
        <v>#VALUE!</v>
      </c>
      <c r="AB164" s="689"/>
      <c r="AC164" s="689"/>
    </row>
    <row r="165" spans="1:29">
      <c r="B165" s="178" t="s">
        <v>24</v>
      </c>
      <c r="C165" s="699" t="e">
        <f>AND(ABS(第5表!F17-'06450'!F15)&gt;=10, (ABS(第5表!F17-'06450'!F15)/ABS('06450'!F15))&gt;50%,第5表!F17-'06450'!F15&lt;0)</f>
        <v>#VALUE!</v>
      </c>
      <c r="D165" s="690" t="e">
        <f>AND(ABS(第5表!G17-'06450'!G15)&gt;=10, (ABS(第5表!G17-'06450'!G15)/ABS('06450'!G15))&gt;50%,第5表!G17-'06450'!G15&lt;0)</f>
        <v>#VALUE!</v>
      </c>
      <c r="E165" s="690" t="e">
        <f>AND(ABS(第5表!H17-'06450'!H15)&gt;=10, (ABS(第5表!H17-'06450'!H15)/ABS('06450'!H15))&gt;50%,第5表!H17-'06450'!H15&lt;0)</f>
        <v>#VALUE!</v>
      </c>
      <c r="F165" s="700" t="e">
        <f>AND(ABS(第5表!I17-'06450'!I15)&gt;=10, (ABS(第5表!I17-'06450'!I15)/ABS('06450'!I15))&gt;50%,第5表!I17-'06450'!I15&lt;0)</f>
        <v>#VALUE!</v>
      </c>
      <c r="G165" s="699" t="e">
        <f>AND(ABS(第5表!J17-'06450'!K15)&gt;=10, (ABS(第5表!J17-'06450'!K15)/ABS('06450'!K15))&gt;50%,第5表!J17-'06450'!K15&lt;0)</f>
        <v>#VALUE!</v>
      </c>
      <c r="H165" s="690" t="e">
        <f>AND(ABS(第5表!K17-'06450'!L15)&gt;=10, (ABS(第5表!K17-'06450'!L15)/ABS('06450'!L15))&gt;50%,第5表!K17-'06450'!L15&lt;0)</f>
        <v>#VALUE!</v>
      </c>
      <c r="I165" s="700" t="e">
        <f>AND(ABS(第5表!L17-'06450'!M15)&gt;=10, (ABS(第5表!L17-'06450'!M15)/ABS('06450'!M15))&gt;50%,第5表!L17-'06450'!M15&lt;0)</f>
        <v>#VALUE!</v>
      </c>
      <c r="J165" s="707"/>
      <c r="K165" s="689"/>
      <c r="L165" s="689"/>
      <c r="M165" s="689"/>
      <c r="N165" s="689"/>
      <c r="O165" s="689"/>
      <c r="P165" s="689"/>
      <c r="Q165" s="699" t="e">
        <f>AND(ABS(第5表!T17-'06450'!U15)&gt;=10, (ABS(第5表!T17-'06450'!U15)/ABS('06450'!U15))&gt;50%,第5表!T17-'06450'!U15&lt;0)</f>
        <v>#VALUE!</v>
      </c>
      <c r="R165" s="700" t="e">
        <f>AND(ABS(第5表!U17-'06450'!V15)&gt;=10, (ABS(第5表!U17-'06450'!V15)/ABS('06450'!V15))&gt;50%,第5表!U17-'06450'!V15&lt;0)</f>
        <v>#VALUE!</v>
      </c>
      <c r="S165" s="689"/>
      <c r="T165" s="689"/>
      <c r="U165" s="689"/>
      <c r="V165" s="689"/>
      <c r="W165" s="707"/>
      <c r="X165" s="690" t="e">
        <f>AND(ABS(第5表!AA17-'06450'!Y15)&gt;=10, (ABS(第5表!AA17-'06450'!Y15)/ABS('06450'!Y15))&gt;50%,第5表!AA17-'06450'!Y15&lt;0)</f>
        <v>#VALUE!</v>
      </c>
      <c r="Y165" s="690" t="e">
        <f>AND(ABS(第5表!AB17-'06450'!Z15)&gt;=10, (ABS(第5表!AB17-'06450'!Z15)/ABS('06450'!Z15))&gt;50%,第5表!AB17-'06450'!Z15&lt;0)</f>
        <v>#VALUE!</v>
      </c>
      <c r="Z165" s="700" t="e">
        <f>AND(ABS(第5表!AC17-'06450'!AA15)&gt;=10, (ABS(第5表!AC17-'06450'!AA15)/ABS('06450'!AA15))&gt;50%,第5表!AC17-'06450'!AA15&lt;0)</f>
        <v>#VALUE!</v>
      </c>
      <c r="AA165" s="701" t="e">
        <f>AND(ABS(第5表!AD17-'06450'!AC15)&gt;=10, (ABS(第5表!AD17-'06450'!AC15)/ABS('06450'!AC15))&gt;50%,第5表!AD17-'06450'!AC15&lt;0)</f>
        <v>#VALUE!</v>
      </c>
      <c r="AB165" s="689"/>
      <c r="AC165" s="689"/>
    </row>
    <row r="166" spans="1:29">
      <c r="B166" s="178" t="s">
        <v>25</v>
      </c>
      <c r="C166" s="699" t="e">
        <f>AND(ABS(第5表!F18-'06450'!F16)&gt;=10, (ABS(第5表!F18-'06450'!F16)/ABS('06450'!F16))&gt;50%,第5表!F18-'06450'!F16&lt;0)</f>
        <v>#VALUE!</v>
      </c>
      <c r="D166" s="690" t="e">
        <f>AND(ABS(第5表!G18-'06450'!G16)&gt;=10, (ABS(第5表!G18-'06450'!G16)/ABS('06450'!G16))&gt;50%,第5表!G18-'06450'!G16&lt;0)</f>
        <v>#VALUE!</v>
      </c>
      <c r="E166" s="690" t="e">
        <f>AND(ABS(第5表!H18-'06450'!H16)&gt;=10, (ABS(第5表!H18-'06450'!H16)/ABS('06450'!H16))&gt;50%,第5表!H18-'06450'!H16&lt;0)</f>
        <v>#VALUE!</v>
      </c>
      <c r="F166" s="700" t="e">
        <f>AND(ABS(第5表!I18-'06450'!I16)&gt;=10, (ABS(第5表!I18-'06450'!I16)/ABS('06450'!I16))&gt;50%,第5表!I18-'06450'!I16&lt;0)</f>
        <v>#VALUE!</v>
      </c>
      <c r="G166" s="699" t="e">
        <f>AND(ABS(第5表!J18-'06450'!K16)&gt;=10, (ABS(第5表!J18-'06450'!K16)/ABS('06450'!K16))&gt;50%,第5表!J18-'06450'!K16&lt;0)</f>
        <v>#VALUE!</v>
      </c>
      <c r="H166" s="690" t="e">
        <f>AND(ABS(第5表!K18-'06450'!L16)&gt;=10, (ABS(第5表!K18-'06450'!L16)/ABS('06450'!L16))&gt;50%,第5表!K18-'06450'!L16&lt;0)</f>
        <v>#VALUE!</v>
      </c>
      <c r="I166" s="700" t="e">
        <f>AND(ABS(第5表!L18-'06450'!M16)&gt;=10, (ABS(第5表!L18-'06450'!M16)/ABS('06450'!M16))&gt;50%,第5表!L18-'06450'!M16&lt;0)</f>
        <v>#VALUE!</v>
      </c>
      <c r="J166" s="707"/>
      <c r="K166" s="689"/>
      <c r="L166" s="689"/>
      <c r="M166" s="689"/>
      <c r="N166" s="689"/>
      <c r="O166" s="689"/>
      <c r="P166" s="689"/>
      <c r="Q166" s="699" t="e">
        <f>AND(ABS(第5表!T18-'06450'!U16)&gt;=10, (ABS(第5表!T18-'06450'!U16)/ABS('06450'!U16))&gt;50%,第5表!T18-'06450'!U16&lt;0)</f>
        <v>#VALUE!</v>
      </c>
      <c r="R166" s="700" t="e">
        <f>AND(ABS(第5表!U18-'06450'!V16)&gt;=10, (ABS(第5表!U18-'06450'!V16)/ABS('06450'!V16))&gt;50%,第5表!U18-'06450'!V16&lt;0)</f>
        <v>#VALUE!</v>
      </c>
      <c r="S166" s="689"/>
      <c r="T166" s="689"/>
      <c r="U166" s="689"/>
      <c r="V166" s="689"/>
      <c r="W166" s="707"/>
      <c r="X166" s="690" t="e">
        <f>AND(ABS(第5表!AA18-'06450'!Y16)&gt;=10, (ABS(第5表!AA18-'06450'!Y16)/ABS('06450'!Y16))&gt;50%,第5表!AA18-'06450'!Y16&lt;0)</f>
        <v>#VALUE!</v>
      </c>
      <c r="Y166" s="690" t="e">
        <f>AND(ABS(第5表!AB18-'06450'!Z16)&gt;=10, (ABS(第5表!AB18-'06450'!Z16)/ABS('06450'!Z16))&gt;50%,第5表!AB18-'06450'!Z16&lt;0)</f>
        <v>#VALUE!</v>
      </c>
      <c r="Z166" s="700" t="e">
        <f>AND(ABS(第5表!AC18-'06450'!AA16)&gt;=10, (ABS(第5表!AC18-'06450'!AA16)/ABS('06450'!AA16))&gt;50%,第5表!AC18-'06450'!AA16&lt;0)</f>
        <v>#VALUE!</v>
      </c>
      <c r="AA166" s="701" t="e">
        <f>AND(ABS(第5表!AD18-'06450'!AC16)&gt;=10, (ABS(第5表!AD18-'06450'!AC16)/ABS('06450'!AC16))&gt;50%,第5表!AD18-'06450'!AC16&lt;0)</f>
        <v>#VALUE!</v>
      </c>
      <c r="AB166" s="689"/>
      <c r="AC166" s="689"/>
    </row>
    <row r="167" spans="1:29">
      <c r="B167" s="698" t="s">
        <v>26</v>
      </c>
      <c r="C167" s="699" t="e">
        <f>AND(ABS(第5表!F19-SUM('06450'!F17:'06450'!F22))&gt;=10, (ABS(第5表!F19-SUM('06450'!F17:'06450'!F22))/ABS(SUM('06450'!F17:'06450'!F22)))&gt;50%,第5表!F19-SUM('06450'!F17:'06450'!F22)&lt;0)</f>
        <v>#DIV/0!</v>
      </c>
      <c r="D167" s="690" t="e">
        <f>AND(ABS(第5表!G19-SUM('06450'!G17:'06450'!G22))&gt;=10, (ABS(第5表!G19-SUM('06450'!G17:'06450'!G22))/ABS(SUM('06450'!G17:'06450'!G22)))&gt;50%,第5表!G19-SUM('06450'!G17:'06450'!G22)&lt;0)</f>
        <v>#DIV/0!</v>
      </c>
      <c r="E167" s="690" t="e">
        <f>AND(ABS(第5表!H19-SUM('06450'!H17:'06450'!H22))&gt;=10, (ABS(第5表!H19-SUM('06450'!H17:'06450'!H22))/ABS(SUM('06450'!H17:'06450'!H22)))&gt;50%,第5表!H19-SUM('06450'!H17:'06450'!H22)&lt;0)</f>
        <v>#DIV/0!</v>
      </c>
      <c r="F167" s="700" t="e">
        <f>AND(ABS(第5表!I19-SUM('06450'!I17:'06450'!I22))&gt;=10, (ABS(第5表!I19-SUM('06450'!I17:'06450'!I22))/ABS(SUM('06450'!I17:'06450'!I22)))&gt;50%,第5表!I19-SUM('06450'!I17:'06450'!I22)&lt;0)</f>
        <v>#DIV/0!</v>
      </c>
      <c r="G167" s="699" t="e">
        <f>AND(ABS(第5表!J19-SUM('06450'!K17:'06450'!K22))&gt;=10, (ABS(第5表!J19-SUM('06450'!K17:'06450'!K22))/ABS(SUM('06450'!K17:'06450'!K22)))&gt;50%,第5表!J19-SUM('06450'!K17:'06450'!K22)&lt;0)</f>
        <v>#DIV/0!</v>
      </c>
      <c r="H167" s="690" t="e">
        <f>AND(ABS(第5表!K19-SUM('06450'!L17:'06450'!L22))&gt;=10, (ABS(第5表!K19-SUM('06450'!L17:'06450'!L22))/ABS(SUM('06450'!L17:'06450'!L22)))&gt;50%,第5表!K19-SUM('06450'!L17:'06450'!L22)&lt;0)</f>
        <v>#DIV/0!</v>
      </c>
      <c r="I167" s="700" t="e">
        <f>AND(ABS(第5表!L19-SUM('06450'!M17:'06450'!M22))&gt;=10, (ABS(第5表!L19-SUM('06450'!M17:'06450'!M22))/ABS(SUM('06450'!M17:'06450'!M22)))&gt;50%,第5表!L19-SUM('06450'!M17:'06450'!M22)&lt;0)</f>
        <v>#DIV/0!</v>
      </c>
      <c r="J167" s="707"/>
      <c r="K167" s="689"/>
      <c r="L167" s="689"/>
      <c r="M167" s="689"/>
      <c r="N167" s="689"/>
      <c r="O167" s="689"/>
      <c r="P167" s="689"/>
      <c r="Q167" s="699" t="e">
        <f>AND(ABS(第5表!T19-SUM('06450'!U17:'06450'!U22))&gt;=10, (ABS(第5表!T19-SUM('06450'!U17:'06450'!U22))/ABS(SUM('06450'!U17:'06450'!U22)))&gt;50%,第5表!T19-SUM('06450'!U17:'06450'!U22)&lt;0)</f>
        <v>#DIV/0!</v>
      </c>
      <c r="R167" s="700" t="e">
        <f>AND(ABS(第5表!U19-SUM('06450'!V17:'06450'!V22))&gt;=10, (ABS(第5表!U19-SUM('06450'!V17:'06450'!V22))/ABS(SUM('06450'!V17:'06450'!V22)))&gt;50%,第5表!U19-SUM('06450'!V17:'06450'!V22)&lt;0)</f>
        <v>#DIV/0!</v>
      </c>
      <c r="S167" s="689"/>
      <c r="T167" s="689"/>
      <c r="U167" s="689"/>
      <c r="V167" s="689"/>
      <c r="W167" s="707"/>
      <c r="X167" s="690" t="e">
        <f>AND(ABS(第5表!AA19-SUM('06450'!Y17:'06450'!Y22))&gt;=10, (ABS(第5表!AA19-SUM('06450'!Y17:'06450'!Y22))/ABS(SUM('06450'!Y17:'06450'!Y22)))&gt;50%,第5表!AA19-SUM('06450'!Y17:'06450'!Y22)&lt;0)</f>
        <v>#DIV/0!</v>
      </c>
      <c r="Y167" s="690" t="e">
        <f>AND(ABS(第5表!AB19-SUM('06450'!Z17:'06450'!Z22))&gt;=10, (ABS(第5表!AB19-SUM('06450'!Z17:'06450'!Z22))/ABS(SUM('06450'!Z17:'06450'!Z22)))&gt;50%,第5表!AB19-SUM('06450'!Z17:'06450'!Z22)&lt;0)</f>
        <v>#DIV/0!</v>
      </c>
      <c r="Z167" s="700" t="e">
        <f>AND(ABS(第5表!AC19-SUM('06450'!AA17:'06450'!AA22))&gt;=10, (ABS(第5表!AC19-SUM('06450'!AA17:'06450'!AA22))/ABS(SUM('06450'!AA17:'06450'!AA22)))&gt;50%,第5表!AC19-SUM('06450'!AA17:'06450'!AA22)&lt;0)</f>
        <v>#DIV/0!</v>
      </c>
      <c r="AA167" s="701" t="e">
        <f>AND(ABS(第5表!AD19-SUM('06450'!AC17:'06450'!AC22))&gt;=10, (ABS(第5表!AD19-SUM('06450'!AC17:'06450'!AC22))/ABS(SUM('06450'!AC17:'06450'!AC22)))&gt;50%,第5表!AD19-SUM('06450'!AC17:'06450'!AC22)&lt;0)</f>
        <v>#DIV/0!</v>
      </c>
      <c r="AB167" s="689"/>
      <c r="AC167" s="689"/>
    </row>
    <row r="168" spans="1:29">
      <c r="B168" s="178" t="s">
        <v>27</v>
      </c>
      <c r="C168" s="699" t="e">
        <f>AND(ABS(第5表!F20-'06450'!F23)&gt;=10, (ABS(第5表!F20-'06450'!F23)/ABS('06450'!F23))&gt;50%,第5表!F20-'06450'!F23&lt;0)</f>
        <v>#VALUE!</v>
      </c>
      <c r="D168" s="690" t="e">
        <f>AND(ABS(第5表!G20-'06450'!G23)&gt;=10, (ABS(第5表!G20-'06450'!G23)/ABS('06450'!G23))&gt;50%,第5表!G20-'06450'!G23&lt;0)</f>
        <v>#VALUE!</v>
      </c>
      <c r="E168" s="690" t="e">
        <f>AND(ABS(第5表!H20-'06450'!H23)&gt;=10, (ABS(第5表!H20-'06450'!H23)/ABS('06450'!H23))&gt;50%,第5表!H20-'06450'!H23&lt;0)</f>
        <v>#VALUE!</v>
      </c>
      <c r="F168" s="700" t="e">
        <f>AND(ABS(第5表!I20-'06450'!I23)&gt;=10, (ABS(第5表!I20-'06450'!I23)/ABS('06450'!I23))&gt;50%,第5表!I20-'06450'!I23&lt;0)</f>
        <v>#VALUE!</v>
      </c>
      <c r="G168" s="699" t="e">
        <f>AND(ABS(第5表!J20-'06450'!K23)&gt;=10, (ABS(第5表!J20-'06450'!K23)/ABS('06450'!K23))&gt;50%,第5表!J20-'06450'!K23&lt;0)</f>
        <v>#VALUE!</v>
      </c>
      <c r="H168" s="690" t="e">
        <f>AND(ABS(第5表!K20-'06450'!L23)&gt;=10, (ABS(第5表!K20-'06450'!L23)/ABS('06450'!L23))&gt;50%,第5表!K20-'06450'!L23&lt;0)</f>
        <v>#VALUE!</v>
      </c>
      <c r="I168" s="700" t="e">
        <f>AND(ABS(第5表!L20-'06450'!M23)&gt;=10, (ABS(第5表!L20-'06450'!M23)/ABS('06450'!M23))&gt;50%,第5表!L20-'06450'!M23&lt;0)</f>
        <v>#VALUE!</v>
      </c>
      <c r="J168" s="707"/>
      <c r="K168" s="689"/>
      <c r="L168" s="689"/>
      <c r="M168" s="689"/>
      <c r="N168" s="689"/>
      <c r="O168" s="689"/>
      <c r="P168" s="689"/>
      <c r="Q168" s="699" t="e">
        <f>AND(ABS(第5表!T20-'06450'!U23)&gt;=10, (ABS(第5表!T20-'06450'!U23)/ABS('06450'!U23))&gt;50%,第5表!T20-'06450'!U23&lt;0)</f>
        <v>#VALUE!</v>
      </c>
      <c r="R168" s="700" t="e">
        <f>AND(ABS(第5表!U20-'06450'!V23)&gt;=10, (ABS(第5表!U20-'06450'!V23)/ABS('06450'!V23))&gt;50%,第5表!U20-'06450'!V23&lt;0)</f>
        <v>#VALUE!</v>
      </c>
      <c r="S168" s="689"/>
      <c r="T168" s="689"/>
      <c r="U168" s="689"/>
      <c r="V168" s="689"/>
      <c r="W168" s="699" t="e">
        <f>AND(ABS(第5表!Z20-'06450'!X23)&gt;=10, (ABS(第5表!Z20-'06450'!X23)/ABS('06450'!X23))&gt;50%,第5表!Z20-'06450'!X23&lt;0)</f>
        <v>#VALUE!</v>
      </c>
      <c r="X168" s="690" t="e">
        <f>AND(ABS(第5表!AA20-'06450'!Y23)&gt;=10, (ABS(第5表!AA20-'06450'!Y23)/ABS('06450'!Y23))&gt;50%,第5表!AA20-'06450'!Y23&lt;0)</f>
        <v>#VALUE!</v>
      </c>
      <c r="Y168" s="690" t="e">
        <f>AND(ABS(第5表!AB20-'06450'!Z23)&gt;=10, (ABS(第5表!AB20-'06450'!Z23)/ABS('06450'!Z23))&gt;50%,第5表!AB20-'06450'!Z23&lt;0)</f>
        <v>#VALUE!</v>
      </c>
      <c r="Z168" s="700" t="e">
        <f>AND(ABS(第5表!AC20-'06450'!AA23)&gt;=10, (ABS(第5表!AC20-'06450'!AA23)/ABS('06450'!AA23))&gt;50%,第5表!AC20-'06450'!AA23&lt;0)</f>
        <v>#VALUE!</v>
      </c>
      <c r="AA168" s="701" t="e">
        <f>AND(ABS(第5表!AD20-'06450'!AC23)&gt;=10, (ABS(第5表!AD20-'06450'!AC23)/ABS('06450'!AC23))&gt;50%,第5表!AD20-'06450'!AC23&lt;0)</f>
        <v>#VALUE!</v>
      </c>
      <c r="AB168" s="689"/>
      <c r="AC168" s="689"/>
    </row>
    <row r="169" spans="1:29">
      <c r="B169" s="178" t="s">
        <v>28</v>
      </c>
      <c r="C169" s="699" t="e">
        <f>AND(ABS(第5表!F21-'06450'!F24)&gt;=10, (ABS(第5表!F21-'06450'!F24)/ABS('06450'!F24))&gt;50%,第5表!F21-'06450'!F24&lt;0)</f>
        <v>#VALUE!</v>
      </c>
      <c r="D169" s="690" t="e">
        <f>AND(ABS(第5表!G21-'06450'!G24)&gt;=10, (ABS(第5表!G21-'06450'!G24)/ABS('06450'!G24))&gt;50%,第5表!G21-'06450'!G24&lt;0)</f>
        <v>#VALUE!</v>
      </c>
      <c r="E169" s="690" t="e">
        <f>AND(ABS(第5表!H21-'06450'!H24)&gt;=10, (ABS(第5表!H21-'06450'!H24)/ABS('06450'!H24))&gt;50%,第5表!H21-'06450'!H24&lt;0)</f>
        <v>#VALUE!</v>
      </c>
      <c r="F169" s="700" t="e">
        <f>AND(ABS(第5表!I21-'06450'!I24)&gt;=10, (ABS(第5表!I21-'06450'!I24)/ABS('06450'!I24))&gt;50%,第5表!I21-'06450'!I24&lt;0)</f>
        <v>#VALUE!</v>
      </c>
      <c r="G169" s="699" t="e">
        <f>AND(ABS(第5表!J21-'06450'!K24)&gt;=10, (ABS(第5表!J21-'06450'!K24)/ABS('06450'!K24))&gt;50%,第5表!J21-'06450'!K24&lt;0)</f>
        <v>#VALUE!</v>
      </c>
      <c r="H169" s="690" t="e">
        <f>AND(ABS(第5表!K21-'06450'!L24)&gt;=10, (ABS(第5表!K21-'06450'!L24)/ABS('06450'!L24))&gt;50%,第5表!K21-'06450'!L24&lt;0)</f>
        <v>#VALUE!</v>
      </c>
      <c r="I169" s="700" t="e">
        <f>AND(ABS(第5表!L21-'06450'!M24)&gt;=10, (ABS(第5表!L21-'06450'!M24)/ABS('06450'!M24))&gt;50%,第5表!L21-'06450'!M24&lt;0)</f>
        <v>#VALUE!</v>
      </c>
      <c r="J169" s="707"/>
      <c r="K169" s="689"/>
      <c r="L169" s="689"/>
      <c r="M169" s="689"/>
      <c r="N169" s="689"/>
      <c r="O169" s="689"/>
      <c r="P169" s="689"/>
      <c r="Q169" s="699" t="e">
        <f>AND(ABS(第5表!T21-'06450'!U24)&gt;=10, (ABS(第5表!T21-'06450'!U24)/ABS('06450'!U24))&gt;50%,第5表!T21-'06450'!U24&lt;0)</f>
        <v>#VALUE!</v>
      </c>
      <c r="R169" s="700" t="e">
        <f>AND(ABS(第5表!U21-'06450'!V24)&gt;=10, (ABS(第5表!U21-'06450'!V24)/ABS('06450'!V24))&gt;50%,第5表!U21-'06450'!V24&lt;0)</f>
        <v>#VALUE!</v>
      </c>
      <c r="S169" s="689"/>
      <c r="T169" s="689"/>
      <c r="U169" s="689"/>
      <c r="V169" s="689"/>
      <c r="W169" s="699" t="e">
        <f>AND(ABS(第5表!Z21-'06450'!X24)&gt;=10, (ABS(第5表!Z21-'06450'!X24)/ABS('06450'!X24))&gt;50%,第5表!Z21-'06450'!X24&lt;0)</f>
        <v>#VALUE!</v>
      </c>
      <c r="X169" s="690" t="e">
        <f>AND(ABS(第5表!AA21-'06450'!Y24)&gt;=10, (ABS(第5表!AA21-'06450'!Y24)/ABS('06450'!Y24))&gt;50%,第5表!AA21-'06450'!Y24&lt;0)</f>
        <v>#VALUE!</v>
      </c>
      <c r="Y169" s="690" t="e">
        <f>AND(ABS(第5表!AB21-'06450'!Z24)&gt;=10, (ABS(第5表!AB21-'06450'!Z24)/ABS('06450'!Z24))&gt;50%,第5表!AB21-'06450'!Z24&lt;0)</f>
        <v>#VALUE!</v>
      </c>
      <c r="Z169" s="700" t="e">
        <f>AND(ABS(第5表!AC21-'06450'!AA24)&gt;=10, (ABS(第5表!AC21-'06450'!AA24)/ABS('06450'!AA24))&gt;50%,第5表!AC21-'06450'!AA24&lt;0)</f>
        <v>#VALUE!</v>
      </c>
      <c r="AA169" s="701" t="e">
        <f>AND(ABS(第5表!AD21-'06450'!AC24)&gt;=10, (ABS(第5表!AD21-'06450'!AC24)/ABS('06450'!AC24))&gt;50%,第5表!AD21-'06450'!AC24&lt;0)</f>
        <v>#VALUE!</v>
      </c>
      <c r="AB169" s="689"/>
      <c r="AC169" s="689"/>
    </row>
    <row r="170" spans="1:29">
      <c r="B170" s="698" t="s">
        <v>29</v>
      </c>
      <c r="C170" s="699" t="e">
        <f>AND(ABS(第5表!F22-SUM('06450'!F25:'06450'!F28))&gt;=10, (ABS(第5表!F22-SUM('06450'!F25:'06450'!F28))/ABS(SUM('06450'!F25:'06450'!F28)))&gt;50%,第5表!F22-SUM('06450'!F25:'06450'!F28)&lt;0)</f>
        <v>#DIV/0!</v>
      </c>
      <c r="D170" s="690" t="e">
        <f>AND(ABS(第5表!G22-SUM('06450'!G25:'06450'!G28))&gt;=10, (ABS(第5表!G22-SUM('06450'!G25:'06450'!G28))/ABS(SUM('06450'!G25:'06450'!G28)))&gt;50%,第5表!G22-SUM('06450'!G25:'06450'!G28)&lt;0)</f>
        <v>#DIV/0!</v>
      </c>
      <c r="E170" s="690" t="e">
        <f>AND(ABS(第5表!H22-SUM('06450'!H25:'06450'!H28))&gt;=10, (ABS(第5表!H22-SUM('06450'!H25:'06450'!H28))/ABS(SUM('06450'!H25:'06450'!H28)))&gt;50%,第5表!H22-SUM('06450'!H25:'06450'!H28)&lt;0)</f>
        <v>#DIV/0!</v>
      </c>
      <c r="F170" s="700" t="e">
        <f>AND(ABS(第5表!I22-SUM('06450'!I25:'06450'!I28))&gt;=10, (ABS(第5表!I22-SUM('06450'!I25:'06450'!I28))/ABS(SUM('06450'!I25:'06450'!I28)))&gt;50%,第5表!I22-SUM('06450'!I25:'06450'!I28)&lt;0)</f>
        <v>#DIV/0!</v>
      </c>
      <c r="G170" s="699" t="e">
        <f>AND(ABS(第5表!J22-SUM('06450'!K25:'06450'!K28))&gt;=10, (ABS(第5表!J22-SUM('06450'!K25:'06450'!K28))/ABS(SUM('06450'!K25:'06450'!K28)))&gt;50%,第5表!J22-SUM('06450'!K25:'06450'!K28)&lt;0)</f>
        <v>#DIV/0!</v>
      </c>
      <c r="H170" s="690" t="e">
        <f>AND(ABS(第5表!K22-SUM('06450'!L25:'06450'!L28))&gt;=10, (ABS(第5表!K22-SUM('06450'!L25:'06450'!L28))/ABS(SUM('06450'!L25:'06450'!L28)))&gt;50%,第5表!K22-SUM('06450'!L25:'06450'!L28)&lt;0)</f>
        <v>#DIV/0!</v>
      </c>
      <c r="I170" s="700" t="e">
        <f>AND(ABS(第5表!L22-SUM('06450'!M25:'06450'!M28))&gt;=10, (ABS(第5表!L22-SUM('06450'!M25:'06450'!M28))/ABS(SUM('06450'!M25:'06450'!M28)))&gt;50%,第5表!L22-SUM('06450'!M25:'06450'!M28)&lt;0)</f>
        <v>#DIV/0!</v>
      </c>
      <c r="J170" s="707"/>
      <c r="K170" s="689"/>
      <c r="L170" s="689"/>
      <c r="M170" s="689"/>
      <c r="N170" s="689"/>
      <c r="O170" s="689"/>
      <c r="P170" s="689"/>
      <c r="Q170" s="699" t="e">
        <f>AND(ABS(第5表!T22-SUM('06450'!U25:'06450'!U28))&gt;=10, (ABS(第5表!T22-SUM('06450'!U25:'06450'!U28))/ABS(SUM('06450'!U25:'06450'!U28)))&gt;50%,第5表!T22-SUM('06450'!U25:'06450'!U28)&lt;0)</f>
        <v>#DIV/0!</v>
      </c>
      <c r="R170" s="700" t="e">
        <f>AND(ABS(第5表!U22-SUM('06450'!V25:'06450'!V28))&gt;=10, (ABS(第5表!U22-SUM('06450'!V25:'06450'!V28))/ABS(SUM('06450'!V25:'06450'!V28)))&gt;50%,第5表!U22-SUM('06450'!V25:'06450'!V28)&lt;0)</f>
        <v>#DIV/0!</v>
      </c>
      <c r="S170" s="689"/>
      <c r="T170" s="689"/>
      <c r="U170" s="689"/>
      <c r="V170" s="689"/>
      <c r="W170" s="707"/>
      <c r="X170" s="690" t="e">
        <f>AND(ABS(第5表!AA22-SUM('06450'!Y25:'06450'!Y28))&gt;=10, (ABS(第5表!AA22-SUM('06450'!Y25:'06450'!Y28))/ABS(SUM('06450'!Y25:'06450'!Y28)))&gt;50%,第5表!AA22-SUM('06450'!Y25:'06450'!Y28)&lt;0)</f>
        <v>#DIV/0!</v>
      </c>
      <c r="Y170" s="690" t="e">
        <f>AND(ABS(第5表!AB22-SUM('06450'!Z25:'06450'!Z28))&gt;=10, (ABS(第5表!AB22-SUM('06450'!Z25:'06450'!Z28))/ABS(SUM('06450'!Z25:'06450'!Z28)))&gt;50%,第5表!AB22-SUM('06450'!Z25:'06450'!Z28)&lt;0)</f>
        <v>#DIV/0!</v>
      </c>
      <c r="Z170" s="700" t="e">
        <f>AND(ABS(第5表!AC22-SUM('06450'!AA25:'06450'!AA28))&gt;=10, (ABS(第5表!AC22-SUM('06450'!AA25:'06450'!AA28))/ABS(SUM('06450'!AA25:'06450'!AA28)))&gt;50%,第5表!AC22-SUM('06450'!AA25:'06450'!AA28)&lt;0)</f>
        <v>#DIV/0!</v>
      </c>
      <c r="AA170" s="701" t="e">
        <f>AND(ABS(第5表!AD22-SUM('06450'!AC25:'06450'!AC28))&gt;=10, (ABS(第5表!AD22-SUM('06450'!AC25:'06450'!AC28))/ABS(SUM('06450'!AC25:'06450'!AC28)))&gt;50%,第5表!AD22-SUM('06450'!AC25:'06450'!AC28)&lt;0)</f>
        <v>#DIV/0!</v>
      </c>
      <c r="AB170" s="689"/>
      <c r="AC170" s="689"/>
    </row>
    <row r="171" spans="1:29">
      <c r="B171" s="178" t="s">
        <v>30</v>
      </c>
      <c r="C171" s="699" t="e">
        <f>AND(ABS(第5表!F23-'06450'!F29)&gt;=10, (ABS(第5表!F23-'06450'!F29)/ABS('06450'!F29))&gt;50%,第5表!F23-'06450'!F29&lt;0)</f>
        <v>#VALUE!</v>
      </c>
      <c r="D171" s="690" t="e">
        <f>AND(ABS(第5表!G23-'06450'!G29)&gt;=10, (ABS(第5表!G23-'06450'!G29)/ABS('06450'!G29))&gt;50%,第5表!G23-'06450'!G29&lt;0)</f>
        <v>#VALUE!</v>
      </c>
      <c r="E171" s="690" t="e">
        <f>AND(ABS(第5表!H23-'06450'!H29)&gt;=10, (ABS(第5表!H23-'06450'!H29)/ABS('06450'!H29))&gt;50%,第5表!H23-'06450'!H29&lt;0)</f>
        <v>#VALUE!</v>
      </c>
      <c r="F171" s="700" t="e">
        <f>AND(ABS(第5表!I23-'06450'!I29)&gt;=10, (ABS(第5表!I23-'06450'!I29)/ABS('06450'!I29))&gt;50%,第5表!I23-'06450'!I29&lt;0)</f>
        <v>#VALUE!</v>
      </c>
      <c r="G171" s="699" t="e">
        <f>AND(ABS(第5表!J23-'06450'!K29)&gt;=10, (ABS(第5表!J23-'06450'!K29)/ABS('06450'!K29))&gt;50%,第5表!J23-'06450'!K29&lt;0)</f>
        <v>#VALUE!</v>
      </c>
      <c r="H171" s="690" t="e">
        <f>AND(ABS(第5表!K23-'06450'!L29)&gt;=10, (ABS(第5表!K23-'06450'!L29)/ABS('06450'!L29))&gt;50%,第5表!K23-'06450'!L29&lt;0)</f>
        <v>#VALUE!</v>
      </c>
      <c r="I171" s="700" t="e">
        <f>AND(ABS(第5表!L23-'06450'!M29)&gt;=10, (ABS(第5表!L23-'06450'!M29)/ABS('06450'!M29))&gt;50%,第5表!L23-'06450'!M29&lt;0)</f>
        <v>#VALUE!</v>
      </c>
      <c r="J171" s="707"/>
      <c r="K171" s="689"/>
      <c r="L171" s="689"/>
      <c r="M171" s="689"/>
      <c r="N171" s="689"/>
      <c r="O171" s="689"/>
      <c r="P171" s="689"/>
      <c r="Q171" s="699" t="e">
        <f>AND(ABS(第5表!T23-'06450'!U29)&gt;=10, (ABS(第5表!T23-'06450'!U29)/ABS('06450'!U29))&gt;50%,第5表!T23-'06450'!U29&lt;0)</f>
        <v>#VALUE!</v>
      </c>
      <c r="R171" s="700" t="e">
        <f>AND(ABS(第5表!U23-'06450'!V29)&gt;=10, (ABS(第5表!U23-'06450'!V29)/ABS('06450'!V29))&gt;50%,第5表!U23-'06450'!V29&lt;0)</f>
        <v>#VALUE!</v>
      </c>
      <c r="S171" s="689"/>
      <c r="T171" s="689"/>
      <c r="U171" s="689"/>
      <c r="V171" s="689"/>
      <c r="W171" s="707"/>
      <c r="X171" s="690" t="e">
        <f>AND(ABS(第5表!AA23-'06450'!Y29)&gt;=10, (ABS(第5表!AA23-'06450'!Y29)/ABS('06450'!Y29))&gt;50%,第5表!AA23-'06450'!Y29&lt;0)</f>
        <v>#VALUE!</v>
      </c>
      <c r="Y171" s="690" t="e">
        <f>AND(ABS(第5表!AB23-'06450'!Z29)&gt;=10, (ABS(第5表!AB23-'06450'!Z29)/ABS('06450'!Z29))&gt;50%,第5表!AB23-'06450'!Z29&lt;0)</f>
        <v>#VALUE!</v>
      </c>
      <c r="Z171" s="700" t="e">
        <f>AND(ABS(第5表!AC23-'06450'!AA29)&gt;=10, (ABS(第5表!AC23-'06450'!AA29)/ABS('06450'!AA29))&gt;50%,第5表!AC23-'06450'!AA29&lt;0)</f>
        <v>#VALUE!</v>
      </c>
      <c r="AA171" s="701" t="e">
        <f>AND(ABS(第5表!AD23-'06450'!AC29)&gt;=10, (ABS(第5表!AD23-'06450'!AC29)/ABS('06450'!AC29))&gt;50%,第5表!AD23-'06450'!AC29&lt;0)</f>
        <v>#VALUE!</v>
      </c>
      <c r="AB171" s="689"/>
      <c r="AC171" s="689"/>
    </row>
    <row r="172" spans="1:29">
      <c r="B172" s="178" t="s">
        <v>31</v>
      </c>
      <c r="C172" s="699" t="e">
        <f>AND(ABS(第5表!F24-'06450'!F30)&gt;=10, (ABS(第5表!F24-'06450'!F30)/ABS('06450'!F30))&gt;50%,第5表!F24-'06450'!F30&lt;0)</f>
        <v>#VALUE!</v>
      </c>
      <c r="D172" s="690" t="e">
        <f>AND(ABS(第5表!G24-'06450'!G30)&gt;=10, (ABS(第5表!G24-'06450'!G30)/ABS('06450'!G30))&gt;50%,第5表!G24-'06450'!G30&lt;0)</f>
        <v>#VALUE!</v>
      </c>
      <c r="E172" s="690" t="e">
        <f>AND(ABS(第5表!H24-'06450'!H30)&gt;=10, (ABS(第5表!H24-'06450'!H30)/ABS('06450'!H30))&gt;50%,第5表!H24-'06450'!H30&lt;0)</f>
        <v>#VALUE!</v>
      </c>
      <c r="F172" s="700" t="e">
        <f>AND(ABS(第5表!I24-'06450'!I30)&gt;=10, (ABS(第5表!I24-'06450'!I30)/ABS('06450'!I30))&gt;50%,第5表!I24-'06450'!I30&lt;0)</f>
        <v>#VALUE!</v>
      </c>
      <c r="G172" s="699" t="e">
        <f>AND(ABS(第5表!J24-'06450'!K30)&gt;=10, (ABS(第5表!J24-'06450'!K30)/ABS('06450'!K30))&gt;50%,第5表!J24-'06450'!K30&lt;0)</f>
        <v>#VALUE!</v>
      </c>
      <c r="H172" s="690" t="e">
        <f>AND(ABS(第5表!K24-'06450'!L30)&gt;=10, (ABS(第5表!K24-'06450'!L30)/ABS('06450'!L30))&gt;50%,第5表!K24-'06450'!L30&lt;0)</f>
        <v>#VALUE!</v>
      </c>
      <c r="I172" s="700" t="e">
        <f>AND(ABS(第5表!L24-'06450'!M30)&gt;=10, (ABS(第5表!L24-'06450'!M30)/ABS('06450'!M30))&gt;50%,第5表!L24-'06450'!M30&lt;0)</f>
        <v>#VALUE!</v>
      </c>
      <c r="J172" s="707"/>
      <c r="K172" s="689"/>
      <c r="L172" s="689"/>
      <c r="M172" s="689"/>
      <c r="N172" s="689"/>
      <c r="O172" s="689"/>
      <c r="P172" s="689"/>
      <c r="Q172" s="699" t="e">
        <f>AND(ABS(第5表!T24-'06450'!U30)&gt;=10, (ABS(第5表!T24-'06450'!U30)/ABS('06450'!U30))&gt;50%,第5表!T24-'06450'!U30&lt;0)</f>
        <v>#VALUE!</v>
      </c>
      <c r="R172" s="700" t="e">
        <f>AND(ABS(第5表!U24-'06450'!V30)&gt;=10, (ABS(第5表!U24-'06450'!V30)/ABS('06450'!V30))&gt;50%,第5表!U24-'06450'!V30&lt;0)</f>
        <v>#VALUE!</v>
      </c>
      <c r="S172" s="689"/>
      <c r="T172" s="689"/>
      <c r="U172" s="689"/>
      <c r="V172" s="689"/>
      <c r="W172" s="699" t="e">
        <f>AND(ABS(第5表!Z24-'06450'!X30)&gt;=10, (ABS(第5表!Z24-'06450'!X30)/ABS('06450'!X30))&gt;50%,第5表!Z24-'06450'!X30&lt;0)</f>
        <v>#VALUE!</v>
      </c>
      <c r="X172" s="690" t="e">
        <f>AND(ABS(第5表!AA24-'06450'!Y30)&gt;=10, (ABS(第5表!AA24-'06450'!Y30)/ABS('06450'!Y30))&gt;50%,第5表!AA24-'06450'!Y30&lt;0)</f>
        <v>#VALUE!</v>
      </c>
      <c r="Y172" s="690" t="e">
        <f>AND(ABS(第5表!AB24-'06450'!Z30)&gt;=10, (ABS(第5表!AB24-'06450'!Z30)/ABS('06450'!Z30))&gt;50%,第5表!AB24-'06450'!Z30&lt;0)</f>
        <v>#VALUE!</v>
      </c>
      <c r="Z172" s="700" t="e">
        <f>AND(ABS(第5表!AC24-'06450'!AA30)&gt;=10, (ABS(第5表!AC24-'06450'!AA30)/ABS('06450'!AA30))&gt;50%,第5表!AC24-'06450'!AA30&lt;0)</f>
        <v>#VALUE!</v>
      </c>
      <c r="AA172" s="701" t="e">
        <f>AND(ABS(第5表!AD24-'06450'!AC30)&gt;=10, (ABS(第5表!AD24-'06450'!AC30)/ABS('06450'!AC30))&gt;50%,第5表!AD24-'06450'!AC30&lt;0)</f>
        <v>#VALUE!</v>
      </c>
      <c r="AB172" s="689"/>
      <c r="AC172" s="689"/>
    </row>
    <row r="173" spans="1:29">
      <c r="B173" s="178" t="s">
        <v>13</v>
      </c>
      <c r="C173" s="699" t="e">
        <f>AND(ABS(第5表!F25-'06450'!F31)&gt;=10, (ABS(第5表!F25-'06450'!F31)/ABS('06450'!F31))&gt;50%,第5表!F25-'06450'!F31&lt;0)</f>
        <v>#VALUE!</v>
      </c>
      <c r="D173" s="690" t="e">
        <f>AND(ABS(第5表!G25-'06450'!G31)&gt;=10, (ABS(第5表!G25-'06450'!G31)/ABS('06450'!G31))&gt;50%,第5表!G25-'06450'!G31&lt;0)</f>
        <v>#VALUE!</v>
      </c>
      <c r="E173" s="690" t="e">
        <f>AND(ABS(第5表!H25-'06450'!H31)&gt;=10, (ABS(第5表!H25-'06450'!H31)/ABS('06450'!H31))&gt;50%,第5表!H25-'06450'!H31&lt;0)</f>
        <v>#VALUE!</v>
      </c>
      <c r="F173" s="707"/>
      <c r="G173" s="707"/>
      <c r="H173" s="707"/>
      <c r="I173" s="707"/>
      <c r="J173" s="701" t="e">
        <f>AND(ABS(第5表!M25-'06450'!O31)&gt;=10, (ABS(第5表!M25-'06450'!O31)/ABS('06450'!O31))&gt;50%,第5表!M25-'06450'!O31&lt;0)</f>
        <v>#VALUE!</v>
      </c>
      <c r="K173" s="689"/>
      <c r="L173" s="689"/>
      <c r="M173" s="689"/>
      <c r="N173" s="689"/>
      <c r="O173" s="689"/>
      <c r="P173" s="689"/>
      <c r="Q173" s="707"/>
      <c r="R173" s="707"/>
      <c r="S173" s="689"/>
      <c r="T173" s="689"/>
      <c r="U173" s="689"/>
      <c r="V173" s="689"/>
      <c r="W173" s="707"/>
      <c r="X173" s="707"/>
      <c r="Y173" s="690" t="e">
        <f>AND(ABS(第5表!AB25-'06450'!Z31)&gt;=10, (ABS(第5表!AB25-'06450'!Z31)/ABS('06450'!Z31))&gt;50%,第5表!AB25-'06450'!Z31&lt;0)</f>
        <v>#VALUE!</v>
      </c>
      <c r="Z173" s="700" t="e">
        <f>AND(ABS(第5表!AC25-'06450'!AA31)&gt;=10, (ABS(第5表!AC25-'06450'!AA31)/ABS('06450'!AA31))&gt;50%,第5表!AC25-'06450'!AA31&lt;0)</f>
        <v>#VALUE!</v>
      </c>
      <c r="AA173" s="701" t="e">
        <f>AND(ABS(第5表!AD25-'06450'!AC31)&gt;=10, (ABS(第5表!AD25-'06450'!AC31)/ABS('06450'!AC31))&gt;50%,第5表!AD25-'06450'!AC31&lt;0)</f>
        <v>#VALUE!</v>
      </c>
      <c r="AB173" s="689"/>
      <c r="AC173" s="689"/>
    </row>
    <row r="174" spans="1:29">
      <c r="B174" s="178" t="s">
        <v>14</v>
      </c>
      <c r="C174" s="699" t="e">
        <f>AND(ABS(第5表!F26-'06450'!F32)&gt;=10, (ABS(第5表!F26-'06450'!F32)/ABS('06450'!F32))&gt;50%,第5表!F26-'06450'!F32&lt;0)</f>
        <v>#VALUE!</v>
      </c>
      <c r="D174" s="690" t="e">
        <f>AND(ABS(第5表!G26-'06450'!G32)&gt;=10, (ABS(第5表!G26-'06450'!G32)/ABS('06450'!G32))&gt;50%,第5表!G26-'06450'!G32&lt;0)</f>
        <v>#VALUE!</v>
      </c>
      <c r="E174" s="690" t="e">
        <f>AND(ABS(第5表!H26-'06450'!H32)&gt;=10, (ABS(第5表!H26-'06450'!H32)/ABS('06450'!H32))&gt;50%,第5表!H26-'06450'!H32&lt;0)</f>
        <v>#VALUE!</v>
      </c>
      <c r="F174" s="707"/>
      <c r="G174" s="707"/>
      <c r="H174" s="707"/>
      <c r="I174" s="707"/>
      <c r="J174" s="701" t="e">
        <f>AND(ABS(第5表!M26-'06450'!O32)&gt;=10, (ABS(第5表!M26-'06450'!O32)/ABS('06450'!O32))&gt;50%,第5表!M26-'06450'!O32&lt;0)</f>
        <v>#VALUE!</v>
      </c>
      <c r="K174" s="689"/>
      <c r="L174" s="689"/>
      <c r="M174" s="689"/>
      <c r="N174" s="689"/>
      <c r="O174" s="689"/>
      <c r="P174" s="689"/>
      <c r="Q174" s="707"/>
      <c r="R174" s="707"/>
      <c r="S174" s="689"/>
      <c r="T174" s="689"/>
      <c r="U174" s="689"/>
      <c r="V174" s="689"/>
      <c r="W174" s="707"/>
      <c r="X174" s="707"/>
      <c r="Y174" s="690" t="e">
        <f>AND(ABS(第5表!AB26-'06450'!Z32)&gt;=10, (ABS(第5表!AB26-'06450'!Z32)/ABS('06450'!Z32))&gt;50%,第5表!AB26-'06450'!Z32&lt;0)</f>
        <v>#VALUE!</v>
      </c>
      <c r="Z174" s="700" t="e">
        <f>AND(ABS(第5表!AC26-'06450'!AA32)&gt;=10, (ABS(第5表!AC26-'06450'!AA32)/ABS('06450'!AA32))&gt;50%,第5表!AC26-'06450'!AA32&lt;0)</f>
        <v>#VALUE!</v>
      </c>
      <c r="AA174" s="701" t="e">
        <f>AND(ABS(第5表!AD26-'06450'!AC32)&gt;=10, (ABS(第5表!AD26-'06450'!AC32)/ABS('06450'!AC32))&gt;50%,第5表!AD26-'06450'!AC32&lt;0)</f>
        <v>#VALUE!</v>
      </c>
      <c r="AB174" s="689"/>
      <c r="AC174" s="689"/>
    </row>
    <row r="175" spans="1:29">
      <c r="B175" s="178" t="s">
        <v>15</v>
      </c>
      <c r="C175" s="699" t="e">
        <f>AND(ABS(第5表!F27-'06450'!F33)&gt;=10, (ABS(第5表!F27-'06450'!F33)/ABS('06450'!F33))&gt;50%,第5表!F27-'06450'!F33&lt;0)</f>
        <v>#VALUE!</v>
      </c>
      <c r="D175" s="690" t="e">
        <f>AND(ABS(第5表!G27-'06450'!G33)&gt;=10, (ABS(第5表!G27-'06450'!G33)/ABS('06450'!G33))&gt;50%,第5表!G27-'06450'!G33&lt;0)</f>
        <v>#VALUE!</v>
      </c>
      <c r="E175" s="690" t="e">
        <f>AND(ABS(第5表!H27-'06450'!H33)&gt;=10, (ABS(第5表!H27-'06450'!H33)/ABS('06450'!H33))&gt;50%,第5表!H27-'06450'!H33&lt;0)</f>
        <v>#VALUE!</v>
      </c>
      <c r="F175" s="707"/>
      <c r="G175" s="707"/>
      <c r="H175" s="707"/>
      <c r="I175" s="707"/>
      <c r="J175" s="701" t="e">
        <f>AND(ABS(第5表!M27-'06450'!O33)&gt;=10, (ABS(第5表!M27-'06450'!O33)/ABS('06450'!O33))&gt;50%,第5表!M27-'06450'!O33&lt;0)</f>
        <v>#VALUE!</v>
      </c>
      <c r="K175" s="689"/>
      <c r="L175" s="689"/>
      <c r="M175" s="689"/>
      <c r="N175" s="689"/>
      <c r="O175" s="689"/>
      <c r="P175" s="689"/>
      <c r="Q175" s="707"/>
      <c r="R175" s="707"/>
      <c r="S175" s="689"/>
      <c r="T175" s="689"/>
      <c r="U175" s="689"/>
      <c r="V175" s="689"/>
      <c r="W175" s="707"/>
      <c r="X175" s="707"/>
      <c r="Y175" s="690" t="e">
        <f>AND(ABS(第5表!AB27-'06450'!Z33)&gt;=10, (ABS(第5表!AB27-'06450'!Z33)/ABS('06450'!Z33))&gt;50%,第5表!AB27-'06450'!Z33&lt;0)</f>
        <v>#VALUE!</v>
      </c>
      <c r="Z175" s="700" t="e">
        <f>AND(ABS(第5表!AC27-'06450'!AA33)&gt;=10, (ABS(第5表!AC27-'06450'!AA33)/ABS('06450'!AA33))&gt;50%,第5表!AC27-'06450'!AA33&lt;0)</f>
        <v>#VALUE!</v>
      </c>
      <c r="AA175" s="701" t="e">
        <f>AND(ABS(第5表!AD27-'06450'!AC33)&gt;=10, (ABS(第5表!AD27-'06450'!AC33)/ABS('06450'!AC33))&gt;50%,第5表!AD27-'06450'!AC33&lt;0)</f>
        <v>#VALUE!</v>
      </c>
      <c r="AB175" s="689"/>
      <c r="AC175" s="689"/>
    </row>
    <row r="176" spans="1:29">
      <c r="B176" s="698" t="s">
        <v>16</v>
      </c>
      <c r="C176" s="699" t="e">
        <f>AND(ABS(第5表!F28-SUM('06450'!F34:'06450'!F39))&gt;=10, (ABS(第5表!F28-SUM('06450'!F34:'06450'!F39))/ABS(SUM('06450'!F34:'06450'!F39)))&gt;50%,第5表!F28-SUM('06450'!F34:'06450'!F39)&lt;0)</f>
        <v>#DIV/0!</v>
      </c>
      <c r="D176" s="690" t="e">
        <f>AND(ABS(第5表!G28-SUM('06450'!G34:'06450'!G39))&gt;=10, (ABS(第5表!G28-SUM('06450'!G34:'06450'!G39))/ABS(SUM('06450'!G34:'06450'!G39)))&gt;50%,第5表!G28-SUM('06450'!G34:'06450'!G39)&lt;0)</f>
        <v>#DIV/0!</v>
      </c>
      <c r="E176" s="690" t="e">
        <f>AND(ABS(第5表!H28-SUM('06450'!H34:'06450'!H39))&gt;=10, (ABS(第5表!H28-SUM('06450'!H34:'06450'!H39))/ABS(SUM('06450'!H34:'06450'!H39)))&gt;50%,第5表!H28-SUM('06450'!H34:'06450'!H39)&lt;0)</f>
        <v>#DIV/0!</v>
      </c>
      <c r="F176" s="707"/>
      <c r="G176" s="707"/>
      <c r="H176" s="707"/>
      <c r="I176" s="707"/>
      <c r="J176" s="701" t="e">
        <f>AND(ABS(第5表!M28-SUM('06450'!O34:'06450'!O39))&gt;=10, (ABS(第5表!M28-SUM('06450'!O34:'06450'!O39))/ABS(SUM('06450'!O34:'06450'!O39)))&gt;50%,第5表!M28-SUM('06450'!O34:'06450'!O39)&lt;0)</f>
        <v>#DIV/0!</v>
      </c>
      <c r="K176" s="689"/>
      <c r="L176" s="689"/>
      <c r="M176" s="689"/>
      <c r="N176" s="689"/>
      <c r="O176" s="689"/>
      <c r="P176" s="689"/>
      <c r="Q176" s="707"/>
      <c r="R176" s="707"/>
      <c r="S176" s="689"/>
      <c r="T176" s="689"/>
      <c r="U176" s="689"/>
      <c r="V176" s="689"/>
      <c r="W176" s="707"/>
      <c r="X176" s="707"/>
      <c r="Y176" s="690" t="e">
        <f>AND(ABS(第5表!AB28-SUM('06450'!Z34:'06450'!Z39))&gt;=10, (ABS(第5表!AB28-SUM('06450'!Z34:'06450'!Z39))/ABS(SUM('06450'!Z34:'06450'!Z39)))&gt;50%,第5表!AB28-SUM('06450'!Z34:'06450'!Z39)&lt;0)</f>
        <v>#DIV/0!</v>
      </c>
      <c r="Z176" s="700" t="e">
        <f>AND(ABS(第5表!AC28-SUM('06450'!AA34:'06450'!AA39))&gt;=10, (ABS(第5表!AC28-SUM('06450'!AA34:'06450'!AA39))/ABS(SUM('06450'!AA34:'06450'!AA39)))&gt;50%,第5表!AC28-SUM('06450'!AA34:'06450'!AA39)&lt;0)</f>
        <v>#DIV/0!</v>
      </c>
      <c r="AA176" s="701" t="e">
        <f>AND(ABS(第5表!AD28-SUM('06450'!AC34:'06450'!AC39))&gt;=10, (ABS(第5表!AD28-SUM('06450'!AC34:'06450'!AC39))/ABS(SUM('06450'!AC34:'06450'!AC39)))&gt;50%,第5表!AD28-SUM('06450'!AC34:'06450'!AC39)&lt;0)</f>
        <v>#DIV/0!</v>
      </c>
      <c r="AB176" s="689"/>
      <c r="AC176" s="689"/>
    </row>
    <row r="177" spans="1:29">
      <c r="B177" s="178" t="s">
        <v>17</v>
      </c>
      <c r="C177" s="699" t="e">
        <f>AND(ABS(第5表!F29-'06450'!F40)&gt;=10, (ABS(第5表!F29-'06450'!F40)/ABS('06450'!F40))&gt;50%,第5表!F29-'06450'!F40&lt;0)</f>
        <v>#VALUE!</v>
      </c>
      <c r="D177" s="690" t="e">
        <f>AND(ABS(第5表!G29-'06450'!G40)&gt;=10, (ABS(第5表!G29-'06450'!G40)/ABS('06450'!G40))&gt;50%,第5表!G29-'06450'!G40&lt;0)</f>
        <v>#VALUE!</v>
      </c>
      <c r="E177" s="690" t="e">
        <f>AND(ABS(第5表!H29-'06450'!H40)&gt;=10, (ABS(第5表!H29-'06450'!H40)/ABS('06450'!H40))&gt;50%,第5表!H29-'06450'!H40&lt;0)</f>
        <v>#VALUE!</v>
      </c>
      <c r="F177" s="707"/>
      <c r="G177" s="707"/>
      <c r="H177" s="707"/>
      <c r="I177" s="707"/>
      <c r="J177" s="701" t="e">
        <f>AND(ABS(第5表!M29-'06450'!O40)&gt;=10, (ABS(第5表!M29-'06450'!O40)/ABS('06450'!O40))&gt;50%,第5表!M29-'06450'!O40&lt;0)</f>
        <v>#VALUE!</v>
      </c>
      <c r="K177" s="689"/>
      <c r="L177" s="689"/>
      <c r="M177" s="689"/>
      <c r="N177" s="689"/>
      <c r="O177" s="689"/>
      <c r="P177" s="689"/>
      <c r="Q177" s="707"/>
      <c r="R177" s="707"/>
      <c r="S177" s="689"/>
      <c r="T177" s="689"/>
      <c r="U177" s="689"/>
      <c r="V177" s="689"/>
      <c r="W177" s="707"/>
      <c r="X177" s="707"/>
      <c r="Y177" s="690" t="e">
        <f>AND(ABS(第5表!AB29-'06450'!Z40)&gt;=10, (ABS(第5表!AB29-'06450'!Z40)/ABS('06450'!Z40))&gt;50%,第5表!AB29-'06450'!Z40&lt;0)</f>
        <v>#VALUE!</v>
      </c>
      <c r="Z177" s="700" t="e">
        <f>AND(ABS(第5表!AC29-'06450'!AA40)&gt;=10, (ABS(第5表!AC29-'06450'!AA40)/ABS('06450'!AA40))&gt;50%,第5表!AC29-'06450'!AA40&lt;0)</f>
        <v>#VALUE!</v>
      </c>
      <c r="AA177" s="701" t="e">
        <f>AND(ABS(第5表!AD29-'06450'!AC40)&gt;=10, (ABS(第5表!AD29-'06450'!AC40)/ABS('06450'!AC40))&gt;50%,第5表!AD29-'06450'!AC40&lt;0)</f>
        <v>#VALUE!</v>
      </c>
      <c r="AB177" s="689"/>
      <c r="AC177" s="689"/>
    </row>
    <row r="178" spans="1:29">
      <c r="B178" s="178" t="s">
        <v>18</v>
      </c>
      <c r="C178" s="699" t="e">
        <f>AND(ABS(第5表!F30-'06450'!F41)&gt;=10, (ABS(第5表!F30-'06450'!F41)/ABS('06450'!F41))&gt;50%,第5表!F30-'06450'!F41&lt;0)</f>
        <v>#VALUE!</v>
      </c>
      <c r="D178" s="690" t="e">
        <f>AND(ABS(第5表!G30-'06450'!G41)&gt;=10, (ABS(第5表!G30-'06450'!G41)/ABS('06450'!G41))&gt;50%,第5表!G30-'06450'!G41&lt;0)</f>
        <v>#VALUE!</v>
      </c>
      <c r="E178" s="690" t="e">
        <f>AND(ABS(第5表!H30-'06450'!H41)&gt;=10, (ABS(第5表!H30-'06450'!H41)/ABS('06450'!H41))&gt;50%,第5表!H30-'06450'!H41&lt;0)</f>
        <v>#VALUE!</v>
      </c>
      <c r="F178" s="707"/>
      <c r="G178" s="707"/>
      <c r="H178" s="707"/>
      <c r="I178" s="707"/>
      <c r="J178" s="701" t="e">
        <f>AND(ABS(第5表!M30-'06450'!O41)&gt;=10, (ABS(第5表!M30-'06450'!O41)/ABS('06450'!O41))&gt;50%,第5表!M30-'06450'!O41&lt;0)</f>
        <v>#VALUE!</v>
      </c>
      <c r="K178" s="689"/>
      <c r="L178" s="689"/>
      <c r="M178" s="689"/>
      <c r="N178" s="689"/>
      <c r="O178" s="689"/>
      <c r="P178" s="689"/>
      <c r="Q178" s="707"/>
      <c r="R178" s="707"/>
      <c r="S178" s="689"/>
      <c r="T178" s="689"/>
      <c r="U178" s="689"/>
      <c r="V178" s="689"/>
      <c r="W178" s="707"/>
      <c r="X178" s="707"/>
      <c r="Y178" s="690" t="e">
        <f>AND(ABS(第5表!AB30-'06450'!Z41)&gt;=10, (ABS(第5表!AB30-'06450'!Z41)/ABS('06450'!Z41))&gt;50%,第5表!AB30-'06450'!Z41&lt;0)</f>
        <v>#VALUE!</v>
      </c>
      <c r="Z178" s="700" t="e">
        <f>AND(ABS(第5表!AC30-'06450'!AA41)&gt;=10, (ABS(第5表!AC30-'06450'!AA41)/ABS('06450'!AA41))&gt;50%,第5表!AC30-'06450'!AA41&lt;0)</f>
        <v>#VALUE!</v>
      </c>
      <c r="AA178" s="701" t="e">
        <f>AND(ABS(第5表!AD30-'06450'!AC41)&gt;=10, (ABS(第5表!AD30-'06450'!AC41)/ABS('06450'!AC41))&gt;50%,第5表!AD30-'06450'!AC41&lt;0)</f>
        <v>#VALUE!</v>
      </c>
      <c r="AB178" s="689"/>
      <c r="AC178" s="689"/>
    </row>
    <row r="179" spans="1:29">
      <c r="B179" s="698" t="s">
        <v>19</v>
      </c>
      <c r="C179" s="699" t="e">
        <f>AND(ABS(第5表!F31-SUM('06450'!F42:'06450'!F45))&gt;=10, (ABS(第5表!F31-SUM('06450'!F42:'06450'!F45))/ABS(SUM('06450'!F42:'06450'!F45)))&gt;50%,第5表!F31-SUM('06450'!F42:'06450'!F45)&lt;0)</f>
        <v>#DIV/0!</v>
      </c>
      <c r="D179" s="690" t="e">
        <f>AND(ABS(第5表!G31-SUM('06450'!G42:'06450'!G45))&gt;=10, (ABS(第5表!G31-SUM('06450'!G42:'06450'!G45))/ABS(SUM('06450'!G42:'06450'!G45)))&gt;50%,第5表!G31-SUM('06450'!G42:'06450'!G45)&lt;0)</f>
        <v>#DIV/0!</v>
      </c>
      <c r="E179" s="690" t="e">
        <f>AND(ABS(第5表!H31-SUM('06450'!H42:'06450'!H45))&gt;=10, (ABS(第5表!H31-SUM('06450'!H42:'06450'!H45))/ABS(SUM('06450'!H42:'06450'!H45)))&gt;50%,第5表!H31-SUM('06450'!H42:'06450'!H45)&lt;0)</f>
        <v>#DIV/0!</v>
      </c>
      <c r="F179" s="707"/>
      <c r="G179" s="707"/>
      <c r="H179" s="707"/>
      <c r="I179" s="707"/>
      <c r="J179" s="701" t="e">
        <f>AND(ABS(第5表!M31-SUM('06450'!O42:'06450'!O45))&gt;=10, (ABS(第5表!M31-SUM('06450'!O42:'06450'!O45))/ABS(SUM('06450'!O42:'06450'!O45)))&gt;50%,第5表!M31-SUM('06450'!O42:'06450'!O45)&lt;0)</f>
        <v>#DIV/0!</v>
      </c>
      <c r="K179" s="689"/>
      <c r="L179" s="689"/>
      <c r="M179" s="689"/>
      <c r="N179" s="689"/>
      <c r="O179" s="689"/>
      <c r="P179" s="689"/>
      <c r="Q179" s="707"/>
      <c r="R179" s="707"/>
      <c r="S179" s="689"/>
      <c r="T179" s="689"/>
      <c r="U179" s="689"/>
      <c r="V179" s="689"/>
      <c r="W179" s="707"/>
      <c r="X179" s="707"/>
      <c r="Y179" s="690" t="e">
        <f>AND(ABS(第5表!AB31-SUM('06450'!Z42:'06450'!Z45))&gt;=10, (ABS(第5表!AB31-SUM('06450'!Z42:'06450'!Z45))/ABS(SUM('06450'!Z42:'06450'!Z45)))&gt;50%,第5表!AB31-SUM('06450'!Z42:'06450'!Z45)&lt;0)</f>
        <v>#DIV/0!</v>
      </c>
      <c r="Z179" s="700" t="e">
        <f>AND(ABS(第5表!AC31-SUM('06450'!AA42:'06450'!AA45))&gt;=10, (ABS(第5表!AC31-SUM('06450'!AA42:'06450'!AA45))/ABS(SUM('06450'!AA42:'06450'!AA45)))&gt;50%,第5表!AC31-SUM('06450'!AA42:'06450'!AA45)&lt;0)</f>
        <v>#DIV/0!</v>
      </c>
      <c r="AA179" s="701" t="e">
        <f>AND(ABS(第5表!AD31-SUM('06450'!AC42:'06450'!AC45))&gt;=10, (ABS(第5表!AD31-SUM('06450'!AC42:'06450'!AC45))/ABS(SUM('06450'!AC42:'06450'!AC45)))&gt;50%,第5表!AD31-SUM('06450'!AC42:'06450'!AC45)&lt;0)</f>
        <v>#DIV/0!</v>
      </c>
      <c r="AB179" s="689"/>
      <c r="AC179" s="689"/>
    </row>
    <row r="180" spans="1:29">
      <c r="B180" s="178" t="s">
        <v>20</v>
      </c>
      <c r="C180" s="699" t="e">
        <f>AND(ABS(第5表!F32-'06450'!F46)&gt;=10, (ABS(第5表!F32-'06450'!F46)/ABS('06450'!F46))&gt;50%,第5表!F32-'06450'!F46&lt;0)</f>
        <v>#VALUE!</v>
      </c>
      <c r="D180" s="690" t="e">
        <f>AND(ABS(第5表!G32-'06450'!G46)&gt;=10, (ABS(第5表!G32-'06450'!G46)/ABS('06450'!G46))&gt;50%,第5表!G32-'06450'!G46&lt;0)</f>
        <v>#VALUE!</v>
      </c>
      <c r="E180" s="690" t="e">
        <f>AND(ABS(第5表!H32-'06450'!H46)&gt;=10, (ABS(第5表!H32-'06450'!H46)/ABS('06450'!H46))&gt;50%,第5表!H32-'06450'!H46&lt;0)</f>
        <v>#VALUE!</v>
      </c>
      <c r="F180" s="707"/>
      <c r="G180" s="707"/>
      <c r="H180" s="707"/>
      <c r="I180" s="707"/>
      <c r="J180" s="701" t="e">
        <f>AND(ABS(第5表!M32-'06450'!O46)&gt;=10, (ABS(第5表!M32-'06450'!O46)/ABS('06450'!O46))&gt;50%,第5表!M32-'06450'!O46&lt;0)</f>
        <v>#VALUE!</v>
      </c>
      <c r="K180" s="689"/>
      <c r="L180" s="689"/>
      <c r="M180" s="689"/>
      <c r="N180" s="689"/>
      <c r="O180" s="689"/>
      <c r="P180" s="689"/>
      <c r="Q180" s="707"/>
      <c r="R180" s="707"/>
      <c r="S180" s="689"/>
      <c r="T180" s="689"/>
      <c r="U180" s="689"/>
      <c r="V180" s="689"/>
      <c r="W180" s="707"/>
      <c r="X180" s="707"/>
      <c r="Y180" s="690" t="e">
        <f>AND(ABS(第5表!AB32-'06450'!Z46)&gt;=10, (ABS(第5表!AB32-'06450'!Z46)/ABS('06450'!Z46))&gt;50%,第5表!AB32-'06450'!Z46&lt;0)</f>
        <v>#VALUE!</v>
      </c>
      <c r="Z180" s="700" t="e">
        <f>AND(ABS(第5表!AC32-'06450'!AA46)&gt;=10, (ABS(第5表!AC32-'06450'!AA46)/ABS('06450'!AA46))&gt;50%,第5表!AC32-'06450'!AA46&lt;0)</f>
        <v>#VALUE!</v>
      </c>
      <c r="AA180" s="701" t="e">
        <f>AND(ABS(第5表!AD32-'06450'!AC46)&gt;=10, (ABS(第5表!AD32-'06450'!AC46)/ABS('06450'!AC46))&gt;50%,第5表!AD32-'06450'!AC46&lt;0)</f>
        <v>#VALUE!</v>
      </c>
      <c r="AB180" s="689"/>
      <c r="AC180" s="689"/>
    </row>
    <row r="181" spans="1:29">
      <c r="B181" s="178" t="s">
        <v>21</v>
      </c>
      <c r="C181" s="699" t="e">
        <f>AND(ABS(第5表!F33-'06450'!F47)&gt;=10, (ABS(第5表!F33-'06450'!F47)/ABS('06450'!F47))&gt;50%,第5表!F33-'06450'!F47&lt;0)</f>
        <v>#VALUE!</v>
      </c>
      <c r="D181" s="690" t="e">
        <f>AND(ABS(第5表!G33-'06450'!G47)&gt;=10, (ABS(第5表!G33-'06450'!G47)/ABS('06450'!G47))&gt;50%,第5表!G33-'06450'!G47&lt;0)</f>
        <v>#VALUE!</v>
      </c>
      <c r="E181" s="690" t="e">
        <f>AND(ABS(第5表!H33-'06450'!H47)&gt;=10, (ABS(第5表!H33-'06450'!H47)/ABS('06450'!H47))&gt;50%,第5表!H33-'06450'!H47&lt;0)</f>
        <v>#VALUE!</v>
      </c>
      <c r="F181" s="707"/>
      <c r="G181" s="707"/>
      <c r="H181" s="707"/>
      <c r="I181" s="707"/>
      <c r="J181" s="701" t="e">
        <f>AND(ABS(第5表!M33-'06450'!O47)&gt;=10, (ABS(第5表!M33-'06450'!O47)/ABS('06450'!O47))&gt;50%,第5表!M33-'06450'!O47&lt;0)</f>
        <v>#VALUE!</v>
      </c>
      <c r="K181" s="689"/>
      <c r="L181" s="689"/>
      <c r="M181" s="689"/>
      <c r="N181" s="689"/>
      <c r="O181" s="689"/>
      <c r="P181" s="689"/>
      <c r="Q181" s="707"/>
      <c r="R181" s="707"/>
      <c r="S181" s="689"/>
      <c r="T181" s="689"/>
      <c r="U181" s="689"/>
      <c r="V181" s="689"/>
      <c r="W181" s="707"/>
      <c r="X181" s="707"/>
      <c r="Y181" s="690" t="e">
        <f>AND(ABS(第5表!AB33-'06450'!Z47)&gt;=10, (ABS(第5表!AB33-'06450'!Z47)/ABS('06450'!Z47))&gt;50%,第5表!AB33-'06450'!Z47&lt;0)</f>
        <v>#VALUE!</v>
      </c>
      <c r="Z181" s="700" t="e">
        <f>AND(ABS(第5表!AC33-'06450'!AA47)&gt;=10, (ABS(第5表!AC33-'06450'!AA47)/ABS('06450'!AA47))&gt;50%,第5表!AC33-'06450'!AA47&lt;0)</f>
        <v>#VALUE!</v>
      </c>
      <c r="AA181" s="701" t="e">
        <f>AND(ABS(第5表!AD33-'06450'!AC47)&gt;=10, (ABS(第5表!AD33-'06450'!AC47)/ABS('06450'!AC47))&gt;50%,第5表!AD33-'06450'!AC47&lt;0)</f>
        <v>#VALUE!</v>
      </c>
      <c r="AB181" s="689"/>
      <c r="AC181" s="689"/>
    </row>
    <row r="182" spans="1:29">
      <c r="C182" s="699"/>
      <c r="D182" s="690"/>
      <c r="E182" s="690"/>
      <c r="F182" s="700"/>
      <c r="G182" s="699"/>
      <c r="H182" s="690"/>
      <c r="I182" s="700"/>
      <c r="J182" s="701"/>
      <c r="K182" s="689"/>
      <c r="L182" s="689"/>
      <c r="M182" s="689"/>
      <c r="N182" s="689"/>
      <c r="O182" s="689"/>
      <c r="P182" s="689"/>
      <c r="Q182" s="699"/>
      <c r="R182" s="700"/>
      <c r="S182" s="689"/>
      <c r="T182" s="689"/>
      <c r="U182" s="689"/>
      <c r="V182" s="689"/>
      <c r="W182" s="699"/>
      <c r="X182" s="690"/>
      <c r="Y182" s="690"/>
      <c r="Z182" s="700"/>
      <c r="AA182" s="701"/>
      <c r="AB182" s="689"/>
      <c r="AC182" s="689"/>
    </row>
    <row r="183" spans="1:29">
      <c r="B183" s="178" t="s">
        <v>22</v>
      </c>
      <c r="C183" s="699" t="e">
        <f>AND(ABS(第5表!F35-'06450'!F49)&gt;=10, (ABS(第5表!F35-'06450'!F49)/ABS('06450'!F49))&gt;50%,第5表!F35-'06450'!F49&lt;0)</f>
        <v>#VALUE!</v>
      </c>
      <c r="D183" s="690" t="e">
        <f>AND(ABS(第5表!G35-'06450'!G49)&gt;=10, (ABS(第5表!G35-'06450'!G49)/ABS('06450'!G49))&gt;50%,第5表!G35-'06450'!G49&lt;0)</f>
        <v>#VALUE!</v>
      </c>
      <c r="E183" s="690" t="e">
        <f>AND(ABS(第5表!H35-'06450'!H49)&gt;=10, (ABS(第5表!H35-'06450'!H49)/ABS('06450'!H49))&gt;50%,第5表!H35-'06450'!H49&lt;0)</f>
        <v>#VALUE!</v>
      </c>
      <c r="F183" s="700" t="e">
        <f>AND(ABS(第5表!I35-'06450'!I49)&gt;=10, (ABS(第5表!I35-'06450'!I49)/ABS('06450'!I49))&gt;50%,第5表!I35-'06450'!I49&lt;0)</f>
        <v>#VALUE!</v>
      </c>
      <c r="G183" s="699" t="e">
        <f>AND(ABS(第5表!J35-'06450'!K49)&gt;=10, (ABS(第5表!J35-'06450'!K49)/ABS('06450'!K49))&gt;50%,第5表!J35-'06450'!K49&lt;0)</f>
        <v>#VALUE!</v>
      </c>
      <c r="H183" s="690" t="e">
        <f>AND(ABS(第5表!K35-'06450'!L49)&gt;=10, (ABS(第5表!K35-'06450'!L49)/ABS('06450'!L49))&gt;50%,第5表!K35-'06450'!L49&lt;0)</f>
        <v>#VALUE!</v>
      </c>
      <c r="I183" s="700" t="e">
        <f>AND(ABS(第5表!L35-'06450'!M49)&gt;=10, (ABS(第5表!L35-'06450'!M49)/ABS('06450'!M49))&gt;50%,第5表!L35-'06450'!M49&lt;0)</f>
        <v>#VALUE!</v>
      </c>
      <c r="J183" s="707"/>
      <c r="K183" s="689"/>
      <c r="L183" s="689"/>
      <c r="M183" s="689"/>
      <c r="N183" s="689"/>
      <c r="O183" s="689"/>
      <c r="P183" s="689"/>
      <c r="Q183" s="699" t="e">
        <f>AND(ABS(第5表!T35-'06450'!U49)&gt;=10, (ABS(第5表!T35-'06450'!U49)/ABS('06450'!U49))&gt;50%,第5表!T35-'06450'!U49&lt;0)</f>
        <v>#VALUE!</v>
      </c>
      <c r="R183" s="700" t="e">
        <f>AND(ABS(第5表!U35-'06450'!V49)&gt;=10, (ABS(第5表!U35-'06450'!V49)/ABS('06450'!V49))&gt;50%,第5表!U35-'06450'!V49&lt;0)</f>
        <v>#VALUE!</v>
      </c>
      <c r="S183" s="689"/>
      <c r="T183" s="689"/>
      <c r="U183" s="689"/>
      <c r="V183" s="689"/>
      <c r="W183" s="699" t="e">
        <f>AND(ABS(第5表!Z35-'06450'!X49)&gt;=10, (ABS(第5表!Z35-'06450'!X49)/ABS('06450'!X49))&gt;50%,第5表!Z35-'06450'!X49&lt;0)</f>
        <v>#VALUE!</v>
      </c>
      <c r="X183" s="707"/>
      <c r="Y183" s="690" t="e">
        <f>AND(ABS(第5表!AB35-'06450'!Z49)&gt;=10, (ABS(第5表!AB35-'06450'!Z49)/ABS('06450'!Z49))&gt;50%,第5表!AB35-'06450'!Z49&lt;0)</f>
        <v>#VALUE!</v>
      </c>
      <c r="Z183" s="700" t="e">
        <f>AND(ABS(第5表!AC35-'06450'!AA49)&gt;=10, (ABS(第5表!AC35-'06450'!AA49)/ABS('06450'!AA49))&gt;50%,第5表!AC35-'06450'!AA49&lt;0)</f>
        <v>#VALUE!</v>
      </c>
      <c r="AA183" s="701" t="e">
        <f>AND(ABS(第5表!AD35-'06450'!AC49)&gt;=10, (ABS(第5表!AD35-'06450'!AC49)/ABS('06450'!AC49))&gt;50%,第5表!AD35-'06450'!AC49&lt;0)</f>
        <v>#VALUE!</v>
      </c>
      <c r="AB183" s="689"/>
      <c r="AC183" s="689"/>
    </row>
    <row r="184" spans="1:29">
      <c r="B184" s="178" t="s">
        <v>77</v>
      </c>
      <c r="C184" s="702" t="e">
        <f>AND(ABS(第5表!F36-'06450'!F51)&gt;=10, (ABS(第5表!F36-'06450'!F51)/ABS('06450'!F51))&gt;50%,第5表!F36-'06450'!F51&lt;0)</f>
        <v>#VALUE!</v>
      </c>
      <c r="D184" s="703" t="e">
        <f>AND(ABS(第5表!G36-'06450'!G51)&gt;=10, (ABS(第5表!G36-'06450'!G51)/ABS('06450'!G51))&gt;50%,第5表!G36-'06450'!G51&lt;0)</f>
        <v>#VALUE!</v>
      </c>
      <c r="E184" s="703" t="e">
        <f>AND(ABS(第5表!H36-'06450'!H51)&gt;=10, (ABS(第5表!H36-'06450'!H51)/ABS('06450'!H51))&gt;50%,第5表!H36-'06450'!H51&lt;0)</f>
        <v>#VALUE!</v>
      </c>
      <c r="F184" s="707"/>
      <c r="G184" s="707"/>
      <c r="H184" s="707"/>
      <c r="I184" s="707"/>
      <c r="J184" s="705" t="e">
        <f>AND(ABS(第5表!M36-'06450'!O51)&gt;=10, (ABS(第5表!M36-'06450'!O51)/ABS('06450'!O51))&gt;50%,第5表!M36-'06450'!O51&lt;0)</f>
        <v>#VALUE!</v>
      </c>
      <c r="K184" s="689"/>
      <c r="L184" s="689"/>
      <c r="M184" s="689"/>
      <c r="N184" s="689"/>
      <c r="O184" s="689"/>
      <c r="P184" s="689"/>
      <c r="Q184" s="707"/>
      <c r="R184" s="707"/>
      <c r="S184" s="689"/>
      <c r="T184" s="689"/>
      <c r="U184" s="689"/>
      <c r="V184" s="689"/>
      <c r="W184" s="707"/>
      <c r="X184" s="707"/>
      <c r="Y184" s="703" t="e">
        <f>AND(ABS(第5表!AB36-'06450'!Z51)&gt;=10, (ABS(第5表!AB36-'06450'!Z51)/ABS('06450'!Z51))&gt;50%,第5表!AB36-'06450'!Z51&lt;0)</f>
        <v>#VALUE!</v>
      </c>
      <c r="Z184" s="704" t="e">
        <f>AND(ABS(第5表!AC36-'06450'!AA51)&gt;=10, (ABS(第5表!AC36-'06450'!AA51)/ABS('06450'!AA51))&gt;50%,第5表!AC36-'06450'!AA51&lt;0)</f>
        <v>#VALUE!</v>
      </c>
      <c r="AA184" s="705" t="e">
        <f>AND(ABS(第5表!AD36-'06450'!AC51)&gt;=10, (ABS(第5表!AD36-'06450'!AC51)/ABS('06450'!AC51))&gt;50%,第5表!AD36-'06450'!AC51&lt;0)</f>
        <v>#VALUE!</v>
      </c>
      <c r="AB184" s="689"/>
      <c r="AC184" s="689"/>
    </row>
    <row r="186" spans="1:29">
      <c r="A186" t="s">
        <v>571</v>
      </c>
    </row>
    <row r="187" spans="1:29">
      <c r="C187" s="178" t="s">
        <v>558</v>
      </c>
      <c r="D187" s="178" t="s">
        <v>559</v>
      </c>
      <c r="E187" s="178" t="s">
        <v>6</v>
      </c>
      <c r="F187" s="178" t="s">
        <v>7</v>
      </c>
      <c r="G187" s="178" t="s">
        <v>8</v>
      </c>
      <c r="H187" s="178" t="s">
        <v>9</v>
      </c>
      <c r="I187" s="178" t="s">
        <v>10</v>
      </c>
      <c r="J187" s="178" t="s">
        <v>11</v>
      </c>
      <c r="K187" s="178" t="s">
        <v>12</v>
      </c>
      <c r="L187" s="178" t="s">
        <v>13</v>
      </c>
      <c r="M187" s="178" t="s">
        <v>14</v>
      </c>
      <c r="N187" s="178" t="s">
        <v>15</v>
      </c>
      <c r="O187" s="178" t="s">
        <v>16</v>
      </c>
      <c r="P187" s="178" t="s">
        <v>17</v>
      </c>
      <c r="Q187" s="178" t="s">
        <v>18</v>
      </c>
      <c r="R187" s="178" t="s">
        <v>19</v>
      </c>
    </row>
    <row r="188" spans="1:29">
      <c r="A188" t="s">
        <v>560</v>
      </c>
      <c r="B188" s="178" t="s">
        <v>449</v>
      </c>
      <c r="C188" s="688" t="e">
        <f>AND(ABS(第5表!F42-'06450'!F59)&gt;=10,第5表!F42&gt;'06450'!F59*1.5,第5表!F42-'06450'!F59&gt;0)</f>
        <v>#VALUE!</v>
      </c>
      <c r="D188" s="688" t="e">
        <f>AND(ABS(第5表!G42-'06450'!G59)&gt;=10,第5表!G42&gt;'06450'!G59*1.5,第5表!G42-'06450'!G59&gt;0)</f>
        <v>#VALUE!</v>
      </c>
      <c r="E188" s="688" t="e">
        <f>AND(ABS(第5表!H42-'06450'!H59)&gt;=10,第5表!H42&gt;'06450'!H59*1.5,第5表!H42-'06450'!H59&gt;0)</f>
        <v>#VALUE!</v>
      </c>
      <c r="F188" s="688" t="e">
        <f>AND(ABS(第5表!I42-'06450'!I59)&gt;=10,第5表!I42&gt;'06450'!I59*1.5,第5表!I42-'06450'!I59&gt;0)</f>
        <v>#VALUE!</v>
      </c>
      <c r="G188" s="688" t="e">
        <f>AND(ABS(第5表!J42-'06450'!J59)&gt;=10,第5表!J42&gt;'06450'!J59*1.5,第5表!J42-'06450'!J59&gt;0)</f>
        <v>#VALUE!</v>
      </c>
      <c r="H188" s="688" t="e">
        <f>AND(ABS(第5表!K42-'06450'!K59)&gt;=10,第5表!K42&gt;'06450'!K59*1.5,第5表!K42-'06450'!K59&gt;0)</f>
        <v>#VALUE!</v>
      </c>
      <c r="I188" s="688" t="e">
        <f>AND(ABS(第5表!L42-'06450'!L59)&gt;=10,第5表!L42&gt;'06450'!L59*1.5,第5表!L42-'06450'!L59&gt;0)</f>
        <v>#VALUE!</v>
      </c>
      <c r="J188" s="688" t="e">
        <f>AND(ABS(第5表!M42-'06450'!M59)&gt;=10,第5表!M42&gt;'06450'!M59*1.5,第5表!M42-'06450'!M59&gt;0)</f>
        <v>#VALUE!</v>
      </c>
      <c r="K188" s="688" t="e">
        <f>AND(ABS(第5表!N42-'06450'!N59)&gt;=10,第5表!N42&gt;'06450'!N59*1.5,第5表!N42-'06450'!N59&gt;0)</f>
        <v>#VALUE!</v>
      </c>
      <c r="L188" s="688" t="e">
        <f>AND(ABS(第5表!O42-'06450'!O59)&gt;=10,第5表!O42&gt;'06450'!O59*1.5,第5表!O42-'06450'!O59&gt;0)</f>
        <v>#VALUE!</v>
      </c>
      <c r="M188" s="688" t="e">
        <f>AND(ABS(第5表!P42-'06450'!P59)&gt;=10,第5表!P42&gt;'06450'!P59*1.5,第5表!P42-'06450'!P59&gt;0)</f>
        <v>#VALUE!</v>
      </c>
      <c r="N188" s="688" t="e">
        <f>AND(ABS(第5表!Q42-'06450'!Q59)&gt;=10,第5表!Q42&gt;'06450'!Q59*1.5,第5表!Q42-'06450'!Q59&gt;0)</f>
        <v>#VALUE!</v>
      </c>
      <c r="O188" s="688" t="e">
        <f>AND(ABS(第5表!R42-'06450'!R59)&gt;=10,第5表!R42&gt;'06450'!R59*1.5,第5表!R42-'06450'!R59&gt;0)</f>
        <v>#VALUE!</v>
      </c>
      <c r="P188" s="688" t="e">
        <f>AND(ABS(第5表!S42-'06450'!S59)&gt;=10,第5表!S42&gt;'06450'!S59*1.5,第5表!S42-'06450'!S59&gt;0)</f>
        <v>#VALUE!</v>
      </c>
      <c r="Q188" s="688" t="e">
        <f>AND(ABS(第5表!T42-'06450'!T59)&gt;=10,第5表!T42&gt;'06450'!T59*1.5,第5表!T42-'06450'!T59&gt;0)</f>
        <v>#VALUE!</v>
      </c>
      <c r="R188" s="688" t="e">
        <f>AND(ABS(第5表!U42-'06450'!U59)&gt;=10,第5表!U42&gt;'06450'!U59*1.5,第5表!U42-'06450'!U59&gt;0)</f>
        <v>#VALUE!</v>
      </c>
    </row>
    <row r="189" spans="1:29">
      <c r="A189" t="s">
        <v>562</v>
      </c>
      <c r="B189" s="178" t="s">
        <v>449</v>
      </c>
      <c r="C189" s="690" t="e">
        <f>AND(ABS(第5表!F42-'06450'!F59)&gt;=10, (ABS(第5表!F42-'06450'!F59)/ABS('06450'!F59))&gt;50%,第5表!F42-'06450'!F59&lt;0)</f>
        <v>#VALUE!</v>
      </c>
      <c r="D189" s="690" t="e">
        <f>AND(ABS(第5表!G42-'06450'!G59)&gt;=10, (ABS(第5表!G42-'06450'!G59)/ABS('06450'!G59))&gt;50%,第5表!G42-'06450'!G59&lt;0)</f>
        <v>#VALUE!</v>
      </c>
      <c r="E189" s="690" t="e">
        <f>AND(ABS(第5表!H42-'06450'!H59)&gt;=10, (ABS(第5表!H42-'06450'!H59)/ABS('06450'!H59))&gt;50%,第5表!H42-'06450'!H59&lt;0)</f>
        <v>#VALUE!</v>
      </c>
      <c r="F189" s="690" t="e">
        <f>AND(ABS(第5表!I42-'06450'!I59)&gt;=10, (ABS(第5表!I42-'06450'!I59)/ABS('06450'!I59))&gt;50%,第5表!I42-'06450'!I59&lt;0)</f>
        <v>#VALUE!</v>
      </c>
      <c r="G189" s="690" t="e">
        <f>AND(ABS(第5表!J42-'06450'!J59)&gt;=10, (ABS(第5表!J42-'06450'!J59)/ABS('06450'!J59))&gt;50%,第5表!J42-'06450'!J59&lt;0)</f>
        <v>#VALUE!</v>
      </c>
      <c r="H189" s="690" t="e">
        <f>AND(ABS(第5表!K42-'06450'!K59)&gt;=10, (ABS(第5表!K42-'06450'!K59)/ABS('06450'!K59))&gt;50%,第5表!K42-'06450'!K59&lt;0)</f>
        <v>#VALUE!</v>
      </c>
      <c r="I189" s="690" t="e">
        <f>AND(ABS(第5表!L42-'06450'!L59)&gt;=10, (ABS(第5表!L42-'06450'!L59)/ABS('06450'!L59))&gt;50%,第5表!L42-'06450'!L59&lt;0)</f>
        <v>#VALUE!</v>
      </c>
      <c r="J189" s="690" t="e">
        <f>AND(ABS(第5表!M42-'06450'!M59)&gt;=10, (ABS(第5表!M42-'06450'!M59)/ABS('06450'!M59))&gt;50%,第5表!M42-'06450'!M59&lt;0)</f>
        <v>#VALUE!</v>
      </c>
      <c r="K189" s="690" t="e">
        <f>AND(ABS(第5表!N42-'06450'!N59)&gt;=10, (ABS(第5表!N42-'06450'!N59)/ABS('06450'!N59))&gt;50%,第5表!N42-'06450'!N59&lt;0)</f>
        <v>#VALUE!</v>
      </c>
      <c r="L189" s="690" t="e">
        <f>AND(ABS(第5表!O42-'06450'!O59)&gt;=10, (ABS(第5表!O42-'06450'!O59)/ABS('06450'!O59))&gt;50%,第5表!O42-'06450'!O59&lt;0)</f>
        <v>#VALUE!</v>
      </c>
      <c r="M189" s="690" t="e">
        <f>AND(ABS(第5表!P42-'06450'!P59)&gt;=10, (ABS(第5表!P42-'06450'!P59)/ABS('06450'!P59))&gt;50%,第5表!P42-'06450'!P59&lt;0)</f>
        <v>#VALUE!</v>
      </c>
      <c r="N189" s="690" t="e">
        <f>AND(ABS(第5表!Q42-'06450'!Q59)&gt;=10, (ABS(第5表!Q42-'06450'!Q59)/ABS('06450'!Q59))&gt;50%,第5表!Q42-'06450'!Q59&lt;0)</f>
        <v>#VALUE!</v>
      </c>
      <c r="O189" s="690" t="e">
        <f>AND(ABS(第5表!R42-'06450'!R59)&gt;=10, (ABS(第5表!R42-'06450'!R59)/ABS('06450'!R59))&gt;50%,第5表!R42-'06450'!R59&lt;0)</f>
        <v>#VALUE!</v>
      </c>
      <c r="P189" s="690" t="e">
        <f>AND(ABS(第5表!S42-'06450'!S59)&gt;=10, (ABS(第5表!S42-'06450'!S59)/ABS('06450'!S59))&gt;50%,第5表!S42-'06450'!S59&lt;0)</f>
        <v>#VALUE!</v>
      </c>
      <c r="Q189" s="690" t="e">
        <f>AND(ABS(第5表!T42-'06450'!T59)&gt;=10, (ABS(第5表!T42-'06450'!T59)/ABS('06450'!T59))&gt;50%,第5表!T42-'06450'!T59&lt;0)</f>
        <v>#VALUE!</v>
      </c>
      <c r="R189" s="690" t="e">
        <f>AND(ABS(第5表!U42-'06450'!U59)&gt;=10, (ABS(第5表!U42-'06450'!U59)/ABS('06450'!U59))&gt;50%,第5表!U42-'06450'!U59&lt;0)</f>
        <v>#VALUE!</v>
      </c>
    </row>
    <row r="191" spans="1:29">
      <c r="A191" t="s">
        <v>572</v>
      </c>
    </row>
    <row r="192" spans="1:29">
      <c r="C192" s="178" t="s">
        <v>558</v>
      </c>
      <c r="D192" s="178" t="s">
        <v>559</v>
      </c>
      <c r="E192" s="178" t="s">
        <v>6</v>
      </c>
    </row>
    <row r="193" spans="1:14">
      <c r="A193" t="s">
        <v>560</v>
      </c>
      <c r="B193" s="178" t="s">
        <v>79</v>
      </c>
      <c r="C193" s="688" t="e">
        <f>AND(ABS(第5表!AC42-'06450'!AC59)&gt;=10,第5表!AC42&gt;'06450'!AC59*1.5,第5表!AC42-'06450'!AC59&gt;0)</f>
        <v>#VALUE!</v>
      </c>
      <c r="D193" s="688" t="e">
        <f>AND(ABS(第5表!AD42-'06450'!AD59)&gt;=10,第5表!AD42&gt;'06450'!AD59*1.5,第5表!AD42-'06450'!AD59&gt;0)</f>
        <v>#VALUE!</v>
      </c>
      <c r="E193" s="688" t="e">
        <f>AND(ABS(第5表!AE42-'06450'!AE59)&gt;=10,第5表!AE42&gt;'06450'!AE59*1.5,第5表!AE42-'06450'!AE59&gt;0)</f>
        <v>#VALUE!</v>
      </c>
    </row>
    <row r="194" spans="1:14">
      <c r="A194" t="s">
        <v>562</v>
      </c>
      <c r="B194" s="178" t="s">
        <v>79</v>
      </c>
      <c r="C194" s="690" t="e">
        <f>AND(ABS(第5表!AC42-'06450'!AC59)&gt;=10, (ABS(第5表!AC42-'06450'!AC59)/ABS('06450'!AC59))&gt;50%,第5表!AC42-'06450'!AC59&lt;0)</f>
        <v>#VALUE!</v>
      </c>
      <c r="D194" s="690" t="e">
        <f>AND(ABS(第5表!AD42-'06450'!AD59)&gt;=10, (ABS(第5表!AD42-'06450'!AD59)/ABS('06450'!AD59))&gt;50%,第5表!AD42-'06450'!AD59&lt;0)</f>
        <v>#VALUE!</v>
      </c>
      <c r="E194" s="690" t="e">
        <f>AND(ABS(第5表!AE42-'06450'!AE59)&gt;=10, (ABS(第5表!AE42-'06450'!AE59)/ABS('06450'!AE59))&gt;50%,第5表!AE42-'06450'!AE59&lt;0)</f>
        <v>#VALUE!</v>
      </c>
    </row>
    <row r="196" spans="1:14">
      <c r="A196" t="s">
        <v>573</v>
      </c>
    </row>
    <row r="197" spans="1:14">
      <c r="C197" s="178" t="s">
        <v>558</v>
      </c>
      <c r="E197" s="178" t="s">
        <v>559</v>
      </c>
      <c r="G197" s="178" t="s">
        <v>6</v>
      </c>
      <c r="I197" s="178" t="s">
        <v>7</v>
      </c>
      <c r="K197" s="178" t="s">
        <v>8</v>
      </c>
      <c r="M197" s="178" t="s">
        <v>9</v>
      </c>
    </row>
    <row r="198" spans="1:14">
      <c r="A198" t="s">
        <v>560</v>
      </c>
      <c r="B198" s="178" t="s">
        <v>80</v>
      </c>
      <c r="C198" s="688" t="e">
        <f>AND(ABS(第5表!F47-'06450'!F65)&gt;=10,第5表!F47&gt;'06450'!F65*1.5,第5表!F47-'06450'!F65&gt;0)</f>
        <v>#VALUE!</v>
      </c>
      <c r="D198" s="688" t="b">
        <f>AND(ABS(第5表!G47-'06450'!G65)&gt;=10,第5表!G47&gt;'06450'!G65*1.5,第5表!G47-'06450'!G65&gt;0)</f>
        <v>0</v>
      </c>
      <c r="E198" s="688" t="e">
        <f>AND(ABS(第5表!H47-'06450'!H65)&gt;=10,第5表!H47&gt;'06450'!H65*1.5,第5表!H47-'06450'!H65&gt;0)</f>
        <v>#VALUE!</v>
      </c>
      <c r="F198" s="688" t="b">
        <f>AND(ABS(第5表!I47-'06450'!I65)&gt;=10,第5表!I47&gt;'06450'!I65*1.5,第5表!I47-'06450'!I65&gt;0)</f>
        <v>0</v>
      </c>
      <c r="G198" s="688" t="e">
        <f>AND(ABS(第5表!J47-'06450'!J65)&gt;=10,第5表!J47&gt;'06450'!J65*1.5,第5表!J47-'06450'!J65&gt;0)</f>
        <v>#VALUE!</v>
      </c>
      <c r="H198" s="688" t="b">
        <f>AND(ABS(第5表!K47-'06450'!K65)&gt;=10,第5表!K47&gt;'06450'!K65*1.5,第5表!K47-'06450'!K65&gt;0)</f>
        <v>0</v>
      </c>
      <c r="I198" s="688" t="e">
        <f>AND(ABS(第5表!L47-'06450'!L65)&gt;=10,第5表!L47&gt;'06450'!L65*1.5,第5表!L47-'06450'!L65&gt;0)</f>
        <v>#VALUE!</v>
      </c>
      <c r="J198" s="688" t="b">
        <f>AND(ABS(第5表!M47-'06450'!M65)&gt;=10,第5表!M47&gt;'06450'!M65*1.5,第5表!M47-'06450'!M65&gt;0)</f>
        <v>0</v>
      </c>
      <c r="K198" s="688" t="e">
        <f>AND(ABS(第5表!N47-'06450'!N65)&gt;=10,第5表!N47&gt;'06450'!N65*1.5,第5表!N47-'06450'!N65&gt;0)</f>
        <v>#VALUE!</v>
      </c>
      <c r="L198" s="688" t="b">
        <f>AND(ABS(第5表!O47-'06450'!O65)&gt;=10,第5表!O47&gt;'06450'!O65*1.5,第5表!O47-'06450'!O65&gt;0)</f>
        <v>0</v>
      </c>
      <c r="M198" s="688" t="e">
        <f>AND(ABS(第5表!P47-'06450'!P65)&gt;=10,第5表!P47&gt;'06450'!P65*1.5,第5表!P47-'06450'!P65&gt;0)</f>
        <v>#VALUE!</v>
      </c>
      <c r="N198" s="688" t="b">
        <f>AND(ABS(第5表!Q47-'06450'!Q65)&gt;=10,第5表!Q47&gt;'06450'!Q65*1.5,第5表!Q47-'06450'!Q65&gt;0)</f>
        <v>0</v>
      </c>
    </row>
    <row r="199" spans="1:14">
      <c r="B199" s="178" t="s">
        <v>81</v>
      </c>
      <c r="C199" s="688" t="e">
        <f>AND(ABS(第5表!F48-'06450'!F66)&gt;=10,第5表!F48&gt;'06450'!F66*1.5,第5表!F48-'06450'!F66&gt;0)</f>
        <v>#VALUE!</v>
      </c>
      <c r="D199" s="688" t="b">
        <f>AND(ABS(第5表!G48-'06450'!G66)&gt;=10,第5表!G48&gt;'06450'!G66*1.5,第5表!G48-'06450'!G66&gt;0)</f>
        <v>0</v>
      </c>
      <c r="E199" s="688" t="e">
        <f>AND(ABS(第5表!H48-'06450'!H66)&gt;=10,第5表!H48&gt;'06450'!H66*1.5,第5表!H48-'06450'!H66&gt;0)</f>
        <v>#VALUE!</v>
      </c>
      <c r="F199" s="688" t="b">
        <f>AND(ABS(第5表!I48-'06450'!I66)&gt;=10,第5表!I48&gt;'06450'!I66*1.5,第5表!I48-'06450'!I66&gt;0)</f>
        <v>0</v>
      </c>
      <c r="G199" s="688" t="e">
        <f>AND(ABS(第5表!J48-'06450'!J66)&gt;=10,第5表!J48&gt;'06450'!J66*1.5,第5表!J48-'06450'!J66&gt;0)</f>
        <v>#VALUE!</v>
      </c>
      <c r="H199" s="688" t="b">
        <f>AND(ABS(第5表!K48-'06450'!K66)&gt;=10,第5表!K48&gt;'06450'!K66*1.5,第5表!K48-'06450'!K66&gt;0)</f>
        <v>0</v>
      </c>
      <c r="I199" s="688" t="e">
        <f>AND(ABS(第5表!L48-'06450'!L66)&gt;=10,第5表!L48&gt;'06450'!L66*1.5,第5表!L48-'06450'!L66&gt;0)</f>
        <v>#VALUE!</v>
      </c>
      <c r="J199" s="688" t="b">
        <f>AND(ABS(第5表!M48-'06450'!M66)&gt;=10,第5表!M48&gt;'06450'!M66*1.5,第5表!M48-'06450'!M66&gt;0)</f>
        <v>0</v>
      </c>
      <c r="K199" s="688" t="e">
        <f>AND(ABS(第5表!N48-'06450'!N66)&gt;=10,第5表!N48&gt;'06450'!N66*1.5,第5表!N48-'06450'!N66&gt;0)</f>
        <v>#VALUE!</v>
      </c>
      <c r="L199" s="688" t="b">
        <f>AND(ABS(第5表!O48-'06450'!O66)&gt;=10,第5表!O48&gt;'06450'!O66*1.5,第5表!O48-'06450'!O66&gt;0)</f>
        <v>0</v>
      </c>
      <c r="M199" s="688" t="e">
        <f>AND(ABS(第5表!P48-'06450'!P66)&gt;=10,第5表!P48&gt;'06450'!P66*1.5,第5表!P48-'06450'!P66&gt;0)</f>
        <v>#VALUE!</v>
      </c>
      <c r="N199" s="688" t="b">
        <f>AND(ABS(第5表!Q48-'06450'!Q66)&gt;=10,第5表!Q48&gt;'06450'!Q66*1.5,第5表!Q48-'06450'!Q66&gt;0)</f>
        <v>0</v>
      </c>
    </row>
    <row r="200" spans="1:14">
      <c r="B200" s="178" t="s">
        <v>82</v>
      </c>
      <c r="C200" s="688" t="e">
        <f>AND(ABS(第5表!F49-'06450'!F67)&gt;=10,第5表!F49&gt;'06450'!F67*1.5,第5表!F49-'06450'!F67&gt;0)</f>
        <v>#VALUE!</v>
      </c>
      <c r="D200" s="688" t="b">
        <f>AND(ABS(第5表!G49-'06450'!G67)&gt;=10,第5表!G49&gt;'06450'!G67*1.5,第5表!G49-'06450'!G67&gt;0)</f>
        <v>0</v>
      </c>
      <c r="E200" s="688" t="e">
        <f>AND(ABS(第5表!H49-'06450'!H67)&gt;=10,第5表!H49&gt;'06450'!H67*1.5,第5表!H49-'06450'!H67&gt;0)</f>
        <v>#VALUE!</v>
      </c>
      <c r="F200" s="688" t="b">
        <f>AND(ABS(第5表!I49-'06450'!I67)&gt;=10,第5表!I49&gt;'06450'!I67*1.5,第5表!I49-'06450'!I67&gt;0)</f>
        <v>0</v>
      </c>
      <c r="G200" s="688" t="e">
        <f>AND(ABS(第5表!J49-'06450'!J67)&gt;=10,第5表!J49&gt;'06450'!J67*1.5,第5表!J49-'06450'!J67&gt;0)</f>
        <v>#VALUE!</v>
      </c>
      <c r="H200" s="688" t="b">
        <f>AND(ABS(第5表!K49-'06450'!K67)&gt;=10,第5表!K49&gt;'06450'!K67*1.5,第5表!K49-'06450'!K67&gt;0)</f>
        <v>0</v>
      </c>
      <c r="I200" s="688" t="e">
        <f>AND(ABS(第5表!L49-'06450'!L67)&gt;=10,第5表!L49&gt;'06450'!L67*1.5,第5表!L49-'06450'!L67&gt;0)</f>
        <v>#VALUE!</v>
      </c>
      <c r="J200" s="688" t="b">
        <f>AND(ABS(第5表!M49-'06450'!M67)&gt;=10,第5表!M49&gt;'06450'!M67*1.5,第5表!M49-'06450'!M67&gt;0)</f>
        <v>0</v>
      </c>
      <c r="K200" s="688" t="e">
        <f>AND(ABS(第5表!N49-'06450'!N67)&gt;=10,第5表!N49&gt;'06450'!N67*1.5,第5表!N49-'06450'!N67&gt;0)</f>
        <v>#VALUE!</v>
      </c>
      <c r="L200" s="688" t="b">
        <f>AND(ABS(第5表!O49-'06450'!O67)&gt;=10,第5表!O49&gt;'06450'!O67*1.5,第5表!O49-'06450'!O67&gt;0)</f>
        <v>0</v>
      </c>
      <c r="M200" s="688" t="e">
        <f>AND(ABS(第5表!P49-'06450'!P67)&gt;=10,第5表!P49&gt;'06450'!P67*1.5,第5表!P49-'06450'!P67&gt;0)</f>
        <v>#VALUE!</v>
      </c>
      <c r="N200" s="688" t="b">
        <f>AND(ABS(第5表!Q49-'06450'!Q67)&gt;=10,第5表!Q49&gt;'06450'!Q67*1.5,第5表!Q49-'06450'!Q67&gt;0)</f>
        <v>0</v>
      </c>
    </row>
    <row r="201" spans="1:14">
      <c r="B201" s="178" t="s">
        <v>83</v>
      </c>
      <c r="C201" s="688" t="e">
        <f>AND(ABS(第5表!F50-'06450'!F68)&gt;=10,第5表!F50&gt;'06450'!F68*1.5,第5表!F50-'06450'!F68&gt;0)</f>
        <v>#VALUE!</v>
      </c>
      <c r="D201" s="688" t="b">
        <f>AND(ABS(第5表!G50-'06450'!G68)&gt;=10,第5表!G50&gt;'06450'!G68*1.5,第5表!G50-'06450'!G68&gt;0)</f>
        <v>0</v>
      </c>
      <c r="E201" s="688" t="e">
        <f>AND(ABS(第5表!H50-'06450'!H68)&gt;=10,第5表!H50&gt;'06450'!H68*1.5,第5表!H50-'06450'!H68&gt;0)</f>
        <v>#VALUE!</v>
      </c>
      <c r="F201" s="688" t="b">
        <f>AND(ABS(第5表!I50-'06450'!I68)&gt;=10,第5表!I50&gt;'06450'!I68*1.5,第5表!I50-'06450'!I68&gt;0)</f>
        <v>0</v>
      </c>
      <c r="G201" s="688" t="e">
        <f>AND(ABS(第5表!J50-'06450'!J68)&gt;=10,第5表!J50&gt;'06450'!J68*1.5,第5表!J50-'06450'!J68&gt;0)</f>
        <v>#VALUE!</v>
      </c>
      <c r="H201" s="688" t="b">
        <f>AND(ABS(第5表!K50-'06450'!K68)&gt;=10,第5表!K50&gt;'06450'!K68*1.5,第5表!K50-'06450'!K68&gt;0)</f>
        <v>0</v>
      </c>
      <c r="I201" s="688" t="e">
        <f>AND(ABS(第5表!L50-'06450'!L68)&gt;=10,第5表!L50&gt;'06450'!L68*1.5,第5表!L50-'06450'!L68&gt;0)</f>
        <v>#VALUE!</v>
      </c>
      <c r="J201" s="688" t="b">
        <f>AND(ABS(第5表!M50-'06450'!M68)&gt;=10,第5表!M50&gt;'06450'!M68*1.5,第5表!M50-'06450'!M68&gt;0)</f>
        <v>0</v>
      </c>
      <c r="K201" s="688" t="e">
        <f>AND(ABS(第5表!N50-'06450'!N68)&gt;=10,第5表!N50&gt;'06450'!N68*1.5,第5表!N50-'06450'!N68&gt;0)</f>
        <v>#VALUE!</v>
      </c>
      <c r="L201" s="688" t="b">
        <f>AND(ABS(第5表!O50-'06450'!O68)&gt;=10,第5表!O50&gt;'06450'!O68*1.5,第5表!O50-'06450'!O68&gt;0)</f>
        <v>0</v>
      </c>
      <c r="M201" s="688" t="e">
        <f>AND(ABS(第5表!P50-'06450'!P68)&gt;=10,第5表!P50&gt;'06450'!P68*1.5,第5表!P50-'06450'!P68&gt;0)</f>
        <v>#VALUE!</v>
      </c>
      <c r="N201" s="688" t="b">
        <f>AND(ABS(第5表!Q50-'06450'!Q68)&gt;=10,第5表!Q50&gt;'06450'!Q68*1.5,第5表!Q50-'06450'!Q68&gt;0)</f>
        <v>0</v>
      </c>
    </row>
    <row r="202" spans="1:14">
      <c r="A202" t="s">
        <v>562</v>
      </c>
      <c r="B202" s="178" t="s">
        <v>80</v>
      </c>
      <c r="C202" s="690" t="e">
        <f>AND(ABS(第5表!F47-'06450'!F65)&gt;=10, (ABS(第5表!F47-'06450'!F65)/ABS('06450'!F65))&gt;50%,第5表!F47-'06450'!F65&lt;0)</f>
        <v>#VALUE!</v>
      </c>
      <c r="D202" s="690" t="e">
        <f>AND(ABS(第5表!G47-'06450'!G65)&gt;=10, (ABS(第5表!G47-'06450'!G65)/ABS('06450'!G65))&gt;50%,第5表!G47-'06450'!G65&lt;0)</f>
        <v>#DIV/0!</v>
      </c>
      <c r="E202" s="690" t="e">
        <f>AND(ABS(第5表!H47-'06450'!H65)&gt;=10, (ABS(第5表!H47-'06450'!H65)/ABS('06450'!H65))&gt;50%,第5表!H47-'06450'!H65&lt;0)</f>
        <v>#VALUE!</v>
      </c>
      <c r="F202" s="690" t="e">
        <f>AND(ABS(第5表!I47-'06450'!I65)&gt;=10, (ABS(第5表!I47-'06450'!I65)/ABS('06450'!I65))&gt;50%,第5表!I47-'06450'!I65&lt;0)</f>
        <v>#DIV/0!</v>
      </c>
      <c r="G202" s="690" t="e">
        <f>AND(ABS(第5表!J47-'06450'!J65)&gt;=10, (ABS(第5表!J47-'06450'!J65)/ABS('06450'!J65))&gt;50%,第5表!J47-'06450'!J65&lt;0)</f>
        <v>#VALUE!</v>
      </c>
      <c r="H202" s="690" t="e">
        <f>AND(ABS(第5表!K47-'06450'!K65)&gt;=10, (ABS(第5表!K47-'06450'!K65)/ABS('06450'!K65))&gt;50%,第5表!K47-'06450'!K65&lt;0)</f>
        <v>#DIV/0!</v>
      </c>
      <c r="I202" s="690" t="e">
        <f>AND(ABS(第5表!L47-'06450'!L65)&gt;=10, (ABS(第5表!L47-'06450'!L65)/ABS('06450'!L65))&gt;50%,第5表!L47-'06450'!L65&lt;0)</f>
        <v>#VALUE!</v>
      </c>
      <c r="J202" s="690" t="e">
        <f>AND(ABS(第5表!M47-'06450'!M65)&gt;=10, (ABS(第5表!M47-'06450'!M65)/ABS('06450'!M65))&gt;50%,第5表!M47-'06450'!M65&lt;0)</f>
        <v>#DIV/0!</v>
      </c>
      <c r="K202" s="690" t="e">
        <f>AND(ABS(第5表!N47-'06450'!N65)&gt;=10, (ABS(第5表!N47-'06450'!N65)/ABS('06450'!N65))&gt;50%,第5表!N47-'06450'!N65&lt;0)</f>
        <v>#VALUE!</v>
      </c>
      <c r="L202" s="690" t="e">
        <f>AND(ABS(第5表!O47-'06450'!O65)&gt;=10, (ABS(第5表!O47-'06450'!O65)/ABS('06450'!O65))&gt;50%,第5表!O47-'06450'!O65&lt;0)</f>
        <v>#DIV/0!</v>
      </c>
      <c r="M202" s="690" t="e">
        <f>AND(ABS(第5表!P47-'06450'!P65)&gt;=10, (ABS(第5表!P47-'06450'!P65)/ABS('06450'!P65))&gt;50%,第5表!P47-'06450'!P65&lt;0)</f>
        <v>#VALUE!</v>
      </c>
      <c r="N202" s="690" t="e">
        <f>AND(ABS(第5表!Q47-'06450'!Q65)&gt;=10, (ABS(第5表!Q47-'06450'!Q65)/ABS('06450'!Q65))&gt;50%,第5表!Q47-'06450'!Q65&lt;0)</f>
        <v>#DIV/0!</v>
      </c>
    </row>
    <row r="203" spans="1:14">
      <c r="B203" s="178" t="s">
        <v>81</v>
      </c>
      <c r="C203" s="690" t="e">
        <f>AND(ABS(第5表!F48-'06450'!F66)&gt;=10, (ABS(第5表!F48-'06450'!F66)/ABS('06450'!F66))&gt;50%,第5表!F48-'06450'!F66&lt;0)</f>
        <v>#VALUE!</v>
      </c>
      <c r="D203" s="690" t="e">
        <f>AND(ABS(第5表!G48-'06450'!G66)&gt;=10, (ABS(第5表!G48-'06450'!G66)/ABS('06450'!G66))&gt;50%,第5表!G48-'06450'!G66&lt;0)</f>
        <v>#DIV/0!</v>
      </c>
      <c r="E203" s="690" t="e">
        <f>AND(ABS(第5表!H48-'06450'!H66)&gt;=10, (ABS(第5表!H48-'06450'!H66)/ABS('06450'!H66))&gt;50%,第5表!H48-'06450'!H66&lt;0)</f>
        <v>#VALUE!</v>
      </c>
      <c r="F203" s="690" t="e">
        <f>AND(ABS(第5表!I48-'06450'!I66)&gt;=10, (ABS(第5表!I48-'06450'!I66)/ABS('06450'!I66))&gt;50%,第5表!I48-'06450'!I66&lt;0)</f>
        <v>#DIV/0!</v>
      </c>
      <c r="G203" s="690" t="e">
        <f>AND(ABS(第5表!J48-'06450'!J66)&gt;=10, (ABS(第5表!J48-'06450'!J66)/ABS('06450'!J66))&gt;50%,第5表!J48-'06450'!J66&lt;0)</f>
        <v>#VALUE!</v>
      </c>
      <c r="H203" s="690" t="e">
        <f>AND(ABS(第5表!K48-'06450'!K66)&gt;=10, (ABS(第5表!K48-'06450'!K66)/ABS('06450'!K66))&gt;50%,第5表!K48-'06450'!K66&lt;0)</f>
        <v>#DIV/0!</v>
      </c>
      <c r="I203" s="690" t="e">
        <f>AND(ABS(第5表!L48-'06450'!L66)&gt;=10, (ABS(第5表!L48-'06450'!L66)/ABS('06450'!L66))&gt;50%,第5表!L48-'06450'!L66&lt;0)</f>
        <v>#VALUE!</v>
      </c>
      <c r="J203" s="690" t="e">
        <f>AND(ABS(第5表!M48-'06450'!M66)&gt;=10, (ABS(第5表!M48-'06450'!M66)/ABS('06450'!M66))&gt;50%,第5表!M48-'06450'!M66&lt;0)</f>
        <v>#DIV/0!</v>
      </c>
      <c r="K203" s="690" t="e">
        <f>AND(ABS(第5表!N48-'06450'!N66)&gt;=10, (ABS(第5表!N48-'06450'!N66)/ABS('06450'!N66))&gt;50%,第5表!N48-'06450'!N66&lt;0)</f>
        <v>#VALUE!</v>
      </c>
      <c r="L203" s="690" t="e">
        <f>AND(ABS(第5表!O48-'06450'!O66)&gt;=10, (ABS(第5表!O48-'06450'!O66)/ABS('06450'!O66))&gt;50%,第5表!O48-'06450'!O66&lt;0)</f>
        <v>#DIV/0!</v>
      </c>
      <c r="M203" s="690" t="e">
        <f>AND(ABS(第5表!P48-'06450'!P66)&gt;=10, (ABS(第5表!P48-'06450'!P66)/ABS('06450'!P66))&gt;50%,第5表!P48-'06450'!P66&lt;0)</f>
        <v>#VALUE!</v>
      </c>
      <c r="N203" s="690" t="e">
        <f>AND(ABS(第5表!Q48-'06450'!Q66)&gt;=10, (ABS(第5表!Q48-'06450'!Q66)/ABS('06450'!Q66))&gt;50%,第5表!Q48-'06450'!Q66&lt;0)</f>
        <v>#DIV/0!</v>
      </c>
    </row>
    <row r="204" spans="1:14">
      <c r="B204" s="178" t="s">
        <v>82</v>
      </c>
      <c r="C204" s="690" t="e">
        <f>AND(ABS(第5表!F49-'06450'!F67)&gt;=10, (ABS(第5表!F49-'06450'!F67)/ABS('06450'!F67))&gt;50%,第5表!F49-'06450'!F67&lt;0)</f>
        <v>#VALUE!</v>
      </c>
      <c r="D204" s="690" t="e">
        <f>AND(ABS(第5表!G49-'06450'!G67)&gt;=10, (ABS(第5表!G49-'06450'!G67)/ABS('06450'!G67))&gt;50%,第5表!G49-'06450'!G67&lt;0)</f>
        <v>#DIV/0!</v>
      </c>
      <c r="E204" s="690" t="e">
        <f>AND(ABS(第5表!H49-'06450'!H67)&gt;=10, (ABS(第5表!H49-'06450'!H67)/ABS('06450'!H67))&gt;50%,第5表!H49-'06450'!H67&lt;0)</f>
        <v>#VALUE!</v>
      </c>
      <c r="F204" s="690" t="e">
        <f>AND(ABS(第5表!I49-'06450'!I67)&gt;=10, (ABS(第5表!I49-'06450'!I67)/ABS('06450'!I67))&gt;50%,第5表!I49-'06450'!I67&lt;0)</f>
        <v>#DIV/0!</v>
      </c>
      <c r="G204" s="690" t="e">
        <f>AND(ABS(第5表!J49-'06450'!J67)&gt;=10, (ABS(第5表!J49-'06450'!J67)/ABS('06450'!J67))&gt;50%,第5表!J49-'06450'!J67&lt;0)</f>
        <v>#VALUE!</v>
      </c>
      <c r="H204" s="690" t="e">
        <f>AND(ABS(第5表!K49-'06450'!K67)&gt;=10, (ABS(第5表!K49-'06450'!K67)/ABS('06450'!K67))&gt;50%,第5表!K49-'06450'!K67&lt;0)</f>
        <v>#DIV/0!</v>
      </c>
      <c r="I204" s="690" t="e">
        <f>AND(ABS(第5表!L49-'06450'!L67)&gt;=10, (ABS(第5表!L49-'06450'!L67)/ABS('06450'!L67))&gt;50%,第5表!L49-'06450'!L67&lt;0)</f>
        <v>#VALUE!</v>
      </c>
      <c r="J204" s="690" t="e">
        <f>AND(ABS(第5表!M49-'06450'!M67)&gt;=10, (ABS(第5表!M49-'06450'!M67)/ABS('06450'!M67))&gt;50%,第5表!M49-'06450'!M67&lt;0)</f>
        <v>#DIV/0!</v>
      </c>
      <c r="K204" s="690" t="e">
        <f>AND(ABS(第5表!N49-'06450'!N67)&gt;=10, (ABS(第5表!N49-'06450'!N67)/ABS('06450'!N67))&gt;50%,第5表!N49-'06450'!N67&lt;0)</f>
        <v>#VALUE!</v>
      </c>
      <c r="L204" s="690" t="e">
        <f>AND(ABS(第5表!O49-'06450'!O67)&gt;=10, (ABS(第5表!O49-'06450'!O67)/ABS('06450'!O67))&gt;50%,第5表!O49-'06450'!O67&lt;0)</f>
        <v>#DIV/0!</v>
      </c>
      <c r="M204" s="690" t="e">
        <f>AND(ABS(第5表!P49-'06450'!P67)&gt;=10, (ABS(第5表!P49-'06450'!P67)/ABS('06450'!P67))&gt;50%,第5表!P49-'06450'!P67&lt;0)</f>
        <v>#VALUE!</v>
      </c>
      <c r="N204" s="690" t="e">
        <f>AND(ABS(第5表!Q49-'06450'!Q67)&gt;=10, (ABS(第5表!Q49-'06450'!Q67)/ABS('06450'!Q67))&gt;50%,第5表!Q49-'06450'!Q67&lt;0)</f>
        <v>#DIV/0!</v>
      </c>
    </row>
    <row r="205" spans="1:14">
      <c r="B205" s="178" t="s">
        <v>83</v>
      </c>
      <c r="C205" s="690" t="e">
        <f>AND(ABS(第5表!F50-'06450'!F68)&gt;=10, (ABS(第5表!F50-'06450'!F68)/ABS('06450'!F68))&gt;50%,第5表!F50-'06450'!F68&lt;0)</f>
        <v>#VALUE!</v>
      </c>
      <c r="D205" s="690" t="e">
        <f>AND(ABS(第5表!G50-'06450'!G68)&gt;=10, (ABS(第5表!G50-'06450'!G68)/ABS('06450'!G68))&gt;50%,第5表!G50-'06450'!G68&lt;0)</f>
        <v>#DIV/0!</v>
      </c>
      <c r="E205" s="690" t="e">
        <f>AND(ABS(第5表!H50-'06450'!H68)&gt;=10, (ABS(第5表!H50-'06450'!H68)/ABS('06450'!H68))&gt;50%,第5表!H50-'06450'!H68&lt;0)</f>
        <v>#VALUE!</v>
      </c>
      <c r="F205" s="690" t="e">
        <f>AND(ABS(第5表!I50-'06450'!I68)&gt;=10, (ABS(第5表!I50-'06450'!I68)/ABS('06450'!I68))&gt;50%,第5表!I50-'06450'!I68&lt;0)</f>
        <v>#DIV/0!</v>
      </c>
      <c r="G205" s="690" t="e">
        <f>AND(ABS(第5表!J50-'06450'!J68)&gt;=10, (ABS(第5表!J50-'06450'!J68)/ABS('06450'!J68))&gt;50%,第5表!J50-'06450'!J68&lt;0)</f>
        <v>#VALUE!</v>
      </c>
      <c r="H205" s="690" t="e">
        <f>AND(ABS(第5表!K50-'06450'!K68)&gt;=10, (ABS(第5表!K50-'06450'!K68)/ABS('06450'!K68))&gt;50%,第5表!K50-'06450'!K68&lt;0)</f>
        <v>#DIV/0!</v>
      </c>
      <c r="I205" s="690" t="e">
        <f>AND(ABS(第5表!L50-'06450'!L68)&gt;=10, (ABS(第5表!L50-'06450'!L68)/ABS('06450'!L68))&gt;50%,第5表!L50-'06450'!L68&lt;0)</f>
        <v>#VALUE!</v>
      </c>
      <c r="J205" s="690" t="e">
        <f>AND(ABS(第5表!M50-'06450'!M68)&gt;=10, (ABS(第5表!M50-'06450'!M68)/ABS('06450'!M68))&gt;50%,第5表!M50-'06450'!M68&lt;0)</f>
        <v>#DIV/0!</v>
      </c>
      <c r="K205" s="690" t="e">
        <f>AND(ABS(第5表!N50-'06450'!N68)&gt;=10, (ABS(第5表!N50-'06450'!N68)/ABS('06450'!N68))&gt;50%,第5表!N50-'06450'!N68&lt;0)</f>
        <v>#VALUE!</v>
      </c>
      <c r="L205" s="690" t="e">
        <f>AND(ABS(第5表!O50-'06450'!O68)&gt;=10, (ABS(第5表!O50-'06450'!O68)/ABS('06450'!O68))&gt;50%,第5表!O50-'06450'!O68&lt;0)</f>
        <v>#DIV/0!</v>
      </c>
      <c r="M205" s="690" t="e">
        <f>AND(ABS(第5表!P50-'06450'!P68)&gt;=10, (ABS(第5表!P50-'06450'!P68)/ABS('06450'!P68))&gt;50%,第5表!P50-'06450'!P68&lt;0)</f>
        <v>#VALUE!</v>
      </c>
      <c r="N205" s="690" t="e">
        <f>AND(ABS(第5表!Q50-'06450'!Q68)&gt;=10, (ABS(第5表!Q50-'06450'!Q68)/ABS('06450'!Q68))&gt;50%,第5表!Q50-'06450'!Q68&lt;0)</f>
        <v>#DIV/0!</v>
      </c>
    </row>
    <row r="206" spans="1:14">
      <c r="C206" s="178" t="s">
        <v>10</v>
      </c>
    </row>
    <row r="207" spans="1:14">
      <c r="A207" t="s">
        <v>560</v>
      </c>
      <c r="B207" s="178" t="s">
        <v>84</v>
      </c>
      <c r="C207" s="688" t="e">
        <f>AND(ABS(第5表!V47-'06450'!V65)&gt;=10,第5表!V47&gt;'06450'!V65*1.5,第5表!V47-'06450'!V65&gt;0)</f>
        <v>#VALUE!</v>
      </c>
    </row>
    <row r="208" spans="1:14">
      <c r="A208" t="s">
        <v>562</v>
      </c>
      <c r="B208" s="178" t="s">
        <v>84</v>
      </c>
      <c r="C208" s="690" t="e">
        <f>AND(ABS(第5表!V47-'06450'!V65)&gt;=10, (ABS(第5表!V47-'06450'!V65)/ABS('06450'!V65))&gt;50%,第5表!V47-'06450'!V65&lt;0)</f>
        <v>#VALUE!</v>
      </c>
    </row>
    <row r="210" spans="1:3">
      <c r="A210" t="s">
        <v>574</v>
      </c>
    </row>
    <row r="211" spans="1:3">
      <c r="C211" s="178" t="s">
        <v>558</v>
      </c>
    </row>
    <row r="212" spans="1:3">
      <c r="A212" t="s">
        <v>560</v>
      </c>
      <c r="B212" s="178" t="s">
        <v>85</v>
      </c>
      <c r="C212" s="688" t="e">
        <f>AND(ABS(第5表!AC47-'06450'!AC65)&gt;=10,第5表!AC47&gt;'06450'!AC65*1.5,第5表!AC47-'06450'!AC65&gt;0)</f>
        <v>#VALUE!</v>
      </c>
    </row>
    <row r="213" spans="1:3">
      <c r="A213" t="s">
        <v>562</v>
      </c>
      <c r="B213" s="178" t="s">
        <v>85</v>
      </c>
      <c r="C213" s="690" t="e">
        <f>AND(ABS(第5表!AC47-'06450'!AC65)&gt;=10, (ABS(第5表!AC47-'06450'!AC65)/ABS('06450'!AC65))&gt;50%,第5表!AC47-'06450'!AC65&lt;0)</f>
        <v>#VALUE!</v>
      </c>
    </row>
  </sheetData>
  <phoneticPr fontId="1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3">
    <tabColor rgb="FF99CCFF"/>
    <pageSetUpPr autoPageBreaks="0" fitToPage="1"/>
  </sheetPr>
  <dimension ref="A1:AO99"/>
  <sheetViews>
    <sheetView showGridLines="0" zoomScale="85" zoomScaleNormal="85" zoomScaleSheetLayoutView="85" workbookViewId="0"/>
  </sheetViews>
  <sheetFormatPr defaultColWidth="9" defaultRowHeight="12"/>
  <cols>
    <col min="1" max="1" width="2.125" style="7" customWidth="1"/>
    <col min="2" max="2" width="16.375" style="7" customWidth="1"/>
    <col min="3" max="3" width="6.125" style="7" customWidth="1"/>
    <col min="4" max="33" width="10.5" style="7" customWidth="1"/>
    <col min="34" max="36" width="12.625" style="7" customWidth="1"/>
    <col min="37" max="16384" width="9" style="7"/>
  </cols>
  <sheetData>
    <row r="1" spans="1:41" ht="9" customHeight="1">
      <c r="A1" s="71"/>
      <c r="B1" s="71"/>
      <c r="C1" s="72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</row>
    <row r="2" spans="1:41" ht="21.75" customHeight="1">
      <c r="A2" s="73"/>
      <c r="B2" s="73"/>
      <c r="C2" s="73"/>
      <c r="D2" s="73"/>
      <c r="G2" s="75"/>
      <c r="H2" s="71"/>
      <c r="I2" s="71"/>
      <c r="O2" s="74"/>
      <c r="Q2" s="387" t="s">
        <v>411</v>
      </c>
      <c r="AE2" s="498" t="s">
        <v>0</v>
      </c>
      <c r="AF2" s="71"/>
      <c r="AG2" s="71"/>
      <c r="AH2" s="71"/>
      <c r="AI2" s="71"/>
      <c r="AJ2" s="71"/>
      <c r="AK2" s="71"/>
      <c r="AL2" s="75"/>
      <c r="AN2" s="75"/>
      <c r="AO2" s="76"/>
    </row>
    <row r="3" spans="1:41" ht="14.25">
      <c r="A3" s="71"/>
      <c r="B3" s="77"/>
      <c r="C3" s="77"/>
      <c r="D3" s="77"/>
      <c r="G3" s="71"/>
      <c r="H3" s="71"/>
      <c r="I3" s="75"/>
      <c r="Q3" s="384" t="s">
        <v>404</v>
      </c>
      <c r="AE3" s="75"/>
      <c r="AF3" s="71"/>
      <c r="AG3" s="71"/>
      <c r="AH3" s="71"/>
      <c r="AI3" s="71"/>
      <c r="AJ3" s="71"/>
      <c r="AK3" s="71"/>
      <c r="AL3" s="75"/>
      <c r="AM3" s="75"/>
      <c r="AN3" s="75"/>
      <c r="AO3" s="75"/>
    </row>
    <row r="4" spans="1:41" ht="14.25">
      <c r="A4" s="71"/>
      <c r="B4" s="71"/>
      <c r="C4" s="72"/>
      <c r="D4" s="71"/>
      <c r="G4" s="71"/>
      <c r="H4" s="71"/>
      <c r="I4" s="71"/>
      <c r="AE4" s="747" t="s">
        <v>244</v>
      </c>
      <c r="AF4" s="75"/>
      <c r="AG4" s="76"/>
      <c r="AH4" s="76"/>
      <c r="AI4" s="71"/>
      <c r="AJ4" s="71"/>
      <c r="AK4" s="71"/>
    </row>
    <row r="5" spans="1:41" ht="14.25">
      <c r="A5" s="72"/>
      <c r="B5" s="72"/>
      <c r="C5" s="72"/>
      <c r="D5" s="72"/>
      <c r="E5" s="75"/>
      <c r="F5" s="75"/>
      <c r="G5" s="264"/>
      <c r="H5" s="75"/>
      <c r="I5" s="75"/>
      <c r="AE5" s="747"/>
      <c r="AF5" s="712" t="str">
        <f ca="1">第3表!AF3</f>
        <v>名　　</v>
      </c>
      <c r="AG5" s="712"/>
      <c r="AH5" s="75"/>
      <c r="AI5" s="75"/>
      <c r="AJ5" s="75"/>
    </row>
    <row r="6" spans="1:41" ht="14.25">
      <c r="A6" s="72"/>
      <c r="B6" s="72"/>
      <c r="C6" s="72"/>
      <c r="D6" s="72"/>
      <c r="E6" s="75"/>
      <c r="F6" s="75"/>
      <c r="G6" s="264"/>
      <c r="I6" s="75"/>
      <c r="AE6" s="748"/>
      <c r="AF6" s="79"/>
      <c r="AG6" s="135"/>
      <c r="AH6" s="75"/>
      <c r="AI6" s="75"/>
      <c r="AJ6" s="75"/>
    </row>
    <row r="7" spans="1:41" ht="17.25" customHeight="1">
      <c r="A7" s="71"/>
      <c r="B7" s="274" t="str">
        <f>"0600030"&amp;TEXT(第3表!$C$7,"0000")</f>
        <v>06000300000</v>
      </c>
      <c r="C7" s="140"/>
      <c r="D7" s="40"/>
      <c r="G7" s="264"/>
      <c r="H7" s="75"/>
      <c r="I7" s="75"/>
      <c r="AE7" s="81" t="str">
        <f>"令和      "&amp;DBCS(LEFTB(B7,2))&amp;"     年度分報告"</f>
        <v>令和      ０６     年度分報告</v>
      </c>
      <c r="AF7" s="80"/>
      <c r="AG7" s="80"/>
      <c r="AH7" s="75"/>
      <c r="AI7" s="75"/>
      <c r="AJ7" s="75"/>
    </row>
    <row r="8" spans="1:41" ht="14.25">
      <c r="A8" s="76"/>
      <c r="B8" s="186" t="s">
        <v>279</v>
      </c>
      <c r="C8" s="75"/>
      <c r="D8" s="75"/>
      <c r="E8" s="82"/>
      <c r="F8" s="75"/>
      <c r="G8" s="264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6"/>
    </row>
    <row r="9" spans="1:41" s="482" customFormat="1" ht="21" customHeight="1">
      <c r="B9" s="483" t="s">
        <v>350</v>
      </c>
      <c r="C9" s="483"/>
      <c r="D9" s="483"/>
      <c r="E9" s="483"/>
      <c r="F9" s="483"/>
      <c r="G9" s="484"/>
      <c r="N9" s="494"/>
      <c r="O9" s="494"/>
      <c r="P9" s="494"/>
      <c r="Q9" s="494"/>
      <c r="R9" s="494"/>
    </row>
    <row r="10" spans="1:41" s="482" customFormat="1" ht="21" customHeight="1">
      <c r="B10" s="754" t="s">
        <v>351</v>
      </c>
      <c r="C10" s="755"/>
      <c r="D10" s="755"/>
      <c r="E10" s="755"/>
      <c r="F10" s="756"/>
      <c r="G10" s="485"/>
      <c r="H10" s="486"/>
      <c r="I10" s="486"/>
      <c r="J10" s="486"/>
      <c r="N10" s="494"/>
      <c r="O10" s="494"/>
      <c r="P10" s="494"/>
      <c r="Q10" s="494"/>
    </row>
    <row r="11" spans="1:41" s="482" customFormat="1" ht="21" customHeight="1">
      <c r="B11" s="754" t="s">
        <v>352</v>
      </c>
      <c r="C11" s="755"/>
      <c r="D11" s="755"/>
      <c r="E11" s="755"/>
      <c r="F11" s="756"/>
      <c r="G11" s="485"/>
      <c r="H11" s="487"/>
      <c r="I11" s="487"/>
      <c r="J11" s="487"/>
      <c r="K11" s="487"/>
      <c r="L11" s="487"/>
      <c r="N11" s="494"/>
      <c r="O11" s="494"/>
      <c r="P11" s="494"/>
      <c r="Q11" s="494"/>
    </row>
    <row r="12" spans="1:41" s="482" customFormat="1" ht="21" customHeight="1">
      <c r="B12" s="754" t="s">
        <v>353</v>
      </c>
      <c r="C12" s="755"/>
      <c r="D12" s="755"/>
      <c r="E12" s="755"/>
      <c r="F12" s="756"/>
      <c r="G12" s="485"/>
      <c r="H12" s="488"/>
      <c r="I12" s="488"/>
      <c r="J12" s="488"/>
      <c r="K12" s="488"/>
      <c r="L12" s="488"/>
      <c r="M12" s="489"/>
      <c r="N12" s="494"/>
      <c r="O12" s="494"/>
      <c r="P12" s="494"/>
      <c r="Q12" s="494"/>
    </row>
    <row r="13" spans="1:41" s="482" customFormat="1" ht="21" customHeight="1">
      <c r="B13" s="490"/>
      <c r="C13" s="490"/>
      <c r="D13" s="491"/>
      <c r="E13" s="492"/>
      <c r="F13" s="492"/>
      <c r="G13" s="488"/>
      <c r="H13" s="488"/>
      <c r="I13" s="488"/>
      <c r="J13" s="488"/>
      <c r="K13" s="488"/>
      <c r="L13" s="488"/>
      <c r="M13" s="489"/>
    </row>
    <row r="14" spans="1:41" s="482" customFormat="1" ht="21" customHeight="1">
      <c r="B14" s="493" t="s">
        <v>354</v>
      </c>
      <c r="C14" s="490"/>
      <c r="D14" s="490"/>
      <c r="E14" s="490"/>
      <c r="F14" s="490"/>
    </row>
    <row r="15" spans="1:41" ht="21" customHeight="1">
      <c r="B15" s="71" t="s">
        <v>356</v>
      </c>
    </row>
    <row r="16" spans="1:41" ht="18" customHeight="1">
      <c r="B16" s="83"/>
      <c r="C16" s="171"/>
      <c r="D16" s="507"/>
      <c r="E16" s="506"/>
      <c r="F16" s="710" t="s">
        <v>398</v>
      </c>
      <c r="G16" s="711"/>
      <c r="H16" s="361"/>
      <c r="I16" s="361"/>
      <c r="J16" s="361"/>
      <c r="K16" s="85"/>
      <c r="L16" s="85"/>
      <c r="M16" s="85"/>
      <c r="N16" s="85"/>
      <c r="O16" s="211" t="s">
        <v>272</v>
      </c>
      <c r="P16" s="203"/>
      <c r="Q16" s="211" t="s">
        <v>273</v>
      </c>
      <c r="R16" s="206"/>
      <c r="S16" s="203"/>
      <c r="T16" s="85"/>
      <c r="U16" s="85"/>
      <c r="V16" s="202" t="s">
        <v>274</v>
      </c>
      <c r="W16" s="206"/>
      <c r="X16" s="206"/>
      <c r="Y16" s="206"/>
      <c r="Z16" s="206"/>
      <c r="AA16" s="203"/>
      <c r="AB16" s="85"/>
      <c r="AC16" s="85"/>
      <c r="AD16" s="85"/>
      <c r="AE16" s="85"/>
      <c r="AF16" s="85"/>
    </row>
    <row r="17" spans="2:36" ht="18" customHeight="1">
      <c r="B17" s="87"/>
      <c r="C17" s="88"/>
      <c r="D17" s="90"/>
      <c r="E17" s="708"/>
      <c r="F17" s="85"/>
      <c r="G17" s="85"/>
      <c r="H17" s="90"/>
      <c r="I17" s="90"/>
      <c r="J17" s="90"/>
      <c r="K17" s="90"/>
      <c r="L17" s="90"/>
      <c r="M17" s="90"/>
      <c r="N17" s="90"/>
      <c r="O17" s="85"/>
      <c r="P17" s="85"/>
      <c r="Q17" s="85"/>
      <c r="R17" s="85"/>
      <c r="S17" s="96"/>
      <c r="T17" s="90"/>
      <c r="U17" s="90"/>
      <c r="V17" s="202" t="s">
        <v>275</v>
      </c>
      <c r="W17" s="206"/>
      <c r="X17" s="203"/>
      <c r="Y17" s="202" t="s">
        <v>276</v>
      </c>
      <c r="Z17" s="206"/>
      <c r="AA17" s="203"/>
      <c r="AB17" s="90"/>
      <c r="AC17" s="90"/>
      <c r="AD17" s="90"/>
      <c r="AE17" s="90"/>
      <c r="AF17" s="90"/>
    </row>
    <row r="18" spans="2:36" ht="73.5" customHeight="1">
      <c r="B18" s="87"/>
      <c r="C18" s="88"/>
      <c r="D18" s="90"/>
      <c r="E18" s="709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7"/>
      <c r="T18" s="90"/>
      <c r="U18" s="90"/>
      <c r="V18" s="85"/>
      <c r="W18" s="85"/>
      <c r="X18" s="85"/>
      <c r="Y18" s="85"/>
      <c r="Z18" s="85"/>
      <c r="AA18" s="85"/>
      <c r="AB18" s="90"/>
      <c r="AC18" s="90"/>
      <c r="AD18" s="90"/>
      <c r="AE18" s="90"/>
      <c r="AF18" s="90"/>
    </row>
    <row r="19" spans="2:36">
      <c r="B19" s="91"/>
      <c r="C19" s="92"/>
      <c r="D19" s="26" t="s">
        <v>4</v>
      </c>
      <c r="E19" s="26" t="s">
        <v>5</v>
      </c>
      <c r="F19" s="26" t="s">
        <v>6</v>
      </c>
      <c r="G19" s="26" t="s">
        <v>7</v>
      </c>
      <c r="H19" s="26" t="s">
        <v>8</v>
      </c>
      <c r="I19" s="26" t="s">
        <v>9</v>
      </c>
      <c r="J19" s="26" t="s">
        <v>10</v>
      </c>
      <c r="K19" s="26" t="s">
        <v>11</v>
      </c>
      <c r="L19" s="26" t="s">
        <v>12</v>
      </c>
      <c r="M19" s="26" t="s">
        <v>13</v>
      </c>
      <c r="N19" s="26" t="s">
        <v>14</v>
      </c>
      <c r="O19" s="26" t="s">
        <v>15</v>
      </c>
      <c r="P19" s="26" t="s">
        <v>16</v>
      </c>
      <c r="Q19" s="26" t="s">
        <v>17</v>
      </c>
      <c r="R19" s="26" t="s">
        <v>18</v>
      </c>
      <c r="S19" s="26" t="s">
        <v>19</v>
      </c>
      <c r="T19" s="26" t="s">
        <v>20</v>
      </c>
      <c r="U19" s="26" t="s">
        <v>21</v>
      </c>
      <c r="V19" s="26" t="s">
        <v>22</v>
      </c>
      <c r="W19" s="26" t="s">
        <v>77</v>
      </c>
      <c r="X19" s="26" t="s">
        <v>78</v>
      </c>
      <c r="Y19" s="26" t="s">
        <v>79</v>
      </c>
      <c r="Z19" s="26" t="s">
        <v>80</v>
      </c>
      <c r="AA19" s="26" t="s">
        <v>81</v>
      </c>
      <c r="AB19" s="26" t="s">
        <v>82</v>
      </c>
      <c r="AC19" s="26" t="s">
        <v>83</v>
      </c>
      <c r="AD19" s="26" t="s">
        <v>84</v>
      </c>
      <c r="AE19" s="26" t="s">
        <v>85</v>
      </c>
      <c r="AF19" s="26" t="s">
        <v>86</v>
      </c>
    </row>
    <row r="20" spans="2:36" ht="22.5" customHeight="1">
      <c r="B20" s="170" t="s">
        <v>99</v>
      </c>
      <c r="C20" s="49" t="s">
        <v>26</v>
      </c>
      <c r="D20" s="499" t="str">
        <f>IFERROR(VLOOKUP(第3表!$C$7,LastVal030List,M3表!D20+1,0),"…")</f>
        <v>…</v>
      </c>
      <c r="E20" s="499" t="str">
        <f>IFERROR(VLOOKUP(第3表!$C$7,LastVal030List,M3表!E20+1,0),"…")</f>
        <v>…</v>
      </c>
      <c r="F20" s="499" t="str">
        <f>IFERROR(VLOOKUP(第3表!$C$7,LastVal030List,M3表!F20+1,0),"…")</f>
        <v>…</v>
      </c>
      <c r="G20" s="499" t="str">
        <f>IFERROR(VLOOKUP(第3表!$C$7,LastVal030List,M3表!G20+1,0),"…")</f>
        <v>…</v>
      </c>
      <c r="H20" s="499" t="str">
        <f>IFERROR(VLOOKUP(第3表!$C$7,LastVal030List,M3表!H20+1,0),"…")</f>
        <v>…</v>
      </c>
      <c r="I20" s="499" t="str">
        <f>IFERROR(VLOOKUP(第3表!$C$7,LastVal030List,M3表!I20+1,0),"…")</f>
        <v>…</v>
      </c>
      <c r="J20" s="499" t="str">
        <f>IFERROR(VLOOKUP(第3表!$C$7,LastVal030List,M3表!J20+1,0),"…")</f>
        <v>…</v>
      </c>
      <c r="K20" s="499" t="str">
        <f>IFERROR(VLOOKUP(第3表!$C$7,LastVal030List,M3表!K20+1,0),"…")</f>
        <v>…</v>
      </c>
      <c r="L20" s="499" t="str">
        <f>IFERROR(VLOOKUP(第3表!$C$7,LastVal030List,M3表!L20+1,0),"…")</f>
        <v>…</v>
      </c>
      <c r="M20" s="499" t="str">
        <f>IFERROR(VLOOKUP(第3表!$C$7,LastVal030List,M3表!M20+1,0),"…")</f>
        <v>…</v>
      </c>
      <c r="N20" s="499" t="str">
        <f>IFERROR(VLOOKUP(第3表!$C$7,LastVal030List,M3表!N20+1,0),"…")</f>
        <v>…</v>
      </c>
      <c r="O20" s="499" t="str">
        <f>IFERROR(VLOOKUP(第3表!$C$7,LastVal030List,M3表!O20+1,0),"…")</f>
        <v>…</v>
      </c>
      <c r="P20" s="499" t="str">
        <f>IFERROR(VLOOKUP(第3表!$C$7,LastVal030List,M3表!P20+1,0),"…")</f>
        <v>…</v>
      </c>
      <c r="Q20" s="499" t="str">
        <f>IFERROR(VLOOKUP(第3表!$C$7,LastVal030List,M3表!Q20+1,0),"…")</f>
        <v>…</v>
      </c>
      <c r="R20" s="499" t="str">
        <f>IFERROR(VLOOKUP(第3表!$C$7,LastVal030List,M3表!R20+1,0),"…")</f>
        <v>…</v>
      </c>
      <c r="S20" s="499" t="str">
        <f>IFERROR(VLOOKUP(第3表!$C$7,LastVal030List,M3表!S20+1,0),"…")</f>
        <v>…</v>
      </c>
      <c r="T20" s="499" t="str">
        <f>IFERROR(VLOOKUP(第3表!$C$7,LastVal030List,M3表!T20+1,0),"…")</f>
        <v>…</v>
      </c>
      <c r="U20" s="499" t="str">
        <f>IFERROR(VLOOKUP(第3表!$C$7,LastVal030List,M3表!U20+1,0),"…")</f>
        <v>…</v>
      </c>
      <c r="V20" s="499" t="str">
        <f>IFERROR(VLOOKUP(第3表!$C$7,LastVal030List,M3表!V20+1,0),"…")</f>
        <v>…</v>
      </c>
      <c r="W20" s="499" t="str">
        <f>IFERROR(VLOOKUP(第3表!$C$7,LastVal030List,M3表!W20+1,0),"…")</f>
        <v>…</v>
      </c>
      <c r="X20" s="499" t="str">
        <f>IFERROR(VLOOKUP(第3表!$C$7,LastVal030List,M3表!X20+1,0),"…")</f>
        <v>…</v>
      </c>
      <c r="Y20" s="499" t="str">
        <f>IFERROR(VLOOKUP(第3表!$C$7,LastVal030List,M3表!Y20+1,0),"…")</f>
        <v>…</v>
      </c>
      <c r="Z20" s="499" t="str">
        <f>IFERROR(VLOOKUP(第3表!$C$7,LastVal030List,M3表!Z20+1,0),"…")</f>
        <v>…</v>
      </c>
      <c r="AA20" s="499" t="str">
        <f>IFERROR(VLOOKUP(第3表!$C$7,LastVal030List,M3表!AA20+1,0),"…")</f>
        <v>…</v>
      </c>
      <c r="AB20" s="499" t="str">
        <f>IFERROR(VLOOKUP(第3表!$C$7,LastVal030List,M3表!AB20+1,0),"…")</f>
        <v>…</v>
      </c>
      <c r="AC20" s="499" t="str">
        <f>IFERROR(VLOOKUP(第3表!$C$7,LastVal030List,M3表!AC20+1,0),"…")</f>
        <v>…</v>
      </c>
      <c r="AD20" s="499" t="str">
        <f>IFERROR(VLOOKUP(第3表!$C$7,LastVal030List,M3表!AD20+1,0),"…")</f>
        <v>…</v>
      </c>
      <c r="AE20" s="499" t="str">
        <f>IFERROR(VLOOKUP(第3表!$C$7,LastVal030List,M3表!AE20+1,0),"…")</f>
        <v>…</v>
      </c>
      <c r="AF20" s="497" t="str">
        <f>IFERROR(VLOOKUP(第3表!$C$7,LastVal030List,M3表!AF20+1,0),"…")</f>
        <v>…</v>
      </c>
    </row>
    <row r="21" spans="2:36" ht="22.5" customHeight="1">
      <c r="B21" s="169" t="s">
        <v>100</v>
      </c>
      <c r="C21" s="49" t="s">
        <v>27</v>
      </c>
      <c r="D21" s="499" t="str">
        <f>IFERROR(VLOOKUP(第3表!$C$7,LastVal030List,M3表!D21+1,0),"…")</f>
        <v>…</v>
      </c>
      <c r="E21" s="499" t="str">
        <f>IFERROR(VLOOKUP(第3表!$C$7,LastVal030List,M3表!E21+1,0),"…")</f>
        <v>…</v>
      </c>
      <c r="F21" s="499" t="str">
        <f>IFERROR(VLOOKUP(第3表!$C$7,LastVal030List,M3表!F21+1,0),"…")</f>
        <v>…</v>
      </c>
      <c r="G21" s="499" t="str">
        <f>IFERROR(VLOOKUP(第3表!$C$7,LastVal030List,M3表!G21+1,0),"…")</f>
        <v>…</v>
      </c>
      <c r="H21" s="499" t="str">
        <f>IFERROR(VLOOKUP(第3表!$C$7,LastVal030List,M3表!H21+1,0),"…")</f>
        <v>…</v>
      </c>
      <c r="I21" s="499" t="str">
        <f>IFERROR(VLOOKUP(第3表!$C$7,LastVal030List,M3表!I21+1,0),"…")</f>
        <v>…</v>
      </c>
      <c r="J21" s="499" t="str">
        <f>IFERROR(VLOOKUP(第3表!$C$7,LastVal030List,M3表!J21+1,0),"…")</f>
        <v>…</v>
      </c>
      <c r="K21" s="499" t="str">
        <f>IFERROR(VLOOKUP(第3表!$C$7,LastVal030List,M3表!K21+1,0),"…")</f>
        <v>…</v>
      </c>
      <c r="L21" s="499" t="str">
        <f>IFERROR(VLOOKUP(第3表!$C$7,LastVal030List,M3表!L21+1,0),"…")</f>
        <v>…</v>
      </c>
      <c r="M21" s="499" t="str">
        <f>IFERROR(VLOOKUP(第3表!$C$7,LastVal030List,M3表!M21+1,0),"…")</f>
        <v>…</v>
      </c>
      <c r="N21" s="499" t="str">
        <f>IFERROR(VLOOKUP(第3表!$C$7,LastVal030List,M3表!N21+1,0),"…")</f>
        <v>…</v>
      </c>
      <c r="O21" s="499" t="str">
        <f>IFERROR(VLOOKUP(第3表!$C$7,LastVal030List,M3表!O21+1,0),"…")</f>
        <v>…</v>
      </c>
      <c r="P21" s="499" t="str">
        <f>IFERROR(VLOOKUP(第3表!$C$7,LastVal030List,M3表!P21+1,0),"…")</f>
        <v>…</v>
      </c>
      <c r="Q21" s="499" t="str">
        <f>IFERROR(VLOOKUP(第3表!$C$7,LastVal030List,M3表!Q21+1,0),"…")</f>
        <v>…</v>
      </c>
      <c r="R21" s="499" t="str">
        <f>IFERROR(VLOOKUP(第3表!$C$7,LastVal030List,M3表!R21+1,0),"…")</f>
        <v>…</v>
      </c>
      <c r="S21" s="499" t="str">
        <f>IFERROR(VLOOKUP(第3表!$C$7,LastVal030List,M3表!S21+1,0),"…")</f>
        <v>…</v>
      </c>
      <c r="T21" s="499" t="str">
        <f>IFERROR(VLOOKUP(第3表!$C$7,LastVal030List,M3表!T21+1,0),"…")</f>
        <v>…</v>
      </c>
      <c r="U21" s="499" t="str">
        <f>IFERROR(VLOOKUP(第3表!$C$7,LastVal030List,M3表!U21+1,0),"…")</f>
        <v>…</v>
      </c>
      <c r="V21" s="499" t="str">
        <f>IFERROR(VLOOKUP(第3表!$C$7,LastVal030List,M3表!V21+1,0),"…")</f>
        <v>…</v>
      </c>
      <c r="W21" s="499" t="str">
        <f>IFERROR(VLOOKUP(第3表!$C$7,LastVal030List,M3表!W21+1,0),"…")</f>
        <v>…</v>
      </c>
      <c r="X21" s="499" t="str">
        <f>IFERROR(VLOOKUP(第3表!$C$7,LastVal030List,M3表!X21+1,0),"…")</f>
        <v>…</v>
      </c>
      <c r="Y21" s="499" t="str">
        <f>IFERROR(VLOOKUP(第3表!$C$7,LastVal030List,M3表!Y21+1,0),"…")</f>
        <v>…</v>
      </c>
      <c r="Z21" s="499" t="str">
        <f>IFERROR(VLOOKUP(第3表!$C$7,LastVal030List,M3表!Z21+1,0),"…")</f>
        <v>…</v>
      </c>
      <c r="AA21" s="499" t="str">
        <f>IFERROR(VLOOKUP(第3表!$C$7,LastVal030List,M3表!AA21+1,0),"…")</f>
        <v>…</v>
      </c>
      <c r="AB21" s="499" t="str">
        <f>IFERROR(VLOOKUP(第3表!$C$7,LastVal030List,M3表!AB21+1,0),"…")</f>
        <v>…</v>
      </c>
      <c r="AC21" s="499" t="str">
        <f>IFERROR(VLOOKUP(第3表!$C$7,LastVal030List,M3表!AC21+1,0),"…")</f>
        <v>…</v>
      </c>
      <c r="AD21" s="499" t="str">
        <f>IFERROR(VLOOKUP(第3表!$C$7,LastVal030List,M3表!AD21+1,0),"…")</f>
        <v>…</v>
      </c>
      <c r="AE21" s="499" t="str">
        <f>IFERROR(VLOOKUP(第3表!$C$7,LastVal030List,M3表!AE21+1,0),"…")</f>
        <v>…</v>
      </c>
      <c r="AF21" s="497" t="str">
        <f>IFERROR(VLOOKUP(第3表!$C$7,LastVal030List,M3表!AF21+1,0),"…")</f>
        <v>…</v>
      </c>
    </row>
    <row r="22" spans="2:36" ht="22.5" customHeight="1">
      <c r="B22" s="169" t="s">
        <v>101</v>
      </c>
      <c r="C22" s="49" t="s">
        <v>28</v>
      </c>
      <c r="D22" s="499" t="str">
        <f>IFERROR(VLOOKUP(第3表!$C$7,LastVal030List,M3表!D22+1,0),"…")</f>
        <v>…</v>
      </c>
      <c r="E22" s="499" t="str">
        <f>IFERROR(VLOOKUP(第3表!$C$7,LastVal030List,M3表!E22+1,0),"…")</f>
        <v>…</v>
      </c>
      <c r="F22" s="499" t="str">
        <f>IFERROR(VLOOKUP(第3表!$C$7,LastVal030List,M3表!F22+1,0),"…")</f>
        <v>…</v>
      </c>
      <c r="G22" s="499" t="str">
        <f>IFERROR(VLOOKUP(第3表!$C$7,LastVal030List,M3表!G22+1,0),"…")</f>
        <v>…</v>
      </c>
      <c r="H22" s="499" t="str">
        <f>IFERROR(VLOOKUP(第3表!$C$7,LastVal030List,M3表!H22+1,0),"…")</f>
        <v>…</v>
      </c>
      <c r="I22" s="499" t="str">
        <f>IFERROR(VLOOKUP(第3表!$C$7,LastVal030List,M3表!I22+1,0),"…")</f>
        <v>…</v>
      </c>
      <c r="J22" s="499" t="str">
        <f>IFERROR(VLOOKUP(第3表!$C$7,LastVal030List,M3表!J22+1,0),"…")</f>
        <v>…</v>
      </c>
      <c r="K22" s="499" t="str">
        <f>IFERROR(VLOOKUP(第3表!$C$7,LastVal030List,M3表!K22+1,0),"…")</f>
        <v>…</v>
      </c>
      <c r="L22" s="499" t="str">
        <f>IFERROR(VLOOKUP(第3表!$C$7,LastVal030List,M3表!L22+1,0),"…")</f>
        <v>…</v>
      </c>
      <c r="M22" s="499" t="str">
        <f>IFERROR(VLOOKUP(第3表!$C$7,LastVal030List,M3表!M22+1,0),"…")</f>
        <v>…</v>
      </c>
      <c r="N22" s="499" t="str">
        <f>IFERROR(VLOOKUP(第3表!$C$7,LastVal030List,M3表!N22+1,0),"…")</f>
        <v>…</v>
      </c>
      <c r="O22" s="499" t="str">
        <f>IFERROR(VLOOKUP(第3表!$C$7,LastVal030List,M3表!O22+1,0),"…")</f>
        <v>…</v>
      </c>
      <c r="P22" s="499" t="str">
        <f>IFERROR(VLOOKUP(第3表!$C$7,LastVal030List,M3表!P22+1,0),"…")</f>
        <v>…</v>
      </c>
      <c r="Q22" s="499" t="str">
        <f>IFERROR(VLOOKUP(第3表!$C$7,LastVal030List,M3表!Q22+1,0),"…")</f>
        <v>…</v>
      </c>
      <c r="R22" s="499" t="str">
        <f>IFERROR(VLOOKUP(第3表!$C$7,LastVal030List,M3表!R22+1,0),"…")</f>
        <v>…</v>
      </c>
      <c r="S22" s="499" t="str">
        <f>IFERROR(VLOOKUP(第3表!$C$7,LastVal030List,M3表!S22+1,0),"…")</f>
        <v>…</v>
      </c>
      <c r="T22" s="499" t="str">
        <f>IFERROR(VLOOKUP(第3表!$C$7,LastVal030List,M3表!T22+1,0),"…")</f>
        <v>…</v>
      </c>
      <c r="U22" s="499" t="str">
        <f>IFERROR(VLOOKUP(第3表!$C$7,LastVal030List,M3表!U22+1,0),"…")</f>
        <v>…</v>
      </c>
      <c r="V22" s="499" t="str">
        <f>IFERROR(VLOOKUP(第3表!$C$7,LastVal030List,M3表!V22+1,0),"…")</f>
        <v>…</v>
      </c>
      <c r="W22" s="499" t="str">
        <f>IFERROR(VLOOKUP(第3表!$C$7,LastVal030List,M3表!W22+1,0),"…")</f>
        <v>…</v>
      </c>
      <c r="X22" s="499" t="str">
        <f>IFERROR(VLOOKUP(第3表!$C$7,LastVal030List,M3表!X22+1,0),"…")</f>
        <v>…</v>
      </c>
      <c r="Y22" s="499" t="str">
        <f>IFERROR(VLOOKUP(第3表!$C$7,LastVal030List,M3表!Y22+1,0),"…")</f>
        <v>…</v>
      </c>
      <c r="Z22" s="499" t="str">
        <f>IFERROR(VLOOKUP(第3表!$C$7,LastVal030List,M3表!Z22+1,0),"…")</f>
        <v>…</v>
      </c>
      <c r="AA22" s="499" t="str">
        <f>IFERROR(VLOOKUP(第3表!$C$7,LastVal030List,M3表!AA22+1,0),"…")</f>
        <v>…</v>
      </c>
      <c r="AB22" s="499" t="str">
        <f>IFERROR(VLOOKUP(第3表!$C$7,LastVal030List,M3表!AB22+1,0),"…")</f>
        <v>…</v>
      </c>
      <c r="AC22" s="499" t="str">
        <f>IFERROR(VLOOKUP(第3表!$C$7,LastVal030List,M3表!AC22+1,0),"…")</f>
        <v>…</v>
      </c>
      <c r="AD22" s="499" t="str">
        <f>IFERROR(VLOOKUP(第3表!$C$7,LastVal030List,M3表!AD22+1,0),"…")</f>
        <v>…</v>
      </c>
      <c r="AE22" s="499" t="str">
        <f>IFERROR(VLOOKUP(第3表!$C$7,LastVal030List,M3表!AE22+1,0),"…")</f>
        <v>…</v>
      </c>
      <c r="AF22" s="497" t="str">
        <f>IFERROR(VLOOKUP(第3表!$C$7,LastVal030List,M3表!AF22+1,0),"…")</f>
        <v>…</v>
      </c>
    </row>
    <row r="23" spans="2:36" ht="22.5" customHeight="1">
      <c r="B23" s="204" t="s">
        <v>97</v>
      </c>
      <c r="C23" s="49" t="s">
        <v>29</v>
      </c>
      <c r="D23" s="499" t="str">
        <f>IFERROR(VLOOKUP(第3表!$C$7,LastVal030List,M3表!D23+1,0),"…")</f>
        <v>…</v>
      </c>
      <c r="E23" s="499" t="str">
        <f>IFERROR(VLOOKUP(第3表!$C$7,LastVal030List,M3表!E23+1,0),"…")</f>
        <v>…</v>
      </c>
      <c r="F23" s="499" t="str">
        <f>IFERROR(VLOOKUP(第3表!$C$7,LastVal030List,M3表!F23+1,0),"…")</f>
        <v>…</v>
      </c>
      <c r="G23" s="499" t="str">
        <f>IFERROR(VLOOKUP(第3表!$C$7,LastVal030List,M3表!G23+1,0),"…")</f>
        <v>…</v>
      </c>
      <c r="H23" s="499" t="str">
        <f>IFERROR(VLOOKUP(第3表!$C$7,LastVal030List,M3表!H23+1,0),"…")</f>
        <v>…</v>
      </c>
      <c r="I23" s="499" t="str">
        <f>IFERROR(VLOOKUP(第3表!$C$7,LastVal030List,M3表!I23+1,0),"…")</f>
        <v>…</v>
      </c>
      <c r="J23" s="499" t="str">
        <f>IFERROR(VLOOKUP(第3表!$C$7,LastVal030List,M3表!J23+1,0),"…")</f>
        <v>…</v>
      </c>
      <c r="K23" s="499" t="str">
        <f>IFERROR(VLOOKUP(第3表!$C$7,LastVal030List,M3表!K23+1,0),"…")</f>
        <v>…</v>
      </c>
      <c r="L23" s="499" t="str">
        <f>IFERROR(VLOOKUP(第3表!$C$7,LastVal030List,M3表!L23+1,0),"…")</f>
        <v>…</v>
      </c>
      <c r="M23" s="499" t="str">
        <f>IFERROR(VLOOKUP(第3表!$C$7,LastVal030List,M3表!M23+1,0),"…")</f>
        <v>…</v>
      </c>
      <c r="N23" s="499" t="str">
        <f>IFERROR(VLOOKUP(第3表!$C$7,LastVal030List,M3表!N23+1,0),"…")</f>
        <v>…</v>
      </c>
      <c r="O23" s="499" t="str">
        <f>IFERROR(VLOOKUP(第3表!$C$7,LastVal030List,M3表!O23+1,0),"…")</f>
        <v>…</v>
      </c>
      <c r="P23" s="499" t="str">
        <f>IFERROR(VLOOKUP(第3表!$C$7,LastVal030List,M3表!P23+1,0),"…")</f>
        <v>…</v>
      </c>
      <c r="Q23" s="499" t="str">
        <f>IFERROR(VLOOKUP(第3表!$C$7,LastVal030List,M3表!Q23+1,0),"…")</f>
        <v>…</v>
      </c>
      <c r="R23" s="499" t="str">
        <f>IFERROR(VLOOKUP(第3表!$C$7,LastVal030List,M3表!R23+1,0),"…")</f>
        <v>…</v>
      </c>
      <c r="S23" s="499" t="str">
        <f>IFERROR(VLOOKUP(第3表!$C$7,LastVal030List,M3表!S23+1,0),"…")</f>
        <v>…</v>
      </c>
      <c r="T23" s="499" t="str">
        <f>IFERROR(VLOOKUP(第3表!$C$7,LastVal030List,M3表!T23+1,0),"…")</f>
        <v>…</v>
      </c>
      <c r="U23" s="499" t="str">
        <f>IFERROR(VLOOKUP(第3表!$C$7,LastVal030List,M3表!U23+1,0),"…")</f>
        <v>…</v>
      </c>
      <c r="V23" s="499" t="str">
        <f>IFERROR(VLOOKUP(第3表!$C$7,LastVal030List,M3表!V23+1,0),"…")</f>
        <v>…</v>
      </c>
      <c r="W23" s="499" t="str">
        <f>IFERROR(VLOOKUP(第3表!$C$7,LastVal030List,M3表!W23+1,0),"…")</f>
        <v>…</v>
      </c>
      <c r="X23" s="499" t="str">
        <f>IFERROR(VLOOKUP(第3表!$C$7,LastVal030List,M3表!X23+1,0),"…")</f>
        <v>…</v>
      </c>
      <c r="Y23" s="499" t="str">
        <f>IFERROR(VLOOKUP(第3表!$C$7,LastVal030List,M3表!Y23+1,0),"…")</f>
        <v>…</v>
      </c>
      <c r="Z23" s="499" t="str">
        <f>IFERROR(VLOOKUP(第3表!$C$7,LastVal030List,M3表!Z23+1,0),"…")</f>
        <v>…</v>
      </c>
      <c r="AA23" s="499" t="str">
        <f>IFERROR(VLOOKUP(第3表!$C$7,LastVal030List,M3表!AA23+1,0),"…")</f>
        <v>…</v>
      </c>
      <c r="AB23" s="499" t="str">
        <f>IFERROR(VLOOKUP(第3表!$C$7,LastVal030List,M3表!AB23+1,0),"…")</f>
        <v>…</v>
      </c>
      <c r="AC23" s="499" t="str">
        <f>IFERROR(VLOOKUP(第3表!$C$7,LastVal030List,M3表!AC23+1,0),"…")</f>
        <v>…</v>
      </c>
      <c r="AD23" s="499" t="str">
        <f>IFERROR(VLOOKUP(第3表!$C$7,LastVal030List,M3表!AD23+1,0),"…")</f>
        <v>…</v>
      </c>
      <c r="AE23" s="499" t="str">
        <f>IFERROR(VLOOKUP(第3表!$C$7,LastVal030List,M3表!AE23+1,0),"…")</f>
        <v>…</v>
      </c>
      <c r="AF23" s="497" t="str">
        <f>IFERROR(VLOOKUP(第3表!$C$7,LastVal030List,M3表!AF23+1,0),"…")</f>
        <v>…</v>
      </c>
    </row>
    <row r="24" spans="2:36" ht="22.5" customHeight="1">
      <c r="B24" s="169" t="s">
        <v>98</v>
      </c>
      <c r="C24" s="49" t="s">
        <v>30</v>
      </c>
      <c r="D24" s="497" t="str">
        <f>IFERROR(VLOOKUP(第3表!$C$7,LastVal030List,M3表!D24+1,0),"…")</f>
        <v>…</v>
      </c>
      <c r="E24" s="497" t="str">
        <f>IFERROR(VLOOKUP(第3表!$C$7,LastVal030List,M3表!E24+1,0),"…")</f>
        <v>…</v>
      </c>
      <c r="F24" s="497" t="str">
        <f>IFERROR(VLOOKUP(第3表!$C$7,LastVal030List,M3表!F24+1,0),"…")</f>
        <v>…</v>
      </c>
      <c r="G24" s="497" t="str">
        <f>IFERROR(VLOOKUP(第3表!$C$7,LastVal030List,M3表!G24+1,0),"…")</f>
        <v>…</v>
      </c>
      <c r="H24" s="497" t="str">
        <f>IFERROR(VLOOKUP(第3表!$C$7,LastVal030List,M3表!H24+1,0),"…")</f>
        <v>…</v>
      </c>
      <c r="I24" s="497" t="str">
        <f>IFERROR(VLOOKUP(第3表!$C$7,LastVal030List,M3表!I24+1,0),"…")</f>
        <v>…</v>
      </c>
      <c r="J24" s="497" t="str">
        <f>IFERROR(VLOOKUP(第3表!$C$7,LastVal030List,M3表!J24+1,0),"…")</f>
        <v>…</v>
      </c>
      <c r="K24" s="497" t="str">
        <f>IFERROR(VLOOKUP(第3表!$C$7,LastVal030List,M3表!K24+1,0),"…")</f>
        <v>…</v>
      </c>
      <c r="L24" s="497" t="str">
        <f>IFERROR(VLOOKUP(第3表!$C$7,LastVal030List,M3表!L24+1,0),"…")</f>
        <v>…</v>
      </c>
      <c r="M24" s="497" t="str">
        <f>IFERROR(VLOOKUP(第3表!$C$7,LastVal030List,M3表!M24+1,0),"…")</f>
        <v>…</v>
      </c>
      <c r="N24" s="497" t="str">
        <f>IFERROR(VLOOKUP(第3表!$C$7,LastVal030List,M3表!N24+1,0),"…")</f>
        <v>…</v>
      </c>
      <c r="O24" s="497" t="str">
        <f>IFERROR(VLOOKUP(第3表!$C$7,LastVal030List,M3表!O24+1,0),"…")</f>
        <v>…</v>
      </c>
      <c r="P24" s="497" t="str">
        <f>IFERROR(VLOOKUP(第3表!$C$7,LastVal030List,M3表!P24+1,0),"…")</f>
        <v>…</v>
      </c>
      <c r="Q24" s="497" t="str">
        <f>IFERROR(VLOOKUP(第3表!$C$7,LastVal030List,M3表!Q24+1,0),"…")</f>
        <v>…</v>
      </c>
      <c r="R24" s="497" t="str">
        <f>IFERROR(VLOOKUP(第3表!$C$7,LastVal030List,M3表!R24+1,0),"…")</f>
        <v>…</v>
      </c>
      <c r="S24" s="497" t="str">
        <f>IFERROR(VLOOKUP(第3表!$C$7,LastVal030List,M3表!S24+1,0),"…")</f>
        <v>…</v>
      </c>
      <c r="T24" s="497" t="str">
        <f>IFERROR(VLOOKUP(第3表!$C$7,LastVal030List,M3表!T24+1,0),"…")</f>
        <v>…</v>
      </c>
      <c r="U24" s="497" t="str">
        <f>IFERROR(VLOOKUP(第3表!$C$7,LastVal030List,M3表!U24+1,0),"…")</f>
        <v>…</v>
      </c>
      <c r="V24" s="497" t="str">
        <f>IFERROR(VLOOKUP(第3表!$C$7,LastVal030List,M3表!V24+1,0),"…")</f>
        <v>…</v>
      </c>
      <c r="W24" s="497" t="str">
        <f>IFERROR(VLOOKUP(第3表!$C$7,LastVal030List,M3表!W24+1,0),"…")</f>
        <v>…</v>
      </c>
      <c r="X24" s="497" t="str">
        <f>IFERROR(VLOOKUP(第3表!$C$7,LastVal030List,M3表!X24+1,0),"…")</f>
        <v>…</v>
      </c>
      <c r="Y24" s="497" t="str">
        <f>IFERROR(VLOOKUP(第3表!$C$7,LastVal030List,M3表!Y24+1,0),"…")</f>
        <v>…</v>
      </c>
      <c r="Z24" s="497" t="str">
        <f>IFERROR(VLOOKUP(第3表!$C$7,LastVal030List,M3表!Z24+1,0),"…")</f>
        <v>…</v>
      </c>
      <c r="AA24" s="497" t="str">
        <f>IFERROR(VLOOKUP(第3表!$C$7,LastVal030List,M3表!AA24+1,0),"…")</f>
        <v>…</v>
      </c>
      <c r="AB24" s="497" t="str">
        <f>IFERROR(VLOOKUP(第3表!$C$7,LastVal030List,M3表!AB24+1,0),"…")</f>
        <v>…</v>
      </c>
      <c r="AC24" s="497" t="str">
        <f>IFERROR(VLOOKUP(第3表!$C$7,LastVal030List,M3表!AC24+1,0),"…")</f>
        <v>…</v>
      </c>
      <c r="AD24" s="497" t="str">
        <f>IFERROR(VLOOKUP(第3表!$C$7,LastVal030List,M3表!AD24+1,0),"…")</f>
        <v>…</v>
      </c>
      <c r="AE24" s="497" t="str">
        <f>IFERROR(VLOOKUP(第3表!$C$7,LastVal030List,M3表!AE24+1,0),"…")</f>
        <v>…</v>
      </c>
      <c r="AF24" s="497" t="str">
        <f>IFERROR(VLOOKUP(第3表!$C$7,LastVal030List,M3表!AF24+1,0),"…")</f>
        <v>…</v>
      </c>
      <c r="AG24" s="316"/>
    </row>
    <row r="25" spans="2:36" ht="12" customHeight="1">
      <c r="AI25" s="753"/>
      <c r="AJ25" s="753"/>
    </row>
    <row r="26" spans="2:36" s="482" customFormat="1" ht="21" customHeight="1">
      <c r="B26" s="493" t="s">
        <v>354</v>
      </c>
      <c r="C26" s="490"/>
      <c r="D26" s="490"/>
      <c r="E26" s="490"/>
      <c r="F26" s="490"/>
    </row>
    <row r="27" spans="2:36" ht="21" customHeight="1">
      <c r="B27" s="71" t="s">
        <v>358</v>
      </c>
    </row>
    <row r="28" spans="2:36" ht="32.1" customHeight="1">
      <c r="B28" s="83"/>
      <c r="C28" s="84"/>
      <c r="D28" s="738" t="s">
        <v>362</v>
      </c>
      <c r="E28" s="739"/>
      <c r="F28" s="738" t="s">
        <v>365</v>
      </c>
      <c r="G28" s="739"/>
      <c r="H28" s="738" t="s">
        <v>363</v>
      </c>
      <c r="I28" s="739"/>
      <c r="J28" s="738" t="s">
        <v>366</v>
      </c>
      <c r="K28" s="739"/>
      <c r="L28" s="738" t="s">
        <v>364</v>
      </c>
      <c r="M28" s="739"/>
      <c r="N28" s="740" t="s">
        <v>98</v>
      </c>
      <c r="O28" s="741"/>
    </row>
    <row r="29" spans="2:36" ht="28.5" customHeight="1">
      <c r="B29" s="744" t="s">
        <v>359</v>
      </c>
      <c r="C29" s="84"/>
      <c r="D29" s="205" t="s">
        <v>360</v>
      </c>
      <c r="E29" s="205" t="s">
        <v>361</v>
      </c>
      <c r="F29" s="205" t="s">
        <v>360</v>
      </c>
      <c r="G29" s="205" t="s">
        <v>361</v>
      </c>
      <c r="H29" s="205" t="s">
        <v>360</v>
      </c>
      <c r="I29" s="205" t="s">
        <v>361</v>
      </c>
      <c r="J29" s="205" t="s">
        <v>360</v>
      </c>
      <c r="K29" s="205" t="s">
        <v>361</v>
      </c>
      <c r="L29" s="205" t="s">
        <v>360</v>
      </c>
      <c r="M29" s="205" t="s">
        <v>361</v>
      </c>
      <c r="N29" s="205" t="s">
        <v>360</v>
      </c>
      <c r="O29" s="205" t="s">
        <v>361</v>
      </c>
    </row>
    <row r="30" spans="2:36">
      <c r="B30" s="745"/>
      <c r="C30" s="92"/>
      <c r="D30" s="26" t="s">
        <v>4</v>
      </c>
      <c r="E30" s="26" t="s">
        <v>5</v>
      </c>
      <c r="F30" s="26" t="s">
        <v>6</v>
      </c>
      <c r="G30" s="26" t="s">
        <v>7</v>
      </c>
      <c r="H30" s="26" t="s">
        <v>8</v>
      </c>
      <c r="I30" s="26" t="s">
        <v>9</v>
      </c>
      <c r="J30" s="26" t="s">
        <v>10</v>
      </c>
      <c r="K30" s="26" t="s">
        <v>11</v>
      </c>
      <c r="L30" s="26" t="s">
        <v>12</v>
      </c>
      <c r="M30" s="26" t="s">
        <v>13</v>
      </c>
      <c r="N30" s="26" t="s">
        <v>14</v>
      </c>
      <c r="O30" s="26" t="s">
        <v>15</v>
      </c>
    </row>
    <row r="31" spans="2:36" ht="22.5" customHeight="1">
      <c r="B31" s="170" t="s">
        <v>99</v>
      </c>
      <c r="C31" s="49" t="s">
        <v>31</v>
      </c>
      <c r="D31" s="499" t="str">
        <f>IFERROR(VLOOKUP(第3表!$C$7,LastVal030List,M3表!D31+1,0),"…")</f>
        <v>…</v>
      </c>
      <c r="E31" s="499" t="str">
        <f>IFERROR(VLOOKUP(第3表!$C$7,LastVal030List,M3表!E31+1,0),"…")</f>
        <v>…</v>
      </c>
      <c r="F31" s="499" t="str">
        <f>IFERROR(VLOOKUP(第3表!$C$7,LastVal030List,M3表!F31+1,0),"…")</f>
        <v>…</v>
      </c>
      <c r="G31" s="499" t="str">
        <f>IFERROR(VLOOKUP(第3表!$C$7,LastVal030List,M3表!G31+1,0),"…")</f>
        <v>…</v>
      </c>
      <c r="H31" s="499" t="str">
        <f>IFERROR(VLOOKUP(第3表!$C$7,LastVal030List,M3表!H31+1,0),"…")</f>
        <v>…</v>
      </c>
      <c r="I31" s="499" t="str">
        <f>IFERROR(VLOOKUP(第3表!$C$7,LastVal030List,M3表!I31+1,0),"…")</f>
        <v>…</v>
      </c>
      <c r="J31" s="499" t="str">
        <f>IFERROR(VLOOKUP(第3表!$C$7,LastVal030List,M3表!J31+1,0),"…")</f>
        <v>…</v>
      </c>
      <c r="K31" s="499" t="str">
        <f>IFERROR(VLOOKUP(第3表!$C$7,LastVal030List,M3表!K31+1,0),"…")</f>
        <v>…</v>
      </c>
      <c r="L31" s="499" t="str">
        <f>IFERROR(VLOOKUP(第3表!$C$7,LastVal030List,M3表!L31+1,0),"…")</f>
        <v>…</v>
      </c>
      <c r="M31" s="499" t="str">
        <f>IFERROR(VLOOKUP(第3表!$C$7,LastVal030List,M3表!M31+1,0),"…")</f>
        <v>…</v>
      </c>
      <c r="N31" s="497" t="str">
        <f>IFERROR(VLOOKUP(第3表!$C$7,LastVal030List,M3表!N31+1,0),"…")</f>
        <v>…</v>
      </c>
      <c r="O31" s="497" t="str">
        <f>IFERROR(VLOOKUP(第3表!$C$7,LastVal030List,M3表!O31+1,0),"…")</f>
        <v>…</v>
      </c>
    </row>
    <row r="32" spans="2:36" ht="22.5" customHeight="1">
      <c r="B32" s="169" t="s">
        <v>100</v>
      </c>
      <c r="C32" s="49" t="s">
        <v>13</v>
      </c>
      <c r="D32" s="499" t="str">
        <f>IFERROR(VLOOKUP(第3表!$C$7,LastVal030List,M3表!D32+1,0),"…")</f>
        <v>…</v>
      </c>
      <c r="E32" s="499" t="str">
        <f>IFERROR(VLOOKUP(第3表!$C$7,LastVal030List,M3表!E32+1,0),"…")</f>
        <v>…</v>
      </c>
      <c r="F32" s="499" t="str">
        <f>IFERROR(VLOOKUP(第3表!$C$7,LastVal030List,M3表!F32+1,0),"…")</f>
        <v>…</v>
      </c>
      <c r="G32" s="499" t="str">
        <f>IFERROR(VLOOKUP(第3表!$C$7,LastVal030List,M3表!G32+1,0),"…")</f>
        <v>…</v>
      </c>
      <c r="H32" s="499" t="str">
        <f>IFERROR(VLOOKUP(第3表!$C$7,LastVal030List,M3表!H32+1,0),"…")</f>
        <v>…</v>
      </c>
      <c r="I32" s="499" t="str">
        <f>IFERROR(VLOOKUP(第3表!$C$7,LastVal030List,M3表!I32+1,0),"…")</f>
        <v>…</v>
      </c>
      <c r="J32" s="499" t="str">
        <f>IFERROR(VLOOKUP(第3表!$C$7,LastVal030List,M3表!J32+1,0),"…")</f>
        <v>…</v>
      </c>
      <c r="K32" s="499" t="str">
        <f>IFERROR(VLOOKUP(第3表!$C$7,LastVal030List,M3表!K32+1,0),"…")</f>
        <v>…</v>
      </c>
      <c r="L32" s="499" t="str">
        <f>IFERROR(VLOOKUP(第3表!$C$7,LastVal030List,M3表!L32+1,0),"…")</f>
        <v>…</v>
      </c>
      <c r="M32" s="499" t="str">
        <f>IFERROR(VLOOKUP(第3表!$C$7,LastVal030List,M3表!M32+1,0),"…")</f>
        <v>…</v>
      </c>
      <c r="N32" s="497" t="str">
        <f>IFERROR(VLOOKUP(第3表!$C$7,LastVal030List,M3表!N32+1,0),"…")</f>
        <v>…</v>
      </c>
      <c r="O32" s="497" t="str">
        <f>IFERROR(VLOOKUP(第3表!$C$7,LastVal030List,M3表!O32+1,0),"…")</f>
        <v>…</v>
      </c>
    </row>
    <row r="33" spans="2:27" ht="22.5" customHeight="1">
      <c r="B33" s="169" t="s">
        <v>101</v>
      </c>
      <c r="C33" s="49" t="s">
        <v>14</v>
      </c>
      <c r="D33" s="499" t="str">
        <f>IFERROR(VLOOKUP(第3表!$C$7,LastVal030List,M3表!D33+1,0),"…")</f>
        <v>…</v>
      </c>
      <c r="E33" s="499" t="str">
        <f>IFERROR(VLOOKUP(第3表!$C$7,LastVal030List,M3表!E33+1,0),"…")</f>
        <v>…</v>
      </c>
      <c r="F33" s="499" t="str">
        <f>IFERROR(VLOOKUP(第3表!$C$7,LastVal030List,M3表!F33+1,0),"…")</f>
        <v>…</v>
      </c>
      <c r="G33" s="499" t="str">
        <f>IFERROR(VLOOKUP(第3表!$C$7,LastVal030List,M3表!G33+1,0),"…")</f>
        <v>…</v>
      </c>
      <c r="H33" s="499" t="str">
        <f>IFERROR(VLOOKUP(第3表!$C$7,LastVal030List,M3表!H33+1,0),"…")</f>
        <v>…</v>
      </c>
      <c r="I33" s="499" t="str">
        <f>IFERROR(VLOOKUP(第3表!$C$7,LastVal030List,M3表!I33+1,0),"…")</f>
        <v>…</v>
      </c>
      <c r="J33" s="499" t="str">
        <f>IFERROR(VLOOKUP(第3表!$C$7,LastVal030List,M3表!J33+1,0),"…")</f>
        <v>…</v>
      </c>
      <c r="K33" s="499" t="str">
        <f>IFERROR(VLOOKUP(第3表!$C$7,LastVal030List,M3表!K33+1,0),"…")</f>
        <v>…</v>
      </c>
      <c r="L33" s="499" t="str">
        <f>IFERROR(VLOOKUP(第3表!$C$7,LastVal030List,M3表!L33+1,0),"…")</f>
        <v>…</v>
      </c>
      <c r="M33" s="499" t="str">
        <f>IFERROR(VLOOKUP(第3表!$C$7,LastVal030List,M3表!M33+1,0),"…")</f>
        <v>…</v>
      </c>
      <c r="N33" s="497" t="str">
        <f>IFERROR(VLOOKUP(第3表!$C$7,LastVal030List,M3表!N33+1,0),"…")</f>
        <v>…</v>
      </c>
      <c r="O33" s="497" t="str">
        <f>IFERROR(VLOOKUP(第3表!$C$7,LastVal030List,M3表!O33+1,0),"…")</f>
        <v>…</v>
      </c>
    </row>
    <row r="34" spans="2:27" ht="22.5" customHeight="1">
      <c r="B34" s="204" t="s">
        <v>97</v>
      </c>
      <c r="C34" s="49" t="s">
        <v>15</v>
      </c>
      <c r="D34" s="499" t="str">
        <f>IFERROR(VLOOKUP(第3表!$C$7,LastVal030List,M3表!D34+1,0),"…")</f>
        <v>…</v>
      </c>
      <c r="E34" s="499" t="str">
        <f>IFERROR(VLOOKUP(第3表!$C$7,LastVal030List,M3表!E34+1,0),"…")</f>
        <v>…</v>
      </c>
      <c r="F34" s="499" t="str">
        <f>IFERROR(VLOOKUP(第3表!$C$7,LastVal030List,M3表!F34+1,0),"…")</f>
        <v>…</v>
      </c>
      <c r="G34" s="499" t="str">
        <f>IFERROR(VLOOKUP(第3表!$C$7,LastVal030List,M3表!G34+1,0),"…")</f>
        <v>…</v>
      </c>
      <c r="H34" s="499" t="str">
        <f>IFERROR(VLOOKUP(第3表!$C$7,LastVal030List,M3表!H34+1,0),"…")</f>
        <v>…</v>
      </c>
      <c r="I34" s="499" t="str">
        <f>IFERROR(VLOOKUP(第3表!$C$7,LastVal030List,M3表!I34+1,0),"…")</f>
        <v>…</v>
      </c>
      <c r="J34" s="499" t="str">
        <f>IFERROR(VLOOKUP(第3表!$C$7,LastVal030List,M3表!J34+1,0),"…")</f>
        <v>…</v>
      </c>
      <c r="K34" s="499" t="str">
        <f>IFERROR(VLOOKUP(第3表!$C$7,LastVal030List,M3表!K34+1,0),"…")</f>
        <v>…</v>
      </c>
      <c r="L34" s="499" t="str">
        <f>IFERROR(VLOOKUP(第3表!$C$7,LastVal030List,M3表!L34+1,0),"…")</f>
        <v>…</v>
      </c>
      <c r="M34" s="499" t="str">
        <f>IFERROR(VLOOKUP(第3表!$C$7,LastVal030List,M3表!M34+1,0),"…")</f>
        <v>…</v>
      </c>
      <c r="N34" s="497" t="str">
        <f>IFERROR(VLOOKUP(第3表!$C$7,LastVal030List,M3表!N34+1,0),"…")</f>
        <v>…</v>
      </c>
      <c r="O34" s="497" t="str">
        <f>IFERROR(VLOOKUP(第3表!$C$7,LastVal030List,M3表!O34+1,0),"…")</f>
        <v>…</v>
      </c>
    </row>
    <row r="35" spans="2:27" ht="22.5" customHeight="1">
      <c r="B35" s="169" t="s">
        <v>98</v>
      </c>
      <c r="C35" s="49" t="s">
        <v>16</v>
      </c>
      <c r="D35" s="497" t="str">
        <f>IFERROR(VLOOKUP(第3表!$C$7,LastVal030List,M3表!D35+1,0),"…")</f>
        <v>…</v>
      </c>
      <c r="E35" s="497" t="str">
        <f>IFERROR(VLOOKUP(第3表!$C$7,LastVal030List,M3表!E35+1,0),"…")</f>
        <v>…</v>
      </c>
      <c r="F35" s="497" t="str">
        <f>IFERROR(VLOOKUP(第3表!$C$7,LastVal030List,M3表!F35+1,0),"…")</f>
        <v>…</v>
      </c>
      <c r="G35" s="497" t="str">
        <f>IFERROR(VLOOKUP(第3表!$C$7,LastVal030List,M3表!G35+1,0),"…")</f>
        <v>…</v>
      </c>
      <c r="H35" s="497" t="str">
        <f>IFERROR(VLOOKUP(第3表!$C$7,LastVal030List,M3表!H35+1,0),"…")</f>
        <v>…</v>
      </c>
      <c r="I35" s="497" t="str">
        <f>IFERROR(VLOOKUP(第3表!$C$7,LastVal030List,M3表!I35+1,0),"…")</f>
        <v>…</v>
      </c>
      <c r="J35" s="497" t="str">
        <f>IFERROR(VLOOKUP(第3表!$C$7,LastVal030List,M3表!J35+1,0),"…")</f>
        <v>…</v>
      </c>
      <c r="K35" s="497" t="str">
        <f>IFERROR(VLOOKUP(第3表!$C$7,LastVal030List,M3表!K35+1,0),"…")</f>
        <v>…</v>
      </c>
      <c r="L35" s="497" t="str">
        <f>IFERROR(VLOOKUP(第3表!$C$7,LastVal030List,M3表!L35+1,0),"…")</f>
        <v>…</v>
      </c>
      <c r="M35" s="497" t="str">
        <f>IFERROR(VLOOKUP(第3表!$C$7,LastVal030List,M3表!M35+1,0),"…")</f>
        <v>…</v>
      </c>
      <c r="N35" s="497" t="str">
        <f>IFERROR(VLOOKUP(第3表!$C$7,LastVal030List,M3表!N35+1,0),"…")</f>
        <v>…</v>
      </c>
      <c r="O35" s="497" t="str">
        <f>IFERROR(VLOOKUP(第3表!$C$7,LastVal030List,M3表!O35+1,0),"…")</f>
        <v>…</v>
      </c>
      <c r="P35" s="94"/>
    </row>
    <row r="37" spans="2:27" s="482" customFormat="1" ht="21" customHeight="1">
      <c r="B37" s="493" t="s">
        <v>354</v>
      </c>
      <c r="C37" s="490"/>
      <c r="D37" s="490"/>
      <c r="E37" s="490"/>
      <c r="F37" s="490"/>
    </row>
    <row r="38" spans="2:27" ht="21" customHeight="1">
      <c r="B38" s="71" t="s">
        <v>400</v>
      </c>
      <c r="I38" s="76"/>
    </row>
    <row r="39" spans="2:27" ht="15.95" customHeight="1">
      <c r="B39" s="83"/>
      <c r="C39" s="84"/>
      <c r="D39" s="714" t="s">
        <v>99</v>
      </c>
      <c r="E39" s="728"/>
      <c r="F39" s="724" t="s">
        <v>367</v>
      </c>
      <c r="G39" s="736"/>
      <c r="H39" s="714" t="s">
        <v>101</v>
      </c>
      <c r="I39" s="715"/>
      <c r="J39" s="95"/>
      <c r="K39" s="86"/>
      <c r="L39" s="724" t="s">
        <v>369</v>
      </c>
      <c r="M39" s="72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86"/>
      <c r="Z39" s="730" t="s">
        <v>71</v>
      </c>
      <c r="AA39" s="731"/>
    </row>
    <row r="40" spans="2:27" ht="14.1" customHeight="1">
      <c r="B40" s="87"/>
      <c r="C40" s="88"/>
      <c r="D40" s="716"/>
      <c r="E40" s="746"/>
      <c r="F40" s="720"/>
      <c r="G40" s="721"/>
      <c r="H40" s="716"/>
      <c r="I40" s="717"/>
      <c r="J40" s="720" t="s">
        <v>368</v>
      </c>
      <c r="K40" s="721"/>
      <c r="L40" s="720"/>
      <c r="M40" s="726"/>
      <c r="N40" s="724" t="s">
        <v>370</v>
      </c>
      <c r="O40" s="728"/>
      <c r="P40" s="724" t="s">
        <v>371</v>
      </c>
      <c r="Q40" s="728"/>
      <c r="R40" s="724" t="s">
        <v>372</v>
      </c>
      <c r="S40" s="736"/>
      <c r="T40" s="734" t="s">
        <v>248</v>
      </c>
      <c r="U40" s="737"/>
      <c r="V40" s="737"/>
      <c r="W40" s="737"/>
      <c r="X40" s="737"/>
      <c r="Y40" s="735"/>
      <c r="Z40" s="732"/>
      <c r="AA40" s="733"/>
    </row>
    <row r="41" spans="2:27" ht="24" customHeight="1">
      <c r="B41" s="87"/>
      <c r="C41" s="88"/>
      <c r="D41" s="718"/>
      <c r="E41" s="729"/>
      <c r="F41" s="722"/>
      <c r="G41" s="723"/>
      <c r="H41" s="718"/>
      <c r="I41" s="719"/>
      <c r="J41" s="722"/>
      <c r="K41" s="723"/>
      <c r="L41" s="722"/>
      <c r="M41" s="727"/>
      <c r="N41" s="718"/>
      <c r="O41" s="729"/>
      <c r="P41" s="718"/>
      <c r="Q41" s="729"/>
      <c r="R41" s="722"/>
      <c r="S41" s="723"/>
      <c r="T41" s="722" t="s">
        <v>373</v>
      </c>
      <c r="U41" s="723"/>
      <c r="V41" s="722" t="s">
        <v>374</v>
      </c>
      <c r="W41" s="723"/>
      <c r="X41" s="722" t="s">
        <v>375</v>
      </c>
      <c r="Y41" s="723"/>
      <c r="Z41" s="734"/>
      <c r="AA41" s="735"/>
    </row>
    <row r="42" spans="2:27" ht="17.25" customHeight="1">
      <c r="B42" s="744" t="s">
        <v>359</v>
      </c>
      <c r="C42" s="84"/>
      <c r="D42" s="89" t="s">
        <v>360</v>
      </c>
      <c r="E42" s="89" t="s">
        <v>361</v>
      </c>
      <c r="F42" s="89" t="s">
        <v>360</v>
      </c>
      <c r="G42" s="89" t="s">
        <v>361</v>
      </c>
      <c r="H42" s="89" t="s">
        <v>360</v>
      </c>
      <c r="I42" s="89" t="s">
        <v>361</v>
      </c>
      <c r="J42" s="354" t="s">
        <v>360</v>
      </c>
      <c r="K42" s="354" t="s">
        <v>361</v>
      </c>
      <c r="L42" s="389" t="s">
        <v>360</v>
      </c>
      <c r="M42" s="389" t="s">
        <v>361</v>
      </c>
      <c r="N42" s="354" t="s">
        <v>360</v>
      </c>
      <c r="O42" s="354" t="s">
        <v>361</v>
      </c>
      <c r="P42" s="354" t="s">
        <v>360</v>
      </c>
      <c r="Q42" s="354" t="s">
        <v>361</v>
      </c>
      <c r="R42" s="354" t="s">
        <v>360</v>
      </c>
      <c r="S42" s="354" t="s">
        <v>361</v>
      </c>
      <c r="T42" s="354" t="s">
        <v>360</v>
      </c>
      <c r="U42" s="354" t="s">
        <v>361</v>
      </c>
      <c r="V42" s="354" t="s">
        <v>360</v>
      </c>
      <c r="W42" s="354" t="s">
        <v>361</v>
      </c>
      <c r="X42" s="354" t="s">
        <v>360</v>
      </c>
      <c r="Y42" s="354" t="s">
        <v>361</v>
      </c>
      <c r="Z42" s="354" t="s">
        <v>360</v>
      </c>
      <c r="AA42" s="89" t="s">
        <v>361</v>
      </c>
    </row>
    <row r="43" spans="2:27" ht="12" customHeight="1">
      <c r="B43" s="745"/>
      <c r="C43" s="92"/>
      <c r="D43" s="26" t="s">
        <v>4</v>
      </c>
      <c r="E43" s="26" t="s">
        <v>5</v>
      </c>
      <c r="F43" s="26" t="s">
        <v>6</v>
      </c>
      <c r="G43" s="26" t="s">
        <v>7</v>
      </c>
      <c r="H43" s="26" t="s">
        <v>8</v>
      </c>
      <c r="I43" s="26" t="s">
        <v>9</v>
      </c>
      <c r="J43" s="26" t="s">
        <v>10</v>
      </c>
      <c r="K43" s="26" t="s">
        <v>11</v>
      </c>
      <c r="L43" s="26" t="s">
        <v>12</v>
      </c>
      <c r="M43" s="26" t="s">
        <v>13</v>
      </c>
      <c r="N43" s="26" t="s">
        <v>14</v>
      </c>
      <c r="O43" s="26" t="s">
        <v>15</v>
      </c>
      <c r="P43" s="26" t="s">
        <v>16</v>
      </c>
      <c r="Q43" s="26" t="s">
        <v>17</v>
      </c>
      <c r="R43" s="26" t="s">
        <v>18</v>
      </c>
      <c r="S43" s="26" t="s">
        <v>19</v>
      </c>
      <c r="T43" s="26" t="s">
        <v>20</v>
      </c>
      <c r="U43" s="26" t="s">
        <v>21</v>
      </c>
      <c r="V43" s="26" t="s">
        <v>22</v>
      </c>
      <c r="W43" s="26" t="s">
        <v>77</v>
      </c>
      <c r="X43" s="26" t="s">
        <v>78</v>
      </c>
      <c r="Y43" s="26" t="s">
        <v>79</v>
      </c>
      <c r="Z43" s="26" t="s">
        <v>80</v>
      </c>
      <c r="AA43" s="26" t="s">
        <v>81</v>
      </c>
    </row>
    <row r="44" spans="2:27" ht="20.100000000000001" customHeight="1">
      <c r="B44" s="169" t="s">
        <v>111</v>
      </c>
      <c r="C44" s="49" t="s">
        <v>17</v>
      </c>
      <c r="D44" s="499" t="str">
        <f>IFERROR(VLOOKUP(第3表!$C$7,LastVal030List,M3表!D44+1,0),"…")</f>
        <v>…</v>
      </c>
      <c r="E44" s="499" t="str">
        <f>IFERROR(VLOOKUP(第3表!$C$7,LastVal030List,M3表!E44+1,0),"…")</f>
        <v>…</v>
      </c>
      <c r="F44" s="499" t="str">
        <f>IFERROR(VLOOKUP(第3表!$C$7,LastVal030List,M3表!F44+1,0),"…")</f>
        <v>…</v>
      </c>
      <c r="G44" s="499" t="str">
        <f>IFERROR(VLOOKUP(第3表!$C$7,LastVal030List,M3表!G44+1,0),"…")</f>
        <v>…</v>
      </c>
      <c r="H44" s="499" t="str">
        <f>IFERROR(VLOOKUP(第3表!$C$7,LastVal030List,M3表!H44+1,0),"…")</f>
        <v>…</v>
      </c>
      <c r="I44" s="499" t="str">
        <f>IFERROR(VLOOKUP(第3表!$C$7,LastVal030List,M3表!I44+1,0),"…")</f>
        <v>…</v>
      </c>
      <c r="J44" s="499" t="str">
        <f>IFERROR(VLOOKUP(第3表!$C$7,LastVal030List,M3表!J44+1,0),"…")</f>
        <v>…</v>
      </c>
      <c r="K44" s="499" t="str">
        <f>IFERROR(VLOOKUP(第3表!$C$7,LastVal030List,M3表!K44+1,0),"…")</f>
        <v>…</v>
      </c>
      <c r="L44" s="499" t="str">
        <f>IFERROR(VLOOKUP(第3表!$C$7,LastVal030List,M3表!L44+1,0),"…")</f>
        <v>…</v>
      </c>
      <c r="M44" s="499" t="str">
        <f>IFERROR(VLOOKUP(第3表!$C$7,LastVal030List,M3表!M44+1,0),"…")</f>
        <v>…</v>
      </c>
      <c r="N44" s="499" t="str">
        <f>IFERROR(VLOOKUP(第3表!$C$7,LastVal030List,M3表!N44+1,0),"…")</f>
        <v>…</v>
      </c>
      <c r="O44" s="499" t="str">
        <f>IFERROR(VLOOKUP(第3表!$C$7,LastVal030List,M3表!O44+1,0),"…")</f>
        <v>…</v>
      </c>
      <c r="P44" s="499" t="str">
        <f>IFERROR(VLOOKUP(第3表!$C$7,LastVal030List,M3表!P44+1,0),"…")</f>
        <v>…</v>
      </c>
      <c r="Q44" s="499" t="str">
        <f>IFERROR(VLOOKUP(第3表!$C$7,LastVal030List,M3表!Q44+1,0),"…")</f>
        <v>…</v>
      </c>
      <c r="R44" s="499" t="str">
        <f>IFERROR(VLOOKUP(第3表!$C$7,LastVal030List,M3表!R44+1,0),"…")</f>
        <v>…</v>
      </c>
      <c r="S44" s="499" t="str">
        <f>IFERROR(VLOOKUP(第3表!$C$7,LastVal030List,M3表!S44+1,0),"…")</f>
        <v>…</v>
      </c>
      <c r="T44" s="499" t="str">
        <f>IFERROR(VLOOKUP(第3表!$C$7,LastVal030List,M3表!T44+1,0),"…")</f>
        <v>…</v>
      </c>
      <c r="U44" s="499" t="str">
        <f>IFERROR(VLOOKUP(第3表!$C$7,LastVal030List,M3表!U44+1,0),"…")</f>
        <v>…</v>
      </c>
      <c r="V44" s="499" t="str">
        <f>IFERROR(VLOOKUP(第3表!$C$7,LastVal030List,M3表!V44+1,0),"…")</f>
        <v>…</v>
      </c>
      <c r="W44" s="499" t="str">
        <f>IFERROR(VLOOKUP(第3表!$C$7,LastVal030List,M3表!W44+1,0),"…")</f>
        <v>…</v>
      </c>
      <c r="X44" s="499" t="str">
        <f>IFERROR(VLOOKUP(第3表!$C$7,LastVal030List,M3表!X44+1,0),"…")</f>
        <v>…</v>
      </c>
      <c r="Y44" s="499" t="str">
        <f>IFERROR(VLOOKUP(第3表!$C$7,LastVal030List,M3表!Y44+1,0),"…")</f>
        <v>…</v>
      </c>
      <c r="Z44" s="497" t="str">
        <f>IFERROR(VLOOKUP(第3表!$C$7,LastVal030List,M3表!Z44+1,0),"…")</f>
        <v>…</v>
      </c>
      <c r="AA44" s="497" t="str">
        <f>IFERROR(VLOOKUP(第3表!$C$7,LastVal030List,M3表!AA44+1,0),"…")</f>
        <v>…</v>
      </c>
    </row>
    <row r="45" spans="2:27" ht="20.100000000000001" customHeight="1">
      <c r="B45" s="169" t="s">
        <v>112</v>
      </c>
      <c r="C45" s="49" t="s">
        <v>18</v>
      </c>
      <c r="D45" s="499" t="str">
        <f>IFERROR(VLOOKUP(第3表!$C$7,LastVal030List,M3表!D45+1,0),"…")</f>
        <v>…</v>
      </c>
      <c r="E45" s="499" t="str">
        <f>IFERROR(VLOOKUP(第3表!$C$7,LastVal030List,M3表!E45+1,0),"…")</f>
        <v>…</v>
      </c>
      <c r="F45" s="499" t="str">
        <f>IFERROR(VLOOKUP(第3表!$C$7,LastVal030List,M3表!F45+1,0),"…")</f>
        <v>…</v>
      </c>
      <c r="G45" s="499" t="str">
        <f>IFERROR(VLOOKUP(第3表!$C$7,LastVal030List,M3表!G45+1,0),"…")</f>
        <v>…</v>
      </c>
      <c r="H45" s="499" t="str">
        <f>IFERROR(VLOOKUP(第3表!$C$7,LastVal030List,M3表!H45+1,0),"…")</f>
        <v>…</v>
      </c>
      <c r="I45" s="499" t="str">
        <f>IFERROR(VLOOKUP(第3表!$C$7,LastVal030List,M3表!I45+1,0),"…")</f>
        <v>…</v>
      </c>
      <c r="J45" s="499" t="str">
        <f>IFERROR(VLOOKUP(第3表!$C$7,LastVal030List,M3表!J45+1,0),"…")</f>
        <v>…</v>
      </c>
      <c r="K45" s="499" t="str">
        <f>IFERROR(VLOOKUP(第3表!$C$7,LastVal030List,M3表!K45+1,0),"…")</f>
        <v>…</v>
      </c>
      <c r="L45" s="499" t="str">
        <f>IFERROR(VLOOKUP(第3表!$C$7,LastVal030List,M3表!L45+1,0),"…")</f>
        <v>…</v>
      </c>
      <c r="M45" s="499" t="str">
        <f>IFERROR(VLOOKUP(第3表!$C$7,LastVal030List,M3表!M45+1,0),"…")</f>
        <v>…</v>
      </c>
      <c r="N45" s="499" t="str">
        <f>IFERROR(VLOOKUP(第3表!$C$7,LastVal030List,M3表!N45+1,0),"…")</f>
        <v>…</v>
      </c>
      <c r="O45" s="499" t="str">
        <f>IFERROR(VLOOKUP(第3表!$C$7,LastVal030List,M3表!O45+1,0),"…")</f>
        <v>…</v>
      </c>
      <c r="P45" s="499" t="str">
        <f>IFERROR(VLOOKUP(第3表!$C$7,LastVal030List,M3表!P45+1,0),"…")</f>
        <v>…</v>
      </c>
      <c r="Q45" s="499" t="str">
        <f>IFERROR(VLOOKUP(第3表!$C$7,LastVal030List,M3表!Q45+1,0),"…")</f>
        <v>…</v>
      </c>
      <c r="R45" s="499" t="str">
        <f>IFERROR(VLOOKUP(第3表!$C$7,LastVal030List,M3表!R45+1,0),"…")</f>
        <v>…</v>
      </c>
      <c r="S45" s="499" t="str">
        <f>IFERROR(VLOOKUP(第3表!$C$7,LastVal030List,M3表!S45+1,0),"…")</f>
        <v>…</v>
      </c>
      <c r="T45" s="499" t="str">
        <f>IFERROR(VLOOKUP(第3表!$C$7,LastVal030List,M3表!T45+1,0),"…")</f>
        <v>…</v>
      </c>
      <c r="U45" s="499" t="str">
        <f>IFERROR(VLOOKUP(第3表!$C$7,LastVal030List,M3表!U45+1,0),"…")</f>
        <v>…</v>
      </c>
      <c r="V45" s="499" t="str">
        <f>IFERROR(VLOOKUP(第3表!$C$7,LastVal030List,M3表!V45+1,0),"…")</f>
        <v>…</v>
      </c>
      <c r="W45" s="499" t="str">
        <f>IFERROR(VLOOKUP(第3表!$C$7,LastVal030List,M3表!W45+1,0),"…")</f>
        <v>…</v>
      </c>
      <c r="X45" s="499" t="str">
        <f>IFERROR(VLOOKUP(第3表!$C$7,LastVal030List,M3表!X45+1,0),"…")</f>
        <v>…</v>
      </c>
      <c r="Y45" s="499" t="str">
        <f>IFERROR(VLOOKUP(第3表!$C$7,LastVal030List,M3表!Y45+1,0),"…")</f>
        <v>…</v>
      </c>
      <c r="Z45" s="497" t="str">
        <f>IFERROR(VLOOKUP(第3表!$C$7,LastVal030List,M3表!Z45+1,0),"…")</f>
        <v>…</v>
      </c>
      <c r="AA45" s="497" t="str">
        <f>IFERROR(VLOOKUP(第3表!$C$7,LastVal030List,M3表!AA45+1,0),"…")</f>
        <v>…</v>
      </c>
    </row>
    <row r="46" spans="2:27" ht="20.100000000000001" customHeight="1">
      <c r="B46" s="169" t="s">
        <v>113</v>
      </c>
      <c r="C46" s="49" t="s">
        <v>19</v>
      </c>
      <c r="D46" s="499" t="str">
        <f>IFERROR(VLOOKUP(第3表!$C$7,LastVal030List,M3表!D46+1,0),"…")</f>
        <v>…</v>
      </c>
      <c r="E46" s="499" t="str">
        <f>IFERROR(VLOOKUP(第3表!$C$7,LastVal030List,M3表!E46+1,0),"…")</f>
        <v>…</v>
      </c>
      <c r="F46" s="499" t="str">
        <f>IFERROR(VLOOKUP(第3表!$C$7,LastVal030List,M3表!F46+1,0),"…")</f>
        <v>…</v>
      </c>
      <c r="G46" s="499" t="str">
        <f>IFERROR(VLOOKUP(第3表!$C$7,LastVal030List,M3表!G46+1,0),"…")</f>
        <v>…</v>
      </c>
      <c r="H46" s="499" t="str">
        <f>IFERROR(VLOOKUP(第3表!$C$7,LastVal030List,M3表!H46+1,0),"…")</f>
        <v>…</v>
      </c>
      <c r="I46" s="499" t="str">
        <f>IFERROR(VLOOKUP(第3表!$C$7,LastVal030List,M3表!I46+1,0),"…")</f>
        <v>…</v>
      </c>
      <c r="J46" s="499" t="str">
        <f>IFERROR(VLOOKUP(第3表!$C$7,LastVal030List,M3表!J46+1,0),"…")</f>
        <v>…</v>
      </c>
      <c r="K46" s="499" t="str">
        <f>IFERROR(VLOOKUP(第3表!$C$7,LastVal030List,M3表!K46+1,0),"…")</f>
        <v>…</v>
      </c>
      <c r="L46" s="499" t="str">
        <f>IFERROR(VLOOKUP(第3表!$C$7,LastVal030List,M3表!L46+1,0),"…")</f>
        <v>…</v>
      </c>
      <c r="M46" s="499" t="str">
        <f>IFERROR(VLOOKUP(第3表!$C$7,LastVal030List,M3表!M46+1,0),"…")</f>
        <v>…</v>
      </c>
      <c r="N46" s="499" t="str">
        <f>IFERROR(VLOOKUP(第3表!$C$7,LastVal030List,M3表!N46+1,0),"…")</f>
        <v>…</v>
      </c>
      <c r="O46" s="499" t="str">
        <f>IFERROR(VLOOKUP(第3表!$C$7,LastVal030List,M3表!O46+1,0),"…")</f>
        <v>…</v>
      </c>
      <c r="P46" s="499" t="str">
        <f>IFERROR(VLOOKUP(第3表!$C$7,LastVal030List,M3表!P46+1,0),"…")</f>
        <v>…</v>
      </c>
      <c r="Q46" s="499" t="str">
        <f>IFERROR(VLOOKUP(第3表!$C$7,LastVal030List,M3表!Q46+1,0),"…")</f>
        <v>…</v>
      </c>
      <c r="R46" s="499" t="str">
        <f>IFERROR(VLOOKUP(第3表!$C$7,LastVal030List,M3表!R46+1,0),"…")</f>
        <v>…</v>
      </c>
      <c r="S46" s="499" t="str">
        <f>IFERROR(VLOOKUP(第3表!$C$7,LastVal030List,M3表!S46+1,0),"…")</f>
        <v>…</v>
      </c>
      <c r="T46" s="499" t="str">
        <f>IFERROR(VLOOKUP(第3表!$C$7,LastVal030List,M3表!T46+1,0),"…")</f>
        <v>…</v>
      </c>
      <c r="U46" s="499" t="str">
        <f>IFERROR(VLOOKUP(第3表!$C$7,LastVal030List,M3表!U46+1,0),"…")</f>
        <v>…</v>
      </c>
      <c r="V46" s="499" t="str">
        <f>IFERROR(VLOOKUP(第3表!$C$7,LastVal030List,M3表!V46+1,0),"…")</f>
        <v>…</v>
      </c>
      <c r="W46" s="499" t="str">
        <f>IFERROR(VLOOKUP(第3表!$C$7,LastVal030List,M3表!W46+1,0),"…")</f>
        <v>…</v>
      </c>
      <c r="X46" s="499" t="str">
        <f>IFERROR(VLOOKUP(第3表!$C$7,LastVal030List,M3表!X46+1,0),"…")</f>
        <v>…</v>
      </c>
      <c r="Y46" s="499" t="str">
        <f>IFERROR(VLOOKUP(第3表!$C$7,LastVal030List,M3表!Y46+1,0),"…")</f>
        <v>…</v>
      </c>
      <c r="Z46" s="497" t="str">
        <f>IFERROR(VLOOKUP(第3表!$C$7,LastVal030List,M3表!Z46+1,0),"…")</f>
        <v>…</v>
      </c>
      <c r="AA46" s="497" t="str">
        <f>IFERROR(VLOOKUP(第3表!$C$7,LastVal030List,M3表!AA46+1,0),"…")</f>
        <v>…</v>
      </c>
    </row>
    <row r="47" spans="2:27" ht="20.100000000000001" customHeight="1">
      <c r="B47" s="169" t="s">
        <v>114</v>
      </c>
      <c r="C47" s="49" t="s">
        <v>20</v>
      </c>
      <c r="D47" s="499" t="str">
        <f>IFERROR(VLOOKUP(第3表!$C$7,LastVal030List,M3表!D47+1,0),"…")</f>
        <v>…</v>
      </c>
      <c r="E47" s="499" t="str">
        <f>IFERROR(VLOOKUP(第3表!$C$7,LastVal030List,M3表!E47+1,0),"…")</f>
        <v>…</v>
      </c>
      <c r="F47" s="499" t="str">
        <f>IFERROR(VLOOKUP(第3表!$C$7,LastVal030List,M3表!F47+1,0),"…")</f>
        <v>…</v>
      </c>
      <c r="G47" s="499" t="str">
        <f>IFERROR(VLOOKUP(第3表!$C$7,LastVal030List,M3表!G47+1,0),"…")</f>
        <v>…</v>
      </c>
      <c r="H47" s="499" t="str">
        <f>IFERROR(VLOOKUP(第3表!$C$7,LastVal030List,M3表!H47+1,0),"…")</f>
        <v>…</v>
      </c>
      <c r="I47" s="499" t="str">
        <f>IFERROR(VLOOKUP(第3表!$C$7,LastVal030List,M3表!I47+1,0),"…")</f>
        <v>…</v>
      </c>
      <c r="J47" s="499" t="str">
        <f>IFERROR(VLOOKUP(第3表!$C$7,LastVal030List,M3表!J47+1,0),"…")</f>
        <v>…</v>
      </c>
      <c r="K47" s="499" t="str">
        <f>IFERROR(VLOOKUP(第3表!$C$7,LastVal030List,M3表!K47+1,0),"…")</f>
        <v>…</v>
      </c>
      <c r="L47" s="499" t="str">
        <f>IFERROR(VLOOKUP(第3表!$C$7,LastVal030List,M3表!L47+1,0),"…")</f>
        <v>…</v>
      </c>
      <c r="M47" s="499" t="str">
        <f>IFERROR(VLOOKUP(第3表!$C$7,LastVal030List,M3表!M47+1,0),"…")</f>
        <v>…</v>
      </c>
      <c r="N47" s="499" t="str">
        <f>IFERROR(VLOOKUP(第3表!$C$7,LastVal030List,M3表!N47+1,0),"…")</f>
        <v>…</v>
      </c>
      <c r="O47" s="499" t="str">
        <f>IFERROR(VLOOKUP(第3表!$C$7,LastVal030List,M3表!O47+1,0),"…")</f>
        <v>…</v>
      </c>
      <c r="P47" s="499" t="str">
        <f>IFERROR(VLOOKUP(第3表!$C$7,LastVal030List,M3表!P47+1,0),"…")</f>
        <v>…</v>
      </c>
      <c r="Q47" s="499" t="str">
        <f>IFERROR(VLOOKUP(第3表!$C$7,LastVal030List,M3表!Q47+1,0),"…")</f>
        <v>…</v>
      </c>
      <c r="R47" s="499" t="str">
        <f>IFERROR(VLOOKUP(第3表!$C$7,LastVal030List,M3表!R47+1,0),"…")</f>
        <v>…</v>
      </c>
      <c r="S47" s="499" t="str">
        <f>IFERROR(VLOOKUP(第3表!$C$7,LastVal030List,M3表!S47+1,0),"…")</f>
        <v>…</v>
      </c>
      <c r="T47" s="499" t="str">
        <f>IFERROR(VLOOKUP(第3表!$C$7,LastVal030List,M3表!T47+1,0),"…")</f>
        <v>…</v>
      </c>
      <c r="U47" s="499" t="str">
        <f>IFERROR(VLOOKUP(第3表!$C$7,LastVal030List,M3表!U47+1,0),"…")</f>
        <v>…</v>
      </c>
      <c r="V47" s="499" t="str">
        <f>IFERROR(VLOOKUP(第3表!$C$7,LastVal030List,M3表!V47+1,0),"…")</f>
        <v>…</v>
      </c>
      <c r="W47" s="499" t="str">
        <f>IFERROR(VLOOKUP(第3表!$C$7,LastVal030List,M3表!W47+1,0),"…")</f>
        <v>…</v>
      </c>
      <c r="X47" s="499" t="str">
        <f>IFERROR(VLOOKUP(第3表!$C$7,LastVal030List,M3表!X47+1,0),"…")</f>
        <v>…</v>
      </c>
      <c r="Y47" s="499" t="str">
        <f>IFERROR(VLOOKUP(第3表!$C$7,LastVal030List,M3表!Y47+1,0),"…")</f>
        <v>…</v>
      </c>
      <c r="Z47" s="497" t="str">
        <f>IFERROR(VLOOKUP(第3表!$C$7,LastVal030List,M3表!Z47+1,0),"…")</f>
        <v>…</v>
      </c>
      <c r="AA47" s="497" t="str">
        <f>IFERROR(VLOOKUP(第3表!$C$7,LastVal030List,M3表!AA47+1,0),"…")</f>
        <v>…</v>
      </c>
    </row>
    <row r="48" spans="2:27" ht="20.100000000000001" customHeight="1">
      <c r="B48" s="169" t="s">
        <v>115</v>
      </c>
      <c r="C48" s="49" t="s">
        <v>21</v>
      </c>
      <c r="D48" s="499" t="str">
        <f>IFERROR(VLOOKUP(第3表!$C$7,LastVal030List,M3表!D48+1,0),"…")</f>
        <v>…</v>
      </c>
      <c r="E48" s="499" t="str">
        <f>IFERROR(VLOOKUP(第3表!$C$7,LastVal030List,M3表!E48+1,0),"…")</f>
        <v>…</v>
      </c>
      <c r="F48" s="499" t="str">
        <f>IFERROR(VLOOKUP(第3表!$C$7,LastVal030List,M3表!F48+1,0),"…")</f>
        <v>…</v>
      </c>
      <c r="G48" s="499" t="str">
        <f>IFERROR(VLOOKUP(第3表!$C$7,LastVal030List,M3表!G48+1,0),"…")</f>
        <v>…</v>
      </c>
      <c r="H48" s="499" t="str">
        <f>IFERROR(VLOOKUP(第3表!$C$7,LastVal030List,M3表!H48+1,0),"…")</f>
        <v>…</v>
      </c>
      <c r="I48" s="499" t="str">
        <f>IFERROR(VLOOKUP(第3表!$C$7,LastVal030List,M3表!I48+1,0),"…")</f>
        <v>…</v>
      </c>
      <c r="J48" s="499" t="str">
        <f>IFERROR(VLOOKUP(第3表!$C$7,LastVal030List,M3表!J48+1,0),"…")</f>
        <v>…</v>
      </c>
      <c r="K48" s="499" t="str">
        <f>IFERROR(VLOOKUP(第3表!$C$7,LastVal030List,M3表!K48+1,0),"…")</f>
        <v>…</v>
      </c>
      <c r="L48" s="499" t="str">
        <f>IFERROR(VLOOKUP(第3表!$C$7,LastVal030List,M3表!L48+1,0),"…")</f>
        <v>…</v>
      </c>
      <c r="M48" s="499" t="str">
        <f>IFERROR(VLOOKUP(第3表!$C$7,LastVal030List,M3表!M48+1,0),"…")</f>
        <v>…</v>
      </c>
      <c r="N48" s="499" t="str">
        <f>IFERROR(VLOOKUP(第3表!$C$7,LastVal030List,M3表!N48+1,0),"…")</f>
        <v>…</v>
      </c>
      <c r="O48" s="499" t="str">
        <f>IFERROR(VLOOKUP(第3表!$C$7,LastVal030List,M3表!O48+1,0),"…")</f>
        <v>…</v>
      </c>
      <c r="P48" s="499" t="str">
        <f>IFERROR(VLOOKUP(第3表!$C$7,LastVal030List,M3表!P48+1,0),"…")</f>
        <v>…</v>
      </c>
      <c r="Q48" s="499" t="str">
        <f>IFERROR(VLOOKUP(第3表!$C$7,LastVal030List,M3表!Q48+1,0),"…")</f>
        <v>…</v>
      </c>
      <c r="R48" s="499" t="str">
        <f>IFERROR(VLOOKUP(第3表!$C$7,LastVal030List,M3表!R48+1,0),"…")</f>
        <v>…</v>
      </c>
      <c r="S48" s="499" t="str">
        <f>IFERROR(VLOOKUP(第3表!$C$7,LastVal030List,M3表!S48+1,0),"…")</f>
        <v>…</v>
      </c>
      <c r="T48" s="499" t="str">
        <f>IFERROR(VLOOKUP(第3表!$C$7,LastVal030List,M3表!T48+1,0),"…")</f>
        <v>…</v>
      </c>
      <c r="U48" s="499" t="str">
        <f>IFERROR(VLOOKUP(第3表!$C$7,LastVal030List,M3表!U48+1,0),"…")</f>
        <v>…</v>
      </c>
      <c r="V48" s="499" t="str">
        <f>IFERROR(VLOOKUP(第3表!$C$7,LastVal030List,M3表!V48+1,0),"…")</f>
        <v>…</v>
      </c>
      <c r="W48" s="499" t="str">
        <f>IFERROR(VLOOKUP(第3表!$C$7,LastVal030List,M3表!W48+1,0),"…")</f>
        <v>…</v>
      </c>
      <c r="X48" s="499" t="str">
        <f>IFERROR(VLOOKUP(第3表!$C$7,LastVal030List,M3表!X48+1,0),"…")</f>
        <v>…</v>
      </c>
      <c r="Y48" s="499" t="str">
        <f>IFERROR(VLOOKUP(第3表!$C$7,LastVal030List,M3表!Y48+1,0),"…")</f>
        <v>…</v>
      </c>
      <c r="Z48" s="497" t="str">
        <f>IFERROR(VLOOKUP(第3表!$C$7,LastVal030List,M3表!Z48+1,0),"…")</f>
        <v>…</v>
      </c>
      <c r="AA48" s="497" t="str">
        <f>IFERROR(VLOOKUP(第3表!$C$7,LastVal030List,M3表!AA48+1,0),"…")</f>
        <v>…</v>
      </c>
    </row>
    <row r="49" spans="2:27" ht="20.100000000000001" customHeight="1">
      <c r="B49" s="169" t="s">
        <v>116</v>
      </c>
      <c r="C49" s="49" t="s">
        <v>22</v>
      </c>
      <c r="D49" s="499" t="str">
        <f>IFERROR(VLOOKUP(第3表!$C$7,LastVal030List,M3表!D49+1,0),"…")</f>
        <v>…</v>
      </c>
      <c r="E49" s="499" t="str">
        <f>IFERROR(VLOOKUP(第3表!$C$7,LastVal030List,M3表!E49+1,0),"…")</f>
        <v>…</v>
      </c>
      <c r="F49" s="499" t="str">
        <f>IFERROR(VLOOKUP(第3表!$C$7,LastVal030List,M3表!F49+1,0),"…")</f>
        <v>…</v>
      </c>
      <c r="G49" s="499" t="str">
        <f>IFERROR(VLOOKUP(第3表!$C$7,LastVal030List,M3表!G49+1,0),"…")</f>
        <v>…</v>
      </c>
      <c r="H49" s="499" t="str">
        <f>IFERROR(VLOOKUP(第3表!$C$7,LastVal030List,M3表!H49+1,0),"…")</f>
        <v>…</v>
      </c>
      <c r="I49" s="499" t="str">
        <f>IFERROR(VLOOKUP(第3表!$C$7,LastVal030List,M3表!I49+1,0),"…")</f>
        <v>…</v>
      </c>
      <c r="J49" s="499" t="str">
        <f>IFERROR(VLOOKUP(第3表!$C$7,LastVal030List,M3表!J49+1,0),"…")</f>
        <v>…</v>
      </c>
      <c r="K49" s="499" t="str">
        <f>IFERROR(VLOOKUP(第3表!$C$7,LastVal030List,M3表!K49+1,0),"…")</f>
        <v>…</v>
      </c>
      <c r="L49" s="499" t="str">
        <f>IFERROR(VLOOKUP(第3表!$C$7,LastVal030List,M3表!L49+1,0),"…")</f>
        <v>…</v>
      </c>
      <c r="M49" s="499" t="str">
        <f>IFERROR(VLOOKUP(第3表!$C$7,LastVal030List,M3表!M49+1,0),"…")</f>
        <v>…</v>
      </c>
      <c r="N49" s="499" t="str">
        <f>IFERROR(VLOOKUP(第3表!$C$7,LastVal030List,M3表!N49+1,0),"…")</f>
        <v>…</v>
      </c>
      <c r="O49" s="499" t="str">
        <f>IFERROR(VLOOKUP(第3表!$C$7,LastVal030List,M3表!O49+1,0),"…")</f>
        <v>…</v>
      </c>
      <c r="P49" s="499" t="str">
        <f>IFERROR(VLOOKUP(第3表!$C$7,LastVal030List,M3表!P49+1,0),"…")</f>
        <v>…</v>
      </c>
      <c r="Q49" s="499" t="str">
        <f>IFERROR(VLOOKUP(第3表!$C$7,LastVal030List,M3表!Q49+1,0),"…")</f>
        <v>…</v>
      </c>
      <c r="R49" s="499" t="str">
        <f>IFERROR(VLOOKUP(第3表!$C$7,LastVal030List,M3表!R49+1,0),"…")</f>
        <v>…</v>
      </c>
      <c r="S49" s="499" t="str">
        <f>IFERROR(VLOOKUP(第3表!$C$7,LastVal030List,M3表!S49+1,0),"…")</f>
        <v>…</v>
      </c>
      <c r="T49" s="499" t="str">
        <f>IFERROR(VLOOKUP(第3表!$C$7,LastVal030List,M3表!T49+1,0),"…")</f>
        <v>…</v>
      </c>
      <c r="U49" s="499" t="str">
        <f>IFERROR(VLOOKUP(第3表!$C$7,LastVal030List,M3表!U49+1,0),"…")</f>
        <v>…</v>
      </c>
      <c r="V49" s="499" t="str">
        <f>IFERROR(VLOOKUP(第3表!$C$7,LastVal030List,M3表!V49+1,0),"…")</f>
        <v>…</v>
      </c>
      <c r="W49" s="499" t="str">
        <f>IFERROR(VLOOKUP(第3表!$C$7,LastVal030List,M3表!W49+1,0),"…")</f>
        <v>…</v>
      </c>
      <c r="X49" s="499" t="str">
        <f>IFERROR(VLOOKUP(第3表!$C$7,LastVal030List,M3表!X49+1,0),"…")</f>
        <v>…</v>
      </c>
      <c r="Y49" s="499" t="str">
        <f>IFERROR(VLOOKUP(第3表!$C$7,LastVal030List,M3表!Y49+1,0),"…")</f>
        <v>…</v>
      </c>
      <c r="Z49" s="497" t="str">
        <f>IFERROR(VLOOKUP(第3表!$C$7,LastVal030List,M3表!Z49+1,0),"…")</f>
        <v>…</v>
      </c>
      <c r="AA49" s="497" t="str">
        <f>IFERROR(VLOOKUP(第3表!$C$7,LastVal030List,M3表!AA49+1,0),"…")</f>
        <v>…</v>
      </c>
    </row>
    <row r="50" spans="2:27" ht="20.100000000000001" customHeight="1">
      <c r="B50" s="169" t="s">
        <v>117</v>
      </c>
      <c r="C50" s="49" t="s">
        <v>77</v>
      </c>
      <c r="D50" s="499" t="str">
        <f>IFERROR(VLOOKUP(第3表!$C$7,LastVal030List,M3表!D50+1,0),"…")</f>
        <v>…</v>
      </c>
      <c r="E50" s="499" t="str">
        <f>IFERROR(VLOOKUP(第3表!$C$7,LastVal030List,M3表!E50+1,0),"…")</f>
        <v>…</v>
      </c>
      <c r="F50" s="499" t="str">
        <f>IFERROR(VLOOKUP(第3表!$C$7,LastVal030List,M3表!F50+1,0),"…")</f>
        <v>…</v>
      </c>
      <c r="G50" s="499" t="str">
        <f>IFERROR(VLOOKUP(第3表!$C$7,LastVal030List,M3表!G50+1,0),"…")</f>
        <v>…</v>
      </c>
      <c r="H50" s="499" t="str">
        <f>IFERROR(VLOOKUP(第3表!$C$7,LastVal030List,M3表!H50+1,0),"…")</f>
        <v>…</v>
      </c>
      <c r="I50" s="499" t="str">
        <f>IFERROR(VLOOKUP(第3表!$C$7,LastVal030List,M3表!I50+1,0),"…")</f>
        <v>…</v>
      </c>
      <c r="J50" s="499" t="str">
        <f>IFERROR(VLOOKUP(第3表!$C$7,LastVal030List,M3表!J50+1,0),"…")</f>
        <v>…</v>
      </c>
      <c r="K50" s="499" t="str">
        <f>IFERROR(VLOOKUP(第3表!$C$7,LastVal030List,M3表!K50+1,0),"…")</f>
        <v>…</v>
      </c>
      <c r="L50" s="499" t="str">
        <f>IFERROR(VLOOKUP(第3表!$C$7,LastVal030List,M3表!L50+1,0),"…")</f>
        <v>…</v>
      </c>
      <c r="M50" s="499" t="str">
        <f>IFERROR(VLOOKUP(第3表!$C$7,LastVal030List,M3表!M50+1,0),"…")</f>
        <v>…</v>
      </c>
      <c r="N50" s="499" t="str">
        <f>IFERROR(VLOOKUP(第3表!$C$7,LastVal030List,M3表!N50+1,0),"…")</f>
        <v>…</v>
      </c>
      <c r="O50" s="499" t="str">
        <f>IFERROR(VLOOKUP(第3表!$C$7,LastVal030List,M3表!O50+1,0),"…")</f>
        <v>…</v>
      </c>
      <c r="P50" s="499" t="str">
        <f>IFERROR(VLOOKUP(第3表!$C$7,LastVal030List,M3表!P50+1,0),"…")</f>
        <v>…</v>
      </c>
      <c r="Q50" s="499" t="str">
        <f>IFERROR(VLOOKUP(第3表!$C$7,LastVal030List,M3表!Q50+1,0),"…")</f>
        <v>…</v>
      </c>
      <c r="R50" s="499" t="str">
        <f>IFERROR(VLOOKUP(第3表!$C$7,LastVal030List,M3表!R50+1,0),"…")</f>
        <v>…</v>
      </c>
      <c r="S50" s="499" t="str">
        <f>IFERROR(VLOOKUP(第3表!$C$7,LastVal030List,M3表!S50+1,0),"…")</f>
        <v>…</v>
      </c>
      <c r="T50" s="499" t="str">
        <f>IFERROR(VLOOKUP(第3表!$C$7,LastVal030List,M3表!T50+1,0),"…")</f>
        <v>…</v>
      </c>
      <c r="U50" s="499" t="str">
        <f>IFERROR(VLOOKUP(第3表!$C$7,LastVal030List,M3表!U50+1,0),"…")</f>
        <v>…</v>
      </c>
      <c r="V50" s="499" t="str">
        <f>IFERROR(VLOOKUP(第3表!$C$7,LastVal030List,M3表!V50+1,0),"…")</f>
        <v>…</v>
      </c>
      <c r="W50" s="499" t="str">
        <f>IFERROR(VLOOKUP(第3表!$C$7,LastVal030List,M3表!W50+1,0),"…")</f>
        <v>…</v>
      </c>
      <c r="X50" s="499" t="str">
        <f>IFERROR(VLOOKUP(第3表!$C$7,LastVal030List,M3表!X50+1,0),"…")</f>
        <v>…</v>
      </c>
      <c r="Y50" s="499" t="str">
        <f>IFERROR(VLOOKUP(第3表!$C$7,LastVal030List,M3表!Y50+1,0),"…")</f>
        <v>…</v>
      </c>
      <c r="Z50" s="497" t="str">
        <f>IFERROR(VLOOKUP(第3表!$C$7,LastVal030List,M3表!Z50+1,0),"…")</f>
        <v>…</v>
      </c>
      <c r="AA50" s="497" t="str">
        <f>IFERROR(VLOOKUP(第3表!$C$7,LastVal030List,M3表!AA50+1,0),"…")</f>
        <v>…</v>
      </c>
    </row>
    <row r="51" spans="2:27" ht="20.100000000000001" customHeight="1">
      <c r="B51" s="169" t="s">
        <v>118</v>
      </c>
      <c r="C51" s="49" t="s">
        <v>78</v>
      </c>
      <c r="D51" s="499" t="str">
        <f>IFERROR(VLOOKUP(第3表!$C$7,LastVal030List,M3表!D51+1,0),"…")</f>
        <v>…</v>
      </c>
      <c r="E51" s="499" t="str">
        <f>IFERROR(VLOOKUP(第3表!$C$7,LastVal030List,M3表!E51+1,0),"…")</f>
        <v>…</v>
      </c>
      <c r="F51" s="499" t="str">
        <f>IFERROR(VLOOKUP(第3表!$C$7,LastVal030List,M3表!F51+1,0),"…")</f>
        <v>…</v>
      </c>
      <c r="G51" s="499" t="str">
        <f>IFERROR(VLOOKUP(第3表!$C$7,LastVal030List,M3表!G51+1,0),"…")</f>
        <v>…</v>
      </c>
      <c r="H51" s="499" t="str">
        <f>IFERROR(VLOOKUP(第3表!$C$7,LastVal030List,M3表!H51+1,0),"…")</f>
        <v>…</v>
      </c>
      <c r="I51" s="499" t="str">
        <f>IFERROR(VLOOKUP(第3表!$C$7,LastVal030List,M3表!I51+1,0),"…")</f>
        <v>…</v>
      </c>
      <c r="J51" s="499" t="str">
        <f>IFERROR(VLOOKUP(第3表!$C$7,LastVal030List,M3表!J51+1,0),"…")</f>
        <v>…</v>
      </c>
      <c r="K51" s="499" t="str">
        <f>IFERROR(VLOOKUP(第3表!$C$7,LastVal030List,M3表!K51+1,0),"…")</f>
        <v>…</v>
      </c>
      <c r="L51" s="499" t="str">
        <f>IFERROR(VLOOKUP(第3表!$C$7,LastVal030List,M3表!L51+1,0),"…")</f>
        <v>…</v>
      </c>
      <c r="M51" s="499" t="str">
        <f>IFERROR(VLOOKUP(第3表!$C$7,LastVal030List,M3表!M51+1,0),"…")</f>
        <v>…</v>
      </c>
      <c r="N51" s="499" t="str">
        <f>IFERROR(VLOOKUP(第3表!$C$7,LastVal030List,M3表!N51+1,0),"…")</f>
        <v>…</v>
      </c>
      <c r="O51" s="499" t="str">
        <f>IFERROR(VLOOKUP(第3表!$C$7,LastVal030List,M3表!O51+1,0),"…")</f>
        <v>…</v>
      </c>
      <c r="P51" s="499" t="str">
        <f>IFERROR(VLOOKUP(第3表!$C$7,LastVal030List,M3表!P51+1,0),"…")</f>
        <v>…</v>
      </c>
      <c r="Q51" s="499" t="str">
        <f>IFERROR(VLOOKUP(第3表!$C$7,LastVal030List,M3表!Q51+1,0),"…")</f>
        <v>…</v>
      </c>
      <c r="R51" s="499" t="str">
        <f>IFERROR(VLOOKUP(第3表!$C$7,LastVal030List,M3表!R51+1,0),"…")</f>
        <v>…</v>
      </c>
      <c r="S51" s="499" t="str">
        <f>IFERROR(VLOOKUP(第3表!$C$7,LastVal030List,M3表!S51+1,0),"…")</f>
        <v>…</v>
      </c>
      <c r="T51" s="499" t="str">
        <f>IFERROR(VLOOKUP(第3表!$C$7,LastVal030List,M3表!T51+1,0),"…")</f>
        <v>…</v>
      </c>
      <c r="U51" s="499" t="str">
        <f>IFERROR(VLOOKUP(第3表!$C$7,LastVal030List,M3表!U51+1,0),"…")</f>
        <v>…</v>
      </c>
      <c r="V51" s="499" t="str">
        <f>IFERROR(VLOOKUP(第3表!$C$7,LastVal030List,M3表!V51+1,0),"…")</f>
        <v>…</v>
      </c>
      <c r="W51" s="499" t="str">
        <f>IFERROR(VLOOKUP(第3表!$C$7,LastVal030List,M3表!W51+1,0),"…")</f>
        <v>…</v>
      </c>
      <c r="X51" s="499" t="str">
        <f>IFERROR(VLOOKUP(第3表!$C$7,LastVal030List,M3表!X51+1,0),"…")</f>
        <v>…</v>
      </c>
      <c r="Y51" s="499" t="str">
        <f>IFERROR(VLOOKUP(第3表!$C$7,LastVal030List,M3表!Y51+1,0),"…")</f>
        <v>…</v>
      </c>
      <c r="Z51" s="497" t="str">
        <f>IFERROR(VLOOKUP(第3表!$C$7,LastVal030List,M3表!Z51+1,0),"…")</f>
        <v>…</v>
      </c>
      <c r="AA51" s="497" t="str">
        <f>IFERROR(VLOOKUP(第3表!$C$7,LastVal030List,M3表!AA51+1,0),"…")</f>
        <v>…</v>
      </c>
    </row>
    <row r="52" spans="2:27" ht="20.100000000000001" customHeight="1">
      <c r="B52" s="169" t="s">
        <v>119</v>
      </c>
      <c r="C52" s="49" t="s">
        <v>79</v>
      </c>
      <c r="D52" s="499" t="str">
        <f>IFERROR(VLOOKUP(第3表!$C$7,LastVal030List,M3表!D52+1,0),"…")</f>
        <v>…</v>
      </c>
      <c r="E52" s="499" t="str">
        <f>IFERROR(VLOOKUP(第3表!$C$7,LastVal030List,M3表!E52+1,0),"…")</f>
        <v>…</v>
      </c>
      <c r="F52" s="499" t="str">
        <f>IFERROR(VLOOKUP(第3表!$C$7,LastVal030List,M3表!F52+1,0),"…")</f>
        <v>…</v>
      </c>
      <c r="G52" s="499" t="str">
        <f>IFERROR(VLOOKUP(第3表!$C$7,LastVal030List,M3表!G52+1,0),"…")</f>
        <v>…</v>
      </c>
      <c r="H52" s="499" t="str">
        <f>IFERROR(VLOOKUP(第3表!$C$7,LastVal030List,M3表!H52+1,0),"…")</f>
        <v>…</v>
      </c>
      <c r="I52" s="499" t="str">
        <f>IFERROR(VLOOKUP(第3表!$C$7,LastVal030List,M3表!I52+1,0),"…")</f>
        <v>…</v>
      </c>
      <c r="J52" s="499" t="str">
        <f>IFERROR(VLOOKUP(第3表!$C$7,LastVal030List,M3表!J52+1,0),"…")</f>
        <v>…</v>
      </c>
      <c r="K52" s="499" t="str">
        <f>IFERROR(VLOOKUP(第3表!$C$7,LastVal030List,M3表!K52+1,0),"…")</f>
        <v>…</v>
      </c>
      <c r="L52" s="499" t="str">
        <f>IFERROR(VLOOKUP(第3表!$C$7,LastVal030List,M3表!L52+1,0),"…")</f>
        <v>…</v>
      </c>
      <c r="M52" s="499" t="str">
        <f>IFERROR(VLOOKUP(第3表!$C$7,LastVal030List,M3表!M52+1,0),"…")</f>
        <v>…</v>
      </c>
      <c r="N52" s="499" t="str">
        <f>IFERROR(VLOOKUP(第3表!$C$7,LastVal030List,M3表!N52+1,0),"…")</f>
        <v>…</v>
      </c>
      <c r="O52" s="499" t="str">
        <f>IFERROR(VLOOKUP(第3表!$C$7,LastVal030List,M3表!O52+1,0),"…")</f>
        <v>…</v>
      </c>
      <c r="P52" s="499" t="str">
        <f>IFERROR(VLOOKUP(第3表!$C$7,LastVal030List,M3表!P52+1,0),"…")</f>
        <v>…</v>
      </c>
      <c r="Q52" s="499" t="str">
        <f>IFERROR(VLOOKUP(第3表!$C$7,LastVal030List,M3表!Q52+1,0),"…")</f>
        <v>…</v>
      </c>
      <c r="R52" s="499" t="str">
        <f>IFERROR(VLOOKUP(第3表!$C$7,LastVal030List,M3表!R52+1,0),"…")</f>
        <v>…</v>
      </c>
      <c r="S52" s="499" t="str">
        <f>IFERROR(VLOOKUP(第3表!$C$7,LastVal030List,M3表!S52+1,0),"…")</f>
        <v>…</v>
      </c>
      <c r="T52" s="499" t="str">
        <f>IFERROR(VLOOKUP(第3表!$C$7,LastVal030List,M3表!T52+1,0),"…")</f>
        <v>…</v>
      </c>
      <c r="U52" s="499" t="str">
        <f>IFERROR(VLOOKUP(第3表!$C$7,LastVal030List,M3表!U52+1,0),"…")</f>
        <v>…</v>
      </c>
      <c r="V52" s="499" t="str">
        <f>IFERROR(VLOOKUP(第3表!$C$7,LastVal030List,M3表!V52+1,0),"…")</f>
        <v>…</v>
      </c>
      <c r="W52" s="499" t="str">
        <f>IFERROR(VLOOKUP(第3表!$C$7,LastVal030List,M3表!W52+1,0),"…")</f>
        <v>…</v>
      </c>
      <c r="X52" s="499" t="str">
        <f>IFERROR(VLOOKUP(第3表!$C$7,LastVal030List,M3表!X52+1,0),"…")</f>
        <v>…</v>
      </c>
      <c r="Y52" s="499" t="str">
        <f>IFERROR(VLOOKUP(第3表!$C$7,LastVal030List,M3表!Y52+1,0),"…")</f>
        <v>…</v>
      </c>
      <c r="Z52" s="497" t="str">
        <f>IFERROR(VLOOKUP(第3表!$C$7,LastVal030List,M3表!Z52+1,0),"…")</f>
        <v>…</v>
      </c>
      <c r="AA52" s="497" t="str">
        <f>IFERROR(VLOOKUP(第3表!$C$7,LastVal030List,M3表!AA52+1,0),"…")</f>
        <v>…</v>
      </c>
    </row>
    <row r="53" spans="2:27" ht="20.100000000000001" customHeight="1">
      <c r="B53" s="169" t="s">
        <v>120</v>
      </c>
      <c r="C53" s="49" t="s">
        <v>80</v>
      </c>
      <c r="D53" s="499" t="str">
        <f>IFERROR(VLOOKUP(第3表!$C$7,LastVal030List,M3表!D53+1,0),"…")</f>
        <v>…</v>
      </c>
      <c r="E53" s="499" t="str">
        <f>IFERROR(VLOOKUP(第3表!$C$7,LastVal030List,M3表!E53+1,0),"…")</f>
        <v>…</v>
      </c>
      <c r="F53" s="499" t="str">
        <f>IFERROR(VLOOKUP(第3表!$C$7,LastVal030List,M3表!F53+1,0),"…")</f>
        <v>…</v>
      </c>
      <c r="G53" s="499" t="str">
        <f>IFERROR(VLOOKUP(第3表!$C$7,LastVal030List,M3表!G53+1,0),"…")</f>
        <v>…</v>
      </c>
      <c r="H53" s="499" t="str">
        <f>IFERROR(VLOOKUP(第3表!$C$7,LastVal030List,M3表!H53+1,0),"…")</f>
        <v>…</v>
      </c>
      <c r="I53" s="499" t="str">
        <f>IFERROR(VLOOKUP(第3表!$C$7,LastVal030List,M3表!I53+1,0),"…")</f>
        <v>…</v>
      </c>
      <c r="J53" s="499" t="str">
        <f>IFERROR(VLOOKUP(第3表!$C$7,LastVal030List,M3表!J53+1,0),"…")</f>
        <v>…</v>
      </c>
      <c r="K53" s="499" t="str">
        <f>IFERROR(VLOOKUP(第3表!$C$7,LastVal030List,M3表!K53+1,0),"…")</f>
        <v>…</v>
      </c>
      <c r="L53" s="499" t="str">
        <f>IFERROR(VLOOKUP(第3表!$C$7,LastVal030List,M3表!L53+1,0),"…")</f>
        <v>…</v>
      </c>
      <c r="M53" s="499" t="str">
        <f>IFERROR(VLOOKUP(第3表!$C$7,LastVal030List,M3表!M53+1,0),"…")</f>
        <v>…</v>
      </c>
      <c r="N53" s="499" t="str">
        <f>IFERROR(VLOOKUP(第3表!$C$7,LastVal030List,M3表!N53+1,0),"…")</f>
        <v>…</v>
      </c>
      <c r="O53" s="499" t="str">
        <f>IFERROR(VLOOKUP(第3表!$C$7,LastVal030List,M3表!O53+1,0),"…")</f>
        <v>…</v>
      </c>
      <c r="P53" s="499" t="str">
        <f>IFERROR(VLOOKUP(第3表!$C$7,LastVal030List,M3表!P53+1,0),"…")</f>
        <v>…</v>
      </c>
      <c r="Q53" s="499" t="str">
        <f>IFERROR(VLOOKUP(第3表!$C$7,LastVal030List,M3表!Q53+1,0),"…")</f>
        <v>…</v>
      </c>
      <c r="R53" s="499" t="str">
        <f>IFERROR(VLOOKUP(第3表!$C$7,LastVal030List,M3表!R53+1,0),"…")</f>
        <v>…</v>
      </c>
      <c r="S53" s="499" t="str">
        <f>IFERROR(VLOOKUP(第3表!$C$7,LastVal030List,M3表!S53+1,0),"…")</f>
        <v>…</v>
      </c>
      <c r="T53" s="499" t="str">
        <f>IFERROR(VLOOKUP(第3表!$C$7,LastVal030List,M3表!T53+1,0),"…")</f>
        <v>…</v>
      </c>
      <c r="U53" s="499" t="str">
        <f>IFERROR(VLOOKUP(第3表!$C$7,LastVal030List,M3表!U53+1,0),"…")</f>
        <v>…</v>
      </c>
      <c r="V53" s="499" t="str">
        <f>IFERROR(VLOOKUP(第3表!$C$7,LastVal030List,M3表!V53+1,0),"…")</f>
        <v>…</v>
      </c>
      <c r="W53" s="499" t="str">
        <f>IFERROR(VLOOKUP(第3表!$C$7,LastVal030List,M3表!W53+1,0),"…")</f>
        <v>…</v>
      </c>
      <c r="X53" s="499" t="str">
        <f>IFERROR(VLOOKUP(第3表!$C$7,LastVal030List,M3表!X53+1,0),"…")</f>
        <v>…</v>
      </c>
      <c r="Y53" s="499" t="str">
        <f>IFERROR(VLOOKUP(第3表!$C$7,LastVal030List,M3表!Y53+1,0),"…")</f>
        <v>…</v>
      </c>
      <c r="Z53" s="497" t="str">
        <f>IFERROR(VLOOKUP(第3表!$C$7,LastVal030List,M3表!Z53+1,0),"…")</f>
        <v>…</v>
      </c>
      <c r="AA53" s="497" t="str">
        <f>IFERROR(VLOOKUP(第3表!$C$7,LastVal030List,M3表!AA53+1,0),"…")</f>
        <v>…</v>
      </c>
    </row>
    <row r="54" spans="2:27" ht="20.100000000000001" customHeight="1">
      <c r="B54" s="169" t="s">
        <v>121</v>
      </c>
      <c r="C54" s="49" t="s">
        <v>81</v>
      </c>
      <c r="D54" s="499" t="str">
        <f>IFERROR(VLOOKUP(第3表!$C$7,LastVal030List,M3表!D54+1,0),"…")</f>
        <v>…</v>
      </c>
      <c r="E54" s="499" t="str">
        <f>IFERROR(VLOOKUP(第3表!$C$7,LastVal030List,M3表!E54+1,0),"…")</f>
        <v>…</v>
      </c>
      <c r="F54" s="499" t="str">
        <f>IFERROR(VLOOKUP(第3表!$C$7,LastVal030List,M3表!F54+1,0),"…")</f>
        <v>…</v>
      </c>
      <c r="G54" s="499" t="str">
        <f>IFERROR(VLOOKUP(第3表!$C$7,LastVal030List,M3表!G54+1,0),"…")</f>
        <v>…</v>
      </c>
      <c r="H54" s="499" t="str">
        <f>IFERROR(VLOOKUP(第3表!$C$7,LastVal030List,M3表!H54+1,0),"…")</f>
        <v>…</v>
      </c>
      <c r="I54" s="499" t="str">
        <f>IFERROR(VLOOKUP(第3表!$C$7,LastVal030List,M3表!I54+1,0),"…")</f>
        <v>…</v>
      </c>
      <c r="J54" s="499" t="str">
        <f>IFERROR(VLOOKUP(第3表!$C$7,LastVal030List,M3表!J54+1,0),"…")</f>
        <v>…</v>
      </c>
      <c r="K54" s="499" t="str">
        <f>IFERROR(VLOOKUP(第3表!$C$7,LastVal030List,M3表!K54+1,0),"…")</f>
        <v>…</v>
      </c>
      <c r="L54" s="499" t="str">
        <f>IFERROR(VLOOKUP(第3表!$C$7,LastVal030List,M3表!L54+1,0),"…")</f>
        <v>…</v>
      </c>
      <c r="M54" s="499" t="str">
        <f>IFERROR(VLOOKUP(第3表!$C$7,LastVal030List,M3表!M54+1,0),"…")</f>
        <v>…</v>
      </c>
      <c r="N54" s="499" t="str">
        <f>IFERROR(VLOOKUP(第3表!$C$7,LastVal030List,M3表!N54+1,0),"…")</f>
        <v>…</v>
      </c>
      <c r="O54" s="499" t="str">
        <f>IFERROR(VLOOKUP(第3表!$C$7,LastVal030List,M3表!O54+1,0),"…")</f>
        <v>…</v>
      </c>
      <c r="P54" s="499" t="str">
        <f>IFERROR(VLOOKUP(第3表!$C$7,LastVal030List,M3表!P54+1,0),"…")</f>
        <v>…</v>
      </c>
      <c r="Q54" s="499" t="str">
        <f>IFERROR(VLOOKUP(第3表!$C$7,LastVal030List,M3表!Q54+1,0),"…")</f>
        <v>…</v>
      </c>
      <c r="R54" s="499" t="str">
        <f>IFERROR(VLOOKUP(第3表!$C$7,LastVal030List,M3表!R54+1,0),"…")</f>
        <v>…</v>
      </c>
      <c r="S54" s="499" t="str">
        <f>IFERROR(VLOOKUP(第3表!$C$7,LastVal030List,M3表!S54+1,0),"…")</f>
        <v>…</v>
      </c>
      <c r="T54" s="499" t="str">
        <f>IFERROR(VLOOKUP(第3表!$C$7,LastVal030List,M3表!T54+1,0),"…")</f>
        <v>…</v>
      </c>
      <c r="U54" s="499" t="str">
        <f>IFERROR(VLOOKUP(第3表!$C$7,LastVal030List,M3表!U54+1,0),"…")</f>
        <v>…</v>
      </c>
      <c r="V54" s="499" t="str">
        <f>IFERROR(VLOOKUP(第3表!$C$7,LastVal030List,M3表!V54+1,0),"…")</f>
        <v>…</v>
      </c>
      <c r="W54" s="499" t="str">
        <f>IFERROR(VLOOKUP(第3表!$C$7,LastVal030List,M3表!W54+1,0),"…")</f>
        <v>…</v>
      </c>
      <c r="X54" s="499" t="str">
        <f>IFERROR(VLOOKUP(第3表!$C$7,LastVal030List,M3表!X54+1,0),"…")</f>
        <v>…</v>
      </c>
      <c r="Y54" s="499" t="str">
        <f>IFERROR(VLOOKUP(第3表!$C$7,LastVal030List,M3表!Y54+1,0),"…")</f>
        <v>…</v>
      </c>
      <c r="Z54" s="497" t="str">
        <f>IFERROR(VLOOKUP(第3表!$C$7,LastVal030List,M3表!Z54+1,0),"…")</f>
        <v>…</v>
      </c>
      <c r="AA54" s="497" t="str">
        <f>IFERROR(VLOOKUP(第3表!$C$7,LastVal030List,M3表!AA54+1,0),"…")</f>
        <v>…</v>
      </c>
    </row>
    <row r="55" spans="2:27" ht="20.100000000000001" customHeight="1">
      <c r="B55" s="169" t="s">
        <v>122</v>
      </c>
      <c r="C55" s="49" t="s">
        <v>82</v>
      </c>
      <c r="D55" s="499" t="str">
        <f>IFERROR(VLOOKUP(第3表!$C$7,LastVal030List,M3表!D55+1,0),"…")</f>
        <v>…</v>
      </c>
      <c r="E55" s="499" t="str">
        <f>IFERROR(VLOOKUP(第3表!$C$7,LastVal030List,M3表!E55+1,0),"…")</f>
        <v>…</v>
      </c>
      <c r="F55" s="499" t="str">
        <f>IFERROR(VLOOKUP(第3表!$C$7,LastVal030List,M3表!F55+1,0),"…")</f>
        <v>…</v>
      </c>
      <c r="G55" s="499" t="str">
        <f>IFERROR(VLOOKUP(第3表!$C$7,LastVal030List,M3表!G55+1,0),"…")</f>
        <v>…</v>
      </c>
      <c r="H55" s="499" t="str">
        <f>IFERROR(VLOOKUP(第3表!$C$7,LastVal030List,M3表!H55+1,0),"…")</f>
        <v>…</v>
      </c>
      <c r="I55" s="499" t="str">
        <f>IFERROR(VLOOKUP(第3表!$C$7,LastVal030List,M3表!I55+1,0),"…")</f>
        <v>…</v>
      </c>
      <c r="J55" s="499" t="str">
        <f>IFERROR(VLOOKUP(第3表!$C$7,LastVal030List,M3表!J55+1,0),"…")</f>
        <v>…</v>
      </c>
      <c r="K55" s="499" t="str">
        <f>IFERROR(VLOOKUP(第3表!$C$7,LastVal030List,M3表!K55+1,0),"…")</f>
        <v>…</v>
      </c>
      <c r="L55" s="499" t="str">
        <f>IFERROR(VLOOKUP(第3表!$C$7,LastVal030List,M3表!L55+1,0),"…")</f>
        <v>…</v>
      </c>
      <c r="M55" s="499" t="str">
        <f>IFERROR(VLOOKUP(第3表!$C$7,LastVal030List,M3表!M55+1,0),"…")</f>
        <v>…</v>
      </c>
      <c r="N55" s="499" t="str">
        <f>IFERROR(VLOOKUP(第3表!$C$7,LastVal030List,M3表!N55+1,0),"…")</f>
        <v>…</v>
      </c>
      <c r="O55" s="499" t="str">
        <f>IFERROR(VLOOKUP(第3表!$C$7,LastVal030List,M3表!O55+1,0),"…")</f>
        <v>…</v>
      </c>
      <c r="P55" s="499" t="str">
        <f>IFERROR(VLOOKUP(第3表!$C$7,LastVal030List,M3表!P55+1,0),"…")</f>
        <v>…</v>
      </c>
      <c r="Q55" s="499" t="str">
        <f>IFERROR(VLOOKUP(第3表!$C$7,LastVal030List,M3表!Q55+1,0),"…")</f>
        <v>…</v>
      </c>
      <c r="R55" s="499" t="str">
        <f>IFERROR(VLOOKUP(第3表!$C$7,LastVal030List,M3表!R55+1,0),"…")</f>
        <v>…</v>
      </c>
      <c r="S55" s="499" t="str">
        <f>IFERROR(VLOOKUP(第3表!$C$7,LastVal030List,M3表!S55+1,0),"…")</f>
        <v>…</v>
      </c>
      <c r="T55" s="499" t="str">
        <f>IFERROR(VLOOKUP(第3表!$C$7,LastVal030List,M3表!T55+1,0),"…")</f>
        <v>…</v>
      </c>
      <c r="U55" s="499" t="str">
        <f>IFERROR(VLOOKUP(第3表!$C$7,LastVal030List,M3表!U55+1,0),"…")</f>
        <v>…</v>
      </c>
      <c r="V55" s="499" t="str">
        <f>IFERROR(VLOOKUP(第3表!$C$7,LastVal030List,M3表!V55+1,0),"…")</f>
        <v>…</v>
      </c>
      <c r="W55" s="499" t="str">
        <f>IFERROR(VLOOKUP(第3表!$C$7,LastVal030List,M3表!W55+1,0),"…")</f>
        <v>…</v>
      </c>
      <c r="X55" s="499" t="str">
        <f>IFERROR(VLOOKUP(第3表!$C$7,LastVal030List,M3表!X55+1,0),"…")</f>
        <v>…</v>
      </c>
      <c r="Y55" s="499" t="str">
        <f>IFERROR(VLOOKUP(第3表!$C$7,LastVal030List,M3表!Y55+1,0),"…")</f>
        <v>…</v>
      </c>
      <c r="Z55" s="497" t="str">
        <f>IFERROR(VLOOKUP(第3表!$C$7,LastVal030List,M3表!Z55+1,0),"…")</f>
        <v>…</v>
      </c>
      <c r="AA55" s="497" t="str">
        <f>IFERROR(VLOOKUP(第3表!$C$7,LastVal030List,M3表!AA55+1,0),"…")</f>
        <v>…</v>
      </c>
    </row>
    <row r="56" spans="2:27" ht="20.100000000000001" customHeight="1">
      <c r="B56" s="169" t="s">
        <v>123</v>
      </c>
      <c r="C56" s="49" t="s">
        <v>83</v>
      </c>
      <c r="D56" s="499" t="str">
        <f>IFERROR(VLOOKUP(第3表!$C$7,LastVal030List,M3表!D56+1,0),"…")</f>
        <v>…</v>
      </c>
      <c r="E56" s="499" t="str">
        <f>IFERROR(VLOOKUP(第3表!$C$7,LastVal030List,M3表!E56+1,0),"…")</f>
        <v>…</v>
      </c>
      <c r="F56" s="499" t="str">
        <f>IFERROR(VLOOKUP(第3表!$C$7,LastVal030List,M3表!F56+1,0),"…")</f>
        <v>…</v>
      </c>
      <c r="G56" s="499" t="str">
        <f>IFERROR(VLOOKUP(第3表!$C$7,LastVal030List,M3表!G56+1,0),"…")</f>
        <v>…</v>
      </c>
      <c r="H56" s="499" t="str">
        <f>IFERROR(VLOOKUP(第3表!$C$7,LastVal030List,M3表!H56+1,0),"…")</f>
        <v>…</v>
      </c>
      <c r="I56" s="499" t="str">
        <f>IFERROR(VLOOKUP(第3表!$C$7,LastVal030List,M3表!I56+1,0),"…")</f>
        <v>…</v>
      </c>
      <c r="J56" s="499" t="str">
        <f>IFERROR(VLOOKUP(第3表!$C$7,LastVal030List,M3表!J56+1,0),"…")</f>
        <v>…</v>
      </c>
      <c r="K56" s="499" t="str">
        <f>IFERROR(VLOOKUP(第3表!$C$7,LastVal030List,M3表!K56+1,0),"…")</f>
        <v>…</v>
      </c>
      <c r="L56" s="499" t="str">
        <f>IFERROR(VLOOKUP(第3表!$C$7,LastVal030List,M3表!L56+1,0),"…")</f>
        <v>…</v>
      </c>
      <c r="M56" s="499" t="str">
        <f>IFERROR(VLOOKUP(第3表!$C$7,LastVal030List,M3表!M56+1,0),"…")</f>
        <v>…</v>
      </c>
      <c r="N56" s="499" t="str">
        <f>IFERROR(VLOOKUP(第3表!$C$7,LastVal030List,M3表!N56+1,0),"…")</f>
        <v>…</v>
      </c>
      <c r="O56" s="499" t="str">
        <f>IFERROR(VLOOKUP(第3表!$C$7,LastVal030List,M3表!O56+1,0),"…")</f>
        <v>…</v>
      </c>
      <c r="P56" s="499" t="str">
        <f>IFERROR(VLOOKUP(第3表!$C$7,LastVal030List,M3表!P56+1,0),"…")</f>
        <v>…</v>
      </c>
      <c r="Q56" s="499" t="str">
        <f>IFERROR(VLOOKUP(第3表!$C$7,LastVal030List,M3表!Q56+1,0),"…")</f>
        <v>…</v>
      </c>
      <c r="R56" s="499" t="str">
        <f>IFERROR(VLOOKUP(第3表!$C$7,LastVal030List,M3表!R56+1,0),"…")</f>
        <v>…</v>
      </c>
      <c r="S56" s="499" t="str">
        <f>IFERROR(VLOOKUP(第3表!$C$7,LastVal030List,M3表!S56+1,0),"…")</f>
        <v>…</v>
      </c>
      <c r="T56" s="499" t="str">
        <f>IFERROR(VLOOKUP(第3表!$C$7,LastVal030List,M3表!T56+1,0),"…")</f>
        <v>…</v>
      </c>
      <c r="U56" s="499" t="str">
        <f>IFERROR(VLOOKUP(第3表!$C$7,LastVal030List,M3表!U56+1,0),"…")</f>
        <v>…</v>
      </c>
      <c r="V56" s="499" t="str">
        <f>IFERROR(VLOOKUP(第3表!$C$7,LastVal030List,M3表!V56+1,0),"…")</f>
        <v>…</v>
      </c>
      <c r="W56" s="499" t="str">
        <f>IFERROR(VLOOKUP(第3表!$C$7,LastVal030List,M3表!W56+1,0),"…")</f>
        <v>…</v>
      </c>
      <c r="X56" s="499" t="str">
        <f>IFERROR(VLOOKUP(第3表!$C$7,LastVal030List,M3表!X56+1,0),"…")</f>
        <v>…</v>
      </c>
      <c r="Y56" s="499" t="str">
        <f>IFERROR(VLOOKUP(第3表!$C$7,LastVal030List,M3表!Y56+1,0),"…")</f>
        <v>…</v>
      </c>
      <c r="Z56" s="497" t="str">
        <f>IFERROR(VLOOKUP(第3表!$C$7,LastVal030List,M3表!Z56+1,0),"…")</f>
        <v>…</v>
      </c>
      <c r="AA56" s="497" t="str">
        <f>IFERROR(VLOOKUP(第3表!$C$7,LastVal030List,M3表!AA56+1,0),"…")</f>
        <v>…</v>
      </c>
    </row>
    <row r="57" spans="2:27" ht="20.100000000000001" customHeight="1">
      <c r="B57" s="169" t="s">
        <v>124</v>
      </c>
      <c r="C57" s="49" t="s">
        <v>84</v>
      </c>
      <c r="D57" s="499" t="str">
        <f>IFERROR(VLOOKUP(第3表!$C$7,LastVal030List,M3表!D57+1,0),"…")</f>
        <v>…</v>
      </c>
      <c r="E57" s="499" t="str">
        <f>IFERROR(VLOOKUP(第3表!$C$7,LastVal030List,M3表!E57+1,0),"…")</f>
        <v>…</v>
      </c>
      <c r="F57" s="499" t="str">
        <f>IFERROR(VLOOKUP(第3表!$C$7,LastVal030List,M3表!F57+1,0),"…")</f>
        <v>…</v>
      </c>
      <c r="G57" s="499" t="str">
        <f>IFERROR(VLOOKUP(第3表!$C$7,LastVal030List,M3表!G57+1,0),"…")</f>
        <v>…</v>
      </c>
      <c r="H57" s="499" t="str">
        <f>IFERROR(VLOOKUP(第3表!$C$7,LastVal030List,M3表!H57+1,0),"…")</f>
        <v>…</v>
      </c>
      <c r="I57" s="499" t="str">
        <f>IFERROR(VLOOKUP(第3表!$C$7,LastVal030List,M3表!I57+1,0),"…")</f>
        <v>…</v>
      </c>
      <c r="J57" s="499" t="str">
        <f>IFERROR(VLOOKUP(第3表!$C$7,LastVal030List,M3表!J57+1,0),"…")</f>
        <v>…</v>
      </c>
      <c r="K57" s="499" t="str">
        <f>IFERROR(VLOOKUP(第3表!$C$7,LastVal030List,M3表!K57+1,0),"…")</f>
        <v>…</v>
      </c>
      <c r="L57" s="499" t="str">
        <f>IFERROR(VLOOKUP(第3表!$C$7,LastVal030List,M3表!L57+1,0),"…")</f>
        <v>…</v>
      </c>
      <c r="M57" s="499" t="str">
        <f>IFERROR(VLOOKUP(第3表!$C$7,LastVal030List,M3表!M57+1,0),"…")</f>
        <v>…</v>
      </c>
      <c r="N57" s="499" t="str">
        <f>IFERROR(VLOOKUP(第3表!$C$7,LastVal030List,M3表!N57+1,0),"…")</f>
        <v>…</v>
      </c>
      <c r="O57" s="499" t="str">
        <f>IFERROR(VLOOKUP(第3表!$C$7,LastVal030List,M3表!O57+1,0),"…")</f>
        <v>…</v>
      </c>
      <c r="P57" s="499" t="str">
        <f>IFERROR(VLOOKUP(第3表!$C$7,LastVal030List,M3表!P57+1,0),"…")</f>
        <v>…</v>
      </c>
      <c r="Q57" s="499" t="str">
        <f>IFERROR(VLOOKUP(第3表!$C$7,LastVal030List,M3表!Q57+1,0),"…")</f>
        <v>…</v>
      </c>
      <c r="R57" s="499" t="str">
        <f>IFERROR(VLOOKUP(第3表!$C$7,LastVal030List,M3表!R57+1,0),"…")</f>
        <v>…</v>
      </c>
      <c r="S57" s="499" t="str">
        <f>IFERROR(VLOOKUP(第3表!$C$7,LastVal030List,M3表!S57+1,0),"…")</f>
        <v>…</v>
      </c>
      <c r="T57" s="499" t="str">
        <f>IFERROR(VLOOKUP(第3表!$C$7,LastVal030List,M3表!T57+1,0),"…")</f>
        <v>…</v>
      </c>
      <c r="U57" s="499" t="str">
        <f>IFERROR(VLOOKUP(第3表!$C$7,LastVal030List,M3表!U57+1,0),"…")</f>
        <v>…</v>
      </c>
      <c r="V57" s="499" t="str">
        <f>IFERROR(VLOOKUP(第3表!$C$7,LastVal030List,M3表!V57+1,0),"…")</f>
        <v>…</v>
      </c>
      <c r="W57" s="499" t="str">
        <f>IFERROR(VLOOKUP(第3表!$C$7,LastVal030List,M3表!W57+1,0),"…")</f>
        <v>…</v>
      </c>
      <c r="X57" s="499" t="str">
        <f>IFERROR(VLOOKUP(第3表!$C$7,LastVal030List,M3表!X57+1,0),"…")</f>
        <v>…</v>
      </c>
      <c r="Y57" s="499" t="str">
        <f>IFERROR(VLOOKUP(第3表!$C$7,LastVal030List,M3表!Y57+1,0),"…")</f>
        <v>…</v>
      </c>
      <c r="Z57" s="497" t="str">
        <f>IFERROR(VLOOKUP(第3表!$C$7,LastVal030List,M3表!Z57+1,0),"…")</f>
        <v>…</v>
      </c>
      <c r="AA57" s="497" t="str">
        <f>IFERROR(VLOOKUP(第3表!$C$7,LastVal030List,M3表!AA57+1,0),"…")</f>
        <v>…</v>
      </c>
    </row>
    <row r="58" spans="2:27" ht="20.100000000000001" customHeight="1">
      <c r="B58" s="169" t="s">
        <v>125</v>
      </c>
      <c r="C58" s="49" t="s">
        <v>85</v>
      </c>
      <c r="D58" s="499" t="str">
        <f>IFERROR(VLOOKUP(第3表!$C$7,LastVal030List,M3表!D58+1,0),"…")</f>
        <v>…</v>
      </c>
      <c r="E58" s="499" t="str">
        <f>IFERROR(VLOOKUP(第3表!$C$7,LastVal030List,M3表!E58+1,0),"…")</f>
        <v>…</v>
      </c>
      <c r="F58" s="499" t="str">
        <f>IFERROR(VLOOKUP(第3表!$C$7,LastVal030List,M3表!F58+1,0),"…")</f>
        <v>…</v>
      </c>
      <c r="G58" s="499" t="str">
        <f>IFERROR(VLOOKUP(第3表!$C$7,LastVal030List,M3表!G58+1,0),"…")</f>
        <v>…</v>
      </c>
      <c r="H58" s="499" t="str">
        <f>IFERROR(VLOOKUP(第3表!$C$7,LastVal030List,M3表!H58+1,0),"…")</f>
        <v>…</v>
      </c>
      <c r="I58" s="499" t="str">
        <f>IFERROR(VLOOKUP(第3表!$C$7,LastVal030List,M3表!I58+1,0),"…")</f>
        <v>…</v>
      </c>
      <c r="J58" s="499" t="str">
        <f>IFERROR(VLOOKUP(第3表!$C$7,LastVal030List,M3表!J58+1,0),"…")</f>
        <v>…</v>
      </c>
      <c r="K58" s="499" t="str">
        <f>IFERROR(VLOOKUP(第3表!$C$7,LastVal030List,M3表!K58+1,0),"…")</f>
        <v>…</v>
      </c>
      <c r="L58" s="499" t="str">
        <f>IFERROR(VLOOKUP(第3表!$C$7,LastVal030List,M3表!L58+1,0),"…")</f>
        <v>…</v>
      </c>
      <c r="M58" s="499" t="str">
        <f>IFERROR(VLOOKUP(第3表!$C$7,LastVal030List,M3表!M58+1,0),"…")</f>
        <v>…</v>
      </c>
      <c r="N58" s="499" t="str">
        <f>IFERROR(VLOOKUP(第3表!$C$7,LastVal030List,M3表!N58+1,0),"…")</f>
        <v>…</v>
      </c>
      <c r="O58" s="499" t="str">
        <f>IFERROR(VLOOKUP(第3表!$C$7,LastVal030List,M3表!O58+1,0),"…")</f>
        <v>…</v>
      </c>
      <c r="P58" s="499" t="str">
        <f>IFERROR(VLOOKUP(第3表!$C$7,LastVal030List,M3表!P58+1,0),"…")</f>
        <v>…</v>
      </c>
      <c r="Q58" s="499" t="str">
        <f>IFERROR(VLOOKUP(第3表!$C$7,LastVal030List,M3表!Q58+1,0),"…")</f>
        <v>…</v>
      </c>
      <c r="R58" s="499" t="str">
        <f>IFERROR(VLOOKUP(第3表!$C$7,LastVal030List,M3表!R58+1,0),"…")</f>
        <v>…</v>
      </c>
      <c r="S58" s="499" t="str">
        <f>IFERROR(VLOOKUP(第3表!$C$7,LastVal030List,M3表!S58+1,0),"…")</f>
        <v>…</v>
      </c>
      <c r="T58" s="499" t="str">
        <f>IFERROR(VLOOKUP(第3表!$C$7,LastVal030List,M3表!T58+1,0),"…")</f>
        <v>…</v>
      </c>
      <c r="U58" s="499" t="str">
        <f>IFERROR(VLOOKUP(第3表!$C$7,LastVal030List,M3表!U58+1,0),"…")</f>
        <v>…</v>
      </c>
      <c r="V58" s="499" t="str">
        <f>IFERROR(VLOOKUP(第3表!$C$7,LastVal030List,M3表!V58+1,0),"…")</f>
        <v>…</v>
      </c>
      <c r="W58" s="499" t="str">
        <f>IFERROR(VLOOKUP(第3表!$C$7,LastVal030List,M3表!W58+1,0),"…")</f>
        <v>…</v>
      </c>
      <c r="X58" s="499" t="str">
        <f>IFERROR(VLOOKUP(第3表!$C$7,LastVal030List,M3表!X58+1,0),"…")</f>
        <v>…</v>
      </c>
      <c r="Y58" s="499" t="str">
        <f>IFERROR(VLOOKUP(第3表!$C$7,LastVal030List,M3表!Y58+1,0),"…")</f>
        <v>…</v>
      </c>
      <c r="Z58" s="497" t="str">
        <f>IFERROR(VLOOKUP(第3表!$C$7,LastVal030List,M3表!Z58+1,0),"…")</f>
        <v>…</v>
      </c>
      <c r="AA58" s="497" t="str">
        <f>IFERROR(VLOOKUP(第3表!$C$7,LastVal030List,M3表!AA58+1,0),"…")</f>
        <v>…</v>
      </c>
    </row>
    <row r="59" spans="2:27" ht="20.100000000000001" customHeight="1">
      <c r="B59" s="169" t="s">
        <v>126</v>
      </c>
      <c r="C59" s="49" t="s">
        <v>86</v>
      </c>
      <c r="D59" s="499" t="str">
        <f>IFERROR(VLOOKUP(第3表!$C$7,LastVal030List,M3表!D59+1,0),"…")</f>
        <v>…</v>
      </c>
      <c r="E59" s="499" t="str">
        <f>IFERROR(VLOOKUP(第3表!$C$7,LastVal030List,M3表!E59+1,0),"…")</f>
        <v>…</v>
      </c>
      <c r="F59" s="499" t="str">
        <f>IFERROR(VLOOKUP(第3表!$C$7,LastVal030List,M3表!F59+1,0),"…")</f>
        <v>…</v>
      </c>
      <c r="G59" s="499" t="str">
        <f>IFERROR(VLOOKUP(第3表!$C$7,LastVal030List,M3表!G59+1,0),"…")</f>
        <v>…</v>
      </c>
      <c r="H59" s="499" t="str">
        <f>IFERROR(VLOOKUP(第3表!$C$7,LastVal030List,M3表!H59+1,0),"…")</f>
        <v>…</v>
      </c>
      <c r="I59" s="499" t="str">
        <f>IFERROR(VLOOKUP(第3表!$C$7,LastVal030List,M3表!I59+1,0),"…")</f>
        <v>…</v>
      </c>
      <c r="J59" s="499" t="str">
        <f>IFERROR(VLOOKUP(第3表!$C$7,LastVal030List,M3表!J59+1,0),"…")</f>
        <v>…</v>
      </c>
      <c r="K59" s="499" t="str">
        <f>IFERROR(VLOOKUP(第3表!$C$7,LastVal030List,M3表!K59+1,0),"…")</f>
        <v>…</v>
      </c>
      <c r="L59" s="499" t="str">
        <f>IFERROR(VLOOKUP(第3表!$C$7,LastVal030List,M3表!L59+1,0),"…")</f>
        <v>…</v>
      </c>
      <c r="M59" s="499" t="str">
        <f>IFERROR(VLOOKUP(第3表!$C$7,LastVal030List,M3表!M59+1,0),"…")</f>
        <v>…</v>
      </c>
      <c r="N59" s="499" t="str">
        <f>IFERROR(VLOOKUP(第3表!$C$7,LastVal030List,M3表!N59+1,0),"…")</f>
        <v>…</v>
      </c>
      <c r="O59" s="499" t="str">
        <f>IFERROR(VLOOKUP(第3表!$C$7,LastVal030List,M3表!O59+1,0),"…")</f>
        <v>…</v>
      </c>
      <c r="P59" s="499" t="str">
        <f>IFERROR(VLOOKUP(第3表!$C$7,LastVal030List,M3表!P59+1,0),"…")</f>
        <v>…</v>
      </c>
      <c r="Q59" s="499" t="str">
        <f>IFERROR(VLOOKUP(第3表!$C$7,LastVal030List,M3表!Q59+1,0),"…")</f>
        <v>…</v>
      </c>
      <c r="R59" s="499" t="str">
        <f>IFERROR(VLOOKUP(第3表!$C$7,LastVal030List,M3表!R59+1,0),"…")</f>
        <v>…</v>
      </c>
      <c r="S59" s="499" t="str">
        <f>IFERROR(VLOOKUP(第3表!$C$7,LastVal030List,M3表!S59+1,0),"…")</f>
        <v>…</v>
      </c>
      <c r="T59" s="499" t="str">
        <f>IFERROR(VLOOKUP(第3表!$C$7,LastVal030List,M3表!T59+1,0),"…")</f>
        <v>…</v>
      </c>
      <c r="U59" s="499" t="str">
        <f>IFERROR(VLOOKUP(第3表!$C$7,LastVal030List,M3表!U59+1,0),"…")</f>
        <v>…</v>
      </c>
      <c r="V59" s="499" t="str">
        <f>IFERROR(VLOOKUP(第3表!$C$7,LastVal030List,M3表!V59+1,0),"…")</f>
        <v>…</v>
      </c>
      <c r="W59" s="499" t="str">
        <f>IFERROR(VLOOKUP(第3表!$C$7,LastVal030List,M3表!W59+1,0),"…")</f>
        <v>…</v>
      </c>
      <c r="X59" s="499" t="str">
        <f>IFERROR(VLOOKUP(第3表!$C$7,LastVal030List,M3表!X59+1,0),"…")</f>
        <v>…</v>
      </c>
      <c r="Y59" s="499" t="str">
        <f>IFERROR(VLOOKUP(第3表!$C$7,LastVal030List,M3表!Y59+1,0),"…")</f>
        <v>…</v>
      </c>
      <c r="Z59" s="497" t="str">
        <f>IFERROR(VLOOKUP(第3表!$C$7,LastVal030List,M3表!Z59+1,0),"…")</f>
        <v>…</v>
      </c>
      <c r="AA59" s="497" t="str">
        <f>IFERROR(VLOOKUP(第3表!$C$7,LastVal030List,M3表!AA59+1,0),"…")</f>
        <v>…</v>
      </c>
    </row>
    <row r="60" spans="2:27" ht="20.100000000000001" customHeight="1">
      <c r="B60" s="169" t="s">
        <v>127</v>
      </c>
      <c r="C60" s="49" t="s">
        <v>94</v>
      </c>
      <c r="D60" s="499" t="str">
        <f>IFERROR(VLOOKUP(第3表!$C$7,LastVal030List,M3表!D60+1,0),"…")</f>
        <v>…</v>
      </c>
      <c r="E60" s="499" t="str">
        <f>IFERROR(VLOOKUP(第3表!$C$7,LastVal030List,M3表!E60+1,0),"…")</f>
        <v>…</v>
      </c>
      <c r="F60" s="499" t="str">
        <f>IFERROR(VLOOKUP(第3表!$C$7,LastVal030List,M3表!F60+1,0),"…")</f>
        <v>…</v>
      </c>
      <c r="G60" s="499" t="str">
        <f>IFERROR(VLOOKUP(第3表!$C$7,LastVal030List,M3表!G60+1,0),"…")</f>
        <v>…</v>
      </c>
      <c r="H60" s="499" t="str">
        <f>IFERROR(VLOOKUP(第3表!$C$7,LastVal030List,M3表!H60+1,0),"…")</f>
        <v>…</v>
      </c>
      <c r="I60" s="499" t="str">
        <f>IFERROR(VLOOKUP(第3表!$C$7,LastVal030List,M3表!I60+1,0),"…")</f>
        <v>…</v>
      </c>
      <c r="J60" s="499" t="str">
        <f>IFERROR(VLOOKUP(第3表!$C$7,LastVal030List,M3表!J60+1,0),"…")</f>
        <v>…</v>
      </c>
      <c r="K60" s="499" t="str">
        <f>IFERROR(VLOOKUP(第3表!$C$7,LastVal030List,M3表!K60+1,0),"…")</f>
        <v>…</v>
      </c>
      <c r="L60" s="499" t="str">
        <f>IFERROR(VLOOKUP(第3表!$C$7,LastVal030List,M3表!L60+1,0),"…")</f>
        <v>…</v>
      </c>
      <c r="M60" s="499" t="str">
        <f>IFERROR(VLOOKUP(第3表!$C$7,LastVal030List,M3表!M60+1,0),"…")</f>
        <v>…</v>
      </c>
      <c r="N60" s="499" t="str">
        <f>IFERROR(VLOOKUP(第3表!$C$7,LastVal030List,M3表!N60+1,0),"…")</f>
        <v>…</v>
      </c>
      <c r="O60" s="499" t="str">
        <f>IFERROR(VLOOKUP(第3表!$C$7,LastVal030List,M3表!O60+1,0),"…")</f>
        <v>…</v>
      </c>
      <c r="P60" s="499" t="str">
        <f>IFERROR(VLOOKUP(第3表!$C$7,LastVal030List,M3表!P60+1,0),"…")</f>
        <v>…</v>
      </c>
      <c r="Q60" s="499" t="str">
        <f>IFERROR(VLOOKUP(第3表!$C$7,LastVal030List,M3表!Q60+1,0),"…")</f>
        <v>…</v>
      </c>
      <c r="R60" s="499" t="str">
        <f>IFERROR(VLOOKUP(第3表!$C$7,LastVal030List,M3表!R60+1,0),"…")</f>
        <v>…</v>
      </c>
      <c r="S60" s="499" t="str">
        <f>IFERROR(VLOOKUP(第3表!$C$7,LastVal030List,M3表!S60+1,0),"…")</f>
        <v>…</v>
      </c>
      <c r="T60" s="499" t="str">
        <f>IFERROR(VLOOKUP(第3表!$C$7,LastVal030List,M3表!T60+1,0),"…")</f>
        <v>…</v>
      </c>
      <c r="U60" s="499" t="str">
        <f>IFERROR(VLOOKUP(第3表!$C$7,LastVal030List,M3表!U60+1,0),"…")</f>
        <v>…</v>
      </c>
      <c r="V60" s="499" t="str">
        <f>IFERROR(VLOOKUP(第3表!$C$7,LastVal030List,M3表!V60+1,0),"…")</f>
        <v>…</v>
      </c>
      <c r="W60" s="499" t="str">
        <f>IFERROR(VLOOKUP(第3表!$C$7,LastVal030List,M3表!W60+1,0),"…")</f>
        <v>…</v>
      </c>
      <c r="X60" s="499" t="str">
        <f>IFERROR(VLOOKUP(第3表!$C$7,LastVal030List,M3表!X60+1,0),"…")</f>
        <v>…</v>
      </c>
      <c r="Y60" s="499" t="str">
        <f>IFERROR(VLOOKUP(第3表!$C$7,LastVal030List,M3表!Y60+1,0),"…")</f>
        <v>…</v>
      </c>
      <c r="Z60" s="497" t="str">
        <f>IFERROR(VLOOKUP(第3表!$C$7,LastVal030List,M3表!Z60+1,0),"…")</f>
        <v>…</v>
      </c>
      <c r="AA60" s="497" t="str">
        <f>IFERROR(VLOOKUP(第3表!$C$7,LastVal030List,M3表!AA60+1,0),"…")</f>
        <v>…</v>
      </c>
    </row>
    <row r="61" spans="2:27" ht="20.100000000000001" customHeight="1">
      <c r="B61" s="169" t="s">
        <v>128</v>
      </c>
      <c r="C61" s="49" t="s">
        <v>105</v>
      </c>
      <c r="D61" s="499" t="str">
        <f>IFERROR(VLOOKUP(第3表!$C$7,LastVal030List,M3表!D61+1,0),"…")</f>
        <v>…</v>
      </c>
      <c r="E61" s="499" t="str">
        <f>IFERROR(VLOOKUP(第3表!$C$7,LastVal030List,M3表!E61+1,0),"…")</f>
        <v>…</v>
      </c>
      <c r="F61" s="499" t="str">
        <f>IFERROR(VLOOKUP(第3表!$C$7,LastVal030List,M3表!F61+1,0),"…")</f>
        <v>…</v>
      </c>
      <c r="G61" s="499" t="str">
        <f>IFERROR(VLOOKUP(第3表!$C$7,LastVal030List,M3表!G61+1,0),"…")</f>
        <v>…</v>
      </c>
      <c r="H61" s="499" t="str">
        <f>IFERROR(VLOOKUP(第3表!$C$7,LastVal030List,M3表!H61+1,0),"…")</f>
        <v>…</v>
      </c>
      <c r="I61" s="499" t="str">
        <f>IFERROR(VLOOKUP(第3表!$C$7,LastVal030List,M3表!I61+1,0),"…")</f>
        <v>…</v>
      </c>
      <c r="J61" s="499" t="str">
        <f>IFERROR(VLOOKUP(第3表!$C$7,LastVal030List,M3表!J61+1,0),"…")</f>
        <v>…</v>
      </c>
      <c r="K61" s="499" t="str">
        <f>IFERROR(VLOOKUP(第3表!$C$7,LastVal030List,M3表!K61+1,0),"…")</f>
        <v>…</v>
      </c>
      <c r="L61" s="499" t="str">
        <f>IFERROR(VLOOKUP(第3表!$C$7,LastVal030List,M3表!L61+1,0),"…")</f>
        <v>…</v>
      </c>
      <c r="M61" s="499" t="str">
        <f>IFERROR(VLOOKUP(第3表!$C$7,LastVal030List,M3表!M61+1,0),"…")</f>
        <v>…</v>
      </c>
      <c r="N61" s="499" t="str">
        <f>IFERROR(VLOOKUP(第3表!$C$7,LastVal030List,M3表!N61+1,0),"…")</f>
        <v>…</v>
      </c>
      <c r="O61" s="499" t="str">
        <f>IFERROR(VLOOKUP(第3表!$C$7,LastVal030List,M3表!O61+1,0),"…")</f>
        <v>…</v>
      </c>
      <c r="P61" s="499" t="str">
        <f>IFERROR(VLOOKUP(第3表!$C$7,LastVal030List,M3表!P61+1,0),"…")</f>
        <v>…</v>
      </c>
      <c r="Q61" s="499" t="str">
        <f>IFERROR(VLOOKUP(第3表!$C$7,LastVal030List,M3表!Q61+1,0),"…")</f>
        <v>…</v>
      </c>
      <c r="R61" s="499" t="str">
        <f>IFERROR(VLOOKUP(第3表!$C$7,LastVal030List,M3表!R61+1,0),"…")</f>
        <v>…</v>
      </c>
      <c r="S61" s="499" t="str">
        <f>IFERROR(VLOOKUP(第3表!$C$7,LastVal030List,M3表!S61+1,0),"…")</f>
        <v>…</v>
      </c>
      <c r="T61" s="499" t="str">
        <f>IFERROR(VLOOKUP(第3表!$C$7,LastVal030List,M3表!T61+1,0),"…")</f>
        <v>…</v>
      </c>
      <c r="U61" s="499" t="str">
        <f>IFERROR(VLOOKUP(第3表!$C$7,LastVal030List,M3表!U61+1,0),"…")</f>
        <v>…</v>
      </c>
      <c r="V61" s="499" t="str">
        <f>IFERROR(VLOOKUP(第3表!$C$7,LastVal030List,M3表!V61+1,0),"…")</f>
        <v>…</v>
      </c>
      <c r="W61" s="499" t="str">
        <f>IFERROR(VLOOKUP(第3表!$C$7,LastVal030List,M3表!W61+1,0),"…")</f>
        <v>…</v>
      </c>
      <c r="X61" s="499" t="str">
        <f>IFERROR(VLOOKUP(第3表!$C$7,LastVal030List,M3表!X61+1,0),"…")</f>
        <v>…</v>
      </c>
      <c r="Y61" s="499" t="str">
        <f>IFERROR(VLOOKUP(第3表!$C$7,LastVal030List,M3表!Y61+1,0),"…")</f>
        <v>…</v>
      </c>
      <c r="Z61" s="497" t="str">
        <f>IFERROR(VLOOKUP(第3表!$C$7,LastVal030List,M3表!Z61+1,0),"…")</f>
        <v>…</v>
      </c>
      <c r="AA61" s="497" t="str">
        <f>IFERROR(VLOOKUP(第3表!$C$7,LastVal030List,M3表!AA61+1,0),"…")</f>
        <v>…</v>
      </c>
    </row>
    <row r="62" spans="2:27" ht="20.100000000000001" customHeight="1">
      <c r="B62" s="169" t="s">
        <v>417</v>
      </c>
      <c r="C62" s="49" t="s">
        <v>106</v>
      </c>
      <c r="D62" s="499" t="str">
        <f>IFERROR(VLOOKUP(第3表!$C$7,LastVal030List,M3表!D62+1,0),"…")</f>
        <v>…</v>
      </c>
      <c r="E62" s="499" t="str">
        <f>IFERROR(VLOOKUP(第3表!$C$7,LastVal030List,M3表!E62+1,0),"…")</f>
        <v>…</v>
      </c>
      <c r="F62" s="499" t="str">
        <f>IFERROR(VLOOKUP(第3表!$C$7,LastVal030List,M3表!F62+1,0),"…")</f>
        <v>…</v>
      </c>
      <c r="G62" s="499" t="str">
        <f>IFERROR(VLOOKUP(第3表!$C$7,LastVal030List,M3表!G62+1,0),"…")</f>
        <v>…</v>
      </c>
      <c r="H62" s="499" t="str">
        <f>IFERROR(VLOOKUP(第3表!$C$7,LastVal030List,M3表!H62+1,0),"…")</f>
        <v>…</v>
      </c>
      <c r="I62" s="499" t="str">
        <f>IFERROR(VLOOKUP(第3表!$C$7,LastVal030List,M3表!I62+1,0),"…")</f>
        <v>…</v>
      </c>
      <c r="J62" s="499" t="str">
        <f>IFERROR(VLOOKUP(第3表!$C$7,LastVal030List,M3表!J62+1,0),"…")</f>
        <v>…</v>
      </c>
      <c r="K62" s="499" t="str">
        <f>IFERROR(VLOOKUP(第3表!$C$7,LastVal030List,M3表!K62+1,0),"…")</f>
        <v>…</v>
      </c>
      <c r="L62" s="499" t="str">
        <f>IFERROR(VLOOKUP(第3表!$C$7,LastVal030List,M3表!L62+1,0),"…")</f>
        <v>…</v>
      </c>
      <c r="M62" s="499" t="str">
        <f>IFERROR(VLOOKUP(第3表!$C$7,LastVal030List,M3表!M62+1,0),"…")</f>
        <v>…</v>
      </c>
      <c r="N62" s="499" t="str">
        <f>IFERROR(VLOOKUP(第3表!$C$7,LastVal030List,M3表!N62+1,0),"…")</f>
        <v>…</v>
      </c>
      <c r="O62" s="499" t="str">
        <f>IFERROR(VLOOKUP(第3表!$C$7,LastVal030List,M3表!O62+1,0),"…")</f>
        <v>…</v>
      </c>
      <c r="P62" s="499" t="str">
        <f>IFERROR(VLOOKUP(第3表!$C$7,LastVal030List,M3表!P62+1,0),"…")</f>
        <v>…</v>
      </c>
      <c r="Q62" s="499" t="str">
        <f>IFERROR(VLOOKUP(第3表!$C$7,LastVal030List,M3表!Q62+1,0),"…")</f>
        <v>…</v>
      </c>
      <c r="R62" s="499" t="str">
        <f>IFERROR(VLOOKUP(第3表!$C$7,LastVal030List,M3表!R62+1,0),"…")</f>
        <v>…</v>
      </c>
      <c r="S62" s="499" t="str">
        <f>IFERROR(VLOOKUP(第3表!$C$7,LastVal030List,M3表!S62+1,0),"…")</f>
        <v>…</v>
      </c>
      <c r="T62" s="499" t="str">
        <f>IFERROR(VLOOKUP(第3表!$C$7,LastVal030List,M3表!T62+1,0),"…")</f>
        <v>…</v>
      </c>
      <c r="U62" s="499" t="str">
        <f>IFERROR(VLOOKUP(第3表!$C$7,LastVal030List,M3表!U62+1,0),"…")</f>
        <v>…</v>
      </c>
      <c r="V62" s="499" t="str">
        <f>IFERROR(VLOOKUP(第3表!$C$7,LastVal030List,M3表!V62+1,0),"…")</f>
        <v>…</v>
      </c>
      <c r="W62" s="499" t="str">
        <f>IFERROR(VLOOKUP(第3表!$C$7,LastVal030List,M3表!W62+1,0),"…")</f>
        <v>…</v>
      </c>
      <c r="X62" s="499" t="str">
        <f>IFERROR(VLOOKUP(第3表!$C$7,LastVal030List,M3表!X62+1,0),"…")</f>
        <v>…</v>
      </c>
      <c r="Y62" s="499" t="str">
        <f>IFERROR(VLOOKUP(第3表!$C$7,LastVal030List,M3表!Y62+1,0),"…")</f>
        <v>…</v>
      </c>
      <c r="Z62" s="497" t="str">
        <f>IFERROR(VLOOKUP(第3表!$C$7,LastVal030List,M3表!Z62+1,0),"…")</f>
        <v>…</v>
      </c>
      <c r="AA62" s="497" t="str">
        <f>IFERROR(VLOOKUP(第3表!$C$7,LastVal030List,M3表!AA62+1,0),"…")</f>
        <v>…</v>
      </c>
    </row>
    <row r="63" spans="2:27" ht="20.100000000000001" customHeight="1">
      <c r="B63" s="173" t="s">
        <v>71</v>
      </c>
      <c r="C63" s="208" t="s">
        <v>107</v>
      </c>
      <c r="D63" s="497" t="str">
        <f>IFERROR(VLOOKUP(第3表!$C$7,LastVal030List,M3表!D63+1,0),"…")</f>
        <v>…</v>
      </c>
      <c r="E63" s="497" t="str">
        <f>IFERROR(VLOOKUP(第3表!$C$7,LastVal030List,M3表!E63+1,0),"…")</f>
        <v>…</v>
      </c>
      <c r="F63" s="497" t="str">
        <f>IFERROR(VLOOKUP(第3表!$C$7,LastVal030List,M3表!F63+1,0),"…")</f>
        <v>…</v>
      </c>
      <c r="G63" s="497" t="str">
        <f>IFERROR(VLOOKUP(第3表!$C$7,LastVal030List,M3表!G63+1,0),"…")</f>
        <v>…</v>
      </c>
      <c r="H63" s="497" t="str">
        <f>IFERROR(VLOOKUP(第3表!$C$7,LastVal030List,M3表!H63+1,0),"…")</f>
        <v>…</v>
      </c>
      <c r="I63" s="497" t="str">
        <f>IFERROR(VLOOKUP(第3表!$C$7,LastVal030List,M3表!I63+1,0),"…")</f>
        <v>…</v>
      </c>
      <c r="J63" s="497" t="str">
        <f>IFERROR(VLOOKUP(第3表!$C$7,LastVal030List,M3表!J63+1,0),"…")</f>
        <v>…</v>
      </c>
      <c r="K63" s="497" t="str">
        <f>IFERROR(VLOOKUP(第3表!$C$7,LastVal030List,M3表!K63+1,0),"…")</f>
        <v>…</v>
      </c>
      <c r="L63" s="497" t="str">
        <f>IFERROR(VLOOKUP(第3表!$C$7,LastVal030List,M3表!L63+1,0),"…")</f>
        <v>…</v>
      </c>
      <c r="M63" s="497" t="str">
        <f>IFERROR(VLOOKUP(第3表!$C$7,LastVal030List,M3表!M63+1,0),"…")</f>
        <v>…</v>
      </c>
      <c r="N63" s="497" t="str">
        <f>IFERROR(VLOOKUP(第3表!$C$7,LastVal030List,M3表!N63+1,0),"…")</f>
        <v>…</v>
      </c>
      <c r="O63" s="497" t="str">
        <f>IFERROR(VLOOKUP(第3表!$C$7,LastVal030List,M3表!O63+1,0),"…")</f>
        <v>…</v>
      </c>
      <c r="P63" s="497" t="str">
        <f>IFERROR(VLOOKUP(第3表!$C$7,LastVal030List,M3表!P63+1,0),"…")</f>
        <v>…</v>
      </c>
      <c r="Q63" s="497" t="str">
        <f>IFERROR(VLOOKUP(第3表!$C$7,LastVal030List,M3表!Q63+1,0),"…")</f>
        <v>…</v>
      </c>
      <c r="R63" s="497" t="str">
        <f>IFERROR(VLOOKUP(第3表!$C$7,LastVal030List,M3表!R63+1,0),"…")</f>
        <v>…</v>
      </c>
      <c r="S63" s="497" t="str">
        <f>IFERROR(VLOOKUP(第3表!$C$7,LastVal030List,M3表!S63+1,0),"…")</f>
        <v>…</v>
      </c>
      <c r="T63" s="497" t="str">
        <f>IFERROR(VLOOKUP(第3表!$C$7,LastVal030List,M3表!T63+1,0),"…")</f>
        <v>…</v>
      </c>
      <c r="U63" s="497" t="str">
        <f>IFERROR(VLOOKUP(第3表!$C$7,LastVal030List,M3表!U63+1,0),"…")</f>
        <v>…</v>
      </c>
      <c r="V63" s="497" t="str">
        <f>IFERROR(VLOOKUP(第3表!$C$7,LastVal030List,M3表!V63+1,0),"…")</f>
        <v>…</v>
      </c>
      <c r="W63" s="497" t="str">
        <f>IFERROR(VLOOKUP(第3表!$C$7,LastVal030List,M3表!W63+1,0),"…")</f>
        <v>…</v>
      </c>
      <c r="X63" s="497" t="str">
        <f>IFERROR(VLOOKUP(第3表!$C$7,LastVal030List,M3表!X63+1,0),"…")</f>
        <v>…</v>
      </c>
      <c r="Y63" s="497" t="str">
        <f>IFERROR(VLOOKUP(第3表!$C$7,LastVal030List,M3表!Y63+1,0),"…")</f>
        <v>…</v>
      </c>
      <c r="Z63" s="497" t="str">
        <f>IFERROR(VLOOKUP(第3表!$C$7,LastVal030List,M3表!Z63+1,0),"…")</f>
        <v>…</v>
      </c>
      <c r="AA63" s="497" t="str">
        <f>IFERROR(VLOOKUP(第3表!$C$7,LastVal030List,M3表!AA63+1,0),"…")</f>
        <v>…</v>
      </c>
    </row>
    <row r="64" spans="2:27" ht="20.100000000000001" customHeight="1">
      <c r="B64" s="174" t="s">
        <v>277</v>
      </c>
      <c r="C64" s="50" t="s">
        <v>108</v>
      </c>
      <c r="D64" s="499" t="str">
        <f>IFERROR(VLOOKUP(第3表!$C$7,LastVal030List,M3表!D64+1,0),"…")</f>
        <v>…</v>
      </c>
      <c r="E64" s="499" t="str">
        <f>IFERROR(VLOOKUP(第3表!$C$7,LastVal030List,M3表!E64+1,0),"…")</f>
        <v>…</v>
      </c>
      <c r="F64" s="499" t="str">
        <f>IFERROR(VLOOKUP(第3表!$C$7,LastVal030List,M3表!F64+1,0),"…")</f>
        <v>…</v>
      </c>
      <c r="G64" s="499" t="str">
        <f>IFERROR(VLOOKUP(第3表!$C$7,LastVal030List,M3表!G64+1,0),"…")</f>
        <v>…</v>
      </c>
      <c r="H64" s="499" t="str">
        <f>IFERROR(VLOOKUP(第3表!$C$7,LastVal030List,M3表!H64+1,0),"…")</f>
        <v>…</v>
      </c>
      <c r="I64" s="499" t="str">
        <f>IFERROR(VLOOKUP(第3表!$C$7,LastVal030List,M3表!I64+1,0),"…")</f>
        <v>…</v>
      </c>
      <c r="J64" s="499" t="str">
        <f>IFERROR(VLOOKUP(第3表!$C$7,LastVal030List,M3表!J64+1,0),"…")</f>
        <v>…</v>
      </c>
      <c r="K64" s="499" t="str">
        <f>IFERROR(VLOOKUP(第3表!$C$7,LastVal030List,M3表!K64+1,0),"…")</f>
        <v>…</v>
      </c>
      <c r="L64" s="499" t="str">
        <f>IFERROR(VLOOKUP(第3表!$C$7,LastVal030List,M3表!L64+1,0),"…")</f>
        <v>…</v>
      </c>
      <c r="M64" s="499" t="str">
        <f>IFERROR(VLOOKUP(第3表!$C$7,LastVal030List,M3表!M64+1,0),"…")</f>
        <v>…</v>
      </c>
      <c r="N64" s="499" t="str">
        <f>IFERROR(VLOOKUP(第3表!$C$7,LastVal030List,M3表!N64+1,0),"…")</f>
        <v>…</v>
      </c>
      <c r="O64" s="499" t="str">
        <f>IFERROR(VLOOKUP(第3表!$C$7,LastVal030List,M3表!O64+1,0),"…")</f>
        <v>…</v>
      </c>
      <c r="P64" s="499" t="str">
        <f>IFERROR(VLOOKUP(第3表!$C$7,LastVal030List,M3表!P64+1,0),"…")</f>
        <v>…</v>
      </c>
      <c r="Q64" s="499" t="str">
        <f>IFERROR(VLOOKUP(第3表!$C$7,LastVal030List,M3表!Q64+1,0),"…")</f>
        <v>…</v>
      </c>
      <c r="R64" s="499" t="str">
        <f>IFERROR(VLOOKUP(第3表!$C$7,LastVal030List,M3表!R64+1,0),"…")</f>
        <v>…</v>
      </c>
      <c r="S64" s="499" t="str">
        <f>IFERROR(VLOOKUP(第3表!$C$7,LastVal030List,M3表!S64+1,0),"…")</f>
        <v>…</v>
      </c>
      <c r="T64" s="499" t="str">
        <f>IFERROR(VLOOKUP(第3表!$C$7,LastVal030List,M3表!T64+1,0),"…")</f>
        <v>…</v>
      </c>
      <c r="U64" s="499" t="str">
        <f>IFERROR(VLOOKUP(第3表!$C$7,LastVal030List,M3表!U64+1,0),"…")</f>
        <v>…</v>
      </c>
      <c r="V64" s="499" t="str">
        <f>IFERROR(VLOOKUP(第3表!$C$7,LastVal030List,M3表!V64+1,0),"…")</f>
        <v>…</v>
      </c>
      <c r="W64" s="499" t="str">
        <f>IFERROR(VLOOKUP(第3表!$C$7,LastVal030List,M3表!W64+1,0),"…")</f>
        <v>…</v>
      </c>
      <c r="X64" s="499" t="str">
        <f>IFERROR(VLOOKUP(第3表!$C$7,LastVal030List,M3表!X64+1,0),"…")</f>
        <v>…</v>
      </c>
      <c r="Y64" s="499" t="str">
        <f>IFERROR(VLOOKUP(第3表!$C$7,LastVal030List,M3表!Y64+1,0),"…")</f>
        <v>…</v>
      </c>
      <c r="Z64" s="497" t="str">
        <f>IFERROR(VLOOKUP(第3表!$C$7,LastVal030List,M3表!Z64+1,0),"…")</f>
        <v>…</v>
      </c>
      <c r="AA64" s="497" t="str">
        <f>IFERROR(VLOOKUP(第3表!$C$7,LastVal030List,M3表!AA64+1,0),"…")</f>
        <v>…</v>
      </c>
    </row>
    <row r="65" spans="4:24"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</row>
    <row r="66" spans="4:24" ht="14.25">
      <c r="J66" s="101"/>
      <c r="K66" s="102"/>
      <c r="L66" s="102"/>
      <c r="M66" s="102"/>
      <c r="N66" s="102"/>
      <c r="O66" s="102"/>
      <c r="P66" s="102"/>
      <c r="S66" s="103"/>
      <c r="T66" s="103"/>
      <c r="U66" s="104"/>
      <c r="V66" s="104"/>
      <c r="W66" s="104"/>
      <c r="X66" s="104"/>
    </row>
    <row r="67" spans="4:24" ht="14.25">
      <c r="H67" s="98"/>
      <c r="J67" s="101"/>
      <c r="K67" s="102"/>
      <c r="L67" s="102"/>
      <c r="M67" s="102"/>
      <c r="N67" s="102"/>
      <c r="O67" s="102"/>
      <c r="P67" s="102"/>
      <c r="S67" s="103"/>
      <c r="T67" s="103"/>
      <c r="U67" s="104"/>
      <c r="V67" s="104"/>
      <c r="W67" s="104"/>
      <c r="X67" s="104"/>
    </row>
    <row r="68" spans="4:24" ht="15" customHeight="1">
      <c r="E68" s="68"/>
    </row>
    <row r="69" spans="4:24" ht="13.5">
      <c r="E69" s="172"/>
      <c r="H69" s="76"/>
    </row>
    <row r="70" spans="4:24" ht="13.5">
      <c r="H70" s="76"/>
    </row>
    <row r="71" spans="4:24" ht="13.5">
      <c r="H71" s="76"/>
    </row>
    <row r="72" spans="4:24" ht="13.5">
      <c r="H72" s="104"/>
    </row>
    <row r="73" spans="4:24" ht="13.5">
      <c r="H73" s="104"/>
      <c r="O73" s="76"/>
    </row>
    <row r="74" spans="4:24" ht="13.5">
      <c r="H74" s="104"/>
      <c r="O74" s="76"/>
    </row>
    <row r="75" spans="4:24" ht="13.5">
      <c r="H75" s="104"/>
    </row>
    <row r="76" spans="4:24" ht="13.5">
      <c r="H76" s="104"/>
    </row>
    <row r="77" spans="4:24" ht="13.5">
      <c r="H77" s="104"/>
    </row>
    <row r="78" spans="4:24" ht="13.5">
      <c r="H78" s="104"/>
    </row>
    <row r="79" spans="4:24" ht="13.5">
      <c r="H79" s="104"/>
    </row>
    <row r="80" spans="4:24" ht="13.5">
      <c r="H80" s="104"/>
    </row>
    <row r="81" spans="8:18" ht="13.5">
      <c r="H81" s="104"/>
    </row>
    <row r="82" spans="8:18" ht="13.5">
      <c r="H82" s="104"/>
    </row>
    <row r="83" spans="8:18" ht="13.5">
      <c r="H83" s="104"/>
    </row>
    <row r="84" spans="8:18" ht="13.5">
      <c r="H84" s="76"/>
    </row>
    <row r="85" spans="8:18" ht="13.5">
      <c r="H85" s="76"/>
    </row>
    <row r="86" spans="8:18" ht="13.5">
      <c r="J86" s="76"/>
      <c r="K86" s="76"/>
      <c r="L86" s="76"/>
      <c r="M86" s="76"/>
      <c r="N86" s="76"/>
      <c r="O86" s="76"/>
      <c r="P86" s="76"/>
      <c r="Q86" s="76"/>
      <c r="R86" s="76"/>
    </row>
    <row r="87" spans="8:18" ht="13.5">
      <c r="I87" s="76"/>
    </row>
    <row r="88" spans="8:18" ht="13.5">
      <c r="I88" s="76"/>
    </row>
    <row r="89" spans="8:18" ht="13.5">
      <c r="I89" s="76"/>
    </row>
    <row r="90" spans="8:18" ht="13.5">
      <c r="I90" s="76"/>
    </row>
    <row r="91" spans="8:18" ht="13.5">
      <c r="I91" s="76"/>
    </row>
    <row r="92" spans="8:18" ht="13.5">
      <c r="I92" s="76"/>
    </row>
    <row r="93" spans="8:18" ht="13.5">
      <c r="I93" s="76"/>
    </row>
    <row r="94" spans="8:18" ht="13.5">
      <c r="I94" s="76"/>
    </row>
    <row r="95" spans="8:18" ht="13.5">
      <c r="I95" s="76"/>
    </row>
    <row r="96" spans="8:18" ht="13.5">
      <c r="I96" s="76"/>
    </row>
    <row r="97" spans="9:9" ht="13.5">
      <c r="I97" s="76"/>
    </row>
    <row r="98" spans="9:9" ht="13.5">
      <c r="I98" s="76"/>
    </row>
    <row r="99" spans="9:9" ht="13.5">
      <c r="I99" s="76"/>
    </row>
  </sheetData>
  <sheetProtection selectLockedCells="1"/>
  <mergeCells count="29">
    <mergeCell ref="B42:B43"/>
    <mergeCell ref="Z39:AA41"/>
    <mergeCell ref="J40:K41"/>
    <mergeCell ref="N40:O41"/>
    <mergeCell ref="P40:Q41"/>
    <mergeCell ref="R40:S41"/>
    <mergeCell ref="T40:Y40"/>
    <mergeCell ref="T41:U41"/>
    <mergeCell ref="V41:W41"/>
    <mergeCell ref="X41:Y41"/>
    <mergeCell ref="N28:O28"/>
    <mergeCell ref="B29:B30"/>
    <mergeCell ref="D39:E41"/>
    <mergeCell ref="F39:G41"/>
    <mergeCell ref="H39:I41"/>
    <mergeCell ref="L39:M41"/>
    <mergeCell ref="D28:E28"/>
    <mergeCell ref="F28:G28"/>
    <mergeCell ref="H28:I28"/>
    <mergeCell ref="J28:K28"/>
    <mergeCell ref="L28:M28"/>
    <mergeCell ref="AE4:AE6"/>
    <mergeCell ref="AI25:AJ25"/>
    <mergeCell ref="B10:F10"/>
    <mergeCell ref="B11:F11"/>
    <mergeCell ref="B12:F12"/>
    <mergeCell ref="F16:G16"/>
    <mergeCell ref="E17:E18"/>
    <mergeCell ref="AF5:AG5"/>
  </mergeCells>
  <phoneticPr fontId="11"/>
  <dataValidations disablePrompts="1" count="1">
    <dataValidation type="whole" imeMode="off" allowBlank="1" showInputMessage="1" showErrorMessage="1" errorTitle="入力エラー" error="入力欄には整数で入力して下さい！" sqref="H12:K13 E13:G13 D31:O35" xr:uid="{5E8BBE79-20F9-44D6-AD88-AC8A5CA18495}">
      <formula1>0</formula1>
      <formula2>9999999999</formula2>
    </dataValidation>
  </dataValidations>
  <printOptions horizontalCentered="1"/>
  <pageMargins left="0.35433070866141736" right="0.19685039370078741" top="0.47244094488188981" bottom="0.47244094488188981" header="0.27559055118110237" footer="0.27559055118110237"/>
  <pageSetup paperSize="8" scale="44" orientation="landscape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1EFAE-A11B-46D8-A54C-8C099BA03B3E}">
  <sheetPr codeName="Sheet10">
    <tabColor rgb="FF99CCFF"/>
    <pageSetUpPr autoPageBreaks="0" fitToPage="1"/>
  </sheetPr>
  <dimension ref="A1:AL103"/>
  <sheetViews>
    <sheetView showGridLines="0" zoomScale="85" zoomScaleNormal="85" zoomScaleSheetLayoutView="85" workbookViewId="0"/>
  </sheetViews>
  <sheetFormatPr defaultColWidth="9" defaultRowHeight="12"/>
  <cols>
    <col min="1" max="1" width="2.125" style="7" customWidth="1"/>
    <col min="2" max="2" width="18" style="7" customWidth="1"/>
    <col min="3" max="3" width="4.625" style="7" customWidth="1"/>
    <col min="4" max="36" width="12.625" style="7" customWidth="1"/>
    <col min="37" max="16384" width="9" style="7"/>
  </cols>
  <sheetData>
    <row r="1" spans="1:36" ht="9" customHeight="1">
      <c r="A1" s="71"/>
      <c r="B1" s="71"/>
      <c r="C1" s="72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</row>
    <row r="2" spans="1:36" ht="21.75" customHeight="1">
      <c r="A2" s="73"/>
      <c r="B2" s="73"/>
      <c r="C2" s="73"/>
      <c r="D2" s="73"/>
      <c r="E2" s="74" t="s">
        <v>456</v>
      </c>
      <c r="G2" s="75"/>
      <c r="H2" s="71"/>
      <c r="I2" s="71"/>
      <c r="L2" s="528" t="s">
        <v>0</v>
      </c>
      <c r="M2" s="71"/>
      <c r="N2" s="71"/>
      <c r="O2" s="71"/>
      <c r="P2" s="71"/>
      <c r="Q2" s="71"/>
      <c r="R2" s="71"/>
      <c r="S2" s="75"/>
      <c r="U2" s="75"/>
      <c r="V2" s="76"/>
    </row>
    <row r="3" spans="1:36" ht="14.25">
      <c r="A3" s="71"/>
      <c r="B3" s="77"/>
      <c r="C3" s="77"/>
      <c r="D3" s="77"/>
      <c r="E3" s="72" t="s">
        <v>457</v>
      </c>
      <c r="G3" s="71"/>
      <c r="H3" s="71"/>
      <c r="I3" s="75"/>
      <c r="L3" s="75"/>
      <c r="M3" s="71"/>
      <c r="N3" s="71"/>
      <c r="O3" s="71"/>
      <c r="P3" s="71"/>
      <c r="Q3" s="71"/>
      <c r="R3" s="71"/>
      <c r="S3" s="75"/>
      <c r="T3" s="75"/>
      <c r="U3" s="75"/>
      <c r="V3" s="75"/>
    </row>
    <row r="4" spans="1:36" ht="14.25">
      <c r="A4" s="71"/>
      <c r="B4" s="71"/>
      <c r="C4" s="72"/>
      <c r="D4" s="71"/>
      <c r="G4" s="71"/>
      <c r="H4" s="71"/>
      <c r="I4" s="71"/>
      <c r="L4" s="747" t="s">
        <v>244</v>
      </c>
      <c r="M4" s="75"/>
      <c r="N4" s="76"/>
      <c r="O4" s="76"/>
      <c r="P4" s="71"/>
      <c r="Q4" s="71"/>
      <c r="R4" s="71"/>
    </row>
    <row r="5" spans="1:36" ht="14.25">
      <c r="A5" s="72"/>
      <c r="B5" s="72"/>
      <c r="C5" s="72"/>
      <c r="D5" s="72"/>
      <c r="E5" s="75"/>
      <c r="F5" s="75"/>
      <c r="G5" s="264"/>
      <c r="H5" s="75"/>
      <c r="I5" s="75"/>
      <c r="L5" s="747"/>
      <c r="M5" s="757" t="str">
        <f ca="1">第3表!AF3</f>
        <v>名　　</v>
      </c>
      <c r="N5" s="757"/>
      <c r="O5" s="757"/>
      <c r="P5" s="75"/>
      <c r="Q5" s="75"/>
      <c r="R5" s="75"/>
    </row>
    <row r="6" spans="1:36" ht="14.25">
      <c r="A6" s="72"/>
      <c r="B6" s="72"/>
      <c r="C6" s="72"/>
      <c r="D6" s="72"/>
      <c r="E6" s="75"/>
      <c r="F6" s="75"/>
      <c r="G6" s="264"/>
      <c r="I6" s="75"/>
      <c r="L6" s="748"/>
      <c r="M6" s="79"/>
      <c r="N6" s="135"/>
      <c r="O6" s="79"/>
      <c r="P6" s="75"/>
      <c r="Q6" s="75"/>
      <c r="R6" s="75"/>
    </row>
    <row r="7" spans="1:36" ht="14.25">
      <c r="A7" s="71"/>
      <c r="B7" s="274" t="str">
        <f>"0600490"&amp;TEXT(第3表!$C$7,"0000")</f>
        <v>06004900000</v>
      </c>
      <c r="C7" s="140"/>
      <c r="D7" s="40"/>
      <c r="G7" s="264"/>
      <c r="H7" s="75"/>
      <c r="I7" s="75"/>
      <c r="L7" s="81" t="str">
        <f>"令和      "&amp;DBCS(LEFTB(B7,2))&amp;"     年度分報告"</f>
        <v>令和      ０６     年度分報告</v>
      </c>
      <c r="M7" s="80"/>
      <c r="N7" s="80"/>
      <c r="O7" s="81"/>
      <c r="P7" s="75"/>
      <c r="Q7" s="75"/>
      <c r="R7" s="75"/>
    </row>
    <row r="8" spans="1:36" ht="14.25">
      <c r="A8" s="76"/>
      <c r="B8" s="186" t="s">
        <v>279</v>
      </c>
      <c r="C8" s="75"/>
      <c r="D8" s="75"/>
      <c r="E8" s="82"/>
      <c r="F8" s="75"/>
      <c r="G8" s="264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6"/>
    </row>
    <row r="10" spans="1:36" ht="13.5">
      <c r="B10" s="76" t="s">
        <v>458</v>
      </c>
    </row>
    <row r="11" spans="1:36" ht="18" customHeight="1">
      <c r="B11" s="83"/>
      <c r="C11" s="171"/>
      <c r="D11" s="211" t="s">
        <v>459</v>
      </c>
      <c r="E11" s="206"/>
      <c r="F11" s="206"/>
      <c r="G11" s="203"/>
      <c r="H11" s="211" t="s">
        <v>460</v>
      </c>
      <c r="I11" s="206"/>
      <c r="J11" s="206"/>
      <c r="K11" s="203"/>
      <c r="L11" s="202" t="s">
        <v>249</v>
      </c>
      <c r="M11" s="206"/>
      <c r="N11" s="203"/>
      <c r="O11" s="85"/>
      <c r="P11" s="85"/>
      <c r="Q11" s="85"/>
      <c r="R11" s="85"/>
      <c r="S11" s="211" t="s">
        <v>272</v>
      </c>
      <c r="T11" s="203"/>
      <c r="U11" s="211" t="s">
        <v>273</v>
      </c>
      <c r="V11" s="206"/>
      <c r="W11" s="203"/>
      <c r="X11" s="85"/>
      <c r="Y11" s="85"/>
      <c r="Z11" s="202" t="s">
        <v>274</v>
      </c>
      <c r="AA11" s="206"/>
      <c r="AB11" s="206"/>
      <c r="AC11" s="206"/>
      <c r="AD11" s="206"/>
      <c r="AE11" s="203"/>
      <c r="AF11" s="85"/>
      <c r="AG11" s="85"/>
      <c r="AH11" s="85"/>
      <c r="AI11" s="85"/>
      <c r="AJ11" s="85"/>
    </row>
    <row r="12" spans="1:36" ht="18" customHeight="1">
      <c r="B12" s="87"/>
      <c r="C12" s="88"/>
      <c r="D12" s="90"/>
      <c r="E12" s="90"/>
      <c r="F12" s="90"/>
      <c r="G12" s="90"/>
      <c r="H12" s="85"/>
      <c r="I12" s="85"/>
      <c r="J12" s="85"/>
      <c r="K12" s="85"/>
      <c r="L12" s="85"/>
      <c r="M12" s="85"/>
      <c r="N12" s="96"/>
      <c r="O12" s="90"/>
      <c r="P12" s="90"/>
      <c r="Q12" s="90"/>
      <c r="R12" s="90"/>
      <c r="S12" s="85"/>
      <c r="T12" s="85"/>
      <c r="U12" s="85"/>
      <c r="V12" s="85"/>
      <c r="W12" s="96"/>
      <c r="X12" s="90"/>
      <c r="Y12" s="90"/>
      <c r="Z12" s="202" t="s">
        <v>275</v>
      </c>
      <c r="AA12" s="206"/>
      <c r="AB12" s="203"/>
      <c r="AC12" s="202" t="s">
        <v>276</v>
      </c>
      <c r="AD12" s="206"/>
      <c r="AE12" s="203"/>
      <c r="AF12" s="90"/>
      <c r="AG12" s="90"/>
      <c r="AH12" s="90"/>
      <c r="AI12" s="90"/>
      <c r="AJ12" s="90"/>
    </row>
    <row r="13" spans="1:36" ht="73.5" customHeight="1">
      <c r="B13" s="87"/>
      <c r="C13" s="88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7"/>
      <c r="O13" s="90"/>
      <c r="P13" s="90"/>
      <c r="Q13" s="90"/>
      <c r="R13" s="90"/>
      <c r="S13" s="90"/>
      <c r="T13" s="90"/>
      <c r="U13" s="90"/>
      <c r="V13" s="90"/>
      <c r="W13" s="97"/>
      <c r="X13" s="90"/>
      <c r="Y13" s="90"/>
      <c r="Z13" s="85"/>
      <c r="AA13" s="85"/>
      <c r="AB13" s="85"/>
      <c r="AC13" s="85"/>
      <c r="AD13" s="85"/>
      <c r="AE13" s="85"/>
      <c r="AF13" s="90"/>
      <c r="AG13" s="90"/>
      <c r="AH13" s="90"/>
      <c r="AI13" s="90"/>
      <c r="AJ13" s="90"/>
    </row>
    <row r="14" spans="1:36">
      <c r="B14" s="91"/>
      <c r="C14" s="92"/>
      <c r="D14" s="26" t="s">
        <v>87</v>
      </c>
      <c r="E14" s="26" t="s">
        <v>5</v>
      </c>
      <c r="F14" s="26" t="s">
        <v>6</v>
      </c>
      <c r="G14" s="26" t="s">
        <v>7</v>
      </c>
      <c r="H14" s="26" t="s">
        <v>8</v>
      </c>
      <c r="I14" s="26" t="s">
        <v>9</v>
      </c>
      <c r="J14" s="26" t="s">
        <v>10</v>
      </c>
      <c r="K14" s="26" t="s">
        <v>11</v>
      </c>
      <c r="L14" s="26" t="s">
        <v>12</v>
      </c>
      <c r="M14" s="26" t="s">
        <v>13</v>
      </c>
      <c r="N14" s="26" t="s">
        <v>14</v>
      </c>
      <c r="O14" s="26" t="s">
        <v>15</v>
      </c>
      <c r="P14" s="26" t="s">
        <v>16</v>
      </c>
      <c r="Q14" s="26" t="s">
        <v>17</v>
      </c>
      <c r="R14" s="26" t="s">
        <v>18</v>
      </c>
      <c r="S14" s="26" t="s">
        <v>19</v>
      </c>
      <c r="T14" s="26" t="s">
        <v>20</v>
      </c>
      <c r="U14" s="26" t="s">
        <v>21</v>
      </c>
      <c r="V14" s="26" t="s">
        <v>22</v>
      </c>
      <c r="W14" s="26" t="s">
        <v>77</v>
      </c>
      <c r="X14" s="26" t="s">
        <v>78</v>
      </c>
      <c r="Y14" s="26" t="s">
        <v>79</v>
      </c>
      <c r="Z14" s="26" t="s">
        <v>80</v>
      </c>
      <c r="AA14" s="26" t="s">
        <v>81</v>
      </c>
      <c r="AB14" s="26" t="s">
        <v>82</v>
      </c>
      <c r="AC14" s="26" t="s">
        <v>83</v>
      </c>
      <c r="AD14" s="26" t="s">
        <v>84</v>
      </c>
      <c r="AE14" s="26" t="s">
        <v>85</v>
      </c>
      <c r="AF14" s="26" t="s">
        <v>86</v>
      </c>
      <c r="AG14" s="26" t="s">
        <v>94</v>
      </c>
      <c r="AH14" s="26" t="s">
        <v>105</v>
      </c>
      <c r="AI14" s="26" t="s">
        <v>106</v>
      </c>
      <c r="AJ14" s="26" t="s">
        <v>107</v>
      </c>
    </row>
    <row r="15" spans="1:36" ht="22.5" customHeight="1">
      <c r="B15" s="170" t="s">
        <v>99</v>
      </c>
      <c r="C15" s="49" t="s">
        <v>28</v>
      </c>
      <c r="D15" s="529" t="str">
        <f>IFERROR(VLOOKUP(第3表!$C$7,LastVal490List,M49表!D15+1,0),"…")</f>
        <v>…</v>
      </c>
      <c r="E15" s="529" t="str">
        <f>IFERROR(VLOOKUP(第3表!$C$7,LastVal490List,M49表!E15+1,0),"…")</f>
        <v>…</v>
      </c>
      <c r="F15" s="529" t="str">
        <f>IFERROR(VLOOKUP(第3表!$C$7,LastVal490List,M49表!F15+1,0),"…")</f>
        <v>…</v>
      </c>
      <c r="G15" s="529" t="str">
        <f>IFERROR(VLOOKUP(第3表!$C$7,LastVal490List,M49表!G15+1,0),"…")</f>
        <v>…</v>
      </c>
      <c r="H15" s="529" t="str">
        <f>IFERROR(VLOOKUP(第3表!$C$7,LastVal490List,M49表!H15+1,0),"…")</f>
        <v>…</v>
      </c>
      <c r="I15" s="529" t="str">
        <f>IFERROR(VLOOKUP(第3表!$C$7,LastVal490List,M49表!I15+1,0),"…")</f>
        <v>…</v>
      </c>
      <c r="J15" s="529" t="str">
        <f>IFERROR(VLOOKUP(第3表!$C$7,LastVal490List,M49表!J15+1,0),"…")</f>
        <v>…</v>
      </c>
      <c r="K15" s="529" t="str">
        <f>IFERROR(VLOOKUP(第3表!$C$7,LastVal490List,M49表!K15+1,0),"…")</f>
        <v>…</v>
      </c>
      <c r="L15" s="529" t="str">
        <f>IFERROR(VLOOKUP(第3表!$C$7,LastVal490List,M49表!L15+1,0),"…")</f>
        <v>…</v>
      </c>
      <c r="M15" s="529" t="str">
        <f>IFERROR(VLOOKUP(第3表!$C$7,LastVal490List,M49表!M15+1,0),"…")</f>
        <v>…</v>
      </c>
      <c r="N15" s="529" t="str">
        <f>IFERROR(VLOOKUP(第3表!$C$7,LastVal490List,M49表!N15+1,0),"…")</f>
        <v>…</v>
      </c>
      <c r="O15" s="529" t="str">
        <f>IFERROR(VLOOKUP(第3表!$C$7,LastVal490List,M49表!O15+1,0),"…")</f>
        <v>…</v>
      </c>
      <c r="P15" s="529" t="str">
        <f>IFERROR(VLOOKUP(第3表!$C$7,LastVal490List,M49表!P15+1,0),"…")</f>
        <v>…</v>
      </c>
      <c r="Q15" s="529" t="str">
        <f>IFERROR(VLOOKUP(第3表!$C$7,LastVal490List,M49表!Q15+1,0),"…")</f>
        <v>…</v>
      </c>
      <c r="R15" s="529" t="str">
        <f>IFERROR(VLOOKUP(第3表!$C$7,LastVal490List,M49表!R15+1,0),"…")</f>
        <v>…</v>
      </c>
      <c r="S15" s="529" t="str">
        <f>IFERROR(VLOOKUP(第3表!$C$7,LastVal490List,M49表!S15+1,0),"…")</f>
        <v>…</v>
      </c>
      <c r="T15" s="529" t="str">
        <f>IFERROR(VLOOKUP(第3表!$C$7,LastVal490List,M49表!T15+1,0),"…")</f>
        <v>…</v>
      </c>
      <c r="U15" s="529" t="str">
        <f>IFERROR(VLOOKUP(第3表!$C$7,LastVal490List,M49表!U15+1,0),"…")</f>
        <v>…</v>
      </c>
      <c r="V15" s="529" t="str">
        <f>IFERROR(VLOOKUP(第3表!$C$7,LastVal490List,M49表!V15+1,0),"…")</f>
        <v>…</v>
      </c>
      <c r="W15" s="529" t="str">
        <f>IFERROR(VLOOKUP(第3表!$C$7,LastVal490List,M49表!W15+1,0),"…")</f>
        <v>…</v>
      </c>
      <c r="X15" s="529" t="str">
        <f>IFERROR(VLOOKUP(第3表!$C$7,LastVal490List,M49表!X15+1,0),"…")</f>
        <v>…</v>
      </c>
      <c r="Y15" s="529" t="str">
        <f>IFERROR(VLOOKUP(第3表!$C$7,LastVal490List,M49表!Y15+1,0),"…")</f>
        <v>…</v>
      </c>
      <c r="Z15" s="529" t="str">
        <f>IFERROR(VLOOKUP(第3表!$C$7,LastVal490List,M49表!Z15+1,0),"…")</f>
        <v>…</v>
      </c>
      <c r="AA15" s="529" t="str">
        <f>IFERROR(VLOOKUP(第3表!$C$7,LastVal490List,M49表!AA15+1,0),"…")</f>
        <v>…</v>
      </c>
      <c r="AB15" s="529" t="str">
        <f>IFERROR(VLOOKUP(第3表!$C$7,LastVal490List,M49表!AB15+1,0),"…")</f>
        <v>…</v>
      </c>
      <c r="AC15" s="529" t="str">
        <f>IFERROR(VLOOKUP(第3表!$C$7,LastVal490List,M49表!AC15+1,0),"…")</f>
        <v>…</v>
      </c>
      <c r="AD15" s="529" t="str">
        <f>IFERROR(VLOOKUP(第3表!$C$7,LastVal490List,M49表!AD15+1,0),"…")</f>
        <v>…</v>
      </c>
      <c r="AE15" s="529" t="str">
        <f>IFERROR(VLOOKUP(第3表!$C$7,LastVal490List,M49表!AE15+1,0),"…")</f>
        <v>…</v>
      </c>
      <c r="AF15" s="529" t="str">
        <f>IFERROR(VLOOKUP(第3表!$C$7,LastVal490List,M49表!AF15+1,0),"…")</f>
        <v>…</v>
      </c>
      <c r="AG15" s="529" t="str">
        <f>IFERROR(VLOOKUP(第3表!$C$7,LastVal490List,M49表!AG15+1,0),"…")</f>
        <v>…</v>
      </c>
      <c r="AH15" s="529" t="str">
        <f>IFERROR(VLOOKUP(第3表!$C$7,LastVal490List,M49表!AH15+1,0),"…")</f>
        <v>…</v>
      </c>
      <c r="AI15" s="529" t="str">
        <f>IFERROR(VLOOKUP(第3表!$C$7,LastVal490List,M49表!AI15+1,0),"…")</f>
        <v>…</v>
      </c>
      <c r="AJ15" s="213" t="str">
        <f>IFERROR(VLOOKUP(第3表!$C$7,LastVal490List,M49表!AJ15+1,0),"…")</f>
        <v>…</v>
      </c>
    </row>
    <row r="16" spans="1:36" ht="22.5" customHeight="1">
      <c r="B16" s="169" t="s">
        <v>100</v>
      </c>
      <c r="C16" s="49" t="s">
        <v>29</v>
      </c>
      <c r="D16" s="529" t="str">
        <f>IFERROR(VLOOKUP(第3表!$C$7,LastVal490List,M49表!D16+1,0),"…")</f>
        <v>…</v>
      </c>
      <c r="E16" s="529" t="str">
        <f>IFERROR(VLOOKUP(第3表!$C$7,LastVal490List,M49表!E16+1,0),"…")</f>
        <v>…</v>
      </c>
      <c r="F16" s="529" t="str">
        <f>IFERROR(VLOOKUP(第3表!$C$7,LastVal490List,M49表!F16+1,0),"…")</f>
        <v>…</v>
      </c>
      <c r="G16" s="529" t="str">
        <f>IFERROR(VLOOKUP(第3表!$C$7,LastVal490List,M49表!G16+1,0),"…")</f>
        <v>…</v>
      </c>
      <c r="H16" s="529" t="str">
        <f>IFERROR(VLOOKUP(第3表!$C$7,LastVal490List,M49表!H16+1,0),"…")</f>
        <v>…</v>
      </c>
      <c r="I16" s="529" t="str">
        <f>IFERROR(VLOOKUP(第3表!$C$7,LastVal490List,M49表!I16+1,0),"…")</f>
        <v>…</v>
      </c>
      <c r="J16" s="529" t="str">
        <f>IFERROR(VLOOKUP(第3表!$C$7,LastVal490List,M49表!J16+1,0),"…")</f>
        <v>…</v>
      </c>
      <c r="K16" s="529" t="str">
        <f>IFERROR(VLOOKUP(第3表!$C$7,LastVal490List,M49表!K16+1,0),"…")</f>
        <v>…</v>
      </c>
      <c r="L16" s="529" t="str">
        <f>IFERROR(VLOOKUP(第3表!$C$7,LastVal490List,M49表!L16+1,0),"…")</f>
        <v>…</v>
      </c>
      <c r="M16" s="529" t="str">
        <f>IFERROR(VLOOKUP(第3表!$C$7,LastVal490List,M49表!M16+1,0),"…")</f>
        <v>…</v>
      </c>
      <c r="N16" s="529" t="str">
        <f>IFERROR(VLOOKUP(第3表!$C$7,LastVal490List,M49表!N16+1,0),"…")</f>
        <v>…</v>
      </c>
      <c r="O16" s="529" t="str">
        <f>IFERROR(VLOOKUP(第3表!$C$7,LastVal490List,M49表!O16+1,0),"…")</f>
        <v>…</v>
      </c>
      <c r="P16" s="529" t="str">
        <f>IFERROR(VLOOKUP(第3表!$C$7,LastVal490List,M49表!P16+1,0),"…")</f>
        <v>…</v>
      </c>
      <c r="Q16" s="529" t="str">
        <f>IFERROR(VLOOKUP(第3表!$C$7,LastVal490List,M49表!Q16+1,0),"…")</f>
        <v>…</v>
      </c>
      <c r="R16" s="529" t="str">
        <f>IFERROR(VLOOKUP(第3表!$C$7,LastVal490List,M49表!R16+1,0),"…")</f>
        <v>…</v>
      </c>
      <c r="S16" s="529" t="str">
        <f>IFERROR(VLOOKUP(第3表!$C$7,LastVal490List,M49表!S16+1,0),"…")</f>
        <v>…</v>
      </c>
      <c r="T16" s="529" t="str">
        <f>IFERROR(VLOOKUP(第3表!$C$7,LastVal490List,M49表!T16+1,0),"…")</f>
        <v>…</v>
      </c>
      <c r="U16" s="529" t="str">
        <f>IFERROR(VLOOKUP(第3表!$C$7,LastVal490List,M49表!U16+1,0),"…")</f>
        <v>…</v>
      </c>
      <c r="V16" s="529" t="str">
        <f>IFERROR(VLOOKUP(第3表!$C$7,LastVal490List,M49表!V16+1,0),"…")</f>
        <v>…</v>
      </c>
      <c r="W16" s="529" t="str">
        <f>IFERROR(VLOOKUP(第3表!$C$7,LastVal490List,M49表!W16+1,0),"…")</f>
        <v>…</v>
      </c>
      <c r="X16" s="529" t="str">
        <f>IFERROR(VLOOKUP(第3表!$C$7,LastVal490List,M49表!X16+1,0),"…")</f>
        <v>…</v>
      </c>
      <c r="Y16" s="529" t="str">
        <f>IFERROR(VLOOKUP(第3表!$C$7,LastVal490List,M49表!Y16+1,0),"…")</f>
        <v>…</v>
      </c>
      <c r="Z16" s="529" t="str">
        <f>IFERROR(VLOOKUP(第3表!$C$7,LastVal490List,M49表!Z16+1,0),"…")</f>
        <v>…</v>
      </c>
      <c r="AA16" s="529" t="str">
        <f>IFERROR(VLOOKUP(第3表!$C$7,LastVal490List,M49表!AA16+1,0),"…")</f>
        <v>…</v>
      </c>
      <c r="AB16" s="529" t="str">
        <f>IFERROR(VLOOKUP(第3表!$C$7,LastVal490List,M49表!AB16+1,0),"…")</f>
        <v>…</v>
      </c>
      <c r="AC16" s="529" t="str">
        <f>IFERROR(VLOOKUP(第3表!$C$7,LastVal490List,M49表!AC16+1,0),"…")</f>
        <v>…</v>
      </c>
      <c r="AD16" s="529" t="str">
        <f>IFERROR(VLOOKUP(第3表!$C$7,LastVal490List,M49表!AD16+1,0),"…")</f>
        <v>…</v>
      </c>
      <c r="AE16" s="529" t="str">
        <f>IFERROR(VLOOKUP(第3表!$C$7,LastVal490List,M49表!AE16+1,0),"…")</f>
        <v>…</v>
      </c>
      <c r="AF16" s="529" t="str">
        <f>IFERROR(VLOOKUP(第3表!$C$7,LastVal490List,M49表!AF16+1,0),"…")</f>
        <v>…</v>
      </c>
      <c r="AG16" s="529" t="str">
        <f>IFERROR(VLOOKUP(第3表!$C$7,LastVal490List,M49表!AG16+1,0),"…")</f>
        <v>…</v>
      </c>
      <c r="AH16" s="529" t="str">
        <f>IFERROR(VLOOKUP(第3表!$C$7,LastVal490List,M49表!AH16+1,0),"…")</f>
        <v>…</v>
      </c>
      <c r="AI16" s="529" t="str">
        <f>IFERROR(VLOOKUP(第3表!$C$7,LastVal490List,M49表!AI16+1,0),"…")</f>
        <v>…</v>
      </c>
      <c r="AJ16" s="213" t="str">
        <f>IFERROR(VLOOKUP(第3表!$C$7,LastVal490List,M49表!AJ16+1,0),"…")</f>
        <v>…</v>
      </c>
    </row>
    <row r="17" spans="2:38" ht="22.5" customHeight="1">
      <c r="B17" s="169" t="s">
        <v>101</v>
      </c>
      <c r="C17" s="49" t="s">
        <v>30</v>
      </c>
      <c r="D17" s="529" t="str">
        <f>IFERROR(VLOOKUP(第3表!$C$7,LastVal490List,M49表!D17+1,0),"…")</f>
        <v>…</v>
      </c>
      <c r="E17" s="529" t="str">
        <f>IFERROR(VLOOKUP(第3表!$C$7,LastVal490List,M49表!E17+1,0),"…")</f>
        <v>…</v>
      </c>
      <c r="F17" s="529" t="str">
        <f>IFERROR(VLOOKUP(第3表!$C$7,LastVal490List,M49表!F17+1,0),"…")</f>
        <v>…</v>
      </c>
      <c r="G17" s="529" t="str">
        <f>IFERROR(VLOOKUP(第3表!$C$7,LastVal490List,M49表!G17+1,0),"…")</f>
        <v>…</v>
      </c>
      <c r="H17" s="529" t="str">
        <f>IFERROR(VLOOKUP(第3表!$C$7,LastVal490List,M49表!H17+1,0),"…")</f>
        <v>…</v>
      </c>
      <c r="I17" s="529" t="str">
        <f>IFERROR(VLOOKUP(第3表!$C$7,LastVal490List,M49表!I17+1,0),"…")</f>
        <v>…</v>
      </c>
      <c r="J17" s="529" t="str">
        <f>IFERROR(VLOOKUP(第3表!$C$7,LastVal490List,M49表!J17+1,0),"…")</f>
        <v>…</v>
      </c>
      <c r="K17" s="529" t="str">
        <f>IFERROR(VLOOKUP(第3表!$C$7,LastVal490List,M49表!K17+1,0),"…")</f>
        <v>…</v>
      </c>
      <c r="L17" s="529" t="str">
        <f>IFERROR(VLOOKUP(第3表!$C$7,LastVal490List,M49表!L17+1,0),"…")</f>
        <v>…</v>
      </c>
      <c r="M17" s="529" t="str">
        <f>IFERROR(VLOOKUP(第3表!$C$7,LastVal490List,M49表!M17+1,0),"…")</f>
        <v>…</v>
      </c>
      <c r="N17" s="529" t="str">
        <f>IFERROR(VLOOKUP(第3表!$C$7,LastVal490List,M49表!N17+1,0),"…")</f>
        <v>…</v>
      </c>
      <c r="O17" s="529" t="str">
        <f>IFERROR(VLOOKUP(第3表!$C$7,LastVal490List,M49表!O17+1,0),"…")</f>
        <v>…</v>
      </c>
      <c r="P17" s="529" t="str">
        <f>IFERROR(VLOOKUP(第3表!$C$7,LastVal490List,M49表!P17+1,0),"…")</f>
        <v>…</v>
      </c>
      <c r="Q17" s="529" t="str">
        <f>IFERROR(VLOOKUP(第3表!$C$7,LastVal490List,M49表!Q17+1,0),"…")</f>
        <v>…</v>
      </c>
      <c r="R17" s="529" t="str">
        <f>IFERROR(VLOOKUP(第3表!$C$7,LastVal490List,M49表!R17+1,0),"…")</f>
        <v>…</v>
      </c>
      <c r="S17" s="529" t="str">
        <f>IFERROR(VLOOKUP(第3表!$C$7,LastVal490List,M49表!S17+1,0),"…")</f>
        <v>…</v>
      </c>
      <c r="T17" s="529" t="str">
        <f>IFERROR(VLOOKUP(第3表!$C$7,LastVal490List,M49表!T17+1,0),"…")</f>
        <v>…</v>
      </c>
      <c r="U17" s="529" t="str">
        <f>IFERROR(VLOOKUP(第3表!$C$7,LastVal490List,M49表!U17+1,0),"…")</f>
        <v>…</v>
      </c>
      <c r="V17" s="529" t="str">
        <f>IFERROR(VLOOKUP(第3表!$C$7,LastVal490List,M49表!V17+1,0),"…")</f>
        <v>…</v>
      </c>
      <c r="W17" s="529" t="str">
        <f>IFERROR(VLOOKUP(第3表!$C$7,LastVal490List,M49表!W17+1,0),"…")</f>
        <v>…</v>
      </c>
      <c r="X17" s="529" t="str">
        <f>IFERROR(VLOOKUP(第3表!$C$7,LastVal490List,M49表!X17+1,0),"…")</f>
        <v>…</v>
      </c>
      <c r="Y17" s="529" t="str">
        <f>IFERROR(VLOOKUP(第3表!$C$7,LastVal490List,M49表!Y17+1,0),"…")</f>
        <v>…</v>
      </c>
      <c r="Z17" s="529" t="str">
        <f>IFERROR(VLOOKUP(第3表!$C$7,LastVal490List,M49表!Z17+1,0),"…")</f>
        <v>…</v>
      </c>
      <c r="AA17" s="529" t="str">
        <f>IFERROR(VLOOKUP(第3表!$C$7,LastVal490List,M49表!AA17+1,0),"…")</f>
        <v>…</v>
      </c>
      <c r="AB17" s="529" t="str">
        <f>IFERROR(VLOOKUP(第3表!$C$7,LastVal490List,M49表!AB17+1,0),"…")</f>
        <v>…</v>
      </c>
      <c r="AC17" s="529" t="str">
        <f>IFERROR(VLOOKUP(第3表!$C$7,LastVal490List,M49表!AC17+1,0),"…")</f>
        <v>…</v>
      </c>
      <c r="AD17" s="529" t="str">
        <f>IFERROR(VLOOKUP(第3表!$C$7,LastVal490List,M49表!AD17+1,0),"…")</f>
        <v>…</v>
      </c>
      <c r="AE17" s="529" t="str">
        <f>IFERROR(VLOOKUP(第3表!$C$7,LastVal490List,M49表!AE17+1,0),"…")</f>
        <v>…</v>
      </c>
      <c r="AF17" s="529" t="str">
        <f>IFERROR(VLOOKUP(第3表!$C$7,LastVal490List,M49表!AF17+1,0),"…")</f>
        <v>…</v>
      </c>
      <c r="AG17" s="529" t="str">
        <f>IFERROR(VLOOKUP(第3表!$C$7,LastVal490List,M49表!AG17+1,0),"…")</f>
        <v>…</v>
      </c>
      <c r="AH17" s="529" t="str">
        <f>IFERROR(VLOOKUP(第3表!$C$7,LastVal490List,M49表!AH17+1,0),"…")</f>
        <v>…</v>
      </c>
      <c r="AI17" s="529" t="str">
        <f>IFERROR(VLOOKUP(第3表!$C$7,LastVal490List,M49表!AI17+1,0),"…")</f>
        <v>…</v>
      </c>
      <c r="AJ17" s="213" t="str">
        <f>IFERROR(VLOOKUP(第3表!$C$7,LastVal490List,M49表!AJ17+1,0),"…")</f>
        <v>…</v>
      </c>
    </row>
    <row r="18" spans="2:38" ht="22.5" customHeight="1">
      <c r="B18" s="204" t="s">
        <v>97</v>
      </c>
      <c r="C18" s="49" t="s">
        <v>31</v>
      </c>
      <c r="D18" s="529" t="str">
        <f>IFERROR(VLOOKUP(第3表!$C$7,LastVal490List,M49表!D18+1,0),"…")</f>
        <v>…</v>
      </c>
      <c r="E18" s="529" t="str">
        <f>IFERROR(VLOOKUP(第3表!$C$7,LastVal490List,M49表!E18+1,0),"…")</f>
        <v>…</v>
      </c>
      <c r="F18" s="529" t="str">
        <f>IFERROR(VLOOKUP(第3表!$C$7,LastVal490List,M49表!F18+1,0),"…")</f>
        <v>…</v>
      </c>
      <c r="G18" s="529" t="str">
        <f>IFERROR(VLOOKUP(第3表!$C$7,LastVal490List,M49表!G18+1,0),"…")</f>
        <v>…</v>
      </c>
      <c r="H18" s="529" t="str">
        <f>IFERROR(VLOOKUP(第3表!$C$7,LastVal490List,M49表!H18+1,0),"…")</f>
        <v>…</v>
      </c>
      <c r="I18" s="529" t="str">
        <f>IFERROR(VLOOKUP(第3表!$C$7,LastVal490List,M49表!I18+1,0),"…")</f>
        <v>…</v>
      </c>
      <c r="J18" s="529" t="str">
        <f>IFERROR(VLOOKUP(第3表!$C$7,LastVal490List,M49表!J18+1,0),"…")</f>
        <v>…</v>
      </c>
      <c r="K18" s="529" t="str">
        <f>IFERROR(VLOOKUP(第3表!$C$7,LastVal490List,M49表!K18+1,0),"…")</f>
        <v>…</v>
      </c>
      <c r="L18" s="529" t="str">
        <f>IFERROR(VLOOKUP(第3表!$C$7,LastVal490List,M49表!L18+1,0),"…")</f>
        <v>…</v>
      </c>
      <c r="M18" s="529" t="str">
        <f>IFERROR(VLOOKUP(第3表!$C$7,LastVal490List,M49表!M18+1,0),"…")</f>
        <v>…</v>
      </c>
      <c r="N18" s="529" t="str">
        <f>IFERROR(VLOOKUP(第3表!$C$7,LastVal490List,M49表!N18+1,0),"…")</f>
        <v>…</v>
      </c>
      <c r="O18" s="529" t="str">
        <f>IFERROR(VLOOKUP(第3表!$C$7,LastVal490List,M49表!O18+1,0),"…")</f>
        <v>…</v>
      </c>
      <c r="P18" s="529" t="str">
        <f>IFERROR(VLOOKUP(第3表!$C$7,LastVal490List,M49表!P18+1,0),"…")</f>
        <v>…</v>
      </c>
      <c r="Q18" s="529" t="str">
        <f>IFERROR(VLOOKUP(第3表!$C$7,LastVal490List,M49表!Q18+1,0),"…")</f>
        <v>…</v>
      </c>
      <c r="R18" s="529" t="str">
        <f>IFERROR(VLOOKUP(第3表!$C$7,LastVal490List,M49表!R18+1,0),"…")</f>
        <v>…</v>
      </c>
      <c r="S18" s="529" t="str">
        <f>IFERROR(VLOOKUP(第3表!$C$7,LastVal490List,M49表!S18+1,0),"…")</f>
        <v>…</v>
      </c>
      <c r="T18" s="529" t="str">
        <f>IFERROR(VLOOKUP(第3表!$C$7,LastVal490List,M49表!T18+1,0),"…")</f>
        <v>…</v>
      </c>
      <c r="U18" s="529" t="str">
        <f>IFERROR(VLOOKUP(第3表!$C$7,LastVal490List,M49表!U18+1,0),"…")</f>
        <v>…</v>
      </c>
      <c r="V18" s="529" t="str">
        <f>IFERROR(VLOOKUP(第3表!$C$7,LastVal490List,M49表!V18+1,0),"…")</f>
        <v>…</v>
      </c>
      <c r="W18" s="529" t="str">
        <f>IFERROR(VLOOKUP(第3表!$C$7,LastVal490List,M49表!W18+1,0),"…")</f>
        <v>…</v>
      </c>
      <c r="X18" s="529" t="str">
        <f>IFERROR(VLOOKUP(第3表!$C$7,LastVal490List,M49表!X18+1,0),"…")</f>
        <v>…</v>
      </c>
      <c r="Y18" s="529" t="str">
        <f>IFERROR(VLOOKUP(第3表!$C$7,LastVal490List,M49表!Y18+1,0),"…")</f>
        <v>…</v>
      </c>
      <c r="Z18" s="529" t="str">
        <f>IFERROR(VLOOKUP(第3表!$C$7,LastVal490List,M49表!Z18+1,0),"…")</f>
        <v>…</v>
      </c>
      <c r="AA18" s="529" t="str">
        <f>IFERROR(VLOOKUP(第3表!$C$7,LastVal490List,M49表!AA18+1,0),"…")</f>
        <v>…</v>
      </c>
      <c r="AB18" s="529" t="str">
        <f>IFERROR(VLOOKUP(第3表!$C$7,LastVal490List,M49表!AB18+1,0),"…")</f>
        <v>…</v>
      </c>
      <c r="AC18" s="529" t="str">
        <f>IFERROR(VLOOKUP(第3表!$C$7,LastVal490List,M49表!AC18+1,0),"…")</f>
        <v>…</v>
      </c>
      <c r="AD18" s="529" t="str">
        <f>IFERROR(VLOOKUP(第3表!$C$7,LastVal490List,M49表!AD18+1,0),"…")</f>
        <v>…</v>
      </c>
      <c r="AE18" s="529" t="str">
        <f>IFERROR(VLOOKUP(第3表!$C$7,LastVal490List,M49表!AE18+1,0),"…")</f>
        <v>…</v>
      </c>
      <c r="AF18" s="529" t="str">
        <f>IFERROR(VLOOKUP(第3表!$C$7,LastVal490List,M49表!AF18+1,0),"…")</f>
        <v>…</v>
      </c>
      <c r="AG18" s="529" t="str">
        <f>IFERROR(VLOOKUP(第3表!$C$7,LastVal490List,M49表!AG18+1,0),"…")</f>
        <v>…</v>
      </c>
      <c r="AH18" s="529" t="str">
        <f>IFERROR(VLOOKUP(第3表!$C$7,LastVal490List,M49表!AH18+1,0),"…")</f>
        <v>…</v>
      </c>
      <c r="AI18" s="529" t="str">
        <f>IFERROR(VLOOKUP(第3表!$C$7,LastVal490List,M49表!AI18+1,0),"…")</f>
        <v>…</v>
      </c>
      <c r="AJ18" s="213" t="str">
        <f>IFERROR(VLOOKUP(第3表!$C$7,LastVal490List,M49表!AJ18+1,0),"…")</f>
        <v>…</v>
      </c>
    </row>
    <row r="19" spans="2:38" ht="22.5" customHeight="1">
      <c r="B19" s="169" t="s">
        <v>98</v>
      </c>
      <c r="C19" s="49" t="s">
        <v>13</v>
      </c>
      <c r="D19" s="213" t="str">
        <f>IFERROR(VLOOKUP(第3表!$C$7,LastVal490List,M49表!D19+1,0),"…")</f>
        <v>…</v>
      </c>
      <c r="E19" s="213" t="str">
        <f>IFERROR(VLOOKUP(第3表!$C$7,LastVal490List,M49表!E19+1,0),"…")</f>
        <v>…</v>
      </c>
      <c r="F19" s="213" t="str">
        <f>IFERROR(VLOOKUP(第3表!$C$7,LastVal490List,M49表!F19+1,0),"…")</f>
        <v>…</v>
      </c>
      <c r="G19" s="213" t="str">
        <f>IFERROR(VLOOKUP(第3表!$C$7,LastVal490List,M49表!G19+1,0),"…")</f>
        <v>…</v>
      </c>
      <c r="H19" s="213" t="str">
        <f>IFERROR(VLOOKUP(第3表!$C$7,LastVal490List,M49表!H19+1,0),"…")</f>
        <v>…</v>
      </c>
      <c r="I19" s="213" t="str">
        <f>IFERROR(VLOOKUP(第3表!$C$7,LastVal490List,M49表!I19+1,0),"…")</f>
        <v>…</v>
      </c>
      <c r="J19" s="213" t="str">
        <f>IFERROR(VLOOKUP(第3表!$C$7,LastVal490List,M49表!J19+1,0),"…")</f>
        <v>…</v>
      </c>
      <c r="K19" s="213" t="str">
        <f>IFERROR(VLOOKUP(第3表!$C$7,LastVal490List,M49表!K19+1,0),"…")</f>
        <v>…</v>
      </c>
      <c r="L19" s="213" t="str">
        <f>IFERROR(VLOOKUP(第3表!$C$7,LastVal490List,M49表!L19+1,0),"…")</f>
        <v>…</v>
      </c>
      <c r="M19" s="213" t="str">
        <f>IFERROR(VLOOKUP(第3表!$C$7,LastVal490List,M49表!M19+1,0),"…")</f>
        <v>…</v>
      </c>
      <c r="N19" s="213" t="str">
        <f>IFERROR(VLOOKUP(第3表!$C$7,LastVal490List,M49表!N19+1,0),"…")</f>
        <v>…</v>
      </c>
      <c r="O19" s="213" t="str">
        <f>IFERROR(VLOOKUP(第3表!$C$7,LastVal490List,M49表!O19+1,0),"…")</f>
        <v>…</v>
      </c>
      <c r="P19" s="213" t="str">
        <f>IFERROR(VLOOKUP(第3表!$C$7,LastVal490List,M49表!P19+1,0),"…")</f>
        <v>…</v>
      </c>
      <c r="Q19" s="213" t="str">
        <f>IFERROR(VLOOKUP(第3表!$C$7,LastVal490List,M49表!Q19+1,0),"…")</f>
        <v>…</v>
      </c>
      <c r="R19" s="213" t="str">
        <f>IFERROR(VLOOKUP(第3表!$C$7,LastVal490List,M49表!R19+1,0),"…")</f>
        <v>…</v>
      </c>
      <c r="S19" s="213" t="str">
        <f>IFERROR(VLOOKUP(第3表!$C$7,LastVal490List,M49表!S19+1,0),"…")</f>
        <v>…</v>
      </c>
      <c r="T19" s="213" t="str">
        <f>IFERROR(VLOOKUP(第3表!$C$7,LastVal490List,M49表!T19+1,0),"…")</f>
        <v>…</v>
      </c>
      <c r="U19" s="213" t="str">
        <f>IFERROR(VLOOKUP(第3表!$C$7,LastVal490List,M49表!U19+1,0),"…")</f>
        <v>…</v>
      </c>
      <c r="V19" s="213" t="str">
        <f>IFERROR(VLOOKUP(第3表!$C$7,LastVal490List,M49表!V19+1,0),"…")</f>
        <v>…</v>
      </c>
      <c r="W19" s="213" t="str">
        <f>IFERROR(VLOOKUP(第3表!$C$7,LastVal490List,M49表!W19+1,0),"…")</f>
        <v>…</v>
      </c>
      <c r="X19" s="213" t="str">
        <f>IFERROR(VLOOKUP(第3表!$C$7,LastVal490List,M49表!X19+1,0),"…")</f>
        <v>…</v>
      </c>
      <c r="Y19" s="213" t="str">
        <f>IFERROR(VLOOKUP(第3表!$C$7,LastVal490List,M49表!Y19+1,0),"…")</f>
        <v>…</v>
      </c>
      <c r="Z19" s="213" t="str">
        <f>IFERROR(VLOOKUP(第3表!$C$7,LastVal490List,M49表!Z19+1,0),"…")</f>
        <v>…</v>
      </c>
      <c r="AA19" s="213" t="str">
        <f>IFERROR(VLOOKUP(第3表!$C$7,LastVal490List,M49表!AA19+1,0),"…")</f>
        <v>…</v>
      </c>
      <c r="AB19" s="213" t="str">
        <f>IFERROR(VLOOKUP(第3表!$C$7,LastVal490List,M49表!AB19+1,0),"…")</f>
        <v>…</v>
      </c>
      <c r="AC19" s="213" t="str">
        <f>IFERROR(VLOOKUP(第3表!$C$7,LastVal490List,M49表!AC19+1,0),"…")</f>
        <v>…</v>
      </c>
      <c r="AD19" s="213" t="str">
        <f>IFERROR(VLOOKUP(第3表!$C$7,LastVal490List,M49表!AD19+1,0),"…")</f>
        <v>…</v>
      </c>
      <c r="AE19" s="213" t="str">
        <f>IFERROR(VLOOKUP(第3表!$C$7,LastVal490List,M49表!AE19+1,0),"…")</f>
        <v>…</v>
      </c>
      <c r="AF19" s="213" t="str">
        <f>IFERROR(VLOOKUP(第3表!$C$7,LastVal490List,M49表!AF19+1,0),"…")</f>
        <v>…</v>
      </c>
      <c r="AG19" s="213" t="str">
        <f>IFERROR(VLOOKUP(第3表!$C$7,LastVal490List,M49表!AG19+1,0),"…")</f>
        <v>…</v>
      </c>
      <c r="AH19" s="213" t="str">
        <f>IFERROR(VLOOKUP(第3表!$C$7,LastVal490List,M49表!AH19+1,0),"…")</f>
        <v>…</v>
      </c>
      <c r="AI19" s="213" t="str">
        <f>IFERROR(VLOOKUP(第3表!$C$7,LastVal490List,M49表!AI19+1,0),"…")</f>
        <v>…</v>
      </c>
      <c r="AJ19" s="213" t="str">
        <f>IFERROR(VLOOKUP(第3表!$C$7,LastVal490List,M49表!AJ19+1,0),"…")</f>
        <v>…</v>
      </c>
      <c r="AK19" s="758"/>
      <c r="AL19" s="753"/>
    </row>
    <row r="20" spans="2:38">
      <c r="AJ20" s="391"/>
      <c r="AK20" s="753"/>
      <c r="AL20" s="753"/>
    </row>
    <row r="21" spans="2:38" ht="13.5">
      <c r="B21" s="76" t="s">
        <v>461</v>
      </c>
    </row>
    <row r="22" spans="2:38" ht="32.1" customHeight="1">
      <c r="B22" s="83"/>
      <c r="C22" s="84"/>
      <c r="D22" s="214" t="s">
        <v>462</v>
      </c>
      <c r="E22" s="214" t="s">
        <v>463</v>
      </c>
      <c r="F22" s="214" t="s">
        <v>464</v>
      </c>
      <c r="G22" s="214" t="s">
        <v>465</v>
      </c>
      <c r="H22" s="214" t="s">
        <v>466</v>
      </c>
      <c r="I22" s="214" t="s">
        <v>98</v>
      </c>
    </row>
    <row r="23" spans="2:38">
      <c r="B23" s="91"/>
      <c r="C23" s="92"/>
      <c r="D23" s="26" t="s">
        <v>87</v>
      </c>
      <c r="E23" s="26" t="s">
        <v>5</v>
      </c>
      <c r="F23" s="26" t="s">
        <v>6</v>
      </c>
      <c r="G23" s="26" t="s">
        <v>7</v>
      </c>
      <c r="H23" s="26" t="s">
        <v>8</v>
      </c>
      <c r="I23" s="26" t="s">
        <v>9</v>
      </c>
    </row>
    <row r="24" spans="2:38" ht="22.5" customHeight="1">
      <c r="B24" s="170" t="s">
        <v>99</v>
      </c>
      <c r="C24" s="49" t="s">
        <v>467</v>
      </c>
      <c r="D24" s="529" t="str">
        <f>IFERROR(VLOOKUP(第3表!$C$7,LastVal490List,M49表!D24+1,0),"…")</f>
        <v>…</v>
      </c>
      <c r="E24" s="529" t="str">
        <f>IFERROR(VLOOKUP(第3表!$C$7,LastVal490List,M49表!E24+1,0),"…")</f>
        <v>…</v>
      </c>
      <c r="F24" s="529" t="str">
        <f>IFERROR(VLOOKUP(第3表!$C$7,LastVal490List,M49表!F24+1,0),"…")</f>
        <v>…</v>
      </c>
      <c r="G24" s="529" t="str">
        <f>IFERROR(VLOOKUP(第3表!$C$7,LastVal490List,M49表!G24+1,0),"…")</f>
        <v>…</v>
      </c>
      <c r="H24" s="529" t="str">
        <f>IFERROR(VLOOKUP(第3表!$C$7,LastVal490List,M49表!H24+1,0),"…")</f>
        <v>…</v>
      </c>
      <c r="I24" s="213" t="str">
        <f>IFERROR(VLOOKUP(第3表!$C$7,LastVal490List,M49表!I24+1,0),"…")</f>
        <v>…</v>
      </c>
    </row>
    <row r="25" spans="2:38" ht="22.5" customHeight="1">
      <c r="B25" s="169" t="s">
        <v>100</v>
      </c>
      <c r="C25" s="49" t="s">
        <v>468</v>
      </c>
      <c r="D25" s="529" t="str">
        <f>IFERROR(VLOOKUP(第3表!$C$7,LastVal490List,M49表!D25+1,0),"…")</f>
        <v>…</v>
      </c>
      <c r="E25" s="529" t="str">
        <f>IFERROR(VLOOKUP(第3表!$C$7,LastVal490List,M49表!E25+1,0),"…")</f>
        <v>…</v>
      </c>
      <c r="F25" s="529" t="str">
        <f>IFERROR(VLOOKUP(第3表!$C$7,LastVal490List,M49表!F25+1,0),"…")</f>
        <v>…</v>
      </c>
      <c r="G25" s="529" t="str">
        <f>IFERROR(VLOOKUP(第3表!$C$7,LastVal490List,M49表!G25+1,0),"…")</f>
        <v>…</v>
      </c>
      <c r="H25" s="529" t="str">
        <f>IFERROR(VLOOKUP(第3表!$C$7,LastVal490List,M49表!H25+1,0),"…")</f>
        <v>…</v>
      </c>
      <c r="I25" s="213" t="str">
        <f>IFERROR(VLOOKUP(第3表!$C$7,LastVal490List,M49表!I25+1,0),"…")</f>
        <v>…</v>
      </c>
    </row>
    <row r="26" spans="2:38" ht="22.5" customHeight="1">
      <c r="B26" s="169" t="s">
        <v>101</v>
      </c>
      <c r="C26" s="49" t="s">
        <v>16</v>
      </c>
      <c r="D26" s="529" t="str">
        <f>IFERROR(VLOOKUP(第3表!$C$7,LastVal490List,M49表!D26+1,0),"…")</f>
        <v>…</v>
      </c>
      <c r="E26" s="529" t="str">
        <f>IFERROR(VLOOKUP(第3表!$C$7,LastVal490List,M49表!E26+1,0),"…")</f>
        <v>…</v>
      </c>
      <c r="F26" s="529" t="str">
        <f>IFERROR(VLOOKUP(第3表!$C$7,LastVal490List,M49表!F26+1,0),"…")</f>
        <v>…</v>
      </c>
      <c r="G26" s="529" t="str">
        <f>IFERROR(VLOOKUP(第3表!$C$7,LastVal490List,M49表!G26+1,0),"…")</f>
        <v>…</v>
      </c>
      <c r="H26" s="529" t="str">
        <f>IFERROR(VLOOKUP(第3表!$C$7,LastVal490List,M49表!H26+1,0),"…")</f>
        <v>…</v>
      </c>
      <c r="I26" s="213" t="str">
        <f>IFERROR(VLOOKUP(第3表!$C$7,LastVal490List,M49表!I26+1,0),"…")</f>
        <v>…</v>
      </c>
    </row>
    <row r="27" spans="2:38" ht="22.5" customHeight="1">
      <c r="B27" s="204" t="s">
        <v>97</v>
      </c>
      <c r="C27" s="49" t="s">
        <v>17</v>
      </c>
      <c r="D27" s="529" t="str">
        <f>IFERROR(VLOOKUP(第3表!$C$7,LastVal490List,M49表!D27+1,0),"…")</f>
        <v>…</v>
      </c>
      <c r="E27" s="529" t="str">
        <f>IFERROR(VLOOKUP(第3表!$C$7,LastVal490List,M49表!E27+1,0),"…")</f>
        <v>…</v>
      </c>
      <c r="F27" s="529" t="str">
        <f>IFERROR(VLOOKUP(第3表!$C$7,LastVal490List,M49表!F27+1,0),"…")</f>
        <v>…</v>
      </c>
      <c r="G27" s="529" t="str">
        <f>IFERROR(VLOOKUP(第3表!$C$7,LastVal490List,M49表!G27+1,0),"…")</f>
        <v>…</v>
      </c>
      <c r="H27" s="529" t="str">
        <f>IFERROR(VLOOKUP(第3表!$C$7,LastVal490List,M49表!H27+1,0),"…")</f>
        <v>…</v>
      </c>
      <c r="I27" s="213" t="str">
        <f>IFERROR(VLOOKUP(第3表!$C$7,LastVal490List,M49表!I27+1,0),"…")</f>
        <v>…</v>
      </c>
    </row>
    <row r="28" spans="2:38" ht="22.5" customHeight="1">
      <c r="B28" s="169" t="s">
        <v>98</v>
      </c>
      <c r="C28" s="49" t="s">
        <v>18</v>
      </c>
      <c r="D28" s="213" t="str">
        <f>IFERROR(VLOOKUP(第3表!$C$7,LastVal490List,M49表!D28+1,0),"…")</f>
        <v>…</v>
      </c>
      <c r="E28" s="213" t="str">
        <f>IFERROR(VLOOKUP(第3表!$C$7,LastVal490List,M49表!E28+1,0),"…")</f>
        <v>…</v>
      </c>
      <c r="F28" s="213" t="str">
        <f>IFERROR(VLOOKUP(第3表!$C$7,LastVal490List,M49表!F28+1,0),"…")</f>
        <v>…</v>
      </c>
      <c r="G28" s="213" t="str">
        <f>IFERROR(VLOOKUP(第3表!$C$7,LastVal490List,M49表!G28+1,0),"…")</f>
        <v>…</v>
      </c>
      <c r="H28" s="213" t="str">
        <f>IFERROR(VLOOKUP(第3表!$C$7,LastVal490List,M49表!H28+1,0),"…")</f>
        <v>…</v>
      </c>
      <c r="I28" s="213" t="str">
        <f>IFERROR(VLOOKUP(第3表!$C$7,LastVal490List,M49表!I28+1,0),"…")</f>
        <v>…</v>
      </c>
      <c r="J28" s="94"/>
    </row>
    <row r="30" spans="2:38" ht="13.5">
      <c r="B30" s="76" t="s">
        <v>469</v>
      </c>
      <c r="I30" s="76"/>
    </row>
    <row r="31" spans="2:38" ht="15.95" customHeight="1">
      <c r="B31" s="83"/>
      <c r="C31" s="84"/>
      <c r="D31" s="85"/>
      <c r="E31" s="85"/>
      <c r="F31" s="96"/>
      <c r="G31" s="86"/>
      <c r="H31" s="530" t="s">
        <v>470</v>
      </c>
      <c r="I31" s="95"/>
      <c r="J31" s="95"/>
      <c r="K31" s="95"/>
      <c r="L31" s="95"/>
      <c r="M31" s="95"/>
      <c r="N31" s="86"/>
      <c r="O31" s="85"/>
    </row>
    <row r="32" spans="2:38" ht="14.1" customHeight="1">
      <c r="B32" s="87"/>
      <c r="C32" s="88"/>
      <c r="D32" s="531" t="s">
        <v>471</v>
      </c>
      <c r="E32" s="205" t="s">
        <v>472</v>
      </c>
      <c r="F32" s="531" t="s">
        <v>473</v>
      </c>
      <c r="G32" s="532" t="s">
        <v>474</v>
      </c>
      <c r="H32" s="533" t="s">
        <v>475</v>
      </c>
      <c r="I32" s="532" t="s">
        <v>476</v>
      </c>
      <c r="J32" s="532" t="s">
        <v>477</v>
      </c>
      <c r="K32" s="534" t="s">
        <v>478</v>
      </c>
      <c r="L32" s="202" t="s">
        <v>248</v>
      </c>
      <c r="M32" s="206"/>
      <c r="N32" s="203"/>
      <c r="O32" s="89" t="s">
        <v>71</v>
      </c>
    </row>
    <row r="33" spans="2:20" ht="24">
      <c r="B33" s="87"/>
      <c r="C33" s="88"/>
      <c r="D33" s="90"/>
      <c r="E33" s="90"/>
      <c r="F33" s="90"/>
      <c r="G33" s="535" t="s">
        <v>479</v>
      </c>
      <c r="H33" s="207" t="s">
        <v>480</v>
      </c>
      <c r="I33" s="535" t="s">
        <v>481</v>
      </c>
      <c r="J33" s="535" t="s">
        <v>481</v>
      </c>
      <c r="K33" s="535" t="s">
        <v>482</v>
      </c>
      <c r="L33" s="205" t="s">
        <v>483</v>
      </c>
      <c r="M33" s="205" t="s">
        <v>484</v>
      </c>
      <c r="N33" s="205" t="s">
        <v>485</v>
      </c>
      <c r="O33" s="90"/>
    </row>
    <row r="34" spans="2:20">
      <c r="B34" s="91"/>
      <c r="C34" s="92"/>
      <c r="D34" s="26" t="s">
        <v>87</v>
      </c>
      <c r="E34" s="26" t="s">
        <v>5</v>
      </c>
      <c r="F34" s="26" t="s">
        <v>6</v>
      </c>
      <c r="G34" s="26" t="s">
        <v>7</v>
      </c>
      <c r="H34" s="26" t="s">
        <v>8</v>
      </c>
      <c r="I34" s="26" t="s">
        <v>9</v>
      </c>
      <c r="J34" s="26" t="s">
        <v>10</v>
      </c>
      <c r="K34" s="26" t="s">
        <v>11</v>
      </c>
      <c r="L34" s="26" t="s">
        <v>12</v>
      </c>
      <c r="M34" s="26" t="s">
        <v>13</v>
      </c>
      <c r="N34" s="26" t="s">
        <v>14</v>
      </c>
      <c r="O34" s="26" t="s">
        <v>15</v>
      </c>
      <c r="R34" s="68"/>
      <c r="S34" s="68"/>
    </row>
    <row r="35" spans="2:20" ht="20.100000000000001" customHeight="1">
      <c r="B35" s="169" t="s">
        <v>111</v>
      </c>
      <c r="C35" s="49" t="s">
        <v>19</v>
      </c>
      <c r="D35" s="529" t="str">
        <f>IFERROR(VLOOKUP(第3表!$C$7,LastVal490List,M49表!D35+1,0),"…")</f>
        <v>…</v>
      </c>
      <c r="E35" s="529" t="str">
        <f>IFERROR(VLOOKUP(第3表!$C$7,LastVal490List,M49表!E35+1,0),"…")</f>
        <v>…</v>
      </c>
      <c r="F35" s="529" t="str">
        <f>IFERROR(VLOOKUP(第3表!$C$7,LastVal490List,M49表!F35+1,0),"…")</f>
        <v>…</v>
      </c>
      <c r="G35" s="529" t="str">
        <f>IFERROR(VLOOKUP(第3表!$C$7,LastVal490List,M49表!G35+1,0),"…")</f>
        <v>…</v>
      </c>
      <c r="H35" s="529" t="str">
        <f>IFERROR(VLOOKUP(第3表!$C$7,LastVal490List,M49表!H35+1,0),"…")</f>
        <v>…</v>
      </c>
      <c r="I35" s="529" t="str">
        <f>IFERROR(VLOOKUP(第3表!$C$7,LastVal490List,M49表!I35+1,0),"…")</f>
        <v>…</v>
      </c>
      <c r="J35" s="529" t="str">
        <f>IFERROR(VLOOKUP(第3表!$C$7,LastVal490List,M49表!J35+1,0),"…")</f>
        <v>…</v>
      </c>
      <c r="K35" s="529" t="str">
        <f>IFERROR(VLOOKUP(第3表!$C$7,LastVal490List,M49表!K35+1,0),"…")</f>
        <v>…</v>
      </c>
      <c r="L35" s="529" t="str">
        <f>IFERROR(VLOOKUP(第3表!$C$7,LastVal490List,M49表!L35+1,0),"…")</f>
        <v>…</v>
      </c>
      <c r="M35" s="529" t="str">
        <f>IFERROR(VLOOKUP(第3表!$C$7,LastVal490List,M49表!M35+1,0),"…")</f>
        <v>…</v>
      </c>
      <c r="N35" s="529" t="str">
        <f>IFERROR(VLOOKUP(第3表!$C$7,LastVal490List,M49表!N35+1,0),"…")</f>
        <v>…</v>
      </c>
      <c r="O35" s="213" t="str">
        <f>IFERROR(VLOOKUP(第3表!$C$7,LastVal490List,M49表!O35+1,0),"…")</f>
        <v>…</v>
      </c>
      <c r="P35" s="94"/>
      <c r="R35" s="172"/>
      <c r="S35" s="172"/>
      <c r="T35" s="94"/>
    </row>
    <row r="36" spans="2:20" ht="20.100000000000001" customHeight="1">
      <c r="B36" s="169" t="s">
        <v>112</v>
      </c>
      <c r="C36" s="49" t="s">
        <v>20</v>
      </c>
      <c r="D36" s="529" t="str">
        <f>IFERROR(VLOOKUP(第3表!$C$7,LastVal490List,M49表!D36+1,0),"…")</f>
        <v>…</v>
      </c>
      <c r="E36" s="529" t="str">
        <f>IFERROR(VLOOKUP(第3表!$C$7,LastVal490List,M49表!E36+1,0),"…")</f>
        <v>…</v>
      </c>
      <c r="F36" s="529" t="str">
        <f>IFERROR(VLOOKUP(第3表!$C$7,LastVal490List,M49表!F36+1,0),"…")</f>
        <v>…</v>
      </c>
      <c r="G36" s="529" t="str">
        <f>IFERROR(VLOOKUP(第3表!$C$7,LastVal490List,M49表!G36+1,0),"…")</f>
        <v>…</v>
      </c>
      <c r="H36" s="529" t="str">
        <f>IFERROR(VLOOKUP(第3表!$C$7,LastVal490List,M49表!H36+1,0),"…")</f>
        <v>…</v>
      </c>
      <c r="I36" s="529" t="str">
        <f>IFERROR(VLOOKUP(第3表!$C$7,LastVal490List,M49表!I36+1,0),"…")</f>
        <v>…</v>
      </c>
      <c r="J36" s="529" t="str">
        <f>IFERROR(VLOOKUP(第3表!$C$7,LastVal490List,M49表!J36+1,0),"…")</f>
        <v>…</v>
      </c>
      <c r="K36" s="529" t="str">
        <f>IFERROR(VLOOKUP(第3表!$C$7,LastVal490List,M49表!K36+1,0),"…")</f>
        <v>…</v>
      </c>
      <c r="L36" s="529" t="str">
        <f>IFERROR(VLOOKUP(第3表!$C$7,LastVal490List,M49表!L36+1,0),"…")</f>
        <v>…</v>
      </c>
      <c r="M36" s="529" t="str">
        <f>IFERROR(VLOOKUP(第3表!$C$7,LastVal490List,M49表!M36+1,0),"…")</f>
        <v>…</v>
      </c>
      <c r="N36" s="529" t="str">
        <f>IFERROR(VLOOKUP(第3表!$C$7,LastVal490List,M49表!N36+1,0),"…")</f>
        <v>…</v>
      </c>
      <c r="O36" s="213" t="str">
        <f>IFERROR(VLOOKUP(第3表!$C$7,LastVal490List,M49表!O36+1,0),"…")</f>
        <v>…</v>
      </c>
      <c r="P36" s="94"/>
      <c r="R36" s="172"/>
      <c r="S36" s="172"/>
    </row>
    <row r="37" spans="2:20" ht="20.100000000000001" customHeight="1">
      <c r="B37" s="169" t="s">
        <v>113</v>
      </c>
      <c r="C37" s="49" t="s">
        <v>21</v>
      </c>
      <c r="D37" s="529" t="str">
        <f>IFERROR(VLOOKUP(第3表!$C$7,LastVal490List,M49表!D37+1,0),"…")</f>
        <v>…</v>
      </c>
      <c r="E37" s="529" t="str">
        <f>IFERROR(VLOOKUP(第3表!$C$7,LastVal490List,M49表!E37+1,0),"…")</f>
        <v>…</v>
      </c>
      <c r="F37" s="529" t="str">
        <f>IFERROR(VLOOKUP(第3表!$C$7,LastVal490List,M49表!F37+1,0),"…")</f>
        <v>…</v>
      </c>
      <c r="G37" s="529" t="str">
        <f>IFERROR(VLOOKUP(第3表!$C$7,LastVal490List,M49表!G37+1,0),"…")</f>
        <v>…</v>
      </c>
      <c r="H37" s="529" t="str">
        <f>IFERROR(VLOOKUP(第3表!$C$7,LastVal490List,M49表!H37+1,0),"…")</f>
        <v>…</v>
      </c>
      <c r="I37" s="529" t="str">
        <f>IFERROR(VLOOKUP(第3表!$C$7,LastVal490List,M49表!I37+1,0),"…")</f>
        <v>…</v>
      </c>
      <c r="J37" s="529" t="str">
        <f>IFERROR(VLOOKUP(第3表!$C$7,LastVal490List,M49表!J37+1,0),"…")</f>
        <v>…</v>
      </c>
      <c r="K37" s="529" t="str">
        <f>IFERROR(VLOOKUP(第3表!$C$7,LastVal490List,M49表!K37+1,0),"…")</f>
        <v>…</v>
      </c>
      <c r="L37" s="529" t="str">
        <f>IFERROR(VLOOKUP(第3表!$C$7,LastVal490List,M49表!L37+1,0),"…")</f>
        <v>…</v>
      </c>
      <c r="M37" s="529" t="str">
        <f>IFERROR(VLOOKUP(第3表!$C$7,LastVal490List,M49表!M37+1,0),"…")</f>
        <v>…</v>
      </c>
      <c r="N37" s="529" t="str">
        <f>IFERROR(VLOOKUP(第3表!$C$7,LastVal490List,M49表!N37+1,0),"…")</f>
        <v>…</v>
      </c>
      <c r="O37" s="213" t="str">
        <f>IFERROR(VLOOKUP(第3表!$C$7,LastVal490List,M49表!O37+1,0),"…")</f>
        <v>…</v>
      </c>
      <c r="P37" s="94"/>
    </row>
    <row r="38" spans="2:20" ht="20.100000000000001" customHeight="1">
      <c r="B38" s="169" t="s">
        <v>114</v>
      </c>
      <c r="C38" s="49" t="s">
        <v>22</v>
      </c>
      <c r="D38" s="529" t="str">
        <f>IFERROR(VLOOKUP(第3表!$C$7,LastVal490List,M49表!D38+1,0),"…")</f>
        <v>…</v>
      </c>
      <c r="E38" s="529" t="str">
        <f>IFERROR(VLOOKUP(第3表!$C$7,LastVal490List,M49表!E38+1,0),"…")</f>
        <v>…</v>
      </c>
      <c r="F38" s="529" t="str">
        <f>IFERROR(VLOOKUP(第3表!$C$7,LastVal490List,M49表!F38+1,0),"…")</f>
        <v>…</v>
      </c>
      <c r="G38" s="529" t="str">
        <f>IFERROR(VLOOKUP(第3表!$C$7,LastVal490List,M49表!G38+1,0),"…")</f>
        <v>…</v>
      </c>
      <c r="H38" s="529" t="str">
        <f>IFERROR(VLOOKUP(第3表!$C$7,LastVal490List,M49表!H38+1,0),"…")</f>
        <v>…</v>
      </c>
      <c r="I38" s="529" t="str">
        <f>IFERROR(VLOOKUP(第3表!$C$7,LastVal490List,M49表!I38+1,0),"…")</f>
        <v>…</v>
      </c>
      <c r="J38" s="529" t="str">
        <f>IFERROR(VLOOKUP(第3表!$C$7,LastVal490List,M49表!J38+1,0),"…")</f>
        <v>…</v>
      </c>
      <c r="K38" s="529" t="str">
        <f>IFERROR(VLOOKUP(第3表!$C$7,LastVal490List,M49表!K38+1,0),"…")</f>
        <v>…</v>
      </c>
      <c r="L38" s="529" t="str">
        <f>IFERROR(VLOOKUP(第3表!$C$7,LastVal490List,M49表!L38+1,0),"…")</f>
        <v>…</v>
      </c>
      <c r="M38" s="529" t="str">
        <f>IFERROR(VLOOKUP(第3表!$C$7,LastVal490List,M49表!M38+1,0),"…")</f>
        <v>…</v>
      </c>
      <c r="N38" s="529" t="str">
        <f>IFERROR(VLOOKUP(第3表!$C$7,LastVal490List,M49表!N38+1,0),"…")</f>
        <v>…</v>
      </c>
      <c r="O38" s="213" t="str">
        <f>IFERROR(VLOOKUP(第3表!$C$7,LastVal490List,M49表!O38+1,0),"…")</f>
        <v>…</v>
      </c>
      <c r="P38" s="94"/>
    </row>
    <row r="39" spans="2:20" ht="20.100000000000001" customHeight="1">
      <c r="B39" s="169" t="s">
        <v>115</v>
      </c>
      <c r="C39" s="49" t="s">
        <v>77</v>
      </c>
      <c r="D39" s="529" t="str">
        <f>IFERROR(VLOOKUP(第3表!$C$7,LastVal490List,M49表!D39+1,0),"…")</f>
        <v>…</v>
      </c>
      <c r="E39" s="529" t="str">
        <f>IFERROR(VLOOKUP(第3表!$C$7,LastVal490List,M49表!E39+1,0),"…")</f>
        <v>…</v>
      </c>
      <c r="F39" s="529" t="str">
        <f>IFERROR(VLOOKUP(第3表!$C$7,LastVal490List,M49表!F39+1,0),"…")</f>
        <v>…</v>
      </c>
      <c r="G39" s="529" t="str">
        <f>IFERROR(VLOOKUP(第3表!$C$7,LastVal490List,M49表!G39+1,0),"…")</f>
        <v>…</v>
      </c>
      <c r="H39" s="529" t="str">
        <f>IFERROR(VLOOKUP(第3表!$C$7,LastVal490List,M49表!H39+1,0),"…")</f>
        <v>…</v>
      </c>
      <c r="I39" s="529" t="str">
        <f>IFERROR(VLOOKUP(第3表!$C$7,LastVal490List,M49表!I39+1,0),"…")</f>
        <v>…</v>
      </c>
      <c r="J39" s="529" t="str">
        <f>IFERROR(VLOOKUP(第3表!$C$7,LastVal490List,M49表!J39+1,0),"…")</f>
        <v>…</v>
      </c>
      <c r="K39" s="529" t="str">
        <f>IFERROR(VLOOKUP(第3表!$C$7,LastVal490List,M49表!K39+1,0),"…")</f>
        <v>…</v>
      </c>
      <c r="L39" s="529" t="str">
        <f>IFERROR(VLOOKUP(第3表!$C$7,LastVal490List,M49表!L39+1,0),"…")</f>
        <v>…</v>
      </c>
      <c r="M39" s="529" t="str">
        <f>IFERROR(VLOOKUP(第3表!$C$7,LastVal490List,M49表!M39+1,0),"…")</f>
        <v>…</v>
      </c>
      <c r="N39" s="529" t="str">
        <f>IFERROR(VLOOKUP(第3表!$C$7,LastVal490List,M49表!N39+1,0),"…")</f>
        <v>…</v>
      </c>
      <c r="O39" s="213" t="str">
        <f>IFERROR(VLOOKUP(第3表!$C$7,LastVal490List,M49表!O39+1,0),"…")</f>
        <v>…</v>
      </c>
      <c r="P39" s="94"/>
    </row>
    <row r="40" spans="2:20" ht="20.100000000000001" customHeight="1">
      <c r="B40" s="169" t="s">
        <v>116</v>
      </c>
      <c r="C40" s="49" t="s">
        <v>78</v>
      </c>
      <c r="D40" s="529" t="str">
        <f>IFERROR(VLOOKUP(第3表!$C$7,LastVal490List,M49表!D40+1,0),"…")</f>
        <v>…</v>
      </c>
      <c r="E40" s="529" t="str">
        <f>IFERROR(VLOOKUP(第3表!$C$7,LastVal490List,M49表!E40+1,0),"…")</f>
        <v>…</v>
      </c>
      <c r="F40" s="529" t="str">
        <f>IFERROR(VLOOKUP(第3表!$C$7,LastVal490List,M49表!F40+1,0),"…")</f>
        <v>…</v>
      </c>
      <c r="G40" s="529" t="str">
        <f>IFERROR(VLOOKUP(第3表!$C$7,LastVal490List,M49表!G40+1,0),"…")</f>
        <v>…</v>
      </c>
      <c r="H40" s="529" t="str">
        <f>IFERROR(VLOOKUP(第3表!$C$7,LastVal490List,M49表!H40+1,0),"…")</f>
        <v>…</v>
      </c>
      <c r="I40" s="529" t="str">
        <f>IFERROR(VLOOKUP(第3表!$C$7,LastVal490List,M49表!I40+1,0),"…")</f>
        <v>…</v>
      </c>
      <c r="J40" s="529" t="str">
        <f>IFERROR(VLOOKUP(第3表!$C$7,LastVal490List,M49表!J40+1,0),"…")</f>
        <v>…</v>
      </c>
      <c r="K40" s="529" t="str">
        <f>IFERROR(VLOOKUP(第3表!$C$7,LastVal490List,M49表!K40+1,0),"…")</f>
        <v>…</v>
      </c>
      <c r="L40" s="529" t="str">
        <f>IFERROR(VLOOKUP(第3表!$C$7,LastVal490List,M49表!L40+1,0),"…")</f>
        <v>…</v>
      </c>
      <c r="M40" s="529" t="str">
        <f>IFERROR(VLOOKUP(第3表!$C$7,LastVal490List,M49表!M40+1,0),"…")</f>
        <v>…</v>
      </c>
      <c r="N40" s="529" t="str">
        <f>IFERROR(VLOOKUP(第3表!$C$7,LastVal490List,M49表!N40+1,0),"…")</f>
        <v>…</v>
      </c>
      <c r="O40" s="213" t="str">
        <f>IFERROR(VLOOKUP(第3表!$C$7,LastVal490List,M49表!O40+1,0),"…")</f>
        <v>…</v>
      </c>
      <c r="P40" s="94"/>
    </row>
    <row r="41" spans="2:20" ht="20.100000000000001" customHeight="1">
      <c r="B41" s="169" t="s">
        <v>117</v>
      </c>
      <c r="C41" s="49" t="s">
        <v>79</v>
      </c>
      <c r="D41" s="529" t="str">
        <f>IFERROR(VLOOKUP(第3表!$C$7,LastVal490List,M49表!D41+1,0),"…")</f>
        <v>…</v>
      </c>
      <c r="E41" s="529" t="str">
        <f>IFERROR(VLOOKUP(第3表!$C$7,LastVal490List,M49表!E41+1,0),"…")</f>
        <v>…</v>
      </c>
      <c r="F41" s="529" t="str">
        <f>IFERROR(VLOOKUP(第3表!$C$7,LastVal490List,M49表!F41+1,0),"…")</f>
        <v>…</v>
      </c>
      <c r="G41" s="529" t="str">
        <f>IFERROR(VLOOKUP(第3表!$C$7,LastVal490List,M49表!G41+1,0),"…")</f>
        <v>…</v>
      </c>
      <c r="H41" s="529" t="str">
        <f>IFERROR(VLOOKUP(第3表!$C$7,LastVal490List,M49表!H41+1,0),"…")</f>
        <v>…</v>
      </c>
      <c r="I41" s="529" t="str">
        <f>IFERROR(VLOOKUP(第3表!$C$7,LastVal490List,M49表!I41+1,0),"…")</f>
        <v>…</v>
      </c>
      <c r="J41" s="529" t="str">
        <f>IFERROR(VLOOKUP(第3表!$C$7,LastVal490List,M49表!J41+1,0),"…")</f>
        <v>…</v>
      </c>
      <c r="K41" s="529" t="str">
        <f>IFERROR(VLOOKUP(第3表!$C$7,LastVal490List,M49表!K41+1,0),"…")</f>
        <v>…</v>
      </c>
      <c r="L41" s="529" t="str">
        <f>IFERROR(VLOOKUP(第3表!$C$7,LastVal490List,M49表!L41+1,0),"…")</f>
        <v>…</v>
      </c>
      <c r="M41" s="529" t="str">
        <f>IFERROR(VLOOKUP(第3表!$C$7,LastVal490List,M49表!M41+1,0),"…")</f>
        <v>…</v>
      </c>
      <c r="N41" s="529" t="str">
        <f>IFERROR(VLOOKUP(第3表!$C$7,LastVal490List,M49表!N41+1,0),"…")</f>
        <v>…</v>
      </c>
      <c r="O41" s="213" t="str">
        <f>IFERROR(VLOOKUP(第3表!$C$7,LastVal490List,M49表!O41+1,0),"…")</f>
        <v>…</v>
      </c>
      <c r="P41" s="94"/>
    </row>
    <row r="42" spans="2:20" ht="20.100000000000001" customHeight="1">
      <c r="B42" s="169" t="s">
        <v>118</v>
      </c>
      <c r="C42" s="49" t="s">
        <v>80</v>
      </c>
      <c r="D42" s="529" t="str">
        <f>IFERROR(VLOOKUP(第3表!$C$7,LastVal490List,M49表!D42+1,0),"…")</f>
        <v>…</v>
      </c>
      <c r="E42" s="529" t="str">
        <f>IFERROR(VLOOKUP(第3表!$C$7,LastVal490List,M49表!E42+1,0),"…")</f>
        <v>…</v>
      </c>
      <c r="F42" s="529" t="str">
        <f>IFERROR(VLOOKUP(第3表!$C$7,LastVal490List,M49表!F42+1,0),"…")</f>
        <v>…</v>
      </c>
      <c r="G42" s="529" t="str">
        <f>IFERROR(VLOOKUP(第3表!$C$7,LastVal490List,M49表!G42+1,0),"…")</f>
        <v>…</v>
      </c>
      <c r="H42" s="529" t="str">
        <f>IFERROR(VLOOKUP(第3表!$C$7,LastVal490List,M49表!H42+1,0),"…")</f>
        <v>…</v>
      </c>
      <c r="I42" s="529" t="str">
        <f>IFERROR(VLOOKUP(第3表!$C$7,LastVal490List,M49表!I42+1,0),"…")</f>
        <v>…</v>
      </c>
      <c r="J42" s="529" t="str">
        <f>IFERROR(VLOOKUP(第3表!$C$7,LastVal490List,M49表!J42+1,0),"…")</f>
        <v>…</v>
      </c>
      <c r="K42" s="529" t="str">
        <f>IFERROR(VLOOKUP(第3表!$C$7,LastVal490List,M49表!K42+1,0),"…")</f>
        <v>…</v>
      </c>
      <c r="L42" s="529" t="str">
        <f>IFERROR(VLOOKUP(第3表!$C$7,LastVal490List,M49表!L42+1,0),"…")</f>
        <v>…</v>
      </c>
      <c r="M42" s="529" t="str">
        <f>IFERROR(VLOOKUP(第3表!$C$7,LastVal490List,M49表!M42+1,0),"…")</f>
        <v>…</v>
      </c>
      <c r="N42" s="529" t="str">
        <f>IFERROR(VLOOKUP(第3表!$C$7,LastVal490List,M49表!N42+1,0),"…")</f>
        <v>…</v>
      </c>
      <c r="O42" s="213" t="str">
        <f>IFERROR(VLOOKUP(第3表!$C$7,LastVal490List,M49表!O42+1,0),"…")</f>
        <v>…</v>
      </c>
      <c r="P42" s="94"/>
    </row>
    <row r="43" spans="2:20" ht="20.100000000000001" customHeight="1">
      <c r="B43" s="169" t="s">
        <v>119</v>
      </c>
      <c r="C43" s="49" t="s">
        <v>81</v>
      </c>
      <c r="D43" s="529" t="str">
        <f>IFERROR(VLOOKUP(第3表!$C$7,LastVal490List,M49表!D43+1,0),"…")</f>
        <v>…</v>
      </c>
      <c r="E43" s="529" t="str">
        <f>IFERROR(VLOOKUP(第3表!$C$7,LastVal490List,M49表!E43+1,0),"…")</f>
        <v>…</v>
      </c>
      <c r="F43" s="529" t="str">
        <f>IFERROR(VLOOKUP(第3表!$C$7,LastVal490List,M49表!F43+1,0),"…")</f>
        <v>…</v>
      </c>
      <c r="G43" s="529" t="str">
        <f>IFERROR(VLOOKUP(第3表!$C$7,LastVal490List,M49表!G43+1,0),"…")</f>
        <v>…</v>
      </c>
      <c r="H43" s="529" t="str">
        <f>IFERROR(VLOOKUP(第3表!$C$7,LastVal490List,M49表!H43+1,0),"…")</f>
        <v>…</v>
      </c>
      <c r="I43" s="529" t="str">
        <f>IFERROR(VLOOKUP(第3表!$C$7,LastVal490List,M49表!I43+1,0),"…")</f>
        <v>…</v>
      </c>
      <c r="J43" s="529" t="str">
        <f>IFERROR(VLOOKUP(第3表!$C$7,LastVal490List,M49表!J43+1,0),"…")</f>
        <v>…</v>
      </c>
      <c r="K43" s="529" t="str">
        <f>IFERROR(VLOOKUP(第3表!$C$7,LastVal490List,M49表!K43+1,0),"…")</f>
        <v>…</v>
      </c>
      <c r="L43" s="529" t="str">
        <f>IFERROR(VLOOKUP(第3表!$C$7,LastVal490List,M49表!L43+1,0),"…")</f>
        <v>…</v>
      </c>
      <c r="M43" s="529" t="str">
        <f>IFERROR(VLOOKUP(第3表!$C$7,LastVal490List,M49表!M43+1,0),"…")</f>
        <v>…</v>
      </c>
      <c r="N43" s="529" t="str">
        <f>IFERROR(VLOOKUP(第3表!$C$7,LastVal490List,M49表!N43+1,0),"…")</f>
        <v>…</v>
      </c>
      <c r="O43" s="213" t="str">
        <f>IFERROR(VLOOKUP(第3表!$C$7,LastVal490List,M49表!O43+1,0),"…")</f>
        <v>…</v>
      </c>
      <c r="P43" s="94"/>
    </row>
    <row r="44" spans="2:20" ht="20.100000000000001" customHeight="1">
      <c r="B44" s="169" t="s">
        <v>120</v>
      </c>
      <c r="C44" s="49" t="s">
        <v>82</v>
      </c>
      <c r="D44" s="529" t="str">
        <f>IFERROR(VLOOKUP(第3表!$C$7,LastVal490List,M49表!D44+1,0),"…")</f>
        <v>…</v>
      </c>
      <c r="E44" s="529" t="str">
        <f>IFERROR(VLOOKUP(第3表!$C$7,LastVal490List,M49表!E44+1,0),"…")</f>
        <v>…</v>
      </c>
      <c r="F44" s="529" t="str">
        <f>IFERROR(VLOOKUP(第3表!$C$7,LastVal490List,M49表!F44+1,0),"…")</f>
        <v>…</v>
      </c>
      <c r="G44" s="529" t="str">
        <f>IFERROR(VLOOKUP(第3表!$C$7,LastVal490List,M49表!G44+1,0),"…")</f>
        <v>…</v>
      </c>
      <c r="H44" s="529" t="str">
        <f>IFERROR(VLOOKUP(第3表!$C$7,LastVal490List,M49表!H44+1,0),"…")</f>
        <v>…</v>
      </c>
      <c r="I44" s="529" t="str">
        <f>IFERROR(VLOOKUP(第3表!$C$7,LastVal490List,M49表!I44+1,0),"…")</f>
        <v>…</v>
      </c>
      <c r="J44" s="529" t="str">
        <f>IFERROR(VLOOKUP(第3表!$C$7,LastVal490List,M49表!J44+1,0),"…")</f>
        <v>…</v>
      </c>
      <c r="K44" s="529" t="str">
        <f>IFERROR(VLOOKUP(第3表!$C$7,LastVal490List,M49表!K44+1,0),"…")</f>
        <v>…</v>
      </c>
      <c r="L44" s="529" t="str">
        <f>IFERROR(VLOOKUP(第3表!$C$7,LastVal490List,M49表!L44+1,0),"…")</f>
        <v>…</v>
      </c>
      <c r="M44" s="529" t="str">
        <f>IFERROR(VLOOKUP(第3表!$C$7,LastVal490List,M49表!M44+1,0),"…")</f>
        <v>…</v>
      </c>
      <c r="N44" s="529" t="str">
        <f>IFERROR(VLOOKUP(第3表!$C$7,LastVal490List,M49表!N44+1,0),"…")</f>
        <v>…</v>
      </c>
      <c r="O44" s="213" t="str">
        <f>IFERROR(VLOOKUP(第3表!$C$7,LastVal490List,M49表!O44+1,0),"…")</f>
        <v>…</v>
      </c>
      <c r="P44" s="94"/>
    </row>
    <row r="45" spans="2:20" ht="20.100000000000001" customHeight="1">
      <c r="B45" s="169" t="s">
        <v>121</v>
      </c>
      <c r="C45" s="49" t="s">
        <v>83</v>
      </c>
      <c r="D45" s="529" t="str">
        <f>IFERROR(VLOOKUP(第3表!$C$7,LastVal490List,M49表!D45+1,0),"…")</f>
        <v>…</v>
      </c>
      <c r="E45" s="529" t="str">
        <f>IFERROR(VLOOKUP(第3表!$C$7,LastVal490List,M49表!E45+1,0),"…")</f>
        <v>…</v>
      </c>
      <c r="F45" s="529" t="str">
        <f>IFERROR(VLOOKUP(第3表!$C$7,LastVal490List,M49表!F45+1,0),"…")</f>
        <v>…</v>
      </c>
      <c r="G45" s="529" t="str">
        <f>IFERROR(VLOOKUP(第3表!$C$7,LastVal490List,M49表!G45+1,0),"…")</f>
        <v>…</v>
      </c>
      <c r="H45" s="529" t="str">
        <f>IFERROR(VLOOKUP(第3表!$C$7,LastVal490List,M49表!H45+1,0),"…")</f>
        <v>…</v>
      </c>
      <c r="I45" s="529" t="str">
        <f>IFERROR(VLOOKUP(第3表!$C$7,LastVal490List,M49表!I45+1,0),"…")</f>
        <v>…</v>
      </c>
      <c r="J45" s="529" t="str">
        <f>IFERROR(VLOOKUP(第3表!$C$7,LastVal490List,M49表!J45+1,0),"…")</f>
        <v>…</v>
      </c>
      <c r="K45" s="529" t="str">
        <f>IFERROR(VLOOKUP(第3表!$C$7,LastVal490List,M49表!K45+1,0),"…")</f>
        <v>…</v>
      </c>
      <c r="L45" s="529" t="str">
        <f>IFERROR(VLOOKUP(第3表!$C$7,LastVal490List,M49表!L45+1,0),"…")</f>
        <v>…</v>
      </c>
      <c r="M45" s="529" t="str">
        <f>IFERROR(VLOOKUP(第3表!$C$7,LastVal490List,M49表!M45+1,0),"…")</f>
        <v>…</v>
      </c>
      <c r="N45" s="529" t="str">
        <f>IFERROR(VLOOKUP(第3表!$C$7,LastVal490List,M49表!N45+1,0),"…")</f>
        <v>…</v>
      </c>
      <c r="O45" s="213" t="str">
        <f>IFERROR(VLOOKUP(第3表!$C$7,LastVal490List,M49表!O45+1,0),"…")</f>
        <v>…</v>
      </c>
      <c r="P45" s="94"/>
    </row>
    <row r="46" spans="2:20" ht="20.100000000000001" customHeight="1">
      <c r="B46" s="169" t="s">
        <v>122</v>
      </c>
      <c r="C46" s="49" t="s">
        <v>84</v>
      </c>
      <c r="D46" s="529" t="str">
        <f>IFERROR(VLOOKUP(第3表!$C$7,LastVal490List,M49表!D46+1,0),"…")</f>
        <v>…</v>
      </c>
      <c r="E46" s="529" t="str">
        <f>IFERROR(VLOOKUP(第3表!$C$7,LastVal490List,M49表!E46+1,0),"…")</f>
        <v>…</v>
      </c>
      <c r="F46" s="529" t="str">
        <f>IFERROR(VLOOKUP(第3表!$C$7,LastVal490List,M49表!F46+1,0),"…")</f>
        <v>…</v>
      </c>
      <c r="G46" s="529" t="str">
        <f>IFERROR(VLOOKUP(第3表!$C$7,LastVal490List,M49表!G46+1,0),"…")</f>
        <v>…</v>
      </c>
      <c r="H46" s="529" t="str">
        <f>IFERROR(VLOOKUP(第3表!$C$7,LastVal490List,M49表!H46+1,0),"…")</f>
        <v>…</v>
      </c>
      <c r="I46" s="529" t="str">
        <f>IFERROR(VLOOKUP(第3表!$C$7,LastVal490List,M49表!I46+1,0),"…")</f>
        <v>…</v>
      </c>
      <c r="J46" s="529" t="str">
        <f>IFERROR(VLOOKUP(第3表!$C$7,LastVal490List,M49表!J46+1,0),"…")</f>
        <v>…</v>
      </c>
      <c r="K46" s="529" t="str">
        <f>IFERROR(VLOOKUP(第3表!$C$7,LastVal490List,M49表!K46+1,0),"…")</f>
        <v>…</v>
      </c>
      <c r="L46" s="529" t="str">
        <f>IFERROR(VLOOKUP(第3表!$C$7,LastVal490List,M49表!L46+1,0),"…")</f>
        <v>…</v>
      </c>
      <c r="M46" s="529" t="str">
        <f>IFERROR(VLOOKUP(第3表!$C$7,LastVal490List,M49表!M46+1,0),"…")</f>
        <v>…</v>
      </c>
      <c r="N46" s="529" t="str">
        <f>IFERROR(VLOOKUP(第3表!$C$7,LastVal490List,M49表!N46+1,0),"…")</f>
        <v>…</v>
      </c>
      <c r="O46" s="213" t="str">
        <f>IFERROR(VLOOKUP(第3表!$C$7,LastVal490List,M49表!O46+1,0),"…")</f>
        <v>…</v>
      </c>
      <c r="P46" s="94"/>
    </row>
    <row r="47" spans="2:20" ht="20.100000000000001" customHeight="1">
      <c r="B47" s="169" t="s">
        <v>123</v>
      </c>
      <c r="C47" s="49" t="s">
        <v>85</v>
      </c>
      <c r="D47" s="529" t="str">
        <f>IFERROR(VLOOKUP(第3表!$C$7,LastVal490List,M49表!D47+1,0),"…")</f>
        <v>…</v>
      </c>
      <c r="E47" s="529" t="str">
        <f>IFERROR(VLOOKUP(第3表!$C$7,LastVal490List,M49表!E47+1,0),"…")</f>
        <v>…</v>
      </c>
      <c r="F47" s="529" t="str">
        <f>IFERROR(VLOOKUP(第3表!$C$7,LastVal490List,M49表!F47+1,0),"…")</f>
        <v>…</v>
      </c>
      <c r="G47" s="529" t="str">
        <f>IFERROR(VLOOKUP(第3表!$C$7,LastVal490List,M49表!G47+1,0),"…")</f>
        <v>…</v>
      </c>
      <c r="H47" s="529" t="str">
        <f>IFERROR(VLOOKUP(第3表!$C$7,LastVal490List,M49表!H47+1,0),"…")</f>
        <v>…</v>
      </c>
      <c r="I47" s="529" t="str">
        <f>IFERROR(VLOOKUP(第3表!$C$7,LastVal490List,M49表!I47+1,0),"…")</f>
        <v>…</v>
      </c>
      <c r="J47" s="529" t="str">
        <f>IFERROR(VLOOKUP(第3表!$C$7,LastVal490List,M49表!J47+1,0),"…")</f>
        <v>…</v>
      </c>
      <c r="K47" s="529" t="str">
        <f>IFERROR(VLOOKUP(第3表!$C$7,LastVal490List,M49表!K47+1,0),"…")</f>
        <v>…</v>
      </c>
      <c r="L47" s="529" t="str">
        <f>IFERROR(VLOOKUP(第3表!$C$7,LastVal490List,M49表!L47+1,0),"…")</f>
        <v>…</v>
      </c>
      <c r="M47" s="529" t="str">
        <f>IFERROR(VLOOKUP(第3表!$C$7,LastVal490List,M49表!M47+1,0),"…")</f>
        <v>…</v>
      </c>
      <c r="N47" s="529" t="str">
        <f>IFERROR(VLOOKUP(第3表!$C$7,LastVal490List,M49表!N47+1,0),"…")</f>
        <v>…</v>
      </c>
      <c r="O47" s="213" t="str">
        <f>IFERROR(VLOOKUP(第3表!$C$7,LastVal490List,M49表!O47+1,0),"…")</f>
        <v>…</v>
      </c>
      <c r="P47" s="94"/>
    </row>
    <row r="48" spans="2:20" ht="20.100000000000001" customHeight="1">
      <c r="B48" s="169" t="s">
        <v>124</v>
      </c>
      <c r="C48" s="49" t="s">
        <v>86</v>
      </c>
      <c r="D48" s="529" t="str">
        <f>IFERROR(VLOOKUP(第3表!$C$7,LastVal490List,M49表!D48+1,0),"…")</f>
        <v>…</v>
      </c>
      <c r="E48" s="529" t="str">
        <f>IFERROR(VLOOKUP(第3表!$C$7,LastVal490List,M49表!E48+1,0),"…")</f>
        <v>…</v>
      </c>
      <c r="F48" s="529" t="str">
        <f>IFERROR(VLOOKUP(第3表!$C$7,LastVal490List,M49表!F48+1,0),"…")</f>
        <v>…</v>
      </c>
      <c r="G48" s="529" t="str">
        <f>IFERROR(VLOOKUP(第3表!$C$7,LastVal490List,M49表!G48+1,0),"…")</f>
        <v>…</v>
      </c>
      <c r="H48" s="529" t="str">
        <f>IFERROR(VLOOKUP(第3表!$C$7,LastVal490List,M49表!H48+1,0),"…")</f>
        <v>…</v>
      </c>
      <c r="I48" s="529" t="str">
        <f>IFERROR(VLOOKUP(第3表!$C$7,LastVal490List,M49表!I48+1,0),"…")</f>
        <v>…</v>
      </c>
      <c r="J48" s="529" t="str">
        <f>IFERROR(VLOOKUP(第3表!$C$7,LastVal490List,M49表!J48+1,0),"…")</f>
        <v>…</v>
      </c>
      <c r="K48" s="529" t="str">
        <f>IFERROR(VLOOKUP(第3表!$C$7,LastVal490List,M49表!K48+1,0),"…")</f>
        <v>…</v>
      </c>
      <c r="L48" s="529" t="str">
        <f>IFERROR(VLOOKUP(第3表!$C$7,LastVal490List,M49表!L48+1,0),"…")</f>
        <v>…</v>
      </c>
      <c r="M48" s="529" t="str">
        <f>IFERROR(VLOOKUP(第3表!$C$7,LastVal490List,M49表!M48+1,0),"…")</f>
        <v>…</v>
      </c>
      <c r="N48" s="529" t="str">
        <f>IFERROR(VLOOKUP(第3表!$C$7,LastVal490List,M49表!N48+1,0),"…")</f>
        <v>…</v>
      </c>
      <c r="O48" s="213" t="str">
        <f>IFERROR(VLOOKUP(第3表!$C$7,LastVal490List,M49表!O48+1,0),"…")</f>
        <v>…</v>
      </c>
      <c r="P48" s="94"/>
    </row>
    <row r="49" spans="2:16" ht="20.100000000000001" customHeight="1">
      <c r="B49" s="169" t="s">
        <v>125</v>
      </c>
      <c r="C49" s="49" t="s">
        <v>94</v>
      </c>
      <c r="D49" s="529" t="str">
        <f>IFERROR(VLOOKUP(第3表!$C$7,LastVal490List,M49表!D49+1,0),"…")</f>
        <v>…</v>
      </c>
      <c r="E49" s="529" t="str">
        <f>IFERROR(VLOOKUP(第3表!$C$7,LastVal490List,M49表!E49+1,0),"…")</f>
        <v>…</v>
      </c>
      <c r="F49" s="529" t="str">
        <f>IFERROR(VLOOKUP(第3表!$C$7,LastVal490List,M49表!F49+1,0),"…")</f>
        <v>…</v>
      </c>
      <c r="G49" s="529" t="str">
        <f>IFERROR(VLOOKUP(第3表!$C$7,LastVal490List,M49表!G49+1,0),"…")</f>
        <v>…</v>
      </c>
      <c r="H49" s="529" t="str">
        <f>IFERROR(VLOOKUP(第3表!$C$7,LastVal490List,M49表!H49+1,0),"…")</f>
        <v>…</v>
      </c>
      <c r="I49" s="529" t="str">
        <f>IFERROR(VLOOKUP(第3表!$C$7,LastVal490List,M49表!I49+1,0),"…")</f>
        <v>…</v>
      </c>
      <c r="J49" s="529" t="str">
        <f>IFERROR(VLOOKUP(第3表!$C$7,LastVal490List,M49表!J49+1,0),"…")</f>
        <v>…</v>
      </c>
      <c r="K49" s="529" t="str">
        <f>IFERROR(VLOOKUP(第3表!$C$7,LastVal490List,M49表!K49+1,0),"…")</f>
        <v>…</v>
      </c>
      <c r="L49" s="529" t="str">
        <f>IFERROR(VLOOKUP(第3表!$C$7,LastVal490List,M49表!L49+1,0),"…")</f>
        <v>…</v>
      </c>
      <c r="M49" s="529" t="str">
        <f>IFERROR(VLOOKUP(第3表!$C$7,LastVal490List,M49表!M49+1,0),"…")</f>
        <v>…</v>
      </c>
      <c r="N49" s="529" t="str">
        <f>IFERROR(VLOOKUP(第3表!$C$7,LastVal490List,M49表!N49+1,0),"…")</f>
        <v>…</v>
      </c>
      <c r="O49" s="213" t="str">
        <f>IFERROR(VLOOKUP(第3表!$C$7,LastVal490List,M49表!O49+1,0),"…")</f>
        <v>…</v>
      </c>
      <c r="P49" s="94"/>
    </row>
    <row r="50" spans="2:16" ht="20.100000000000001" customHeight="1">
      <c r="B50" s="169" t="s">
        <v>126</v>
      </c>
      <c r="C50" s="49" t="s">
        <v>105</v>
      </c>
      <c r="D50" s="529" t="str">
        <f>IFERROR(VLOOKUP(第3表!$C$7,LastVal490List,M49表!D50+1,0),"…")</f>
        <v>…</v>
      </c>
      <c r="E50" s="529" t="str">
        <f>IFERROR(VLOOKUP(第3表!$C$7,LastVal490List,M49表!E50+1,0),"…")</f>
        <v>…</v>
      </c>
      <c r="F50" s="529" t="str">
        <f>IFERROR(VLOOKUP(第3表!$C$7,LastVal490List,M49表!F50+1,0),"…")</f>
        <v>…</v>
      </c>
      <c r="G50" s="529" t="str">
        <f>IFERROR(VLOOKUP(第3表!$C$7,LastVal490List,M49表!G50+1,0),"…")</f>
        <v>…</v>
      </c>
      <c r="H50" s="529" t="str">
        <f>IFERROR(VLOOKUP(第3表!$C$7,LastVal490List,M49表!H50+1,0),"…")</f>
        <v>…</v>
      </c>
      <c r="I50" s="529" t="str">
        <f>IFERROR(VLOOKUP(第3表!$C$7,LastVal490List,M49表!I50+1,0),"…")</f>
        <v>…</v>
      </c>
      <c r="J50" s="529" t="str">
        <f>IFERROR(VLOOKUP(第3表!$C$7,LastVal490List,M49表!J50+1,0),"…")</f>
        <v>…</v>
      </c>
      <c r="K50" s="529" t="str">
        <f>IFERROR(VLOOKUP(第3表!$C$7,LastVal490List,M49表!K50+1,0),"…")</f>
        <v>…</v>
      </c>
      <c r="L50" s="529" t="str">
        <f>IFERROR(VLOOKUP(第3表!$C$7,LastVal490List,M49表!L50+1,0),"…")</f>
        <v>…</v>
      </c>
      <c r="M50" s="529" t="str">
        <f>IFERROR(VLOOKUP(第3表!$C$7,LastVal490List,M49表!M50+1,0),"…")</f>
        <v>…</v>
      </c>
      <c r="N50" s="529" t="str">
        <f>IFERROR(VLOOKUP(第3表!$C$7,LastVal490List,M49表!N50+1,0),"…")</f>
        <v>…</v>
      </c>
      <c r="O50" s="213" t="str">
        <f>IFERROR(VLOOKUP(第3表!$C$7,LastVal490List,M49表!O50+1,0),"…")</f>
        <v>…</v>
      </c>
      <c r="P50" s="94"/>
    </row>
    <row r="51" spans="2:16" ht="20.100000000000001" customHeight="1">
      <c r="B51" s="169" t="s">
        <v>127</v>
      </c>
      <c r="C51" s="49" t="s">
        <v>106</v>
      </c>
      <c r="D51" s="529" t="str">
        <f>IFERROR(VLOOKUP(第3表!$C$7,LastVal490List,M49表!D51+1,0),"…")</f>
        <v>…</v>
      </c>
      <c r="E51" s="529" t="str">
        <f>IFERROR(VLOOKUP(第3表!$C$7,LastVal490List,M49表!E51+1,0),"…")</f>
        <v>…</v>
      </c>
      <c r="F51" s="529" t="str">
        <f>IFERROR(VLOOKUP(第3表!$C$7,LastVal490List,M49表!F51+1,0),"…")</f>
        <v>…</v>
      </c>
      <c r="G51" s="529" t="str">
        <f>IFERROR(VLOOKUP(第3表!$C$7,LastVal490List,M49表!G51+1,0),"…")</f>
        <v>…</v>
      </c>
      <c r="H51" s="529" t="str">
        <f>IFERROR(VLOOKUP(第3表!$C$7,LastVal490List,M49表!H51+1,0),"…")</f>
        <v>…</v>
      </c>
      <c r="I51" s="529" t="str">
        <f>IFERROR(VLOOKUP(第3表!$C$7,LastVal490List,M49表!I51+1,0),"…")</f>
        <v>…</v>
      </c>
      <c r="J51" s="529" t="str">
        <f>IFERROR(VLOOKUP(第3表!$C$7,LastVal490List,M49表!J51+1,0),"…")</f>
        <v>…</v>
      </c>
      <c r="K51" s="529" t="str">
        <f>IFERROR(VLOOKUP(第3表!$C$7,LastVal490List,M49表!K51+1,0),"…")</f>
        <v>…</v>
      </c>
      <c r="L51" s="529" t="str">
        <f>IFERROR(VLOOKUP(第3表!$C$7,LastVal490List,M49表!L51+1,0),"…")</f>
        <v>…</v>
      </c>
      <c r="M51" s="529" t="str">
        <f>IFERROR(VLOOKUP(第3表!$C$7,LastVal490List,M49表!M51+1,0),"…")</f>
        <v>…</v>
      </c>
      <c r="N51" s="529" t="str">
        <f>IFERROR(VLOOKUP(第3表!$C$7,LastVal490List,M49表!N51+1,0),"…")</f>
        <v>…</v>
      </c>
      <c r="O51" s="213" t="str">
        <f>IFERROR(VLOOKUP(第3表!$C$7,LastVal490List,M49表!O51+1,0),"…")</f>
        <v>…</v>
      </c>
      <c r="P51" s="94"/>
    </row>
    <row r="52" spans="2:16" ht="20.100000000000001" customHeight="1">
      <c r="B52" s="169" t="s">
        <v>128</v>
      </c>
      <c r="C52" s="49" t="s">
        <v>107</v>
      </c>
      <c r="D52" s="529" t="str">
        <f>IFERROR(VLOOKUP(第3表!$C$7,LastVal490List,M49表!D52+1,0),"…")</f>
        <v>…</v>
      </c>
      <c r="E52" s="529" t="str">
        <f>IFERROR(VLOOKUP(第3表!$C$7,LastVal490List,M49表!E52+1,0),"…")</f>
        <v>…</v>
      </c>
      <c r="F52" s="529" t="str">
        <f>IFERROR(VLOOKUP(第3表!$C$7,LastVal490List,M49表!F52+1,0),"…")</f>
        <v>…</v>
      </c>
      <c r="G52" s="529" t="str">
        <f>IFERROR(VLOOKUP(第3表!$C$7,LastVal490List,M49表!G52+1,0),"…")</f>
        <v>…</v>
      </c>
      <c r="H52" s="529" t="str">
        <f>IFERROR(VLOOKUP(第3表!$C$7,LastVal490List,M49表!H52+1,0),"…")</f>
        <v>…</v>
      </c>
      <c r="I52" s="529" t="str">
        <f>IFERROR(VLOOKUP(第3表!$C$7,LastVal490List,M49表!I52+1,0),"…")</f>
        <v>…</v>
      </c>
      <c r="J52" s="529" t="str">
        <f>IFERROR(VLOOKUP(第3表!$C$7,LastVal490List,M49表!J52+1,0),"…")</f>
        <v>…</v>
      </c>
      <c r="K52" s="529" t="str">
        <f>IFERROR(VLOOKUP(第3表!$C$7,LastVal490List,M49表!K52+1,0),"…")</f>
        <v>…</v>
      </c>
      <c r="L52" s="529" t="str">
        <f>IFERROR(VLOOKUP(第3表!$C$7,LastVal490List,M49表!L52+1,0),"…")</f>
        <v>…</v>
      </c>
      <c r="M52" s="529" t="str">
        <f>IFERROR(VLOOKUP(第3表!$C$7,LastVal490List,M49表!M52+1,0),"…")</f>
        <v>…</v>
      </c>
      <c r="N52" s="529" t="str">
        <f>IFERROR(VLOOKUP(第3表!$C$7,LastVal490List,M49表!N52+1,0),"…")</f>
        <v>…</v>
      </c>
      <c r="O52" s="213" t="str">
        <f>IFERROR(VLOOKUP(第3表!$C$7,LastVal490List,M49表!O52+1,0),"…")</f>
        <v>…</v>
      </c>
      <c r="P52" s="94"/>
    </row>
    <row r="53" spans="2:16" ht="20.100000000000001" customHeight="1">
      <c r="B53" s="169" t="s">
        <v>129</v>
      </c>
      <c r="C53" s="49" t="s">
        <v>108</v>
      </c>
      <c r="D53" s="529" t="str">
        <f>IFERROR(VLOOKUP(第3表!$C$7,LastVal490List,M49表!D53+1,0),"…")</f>
        <v>…</v>
      </c>
      <c r="E53" s="529" t="str">
        <f>IFERROR(VLOOKUP(第3表!$C$7,LastVal490List,M49表!E53+1,0),"…")</f>
        <v>…</v>
      </c>
      <c r="F53" s="529" t="str">
        <f>IFERROR(VLOOKUP(第3表!$C$7,LastVal490List,M49表!F53+1,0),"…")</f>
        <v>…</v>
      </c>
      <c r="G53" s="529" t="str">
        <f>IFERROR(VLOOKUP(第3表!$C$7,LastVal490List,M49表!G53+1,0),"…")</f>
        <v>…</v>
      </c>
      <c r="H53" s="529" t="str">
        <f>IFERROR(VLOOKUP(第3表!$C$7,LastVal490List,M49表!H53+1,0),"…")</f>
        <v>…</v>
      </c>
      <c r="I53" s="529" t="str">
        <f>IFERROR(VLOOKUP(第3表!$C$7,LastVal490List,M49表!I53+1,0),"…")</f>
        <v>…</v>
      </c>
      <c r="J53" s="529" t="str">
        <f>IFERROR(VLOOKUP(第3表!$C$7,LastVal490List,M49表!J53+1,0),"…")</f>
        <v>…</v>
      </c>
      <c r="K53" s="529" t="str">
        <f>IFERROR(VLOOKUP(第3表!$C$7,LastVal490List,M49表!K53+1,0),"…")</f>
        <v>…</v>
      </c>
      <c r="L53" s="529" t="str">
        <f>IFERROR(VLOOKUP(第3表!$C$7,LastVal490List,M49表!L53+1,0),"…")</f>
        <v>…</v>
      </c>
      <c r="M53" s="529" t="str">
        <f>IFERROR(VLOOKUP(第3表!$C$7,LastVal490List,M49表!M53+1,0),"…")</f>
        <v>…</v>
      </c>
      <c r="N53" s="529" t="str">
        <f>IFERROR(VLOOKUP(第3表!$C$7,LastVal490List,M49表!N53+1,0),"…")</f>
        <v>…</v>
      </c>
      <c r="O53" s="213" t="str">
        <f>IFERROR(VLOOKUP(第3表!$C$7,LastVal490List,M49表!O53+1,0),"…")</f>
        <v>…</v>
      </c>
      <c r="P53" s="94"/>
    </row>
    <row r="54" spans="2:16" ht="20.100000000000001" customHeight="1">
      <c r="B54" s="173" t="s">
        <v>71</v>
      </c>
      <c r="C54" s="208" t="s">
        <v>109</v>
      </c>
      <c r="D54" s="213" t="str">
        <f>IFERROR(VLOOKUP(第3表!$C$7,LastVal490List,M49表!D54+1,0),"…")</f>
        <v>…</v>
      </c>
      <c r="E54" s="213" t="str">
        <f>IFERROR(VLOOKUP(第3表!$C$7,LastVal490List,M49表!E54+1,0),"…")</f>
        <v>…</v>
      </c>
      <c r="F54" s="213" t="str">
        <f>IFERROR(VLOOKUP(第3表!$C$7,LastVal490List,M49表!F54+1,0),"…")</f>
        <v>…</v>
      </c>
      <c r="G54" s="213" t="str">
        <f>IFERROR(VLOOKUP(第3表!$C$7,LastVal490List,M49表!G54+1,0),"…")</f>
        <v>…</v>
      </c>
      <c r="H54" s="213" t="str">
        <f>IFERROR(VLOOKUP(第3表!$C$7,LastVal490List,M49表!H54+1,0),"…")</f>
        <v>…</v>
      </c>
      <c r="I54" s="213" t="str">
        <f>IFERROR(VLOOKUP(第3表!$C$7,LastVal490List,M49表!I54+1,0),"…")</f>
        <v>…</v>
      </c>
      <c r="J54" s="213" t="str">
        <f>IFERROR(VLOOKUP(第3表!$C$7,LastVal490List,M49表!J54+1,0),"…")</f>
        <v>…</v>
      </c>
      <c r="K54" s="213" t="str">
        <f>IFERROR(VLOOKUP(第3表!$C$7,LastVal490List,M49表!K54+1,0),"…")</f>
        <v>…</v>
      </c>
      <c r="L54" s="213" t="str">
        <f>IFERROR(VLOOKUP(第3表!$C$7,LastVal490List,M49表!L54+1,0),"…")</f>
        <v>…</v>
      </c>
      <c r="M54" s="213" t="str">
        <f>IFERROR(VLOOKUP(第3表!$C$7,LastVal490List,M49表!M54+1,0),"…")</f>
        <v>…</v>
      </c>
      <c r="N54" s="213" t="str">
        <f>IFERROR(VLOOKUP(第3表!$C$7,LastVal490List,M49表!N54+1,0),"…")</f>
        <v>…</v>
      </c>
      <c r="O54" s="213" t="str">
        <f>IFERROR(VLOOKUP(第3表!$C$7,LastVal490List,M49表!O54+1,0),"…")</f>
        <v>…</v>
      </c>
      <c r="P54" s="94"/>
    </row>
    <row r="55" spans="2:16" ht="20.100000000000001" customHeight="1">
      <c r="B55" s="174" t="s">
        <v>277</v>
      </c>
      <c r="C55" s="50" t="s">
        <v>110</v>
      </c>
      <c r="D55" s="529" t="str">
        <f>IFERROR(VLOOKUP(第3表!$C$7,LastVal490List,M49表!D55+1,0),"…")</f>
        <v>…</v>
      </c>
      <c r="E55" s="529" t="str">
        <f>IFERROR(VLOOKUP(第3表!$C$7,LastVal490List,M49表!E55+1,0),"…")</f>
        <v>…</v>
      </c>
      <c r="F55" s="529" t="str">
        <f>IFERROR(VLOOKUP(第3表!$C$7,LastVal490List,M49表!F55+1,0),"…")</f>
        <v>…</v>
      </c>
      <c r="G55" s="529" t="str">
        <f>IFERROR(VLOOKUP(第3表!$C$7,LastVal490List,M49表!G55+1,0),"…")</f>
        <v>…</v>
      </c>
      <c r="H55" s="529" t="str">
        <f>IFERROR(VLOOKUP(第3表!$C$7,LastVal490List,M49表!H55+1,0),"…")</f>
        <v>…</v>
      </c>
      <c r="I55" s="529" t="str">
        <f>IFERROR(VLOOKUP(第3表!$C$7,LastVal490List,M49表!I55+1,0),"…")</f>
        <v>…</v>
      </c>
      <c r="J55" s="529" t="str">
        <f>IFERROR(VLOOKUP(第3表!$C$7,LastVal490List,M49表!J55+1,0),"…")</f>
        <v>…</v>
      </c>
      <c r="K55" s="529" t="str">
        <f>IFERROR(VLOOKUP(第3表!$C$7,LastVal490List,M49表!K55+1,0),"…")</f>
        <v>…</v>
      </c>
      <c r="L55" s="529" t="str">
        <f>IFERROR(VLOOKUP(第3表!$C$7,LastVal490List,M49表!L55+1,0),"…")</f>
        <v>…</v>
      </c>
      <c r="M55" s="529" t="str">
        <f>IFERROR(VLOOKUP(第3表!$C$7,LastVal490List,M49表!M55+1,0),"…")</f>
        <v>…</v>
      </c>
      <c r="N55" s="529" t="str">
        <f>IFERROR(VLOOKUP(第3表!$C$7,LastVal490List,M49表!N55+1,0),"…")</f>
        <v>…</v>
      </c>
      <c r="O55" s="213" t="str">
        <f>IFERROR(VLOOKUP(第3表!$C$7,LastVal490List,M49表!O55+1,0),"…")</f>
        <v>…</v>
      </c>
      <c r="P55" s="37"/>
    </row>
    <row r="56" spans="2:16">
      <c r="D56" s="266"/>
      <c r="E56" s="266"/>
      <c r="F56" s="266"/>
      <c r="G56" s="266"/>
      <c r="H56" s="266"/>
      <c r="I56" s="266"/>
      <c r="J56" s="266"/>
      <c r="K56" s="266"/>
      <c r="L56" s="266"/>
      <c r="M56" s="266"/>
      <c r="N56" s="266"/>
      <c r="O56" s="266"/>
    </row>
    <row r="69" spans="2:32" ht="14.25">
      <c r="B69" s="94"/>
      <c r="J69" s="101"/>
      <c r="K69" s="102"/>
      <c r="L69" s="102"/>
      <c r="M69" s="102"/>
      <c r="N69" s="102"/>
      <c r="O69" s="102"/>
      <c r="P69" s="102"/>
      <c r="S69" s="103"/>
      <c r="T69" s="103"/>
      <c r="U69" s="104"/>
      <c r="V69" s="104"/>
      <c r="W69" s="104"/>
      <c r="X69" s="104"/>
    </row>
    <row r="70" spans="2:32" ht="14.25">
      <c r="J70" s="101"/>
      <c r="K70" s="102"/>
      <c r="L70" s="102"/>
      <c r="M70" s="102"/>
      <c r="N70" s="102"/>
      <c r="O70" s="102"/>
      <c r="P70" s="102"/>
      <c r="S70" s="103"/>
      <c r="T70" s="103"/>
      <c r="U70" s="104"/>
      <c r="V70" s="104"/>
      <c r="W70" s="104"/>
      <c r="X70" s="104"/>
    </row>
    <row r="71" spans="2:32" ht="14.25">
      <c r="H71" s="98"/>
      <c r="J71" s="101"/>
      <c r="K71" s="102"/>
      <c r="L71" s="102"/>
      <c r="M71" s="102"/>
      <c r="N71" s="102"/>
      <c r="O71" s="102"/>
      <c r="P71" s="102"/>
      <c r="S71" s="103"/>
      <c r="T71" s="103"/>
      <c r="U71" s="104"/>
      <c r="V71" s="104"/>
      <c r="W71" s="104"/>
      <c r="X71" s="104"/>
    </row>
    <row r="72" spans="2:32" ht="15" customHeight="1">
      <c r="E72" s="68"/>
      <c r="H72" s="76"/>
      <c r="J72" s="101"/>
      <c r="K72" s="102"/>
      <c r="L72" s="102"/>
      <c r="M72" s="102"/>
      <c r="N72" s="102"/>
      <c r="O72" s="102"/>
      <c r="P72" s="102"/>
      <c r="S72" s="103"/>
      <c r="T72" s="103"/>
      <c r="U72" s="104"/>
      <c r="V72" s="104"/>
      <c r="W72" s="104"/>
      <c r="X72" s="104"/>
    </row>
    <row r="73" spans="2:32" ht="14.25">
      <c r="E73" s="172"/>
      <c r="H73" s="76"/>
      <c r="J73" s="101"/>
      <c r="K73" s="102"/>
      <c r="L73" s="102"/>
      <c r="M73" s="102"/>
      <c r="N73" s="102"/>
      <c r="O73" s="102"/>
      <c r="P73" s="102"/>
      <c r="Q73" s="76"/>
      <c r="S73" s="103"/>
      <c r="T73" s="103"/>
      <c r="U73" s="104"/>
      <c r="V73" s="104"/>
      <c r="W73" s="104"/>
      <c r="X73" s="104"/>
      <c r="Y73" s="76" t="s">
        <v>486</v>
      </c>
      <c r="AF73" s="76" t="s">
        <v>487</v>
      </c>
    </row>
    <row r="74" spans="2:32" ht="14.25">
      <c r="H74" s="76"/>
      <c r="J74" s="101"/>
      <c r="K74" s="102"/>
      <c r="L74" s="102"/>
      <c r="M74" s="102"/>
      <c r="N74" s="102"/>
      <c r="O74" s="102"/>
      <c r="P74" s="102"/>
      <c r="Q74" s="76"/>
      <c r="S74" s="103"/>
      <c r="T74" s="103"/>
      <c r="U74" s="104"/>
      <c r="V74" s="104"/>
      <c r="W74" s="104"/>
      <c r="X74" s="104"/>
      <c r="Y74" s="76" t="s">
        <v>488</v>
      </c>
      <c r="AF74" s="76" t="s">
        <v>489</v>
      </c>
    </row>
    <row r="75" spans="2:32" ht="14.25">
      <c r="H75" s="76"/>
      <c r="J75" s="101"/>
      <c r="K75" s="102"/>
      <c r="L75" s="102"/>
      <c r="M75" s="102"/>
      <c r="N75" s="102"/>
      <c r="O75" s="102"/>
      <c r="P75" s="102"/>
      <c r="Q75" s="76"/>
      <c r="S75" s="103"/>
      <c r="T75" s="103"/>
      <c r="U75" s="104"/>
      <c r="V75" s="104"/>
      <c r="W75" s="104"/>
      <c r="X75" s="104"/>
      <c r="Y75" s="76" t="s">
        <v>490</v>
      </c>
      <c r="AF75" s="76" t="s">
        <v>491</v>
      </c>
    </row>
    <row r="76" spans="2:32" ht="14.25">
      <c r="H76" s="76"/>
      <c r="J76" s="101"/>
      <c r="K76" s="102"/>
      <c r="L76" s="102"/>
      <c r="M76" s="102"/>
      <c r="N76" s="102"/>
      <c r="O76" s="102"/>
      <c r="P76" s="102"/>
      <c r="Q76" s="76"/>
      <c r="S76" s="103"/>
      <c r="T76" s="103"/>
      <c r="U76" s="104"/>
      <c r="V76" s="104"/>
      <c r="W76" s="104"/>
      <c r="X76" s="104"/>
      <c r="Y76" s="76" t="s">
        <v>492</v>
      </c>
      <c r="AF76" s="76" t="s">
        <v>493</v>
      </c>
    </row>
    <row r="77" spans="2:32" ht="14.25">
      <c r="H77" s="76"/>
      <c r="J77" s="101"/>
      <c r="K77" s="102"/>
      <c r="L77" s="102"/>
      <c r="M77" s="102"/>
      <c r="N77" s="102"/>
      <c r="O77" s="102"/>
      <c r="P77" s="102"/>
      <c r="Q77" s="76"/>
      <c r="S77" s="103"/>
      <c r="T77" s="103"/>
      <c r="U77" s="104"/>
      <c r="V77" s="104"/>
      <c r="W77" s="104"/>
      <c r="X77" s="104"/>
      <c r="Y77" s="76" t="s">
        <v>494</v>
      </c>
      <c r="AF77" s="76"/>
    </row>
    <row r="78" spans="2:32" ht="14.25">
      <c r="H78" s="76"/>
      <c r="J78" s="101"/>
      <c r="K78" s="102"/>
      <c r="L78" s="102"/>
      <c r="M78" s="102"/>
      <c r="N78" s="102"/>
      <c r="O78" s="102"/>
      <c r="P78" s="102"/>
      <c r="Q78" s="76"/>
      <c r="S78" s="103"/>
      <c r="T78" s="103"/>
      <c r="U78" s="104"/>
      <c r="V78" s="104"/>
      <c r="W78" s="104"/>
      <c r="X78" s="104"/>
      <c r="Y78" s="76" t="s">
        <v>495</v>
      </c>
      <c r="AF78" s="76"/>
    </row>
    <row r="79" spans="2:32" ht="14.25">
      <c r="H79" s="76"/>
      <c r="J79" s="101"/>
      <c r="K79" s="102"/>
      <c r="L79" s="102"/>
      <c r="M79" s="102"/>
      <c r="N79" s="102"/>
      <c r="O79" s="102"/>
      <c r="P79" s="102"/>
      <c r="Q79" s="5"/>
      <c r="S79" s="103"/>
      <c r="T79" s="103"/>
      <c r="U79" s="104"/>
      <c r="V79" s="104"/>
      <c r="W79" s="104"/>
      <c r="X79" s="104"/>
      <c r="Y79" s="76" t="s">
        <v>496</v>
      </c>
    </row>
    <row r="80" spans="2:32" ht="14.25">
      <c r="H80" s="76"/>
      <c r="J80" s="101"/>
      <c r="K80" s="102"/>
      <c r="L80" s="102"/>
      <c r="M80" s="102"/>
      <c r="N80" s="102"/>
      <c r="O80" s="102"/>
      <c r="P80" s="102"/>
      <c r="S80" s="103"/>
      <c r="T80" s="103"/>
      <c r="U80" s="104"/>
      <c r="V80" s="104"/>
      <c r="W80" s="104"/>
      <c r="X80" s="104"/>
      <c r="Y80" s="76" t="s">
        <v>497</v>
      </c>
    </row>
    <row r="81" spans="9:25" ht="14.25">
      <c r="J81" s="101"/>
      <c r="K81" s="102"/>
      <c r="L81" s="102"/>
      <c r="M81" s="102"/>
      <c r="N81" s="102"/>
      <c r="O81" s="102"/>
      <c r="P81" s="102"/>
      <c r="S81" s="103"/>
      <c r="T81" s="103"/>
      <c r="U81" s="104"/>
      <c r="V81" s="104"/>
      <c r="W81" s="104"/>
      <c r="X81" s="104"/>
      <c r="Y81" s="76" t="s">
        <v>498</v>
      </c>
    </row>
    <row r="82" spans="9:25" ht="14.25">
      <c r="J82" s="101"/>
      <c r="K82" s="102"/>
      <c r="L82" s="102"/>
      <c r="M82" s="102"/>
      <c r="N82" s="102"/>
      <c r="O82" s="102"/>
      <c r="P82" s="102"/>
      <c r="Q82" s="102"/>
      <c r="S82" s="103"/>
      <c r="T82" s="103"/>
      <c r="U82" s="104"/>
      <c r="V82" s="104"/>
      <c r="W82" s="104"/>
      <c r="X82" s="104"/>
      <c r="Y82" s="76" t="s">
        <v>499</v>
      </c>
    </row>
    <row r="83" spans="9:25" ht="14.25">
      <c r="J83" s="101"/>
      <c r="K83" s="102"/>
      <c r="L83" s="102"/>
      <c r="M83" s="102"/>
      <c r="N83" s="102"/>
      <c r="O83" s="102"/>
      <c r="P83" s="102"/>
      <c r="Q83" s="102"/>
      <c r="S83" s="103"/>
      <c r="T83" s="103"/>
      <c r="U83" s="104"/>
      <c r="V83" s="104"/>
      <c r="W83" s="104"/>
      <c r="X83" s="104"/>
      <c r="Y83" s="76" t="s">
        <v>500</v>
      </c>
    </row>
    <row r="84" spans="9:25" ht="14.25">
      <c r="J84" s="101"/>
      <c r="K84" s="102"/>
      <c r="L84" s="102"/>
      <c r="M84" s="102"/>
      <c r="N84" s="102"/>
      <c r="O84" s="102"/>
      <c r="P84" s="102"/>
      <c r="Q84" s="102"/>
      <c r="S84" s="103"/>
      <c r="T84" s="103"/>
      <c r="U84" s="104"/>
      <c r="V84" s="104"/>
      <c r="W84" s="104"/>
      <c r="X84" s="104"/>
      <c r="Y84" s="76" t="s">
        <v>501</v>
      </c>
    </row>
    <row r="85" spans="9:25" ht="14.25">
      <c r="J85" s="101"/>
      <c r="K85" s="102"/>
      <c r="L85" s="102"/>
      <c r="M85" s="102"/>
      <c r="N85" s="102"/>
      <c r="O85" s="102"/>
      <c r="P85" s="102"/>
      <c r="Q85" s="102"/>
      <c r="R85" s="102"/>
      <c r="S85" s="103"/>
      <c r="T85" s="103"/>
      <c r="U85" s="104"/>
      <c r="V85" s="104"/>
      <c r="W85" s="104"/>
      <c r="X85" s="104"/>
      <c r="Y85" s="76" t="s">
        <v>502</v>
      </c>
    </row>
    <row r="86" spans="9:25" ht="14.25">
      <c r="J86" s="105"/>
      <c r="K86" s="106"/>
      <c r="L86" s="106"/>
      <c r="M86" s="106"/>
      <c r="N86" s="106"/>
      <c r="O86" s="106"/>
      <c r="P86" s="106"/>
      <c r="Q86" s="106"/>
      <c r="R86" s="106"/>
      <c r="S86" s="99"/>
      <c r="T86" s="99"/>
      <c r="U86" s="100"/>
      <c r="V86" s="100"/>
      <c r="W86" s="100"/>
      <c r="X86" s="100"/>
      <c r="Y86" s="76" t="s">
        <v>503</v>
      </c>
    </row>
    <row r="87" spans="9:25" ht="14.25">
      <c r="J87" s="105"/>
      <c r="K87" s="106"/>
      <c r="L87" s="106"/>
      <c r="M87" s="106"/>
      <c r="N87" s="106"/>
      <c r="O87" s="106"/>
      <c r="P87" s="106"/>
      <c r="Q87" s="106"/>
      <c r="R87" s="106"/>
      <c r="S87" s="99"/>
      <c r="T87" s="99"/>
      <c r="U87" s="100"/>
      <c r="V87" s="100"/>
      <c r="W87" s="100"/>
      <c r="X87" s="100"/>
      <c r="Y87" s="76" t="s">
        <v>504</v>
      </c>
    </row>
    <row r="88" spans="9:25" ht="13.5">
      <c r="J88" s="102"/>
      <c r="K88" s="102"/>
      <c r="L88" s="102"/>
      <c r="M88" s="102"/>
      <c r="N88" s="102"/>
      <c r="O88" s="102"/>
      <c r="P88" s="102"/>
      <c r="Q88" s="102"/>
      <c r="R88" s="102"/>
      <c r="S88" s="107"/>
      <c r="T88" s="107"/>
      <c r="Y88" s="76" t="s">
        <v>505</v>
      </c>
    </row>
    <row r="89" spans="9:25" ht="13.5">
      <c r="J89" s="76"/>
      <c r="K89" s="76"/>
      <c r="L89" s="76"/>
      <c r="M89" s="76"/>
      <c r="N89" s="76"/>
      <c r="O89" s="76"/>
      <c r="P89" s="76"/>
      <c r="Q89" s="76"/>
      <c r="R89" s="76"/>
      <c r="Y89" s="76" t="s">
        <v>506</v>
      </c>
    </row>
    <row r="90" spans="9:25" ht="13.5">
      <c r="J90" s="76"/>
      <c r="K90" s="76"/>
      <c r="L90" s="76"/>
      <c r="M90" s="76"/>
      <c r="N90" s="76"/>
      <c r="O90" s="76"/>
      <c r="P90" s="76"/>
      <c r="Q90" s="76"/>
      <c r="R90" s="76"/>
    </row>
    <row r="91" spans="9:25" ht="13.5">
      <c r="I91" s="76"/>
    </row>
    <row r="92" spans="9:25" ht="13.5">
      <c r="I92" s="76"/>
    </row>
    <row r="93" spans="9:25" ht="13.5">
      <c r="I93" s="76"/>
    </row>
    <row r="94" spans="9:25" ht="13.5">
      <c r="I94" s="76"/>
    </row>
    <row r="95" spans="9:25" ht="13.5">
      <c r="I95" s="76"/>
    </row>
    <row r="96" spans="9:25" ht="13.5">
      <c r="I96" s="76"/>
    </row>
    <row r="97" spans="9:9" ht="13.5">
      <c r="I97" s="76"/>
    </row>
    <row r="98" spans="9:9" ht="13.5">
      <c r="I98" s="76"/>
    </row>
    <row r="99" spans="9:9" ht="13.5">
      <c r="I99" s="76"/>
    </row>
    <row r="100" spans="9:9" ht="13.5">
      <c r="I100" s="76"/>
    </row>
    <row r="101" spans="9:9" ht="13.5">
      <c r="I101" s="76"/>
    </row>
    <row r="102" spans="9:9" ht="13.5">
      <c r="I102" s="76"/>
    </row>
    <row r="103" spans="9:9" ht="13.5">
      <c r="I103" s="76"/>
    </row>
  </sheetData>
  <sheetProtection selectLockedCells="1"/>
  <mergeCells count="3">
    <mergeCell ref="L4:L6"/>
    <mergeCell ref="M5:O5"/>
    <mergeCell ref="AK19:AL20"/>
  </mergeCells>
  <phoneticPr fontId="11"/>
  <printOptions horizontalCentered="1"/>
  <pageMargins left="0.35433070866141736" right="0.19685039370078741" top="0.47244094488188981" bottom="0.47244094488188981" header="0.27559055118110237" footer="0.27559055118110237"/>
  <pageSetup paperSize="8" scale="44" orientation="landscape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autoPageBreaks="0" fitToPage="1"/>
  </sheetPr>
  <dimension ref="A1:AX77"/>
  <sheetViews>
    <sheetView showGridLines="0" zoomScale="85" zoomScaleNormal="85" zoomScaleSheetLayoutView="85" workbookViewId="0"/>
  </sheetViews>
  <sheetFormatPr defaultColWidth="9" defaultRowHeight="12"/>
  <cols>
    <col min="1" max="1" width="2.125" style="7" customWidth="1"/>
    <col min="2" max="2" width="16.375" style="7" customWidth="1"/>
    <col min="3" max="3" width="6.125" style="7" customWidth="1"/>
    <col min="4" max="33" width="10.5" style="7" customWidth="1"/>
    <col min="34" max="36" width="12.625" style="7" customWidth="1"/>
    <col min="37" max="16384" width="9" style="7"/>
  </cols>
  <sheetData>
    <row r="1" spans="1:50" ht="9" customHeight="1">
      <c r="A1" s="235"/>
      <c r="B1" s="235"/>
      <c r="C1" s="236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</row>
    <row r="2" spans="1:50" ht="21.75" customHeight="1">
      <c r="A2" s="238"/>
      <c r="B2" s="238"/>
      <c r="C2" s="238"/>
      <c r="D2" s="238"/>
      <c r="E2" s="239"/>
      <c r="F2" s="237"/>
      <c r="G2" s="240"/>
      <c r="H2" s="235"/>
      <c r="I2" s="235"/>
      <c r="J2" s="237"/>
      <c r="K2" s="237"/>
      <c r="P2" s="235"/>
      <c r="Q2" s="387" t="s">
        <v>411</v>
      </c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4" t="s">
        <v>0</v>
      </c>
      <c r="AF2" s="235"/>
      <c r="AG2" s="235"/>
      <c r="AH2" s="235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</row>
    <row r="3" spans="1:50" ht="14.25">
      <c r="A3" s="235"/>
      <c r="B3" s="242"/>
      <c r="C3" s="242"/>
      <c r="D3" s="242"/>
      <c r="E3" s="236"/>
      <c r="F3" s="237"/>
      <c r="G3" s="235"/>
      <c r="H3" s="235"/>
      <c r="I3" s="240"/>
      <c r="J3" s="237"/>
      <c r="K3" s="237"/>
      <c r="P3" s="235"/>
      <c r="Q3" s="384" t="s">
        <v>404</v>
      </c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40"/>
      <c r="AF3" s="235"/>
      <c r="AG3" s="235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</row>
    <row r="4" spans="1:50" ht="14.25">
      <c r="A4" s="235"/>
      <c r="B4" s="235"/>
      <c r="C4" s="236"/>
      <c r="D4" s="235"/>
      <c r="E4" s="237"/>
      <c r="F4" s="237"/>
      <c r="G4" s="235"/>
      <c r="H4" s="235"/>
      <c r="I4" s="235"/>
      <c r="J4" s="237"/>
      <c r="K4" s="237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759" t="s">
        <v>244</v>
      </c>
      <c r="AF4" s="240"/>
      <c r="AG4" s="241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</row>
    <row r="5" spans="1:50" ht="14.25">
      <c r="A5" s="236"/>
      <c r="B5" s="236"/>
      <c r="C5" s="236"/>
      <c r="D5" s="236"/>
      <c r="E5" s="240"/>
      <c r="F5" s="240"/>
      <c r="G5" s="225"/>
      <c r="H5" s="240"/>
      <c r="I5" s="240"/>
      <c r="J5" s="237"/>
      <c r="K5" s="237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759"/>
      <c r="AF5" s="241"/>
      <c r="AG5" s="241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</row>
    <row r="6" spans="1:50" ht="14.25">
      <c r="A6" s="236"/>
      <c r="B6" s="236"/>
      <c r="C6" s="236"/>
      <c r="D6" s="236"/>
      <c r="E6" s="240"/>
      <c r="F6" s="240"/>
      <c r="G6" s="225"/>
      <c r="H6" s="240"/>
      <c r="I6" s="240"/>
      <c r="J6" s="237"/>
      <c r="K6" s="237"/>
      <c r="P6" s="240"/>
      <c r="Q6" s="240"/>
      <c r="R6" s="240"/>
      <c r="S6" s="240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760"/>
      <c r="AF6" s="243"/>
      <c r="AG6" s="244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  <c r="AV6" s="237"/>
      <c r="AW6" s="237"/>
    </row>
    <row r="7" spans="1:50" ht="17.25" customHeight="1">
      <c r="A7" s="235"/>
      <c r="B7" s="265" t="s">
        <v>402</v>
      </c>
      <c r="C7" s="245"/>
      <c r="D7" s="228"/>
      <c r="E7" s="237"/>
      <c r="F7" s="237"/>
      <c r="G7" s="225"/>
      <c r="H7" s="240"/>
      <c r="I7" s="240"/>
      <c r="J7" s="237"/>
      <c r="K7" s="237"/>
      <c r="P7" s="240"/>
      <c r="Q7" s="240"/>
      <c r="R7" s="240"/>
      <c r="S7" s="240"/>
      <c r="T7" s="240"/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29" t="str">
        <f>"令和      "&amp;DBCS(LEFTB(B7,2))&amp;"     年度分報告"</f>
        <v>令和      ０７     年度分報告</v>
      </c>
      <c r="AF7" s="230"/>
      <c r="AG7" s="230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  <c r="AU7" s="237"/>
      <c r="AV7" s="237"/>
      <c r="AW7" s="237"/>
    </row>
    <row r="8" spans="1:50" ht="14.25">
      <c r="A8" s="241"/>
      <c r="B8" s="231" t="s">
        <v>279</v>
      </c>
      <c r="C8" s="240"/>
      <c r="D8" s="240"/>
      <c r="E8" s="246"/>
      <c r="F8" s="240"/>
      <c r="G8" s="225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1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</row>
    <row r="9" spans="1:50" s="323" customFormat="1" ht="21" customHeight="1">
      <c r="B9" s="322" t="s">
        <v>350</v>
      </c>
      <c r="C9" s="322"/>
      <c r="D9" s="322"/>
      <c r="E9" s="322"/>
      <c r="F9" s="322"/>
      <c r="H9" s="325"/>
      <c r="I9" s="325"/>
      <c r="J9" s="325"/>
      <c r="K9" s="325"/>
      <c r="L9" s="325"/>
      <c r="N9" s="761"/>
      <c r="O9" s="761"/>
      <c r="P9" s="761"/>
      <c r="Q9" s="761"/>
      <c r="R9" s="761"/>
    </row>
    <row r="10" spans="1:50" s="323" customFormat="1" ht="21" customHeight="1">
      <c r="B10" s="762" t="s">
        <v>351</v>
      </c>
      <c r="C10" s="763"/>
      <c r="D10" s="763"/>
      <c r="E10" s="763"/>
      <c r="F10" s="764"/>
      <c r="G10" s="324"/>
      <c r="H10" s="357"/>
      <c r="I10" s="357"/>
      <c r="J10" s="357"/>
      <c r="K10" s="325"/>
      <c r="L10" s="325"/>
      <c r="N10" s="761"/>
      <c r="O10" s="761"/>
      <c r="P10" s="761"/>
      <c r="Q10" s="761"/>
    </row>
    <row r="11" spans="1:50" s="323" customFormat="1" ht="21" customHeight="1">
      <c r="B11" s="762" t="s">
        <v>352</v>
      </c>
      <c r="C11" s="763"/>
      <c r="D11" s="763"/>
      <c r="E11" s="763"/>
      <c r="F11" s="764"/>
      <c r="G11" s="324"/>
      <c r="H11" s="358"/>
      <c r="I11" s="358"/>
      <c r="J11" s="358"/>
      <c r="K11" s="358"/>
      <c r="L11" s="358"/>
      <c r="N11" s="761"/>
      <c r="O11" s="761"/>
      <c r="P11" s="761"/>
      <c r="Q11" s="761"/>
    </row>
    <row r="12" spans="1:50" s="323" customFormat="1" ht="21" customHeight="1">
      <c r="B12" s="762" t="s">
        <v>353</v>
      </c>
      <c r="C12" s="763"/>
      <c r="D12" s="763"/>
      <c r="E12" s="763"/>
      <c r="F12" s="764"/>
      <c r="G12" s="324"/>
      <c r="H12" s="359"/>
      <c r="I12" s="359"/>
      <c r="J12" s="359"/>
      <c r="K12" s="359"/>
      <c r="L12" s="359"/>
      <c r="M12" s="360"/>
      <c r="N12" s="761"/>
      <c r="O12" s="761"/>
      <c r="P12" s="761"/>
      <c r="Q12" s="761"/>
    </row>
    <row r="13" spans="1:50" s="317" customFormat="1" ht="21" customHeight="1">
      <c r="B13" s="318"/>
      <c r="C13" s="318"/>
      <c r="D13" s="321"/>
      <c r="E13" s="320"/>
      <c r="F13" s="320"/>
      <c r="G13" s="320"/>
      <c r="H13" s="320"/>
      <c r="I13" s="320"/>
      <c r="J13" s="320"/>
      <c r="K13" s="320"/>
      <c r="L13" s="320"/>
      <c r="M13" s="356"/>
    </row>
    <row r="14" spans="1:50" s="317" customFormat="1" ht="21" customHeight="1">
      <c r="B14" s="325" t="s">
        <v>354</v>
      </c>
    </row>
    <row r="15" spans="1:50" ht="21" customHeight="1">
      <c r="A15" s="237"/>
      <c r="B15" s="235" t="s">
        <v>397</v>
      </c>
      <c r="C15" s="237"/>
      <c r="D15" s="237"/>
      <c r="E15" s="237"/>
      <c r="F15" s="237"/>
      <c r="G15" s="237"/>
      <c r="H15" s="237"/>
      <c r="I15" s="237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</row>
    <row r="16" spans="1:50" ht="18" customHeight="1">
      <c r="A16" s="237"/>
      <c r="B16" s="247"/>
      <c r="C16" s="262"/>
      <c r="D16" s="508"/>
      <c r="E16" s="509"/>
      <c r="F16" s="765" t="s">
        <v>405</v>
      </c>
      <c r="G16" s="766"/>
      <c r="H16" s="362"/>
      <c r="I16" s="362"/>
      <c r="J16" s="362"/>
      <c r="K16" s="259"/>
      <c r="L16" s="259"/>
      <c r="M16" s="259"/>
      <c r="N16" s="259"/>
      <c r="O16" s="257" t="s">
        <v>272</v>
      </c>
      <c r="P16" s="250"/>
      <c r="Q16" s="257" t="s">
        <v>273</v>
      </c>
      <c r="R16" s="258"/>
      <c r="S16" s="250"/>
      <c r="T16" s="259"/>
      <c r="U16" s="259"/>
      <c r="V16" s="249" t="s">
        <v>274</v>
      </c>
      <c r="W16" s="258"/>
      <c r="X16" s="258"/>
      <c r="Y16" s="258"/>
      <c r="Z16" s="258"/>
      <c r="AA16" s="250"/>
      <c r="AB16" s="259"/>
      <c r="AC16" s="259"/>
      <c r="AD16" s="259"/>
      <c r="AE16" s="259"/>
      <c r="AF16" s="259"/>
      <c r="AG16" s="237"/>
      <c r="AH16" s="237"/>
    </row>
    <row r="17" spans="1:38" ht="18" customHeight="1">
      <c r="A17" s="237"/>
      <c r="B17" s="251"/>
      <c r="C17" s="252"/>
      <c r="D17" s="260"/>
      <c r="E17" s="260"/>
      <c r="F17" s="259"/>
      <c r="G17" s="259"/>
      <c r="H17" s="260"/>
      <c r="I17" s="260"/>
      <c r="J17" s="260"/>
      <c r="K17" s="260"/>
      <c r="L17" s="260"/>
      <c r="M17" s="260"/>
      <c r="N17" s="260"/>
      <c r="O17" s="259"/>
      <c r="P17" s="259"/>
      <c r="Q17" s="259"/>
      <c r="R17" s="259"/>
      <c r="S17" s="247"/>
      <c r="T17" s="260"/>
      <c r="U17" s="260"/>
      <c r="V17" s="249" t="s">
        <v>275</v>
      </c>
      <c r="W17" s="258"/>
      <c r="X17" s="250"/>
      <c r="Y17" s="249" t="s">
        <v>276</v>
      </c>
      <c r="Z17" s="258"/>
      <c r="AA17" s="250"/>
      <c r="AB17" s="260"/>
      <c r="AC17" s="260"/>
      <c r="AD17" s="260"/>
      <c r="AE17" s="260"/>
      <c r="AF17" s="260"/>
      <c r="AG17" s="237"/>
      <c r="AH17" s="237"/>
    </row>
    <row r="18" spans="1:38" ht="73.5" customHeight="1">
      <c r="A18" s="237"/>
      <c r="B18" s="251"/>
      <c r="C18" s="252"/>
      <c r="D18" s="260"/>
      <c r="E18" s="260"/>
      <c r="F18" s="260"/>
      <c r="G18" s="260"/>
      <c r="H18" s="260"/>
      <c r="I18" s="260"/>
      <c r="J18" s="260"/>
      <c r="K18" s="260"/>
      <c r="L18" s="260"/>
      <c r="M18" s="260"/>
      <c r="N18" s="260"/>
      <c r="O18" s="260"/>
      <c r="P18" s="260"/>
      <c r="Q18" s="260"/>
      <c r="R18" s="260"/>
      <c r="S18" s="251"/>
      <c r="T18" s="260"/>
      <c r="U18" s="260"/>
      <c r="V18" s="259"/>
      <c r="W18" s="259"/>
      <c r="X18" s="259"/>
      <c r="Y18" s="259"/>
      <c r="Z18" s="259"/>
      <c r="AA18" s="259"/>
      <c r="AB18" s="260"/>
      <c r="AC18" s="260"/>
      <c r="AD18" s="260"/>
      <c r="AE18" s="260"/>
      <c r="AF18" s="260"/>
      <c r="AG18" s="237"/>
      <c r="AH18" s="237"/>
    </row>
    <row r="19" spans="1:38">
      <c r="A19" s="237"/>
      <c r="B19" s="253"/>
      <c r="C19" s="254"/>
      <c r="D19" s="232" t="s">
        <v>87</v>
      </c>
      <c r="E19" s="232" t="s">
        <v>5</v>
      </c>
      <c r="F19" s="232" t="s">
        <v>6</v>
      </c>
      <c r="G19" s="232" t="s">
        <v>7</v>
      </c>
      <c r="H19" s="232" t="s">
        <v>8</v>
      </c>
      <c r="I19" s="232" t="s">
        <v>9</v>
      </c>
      <c r="J19" s="232" t="s">
        <v>10</v>
      </c>
      <c r="K19" s="232" t="s">
        <v>11</v>
      </c>
      <c r="L19" s="232" t="s">
        <v>12</v>
      </c>
      <c r="M19" s="232" t="s">
        <v>13</v>
      </c>
      <c r="N19" s="232" t="s">
        <v>14</v>
      </c>
      <c r="O19" s="232" t="s">
        <v>15</v>
      </c>
      <c r="P19" s="232" t="s">
        <v>16</v>
      </c>
      <c r="Q19" s="232" t="s">
        <v>17</v>
      </c>
      <c r="R19" s="232" t="s">
        <v>18</v>
      </c>
      <c r="S19" s="232" t="s">
        <v>19</v>
      </c>
      <c r="T19" s="232" t="s">
        <v>20</v>
      </c>
      <c r="U19" s="232" t="s">
        <v>21</v>
      </c>
      <c r="V19" s="232" t="s">
        <v>22</v>
      </c>
      <c r="W19" s="232" t="s">
        <v>77</v>
      </c>
      <c r="X19" s="232" t="s">
        <v>78</v>
      </c>
      <c r="Y19" s="232" t="s">
        <v>79</v>
      </c>
      <c r="Z19" s="232" t="s">
        <v>80</v>
      </c>
      <c r="AA19" s="232" t="s">
        <v>81</v>
      </c>
      <c r="AB19" s="232" t="s">
        <v>82</v>
      </c>
      <c r="AC19" s="232" t="s">
        <v>83</v>
      </c>
      <c r="AD19" s="232" t="s">
        <v>84</v>
      </c>
      <c r="AE19" s="232" t="s">
        <v>85</v>
      </c>
      <c r="AF19" s="232" t="s">
        <v>86</v>
      </c>
      <c r="AG19" s="237"/>
      <c r="AH19" s="237"/>
    </row>
    <row r="20" spans="1:38" ht="22.5" customHeight="1">
      <c r="A20" s="237"/>
      <c r="B20" s="256" t="s">
        <v>99</v>
      </c>
      <c r="C20" s="233" t="s">
        <v>26</v>
      </c>
      <c r="D20" s="263">
        <v>1</v>
      </c>
      <c r="E20" s="263">
        <v>2</v>
      </c>
      <c r="F20" s="263">
        <v>3</v>
      </c>
      <c r="G20" s="263">
        <v>4</v>
      </c>
      <c r="H20" s="263">
        <v>5</v>
      </c>
      <c r="I20" s="263">
        <v>6</v>
      </c>
      <c r="J20" s="263">
        <v>7</v>
      </c>
      <c r="K20" s="263">
        <v>8</v>
      </c>
      <c r="L20" s="263">
        <v>9</v>
      </c>
      <c r="M20" s="263">
        <v>10</v>
      </c>
      <c r="N20" s="263">
        <v>11</v>
      </c>
      <c r="O20" s="263">
        <v>12</v>
      </c>
      <c r="P20" s="263">
        <v>13</v>
      </c>
      <c r="Q20" s="263">
        <v>14</v>
      </c>
      <c r="R20" s="263">
        <v>15</v>
      </c>
      <c r="S20" s="263">
        <v>16</v>
      </c>
      <c r="T20" s="263">
        <v>17</v>
      </c>
      <c r="U20" s="263">
        <v>18</v>
      </c>
      <c r="V20" s="263">
        <v>19</v>
      </c>
      <c r="W20" s="263">
        <v>20</v>
      </c>
      <c r="X20" s="263">
        <v>21</v>
      </c>
      <c r="Y20" s="263">
        <v>22</v>
      </c>
      <c r="Z20" s="263">
        <v>23</v>
      </c>
      <c r="AA20" s="263">
        <v>24</v>
      </c>
      <c r="AB20" s="263">
        <v>25</v>
      </c>
      <c r="AC20" s="263">
        <v>26</v>
      </c>
      <c r="AD20" s="263">
        <v>27</v>
      </c>
      <c r="AE20" s="263">
        <v>28</v>
      </c>
      <c r="AF20" s="263">
        <v>29</v>
      </c>
      <c r="AG20" s="237"/>
      <c r="AH20" s="237"/>
    </row>
    <row r="21" spans="1:38" ht="22.5" customHeight="1">
      <c r="A21" s="237"/>
      <c r="B21" s="255" t="s">
        <v>100</v>
      </c>
      <c r="C21" s="233" t="s">
        <v>27</v>
      </c>
      <c r="D21" s="263">
        <v>30</v>
      </c>
      <c r="E21" s="263">
        <v>31</v>
      </c>
      <c r="F21" s="263">
        <v>32</v>
      </c>
      <c r="G21" s="263">
        <v>33</v>
      </c>
      <c r="H21" s="263">
        <v>34</v>
      </c>
      <c r="I21" s="263">
        <v>35</v>
      </c>
      <c r="J21" s="263">
        <v>36</v>
      </c>
      <c r="K21" s="263">
        <v>37</v>
      </c>
      <c r="L21" s="263">
        <v>38</v>
      </c>
      <c r="M21" s="263">
        <v>39</v>
      </c>
      <c r="N21" s="263">
        <v>40</v>
      </c>
      <c r="O21" s="263">
        <v>41</v>
      </c>
      <c r="P21" s="263">
        <v>42</v>
      </c>
      <c r="Q21" s="263">
        <v>43</v>
      </c>
      <c r="R21" s="263">
        <v>44</v>
      </c>
      <c r="S21" s="263">
        <v>45</v>
      </c>
      <c r="T21" s="263">
        <v>46</v>
      </c>
      <c r="U21" s="263">
        <v>47</v>
      </c>
      <c r="V21" s="263">
        <v>48</v>
      </c>
      <c r="W21" s="263">
        <v>49</v>
      </c>
      <c r="X21" s="263">
        <v>50</v>
      </c>
      <c r="Y21" s="263">
        <v>51</v>
      </c>
      <c r="Z21" s="263">
        <v>52</v>
      </c>
      <c r="AA21" s="263">
        <v>53</v>
      </c>
      <c r="AB21" s="263">
        <v>54</v>
      </c>
      <c r="AC21" s="263">
        <v>55</v>
      </c>
      <c r="AD21" s="263">
        <v>56</v>
      </c>
      <c r="AE21" s="263">
        <v>57</v>
      </c>
      <c r="AF21" s="263">
        <v>58</v>
      </c>
      <c r="AG21" s="237"/>
      <c r="AH21" s="237"/>
    </row>
    <row r="22" spans="1:38" ht="22.5" customHeight="1">
      <c r="A22" s="237"/>
      <c r="B22" s="255" t="s">
        <v>101</v>
      </c>
      <c r="C22" s="233" t="s">
        <v>28</v>
      </c>
      <c r="D22" s="263">
        <v>59</v>
      </c>
      <c r="E22" s="263">
        <v>60</v>
      </c>
      <c r="F22" s="263">
        <v>61</v>
      </c>
      <c r="G22" s="263">
        <v>62</v>
      </c>
      <c r="H22" s="263">
        <v>63</v>
      </c>
      <c r="I22" s="263">
        <v>64</v>
      </c>
      <c r="J22" s="263">
        <v>65</v>
      </c>
      <c r="K22" s="263">
        <v>66</v>
      </c>
      <c r="L22" s="263">
        <v>67</v>
      </c>
      <c r="M22" s="263">
        <v>68</v>
      </c>
      <c r="N22" s="263">
        <v>69</v>
      </c>
      <c r="O22" s="263">
        <v>70</v>
      </c>
      <c r="P22" s="263">
        <v>71</v>
      </c>
      <c r="Q22" s="263">
        <v>72</v>
      </c>
      <c r="R22" s="263">
        <v>73</v>
      </c>
      <c r="S22" s="263">
        <v>74</v>
      </c>
      <c r="T22" s="263">
        <v>75</v>
      </c>
      <c r="U22" s="263">
        <v>76</v>
      </c>
      <c r="V22" s="263">
        <v>77</v>
      </c>
      <c r="W22" s="263">
        <v>78</v>
      </c>
      <c r="X22" s="263">
        <v>79</v>
      </c>
      <c r="Y22" s="263">
        <v>80</v>
      </c>
      <c r="Z22" s="263">
        <v>81</v>
      </c>
      <c r="AA22" s="263">
        <v>82</v>
      </c>
      <c r="AB22" s="263">
        <v>83</v>
      </c>
      <c r="AC22" s="263">
        <v>84</v>
      </c>
      <c r="AD22" s="263">
        <v>85</v>
      </c>
      <c r="AE22" s="263">
        <v>86</v>
      </c>
      <c r="AF22" s="263">
        <v>87</v>
      </c>
      <c r="AG22" s="237"/>
      <c r="AH22" s="237"/>
    </row>
    <row r="23" spans="1:38" ht="22.5" customHeight="1">
      <c r="A23" s="237"/>
      <c r="B23" s="261" t="s">
        <v>97</v>
      </c>
      <c r="C23" s="233" t="s">
        <v>29</v>
      </c>
      <c r="D23" s="263">
        <v>88</v>
      </c>
      <c r="E23" s="263">
        <v>89</v>
      </c>
      <c r="F23" s="263">
        <v>90</v>
      </c>
      <c r="G23" s="263">
        <v>91</v>
      </c>
      <c r="H23" s="263">
        <v>92</v>
      </c>
      <c r="I23" s="263">
        <v>93</v>
      </c>
      <c r="J23" s="263">
        <v>94</v>
      </c>
      <c r="K23" s="263">
        <v>95</v>
      </c>
      <c r="L23" s="263">
        <v>96</v>
      </c>
      <c r="M23" s="263">
        <v>97</v>
      </c>
      <c r="N23" s="263">
        <v>98</v>
      </c>
      <c r="O23" s="263">
        <v>99</v>
      </c>
      <c r="P23" s="263">
        <v>100</v>
      </c>
      <c r="Q23" s="263">
        <v>101</v>
      </c>
      <c r="R23" s="263">
        <v>102</v>
      </c>
      <c r="S23" s="263">
        <v>103</v>
      </c>
      <c r="T23" s="263">
        <v>104</v>
      </c>
      <c r="U23" s="263">
        <v>105</v>
      </c>
      <c r="V23" s="263">
        <v>106</v>
      </c>
      <c r="W23" s="263">
        <v>107</v>
      </c>
      <c r="X23" s="263">
        <v>108</v>
      </c>
      <c r="Y23" s="263">
        <v>109</v>
      </c>
      <c r="Z23" s="263">
        <v>110</v>
      </c>
      <c r="AA23" s="263">
        <v>111</v>
      </c>
      <c r="AB23" s="263">
        <v>112</v>
      </c>
      <c r="AC23" s="263">
        <v>113</v>
      </c>
      <c r="AD23" s="263">
        <v>114</v>
      </c>
      <c r="AE23" s="263">
        <v>115</v>
      </c>
      <c r="AF23" s="263">
        <v>116</v>
      </c>
      <c r="AG23" s="237"/>
      <c r="AH23" s="237"/>
    </row>
    <row r="24" spans="1:38" ht="22.5" customHeight="1">
      <c r="A24" s="237"/>
      <c r="B24" s="255" t="s">
        <v>98</v>
      </c>
      <c r="C24" s="233" t="s">
        <v>30</v>
      </c>
      <c r="D24" s="263">
        <v>117</v>
      </c>
      <c r="E24" s="263">
        <v>118</v>
      </c>
      <c r="F24" s="263">
        <v>119</v>
      </c>
      <c r="G24" s="263">
        <v>120</v>
      </c>
      <c r="H24" s="263">
        <v>121</v>
      </c>
      <c r="I24" s="263">
        <v>122</v>
      </c>
      <c r="J24" s="263">
        <v>123</v>
      </c>
      <c r="K24" s="263">
        <v>124</v>
      </c>
      <c r="L24" s="263">
        <v>125</v>
      </c>
      <c r="M24" s="263">
        <v>126</v>
      </c>
      <c r="N24" s="263">
        <v>127</v>
      </c>
      <c r="O24" s="263">
        <v>128</v>
      </c>
      <c r="P24" s="263">
        <v>129</v>
      </c>
      <c r="Q24" s="263">
        <v>130</v>
      </c>
      <c r="R24" s="263">
        <v>131</v>
      </c>
      <c r="S24" s="263">
        <v>132</v>
      </c>
      <c r="T24" s="263">
        <v>133</v>
      </c>
      <c r="U24" s="263">
        <v>134</v>
      </c>
      <c r="V24" s="263">
        <v>135</v>
      </c>
      <c r="W24" s="263">
        <v>136</v>
      </c>
      <c r="X24" s="263">
        <v>137</v>
      </c>
      <c r="Y24" s="263">
        <v>138</v>
      </c>
      <c r="Z24" s="263">
        <v>139</v>
      </c>
      <c r="AA24" s="263">
        <v>140</v>
      </c>
      <c r="AB24" s="263">
        <v>141</v>
      </c>
      <c r="AC24" s="263">
        <v>142</v>
      </c>
      <c r="AD24" s="263">
        <v>143</v>
      </c>
      <c r="AE24" s="263">
        <v>144</v>
      </c>
      <c r="AF24" s="263">
        <v>145</v>
      </c>
      <c r="AG24" s="351"/>
      <c r="AH24" s="352"/>
    </row>
    <row r="25" spans="1:38" ht="12" customHeight="1">
      <c r="A25" s="237"/>
      <c r="B25" s="237"/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352"/>
      <c r="AL25" s="352"/>
    </row>
    <row r="26" spans="1:38" s="317" customFormat="1" ht="21" customHeight="1">
      <c r="B26" s="325" t="s">
        <v>354</v>
      </c>
      <c r="C26" s="318"/>
      <c r="D26" s="318"/>
      <c r="E26" s="318"/>
      <c r="F26" s="318"/>
    </row>
    <row r="27" spans="1:38" ht="21" customHeight="1">
      <c r="B27" s="71" t="s">
        <v>358</v>
      </c>
    </row>
    <row r="28" spans="1:38" ht="32.1" customHeight="1">
      <c r="A28" s="237"/>
      <c r="B28" s="247"/>
      <c r="C28" s="248"/>
      <c r="D28" s="769" t="s">
        <v>362</v>
      </c>
      <c r="E28" s="770"/>
      <c r="F28" s="769" t="s">
        <v>365</v>
      </c>
      <c r="G28" s="770"/>
      <c r="H28" s="769" t="s">
        <v>363</v>
      </c>
      <c r="I28" s="770"/>
      <c r="J28" s="769" t="s">
        <v>366</v>
      </c>
      <c r="K28" s="770"/>
      <c r="L28" s="769" t="s">
        <v>364</v>
      </c>
      <c r="M28" s="770"/>
      <c r="N28" s="771" t="s">
        <v>98</v>
      </c>
      <c r="O28" s="772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</row>
    <row r="29" spans="1:38" ht="28.5" customHeight="1">
      <c r="A29" s="237"/>
      <c r="B29" s="767" t="s">
        <v>399</v>
      </c>
      <c r="C29" s="248"/>
      <c r="D29" s="363" t="s">
        <v>360</v>
      </c>
      <c r="E29" s="363" t="s">
        <v>361</v>
      </c>
      <c r="F29" s="363" t="s">
        <v>360</v>
      </c>
      <c r="G29" s="363" t="s">
        <v>361</v>
      </c>
      <c r="H29" s="363" t="s">
        <v>360</v>
      </c>
      <c r="I29" s="363" t="s">
        <v>361</v>
      </c>
      <c r="J29" s="363" t="s">
        <v>360</v>
      </c>
      <c r="K29" s="363" t="s">
        <v>361</v>
      </c>
      <c r="L29" s="363" t="s">
        <v>360</v>
      </c>
      <c r="M29" s="363" t="s">
        <v>361</v>
      </c>
      <c r="N29" s="363" t="s">
        <v>360</v>
      </c>
      <c r="O29" s="363" t="s">
        <v>361</v>
      </c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</row>
    <row r="30" spans="1:38">
      <c r="A30" s="237"/>
      <c r="B30" s="768"/>
      <c r="C30" s="254"/>
      <c r="D30" s="364" t="s">
        <v>4</v>
      </c>
      <c r="E30" s="364" t="s">
        <v>5</v>
      </c>
      <c r="F30" s="364" t="s">
        <v>6</v>
      </c>
      <c r="G30" s="364" t="s">
        <v>7</v>
      </c>
      <c r="H30" s="364" t="s">
        <v>8</v>
      </c>
      <c r="I30" s="364" t="s">
        <v>9</v>
      </c>
      <c r="J30" s="364" t="s">
        <v>10</v>
      </c>
      <c r="K30" s="364" t="s">
        <v>11</v>
      </c>
      <c r="L30" s="364" t="s">
        <v>12</v>
      </c>
      <c r="M30" s="364" t="s">
        <v>13</v>
      </c>
      <c r="N30" s="364" t="s">
        <v>14</v>
      </c>
      <c r="O30" s="364" t="s">
        <v>15</v>
      </c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</row>
    <row r="31" spans="1:38" ht="22.5" customHeight="1">
      <c r="A31" s="237"/>
      <c r="B31" s="256" t="s">
        <v>99</v>
      </c>
      <c r="C31" s="233" t="s">
        <v>31</v>
      </c>
      <c r="D31" s="263">
        <v>146</v>
      </c>
      <c r="E31" s="263">
        <v>147</v>
      </c>
      <c r="F31" s="263">
        <v>148</v>
      </c>
      <c r="G31" s="263">
        <v>149</v>
      </c>
      <c r="H31" s="263">
        <v>150</v>
      </c>
      <c r="I31" s="263">
        <v>151</v>
      </c>
      <c r="J31" s="263">
        <v>152</v>
      </c>
      <c r="K31" s="263">
        <v>153</v>
      </c>
      <c r="L31" s="263">
        <v>154</v>
      </c>
      <c r="M31" s="263">
        <v>155</v>
      </c>
      <c r="N31" s="263">
        <v>156</v>
      </c>
      <c r="O31" s="263">
        <v>157</v>
      </c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</row>
    <row r="32" spans="1:38" ht="22.5" customHeight="1">
      <c r="A32" s="237"/>
      <c r="B32" s="255" t="s">
        <v>100</v>
      </c>
      <c r="C32" s="233" t="s">
        <v>13</v>
      </c>
      <c r="D32" s="263">
        <v>158</v>
      </c>
      <c r="E32" s="263">
        <v>159</v>
      </c>
      <c r="F32" s="263">
        <v>160</v>
      </c>
      <c r="G32" s="263">
        <v>161</v>
      </c>
      <c r="H32" s="263">
        <v>162</v>
      </c>
      <c r="I32" s="263">
        <v>163</v>
      </c>
      <c r="J32" s="263">
        <v>164</v>
      </c>
      <c r="K32" s="263">
        <v>165</v>
      </c>
      <c r="L32" s="263">
        <v>166</v>
      </c>
      <c r="M32" s="263">
        <v>167</v>
      </c>
      <c r="N32" s="263">
        <v>168</v>
      </c>
      <c r="O32" s="263">
        <v>169</v>
      </c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</row>
    <row r="33" spans="1:38" ht="22.5" customHeight="1">
      <c r="A33" s="237"/>
      <c r="B33" s="255" t="s">
        <v>101</v>
      </c>
      <c r="C33" s="233" t="s">
        <v>14</v>
      </c>
      <c r="D33" s="263">
        <v>170</v>
      </c>
      <c r="E33" s="263">
        <v>171</v>
      </c>
      <c r="F33" s="263">
        <v>172</v>
      </c>
      <c r="G33" s="263">
        <v>173</v>
      </c>
      <c r="H33" s="263">
        <v>174</v>
      </c>
      <c r="I33" s="263">
        <v>175</v>
      </c>
      <c r="J33" s="263">
        <v>176</v>
      </c>
      <c r="K33" s="263">
        <v>177</v>
      </c>
      <c r="L33" s="263">
        <v>178</v>
      </c>
      <c r="M33" s="263">
        <v>179</v>
      </c>
      <c r="N33" s="263">
        <v>180</v>
      </c>
      <c r="O33" s="263">
        <v>181</v>
      </c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</row>
    <row r="34" spans="1:38" ht="22.5" customHeight="1">
      <c r="A34" s="237"/>
      <c r="B34" s="261" t="s">
        <v>97</v>
      </c>
      <c r="C34" s="233" t="s">
        <v>15</v>
      </c>
      <c r="D34" s="263">
        <v>182</v>
      </c>
      <c r="E34" s="263">
        <v>183</v>
      </c>
      <c r="F34" s="263">
        <v>184</v>
      </c>
      <c r="G34" s="263">
        <v>185</v>
      </c>
      <c r="H34" s="263">
        <v>186</v>
      </c>
      <c r="I34" s="263">
        <v>187</v>
      </c>
      <c r="J34" s="263">
        <v>188</v>
      </c>
      <c r="K34" s="263">
        <v>189</v>
      </c>
      <c r="L34" s="263">
        <v>190</v>
      </c>
      <c r="M34" s="263">
        <v>191</v>
      </c>
      <c r="N34" s="263">
        <v>192</v>
      </c>
      <c r="O34" s="263">
        <v>193</v>
      </c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</row>
    <row r="35" spans="1:38" ht="22.5" customHeight="1">
      <c r="A35" s="237"/>
      <c r="B35" s="255" t="s">
        <v>98</v>
      </c>
      <c r="C35" s="233" t="s">
        <v>16</v>
      </c>
      <c r="D35" s="263">
        <v>194</v>
      </c>
      <c r="E35" s="263">
        <v>195</v>
      </c>
      <c r="F35" s="263">
        <v>196</v>
      </c>
      <c r="G35" s="263">
        <v>197</v>
      </c>
      <c r="H35" s="263">
        <v>198</v>
      </c>
      <c r="I35" s="263">
        <v>199</v>
      </c>
      <c r="J35" s="263">
        <v>200</v>
      </c>
      <c r="K35" s="263">
        <v>201</v>
      </c>
      <c r="L35" s="263">
        <v>202</v>
      </c>
      <c r="M35" s="263">
        <v>203</v>
      </c>
      <c r="N35" s="263">
        <v>204</v>
      </c>
      <c r="O35" s="263">
        <v>205</v>
      </c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</row>
    <row r="36" spans="1:38">
      <c r="A36" s="237"/>
      <c r="B36" s="237"/>
      <c r="C36" s="237"/>
      <c r="D36" s="237"/>
      <c r="E36" s="237"/>
      <c r="F36" s="237"/>
      <c r="G36" s="237"/>
      <c r="H36" s="237"/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</row>
    <row r="37" spans="1:38" s="317" customFormat="1" ht="21" customHeight="1">
      <c r="B37" s="325" t="s">
        <v>354</v>
      </c>
      <c r="C37" s="318"/>
      <c r="D37" s="318"/>
      <c r="E37" s="318"/>
      <c r="F37" s="318"/>
    </row>
    <row r="38" spans="1:38" ht="21" customHeight="1">
      <c r="B38" s="71" t="s">
        <v>400</v>
      </c>
      <c r="I38" s="76"/>
    </row>
    <row r="39" spans="1:38" ht="15.95" customHeight="1">
      <c r="A39" s="237"/>
      <c r="B39" s="365"/>
      <c r="C39" s="366"/>
      <c r="D39" s="773" t="s">
        <v>99</v>
      </c>
      <c r="E39" s="774"/>
      <c r="F39" s="779" t="s">
        <v>367</v>
      </c>
      <c r="G39" s="780"/>
      <c r="H39" s="773" t="s">
        <v>101</v>
      </c>
      <c r="I39" s="785"/>
      <c r="J39" s="367"/>
      <c r="K39" s="368"/>
      <c r="L39" s="779" t="s">
        <v>369</v>
      </c>
      <c r="M39" s="788"/>
      <c r="N39" s="367"/>
      <c r="O39" s="367"/>
      <c r="P39" s="367"/>
      <c r="Q39" s="367"/>
      <c r="R39" s="367"/>
      <c r="S39" s="367"/>
      <c r="T39" s="367"/>
      <c r="U39" s="367"/>
      <c r="V39" s="367"/>
      <c r="W39" s="367"/>
      <c r="X39" s="367"/>
      <c r="Y39" s="368"/>
      <c r="Z39" s="791" t="s">
        <v>71</v>
      </c>
      <c r="AA39" s="792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</row>
    <row r="40" spans="1:38" ht="14.1" customHeight="1">
      <c r="A40" s="237"/>
      <c r="B40" s="369"/>
      <c r="C40" s="370"/>
      <c r="D40" s="775"/>
      <c r="E40" s="776"/>
      <c r="F40" s="781"/>
      <c r="G40" s="782"/>
      <c r="H40" s="775"/>
      <c r="I40" s="786"/>
      <c r="J40" s="781" t="s">
        <v>368</v>
      </c>
      <c r="K40" s="782"/>
      <c r="L40" s="781"/>
      <c r="M40" s="789"/>
      <c r="N40" s="779" t="s">
        <v>370</v>
      </c>
      <c r="O40" s="774"/>
      <c r="P40" s="779" t="s">
        <v>371</v>
      </c>
      <c r="Q40" s="774"/>
      <c r="R40" s="779" t="s">
        <v>372</v>
      </c>
      <c r="S40" s="780"/>
      <c r="T40" s="795" t="s">
        <v>248</v>
      </c>
      <c r="U40" s="797"/>
      <c r="V40" s="797"/>
      <c r="W40" s="797"/>
      <c r="X40" s="797"/>
      <c r="Y40" s="796"/>
      <c r="Z40" s="793"/>
      <c r="AA40" s="794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7"/>
    </row>
    <row r="41" spans="1:38" ht="25.5" customHeight="1">
      <c r="A41" s="237"/>
      <c r="B41" s="369"/>
      <c r="C41" s="370"/>
      <c r="D41" s="777"/>
      <c r="E41" s="778"/>
      <c r="F41" s="783"/>
      <c r="G41" s="784"/>
      <c r="H41" s="777"/>
      <c r="I41" s="787"/>
      <c r="J41" s="783"/>
      <c r="K41" s="784"/>
      <c r="L41" s="783"/>
      <c r="M41" s="790"/>
      <c r="N41" s="777"/>
      <c r="O41" s="778"/>
      <c r="P41" s="777"/>
      <c r="Q41" s="778"/>
      <c r="R41" s="783"/>
      <c r="S41" s="784"/>
      <c r="T41" s="783" t="s">
        <v>373</v>
      </c>
      <c r="U41" s="784"/>
      <c r="V41" s="783" t="s">
        <v>374</v>
      </c>
      <c r="W41" s="784"/>
      <c r="X41" s="783" t="s">
        <v>375</v>
      </c>
      <c r="Y41" s="784"/>
      <c r="Z41" s="795"/>
      <c r="AA41" s="796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</row>
    <row r="42" spans="1:38" ht="13.5" customHeight="1">
      <c r="A42" s="237"/>
      <c r="B42" s="369"/>
      <c r="C42" s="370"/>
      <c r="D42" s="371" t="s">
        <v>360</v>
      </c>
      <c r="E42" s="371" t="s">
        <v>361</v>
      </c>
      <c r="F42" s="371" t="s">
        <v>360</v>
      </c>
      <c r="G42" s="371" t="s">
        <v>361</v>
      </c>
      <c r="H42" s="371" t="s">
        <v>360</v>
      </c>
      <c r="I42" s="371" t="s">
        <v>361</v>
      </c>
      <c r="J42" s="372" t="s">
        <v>360</v>
      </c>
      <c r="K42" s="372" t="s">
        <v>361</v>
      </c>
      <c r="L42" s="401" t="s">
        <v>360</v>
      </c>
      <c r="M42" s="401" t="s">
        <v>361</v>
      </c>
      <c r="N42" s="372" t="s">
        <v>360</v>
      </c>
      <c r="O42" s="372" t="s">
        <v>361</v>
      </c>
      <c r="P42" s="372" t="s">
        <v>360</v>
      </c>
      <c r="Q42" s="372" t="s">
        <v>361</v>
      </c>
      <c r="R42" s="372" t="s">
        <v>360</v>
      </c>
      <c r="S42" s="372" t="s">
        <v>361</v>
      </c>
      <c r="T42" s="372" t="s">
        <v>360</v>
      </c>
      <c r="U42" s="372" t="s">
        <v>361</v>
      </c>
      <c r="V42" s="372" t="s">
        <v>360</v>
      </c>
      <c r="W42" s="372" t="s">
        <v>361</v>
      </c>
      <c r="X42" s="372" t="s">
        <v>360</v>
      </c>
      <c r="Y42" s="372" t="s">
        <v>361</v>
      </c>
      <c r="Z42" s="372" t="s">
        <v>360</v>
      </c>
      <c r="AA42" s="371" t="s">
        <v>361</v>
      </c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</row>
    <row r="43" spans="1:38" ht="14.25" customHeight="1">
      <c r="A43" s="237"/>
      <c r="B43" s="373"/>
      <c r="C43" s="374"/>
      <c r="D43" s="364" t="s">
        <v>4</v>
      </c>
      <c r="E43" s="364" t="s">
        <v>5</v>
      </c>
      <c r="F43" s="364" t="s">
        <v>6</v>
      </c>
      <c r="G43" s="364" t="s">
        <v>7</v>
      </c>
      <c r="H43" s="364" t="s">
        <v>8</v>
      </c>
      <c r="I43" s="364" t="s">
        <v>9</v>
      </c>
      <c r="J43" s="364" t="s">
        <v>10</v>
      </c>
      <c r="K43" s="364" t="s">
        <v>11</v>
      </c>
      <c r="L43" s="364" t="s">
        <v>12</v>
      </c>
      <c r="M43" s="364" t="s">
        <v>13</v>
      </c>
      <c r="N43" s="364" t="s">
        <v>14</v>
      </c>
      <c r="O43" s="364" t="s">
        <v>15</v>
      </c>
      <c r="P43" s="364" t="s">
        <v>16</v>
      </c>
      <c r="Q43" s="364" t="s">
        <v>17</v>
      </c>
      <c r="R43" s="364" t="s">
        <v>18</v>
      </c>
      <c r="S43" s="364" t="s">
        <v>19</v>
      </c>
      <c r="T43" s="364" t="s">
        <v>20</v>
      </c>
      <c r="U43" s="364" t="s">
        <v>21</v>
      </c>
      <c r="V43" s="364" t="s">
        <v>22</v>
      </c>
      <c r="W43" s="364" t="s">
        <v>77</v>
      </c>
      <c r="X43" s="364" t="s">
        <v>78</v>
      </c>
      <c r="Y43" s="364" t="s">
        <v>79</v>
      </c>
      <c r="Z43" s="364" t="s">
        <v>80</v>
      </c>
      <c r="AA43" s="364" t="s">
        <v>81</v>
      </c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</row>
    <row r="44" spans="1:38" ht="20.100000000000001" customHeight="1">
      <c r="A44" s="237"/>
      <c r="B44" s="375" t="s">
        <v>111</v>
      </c>
      <c r="C44" s="376" t="s">
        <v>17</v>
      </c>
      <c r="D44" s="263">
        <v>206</v>
      </c>
      <c r="E44" s="263">
        <v>207</v>
      </c>
      <c r="F44" s="263">
        <v>208</v>
      </c>
      <c r="G44" s="263">
        <v>209</v>
      </c>
      <c r="H44" s="263">
        <v>210</v>
      </c>
      <c r="I44" s="263">
        <v>211</v>
      </c>
      <c r="J44" s="263">
        <v>212</v>
      </c>
      <c r="K44" s="263">
        <v>213</v>
      </c>
      <c r="L44" s="263">
        <v>214</v>
      </c>
      <c r="M44" s="263">
        <v>215</v>
      </c>
      <c r="N44" s="263">
        <v>216</v>
      </c>
      <c r="O44" s="263">
        <v>217</v>
      </c>
      <c r="P44" s="263">
        <v>218</v>
      </c>
      <c r="Q44" s="263">
        <v>219</v>
      </c>
      <c r="R44" s="263">
        <v>220</v>
      </c>
      <c r="S44" s="263">
        <v>221</v>
      </c>
      <c r="T44" s="263">
        <v>222</v>
      </c>
      <c r="U44" s="263">
        <v>223</v>
      </c>
      <c r="V44" s="263">
        <v>224</v>
      </c>
      <c r="W44" s="263">
        <v>225</v>
      </c>
      <c r="X44" s="263">
        <v>226</v>
      </c>
      <c r="Y44" s="263">
        <v>227</v>
      </c>
      <c r="Z44" s="263">
        <v>228</v>
      </c>
      <c r="AA44" s="263">
        <v>229</v>
      </c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</row>
    <row r="45" spans="1:38" ht="20.100000000000001" customHeight="1">
      <c r="A45" s="237"/>
      <c r="B45" s="375" t="s">
        <v>112</v>
      </c>
      <c r="C45" s="376" t="s">
        <v>18</v>
      </c>
      <c r="D45" s="263">
        <v>230</v>
      </c>
      <c r="E45" s="263">
        <v>231</v>
      </c>
      <c r="F45" s="263">
        <v>232</v>
      </c>
      <c r="G45" s="263">
        <v>233</v>
      </c>
      <c r="H45" s="263">
        <v>234</v>
      </c>
      <c r="I45" s="263">
        <v>235</v>
      </c>
      <c r="J45" s="263">
        <v>236</v>
      </c>
      <c r="K45" s="263">
        <v>237</v>
      </c>
      <c r="L45" s="263">
        <v>238</v>
      </c>
      <c r="M45" s="263">
        <v>239</v>
      </c>
      <c r="N45" s="263">
        <v>240</v>
      </c>
      <c r="O45" s="263">
        <v>241</v>
      </c>
      <c r="P45" s="263">
        <v>242</v>
      </c>
      <c r="Q45" s="263">
        <v>243</v>
      </c>
      <c r="R45" s="263">
        <v>244</v>
      </c>
      <c r="S45" s="263">
        <v>245</v>
      </c>
      <c r="T45" s="263">
        <v>246</v>
      </c>
      <c r="U45" s="263">
        <v>247</v>
      </c>
      <c r="V45" s="263">
        <v>248</v>
      </c>
      <c r="W45" s="263">
        <v>249</v>
      </c>
      <c r="X45" s="263">
        <v>250</v>
      </c>
      <c r="Y45" s="263">
        <v>251</v>
      </c>
      <c r="Z45" s="263">
        <v>252</v>
      </c>
      <c r="AA45" s="263">
        <v>253</v>
      </c>
      <c r="AB45" s="237"/>
      <c r="AC45" s="237"/>
      <c r="AD45" s="237"/>
      <c r="AE45" s="237"/>
      <c r="AF45" s="237"/>
      <c r="AG45" s="237"/>
      <c r="AH45" s="237"/>
      <c r="AI45" s="237"/>
      <c r="AJ45" s="237"/>
      <c r="AK45" s="237"/>
      <c r="AL45" s="237"/>
    </row>
    <row r="46" spans="1:38" ht="20.100000000000001" customHeight="1">
      <c r="A46" s="237"/>
      <c r="B46" s="375" t="s">
        <v>113</v>
      </c>
      <c r="C46" s="376" t="s">
        <v>19</v>
      </c>
      <c r="D46" s="263">
        <v>254</v>
      </c>
      <c r="E46" s="263">
        <v>255</v>
      </c>
      <c r="F46" s="263">
        <v>256</v>
      </c>
      <c r="G46" s="263">
        <v>257</v>
      </c>
      <c r="H46" s="263">
        <v>258</v>
      </c>
      <c r="I46" s="263">
        <v>259</v>
      </c>
      <c r="J46" s="263">
        <v>260</v>
      </c>
      <c r="K46" s="263">
        <v>261</v>
      </c>
      <c r="L46" s="263">
        <v>262</v>
      </c>
      <c r="M46" s="263">
        <v>263</v>
      </c>
      <c r="N46" s="263">
        <v>264</v>
      </c>
      <c r="O46" s="263">
        <v>265</v>
      </c>
      <c r="P46" s="263">
        <v>266</v>
      </c>
      <c r="Q46" s="263">
        <v>267</v>
      </c>
      <c r="R46" s="263">
        <v>268</v>
      </c>
      <c r="S46" s="263">
        <v>269</v>
      </c>
      <c r="T46" s="263">
        <v>270</v>
      </c>
      <c r="U46" s="263">
        <v>271</v>
      </c>
      <c r="V46" s="263">
        <v>272</v>
      </c>
      <c r="W46" s="263">
        <v>273</v>
      </c>
      <c r="X46" s="263">
        <v>274</v>
      </c>
      <c r="Y46" s="263">
        <v>275</v>
      </c>
      <c r="Z46" s="263">
        <v>276</v>
      </c>
      <c r="AA46" s="263">
        <v>277</v>
      </c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</row>
    <row r="47" spans="1:38" ht="20.100000000000001" customHeight="1">
      <c r="A47" s="237"/>
      <c r="B47" s="375" t="s">
        <v>114</v>
      </c>
      <c r="C47" s="376" t="s">
        <v>20</v>
      </c>
      <c r="D47" s="263">
        <v>278</v>
      </c>
      <c r="E47" s="263">
        <v>279</v>
      </c>
      <c r="F47" s="263">
        <v>280</v>
      </c>
      <c r="G47" s="263">
        <v>281</v>
      </c>
      <c r="H47" s="263">
        <v>282</v>
      </c>
      <c r="I47" s="263">
        <v>283</v>
      </c>
      <c r="J47" s="263">
        <v>284</v>
      </c>
      <c r="K47" s="263">
        <v>285</v>
      </c>
      <c r="L47" s="263">
        <v>286</v>
      </c>
      <c r="M47" s="263">
        <v>287</v>
      </c>
      <c r="N47" s="263">
        <v>288</v>
      </c>
      <c r="O47" s="263">
        <v>289</v>
      </c>
      <c r="P47" s="263">
        <v>290</v>
      </c>
      <c r="Q47" s="263">
        <v>291</v>
      </c>
      <c r="R47" s="263">
        <v>292</v>
      </c>
      <c r="S47" s="263">
        <v>293</v>
      </c>
      <c r="T47" s="263">
        <v>294</v>
      </c>
      <c r="U47" s="263">
        <v>295</v>
      </c>
      <c r="V47" s="263">
        <v>296</v>
      </c>
      <c r="W47" s="263">
        <v>297</v>
      </c>
      <c r="X47" s="263">
        <v>298</v>
      </c>
      <c r="Y47" s="263">
        <v>299</v>
      </c>
      <c r="Z47" s="263">
        <v>300</v>
      </c>
      <c r="AA47" s="263">
        <v>301</v>
      </c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</row>
    <row r="48" spans="1:38" ht="20.100000000000001" customHeight="1">
      <c r="A48" s="237"/>
      <c r="B48" s="375" t="s">
        <v>115</v>
      </c>
      <c r="C48" s="376" t="s">
        <v>21</v>
      </c>
      <c r="D48" s="263">
        <v>302</v>
      </c>
      <c r="E48" s="263">
        <v>303</v>
      </c>
      <c r="F48" s="263">
        <v>304</v>
      </c>
      <c r="G48" s="263">
        <v>305</v>
      </c>
      <c r="H48" s="263">
        <v>306</v>
      </c>
      <c r="I48" s="263">
        <v>307</v>
      </c>
      <c r="J48" s="263">
        <v>308</v>
      </c>
      <c r="K48" s="263">
        <v>309</v>
      </c>
      <c r="L48" s="263">
        <v>310</v>
      </c>
      <c r="M48" s="263">
        <v>311</v>
      </c>
      <c r="N48" s="263">
        <v>312</v>
      </c>
      <c r="O48" s="263">
        <v>313</v>
      </c>
      <c r="P48" s="263">
        <v>314</v>
      </c>
      <c r="Q48" s="263">
        <v>315</v>
      </c>
      <c r="R48" s="263">
        <v>316</v>
      </c>
      <c r="S48" s="263">
        <v>317</v>
      </c>
      <c r="T48" s="263">
        <v>318</v>
      </c>
      <c r="U48" s="263">
        <v>319</v>
      </c>
      <c r="V48" s="263">
        <v>320</v>
      </c>
      <c r="W48" s="263">
        <v>321</v>
      </c>
      <c r="X48" s="263">
        <v>322</v>
      </c>
      <c r="Y48" s="263">
        <v>323</v>
      </c>
      <c r="Z48" s="263">
        <v>324</v>
      </c>
      <c r="AA48" s="263">
        <v>325</v>
      </c>
      <c r="AB48" s="237"/>
      <c r="AC48" s="237"/>
      <c r="AD48" s="237"/>
      <c r="AE48" s="237"/>
      <c r="AF48" s="237"/>
      <c r="AG48" s="237"/>
      <c r="AH48" s="237"/>
      <c r="AI48" s="237"/>
      <c r="AJ48" s="237"/>
      <c r="AK48" s="237"/>
      <c r="AL48" s="237"/>
    </row>
    <row r="49" spans="1:38" ht="20.100000000000001" customHeight="1">
      <c r="A49" s="237"/>
      <c r="B49" s="375" t="s">
        <v>116</v>
      </c>
      <c r="C49" s="376" t="s">
        <v>22</v>
      </c>
      <c r="D49" s="263">
        <v>326</v>
      </c>
      <c r="E49" s="263">
        <v>327</v>
      </c>
      <c r="F49" s="263">
        <v>328</v>
      </c>
      <c r="G49" s="263">
        <v>329</v>
      </c>
      <c r="H49" s="263">
        <v>330</v>
      </c>
      <c r="I49" s="263">
        <v>331</v>
      </c>
      <c r="J49" s="263">
        <v>332</v>
      </c>
      <c r="K49" s="263">
        <v>333</v>
      </c>
      <c r="L49" s="263">
        <v>334</v>
      </c>
      <c r="M49" s="263">
        <v>335</v>
      </c>
      <c r="N49" s="263">
        <v>336</v>
      </c>
      <c r="O49" s="263">
        <v>337</v>
      </c>
      <c r="P49" s="263">
        <v>338</v>
      </c>
      <c r="Q49" s="263">
        <v>339</v>
      </c>
      <c r="R49" s="263">
        <v>340</v>
      </c>
      <c r="S49" s="263">
        <v>341</v>
      </c>
      <c r="T49" s="263">
        <v>342</v>
      </c>
      <c r="U49" s="263">
        <v>343</v>
      </c>
      <c r="V49" s="263">
        <v>344</v>
      </c>
      <c r="W49" s="263">
        <v>345</v>
      </c>
      <c r="X49" s="263">
        <v>346</v>
      </c>
      <c r="Y49" s="263">
        <v>347</v>
      </c>
      <c r="Z49" s="263">
        <v>348</v>
      </c>
      <c r="AA49" s="263">
        <v>349</v>
      </c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</row>
    <row r="50" spans="1:38" ht="20.100000000000001" customHeight="1">
      <c r="A50" s="237"/>
      <c r="B50" s="375" t="s">
        <v>117</v>
      </c>
      <c r="C50" s="376" t="s">
        <v>77</v>
      </c>
      <c r="D50" s="263">
        <v>350</v>
      </c>
      <c r="E50" s="263">
        <v>351</v>
      </c>
      <c r="F50" s="263">
        <v>352</v>
      </c>
      <c r="G50" s="263">
        <v>353</v>
      </c>
      <c r="H50" s="263">
        <v>354</v>
      </c>
      <c r="I50" s="263">
        <v>355</v>
      </c>
      <c r="J50" s="263">
        <v>356</v>
      </c>
      <c r="K50" s="263">
        <v>357</v>
      </c>
      <c r="L50" s="263">
        <v>358</v>
      </c>
      <c r="M50" s="263">
        <v>359</v>
      </c>
      <c r="N50" s="263">
        <v>360</v>
      </c>
      <c r="O50" s="263">
        <v>361</v>
      </c>
      <c r="P50" s="263">
        <v>362</v>
      </c>
      <c r="Q50" s="263">
        <v>363</v>
      </c>
      <c r="R50" s="263">
        <v>364</v>
      </c>
      <c r="S50" s="263">
        <v>365</v>
      </c>
      <c r="T50" s="263">
        <v>366</v>
      </c>
      <c r="U50" s="263">
        <v>367</v>
      </c>
      <c r="V50" s="263">
        <v>368</v>
      </c>
      <c r="W50" s="263">
        <v>369</v>
      </c>
      <c r="X50" s="263">
        <v>370</v>
      </c>
      <c r="Y50" s="263">
        <v>371</v>
      </c>
      <c r="Z50" s="263">
        <v>372</v>
      </c>
      <c r="AA50" s="263">
        <v>373</v>
      </c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</row>
    <row r="51" spans="1:38" ht="20.100000000000001" customHeight="1">
      <c r="A51" s="237"/>
      <c r="B51" s="375" t="s">
        <v>118</v>
      </c>
      <c r="C51" s="376" t="s">
        <v>78</v>
      </c>
      <c r="D51" s="263">
        <v>374</v>
      </c>
      <c r="E51" s="263">
        <v>375</v>
      </c>
      <c r="F51" s="263">
        <v>376</v>
      </c>
      <c r="G51" s="263">
        <v>377</v>
      </c>
      <c r="H51" s="263">
        <v>378</v>
      </c>
      <c r="I51" s="263">
        <v>379</v>
      </c>
      <c r="J51" s="263">
        <v>380</v>
      </c>
      <c r="K51" s="263">
        <v>381</v>
      </c>
      <c r="L51" s="263">
        <v>382</v>
      </c>
      <c r="M51" s="263">
        <v>383</v>
      </c>
      <c r="N51" s="263">
        <v>384</v>
      </c>
      <c r="O51" s="263">
        <v>385</v>
      </c>
      <c r="P51" s="263">
        <v>386</v>
      </c>
      <c r="Q51" s="263">
        <v>387</v>
      </c>
      <c r="R51" s="263">
        <v>388</v>
      </c>
      <c r="S51" s="263">
        <v>389</v>
      </c>
      <c r="T51" s="263">
        <v>390</v>
      </c>
      <c r="U51" s="263">
        <v>391</v>
      </c>
      <c r="V51" s="263">
        <v>392</v>
      </c>
      <c r="W51" s="263">
        <v>393</v>
      </c>
      <c r="X51" s="263">
        <v>394</v>
      </c>
      <c r="Y51" s="263">
        <v>395</v>
      </c>
      <c r="Z51" s="263">
        <v>396</v>
      </c>
      <c r="AA51" s="263">
        <v>397</v>
      </c>
      <c r="AB51" s="237"/>
      <c r="AC51" s="237"/>
      <c r="AD51" s="237"/>
      <c r="AE51" s="237"/>
      <c r="AF51" s="237"/>
      <c r="AG51" s="237"/>
      <c r="AH51" s="237"/>
      <c r="AI51" s="237"/>
      <c r="AJ51" s="237"/>
      <c r="AK51" s="237"/>
      <c r="AL51" s="237"/>
    </row>
    <row r="52" spans="1:38" ht="20.100000000000001" customHeight="1">
      <c r="A52" s="237"/>
      <c r="B52" s="375" t="s">
        <v>119</v>
      </c>
      <c r="C52" s="376" t="s">
        <v>79</v>
      </c>
      <c r="D52" s="263">
        <v>398</v>
      </c>
      <c r="E52" s="263">
        <v>399</v>
      </c>
      <c r="F52" s="263">
        <v>400</v>
      </c>
      <c r="G52" s="263">
        <v>401</v>
      </c>
      <c r="H52" s="263">
        <v>402</v>
      </c>
      <c r="I52" s="263">
        <v>403</v>
      </c>
      <c r="J52" s="263">
        <v>404</v>
      </c>
      <c r="K52" s="263">
        <v>405</v>
      </c>
      <c r="L52" s="263">
        <v>406</v>
      </c>
      <c r="M52" s="263">
        <v>407</v>
      </c>
      <c r="N52" s="263">
        <v>408</v>
      </c>
      <c r="O52" s="263">
        <v>409</v>
      </c>
      <c r="P52" s="263">
        <v>410</v>
      </c>
      <c r="Q52" s="263">
        <v>411</v>
      </c>
      <c r="R52" s="263">
        <v>412</v>
      </c>
      <c r="S52" s="263">
        <v>413</v>
      </c>
      <c r="T52" s="263">
        <v>414</v>
      </c>
      <c r="U52" s="263">
        <v>415</v>
      </c>
      <c r="V52" s="263">
        <v>416</v>
      </c>
      <c r="W52" s="263">
        <v>417</v>
      </c>
      <c r="X52" s="263">
        <v>418</v>
      </c>
      <c r="Y52" s="263">
        <v>419</v>
      </c>
      <c r="Z52" s="263">
        <v>420</v>
      </c>
      <c r="AA52" s="263">
        <v>421</v>
      </c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</row>
    <row r="53" spans="1:38" ht="20.100000000000001" customHeight="1">
      <c r="A53" s="237"/>
      <c r="B53" s="375" t="s">
        <v>120</v>
      </c>
      <c r="C53" s="376" t="s">
        <v>80</v>
      </c>
      <c r="D53" s="263">
        <v>422</v>
      </c>
      <c r="E53" s="263">
        <v>423</v>
      </c>
      <c r="F53" s="263">
        <v>424</v>
      </c>
      <c r="G53" s="263">
        <v>425</v>
      </c>
      <c r="H53" s="263">
        <v>426</v>
      </c>
      <c r="I53" s="263">
        <v>427</v>
      </c>
      <c r="J53" s="263">
        <v>428</v>
      </c>
      <c r="K53" s="263">
        <v>429</v>
      </c>
      <c r="L53" s="263">
        <v>430</v>
      </c>
      <c r="M53" s="263">
        <v>431</v>
      </c>
      <c r="N53" s="263">
        <v>432</v>
      </c>
      <c r="O53" s="263">
        <v>433</v>
      </c>
      <c r="P53" s="263">
        <v>434</v>
      </c>
      <c r="Q53" s="263">
        <v>435</v>
      </c>
      <c r="R53" s="263">
        <v>436</v>
      </c>
      <c r="S53" s="263">
        <v>437</v>
      </c>
      <c r="T53" s="263">
        <v>438</v>
      </c>
      <c r="U53" s="263">
        <v>439</v>
      </c>
      <c r="V53" s="263">
        <v>440</v>
      </c>
      <c r="W53" s="263">
        <v>441</v>
      </c>
      <c r="X53" s="263">
        <v>442</v>
      </c>
      <c r="Y53" s="263">
        <v>443</v>
      </c>
      <c r="Z53" s="263">
        <v>444</v>
      </c>
      <c r="AA53" s="263">
        <v>445</v>
      </c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</row>
    <row r="54" spans="1:38" ht="20.100000000000001" customHeight="1">
      <c r="A54" s="237"/>
      <c r="B54" s="375" t="s">
        <v>121</v>
      </c>
      <c r="C54" s="376" t="s">
        <v>81</v>
      </c>
      <c r="D54" s="263">
        <v>446</v>
      </c>
      <c r="E54" s="263">
        <v>447</v>
      </c>
      <c r="F54" s="263">
        <v>448</v>
      </c>
      <c r="G54" s="263">
        <v>449</v>
      </c>
      <c r="H54" s="263">
        <v>450</v>
      </c>
      <c r="I54" s="263">
        <v>451</v>
      </c>
      <c r="J54" s="263">
        <v>452</v>
      </c>
      <c r="K54" s="263">
        <v>453</v>
      </c>
      <c r="L54" s="263">
        <v>454</v>
      </c>
      <c r="M54" s="263">
        <v>455</v>
      </c>
      <c r="N54" s="263">
        <v>456</v>
      </c>
      <c r="O54" s="263">
        <v>457</v>
      </c>
      <c r="P54" s="263">
        <v>458</v>
      </c>
      <c r="Q54" s="263">
        <v>459</v>
      </c>
      <c r="R54" s="263">
        <v>460</v>
      </c>
      <c r="S54" s="263">
        <v>461</v>
      </c>
      <c r="T54" s="263">
        <v>462</v>
      </c>
      <c r="U54" s="263">
        <v>463</v>
      </c>
      <c r="V54" s="263">
        <v>464</v>
      </c>
      <c r="W54" s="263">
        <v>465</v>
      </c>
      <c r="X54" s="263">
        <v>466</v>
      </c>
      <c r="Y54" s="263">
        <v>467</v>
      </c>
      <c r="Z54" s="263">
        <v>468</v>
      </c>
      <c r="AA54" s="263">
        <v>469</v>
      </c>
      <c r="AB54" s="237"/>
      <c r="AC54" s="237"/>
      <c r="AD54" s="237"/>
      <c r="AE54" s="237"/>
      <c r="AF54" s="237"/>
      <c r="AG54" s="237"/>
      <c r="AH54" s="237"/>
      <c r="AI54" s="237"/>
      <c r="AJ54" s="237"/>
      <c r="AK54" s="237"/>
      <c r="AL54" s="237"/>
    </row>
    <row r="55" spans="1:38" ht="20.100000000000001" customHeight="1">
      <c r="A55" s="237"/>
      <c r="B55" s="375" t="s">
        <v>122</v>
      </c>
      <c r="C55" s="376" t="s">
        <v>82</v>
      </c>
      <c r="D55" s="263">
        <v>470</v>
      </c>
      <c r="E55" s="263">
        <v>471</v>
      </c>
      <c r="F55" s="263">
        <v>472</v>
      </c>
      <c r="G55" s="263">
        <v>473</v>
      </c>
      <c r="H55" s="263">
        <v>474</v>
      </c>
      <c r="I55" s="263">
        <v>475</v>
      </c>
      <c r="J55" s="263">
        <v>476</v>
      </c>
      <c r="K55" s="263">
        <v>477</v>
      </c>
      <c r="L55" s="263">
        <v>478</v>
      </c>
      <c r="M55" s="263">
        <v>479</v>
      </c>
      <c r="N55" s="263">
        <v>480</v>
      </c>
      <c r="O55" s="263">
        <v>481</v>
      </c>
      <c r="P55" s="263">
        <v>482</v>
      </c>
      <c r="Q55" s="263">
        <v>483</v>
      </c>
      <c r="R55" s="263">
        <v>484</v>
      </c>
      <c r="S55" s="263">
        <v>485</v>
      </c>
      <c r="T55" s="263">
        <v>486</v>
      </c>
      <c r="U55" s="263">
        <v>487</v>
      </c>
      <c r="V55" s="263">
        <v>488</v>
      </c>
      <c r="W55" s="263">
        <v>489</v>
      </c>
      <c r="X55" s="263">
        <v>490</v>
      </c>
      <c r="Y55" s="263">
        <v>491</v>
      </c>
      <c r="Z55" s="263">
        <v>492</v>
      </c>
      <c r="AA55" s="263">
        <v>493</v>
      </c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  <c r="AL55" s="237"/>
    </row>
    <row r="56" spans="1:38" ht="20.100000000000001" customHeight="1">
      <c r="A56" s="237"/>
      <c r="B56" s="375" t="s">
        <v>123</v>
      </c>
      <c r="C56" s="376" t="s">
        <v>83</v>
      </c>
      <c r="D56" s="263">
        <v>494</v>
      </c>
      <c r="E56" s="263">
        <v>495</v>
      </c>
      <c r="F56" s="263">
        <v>496</v>
      </c>
      <c r="G56" s="263">
        <v>497</v>
      </c>
      <c r="H56" s="263">
        <v>498</v>
      </c>
      <c r="I56" s="263">
        <v>499</v>
      </c>
      <c r="J56" s="263">
        <v>500</v>
      </c>
      <c r="K56" s="263">
        <v>501</v>
      </c>
      <c r="L56" s="263">
        <v>502</v>
      </c>
      <c r="M56" s="263">
        <v>503</v>
      </c>
      <c r="N56" s="263">
        <v>504</v>
      </c>
      <c r="O56" s="263">
        <v>505</v>
      </c>
      <c r="P56" s="263">
        <v>506</v>
      </c>
      <c r="Q56" s="263">
        <v>507</v>
      </c>
      <c r="R56" s="263">
        <v>508</v>
      </c>
      <c r="S56" s="263">
        <v>509</v>
      </c>
      <c r="T56" s="263">
        <v>510</v>
      </c>
      <c r="U56" s="263">
        <v>511</v>
      </c>
      <c r="V56" s="263">
        <v>512</v>
      </c>
      <c r="W56" s="263">
        <v>513</v>
      </c>
      <c r="X56" s="263">
        <v>514</v>
      </c>
      <c r="Y56" s="263">
        <v>515</v>
      </c>
      <c r="Z56" s="263">
        <v>516</v>
      </c>
      <c r="AA56" s="263">
        <v>517</v>
      </c>
      <c r="AB56" s="237"/>
      <c r="AC56" s="237"/>
      <c r="AD56" s="237"/>
      <c r="AE56" s="237"/>
      <c r="AF56" s="237"/>
      <c r="AG56" s="237"/>
      <c r="AH56" s="237"/>
      <c r="AI56" s="237"/>
      <c r="AJ56" s="237"/>
      <c r="AK56" s="237"/>
      <c r="AL56" s="237"/>
    </row>
    <row r="57" spans="1:38" ht="20.100000000000001" customHeight="1">
      <c r="A57" s="237"/>
      <c r="B57" s="375" t="s">
        <v>124</v>
      </c>
      <c r="C57" s="376" t="s">
        <v>84</v>
      </c>
      <c r="D57" s="263">
        <v>518</v>
      </c>
      <c r="E57" s="263">
        <v>519</v>
      </c>
      <c r="F57" s="263">
        <v>520</v>
      </c>
      <c r="G57" s="263">
        <v>521</v>
      </c>
      <c r="H57" s="263">
        <v>522</v>
      </c>
      <c r="I57" s="263">
        <v>523</v>
      </c>
      <c r="J57" s="263">
        <v>524</v>
      </c>
      <c r="K57" s="263">
        <v>525</v>
      </c>
      <c r="L57" s="263">
        <v>526</v>
      </c>
      <c r="M57" s="263">
        <v>527</v>
      </c>
      <c r="N57" s="263">
        <v>528</v>
      </c>
      <c r="O57" s="263">
        <v>529</v>
      </c>
      <c r="P57" s="263">
        <v>530</v>
      </c>
      <c r="Q57" s="263">
        <v>531</v>
      </c>
      <c r="R57" s="263">
        <v>532</v>
      </c>
      <c r="S57" s="263">
        <v>533</v>
      </c>
      <c r="T57" s="263">
        <v>534</v>
      </c>
      <c r="U57" s="263">
        <v>535</v>
      </c>
      <c r="V57" s="263">
        <v>536</v>
      </c>
      <c r="W57" s="263">
        <v>537</v>
      </c>
      <c r="X57" s="263">
        <v>538</v>
      </c>
      <c r="Y57" s="263">
        <v>539</v>
      </c>
      <c r="Z57" s="263">
        <v>540</v>
      </c>
      <c r="AA57" s="263">
        <v>541</v>
      </c>
      <c r="AB57" s="237"/>
      <c r="AC57" s="237"/>
      <c r="AD57" s="237"/>
      <c r="AE57" s="237"/>
      <c r="AF57" s="237"/>
      <c r="AG57" s="237"/>
      <c r="AH57" s="237"/>
      <c r="AI57" s="237"/>
      <c r="AJ57" s="237"/>
      <c r="AK57" s="237"/>
      <c r="AL57" s="237"/>
    </row>
    <row r="58" spans="1:38" ht="20.100000000000001" customHeight="1">
      <c r="A58" s="237"/>
      <c r="B58" s="375" t="s">
        <v>125</v>
      </c>
      <c r="C58" s="376" t="s">
        <v>85</v>
      </c>
      <c r="D58" s="263">
        <v>542</v>
      </c>
      <c r="E58" s="263">
        <v>543</v>
      </c>
      <c r="F58" s="263">
        <v>544</v>
      </c>
      <c r="G58" s="263">
        <v>545</v>
      </c>
      <c r="H58" s="263">
        <v>546</v>
      </c>
      <c r="I58" s="263">
        <v>547</v>
      </c>
      <c r="J58" s="263">
        <v>548</v>
      </c>
      <c r="K58" s="263">
        <v>549</v>
      </c>
      <c r="L58" s="263">
        <v>550</v>
      </c>
      <c r="M58" s="263">
        <v>551</v>
      </c>
      <c r="N58" s="263">
        <v>552</v>
      </c>
      <c r="O58" s="263">
        <v>553</v>
      </c>
      <c r="P58" s="263">
        <v>554</v>
      </c>
      <c r="Q58" s="263">
        <v>555</v>
      </c>
      <c r="R58" s="263">
        <v>556</v>
      </c>
      <c r="S58" s="263">
        <v>557</v>
      </c>
      <c r="T58" s="263">
        <v>558</v>
      </c>
      <c r="U58" s="263">
        <v>559</v>
      </c>
      <c r="V58" s="263">
        <v>560</v>
      </c>
      <c r="W58" s="263">
        <v>561</v>
      </c>
      <c r="X58" s="263">
        <v>562</v>
      </c>
      <c r="Y58" s="263">
        <v>563</v>
      </c>
      <c r="Z58" s="263">
        <v>564</v>
      </c>
      <c r="AA58" s="263">
        <v>565</v>
      </c>
      <c r="AB58" s="237"/>
      <c r="AC58" s="237"/>
      <c r="AD58" s="237"/>
      <c r="AE58" s="237"/>
      <c r="AF58" s="237"/>
      <c r="AG58" s="237"/>
      <c r="AH58" s="237"/>
      <c r="AI58" s="237"/>
      <c r="AJ58" s="237"/>
      <c r="AK58" s="237"/>
      <c r="AL58" s="237"/>
    </row>
    <row r="59" spans="1:38" ht="20.100000000000001" customHeight="1">
      <c r="A59" s="237"/>
      <c r="B59" s="375" t="s">
        <v>126</v>
      </c>
      <c r="C59" s="376" t="s">
        <v>86</v>
      </c>
      <c r="D59" s="263">
        <v>566</v>
      </c>
      <c r="E59" s="263">
        <v>567</v>
      </c>
      <c r="F59" s="263">
        <v>568</v>
      </c>
      <c r="G59" s="263">
        <v>569</v>
      </c>
      <c r="H59" s="263">
        <v>570</v>
      </c>
      <c r="I59" s="263">
        <v>571</v>
      </c>
      <c r="J59" s="263">
        <v>572</v>
      </c>
      <c r="K59" s="263">
        <v>573</v>
      </c>
      <c r="L59" s="263">
        <v>574</v>
      </c>
      <c r="M59" s="263">
        <v>575</v>
      </c>
      <c r="N59" s="263">
        <v>576</v>
      </c>
      <c r="O59" s="263">
        <v>577</v>
      </c>
      <c r="P59" s="263">
        <v>578</v>
      </c>
      <c r="Q59" s="263">
        <v>579</v>
      </c>
      <c r="R59" s="263">
        <v>580</v>
      </c>
      <c r="S59" s="263">
        <v>581</v>
      </c>
      <c r="T59" s="263">
        <v>582</v>
      </c>
      <c r="U59" s="263">
        <v>583</v>
      </c>
      <c r="V59" s="263">
        <v>584</v>
      </c>
      <c r="W59" s="263">
        <v>585</v>
      </c>
      <c r="X59" s="263">
        <v>586</v>
      </c>
      <c r="Y59" s="263">
        <v>587</v>
      </c>
      <c r="Z59" s="263">
        <v>588</v>
      </c>
      <c r="AA59" s="263">
        <v>589</v>
      </c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</row>
    <row r="60" spans="1:38" ht="20.100000000000001" customHeight="1">
      <c r="A60" s="237"/>
      <c r="B60" s="375" t="s">
        <v>127</v>
      </c>
      <c r="C60" s="376" t="s">
        <v>94</v>
      </c>
      <c r="D60" s="263">
        <v>590</v>
      </c>
      <c r="E60" s="263">
        <v>591</v>
      </c>
      <c r="F60" s="263">
        <v>592</v>
      </c>
      <c r="G60" s="263">
        <v>593</v>
      </c>
      <c r="H60" s="263">
        <v>594</v>
      </c>
      <c r="I60" s="263">
        <v>595</v>
      </c>
      <c r="J60" s="263">
        <v>596</v>
      </c>
      <c r="K60" s="263">
        <v>597</v>
      </c>
      <c r="L60" s="263">
        <v>598</v>
      </c>
      <c r="M60" s="263">
        <v>599</v>
      </c>
      <c r="N60" s="263">
        <v>600</v>
      </c>
      <c r="O60" s="263">
        <v>601</v>
      </c>
      <c r="P60" s="263">
        <v>602</v>
      </c>
      <c r="Q60" s="263">
        <v>603</v>
      </c>
      <c r="R60" s="263">
        <v>604</v>
      </c>
      <c r="S60" s="263">
        <v>605</v>
      </c>
      <c r="T60" s="263">
        <v>606</v>
      </c>
      <c r="U60" s="263">
        <v>607</v>
      </c>
      <c r="V60" s="263">
        <v>608</v>
      </c>
      <c r="W60" s="263">
        <v>609</v>
      </c>
      <c r="X60" s="263">
        <v>610</v>
      </c>
      <c r="Y60" s="263">
        <v>611</v>
      </c>
      <c r="Z60" s="263">
        <v>612</v>
      </c>
      <c r="AA60" s="263">
        <v>613</v>
      </c>
      <c r="AB60" s="237"/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</row>
    <row r="61" spans="1:38" ht="20.100000000000001" customHeight="1">
      <c r="A61" s="237"/>
      <c r="B61" s="375" t="s">
        <v>128</v>
      </c>
      <c r="C61" s="376" t="s">
        <v>105</v>
      </c>
      <c r="D61" s="263">
        <v>614</v>
      </c>
      <c r="E61" s="263">
        <v>615</v>
      </c>
      <c r="F61" s="263">
        <v>616</v>
      </c>
      <c r="G61" s="263">
        <v>617</v>
      </c>
      <c r="H61" s="263">
        <v>618</v>
      </c>
      <c r="I61" s="263">
        <v>619</v>
      </c>
      <c r="J61" s="263">
        <v>620</v>
      </c>
      <c r="K61" s="263">
        <v>621</v>
      </c>
      <c r="L61" s="263">
        <v>622</v>
      </c>
      <c r="M61" s="263">
        <v>623</v>
      </c>
      <c r="N61" s="263">
        <v>624</v>
      </c>
      <c r="O61" s="263">
        <v>625</v>
      </c>
      <c r="P61" s="263">
        <v>626</v>
      </c>
      <c r="Q61" s="263">
        <v>627</v>
      </c>
      <c r="R61" s="263">
        <v>628</v>
      </c>
      <c r="S61" s="263">
        <v>629</v>
      </c>
      <c r="T61" s="263">
        <v>630</v>
      </c>
      <c r="U61" s="263">
        <v>631</v>
      </c>
      <c r="V61" s="263">
        <v>632</v>
      </c>
      <c r="W61" s="263">
        <v>633</v>
      </c>
      <c r="X61" s="263">
        <v>634</v>
      </c>
      <c r="Y61" s="263">
        <v>635</v>
      </c>
      <c r="Z61" s="263">
        <v>636</v>
      </c>
      <c r="AA61" s="263">
        <v>637</v>
      </c>
      <c r="AB61" s="237"/>
      <c r="AC61" s="237"/>
      <c r="AD61" s="237"/>
      <c r="AE61" s="237"/>
      <c r="AF61" s="237"/>
      <c r="AG61" s="237"/>
      <c r="AH61" s="237"/>
      <c r="AI61" s="237"/>
      <c r="AJ61" s="237"/>
      <c r="AK61" s="237"/>
      <c r="AL61" s="237"/>
    </row>
    <row r="62" spans="1:38" ht="20.100000000000001" customHeight="1">
      <c r="A62" s="237"/>
      <c r="B62" s="375" t="s">
        <v>416</v>
      </c>
      <c r="C62" s="376" t="s">
        <v>106</v>
      </c>
      <c r="D62" s="263">
        <v>638</v>
      </c>
      <c r="E62" s="263">
        <v>639</v>
      </c>
      <c r="F62" s="263">
        <v>640</v>
      </c>
      <c r="G62" s="263">
        <v>641</v>
      </c>
      <c r="H62" s="263">
        <v>642</v>
      </c>
      <c r="I62" s="263">
        <v>643</v>
      </c>
      <c r="J62" s="263">
        <v>644</v>
      </c>
      <c r="K62" s="263">
        <v>645</v>
      </c>
      <c r="L62" s="263">
        <v>646</v>
      </c>
      <c r="M62" s="263">
        <v>647</v>
      </c>
      <c r="N62" s="263">
        <v>648</v>
      </c>
      <c r="O62" s="263">
        <v>649</v>
      </c>
      <c r="P62" s="263">
        <v>650</v>
      </c>
      <c r="Q62" s="263">
        <v>651</v>
      </c>
      <c r="R62" s="263">
        <v>652</v>
      </c>
      <c r="S62" s="263">
        <v>653</v>
      </c>
      <c r="T62" s="263">
        <v>654</v>
      </c>
      <c r="U62" s="263">
        <v>655</v>
      </c>
      <c r="V62" s="263">
        <v>656</v>
      </c>
      <c r="W62" s="263">
        <v>657</v>
      </c>
      <c r="X62" s="263">
        <v>658</v>
      </c>
      <c r="Y62" s="263">
        <v>659</v>
      </c>
      <c r="Z62" s="263">
        <v>660</v>
      </c>
      <c r="AA62" s="263">
        <v>661</v>
      </c>
      <c r="AB62" s="237"/>
      <c r="AC62" s="237"/>
      <c r="AD62" s="237"/>
      <c r="AE62" s="237"/>
      <c r="AF62" s="237"/>
      <c r="AG62" s="237"/>
      <c r="AH62" s="237"/>
      <c r="AI62" s="237"/>
      <c r="AJ62" s="237"/>
      <c r="AK62" s="237"/>
      <c r="AL62" s="237"/>
    </row>
    <row r="63" spans="1:38" ht="20.100000000000001" customHeight="1">
      <c r="A63" s="237"/>
      <c r="B63" s="377" t="s">
        <v>71</v>
      </c>
      <c r="C63" s="378" t="s">
        <v>107</v>
      </c>
      <c r="D63" s="263">
        <v>662</v>
      </c>
      <c r="E63" s="263">
        <v>663</v>
      </c>
      <c r="F63" s="263">
        <v>664</v>
      </c>
      <c r="G63" s="263">
        <v>665</v>
      </c>
      <c r="H63" s="263">
        <v>666</v>
      </c>
      <c r="I63" s="263">
        <v>667</v>
      </c>
      <c r="J63" s="263">
        <v>668</v>
      </c>
      <c r="K63" s="263">
        <v>669</v>
      </c>
      <c r="L63" s="263">
        <v>670</v>
      </c>
      <c r="M63" s="263">
        <v>671</v>
      </c>
      <c r="N63" s="263">
        <v>672</v>
      </c>
      <c r="O63" s="263">
        <v>673</v>
      </c>
      <c r="P63" s="263">
        <v>674</v>
      </c>
      <c r="Q63" s="263">
        <v>675</v>
      </c>
      <c r="R63" s="263">
        <v>676</v>
      </c>
      <c r="S63" s="263">
        <v>677</v>
      </c>
      <c r="T63" s="263">
        <v>678</v>
      </c>
      <c r="U63" s="263">
        <v>679</v>
      </c>
      <c r="V63" s="263">
        <v>680</v>
      </c>
      <c r="W63" s="263">
        <v>681</v>
      </c>
      <c r="X63" s="263">
        <v>682</v>
      </c>
      <c r="Y63" s="263">
        <v>683</v>
      </c>
      <c r="Z63" s="263">
        <v>684</v>
      </c>
      <c r="AA63" s="263">
        <v>685</v>
      </c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</row>
    <row r="64" spans="1:38" ht="20.25" customHeight="1">
      <c r="A64" s="237"/>
      <c r="B64" s="379" t="s">
        <v>277</v>
      </c>
      <c r="C64" s="380" t="s">
        <v>108</v>
      </c>
      <c r="D64" s="263">
        <v>686</v>
      </c>
      <c r="E64" s="263">
        <v>687</v>
      </c>
      <c r="F64" s="263">
        <v>688</v>
      </c>
      <c r="G64" s="263">
        <v>689</v>
      </c>
      <c r="H64" s="263">
        <v>690</v>
      </c>
      <c r="I64" s="263">
        <v>691</v>
      </c>
      <c r="J64" s="263">
        <v>692</v>
      </c>
      <c r="K64" s="263">
        <v>693</v>
      </c>
      <c r="L64" s="263">
        <v>694</v>
      </c>
      <c r="M64" s="263">
        <v>695</v>
      </c>
      <c r="N64" s="263">
        <v>696</v>
      </c>
      <c r="O64" s="263">
        <v>697</v>
      </c>
      <c r="P64" s="263">
        <v>698</v>
      </c>
      <c r="Q64" s="263">
        <v>699</v>
      </c>
      <c r="R64" s="263">
        <v>700</v>
      </c>
      <c r="S64" s="263">
        <v>701</v>
      </c>
      <c r="T64" s="263">
        <v>702</v>
      </c>
      <c r="U64" s="263">
        <v>703</v>
      </c>
      <c r="V64" s="263">
        <v>704</v>
      </c>
      <c r="W64" s="263">
        <v>705</v>
      </c>
      <c r="X64" s="263">
        <v>706</v>
      </c>
      <c r="Y64" s="263">
        <v>707</v>
      </c>
      <c r="Z64" s="263">
        <v>708</v>
      </c>
      <c r="AA64" s="263">
        <v>709</v>
      </c>
      <c r="AB64" s="237"/>
      <c r="AC64" s="237"/>
      <c r="AD64" s="237"/>
      <c r="AE64" s="237"/>
      <c r="AF64" s="237"/>
      <c r="AG64" s="237"/>
      <c r="AH64" s="237"/>
      <c r="AI64" s="237"/>
      <c r="AJ64" s="237"/>
      <c r="AK64" s="237"/>
      <c r="AL64" s="237"/>
    </row>
    <row r="65" spans="1:38" ht="13.5">
      <c r="A65" s="237"/>
      <c r="B65" s="381"/>
      <c r="C65" s="68"/>
      <c r="D65" s="332"/>
      <c r="E65" s="332"/>
      <c r="F65" s="332"/>
      <c r="G65" s="332"/>
      <c r="H65" s="332"/>
      <c r="I65" s="332"/>
      <c r="J65" s="332"/>
      <c r="K65" s="332"/>
      <c r="L65" s="332"/>
      <c r="M65" s="332"/>
      <c r="N65" s="332"/>
      <c r="O65" s="332"/>
      <c r="P65" s="332"/>
      <c r="Q65" s="332"/>
      <c r="R65" s="332"/>
      <c r="S65" s="332"/>
      <c r="T65" s="332"/>
      <c r="U65" s="332"/>
      <c r="V65" s="332"/>
      <c r="W65" s="332"/>
      <c r="X65" s="332"/>
      <c r="Y65" s="332"/>
      <c r="Z65" s="332"/>
      <c r="AA65" s="332"/>
      <c r="AB65" s="237"/>
      <c r="AC65" s="237"/>
      <c r="AD65" s="237"/>
      <c r="AE65" s="237"/>
      <c r="AF65" s="237"/>
      <c r="AG65" s="237"/>
      <c r="AH65" s="237"/>
      <c r="AI65" s="237"/>
      <c r="AJ65" s="237"/>
      <c r="AK65" s="237"/>
      <c r="AL65" s="237"/>
    </row>
    <row r="66" spans="1:38" ht="13.5" customHeight="1">
      <c r="A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7"/>
      <c r="AH66" s="237"/>
      <c r="AI66" s="237"/>
      <c r="AJ66" s="237"/>
      <c r="AK66" s="237"/>
      <c r="AL66" s="237"/>
    </row>
    <row r="67" spans="1:38" ht="13.5">
      <c r="A67" s="237"/>
      <c r="B67" s="237"/>
      <c r="C67" s="237"/>
      <c r="D67" s="237"/>
      <c r="E67" s="237"/>
      <c r="F67" s="237"/>
      <c r="G67" s="237"/>
      <c r="H67" s="237"/>
      <c r="I67" s="241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7"/>
      <c r="AH67" s="237"/>
      <c r="AI67" s="237"/>
      <c r="AJ67" s="237"/>
      <c r="AK67" s="237"/>
      <c r="AL67" s="237"/>
    </row>
    <row r="68" spans="1:38" ht="13.5">
      <c r="A68" s="237"/>
      <c r="B68" s="237"/>
      <c r="C68" s="237"/>
      <c r="D68" s="237"/>
      <c r="E68" s="237"/>
      <c r="F68" s="237"/>
      <c r="G68" s="237"/>
      <c r="H68" s="237"/>
      <c r="I68" s="241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  <c r="AL68" s="237"/>
    </row>
    <row r="69" spans="1:38" ht="13.5">
      <c r="A69" s="237"/>
      <c r="B69" s="237"/>
      <c r="C69" s="237"/>
      <c r="D69" s="237"/>
      <c r="E69" s="237"/>
      <c r="F69" s="237"/>
      <c r="G69" s="237"/>
      <c r="H69" s="237"/>
      <c r="I69" s="241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7"/>
      <c r="AH69" s="237"/>
      <c r="AI69" s="237"/>
      <c r="AJ69" s="237"/>
      <c r="AK69" s="237"/>
      <c r="AL69" s="237"/>
    </row>
    <row r="70" spans="1:38" ht="13.5">
      <c r="A70" s="237"/>
      <c r="B70" s="237"/>
      <c r="C70" s="237"/>
      <c r="D70" s="237"/>
      <c r="E70" s="237"/>
      <c r="F70" s="237"/>
      <c r="G70" s="237"/>
      <c r="H70" s="237"/>
      <c r="I70" s="241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7"/>
    </row>
    <row r="71" spans="1:38" ht="13.5">
      <c r="A71" s="237"/>
      <c r="B71" s="237"/>
      <c r="C71" s="237"/>
      <c r="D71" s="237"/>
      <c r="E71" s="237"/>
      <c r="F71" s="237"/>
      <c r="G71" s="237"/>
      <c r="H71" s="237"/>
      <c r="I71" s="241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</row>
    <row r="72" spans="1:38" ht="13.5">
      <c r="A72" s="237"/>
      <c r="B72" s="237"/>
      <c r="C72" s="237"/>
      <c r="D72" s="237"/>
      <c r="E72" s="237"/>
      <c r="F72" s="237"/>
      <c r="G72" s="237"/>
      <c r="H72" s="237"/>
      <c r="I72" s="241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</row>
    <row r="73" spans="1:38" ht="13.5">
      <c r="A73" s="237"/>
      <c r="B73" s="237"/>
      <c r="C73" s="237"/>
      <c r="D73" s="237"/>
      <c r="E73" s="237"/>
      <c r="F73" s="237"/>
      <c r="G73" s="237"/>
      <c r="H73" s="237"/>
      <c r="I73" s="241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7"/>
      <c r="AH73" s="237"/>
      <c r="AI73" s="237"/>
      <c r="AJ73" s="237"/>
      <c r="AK73" s="237"/>
      <c r="AL73" s="237"/>
    </row>
    <row r="74" spans="1:38" ht="13.5">
      <c r="A74" s="237"/>
      <c r="B74" s="237"/>
      <c r="C74" s="237"/>
      <c r="D74" s="237"/>
      <c r="E74" s="237"/>
      <c r="F74" s="237"/>
      <c r="G74" s="237"/>
      <c r="H74" s="237"/>
      <c r="I74" s="241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A74" s="237"/>
      <c r="AB74" s="237"/>
      <c r="AC74" s="237"/>
      <c r="AD74" s="237"/>
      <c r="AE74" s="237"/>
      <c r="AF74" s="237"/>
      <c r="AG74" s="237"/>
      <c r="AH74" s="237"/>
      <c r="AI74" s="237"/>
      <c r="AJ74" s="237"/>
      <c r="AK74" s="237"/>
      <c r="AL74" s="237"/>
    </row>
    <row r="75" spans="1:38" ht="13.5">
      <c r="A75" s="237"/>
      <c r="B75" s="237"/>
      <c r="C75" s="237"/>
      <c r="D75" s="237"/>
      <c r="E75" s="237"/>
      <c r="F75" s="237"/>
      <c r="G75" s="237"/>
      <c r="H75" s="237"/>
      <c r="I75" s="241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  <c r="AH75" s="237"/>
      <c r="AI75" s="237"/>
      <c r="AJ75" s="237"/>
      <c r="AK75" s="237"/>
      <c r="AL75" s="237"/>
    </row>
    <row r="76" spans="1:38" ht="13.5">
      <c r="A76" s="237"/>
      <c r="B76" s="237"/>
      <c r="C76" s="237"/>
      <c r="D76" s="237"/>
      <c r="E76" s="237"/>
      <c r="F76" s="237"/>
      <c r="G76" s="237"/>
      <c r="H76" s="237"/>
      <c r="I76" s="241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7"/>
      <c r="AH76" s="237"/>
      <c r="AI76" s="237"/>
      <c r="AJ76" s="237"/>
      <c r="AK76" s="237"/>
      <c r="AL76" s="237"/>
    </row>
    <row r="77" spans="1:38" ht="13.5">
      <c r="A77" s="237"/>
      <c r="B77" s="237"/>
      <c r="C77" s="237"/>
      <c r="D77" s="237"/>
      <c r="E77" s="237"/>
      <c r="F77" s="237"/>
      <c r="G77" s="237"/>
      <c r="H77" s="237"/>
      <c r="I77" s="241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</row>
  </sheetData>
  <sheetProtection selectLockedCells="1"/>
  <mergeCells count="29">
    <mergeCell ref="Z39:AA41"/>
    <mergeCell ref="J40:K41"/>
    <mergeCell ref="N40:O41"/>
    <mergeCell ref="P40:Q41"/>
    <mergeCell ref="R40:S41"/>
    <mergeCell ref="T40:Y40"/>
    <mergeCell ref="T41:U41"/>
    <mergeCell ref="V41:W41"/>
    <mergeCell ref="X41:Y41"/>
    <mergeCell ref="L28:M28"/>
    <mergeCell ref="N28:O28"/>
    <mergeCell ref="D39:E41"/>
    <mergeCell ref="F39:G41"/>
    <mergeCell ref="H39:I41"/>
    <mergeCell ref="L39:M41"/>
    <mergeCell ref="B29:B30"/>
    <mergeCell ref="D28:E28"/>
    <mergeCell ref="F28:G28"/>
    <mergeCell ref="H28:I28"/>
    <mergeCell ref="J28:K28"/>
    <mergeCell ref="AE4:AE6"/>
    <mergeCell ref="N9:R9"/>
    <mergeCell ref="B10:F10"/>
    <mergeCell ref="N10:Q10"/>
    <mergeCell ref="F16:G16"/>
    <mergeCell ref="B11:F11"/>
    <mergeCell ref="N11:Q11"/>
    <mergeCell ref="B12:F12"/>
    <mergeCell ref="N12:Q12"/>
  </mergeCells>
  <phoneticPr fontId="11"/>
  <dataValidations count="1">
    <dataValidation type="whole" imeMode="off" allowBlank="1" showInputMessage="1" showErrorMessage="1" errorTitle="入力エラー" error="入力欄には整数で入力して下さい！" sqref="H12:K13 E13:G13 D65:AA65" xr:uid="{35F85BEF-B4C7-47D7-B087-29F451C255A8}">
      <formula1>0</formula1>
      <formula2>9999999999</formula2>
    </dataValidation>
  </dataValidations>
  <printOptions horizontalCentered="1"/>
  <pageMargins left="0.35433070866141736" right="0.19685039370078741" top="0.47244094488188981" bottom="0.47244094488188981" header="0.27559055118110237" footer="0.27559055118110237"/>
  <pageSetup paperSize="8" scale="4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>
    <tabColor rgb="FFFFFF99"/>
    <pageSetUpPr fitToPage="1"/>
  </sheetPr>
  <dimension ref="A1:AT99"/>
  <sheetViews>
    <sheetView showGridLines="0" zoomScale="85" zoomScaleNormal="85" zoomScaleSheetLayoutView="40" workbookViewId="0"/>
  </sheetViews>
  <sheetFormatPr defaultColWidth="9" defaultRowHeight="12"/>
  <cols>
    <col min="1" max="1" width="2.125" style="7" customWidth="1"/>
    <col min="2" max="2" width="16.375" style="7" customWidth="1"/>
    <col min="3" max="3" width="6.125" style="7" customWidth="1"/>
    <col min="4" max="33" width="10.5" style="7" customWidth="1"/>
    <col min="34" max="36" width="12.625" style="7" customWidth="1"/>
    <col min="37" max="16384" width="9" style="7"/>
  </cols>
  <sheetData>
    <row r="1" spans="1:42" ht="9" customHeight="1">
      <c r="A1" s="71"/>
      <c r="B1" s="71"/>
      <c r="C1" s="72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</row>
    <row r="2" spans="1:42" ht="21.75" customHeight="1">
      <c r="A2" s="73"/>
      <c r="B2" s="73"/>
      <c r="C2" s="73"/>
      <c r="D2" s="73"/>
      <c r="E2" s="73"/>
      <c r="F2" s="73"/>
      <c r="G2" s="73"/>
      <c r="H2" s="73"/>
      <c r="I2" s="73"/>
      <c r="J2" s="73"/>
      <c r="M2" s="75"/>
      <c r="N2" s="71"/>
      <c r="O2" s="71"/>
      <c r="P2" s="71"/>
      <c r="Q2" s="387" t="s">
        <v>406</v>
      </c>
      <c r="AD2" s="168" t="s">
        <v>317</v>
      </c>
      <c r="AE2" s="71"/>
      <c r="AF2" s="71"/>
      <c r="AG2" s="71"/>
      <c r="AH2" s="71"/>
      <c r="AI2" s="71"/>
      <c r="AJ2" s="71"/>
      <c r="AK2" s="71"/>
      <c r="AL2" s="71"/>
      <c r="AM2" s="75"/>
      <c r="AO2" s="75"/>
      <c r="AP2" s="76"/>
    </row>
    <row r="3" spans="1:42" ht="14.25" customHeight="1">
      <c r="A3" s="71"/>
      <c r="B3" s="77"/>
      <c r="C3" s="77"/>
      <c r="D3" s="77"/>
      <c r="E3" s="77"/>
      <c r="F3" s="77"/>
      <c r="G3" s="77"/>
      <c r="H3" s="77"/>
      <c r="I3" s="77"/>
      <c r="J3" s="77"/>
      <c r="M3" s="71"/>
      <c r="N3" s="71"/>
      <c r="O3" s="71"/>
      <c r="P3" s="75"/>
      <c r="Q3" s="384" t="s">
        <v>401</v>
      </c>
      <c r="AD3" s="747" t="s">
        <v>300</v>
      </c>
      <c r="AE3" s="757" t="str">
        <f ca="1">第3表!AF3</f>
        <v>名　　</v>
      </c>
      <c r="AF3" s="757"/>
      <c r="AG3" s="757"/>
      <c r="AH3" s="76"/>
      <c r="AI3" s="481"/>
      <c r="AJ3" s="71"/>
      <c r="AK3" s="71"/>
      <c r="AL3" s="71"/>
      <c r="AM3" s="75"/>
      <c r="AN3" s="75"/>
      <c r="AO3" s="75"/>
      <c r="AP3" s="75"/>
    </row>
    <row r="4" spans="1:42" ht="14.25" customHeight="1">
      <c r="A4" s="71"/>
      <c r="B4" s="71"/>
      <c r="C4" s="72"/>
      <c r="D4" s="72"/>
      <c r="E4" s="72"/>
      <c r="F4" s="72"/>
      <c r="G4" s="72"/>
      <c r="H4" s="72"/>
      <c r="I4" s="72"/>
      <c r="J4" s="71"/>
      <c r="M4" s="71"/>
      <c r="N4" s="71"/>
      <c r="O4" s="71"/>
      <c r="P4" s="71"/>
      <c r="AD4" s="747"/>
      <c r="AE4" s="757"/>
      <c r="AF4" s="757"/>
      <c r="AG4" s="757"/>
      <c r="AH4" s="481"/>
      <c r="AI4" s="71"/>
      <c r="AJ4" s="71"/>
      <c r="AK4" s="71"/>
    </row>
    <row r="5" spans="1:42" ht="14.25" customHeight="1">
      <c r="A5" s="72"/>
      <c r="B5" s="72"/>
      <c r="C5" s="72"/>
      <c r="D5" s="72"/>
      <c r="E5" s="72"/>
      <c r="F5" s="72"/>
      <c r="G5" s="72"/>
      <c r="H5" s="72"/>
      <c r="I5" s="72"/>
      <c r="J5" s="72"/>
      <c r="K5" s="75"/>
      <c r="L5" s="75"/>
      <c r="M5" s="272"/>
      <c r="N5" s="75"/>
      <c r="O5" s="75"/>
      <c r="P5" s="75"/>
      <c r="Q5" s="264" t="str">
        <f t="array" ref="Q5">IF(COUNT(IF(MOD(G10:G12,1)&lt;&gt;0,1,""),IF(MOD(D20:AF24,1)&lt;&gt;0,1,""),IF(MOD(D31:O35,1)&lt;&gt;0,1,""),IF(MOD(D44:AA63,1)&lt;&gt;0,1,""))&gt;0,"※小数部分が含まれたセルがあります。整数で入力してください。","")</f>
        <v/>
      </c>
      <c r="AD5" s="747"/>
      <c r="AE5" s="757"/>
      <c r="AF5" s="757"/>
      <c r="AG5" s="757"/>
      <c r="AH5" s="481"/>
      <c r="AI5" s="75"/>
      <c r="AJ5" s="75"/>
      <c r="AK5" s="75"/>
    </row>
    <row r="6" spans="1:42" ht="14.25" customHeight="1">
      <c r="A6" s="72"/>
      <c r="B6" s="275" t="str">
        <f ca="1">IF(第3表!D7="","","↓第3表の都道府県等番号（半角４桁）を確認してください！")</f>
        <v>↓第3表の都道府県等番号（半角４桁）を確認してください！</v>
      </c>
      <c r="C6" s="72"/>
      <c r="D6" s="72"/>
      <c r="E6" s="72"/>
      <c r="F6" s="72"/>
      <c r="G6" s="72"/>
      <c r="H6" s="72"/>
      <c r="I6" s="72"/>
      <c r="J6" s="72"/>
      <c r="K6" s="75"/>
      <c r="L6" s="75"/>
      <c r="M6" s="272"/>
      <c r="N6" s="75"/>
      <c r="O6" s="75"/>
      <c r="P6" s="75"/>
      <c r="Q6" s="264" t="str">
        <f>IF(SUM(COUNTIF(AG20:AG24,"*?*"),COUNTIF(P31:P35,"*?*"),COUNTIF(AB44:AB63,"*?*"),COUNTIF(D64:AA64,"*?*"))&gt;0,"※審査要領/再掲エラーがありますので再確認し、必要に応じて注記欄に記載をお願いします。","")</f>
        <v/>
      </c>
      <c r="AD6" s="748"/>
      <c r="AE6" s="798"/>
      <c r="AF6" s="798"/>
      <c r="AG6" s="798"/>
      <c r="AH6" s="481"/>
      <c r="AI6" s="75"/>
      <c r="AJ6" s="75"/>
      <c r="AK6" s="75"/>
    </row>
    <row r="7" spans="1:42" ht="17.25" customHeight="1">
      <c r="A7" s="71"/>
      <c r="B7" s="201" t="str">
        <f>LEFTB(第3表!B7,2)&amp;"00040"&amp;TEXT(第3表!$C$7,"0000")</f>
        <v>07000400000</v>
      </c>
      <c r="C7" s="140"/>
      <c r="D7" s="140"/>
      <c r="E7" s="140"/>
      <c r="F7" s="140"/>
      <c r="G7" s="140"/>
      <c r="H7" s="140"/>
      <c r="I7" s="140"/>
      <c r="J7" s="40"/>
      <c r="M7" s="272"/>
      <c r="N7" s="75"/>
      <c r="O7" s="75"/>
      <c r="P7" s="75"/>
      <c r="Q7" s="264" t="str">
        <f>IF(COUNTBLANK(G10:G12)+COUNTBLANK(D20:AF24)+COUNTBLANK(D31:O35)+COUNTBLANK(D44:AA63)=0,"","値が無い欄にも「0」を入力してください。")&amp;IF(SUM(COUNTIF(G10:G12,"&lt;0"),COUNTIF(D20:AF24,"&lt;0"),COUNTIF(D31:O35,"&lt;0"),COUNTIF(D44:AA63,"&lt;0"))&gt;0,"※負の数は計上不可です。","")</f>
        <v/>
      </c>
      <c r="AD7" s="81" t="str">
        <f>"令和      "&amp;DBCS(LEFTB(B7,2))&amp;"     年度分報告"</f>
        <v>令和      ０７     年度分報告</v>
      </c>
      <c r="AE7" s="80"/>
      <c r="AF7" s="80"/>
      <c r="AG7" s="80"/>
      <c r="AH7" s="76"/>
      <c r="AI7" s="75"/>
      <c r="AJ7" s="75"/>
      <c r="AK7" s="75"/>
    </row>
    <row r="8" spans="1:42" ht="14.25" customHeight="1">
      <c r="A8" s="76"/>
      <c r="B8" s="186" t="s">
        <v>279</v>
      </c>
      <c r="C8" s="75"/>
      <c r="D8" s="75"/>
      <c r="E8" s="82"/>
      <c r="F8" s="75"/>
      <c r="G8" s="272"/>
      <c r="H8" s="75"/>
      <c r="I8" s="75"/>
      <c r="J8" s="75"/>
      <c r="K8" s="75"/>
      <c r="L8" s="75"/>
      <c r="M8" s="75"/>
      <c r="N8" s="75"/>
      <c r="O8" s="75"/>
      <c r="P8" s="75"/>
      <c r="Q8" s="264" t="str">
        <f t="array" aca="1" ref="Q8" ca="1">IF(SUM(IFERROR(SEARCH("!",_xlfn.FORMULATEXT(G10:G12)),0),IFERROR(SEARCH("!",_xlfn.FORMULATEXT(D20:AE23)),0),IFERROR(SEARCH("!",_xlfn.FORMULATEXT(D31:M34)),0),IFERROR(SEARCH("!",_xlfn.FORMULATEXT(D44:Y62)),0))&gt;0,"※リンク数式があります。提出ファイルでは数値として入力してください。","")</f>
        <v/>
      </c>
      <c r="R8" s="75"/>
      <c r="S8" s="75"/>
      <c r="T8" s="75"/>
      <c r="U8" s="75"/>
      <c r="V8" s="75"/>
      <c r="W8" s="75"/>
      <c r="X8" s="75"/>
      <c r="Y8" s="76"/>
    </row>
    <row r="9" spans="1:42" s="482" customFormat="1" ht="21" customHeight="1">
      <c r="B9" s="483" t="s">
        <v>350</v>
      </c>
      <c r="C9" s="483"/>
      <c r="D9" s="483"/>
      <c r="E9" s="483"/>
      <c r="F9" s="483"/>
      <c r="G9" s="484"/>
      <c r="N9" s="494"/>
      <c r="O9" s="494"/>
      <c r="P9" s="494"/>
      <c r="Q9" s="518" t="str">
        <f>IF(SUM(G10:G12,D20:AF24,D31:O35,D44:AA63)=0,"一表内の全項目にわたって計上数がないときは、報告表の注記欄に、「該当なし」と記載してください。","")</f>
        <v>一表内の全項目にわたって計上数がないときは、報告表の注記欄に、「該当なし」と記載してください。</v>
      </c>
      <c r="R9" s="494"/>
    </row>
    <row r="10" spans="1:42" s="482" customFormat="1" ht="21" customHeight="1">
      <c r="B10" s="749" t="s">
        <v>351</v>
      </c>
      <c r="C10" s="750"/>
      <c r="D10" s="750"/>
      <c r="E10" s="750"/>
      <c r="F10" s="751"/>
      <c r="G10" s="519">
        <v>0</v>
      </c>
      <c r="H10" s="486"/>
      <c r="I10" s="486"/>
      <c r="J10" s="486"/>
      <c r="N10" s="494"/>
      <c r="O10" s="494"/>
      <c r="P10" s="494"/>
      <c r="Q10" s="494"/>
    </row>
    <row r="11" spans="1:42" s="482" customFormat="1" ht="21" customHeight="1">
      <c r="B11" s="749" t="s">
        <v>352</v>
      </c>
      <c r="C11" s="750"/>
      <c r="D11" s="750"/>
      <c r="E11" s="750"/>
      <c r="F11" s="751"/>
      <c r="G11" s="519">
        <v>0</v>
      </c>
      <c r="H11" s="487"/>
      <c r="I11" s="487"/>
      <c r="J11" s="487"/>
      <c r="K11" s="487"/>
      <c r="L11" s="487"/>
      <c r="N11" s="494"/>
      <c r="O11" s="494"/>
      <c r="P11" s="494"/>
      <c r="Q11" s="494"/>
    </row>
    <row r="12" spans="1:42" s="482" customFormat="1" ht="21" customHeight="1">
      <c r="B12" s="749" t="s">
        <v>353</v>
      </c>
      <c r="C12" s="750"/>
      <c r="D12" s="750"/>
      <c r="E12" s="750"/>
      <c r="F12" s="751"/>
      <c r="G12" s="519">
        <v>0</v>
      </c>
      <c r="H12" s="488"/>
      <c r="I12" s="488"/>
      <c r="J12" s="488"/>
      <c r="K12" s="488"/>
      <c r="L12" s="488"/>
      <c r="M12" s="489"/>
      <c r="N12" s="494"/>
      <c r="O12" s="494"/>
      <c r="P12" s="494"/>
      <c r="Q12" s="494"/>
    </row>
    <row r="13" spans="1:42" s="482" customFormat="1" ht="21" customHeight="1">
      <c r="B13" s="490"/>
      <c r="C13" s="490"/>
      <c r="D13" s="491"/>
      <c r="E13" s="492"/>
      <c r="F13" s="492"/>
      <c r="G13" s="488"/>
      <c r="H13" s="488"/>
      <c r="I13" s="488"/>
      <c r="J13" s="488"/>
      <c r="K13" s="488"/>
      <c r="L13" s="488"/>
      <c r="M13" s="489"/>
    </row>
    <row r="14" spans="1:42" s="482" customFormat="1" ht="21" customHeight="1">
      <c r="B14" s="493" t="s">
        <v>354</v>
      </c>
      <c r="C14" s="490"/>
      <c r="D14" s="490"/>
      <c r="E14" s="490"/>
      <c r="F14" s="490"/>
    </row>
    <row r="15" spans="1:42" ht="21" customHeight="1">
      <c r="B15" s="71" t="s">
        <v>356</v>
      </c>
    </row>
    <row r="16" spans="1:42" ht="18" customHeight="1">
      <c r="B16" s="83"/>
      <c r="C16" s="171"/>
      <c r="D16" s="505"/>
      <c r="E16" s="361"/>
      <c r="F16" s="710" t="s">
        <v>398</v>
      </c>
      <c r="G16" s="711"/>
      <c r="H16" s="361"/>
      <c r="I16" s="361"/>
      <c r="J16" s="361"/>
      <c r="K16" s="85"/>
      <c r="L16" s="85"/>
      <c r="M16" s="85"/>
      <c r="N16" s="85"/>
      <c r="O16" s="211" t="s">
        <v>272</v>
      </c>
      <c r="P16" s="203"/>
      <c r="Q16" s="211" t="s">
        <v>273</v>
      </c>
      <c r="R16" s="206"/>
      <c r="S16" s="203"/>
      <c r="T16" s="85"/>
      <c r="U16" s="85"/>
      <c r="V16" s="202" t="s">
        <v>274</v>
      </c>
      <c r="W16" s="206"/>
      <c r="X16" s="206"/>
      <c r="Y16" s="206"/>
      <c r="Z16" s="206"/>
      <c r="AA16" s="203"/>
      <c r="AB16" s="85"/>
      <c r="AC16" s="85"/>
      <c r="AD16" s="85"/>
      <c r="AE16" s="85"/>
      <c r="AF16" s="85"/>
    </row>
    <row r="17" spans="2:36" ht="18" customHeight="1">
      <c r="B17" s="87"/>
      <c r="C17" s="88"/>
      <c r="D17" s="90"/>
      <c r="E17" s="708"/>
      <c r="F17" s="85"/>
      <c r="G17" s="85"/>
      <c r="H17" s="90"/>
      <c r="I17" s="90"/>
      <c r="J17" s="90"/>
      <c r="K17" s="90"/>
      <c r="L17" s="90"/>
      <c r="M17" s="90"/>
      <c r="N17" s="90"/>
      <c r="O17" s="85"/>
      <c r="P17" s="85"/>
      <c r="Q17" s="85"/>
      <c r="R17" s="85"/>
      <c r="S17" s="96"/>
      <c r="T17" s="90"/>
      <c r="U17" s="90"/>
      <c r="V17" s="202" t="s">
        <v>275</v>
      </c>
      <c r="W17" s="206"/>
      <c r="X17" s="203"/>
      <c r="Y17" s="202" t="s">
        <v>276</v>
      </c>
      <c r="Z17" s="206"/>
      <c r="AA17" s="203"/>
      <c r="AB17" s="90"/>
      <c r="AC17" s="90"/>
      <c r="AD17" s="90"/>
      <c r="AE17" s="90"/>
      <c r="AF17" s="90"/>
    </row>
    <row r="18" spans="2:36" ht="73.5" customHeight="1">
      <c r="B18" s="87"/>
      <c r="C18" s="88"/>
      <c r="D18" s="90"/>
      <c r="E18" s="709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7"/>
      <c r="T18" s="90"/>
      <c r="U18" s="90"/>
      <c r="V18" s="85"/>
      <c r="W18" s="85"/>
      <c r="X18" s="85"/>
      <c r="Y18" s="85"/>
      <c r="Z18" s="85"/>
      <c r="AA18" s="85"/>
      <c r="AB18" s="90"/>
      <c r="AC18" s="90"/>
      <c r="AD18" s="90"/>
      <c r="AE18" s="90"/>
      <c r="AF18" s="90"/>
    </row>
    <row r="19" spans="2:36">
      <c r="B19" s="91"/>
      <c r="C19" s="92"/>
      <c r="D19" s="26" t="s">
        <v>4</v>
      </c>
      <c r="E19" s="26" t="s">
        <v>5</v>
      </c>
      <c r="F19" s="26" t="s">
        <v>6</v>
      </c>
      <c r="G19" s="26" t="s">
        <v>7</v>
      </c>
      <c r="H19" s="26" t="s">
        <v>8</v>
      </c>
      <c r="I19" s="22" t="s">
        <v>9</v>
      </c>
      <c r="J19" s="26" t="s">
        <v>10</v>
      </c>
      <c r="K19" s="26" t="s">
        <v>11</v>
      </c>
      <c r="L19" s="26" t="s">
        <v>12</v>
      </c>
      <c r="M19" s="26" t="s">
        <v>13</v>
      </c>
      <c r="N19" s="26" t="s">
        <v>14</v>
      </c>
      <c r="O19" s="26" t="s">
        <v>15</v>
      </c>
      <c r="P19" s="26" t="s">
        <v>16</v>
      </c>
      <c r="Q19" s="26" t="s">
        <v>17</v>
      </c>
      <c r="R19" s="26" t="s">
        <v>18</v>
      </c>
      <c r="S19" s="26" t="s">
        <v>19</v>
      </c>
      <c r="T19" s="26" t="s">
        <v>20</v>
      </c>
      <c r="U19" s="26" t="s">
        <v>21</v>
      </c>
      <c r="V19" s="26" t="s">
        <v>22</v>
      </c>
      <c r="W19" s="26" t="s">
        <v>77</v>
      </c>
      <c r="X19" s="26" t="s">
        <v>78</v>
      </c>
      <c r="Y19" s="26" t="s">
        <v>79</v>
      </c>
      <c r="Z19" s="26" t="s">
        <v>80</v>
      </c>
      <c r="AA19" s="26" t="s">
        <v>81</v>
      </c>
      <c r="AB19" s="26" t="s">
        <v>82</v>
      </c>
      <c r="AC19" s="26" t="s">
        <v>83</v>
      </c>
      <c r="AD19" s="26" t="s">
        <v>84</v>
      </c>
      <c r="AE19" s="26" t="s">
        <v>85</v>
      </c>
      <c r="AF19" s="26" t="s">
        <v>86</v>
      </c>
    </row>
    <row r="20" spans="2:36" ht="22.5" customHeight="1">
      <c r="B20" s="170" t="s">
        <v>99</v>
      </c>
      <c r="C20" s="49" t="s">
        <v>26</v>
      </c>
      <c r="D20" s="212">
        <v>0</v>
      </c>
      <c r="E20" s="212">
        <v>0</v>
      </c>
      <c r="F20" s="212">
        <v>0</v>
      </c>
      <c r="G20" s="212">
        <v>0</v>
      </c>
      <c r="H20" s="212">
        <v>0</v>
      </c>
      <c r="I20" s="212">
        <v>0</v>
      </c>
      <c r="J20" s="212">
        <v>0</v>
      </c>
      <c r="K20" s="212">
        <v>0</v>
      </c>
      <c r="L20" s="212">
        <v>0</v>
      </c>
      <c r="M20" s="212">
        <v>0</v>
      </c>
      <c r="N20" s="212">
        <v>0</v>
      </c>
      <c r="O20" s="212">
        <v>0</v>
      </c>
      <c r="P20" s="212">
        <v>0</v>
      </c>
      <c r="Q20" s="212">
        <v>0</v>
      </c>
      <c r="R20" s="212">
        <v>0</v>
      </c>
      <c r="S20" s="212">
        <v>0</v>
      </c>
      <c r="T20" s="212">
        <v>0</v>
      </c>
      <c r="U20" s="212">
        <v>0</v>
      </c>
      <c r="V20" s="212">
        <v>0</v>
      </c>
      <c r="W20" s="212">
        <v>0</v>
      </c>
      <c r="X20" s="212">
        <v>0</v>
      </c>
      <c r="Y20" s="212">
        <v>0</v>
      </c>
      <c r="Z20" s="212">
        <v>0</v>
      </c>
      <c r="AA20" s="212">
        <v>0</v>
      </c>
      <c r="AB20" s="212">
        <v>0</v>
      </c>
      <c r="AC20" s="212">
        <v>0</v>
      </c>
      <c r="AD20" s="212">
        <v>0</v>
      </c>
      <c r="AE20" s="212">
        <v>0</v>
      </c>
      <c r="AF20" s="213">
        <f>SUM(D20:AE20)</f>
        <v>0</v>
      </c>
      <c r="AG20" s="273" t="str">
        <f>IF(AND(AF20=SUM(N31:O31),AF20=SUM(D63:E63)),"","審査要領２を確認してください。")</f>
        <v/>
      </c>
    </row>
    <row r="21" spans="2:36" ht="22.5" customHeight="1">
      <c r="B21" s="169" t="s">
        <v>100</v>
      </c>
      <c r="C21" s="49" t="s">
        <v>27</v>
      </c>
      <c r="D21" s="212">
        <v>0</v>
      </c>
      <c r="E21" s="212">
        <v>0</v>
      </c>
      <c r="F21" s="212">
        <v>0</v>
      </c>
      <c r="G21" s="212">
        <v>0</v>
      </c>
      <c r="H21" s="212">
        <v>0</v>
      </c>
      <c r="I21" s="212">
        <v>0</v>
      </c>
      <c r="J21" s="212">
        <v>0</v>
      </c>
      <c r="K21" s="212">
        <v>0</v>
      </c>
      <c r="L21" s="212">
        <v>0</v>
      </c>
      <c r="M21" s="212">
        <v>0</v>
      </c>
      <c r="N21" s="212">
        <v>0</v>
      </c>
      <c r="O21" s="212">
        <v>0</v>
      </c>
      <c r="P21" s="212">
        <v>0</v>
      </c>
      <c r="Q21" s="212">
        <v>0</v>
      </c>
      <c r="R21" s="212">
        <v>0</v>
      </c>
      <c r="S21" s="212">
        <v>0</v>
      </c>
      <c r="T21" s="212">
        <v>0</v>
      </c>
      <c r="U21" s="212">
        <v>0</v>
      </c>
      <c r="V21" s="212">
        <v>0</v>
      </c>
      <c r="W21" s="212">
        <v>0</v>
      </c>
      <c r="X21" s="212">
        <v>0</v>
      </c>
      <c r="Y21" s="212">
        <v>0</v>
      </c>
      <c r="Z21" s="212">
        <v>0</v>
      </c>
      <c r="AA21" s="212">
        <v>0</v>
      </c>
      <c r="AB21" s="212">
        <v>0</v>
      </c>
      <c r="AC21" s="212">
        <v>0</v>
      </c>
      <c r="AD21" s="212">
        <v>0</v>
      </c>
      <c r="AE21" s="212">
        <v>0</v>
      </c>
      <c r="AF21" s="213">
        <f>SUM(D21:AE21)</f>
        <v>0</v>
      </c>
      <c r="AG21" s="273" t="str">
        <f>IF(AND(AF21=SUM(N32:O32),AF21=SUM(F63:G63)),"","審査要領３を確認してください。")</f>
        <v/>
      </c>
    </row>
    <row r="22" spans="2:36" ht="22.5" customHeight="1">
      <c r="B22" s="169" t="s">
        <v>101</v>
      </c>
      <c r="C22" s="49" t="s">
        <v>28</v>
      </c>
      <c r="D22" s="212">
        <v>0</v>
      </c>
      <c r="E22" s="212">
        <v>0</v>
      </c>
      <c r="F22" s="212">
        <v>0</v>
      </c>
      <c r="G22" s="212">
        <v>0</v>
      </c>
      <c r="H22" s="212">
        <v>0</v>
      </c>
      <c r="I22" s="212">
        <v>0</v>
      </c>
      <c r="J22" s="212">
        <v>0</v>
      </c>
      <c r="K22" s="212">
        <v>0</v>
      </c>
      <c r="L22" s="212">
        <v>0</v>
      </c>
      <c r="M22" s="212">
        <v>0</v>
      </c>
      <c r="N22" s="212">
        <v>0</v>
      </c>
      <c r="O22" s="212">
        <v>0</v>
      </c>
      <c r="P22" s="212">
        <v>0</v>
      </c>
      <c r="Q22" s="212">
        <v>0</v>
      </c>
      <c r="R22" s="212">
        <v>0</v>
      </c>
      <c r="S22" s="212">
        <v>0</v>
      </c>
      <c r="T22" s="212">
        <v>0</v>
      </c>
      <c r="U22" s="212">
        <v>0</v>
      </c>
      <c r="V22" s="212">
        <v>0</v>
      </c>
      <c r="W22" s="212">
        <v>0</v>
      </c>
      <c r="X22" s="212">
        <v>0</v>
      </c>
      <c r="Y22" s="212">
        <v>0</v>
      </c>
      <c r="Z22" s="212">
        <v>0</v>
      </c>
      <c r="AA22" s="212">
        <v>0</v>
      </c>
      <c r="AB22" s="212">
        <v>0</v>
      </c>
      <c r="AC22" s="212">
        <v>0</v>
      </c>
      <c r="AD22" s="212">
        <v>0</v>
      </c>
      <c r="AE22" s="212">
        <v>0</v>
      </c>
      <c r="AF22" s="213">
        <f>SUM(D22:AE22)</f>
        <v>0</v>
      </c>
      <c r="AG22" s="273" t="str">
        <f>IF(AND(AF22=SUM(N33:O33),AF22=SUM(H63:I63)),"","審査要領４を確認してください。")</f>
        <v/>
      </c>
    </row>
    <row r="23" spans="2:36" ht="22.5" customHeight="1">
      <c r="B23" s="204" t="s">
        <v>97</v>
      </c>
      <c r="C23" s="49" t="s">
        <v>29</v>
      </c>
      <c r="D23" s="212">
        <v>0</v>
      </c>
      <c r="E23" s="212">
        <v>0</v>
      </c>
      <c r="F23" s="212">
        <v>0</v>
      </c>
      <c r="G23" s="212">
        <v>0</v>
      </c>
      <c r="H23" s="212">
        <v>0</v>
      </c>
      <c r="I23" s="212">
        <v>0</v>
      </c>
      <c r="J23" s="212">
        <v>0</v>
      </c>
      <c r="K23" s="212">
        <v>0</v>
      </c>
      <c r="L23" s="212">
        <v>0</v>
      </c>
      <c r="M23" s="212">
        <v>0</v>
      </c>
      <c r="N23" s="212">
        <v>0</v>
      </c>
      <c r="O23" s="212">
        <v>0</v>
      </c>
      <c r="P23" s="212">
        <v>0</v>
      </c>
      <c r="Q23" s="212">
        <v>0</v>
      </c>
      <c r="R23" s="212">
        <v>0</v>
      </c>
      <c r="S23" s="212">
        <v>0</v>
      </c>
      <c r="T23" s="212">
        <v>0</v>
      </c>
      <c r="U23" s="212">
        <v>0</v>
      </c>
      <c r="V23" s="212">
        <v>0</v>
      </c>
      <c r="W23" s="212">
        <v>0</v>
      </c>
      <c r="X23" s="212">
        <v>0</v>
      </c>
      <c r="Y23" s="212">
        <v>0</v>
      </c>
      <c r="Z23" s="212">
        <v>0</v>
      </c>
      <c r="AA23" s="212">
        <v>0</v>
      </c>
      <c r="AB23" s="212">
        <v>0</v>
      </c>
      <c r="AC23" s="212">
        <v>0</v>
      </c>
      <c r="AD23" s="212">
        <v>0</v>
      </c>
      <c r="AE23" s="212">
        <v>0</v>
      </c>
      <c r="AF23" s="213">
        <f>SUM(D23:AE23)</f>
        <v>0</v>
      </c>
      <c r="AG23" s="273" t="str">
        <f>IF(AND(AF23=SUM(N34:O34),AF23=SUM(L63:M63)),"","審査要領５を確認してください。")</f>
        <v/>
      </c>
    </row>
    <row r="24" spans="2:36" ht="22.5" customHeight="1">
      <c r="B24" s="169" t="s">
        <v>98</v>
      </c>
      <c r="C24" s="49" t="s">
        <v>30</v>
      </c>
      <c r="D24" s="213">
        <f t="shared" ref="D24:AF24" si="0">SUM(D20:D23)</f>
        <v>0</v>
      </c>
      <c r="E24" s="213">
        <f t="shared" si="0"/>
        <v>0</v>
      </c>
      <c r="F24" s="213">
        <f t="shared" si="0"/>
        <v>0</v>
      </c>
      <c r="G24" s="213">
        <f t="shared" si="0"/>
        <v>0</v>
      </c>
      <c r="H24" s="213">
        <f t="shared" si="0"/>
        <v>0</v>
      </c>
      <c r="I24" s="213">
        <f t="shared" si="0"/>
        <v>0</v>
      </c>
      <c r="J24" s="213">
        <f t="shared" si="0"/>
        <v>0</v>
      </c>
      <c r="K24" s="213">
        <f t="shared" si="0"/>
        <v>0</v>
      </c>
      <c r="L24" s="213">
        <f t="shared" si="0"/>
        <v>0</v>
      </c>
      <c r="M24" s="213">
        <f t="shared" si="0"/>
        <v>0</v>
      </c>
      <c r="N24" s="213">
        <f t="shared" si="0"/>
        <v>0</v>
      </c>
      <c r="O24" s="213">
        <f t="shared" si="0"/>
        <v>0</v>
      </c>
      <c r="P24" s="213">
        <f t="shared" si="0"/>
        <v>0</v>
      </c>
      <c r="Q24" s="213">
        <f t="shared" si="0"/>
        <v>0</v>
      </c>
      <c r="R24" s="213">
        <f t="shared" si="0"/>
        <v>0</v>
      </c>
      <c r="S24" s="213">
        <f t="shared" si="0"/>
        <v>0</v>
      </c>
      <c r="T24" s="213">
        <f t="shared" si="0"/>
        <v>0</v>
      </c>
      <c r="U24" s="213">
        <f t="shared" si="0"/>
        <v>0</v>
      </c>
      <c r="V24" s="213">
        <f t="shared" si="0"/>
        <v>0</v>
      </c>
      <c r="W24" s="213">
        <f t="shared" si="0"/>
        <v>0</v>
      </c>
      <c r="X24" s="213">
        <f t="shared" si="0"/>
        <v>0</v>
      </c>
      <c r="Y24" s="213">
        <f t="shared" si="0"/>
        <v>0</v>
      </c>
      <c r="Z24" s="213">
        <f t="shared" si="0"/>
        <v>0</v>
      </c>
      <c r="AA24" s="213">
        <f t="shared" si="0"/>
        <v>0</v>
      </c>
      <c r="AB24" s="213">
        <f t="shared" si="0"/>
        <v>0</v>
      </c>
      <c r="AC24" s="213">
        <f t="shared" si="0"/>
        <v>0</v>
      </c>
      <c r="AD24" s="213">
        <f t="shared" si="0"/>
        <v>0</v>
      </c>
      <c r="AE24" s="213">
        <f t="shared" si="0"/>
        <v>0</v>
      </c>
      <c r="AF24" s="213">
        <f t="shared" si="0"/>
        <v>0</v>
      </c>
      <c r="AG24" s="94" t="str">
        <f>IF(SUM(G10:G11)=AF24,"","審査要領１を確認してください。")</f>
        <v/>
      </c>
    </row>
    <row r="25" spans="2:36" ht="12" customHeight="1">
      <c r="AC25" s="94"/>
      <c r="AG25" s="273"/>
      <c r="AJ25" s="273"/>
    </row>
    <row r="26" spans="2:36" s="482" customFormat="1" ht="21" customHeight="1">
      <c r="B26" s="493" t="s">
        <v>354</v>
      </c>
      <c r="C26" s="490"/>
      <c r="D26" s="490"/>
      <c r="E26" s="490"/>
      <c r="F26" s="490"/>
    </row>
    <row r="27" spans="2:36" ht="21" customHeight="1">
      <c r="B27" s="71" t="s">
        <v>376</v>
      </c>
    </row>
    <row r="28" spans="2:36" ht="32.1" customHeight="1">
      <c r="B28" s="478"/>
      <c r="C28" s="479"/>
      <c r="D28" s="738" t="s">
        <v>362</v>
      </c>
      <c r="E28" s="739"/>
      <c r="F28" s="738" t="s">
        <v>365</v>
      </c>
      <c r="G28" s="739"/>
      <c r="H28" s="738" t="s">
        <v>363</v>
      </c>
      <c r="I28" s="739"/>
      <c r="J28" s="738" t="s">
        <v>366</v>
      </c>
      <c r="K28" s="739"/>
      <c r="L28" s="738" t="s">
        <v>364</v>
      </c>
      <c r="M28" s="739"/>
      <c r="N28" s="740" t="s">
        <v>98</v>
      </c>
      <c r="O28" s="741"/>
    </row>
    <row r="29" spans="2:36" ht="28.5" customHeight="1">
      <c r="B29" s="802" t="s">
        <v>359</v>
      </c>
      <c r="C29" s="88"/>
      <c r="D29" s="205" t="s">
        <v>360</v>
      </c>
      <c r="E29" s="205" t="s">
        <v>361</v>
      </c>
      <c r="F29" s="205" t="s">
        <v>360</v>
      </c>
      <c r="G29" s="205" t="s">
        <v>361</v>
      </c>
      <c r="H29" s="205" t="s">
        <v>360</v>
      </c>
      <c r="I29" s="205" t="s">
        <v>361</v>
      </c>
      <c r="J29" s="205" t="s">
        <v>360</v>
      </c>
      <c r="K29" s="205" t="s">
        <v>361</v>
      </c>
      <c r="L29" s="205" t="s">
        <v>360</v>
      </c>
      <c r="M29" s="205" t="s">
        <v>361</v>
      </c>
      <c r="N29" s="205" t="s">
        <v>360</v>
      </c>
      <c r="O29" s="205" t="s">
        <v>361</v>
      </c>
      <c r="P29" s="801"/>
      <c r="X29" s="176"/>
      <c r="AC29" s="99"/>
      <c r="AD29" s="99"/>
    </row>
    <row r="30" spans="2:36" ht="12" customHeight="1">
      <c r="B30" s="745"/>
      <c r="C30" s="92"/>
      <c r="D30" s="26" t="s">
        <v>4</v>
      </c>
      <c r="E30" s="26" t="s">
        <v>5</v>
      </c>
      <c r="F30" s="26" t="s">
        <v>6</v>
      </c>
      <c r="G30" s="26" t="s">
        <v>7</v>
      </c>
      <c r="H30" s="26" t="s">
        <v>8</v>
      </c>
      <c r="I30" s="26" t="s">
        <v>9</v>
      </c>
      <c r="J30" s="26" t="s">
        <v>10</v>
      </c>
      <c r="K30" s="26" t="s">
        <v>11</v>
      </c>
      <c r="L30" s="26" t="s">
        <v>12</v>
      </c>
      <c r="M30" s="26" t="s">
        <v>13</v>
      </c>
      <c r="N30" s="26" t="s">
        <v>14</v>
      </c>
      <c r="O30" s="26" t="s">
        <v>15</v>
      </c>
      <c r="P30" s="801"/>
      <c r="X30" s="76"/>
      <c r="Z30" s="76"/>
      <c r="AA30" s="76"/>
      <c r="AD30" s="102"/>
      <c r="AE30" s="102"/>
      <c r="AF30" s="102"/>
    </row>
    <row r="31" spans="2:36" ht="22.5" customHeight="1">
      <c r="B31" s="170" t="s">
        <v>99</v>
      </c>
      <c r="C31" s="49" t="s">
        <v>31</v>
      </c>
      <c r="D31" s="212">
        <v>0</v>
      </c>
      <c r="E31" s="212">
        <v>0</v>
      </c>
      <c r="F31" s="212">
        <v>0</v>
      </c>
      <c r="G31" s="212">
        <v>0</v>
      </c>
      <c r="H31" s="212">
        <v>0</v>
      </c>
      <c r="I31" s="212">
        <v>0</v>
      </c>
      <c r="J31" s="212">
        <v>0</v>
      </c>
      <c r="K31" s="212">
        <v>0</v>
      </c>
      <c r="L31" s="212">
        <v>0</v>
      </c>
      <c r="M31" s="212">
        <v>0</v>
      </c>
      <c r="N31" s="497">
        <f t="shared" ref="N31:O35" si="1">D31+F31+H31+J31+L31</f>
        <v>0</v>
      </c>
      <c r="O31" s="497">
        <f>E31+G31+I31+K31+M31</f>
        <v>0</v>
      </c>
      <c r="P31" s="273" t="str">
        <f>IF(AF20=SUM(N31:O31),"","審査要領２を確認してください。")</f>
        <v/>
      </c>
      <c r="AD31" s="102"/>
      <c r="AE31" s="102"/>
      <c r="AF31" s="102"/>
    </row>
    <row r="32" spans="2:36" ht="22.5" customHeight="1">
      <c r="B32" s="169" t="s">
        <v>100</v>
      </c>
      <c r="C32" s="49" t="s">
        <v>13</v>
      </c>
      <c r="D32" s="212">
        <v>0</v>
      </c>
      <c r="E32" s="212">
        <v>0</v>
      </c>
      <c r="F32" s="212">
        <v>0</v>
      </c>
      <c r="G32" s="212">
        <v>0</v>
      </c>
      <c r="H32" s="212">
        <v>0</v>
      </c>
      <c r="I32" s="212">
        <v>0</v>
      </c>
      <c r="J32" s="212">
        <v>0</v>
      </c>
      <c r="K32" s="212">
        <v>0</v>
      </c>
      <c r="L32" s="212">
        <v>0</v>
      </c>
      <c r="M32" s="212">
        <v>0</v>
      </c>
      <c r="N32" s="497">
        <f t="shared" si="1"/>
        <v>0</v>
      </c>
      <c r="O32" s="497">
        <f t="shared" si="1"/>
        <v>0</v>
      </c>
      <c r="P32" s="273" t="str">
        <f>IF(AF21=SUM(N32:O32),"","審査要領３を確認してください。")</f>
        <v/>
      </c>
      <c r="V32" s="94"/>
      <c r="AD32" s="102"/>
      <c r="AE32" s="102"/>
      <c r="AF32" s="102"/>
    </row>
    <row r="33" spans="2:46" ht="22.5" customHeight="1">
      <c r="B33" s="169" t="s">
        <v>101</v>
      </c>
      <c r="C33" s="49" t="s">
        <v>14</v>
      </c>
      <c r="D33" s="212">
        <v>0</v>
      </c>
      <c r="E33" s="212">
        <v>0</v>
      </c>
      <c r="F33" s="212">
        <v>0</v>
      </c>
      <c r="G33" s="212">
        <v>0</v>
      </c>
      <c r="H33" s="212">
        <v>0</v>
      </c>
      <c r="I33" s="212">
        <v>0</v>
      </c>
      <c r="J33" s="212">
        <v>0</v>
      </c>
      <c r="K33" s="212">
        <v>0</v>
      </c>
      <c r="L33" s="212">
        <v>0</v>
      </c>
      <c r="M33" s="212">
        <v>0</v>
      </c>
      <c r="N33" s="497">
        <f t="shared" si="1"/>
        <v>0</v>
      </c>
      <c r="O33" s="497">
        <f t="shared" si="1"/>
        <v>0</v>
      </c>
      <c r="P33" s="273" t="str">
        <f>IF(AF22=SUM(N33:O33),"","審査要領４を確認してください。")</f>
        <v/>
      </c>
      <c r="W33" s="177"/>
      <c r="X33" s="177"/>
      <c r="AD33" s="102"/>
      <c r="AE33" s="102"/>
      <c r="AF33" s="102"/>
    </row>
    <row r="34" spans="2:46" ht="22.5" customHeight="1">
      <c r="B34" s="204" t="s">
        <v>97</v>
      </c>
      <c r="C34" s="49" t="s">
        <v>15</v>
      </c>
      <c r="D34" s="212">
        <v>0</v>
      </c>
      <c r="E34" s="212">
        <v>0</v>
      </c>
      <c r="F34" s="212">
        <v>0</v>
      </c>
      <c r="G34" s="212">
        <v>0</v>
      </c>
      <c r="H34" s="212">
        <v>0</v>
      </c>
      <c r="I34" s="212">
        <v>0</v>
      </c>
      <c r="J34" s="212">
        <v>0</v>
      </c>
      <c r="K34" s="212">
        <v>0</v>
      </c>
      <c r="L34" s="212">
        <v>0</v>
      </c>
      <c r="M34" s="212">
        <v>0</v>
      </c>
      <c r="N34" s="497">
        <f t="shared" si="1"/>
        <v>0</v>
      </c>
      <c r="O34" s="497">
        <f t="shared" si="1"/>
        <v>0</v>
      </c>
      <c r="P34" s="273" t="str">
        <f>IF(AF23=SUM(N34:O34),"","審査要領５を確認してください。")</f>
        <v/>
      </c>
      <c r="AD34" s="102"/>
      <c r="AE34" s="102"/>
      <c r="AF34" s="102"/>
    </row>
    <row r="35" spans="2:46" ht="22.5" customHeight="1">
      <c r="B35" s="169" t="s">
        <v>98</v>
      </c>
      <c r="C35" s="49" t="s">
        <v>16</v>
      </c>
      <c r="D35" s="213">
        <f t="shared" ref="D35:M35" si="2">SUM(D31:D34)</f>
        <v>0</v>
      </c>
      <c r="E35" s="213">
        <f t="shared" si="2"/>
        <v>0</v>
      </c>
      <c r="F35" s="213">
        <f t="shared" si="2"/>
        <v>0</v>
      </c>
      <c r="G35" s="213">
        <f t="shared" si="2"/>
        <v>0</v>
      </c>
      <c r="H35" s="213">
        <f t="shared" si="2"/>
        <v>0</v>
      </c>
      <c r="I35" s="213">
        <f t="shared" si="2"/>
        <v>0</v>
      </c>
      <c r="J35" s="213">
        <f t="shared" si="2"/>
        <v>0</v>
      </c>
      <c r="K35" s="213">
        <f t="shared" si="2"/>
        <v>0</v>
      </c>
      <c r="L35" s="213">
        <f t="shared" si="2"/>
        <v>0</v>
      </c>
      <c r="M35" s="213">
        <f t="shared" si="2"/>
        <v>0</v>
      </c>
      <c r="N35" s="497">
        <f t="shared" si="1"/>
        <v>0</v>
      </c>
      <c r="O35" s="497">
        <f t="shared" si="1"/>
        <v>0</v>
      </c>
      <c r="P35" s="273" t="str">
        <f>IF(SUM(G10:G11)=SUM(N35:O35),"","審査要領１を確認してください。")</f>
        <v/>
      </c>
      <c r="AC35" s="76"/>
      <c r="AD35" s="102"/>
    </row>
    <row r="36" spans="2:46" ht="13.5">
      <c r="B36" s="330"/>
      <c r="C36" s="68"/>
      <c r="D36" s="331"/>
      <c r="E36" s="331"/>
      <c r="F36" s="331"/>
      <c r="G36" s="331"/>
      <c r="H36" s="331"/>
      <c r="I36" s="331"/>
      <c r="J36" s="331"/>
      <c r="K36" s="331"/>
      <c r="L36" s="331"/>
      <c r="M36" s="331"/>
      <c r="N36" s="331"/>
      <c r="O36" s="331"/>
      <c r="P36" s="94"/>
      <c r="X36" s="94"/>
      <c r="AJ36" s="104"/>
      <c r="AK36" s="76"/>
      <c r="AL36" s="102"/>
    </row>
    <row r="37" spans="2:46" s="482" customFormat="1" ht="21" customHeight="1">
      <c r="B37" s="493" t="s">
        <v>354</v>
      </c>
      <c r="C37" s="490"/>
      <c r="D37" s="490"/>
      <c r="E37" s="490"/>
      <c r="F37" s="490"/>
    </row>
    <row r="38" spans="2:46" ht="21" customHeight="1">
      <c r="B38" s="71" t="s">
        <v>400</v>
      </c>
      <c r="I38" s="76"/>
    </row>
    <row r="39" spans="2:46" ht="15.95" customHeight="1">
      <c r="B39" s="83"/>
      <c r="C39" s="84"/>
      <c r="D39" s="714" t="s">
        <v>99</v>
      </c>
      <c r="E39" s="728"/>
      <c r="F39" s="724" t="s">
        <v>367</v>
      </c>
      <c r="G39" s="736"/>
      <c r="H39" s="714" t="s">
        <v>101</v>
      </c>
      <c r="I39" s="715"/>
      <c r="J39" s="95"/>
      <c r="K39" s="86"/>
      <c r="L39" s="724" t="s">
        <v>369</v>
      </c>
      <c r="M39" s="72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86"/>
      <c r="Z39" s="730" t="s">
        <v>71</v>
      </c>
      <c r="AA39" s="731"/>
      <c r="AN39" s="76"/>
      <c r="AO39" s="102"/>
      <c r="AQ39" s="102"/>
    </row>
    <row r="40" spans="2:46" ht="13.5">
      <c r="B40" s="87"/>
      <c r="C40" s="88"/>
      <c r="D40" s="716"/>
      <c r="E40" s="746"/>
      <c r="F40" s="720"/>
      <c r="G40" s="721"/>
      <c r="H40" s="716"/>
      <c r="I40" s="717"/>
      <c r="J40" s="720" t="s">
        <v>368</v>
      </c>
      <c r="K40" s="721"/>
      <c r="L40" s="720"/>
      <c r="M40" s="726"/>
      <c r="N40" s="724" t="s">
        <v>370</v>
      </c>
      <c r="O40" s="728"/>
      <c r="P40" s="724" t="s">
        <v>371</v>
      </c>
      <c r="Q40" s="728"/>
      <c r="R40" s="724" t="s">
        <v>372</v>
      </c>
      <c r="S40" s="736"/>
      <c r="T40" s="734" t="s">
        <v>248</v>
      </c>
      <c r="U40" s="737"/>
      <c r="V40" s="737"/>
      <c r="W40" s="737"/>
      <c r="X40" s="737"/>
      <c r="Y40" s="735"/>
      <c r="Z40" s="732"/>
      <c r="AA40" s="733"/>
      <c r="AL40" s="76"/>
      <c r="AM40" s="76"/>
      <c r="AN40" s="76"/>
      <c r="AO40" s="102"/>
      <c r="AQ40" s="102"/>
    </row>
    <row r="41" spans="2:46" ht="24" customHeight="1">
      <c r="B41" s="91"/>
      <c r="C41" s="92"/>
      <c r="D41" s="718"/>
      <c r="E41" s="729"/>
      <c r="F41" s="722"/>
      <c r="G41" s="723"/>
      <c r="H41" s="718"/>
      <c r="I41" s="719"/>
      <c r="J41" s="722"/>
      <c r="K41" s="723"/>
      <c r="L41" s="722"/>
      <c r="M41" s="727"/>
      <c r="N41" s="718"/>
      <c r="O41" s="729"/>
      <c r="P41" s="718"/>
      <c r="Q41" s="729"/>
      <c r="R41" s="722"/>
      <c r="S41" s="723"/>
      <c r="T41" s="722" t="s">
        <v>373</v>
      </c>
      <c r="U41" s="723"/>
      <c r="V41" s="722" t="s">
        <v>374</v>
      </c>
      <c r="W41" s="723"/>
      <c r="X41" s="722" t="s">
        <v>375</v>
      </c>
      <c r="Y41" s="723"/>
      <c r="Z41" s="734"/>
      <c r="AA41" s="735"/>
      <c r="AM41" s="76"/>
      <c r="AN41" s="76"/>
      <c r="AO41" s="102"/>
      <c r="AQ41" s="102"/>
    </row>
    <row r="42" spans="2:46" ht="18" customHeight="1">
      <c r="B42" s="802" t="s">
        <v>359</v>
      </c>
      <c r="C42" s="88"/>
      <c r="D42" s="89" t="s">
        <v>360</v>
      </c>
      <c r="E42" s="89" t="s">
        <v>361</v>
      </c>
      <c r="F42" s="89" t="s">
        <v>360</v>
      </c>
      <c r="G42" s="89" t="s">
        <v>361</v>
      </c>
      <c r="H42" s="89" t="s">
        <v>360</v>
      </c>
      <c r="I42" s="89" t="s">
        <v>361</v>
      </c>
      <c r="J42" s="354" t="s">
        <v>360</v>
      </c>
      <c r="K42" s="354" t="s">
        <v>361</v>
      </c>
      <c r="L42" s="389" t="s">
        <v>360</v>
      </c>
      <c r="M42" s="389" t="s">
        <v>361</v>
      </c>
      <c r="N42" s="354" t="s">
        <v>360</v>
      </c>
      <c r="O42" s="354" t="s">
        <v>361</v>
      </c>
      <c r="P42" s="354" t="s">
        <v>360</v>
      </c>
      <c r="Q42" s="354" t="s">
        <v>361</v>
      </c>
      <c r="R42" s="354" t="s">
        <v>360</v>
      </c>
      <c r="S42" s="354" t="s">
        <v>361</v>
      </c>
      <c r="T42" s="354" t="s">
        <v>360</v>
      </c>
      <c r="U42" s="354" t="s">
        <v>361</v>
      </c>
      <c r="V42" s="354" t="s">
        <v>360</v>
      </c>
      <c r="W42" s="354" t="s">
        <v>361</v>
      </c>
      <c r="X42" s="354" t="s">
        <v>360</v>
      </c>
      <c r="Y42" s="354" t="s">
        <v>361</v>
      </c>
      <c r="Z42" s="354" t="s">
        <v>360</v>
      </c>
      <c r="AA42" s="89" t="s">
        <v>361</v>
      </c>
      <c r="AO42" s="102"/>
    </row>
    <row r="43" spans="2:46" ht="14.25" customHeight="1">
      <c r="B43" s="745"/>
      <c r="C43" s="92"/>
      <c r="D43" s="26" t="s">
        <v>4</v>
      </c>
      <c r="E43" s="26" t="s">
        <v>5</v>
      </c>
      <c r="F43" s="26" t="s">
        <v>6</v>
      </c>
      <c r="G43" s="26" t="s">
        <v>7</v>
      </c>
      <c r="H43" s="26" t="s">
        <v>8</v>
      </c>
      <c r="I43" s="26" t="s">
        <v>9</v>
      </c>
      <c r="J43" s="26" t="s">
        <v>10</v>
      </c>
      <c r="K43" s="26" t="s">
        <v>11</v>
      </c>
      <c r="L43" s="26" t="s">
        <v>12</v>
      </c>
      <c r="M43" s="26" t="s">
        <v>13</v>
      </c>
      <c r="N43" s="26" t="s">
        <v>14</v>
      </c>
      <c r="O43" s="26" t="s">
        <v>15</v>
      </c>
      <c r="P43" s="26" t="s">
        <v>16</v>
      </c>
      <c r="Q43" s="26" t="s">
        <v>17</v>
      </c>
      <c r="R43" s="26" t="s">
        <v>18</v>
      </c>
      <c r="S43" s="26" t="s">
        <v>19</v>
      </c>
      <c r="T43" s="26" t="s">
        <v>20</v>
      </c>
      <c r="U43" s="26" t="s">
        <v>21</v>
      </c>
      <c r="V43" s="26" t="s">
        <v>22</v>
      </c>
      <c r="W43" s="26" t="s">
        <v>77</v>
      </c>
      <c r="X43" s="26" t="s">
        <v>78</v>
      </c>
      <c r="Y43" s="26" t="s">
        <v>79</v>
      </c>
      <c r="Z43" s="26" t="s">
        <v>80</v>
      </c>
      <c r="AA43" s="26" t="s">
        <v>81</v>
      </c>
      <c r="AB43" s="94"/>
    </row>
    <row r="44" spans="2:46" ht="20.100000000000001" customHeight="1">
      <c r="B44" s="169" t="s">
        <v>111</v>
      </c>
      <c r="C44" s="49" t="s">
        <v>73</v>
      </c>
      <c r="D44" s="212">
        <v>0</v>
      </c>
      <c r="E44" s="212">
        <v>0</v>
      </c>
      <c r="F44" s="212">
        <v>0</v>
      </c>
      <c r="G44" s="212">
        <v>0</v>
      </c>
      <c r="H44" s="212">
        <v>0</v>
      </c>
      <c r="I44" s="212">
        <v>0</v>
      </c>
      <c r="J44" s="212">
        <v>0</v>
      </c>
      <c r="K44" s="212">
        <v>0</v>
      </c>
      <c r="L44" s="212">
        <v>0</v>
      </c>
      <c r="M44" s="212">
        <v>0</v>
      </c>
      <c r="N44" s="212">
        <v>0</v>
      </c>
      <c r="O44" s="212">
        <v>0</v>
      </c>
      <c r="P44" s="212">
        <v>0</v>
      </c>
      <c r="Q44" s="212">
        <v>0</v>
      </c>
      <c r="R44" s="212">
        <v>0</v>
      </c>
      <c r="S44" s="212">
        <v>0</v>
      </c>
      <c r="T44" s="212">
        <v>0</v>
      </c>
      <c r="U44" s="212">
        <v>0</v>
      </c>
      <c r="V44" s="212">
        <v>0</v>
      </c>
      <c r="W44" s="212">
        <v>0</v>
      </c>
      <c r="X44" s="212">
        <v>0</v>
      </c>
      <c r="Y44" s="212">
        <v>0</v>
      </c>
      <c r="Z44" s="497">
        <f>D44+F44+H44+L44</f>
        <v>0</v>
      </c>
      <c r="AA44" s="497">
        <f>E44+G44+I44+M44</f>
        <v>0</v>
      </c>
      <c r="AB44" s="94" t="str">
        <f>IF(H44&gt;=J44,"","再掲エラー (5)&lt;(7)")&amp;IF(I44&gt;=K44,"","再掲エラー (6)&lt;(8)")&amp;IF(L44&gt;=N44,"","再掲エラー (9)&lt;(11)")&amp;IF(M44&gt;=O44,"","再掲エラー (10)&lt;(12)")&amp;IF(L44&gt;=P44,"","再掲エラー (9)&lt;(13)")&amp;IF(M44&gt;=Q44,"","再掲エラー (10)&lt;(14)")&amp;IF(L44&gt;=R44,"","再掲エラー (9)&lt;(15)")&amp;IF(M44&gt;=S44,"","再掲エラー (10)&lt;(16)")&amp;IF(L44&gt;=T44,"","再掲エラー (9)&lt;(17)")&amp;IF(M44&gt;=U44,"","再掲エラー (10)&lt;(18)")&amp;IF(L44&gt;=V44,"","再掲エラー (9)&lt;(19)")&amp;IF(M44&gt;=W44,"","再掲エラー (10)&lt;(20)")&amp;IF(L44&gt;=X44,"","再掲エラー (9)&lt;(21)")&amp;IF(M44&gt;=Y44,"","再掲エラー (10)&lt;(22)")&amp;IF(SUM(L44:M44)&gt;=SUM(T44:Y44),""," (17)～(22)の合計が(9)(10)の合計を超えています")</f>
        <v/>
      </c>
      <c r="AC44" s="94"/>
    </row>
    <row r="45" spans="2:46" ht="20.100000000000001" customHeight="1">
      <c r="B45" s="169" t="s">
        <v>112</v>
      </c>
      <c r="C45" s="49" t="s">
        <v>18</v>
      </c>
      <c r="D45" s="212">
        <v>0</v>
      </c>
      <c r="E45" s="212">
        <v>0</v>
      </c>
      <c r="F45" s="212">
        <v>0</v>
      </c>
      <c r="G45" s="212">
        <v>0</v>
      </c>
      <c r="H45" s="212">
        <v>0</v>
      </c>
      <c r="I45" s="212">
        <v>0</v>
      </c>
      <c r="J45" s="212">
        <v>0</v>
      </c>
      <c r="K45" s="212">
        <v>0</v>
      </c>
      <c r="L45" s="212">
        <v>0</v>
      </c>
      <c r="M45" s="212">
        <v>0</v>
      </c>
      <c r="N45" s="212">
        <v>0</v>
      </c>
      <c r="O45" s="212">
        <v>0</v>
      </c>
      <c r="P45" s="212">
        <v>0</v>
      </c>
      <c r="Q45" s="212">
        <v>0</v>
      </c>
      <c r="R45" s="212">
        <v>0</v>
      </c>
      <c r="S45" s="212">
        <v>0</v>
      </c>
      <c r="T45" s="212">
        <v>0</v>
      </c>
      <c r="U45" s="212">
        <v>0</v>
      </c>
      <c r="V45" s="212">
        <v>0</v>
      </c>
      <c r="W45" s="212">
        <v>0</v>
      </c>
      <c r="X45" s="212">
        <v>0</v>
      </c>
      <c r="Y45" s="212">
        <v>0</v>
      </c>
      <c r="Z45" s="497">
        <f t="shared" ref="Z45:AA62" si="3">D45+F45+H45+L45</f>
        <v>0</v>
      </c>
      <c r="AA45" s="497">
        <f t="shared" si="3"/>
        <v>0</v>
      </c>
      <c r="AB45" s="94" t="str">
        <f t="shared" ref="AB45:AB62" si="4">IF(H45&gt;=J45,"","再掲エラー (5)&lt;(7)")&amp;IF(I45&gt;=K45,"","再掲エラー (6)&lt;(8)")&amp;IF(L45&gt;=N45,"","再掲エラー (9)&lt;(11)")&amp;IF(M45&gt;=O45,"","再掲エラー (10)&lt;(12)")&amp;IF(L45&gt;=P45,"","再掲エラー (9)&lt;(13)")&amp;IF(M45&gt;=Q45,"","再掲エラー (10)&lt;(14)")&amp;IF(L45&gt;=R45,"","再掲エラー (9)&lt;(15)")&amp;IF(M45&gt;=S45,"","再掲エラー (10)&lt;(16)")&amp;IF(L45&gt;=T45,"","再掲エラー (9)&lt;(17)")&amp;IF(M45&gt;=U45,"","再掲エラー (10)&lt;(18)")&amp;IF(L45&gt;=V45,"","再掲エラー (9)&lt;(19)")&amp;IF(M45&gt;=W45,"","再掲エラー (10)&lt;(20)")&amp;IF(L45&gt;=X45,"","再掲エラー (9)&lt;(21)")&amp;IF(M45&gt;=Y45,"","再掲エラー (10)&lt;(22)")&amp;IF(SUM(L45:M45)&gt;=SUM(T45:Y45),""," (17)～(22)の合計が(9)(10)の合計を超えています")</f>
        <v/>
      </c>
      <c r="AC45" s="94"/>
    </row>
    <row r="46" spans="2:46" ht="20.100000000000001" customHeight="1">
      <c r="B46" s="169" t="s">
        <v>113</v>
      </c>
      <c r="C46" s="49" t="s">
        <v>19</v>
      </c>
      <c r="D46" s="212">
        <v>0</v>
      </c>
      <c r="E46" s="212">
        <v>0</v>
      </c>
      <c r="F46" s="212">
        <v>0</v>
      </c>
      <c r="G46" s="212">
        <v>0</v>
      </c>
      <c r="H46" s="212">
        <v>0</v>
      </c>
      <c r="I46" s="212">
        <v>0</v>
      </c>
      <c r="J46" s="212">
        <v>0</v>
      </c>
      <c r="K46" s="212">
        <v>0</v>
      </c>
      <c r="L46" s="212">
        <v>0</v>
      </c>
      <c r="M46" s="212">
        <v>0</v>
      </c>
      <c r="N46" s="212">
        <v>0</v>
      </c>
      <c r="O46" s="212">
        <v>0</v>
      </c>
      <c r="P46" s="212">
        <v>0</v>
      </c>
      <c r="Q46" s="212">
        <v>0</v>
      </c>
      <c r="R46" s="212">
        <v>0</v>
      </c>
      <c r="S46" s="212">
        <v>0</v>
      </c>
      <c r="T46" s="212">
        <v>0</v>
      </c>
      <c r="U46" s="212">
        <v>0</v>
      </c>
      <c r="V46" s="212">
        <v>0</v>
      </c>
      <c r="W46" s="212">
        <v>0</v>
      </c>
      <c r="X46" s="212">
        <v>0</v>
      </c>
      <c r="Y46" s="212">
        <v>0</v>
      </c>
      <c r="Z46" s="497">
        <f t="shared" si="3"/>
        <v>0</v>
      </c>
      <c r="AA46" s="497">
        <f t="shared" si="3"/>
        <v>0</v>
      </c>
      <c r="AB46" s="94" t="str">
        <f t="shared" si="4"/>
        <v/>
      </c>
      <c r="AC46" s="94"/>
    </row>
    <row r="47" spans="2:46" ht="20.100000000000001" customHeight="1">
      <c r="B47" s="169" t="s">
        <v>114</v>
      </c>
      <c r="C47" s="49" t="s">
        <v>20</v>
      </c>
      <c r="D47" s="212">
        <v>0</v>
      </c>
      <c r="E47" s="212">
        <v>0</v>
      </c>
      <c r="F47" s="212">
        <v>0</v>
      </c>
      <c r="G47" s="212">
        <v>0</v>
      </c>
      <c r="H47" s="212">
        <v>0</v>
      </c>
      <c r="I47" s="212">
        <v>0</v>
      </c>
      <c r="J47" s="212">
        <v>0</v>
      </c>
      <c r="K47" s="212">
        <v>0</v>
      </c>
      <c r="L47" s="212">
        <v>0</v>
      </c>
      <c r="M47" s="212">
        <v>0</v>
      </c>
      <c r="N47" s="212">
        <v>0</v>
      </c>
      <c r="O47" s="212">
        <v>0</v>
      </c>
      <c r="P47" s="212">
        <v>0</v>
      </c>
      <c r="Q47" s="212">
        <v>0</v>
      </c>
      <c r="R47" s="212">
        <v>0</v>
      </c>
      <c r="S47" s="212">
        <v>0</v>
      </c>
      <c r="T47" s="212">
        <v>0</v>
      </c>
      <c r="U47" s="212">
        <v>0</v>
      </c>
      <c r="V47" s="212">
        <v>0</v>
      </c>
      <c r="W47" s="212">
        <v>0</v>
      </c>
      <c r="X47" s="212">
        <v>0</v>
      </c>
      <c r="Y47" s="212">
        <v>0</v>
      </c>
      <c r="Z47" s="497">
        <f t="shared" si="3"/>
        <v>0</v>
      </c>
      <c r="AA47" s="497">
        <f t="shared" si="3"/>
        <v>0</v>
      </c>
      <c r="AB47" s="94" t="str">
        <f t="shared" si="4"/>
        <v/>
      </c>
      <c r="AC47" s="94"/>
      <c r="AD47" s="101"/>
      <c r="AE47" s="102"/>
      <c r="AF47" s="102"/>
      <c r="AG47" s="102"/>
      <c r="AI47" s="102"/>
      <c r="AL47" s="103"/>
      <c r="AM47" s="103"/>
      <c r="AN47" s="104"/>
      <c r="AO47" s="104"/>
      <c r="AP47" s="104"/>
      <c r="AQ47" s="104"/>
    </row>
    <row r="48" spans="2:46" ht="20.100000000000001" customHeight="1">
      <c r="B48" s="169" t="s">
        <v>115</v>
      </c>
      <c r="C48" s="49" t="s">
        <v>21</v>
      </c>
      <c r="D48" s="212">
        <v>0</v>
      </c>
      <c r="E48" s="212">
        <v>0</v>
      </c>
      <c r="F48" s="212">
        <v>0</v>
      </c>
      <c r="G48" s="212">
        <v>0</v>
      </c>
      <c r="H48" s="212">
        <v>0</v>
      </c>
      <c r="I48" s="212">
        <v>0</v>
      </c>
      <c r="J48" s="212">
        <v>0</v>
      </c>
      <c r="K48" s="212">
        <v>0</v>
      </c>
      <c r="L48" s="212">
        <v>0</v>
      </c>
      <c r="M48" s="212">
        <v>0</v>
      </c>
      <c r="N48" s="212">
        <v>0</v>
      </c>
      <c r="O48" s="212">
        <v>0</v>
      </c>
      <c r="P48" s="212">
        <v>0</v>
      </c>
      <c r="Q48" s="212">
        <v>0</v>
      </c>
      <c r="R48" s="212">
        <v>0</v>
      </c>
      <c r="S48" s="212">
        <v>0</v>
      </c>
      <c r="T48" s="212">
        <v>0</v>
      </c>
      <c r="U48" s="212">
        <v>0</v>
      </c>
      <c r="V48" s="212">
        <v>0</v>
      </c>
      <c r="W48" s="212">
        <v>0</v>
      </c>
      <c r="X48" s="212">
        <v>0</v>
      </c>
      <c r="Y48" s="212">
        <v>0</v>
      </c>
      <c r="Z48" s="497">
        <f t="shared" si="3"/>
        <v>0</v>
      </c>
      <c r="AA48" s="497">
        <f t="shared" si="3"/>
        <v>0</v>
      </c>
      <c r="AB48" s="94" t="str">
        <f t="shared" si="4"/>
        <v/>
      </c>
      <c r="AC48" s="94"/>
      <c r="AD48" s="101"/>
      <c r="AE48" s="102"/>
      <c r="AF48" s="102"/>
      <c r="AG48" s="102"/>
      <c r="AI48" s="102"/>
      <c r="AJ48" s="102"/>
      <c r="AK48" s="102"/>
      <c r="AL48" s="102"/>
      <c r="AO48" s="103"/>
      <c r="AP48" s="103"/>
      <c r="AQ48" s="104"/>
      <c r="AR48" s="104"/>
      <c r="AS48" s="104"/>
      <c r="AT48" s="104"/>
    </row>
    <row r="49" spans="2:46" ht="20.100000000000001" customHeight="1">
      <c r="B49" s="169" t="s">
        <v>116</v>
      </c>
      <c r="C49" s="49" t="s">
        <v>22</v>
      </c>
      <c r="D49" s="212">
        <v>0</v>
      </c>
      <c r="E49" s="212">
        <v>0</v>
      </c>
      <c r="F49" s="212">
        <v>0</v>
      </c>
      <c r="G49" s="212">
        <v>0</v>
      </c>
      <c r="H49" s="212">
        <v>0</v>
      </c>
      <c r="I49" s="212">
        <v>0</v>
      </c>
      <c r="J49" s="212">
        <v>0</v>
      </c>
      <c r="K49" s="212">
        <v>0</v>
      </c>
      <c r="L49" s="212">
        <v>0</v>
      </c>
      <c r="M49" s="212">
        <v>0</v>
      </c>
      <c r="N49" s="212">
        <v>0</v>
      </c>
      <c r="O49" s="212">
        <v>0</v>
      </c>
      <c r="P49" s="212">
        <v>0</v>
      </c>
      <c r="Q49" s="212">
        <v>0</v>
      </c>
      <c r="R49" s="212">
        <v>0</v>
      </c>
      <c r="S49" s="212">
        <v>0</v>
      </c>
      <c r="T49" s="212">
        <v>0</v>
      </c>
      <c r="U49" s="212">
        <v>0</v>
      </c>
      <c r="V49" s="212">
        <v>0</v>
      </c>
      <c r="W49" s="212">
        <v>0</v>
      </c>
      <c r="X49" s="212">
        <v>0</v>
      </c>
      <c r="Y49" s="212">
        <v>0</v>
      </c>
      <c r="Z49" s="497">
        <f t="shared" si="3"/>
        <v>0</v>
      </c>
      <c r="AA49" s="497">
        <f t="shared" si="3"/>
        <v>0</v>
      </c>
      <c r="AB49" s="94" t="str">
        <f t="shared" si="4"/>
        <v/>
      </c>
      <c r="AC49" s="94"/>
      <c r="AD49" s="101"/>
      <c r="AE49" s="102"/>
      <c r="AF49" s="102"/>
      <c r="AG49" s="102"/>
      <c r="AI49" s="102"/>
      <c r="AJ49" s="102"/>
      <c r="AK49" s="102"/>
      <c r="AL49" s="102"/>
      <c r="AM49" s="102"/>
      <c r="AO49" s="103"/>
      <c r="AP49" s="103"/>
      <c r="AQ49" s="104"/>
      <c r="AR49" s="104"/>
      <c r="AS49" s="104"/>
      <c r="AT49" s="104"/>
    </row>
    <row r="50" spans="2:46" ht="20.100000000000001" customHeight="1">
      <c r="B50" s="169" t="s">
        <v>117</v>
      </c>
      <c r="C50" s="49" t="s">
        <v>77</v>
      </c>
      <c r="D50" s="212">
        <v>0</v>
      </c>
      <c r="E50" s="212">
        <v>0</v>
      </c>
      <c r="F50" s="212">
        <v>0</v>
      </c>
      <c r="G50" s="212">
        <v>0</v>
      </c>
      <c r="H50" s="212">
        <v>0</v>
      </c>
      <c r="I50" s="212">
        <v>0</v>
      </c>
      <c r="J50" s="212">
        <v>0</v>
      </c>
      <c r="K50" s="212">
        <v>0</v>
      </c>
      <c r="L50" s="212">
        <v>0</v>
      </c>
      <c r="M50" s="212">
        <v>0</v>
      </c>
      <c r="N50" s="212">
        <v>0</v>
      </c>
      <c r="O50" s="212">
        <v>0</v>
      </c>
      <c r="P50" s="212">
        <v>0</v>
      </c>
      <c r="Q50" s="212">
        <v>0</v>
      </c>
      <c r="R50" s="212">
        <v>0</v>
      </c>
      <c r="S50" s="212">
        <v>0</v>
      </c>
      <c r="T50" s="212">
        <v>0</v>
      </c>
      <c r="U50" s="212">
        <v>0</v>
      </c>
      <c r="V50" s="212">
        <v>0</v>
      </c>
      <c r="W50" s="212">
        <v>0</v>
      </c>
      <c r="X50" s="212">
        <v>0</v>
      </c>
      <c r="Y50" s="212">
        <v>0</v>
      </c>
      <c r="Z50" s="497">
        <f t="shared" si="3"/>
        <v>0</v>
      </c>
      <c r="AA50" s="497">
        <f t="shared" si="3"/>
        <v>0</v>
      </c>
      <c r="AB50" s="94" t="str">
        <f t="shared" si="4"/>
        <v/>
      </c>
      <c r="AC50" s="94"/>
      <c r="AD50" s="101"/>
      <c r="AE50" s="102"/>
      <c r="AF50" s="102"/>
      <c r="AG50" s="102"/>
      <c r="AI50" s="102"/>
      <c r="AJ50" s="102"/>
      <c r="AK50" s="102"/>
      <c r="AL50" s="102"/>
      <c r="AM50" s="102"/>
      <c r="AO50" s="103"/>
      <c r="AP50" s="103"/>
      <c r="AQ50" s="104"/>
      <c r="AR50" s="104"/>
      <c r="AS50" s="104"/>
      <c r="AT50" s="104"/>
    </row>
    <row r="51" spans="2:46" ht="20.100000000000001" customHeight="1">
      <c r="B51" s="169" t="s">
        <v>118</v>
      </c>
      <c r="C51" s="49" t="s">
        <v>78</v>
      </c>
      <c r="D51" s="212">
        <v>0</v>
      </c>
      <c r="E51" s="212">
        <v>0</v>
      </c>
      <c r="F51" s="212">
        <v>0</v>
      </c>
      <c r="G51" s="212">
        <v>0</v>
      </c>
      <c r="H51" s="212">
        <v>0</v>
      </c>
      <c r="I51" s="212">
        <v>0</v>
      </c>
      <c r="J51" s="212">
        <v>0</v>
      </c>
      <c r="K51" s="212">
        <v>0</v>
      </c>
      <c r="L51" s="212">
        <v>0</v>
      </c>
      <c r="M51" s="212">
        <v>0</v>
      </c>
      <c r="N51" s="212">
        <v>0</v>
      </c>
      <c r="O51" s="212">
        <v>0</v>
      </c>
      <c r="P51" s="212">
        <v>0</v>
      </c>
      <c r="Q51" s="212">
        <v>0</v>
      </c>
      <c r="R51" s="212">
        <v>0</v>
      </c>
      <c r="S51" s="212">
        <v>0</v>
      </c>
      <c r="T51" s="212">
        <v>0</v>
      </c>
      <c r="U51" s="212">
        <v>0</v>
      </c>
      <c r="V51" s="212">
        <v>0</v>
      </c>
      <c r="W51" s="212">
        <v>0</v>
      </c>
      <c r="X51" s="212">
        <v>0</v>
      </c>
      <c r="Y51" s="212">
        <v>0</v>
      </c>
      <c r="Z51" s="497">
        <f t="shared" si="3"/>
        <v>0</v>
      </c>
      <c r="AA51" s="497">
        <f t="shared" si="3"/>
        <v>0</v>
      </c>
      <c r="AB51" s="94" t="str">
        <f t="shared" si="4"/>
        <v/>
      </c>
      <c r="AC51" s="94"/>
      <c r="AD51" s="101"/>
      <c r="AE51" s="102"/>
      <c r="AF51" s="102"/>
      <c r="AG51" s="102"/>
      <c r="AI51" s="102"/>
      <c r="AJ51" s="102"/>
      <c r="AK51" s="102"/>
      <c r="AL51" s="102"/>
      <c r="AM51" s="102"/>
      <c r="AO51" s="103"/>
      <c r="AP51" s="103"/>
      <c r="AQ51" s="104"/>
      <c r="AR51" s="104"/>
      <c r="AS51" s="104"/>
      <c r="AT51" s="104"/>
    </row>
    <row r="52" spans="2:46" ht="20.100000000000001" customHeight="1">
      <c r="B52" s="169" t="s">
        <v>119</v>
      </c>
      <c r="C52" s="49" t="s">
        <v>79</v>
      </c>
      <c r="D52" s="212">
        <v>0</v>
      </c>
      <c r="E52" s="212">
        <v>0</v>
      </c>
      <c r="F52" s="212">
        <v>0</v>
      </c>
      <c r="G52" s="212">
        <v>0</v>
      </c>
      <c r="H52" s="212">
        <v>0</v>
      </c>
      <c r="I52" s="212">
        <v>0</v>
      </c>
      <c r="J52" s="212">
        <v>0</v>
      </c>
      <c r="K52" s="212">
        <v>0</v>
      </c>
      <c r="L52" s="212">
        <v>0</v>
      </c>
      <c r="M52" s="212">
        <v>0</v>
      </c>
      <c r="N52" s="212">
        <v>0</v>
      </c>
      <c r="O52" s="212">
        <v>0</v>
      </c>
      <c r="P52" s="212">
        <v>0</v>
      </c>
      <c r="Q52" s="212">
        <v>0</v>
      </c>
      <c r="R52" s="212">
        <v>0</v>
      </c>
      <c r="S52" s="212">
        <v>0</v>
      </c>
      <c r="T52" s="212">
        <v>0</v>
      </c>
      <c r="U52" s="212">
        <v>0</v>
      </c>
      <c r="V52" s="212">
        <v>0</v>
      </c>
      <c r="W52" s="212">
        <v>0</v>
      </c>
      <c r="X52" s="212">
        <v>0</v>
      </c>
      <c r="Y52" s="212">
        <v>0</v>
      </c>
      <c r="Z52" s="497">
        <f t="shared" si="3"/>
        <v>0</v>
      </c>
      <c r="AA52" s="497">
        <f t="shared" si="3"/>
        <v>0</v>
      </c>
      <c r="AB52" s="94" t="str">
        <f t="shared" si="4"/>
        <v/>
      </c>
      <c r="AC52" s="94"/>
      <c r="AD52" s="101"/>
      <c r="AE52" s="102"/>
      <c r="AF52" s="102"/>
      <c r="AG52" s="102"/>
      <c r="AI52" s="102"/>
      <c r="AJ52" s="102"/>
      <c r="AK52" s="102"/>
      <c r="AL52" s="102"/>
      <c r="AM52" s="102"/>
      <c r="AN52" s="102"/>
      <c r="AO52" s="103"/>
      <c r="AP52" s="103"/>
      <c r="AQ52" s="104"/>
      <c r="AR52" s="104"/>
      <c r="AS52" s="104"/>
      <c r="AT52" s="104"/>
    </row>
    <row r="53" spans="2:46" ht="20.100000000000001" customHeight="1">
      <c r="B53" s="169" t="s">
        <v>120</v>
      </c>
      <c r="C53" s="49" t="s">
        <v>80</v>
      </c>
      <c r="D53" s="212">
        <v>0</v>
      </c>
      <c r="E53" s="212">
        <v>0</v>
      </c>
      <c r="F53" s="212">
        <v>0</v>
      </c>
      <c r="G53" s="212">
        <v>0</v>
      </c>
      <c r="H53" s="212">
        <v>0</v>
      </c>
      <c r="I53" s="212">
        <v>0</v>
      </c>
      <c r="J53" s="212">
        <v>0</v>
      </c>
      <c r="K53" s="212">
        <v>0</v>
      </c>
      <c r="L53" s="212">
        <v>0</v>
      </c>
      <c r="M53" s="212">
        <v>0</v>
      </c>
      <c r="N53" s="212">
        <v>0</v>
      </c>
      <c r="O53" s="212">
        <v>0</v>
      </c>
      <c r="P53" s="212">
        <v>0</v>
      </c>
      <c r="Q53" s="212">
        <v>0</v>
      </c>
      <c r="R53" s="212">
        <v>0</v>
      </c>
      <c r="S53" s="212">
        <v>0</v>
      </c>
      <c r="T53" s="212">
        <v>0</v>
      </c>
      <c r="U53" s="212">
        <v>0</v>
      </c>
      <c r="V53" s="212">
        <v>0</v>
      </c>
      <c r="W53" s="212">
        <v>0</v>
      </c>
      <c r="X53" s="212">
        <v>0</v>
      </c>
      <c r="Y53" s="212">
        <v>0</v>
      </c>
      <c r="Z53" s="497">
        <f t="shared" si="3"/>
        <v>0</v>
      </c>
      <c r="AA53" s="497">
        <f t="shared" si="3"/>
        <v>0</v>
      </c>
      <c r="AB53" s="94" t="str">
        <f t="shared" si="4"/>
        <v/>
      </c>
      <c r="AC53" s="94"/>
      <c r="AD53" s="105"/>
      <c r="AE53" s="106"/>
      <c r="AF53" s="106"/>
      <c r="AG53" s="106"/>
      <c r="AI53" s="106"/>
      <c r="AJ53" s="102"/>
      <c r="AK53" s="106"/>
      <c r="AL53" s="106"/>
      <c r="AM53" s="106"/>
      <c r="AN53" s="106"/>
      <c r="AO53" s="99"/>
      <c r="AP53" s="99"/>
      <c r="AQ53" s="100"/>
      <c r="AR53" s="100"/>
      <c r="AS53" s="100"/>
      <c r="AT53" s="100"/>
    </row>
    <row r="54" spans="2:46" ht="20.100000000000001" customHeight="1">
      <c r="B54" s="169" t="s">
        <v>121</v>
      </c>
      <c r="C54" s="49" t="s">
        <v>81</v>
      </c>
      <c r="D54" s="212">
        <v>0</v>
      </c>
      <c r="E54" s="212">
        <v>0</v>
      </c>
      <c r="F54" s="212">
        <v>0</v>
      </c>
      <c r="G54" s="212">
        <v>0</v>
      </c>
      <c r="H54" s="212">
        <v>0</v>
      </c>
      <c r="I54" s="212">
        <v>0</v>
      </c>
      <c r="J54" s="212">
        <v>0</v>
      </c>
      <c r="K54" s="212">
        <v>0</v>
      </c>
      <c r="L54" s="212">
        <v>0</v>
      </c>
      <c r="M54" s="212">
        <v>0</v>
      </c>
      <c r="N54" s="212">
        <v>0</v>
      </c>
      <c r="O54" s="212">
        <v>0</v>
      </c>
      <c r="P54" s="212">
        <v>0</v>
      </c>
      <c r="Q54" s="212">
        <v>0</v>
      </c>
      <c r="R54" s="212">
        <v>0</v>
      </c>
      <c r="S54" s="212">
        <v>0</v>
      </c>
      <c r="T54" s="212">
        <v>0</v>
      </c>
      <c r="U54" s="212">
        <v>0</v>
      </c>
      <c r="V54" s="212">
        <v>0</v>
      </c>
      <c r="W54" s="212">
        <v>0</v>
      </c>
      <c r="X54" s="212">
        <v>0</v>
      </c>
      <c r="Y54" s="212">
        <v>0</v>
      </c>
      <c r="Z54" s="497">
        <f t="shared" si="3"/>
        <v>0</v>
      </c>
      <c r="AA54" s="497">
        <f t="shared" si="3"/>
        <v>0</v>
      </c>
      <c r="AB54" s="94" t="str">
        <f t="shared" si="4"/>
        <v/>
      </c>
      <c r="AC54" s="94"/>
      <c r="AE54" s="106"/>
      <c r="AF54" s="106"/>
      <c r="AG54" s="106"/>
      <c r="AI54" s="106"/>
      <c r="AJ54" s="106"/>
      <c r="AK54" s="106"/>
      <c r="AL54" s="106"/>
      <c r="AM54" s="106"/>
      <c r="AN54" s="106"/>
      <c r="AO54" s="99"/>
      <c r="AP54" s="99"/>
      <c r="AQ54" s="100"/>
      <c r="AR54" s="100"/>
      <c r="AS54" s="100"/>
      <c r="AT54" s="100"/>
    </row>
    <row r="55" spans="2:46" ht="20.100000000000001" customHeight="1">
      <c r="B55" s="169" t="s">
        <v>122</v>
      </c>
      <c r="C55" s="49" t="s">
        <v>82</v>
      </c>
      <c r="D55" s="212">
        <v>0</v>
      </c>
      <c r="E55" s="212">
        <v>0</v>
      </c>
      <c r="F55" s="212">
        <v>0</v>
      </c>
      <c r="G55" s="212">
        <v>0</v>
      </c>
      <c r="H55" s="212">
        <v>0</v>
      </c>
      <c r="I55" s="212">
        <v>0</v>
      </c>
      <c r="J55" s="212">
        <v>0</v>
      </c>
      <c r="K55" s="212">
        <v>0</v>
      </c>
      <c r="L55" s="212">
        <v>0</v>
      </c>
      <c r="M55" s="212">
        <v>0</v>
      </c>
      <c r="N55" s="212">
        <v>0</v>
      </c>
      <c r="O55" s="212">
        <v>0</v>
      </c>
      <c r="P55" s="212">
        <v>0</v>
      </c>
      <c r="Q55" s="212">
        <v>0</v>
      </c>
      <c r="R55" s="212">
        <v>0</v>
      </c>
      <c r="S55" s="212">
        <v>0</v>
      </c>
      <c r="T55" s="212">
        <v>0</v>
      </c>
      <c r="U55" s="212">
        <v>0</v>
      </c>
      <c r="V55" s="212">
        <v>0</v>
      </c>
      <c r="W55" s="212">
        <v>0</v>
      </c>
      <c r="X55" s="212">
        <v>0</v>
      </c>
      <c r="Y55" s="212">
        <v>0</v>
      </c>
      <c r="Z55" s="497">
        <f t="shared" si="3"/>
        <v>0</v>
      </c>
      <c r="AA55" s="497">
        <f t="shared" si="3"/>
        <v>0</v>
      </c>
      <c r="AB55" s="94" t="str">
        <f t="shared" si="4"/>
        <v/>
      </c>
      <c r="AC55" s="94"/>
      <c r="AE55" s="102"/>
      <c r="AF55" s="102"/>
      <c r="AG55" s="102"/>
      <c r="AI55" s="102"/>
      <c r="AJ55" s="106"/>
      <c r="AK55" s="102"/>
      <c r="AL55" s="102"/>
      <c r="AM55" s="102"/>
      <c r="AN55" s="102"/>
      <c r="AO55" s="107"/>
      <c r="AP55" s="107"/>
    </row>
    <row r="56" spans="2:46" ht="20.100000000000001" customHeight="1">
      <c r="B56" s="169" t="s">
        <v>123</v>
      </c>
      <c r="C56" s="49" t="s">
        <v>83</v>
      </c>
      <c r="D56" s="212">
        <v>0</v>
      </c>
      <c r="E56" s="212">
        <v>0</v>
      </c>
      <c r="F56" s="212">
        <v>0</v>
      </c>
      <c r="G56" s="212">
        <v>0</v>
      </c>
      <c r="H56" s="212">
        <v>0</v>
      </c>
      <c r="I56" s="212">
        <v>0</v>
      </c>
      <c r="J56" s="212">
        <v>0</v>
      </c>
      <c r="K56" s="212">
        <v>0</v>
      </c>
      <c r="L56" s="212">
        <v>0</v>
      </c>
      <c r="M56" s="212">
        <v>0</v>
      </c>
      <c r="N56" s="212">
        <v>0</v>
      </c>
      <c r="O56" s="212">
        <v>0</v>
      </c>
      <c r="P56" s="212">
        <v>0</v>
      </c>
      <c r="Q56" s="212">
        <v>0</v>
      </c>
      <c r="R56" s="212">
        <v>0</v>
      </c>
      <c r="S56" s="212">
        <v>0</v>
      </c>
      <c r="T56" s="212">
        <v>0</v>
      </c>
      <c r="U56" s="212">
        <v>0</v>
      </c>
      <c r="V56" s="212">
        <v>0</v>
      </c>
      <c r="W56" s="212">
        <v>0</v>
      </c>
      <c r="X56" s="212">
        <v>0</v>
      </c>
      <c r="Y56" s="212">
        <v>0</v>
      </c>
      <c r="Z56" s="497">
        <f t="shared" si="3"/>
        <v>0</v>
      </c>
      <c r="AA56" s="497">
        <f t="shared" si="3"/>
        <v>0</v>
      </c>
      <c r="AB56" s="94" t="str">
        <f t="shared" si="4"/>
        <v/>
      </c>
      <c r="AC56" s="94"/>
      <c r="AD56" s="76"/>
      <c r="AE56" s="76"/>
      <c r="AF56" s="76"/>
      <c r="AG56" s="76"/>
      <c r="AI56" s="76"/>
      <c r="AJ56" s="102"/>
      <c r="AK56" s="76"/>
      <c r="AL56" s="76"/>
      <c r="AM56" s="76"/>
      <c r="AN56" s="76"/>
    </row>
    <row r="57" spans="2:46" ht="20.100000000000001" customHeight="1">
      <c r="B57" s="169" t="s">
        <v>124</v>
      </c>
      <c r="C57" s="49" t="s">
        <v>84</v>
      </c>
      <c r="D57" s="212">
        <v>0</v>
      </c>
      <c r="E57" s="212">
        <v>0</v>
      </c>
      <c r="F57" s="212">
        <v>0</v>
      </c>
      <c r="G57" s="212">
        <v>0</v>
      </c>
      <c r="H57" s="212">
        <v>0</v>
      </c>
      <c r="I57" s="212">
        <v>0</v>
      </c>
      <c r="J57" s="212">
        <v>0</v>
      </c>
      <c r="K57" s="212">
        <v>0</v>
      </c>
      <c r="L57" s="212">
        <v>0</v>
      </c>
      <c r="M57" s="212">
        <v>0</v>
      </c>
      <c r="N57" s="212">
        <v>0</v>
      </c>
      <c r="O57" s="212">
        <v>0</v>
      </c>
      <c r="P57" s="212">
        <v>0</v>
      </c>
      <c r="Q57" s="212">
        <v>0</v>
      </c>
      <c r="R57" s="212">
        <v>0</v>
      </c>
      <c r="S57" s="212">
        <v>0</v>
      </c>
      <c r="T57" s="212">
        <v>0</v>
      </c>
      <c r="U57" s="212">
        <v>0</v>
      </c>
      <c r="V57" s="212">
        <v>0</v>
      </c>
      <c r="W57" s="212">
        <v>0</v>
      </c>
      <c r="X57" s="212">
        <v>0</v>
      </c>
      <c r="Y57" s="212">
        <v>0</v>
      </c>
      <c r="Z57" s="497">
        <f t="shared" si="3"/>
        <v>0</v>
      </c>
      <c r="AA57" s="497">
        <f t="shared" si="3"/>
        <v>0</v>
      </c>
      <c r="AB57" s="94" t="str">
        <f t="shared" si="4"/>
        <v/>
      </c>
      <c r="AC57" s="94"/>
      <c r="AD57" s="76"/>
      <c r="AE57" s="76"/>
      <c r="AF57" s="76"/>
      <c r="AG57" s="76"/>
      <c r="AI57" s="76"/>
      <c r="AJ57" s="76"/>
      <c r="AK57" s="76"/>
      <c r="AL57" s="76"/>
      <c r="AM57" s="76"/>
      <c r="AN57" s="76"/>
    </row>
    <row r="58" spans="2:46" ht="20.100000000000001" customHeight="1">
      <c r="B58" s="169" t="s">
        <v>125</v>
      </c>
      <c r="C58" s="49" t="s">
        <v>85</v>
      </c>
      <c r="D58" s="212">
        <v>0</v>
      </c>
      <c r="E58" s="212">
        <v>0</v>
      </c>
      <c r="F58" s="212">
        <v>0</v>
      </c>
      <c r="G58" s="212">
        <v>0</v>
      </c>
      <c r="H58" s="212">
        <v>0</v>
      </c>
      <c r="I58" s="212">
        <v>0</v>
      </c>
      <c r="J58" s="212">
        <v>0</v>
      </c>
      <c r="K58" s="212">
        <v>0</v>
      </c>
      <c r="L58" s="212">
        <v>0</v>
      </c>
      <c r="M58" s="212">
        <v>0</v>
      </c>
      <c r="N58" s="212">
        <v>0</v>
      </c>
      <c r="O58" s="212">
        <v>0</v>
      </c>
      <c r="P58" s="212">
        <v>0</v>
      </c>
      <c r="Q58" s="212">
        <v>0</v>
      </c>
      <c r="R58" s="212">
        <v>0</v>
      </c>
      <c r="S58" s="212">
        <v>0</v>
      </c>
      <c r="T58" s="212">
        <v>0</v>
      </c>
      <c r="U58" s="212">
        <v>0</v>
      </c>
      <c r="V58" s="212">
        <v>0</v>
      </c>
      <c r="W58" s="212">
        <v>0</v>
      </c>
      <c r="X58" s="212">
        <v>0</v>
      </c>
      <c r="Y58" s="212">
        <v>0</v>
      </c>
      <c r="Z58" s="497">
        <f t="shared" si="3"/>
        <v>0</v>
      </c>
      <c r="AA58" s="497">
        <f t="shared" si="3"/>
        <v>0</v>
      </c>
      <c r="AB58" s="94" t="str">
        <f t="shared" si="4"/>
        <v/>
      </c>
      <c r="AC58" s="94"/>
      <c r="AJ58" s="76"/>
    </row>
    <row r="59" spans="2:46" ht="20.100000000000001" customHeight="1">
      <c r="B59" s="169" t="s">
        <v>126</v>
      </c>
      <c r="C59" s="49" t="s">
        <v>86</v>
      </c>
      <c r="D59" s="212">
        <v>0</v>
      </c>
      <c r="E59" s="212">
        <v>0</v>
      </c>
      <c r="F59" s="212">
        <v>0</v>
      </c>
      <c r="G59" s="212">
        <v>0</v>
      </c>
      <c r="H59" s="212">
        <v>0</v>
      </c>
      <c r="I59" s="212">
        <v>0</v>
      </c>
      <c r="J59" s="212">
        <v>0</v>
      </c>
      <c r="K59" s="212">
        <v>0</v>
      </c>
      <c r="L59" s="212">
        <v>0</v>
      </c>
      <c r="M59" s="212">
        <v>0</v>
      </c>
      <c r="N59" s="212">
        <v>0</v>
      </c>
      <c r="O59" s="212">
        <v>0</v>
      </c>
      <c r="P59" s="212">
        <v>0</v>
      </c>
      <c r="Q59" s="212">
        <v>0</v>
      </c>
      <c r="R59" s="212">
        <v>0</v>
      </c>
      <c r="S59" s="212">
        <v>0</v>
      </c>
      <c r="T59" s="212">
        <v>0</v>
      </c>
      <c r="U59" s="212">
        <v>0</v>
      </c>
      <c r="V59" s="212">
        <v>0</v>
      </c>
      <c r="W59" s="212">
        <v>0</v>
      </c>
      <c r="X59" s="212">
        <v>0</v>
      </c>
      <c r="Y59" s="212">
        <v>0</v>
      </c>
      <c r="Z59" s="497">
        <f t="shared" si="3"/>
        <v>0</v>
      </c>
      <c r="AA59" s="497">
        <f t="shared" si="3"/>
        <v>0</v>
      </c>
      <c r="AB59" s="94" t="str">
        <f t="shared" si="4"/>
        <v/>
      </c>
      <c r="AC59" s="94"/>
    </row>
    <row r="60" spans="2:46" ht="20.100000000000001" customHeight="1">
      <c r="B60" s="169" t="s">
        <v>127</v>
      </c>
      <c r="C60" s="49" t="s">
        <v>94</v>
      </c>
      <c r="D60" s="212">
        <v>0</v>
      </c>
      <c r="E60" s="212">
        <v>0</v>
      </c>
      <c r="F60" s="212">
        <v>0</v>
      </c>
      <c r="G60" s="212">
        <v>0</v>
      </c>
      <c r="H60" s="212">
        <v>0</v>
      </c>
      <c r="I60" s="212">
        <v>0</v>
      </c>
      <c r="J60" s="212">
        <v>0</v>
      </c>
      <c r="K60" s="212">
        <v>0</v>
      </c>
      <c r="L60" s="212">
        <v>0</v>
      </c>
      <c r="M60" s="212">
        <v>0</v>
      </c>
      <c r="N60" s="212">
        <v>0</v>
      </c>
      <c r="O60" s="212">
        <v>0</v>
      </c>
      <c r="P60" s="212">
        <v>0</v>
      </c>
      <c r="Q60" s="212">
        <v>0</v>
      </c>
      <c r="R60" s="212">
        <v>0</v>
      </c>
      <c r="S60" s="212">
        <v>0</v>
      </c>
      <c r="T60" s="212">
        <v>0</v>
      </c>
      <c r="U60" s="212">
        <v>0</v>
      </c>
      <c r="V60" s="212">
        <v>0</v>
      </c>
      <c r="W60" s="212">
        <v>0</v>
      </c>
      <c r="X60" s="212">
        <v>0</v>
      </c>
      <c r="Y60" s="212">
        <v>0</v>
      </c>
      <c r="Z60" s="497">
        <f t="shared" si="3"/>
        <v>0</v>
      </c>
      <c r="AA60" s="497">
        <f t="shared" si="3"/>
        <v>0</v>
      </c>
      <c r="AB60" s="94" t="str">
        <f t="shared" si="4"/>
        <v/>
      </c>
      <c r="AC60" s="94"/>
    </row>
    <row r="61" spans="2:46" ht="20.100000000000001" customHeight="1">
      <c r="B61" s="169" t="s">
        <v>128</v>
      </c>
      <c r="C61" s="49" t="s">
        <v>105</v>
      </c>
      <c r="D61" s="212">
        <v>0</v>
      </c>
      <c r="E61" s="212">
        <v>0</v>
      </c>
      <c r="F61" s="212">
        <v>0</v>
      </c>
      <c r="G61" s="212">
        <v>0</v>
      </c>
      <c r="H61" s="212">
        <v>0</v>
      </c>
      <c r="I61" s="212">
        <v>0</v>
      </c>
      <c r="J61" s="212">
        <v>0</v>
      </c>
      <c r="K61" s="212">
        <v>0</v>
      </c>
      <c r="L61" s="212">
        <v>0</v>
      </c>
      <c r="M61" s="212">
        <v>0</v>
      </c>
      <c r="N61" s="212">
        <v>0</v>
      </c>
      <c r="O61" s="212">
        <v>0</v>
      </c>
      <c r="P61" s="212">
        <v>0</v>
      </c>
      <c r="Q61" s="212">
        <v>0</v>
      </c>
      <c r="R61" s="212">
        <v>0</v>
      </c>
      <c r="S61" s="212">
        <v>0</v>
      </c>
      <c r="T61" s="212">
        <v>0</v>
      </c>
      <c r="U61" s="212">
        <v>0</v>
      </c>
      <c r="V61" s="212">
        <v>0</v>
      </c>
      <c r="W61" s="212">
        <v>0</v>
      </c>
      <c r="X61" s="212">
        <v>0</v>
      </c>
      <c r="Y61" s="212">
        <v>0</v>
      </c>
      <c r="Z61" s="497">
        <f t="shared" si="3"/>
        <v>0</v>
      </c>
      <c r="AA61" s="497">
        <f t="shared" si="3"/>
        <v>0</v>
      </c>
      <c r="AB61" s="94" t="str">
        <f t="shared" si="4"/>
        <v/>
      </c>
      <c r="AC61" s="94"/>
    </row>
    <row r="62" spans="2:46" ht="20.100000000000001" customHeight="1">
      <c r="B62" s="169" t="s">
        <v>419</v>
      </c>
      <c r="C62" s="49" t="s">
        <v>106</v>
      </c>
      <c r="D62" s="212">
        <v>0</v>
      </c>
      <c r="E62" s="212">
        <v>0</v>
      </c>
      <c r="F62" s="212">
        <v>0</v>
      </c>
      <c r="G62" s="212">
        <v>0</v>
      </c>
      <c r="H62" s="212">
        <v>0</v>
      </c>
      <c r="I62" s="212">
        <v>0</v>
      </c>
      <c r="J62" s="212">
        <v>0</v>
      </c>
      <c r="K62" s="212">
        <v>0</v>
      </c>
      <c r="L62" s="212">
        <v>0</v>
      </c>
      <c r="M62" s="212">
        <v>0</v>
      </c>
      <c r="N62" s="212">
        <v>0</v>
      </c>
      <c r="O62" s="212">
        <v>0</v>
      </c>
      <c r="P62" s="212">
        <v>0</v>
      </c>
      <c r="Q62" s="212">
        <v>0</v>
      </c>
      <c r="R62" s="212">
        <v>0</v>
      </c>
      <c r="S62" s="212">
        <v>0</v>
      </c>
      <c r="T62" s="212">
        <v>0</v>
      </c>
      <c r="U62" s="212">
        <v>0</v>
      </c>
      <c r="V62" s="212">
        <v>0</v>
      </c>
      <c r="W62" s="212">
        <v>0</v>
      </c>
      <c r="X62" s="212">
        <v>0</v>
      </c>
      <c r="Y62" s="212">
        <v>0</v>
      </c>
      <c r="Z62" s="497">
        <f t="shared" si="3"/>
        <v>0</v>
      </c>
      <c r="AA62" s="497">
        <f t="shared" si="3"/>
        <v>0</v>
      </c>
      <c r="AB62" s="94" t="str">
        <f t="shared" si="4"/>
        <v/>
      </c>
    </row>
    <row r="63" spans="2:46" ht="19.5" customHeight="1">
      <c r="B63" s="169" t="s">
        <v>71</v>
      </c>
      <c r="C63" s="49" t="s">
        <v>377</v>
      </c>
      <c r="D63" s="213">
        <f t="shared" ref="D63:Y63" si="5">SUM(D44:D62)</f>
        <v>0</v>
      </c>
      <c r="E63" s="213">
        <f t="shared" si="5"/>
        <v>0</v>
      </c>
      <c r="F63" s="213">
        <f t="shared" si="5"/>
        <v>0</v>
      </c>
      <c r="G63" s="213">
        <f t="shared" si="5"/>
        <v>0</v>
      </c>
      <c r="H63" s="213">
        <f t="shared" si="5"/>
        <v>0</v>
      </c>
      <c r="I63" s="213">
        <f t="shared" si="5"/>
        <v>0</v>
      </c>
      <c r="J63" s="213">
        <f t="shared" si="5"/>
        <v>0</v>
      </c>
      <c r="K63" s="213">
        <f t="shared" si="5"/>
        <v>0</v>
      </c>
      <c r="L63" s="213">
        <f t="shared" si="5"/>
        <v>0</v>
      </c>
      <c r="M63" s="213">
        <f t="shared" si="5"/>
        <v>0</v>
      </c>
      <c r="N63" s="213">
        <f t="shared" si="5"/>
        <v>0</v>
      </c>
      <c r="O63" s="213">
        <f t="shared" si="5"/>
        <v>0</v>
      </c>
      <c r="P63" s="213">
        <f t="shared" si="5"/>
        <v>0</v>
      </c>
      <c r="Q63" s="213">
        <f t="shared" si="5"/>
        <v>0</v>
      </c>
      <c r="R63" s="213">
        <f t="shared" si="5"/>
        <v>0</v>
      </c>
      <c r="S63" s="213">
        <f t="shared" si="5"/>
        <v>0</v>
      </c>
      <c r="T63" s="213">
        <f t="shared" si="5"/>
        <v>0</v>
      </c>
      <c r="U63" s="213">
        <f t="shared" si="5"/>
        <v>0</v>
      </c>
      <c r="V63" s="213">
        <f t="shared" si="5"/>
        <v>0</v>
      </c>
      <c r="W63" s="213">
        <f t="shared" si="5"/>
        <v>0</v>
      </c>
      <c r="X63" s="213">
        <f t="shared" si="5"/>
        <v>0</v>
      </c>
      <c r="Y63" s="213">
        <f t="shared" si="5"/>
        <v>0</v>
      </c>
      <c r="Z63" s="497">
        <f>D63+F63+H63+L63</f>
        <v>0</v>
      </c>
      <c r="AA63" s="497">
        <f>E63+G63+I63+M63</f>
        <v>0</v>
      </c>
      <c r="AB63" s="94" t="str">
        <f>IF(SUM(G10:G11)=SUM(Z63:AA63),"","審査要領１を確認してください。")</f>
        <v/>
      </c>
      <c r="AC63" s="175"/>
      <c r="AD63" s="175"/>
      <c r="AE63" s="175"/>
      <c r="AF63" s="175"/>
      <c r="AG63" s="94"/>
      <c r="AH63" s="94"/>
    </row>
    <row r="64" spans="2:46" ht="36.75" customHeight="1">
      <c r="D64" s="477" t="str">
        <f>IF(AF20=SUM(D63:E63),"","審査要領２を確認してください。")</f>
        <v/>
      </c>
      <c r="E64" s="477"/>
      <c r="F64" s="477" t="str">
        <f>IF(AF21=SUM(F63:G63),"","審査要領３を確認してください。")</f>
        <v/>
      </c>
      <c r="G64" s="477"/>
      <c r="H64" s="477" t="str">
        <f>IF(AF22=SUM(H63:I63),"","審査要領４を確認してください。")</f>
        <v/>
      </c>
      <c r="I64" s="477"/>
      <c r="J64" s="266"/>
      <c r="K64" s="266"/>
      <c r="L64" s="477" t="str">
        <f>IF(AF23=SUM(L63:M63),"","審査要領５を確認してください。")</f>
        <v/>
      </c>
      <c r="M64" s="477"/>
      <c r="N64" s="266"/>
      <c r="O64" s="266"/>
      <c r="P64" s="266"/>
      <c r="Q64" s="266"/>
      <c r="R64" s="266"/>
      <c r="S64" s="266"/>
      <c r="T64" s="266"/>
      <c r="U64" s="266"/>
      <c r="V64" s="266"/>
      <c r="W64" s="266"/>
      <c r="X64" s="266"/>
      <c r="Y64" s="266"/>
      <c r="Z64" s="266"/>
      <c r="AA64" s="266"/>
      <c r="AB64" s="94"/>
      <c r="AC64" s="175"/>
      <c r="AD64" s="175"/>
      <c r="AE64" s="175"/>
      <c r="AF64" s="175"/>
      <c r="AG64" s="175"/>
      <c r="AH64" s="175"/>
      <c r="AI64" s="175"/>
    </row>
    <row r="73" spans="2:10" ht="13.5">
      <c r="J73" s="76"/>
    </row>
    <row r="74" spans="2:10" ht="15" thickBot="1">
      <c r="E74" s="314" t="s">
        <v>348</v>
      </c>
      <c r="J74" s="76"/>
    </row>
    <row r="75" spans="2:10" ht="14.25" thickBot="1">
      <c r="E75" s="799"/>
      <c r="F75" s="800"/>
      <c r="J75" s="76"/>
    </row>
    <row r="76" spans="2:10" ht="13.5">
      <c r="J76" s="76"/>
    </row>
    <row r="77" spans="2:10" ht="13.5">
      <c r="J77" s="76"/>
    </row>
    <row r="78" spans="2:10" ht="13.5">
      <c r="J78" s="76"/>
    </row>
    <row r="79" spans="2:10" ht="13.5">
      <c r="B79" s="511" t="s">
        <v>434</v>
      </c>
      <c r="J79" s="76"/>
    </row>
    <row r="80" spans="2:10" ht="13.5">
      <c r="B80" s="76" t="s">
        <v>430</v>
      </c>
      <c r="J80" s="76"/>
    </row>
    <row r="81" spans="2:10" ht="13.5">
      <c r="B81" s="76" t="s">
        <v>432</v>
      </c>
      <c r="J81" s="76"/>
    </row>
    <row r="82" spans="2:10" ht="13.5">
      <c r="B82" s="76" t="s">
        <v>433</v>
      </c>
      <c r="J82" s="76"/>
    </row>
    <row r="83" spans="2:10" ht="13.5">
      <c r="B83" s="76" t="s">
        <v>422</v>
      </c>
      <c r="J83" s="76"/>
    </row>
    <row r="84" spans="2:10" ht="13.5">
      <c r="B84" s="76" t="s">
        <v>423</v>
      </c>
      <c r="J84" s="76"/>
    </row>
    <row r="85" spans="2:10" ht="13.5">
      <c r="B85" s="76" t="s">
        <v>424</v>
      </c>
      <c r="C85" s="98"/>
    </row>
    <row r="86" spans="2:10" ht="13.5">
      <c r="B86" s="76" t="s">
        <v>425</v>
      </c>
      <c r="C86" s="382"/>
      <c r="D86" s="388"/>
    </row>
    <row r="87" spans="2:10" ht="13.5">
      <c r="B87" s="76" t="s">
        <v>426</v>
      </c>
      <c r="C87" s="382"/>
      <c r="D87" s="388"/>
    </row>
    <row r="88" spans="2:10" ht="13.5">
      <c r="B88" s="76" t="s">
        <v>427</v>
      </c>
      <c r="C88" s="382"/>
      <c r="D88" s="388"/>
      <c r="E88" s="104"/>
    </row>
    <row r="89" spans="2:10" ht="13.5">
      <c r="B89" s="76" t="s">
        <v>428</v>
      </c>
      <c r="C89" s="382"/>
      <c r="D89" s="388"/>
      <c r="E89" s="104"/>
    </row>
    <row r="90" spans="2:10" ht="13.5">
      <c r="B90" s="76" t="s">
        <v>429</v>
      </c>
      <c r="C90" s="382"/>
      <c r="D90" s="388"/>
      <c r="E90" s="104"/>
    </row>
    <row r="91" spans="2:10" ht="13.5">
      <c r="B91" s="76"/>
      <c r="C91" s="382"/>
      <c r="D91" s="388"/>
      <c r="E91" s="104"/>
    </row>
    <row r="92" spans="2:10" ht="13.5">
      <c r="B92" s="76"/>
      <c r="C92" s="382"/>
      <c r="D92" s="388"/>
      <c r="E92" s="104"/>
    </row>
    <row r="93" spans="2:10" ht="13.5">
      <c r="B93" s="76"/>
      <c r="C93" s="382"/>
      <c r="D93" s="388"/>
      <c r="E93" s="104"/>
    </row>
    <row r="94" spans="2:10" ht="13.5">
      <c r="B94" s="76"/>
      <c r="C94" s="382"/>
      <c r="D94" s="388"/>
      <c r="E94" s="104"/>
    </row>
    <row r="95" spans="2:10" ht="13.5">
      <c r="B95" s="76"/>
      <c r="C95" s="382"/>
      <c r="D95" s="388"/>
      <c r="E95" s="104"/>
    </row>
    <row r="96" spans="2:10" ht="13.5">
      <c r="C96" s="382"/>
      <c r="D96" s="388"/>
      <c r="E96" s="104"/>
    </row>
    <row r="97" spans="5:5" ht="13.5">
      <c r="E97" s="104"/>
    </row>
    <row r="98" spans="5:5" ht="13.5">
      <c r="E98" s="104"/>
    </row>
    <row r="99" spans="5:5" ht="13.5">
      <c r="E99" s="104"/>
    </row>
  </sheetData>
  <sheetProtection selectLockedCells="1"/>
  <dataConsolidate/>
  <mergeCells count="30">
    <mergeCell ref="E75:F75"/>
    <mergeCell ref="AD3:AD6"/>
    <mergeCell ref="P29:P30"/>
    <mergeCell ref="B10:F10"/>
    <mergeCell ref="B11:F11"/>
    <mergeCell ref="B12:F12"/>
    <mergeCell ref="E17:E18"/>
    <mergeCell ref="D28:E28"/>
    <mergeCell ref="F28:G28"/>
    <mergeCell ref="H28:I28"/>
    <mergeCell ref="J28:K28"/>
    <mergeCell ref="L28:M28"/>
    <mergeCell ref="N28:O28"/>
    <mergeCell ref="B29:B30"/>
    <mergeCell ref="D39:E41"/>
    <mergeCell ref="B42:B43"/>
    <mergeCell ref="AE3:AG6"/>
    <mergeCell ref="F16:G16"/>
    <mergeCell ref="F39:G41"/>
    <mergeCell ref="H39:I41"/>
    <mergeCell ref="L39:M41"/>
    <mergeCell ref="Z39:AA41"/>
    <mergeCell ref="J40:K41"/>
    <mergeCell ref="N40:O41"/>
    <mergeCell ref="P40:Q41"/>
    <mergeCell ref="R40:S41"/>
    <mergeCell ref="T40:Y40"/>
    <mergeCell ref="T41:U41"/>
    <mergeCell ref="V41:W41"/>
    <mergeCell ref="X41:Y41"/>
  </mergeCells>
  <phoneticPr fontId="1"/>
  <conditionalFormatting sqref="G10:G12 D20:AF24 D31:O35 D44:AA63">
    <cfRule type="expression" dxfId="22" priority="36">
      <formula>MOD(D10,1)&lt;&gt;0</formula>
    </cfRule>
    <cfRule type="expression" dxfId="21" priority="37">
      <formula>D10&lt;0</formula>
    </cfRule>
  </conditionalFormatting>
  <dataValidations count="3">
    <dataValidation type="whole" allowBlank="1" showInputMessage="1" showErrorMessage="1" errorTitle="入力エラー" error="入力欄には整数で入力して下さい！" sqref="D35:M36" xr:uid="{00000000-0002-0000-0700-000000000000}">
      <formula1>0</formula1>
      <formula2>9999999999</formula2>
    </dataValidation>
    <dataValidation type="whole" imeMode="off" allowBlank="1" showInputMessage="1" showErrorMessage="1" errorTitle="入力エラー" error="入力欄には整数で入力して下さい。" sqref="D31:M34 D44:Y62 D20:AE23 G10:G12" xr:uid="{00000000-0002-0000-0700-000001000000}">
      <formula1>0</formula1>
      <formula2>9999999999</formula2>
    </dataValidation>
    <dataValidation imeMode="off" allowBlank="1" showInputMessage="1" showErrorMessage="1" errorTitle="入力エラー" error="入力欄には整数で入力して下さい！" sqref="H12:K13 E13:G13 N31:O36 Z44:AA63" xr:uid="{FB328130-74E4-4C04-AF73-1F6DC3F144BA}"/>
  </dataValidations>
  <printOptions horizontalCentered="1"/>
  <pageMargins left="0.39370078740157483" right="0.39370078740157483" top="0.59055118110236227" bottom="0.59055118110236227" header="0.27559055118110237" footer="0.27559055118110237"/>
  <pageSetup paperSize="8" scale="46" orientation="landscape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stopIfTrue="1" id="{EAE657B7-311D-478B-8B96-C9CA07C28D90}">
            <xm:f>前回値チェック設定!C87=TRUE</xm:f>
            <x14:dxf>
              <font>
                <color rgb="FFFF0000"/>
              </font>
            </x14:dxf>
          </x14:cfRule>
          <x14:cfRule type="expression" priority="41" stopIfTrue="1" id="{664F3DED-4C82-413E-8F0D-2D3B0B5F1254}">
            <xm:f>前回値チェック設定!C92=TRUE</xm:f>
            <x14:dxf>
              <font>
                <color rgb="FFFF00FF"/>
              </font>
            </x14:dxf>
          </x14:cfRule>
          <xm:sqref>D31:O35</xm:sqref>
        </x14:conditionalFormatting>
        <x14:conditionalFormatting xmlns:xm="http://schemas.microsoft.com/office/excel/2006/main">
          <x14:cfRule type="expression" priority="42" stopIfTrue="1" id="{F25FDC9D-FCDF-4A7E-8754-A822E0500392}">
            <xm:f>前回値チェック設定!C100=TRUE</xm:f>
            <x14:dxf>
              <font>
                <color rgb="FFFF0000"/>
              </font>
            </x14:dxf>
          </x14:cfRule>
          <x14:cfRule type="expression" priority="43" stopIfTrue="1" id="{5F95E4A3-12FA-4710-AA85-FF7BE94CA049}">
            <xm:f>前回値チェック設定!C120=TRUE</xm:f>
            <x14:dxf>
              <font>
                <color rgb="FFFF00FF"/>
              </font>
            </x14:dxf>
          </x14:cfRule>
          <xm:sqref>D44:AA63</xm:sqref>
        </x14:conditionalFormatting>
        <x14:conditionalFormatting xmlns:xm="http://schemas.microsoft.com/office/excel/2006/main">
          <x14:cfRule type="expression" priority="38" stopIfTrue="1" id="{80777529-C6FD-4ADF-BE8B-2462DD3CA094}">
            <xm:f>前回値チェック設定!C74=TRUE</xm:f>
            <x14:dxf>
              <font>
                <color rgb="FFFF0000"/>
              </font>
            </x14:dxf>
          </x14:cfRule>
          <x14:cfRule type="expression" priority="39" stopIfTrue="1" id="{3CE8D52E-B5F5-477D-8298-BA75EC550522}">
            <xm:f>前回値チェック設定!C79=TRUE</xm:f>
            <x14:dxf>
              <font>
                <color rgb="FFFF00FF"/>
              </font>
            </x14:dxf>
          </x14:cfRule>
          <xm:sqref>D20:AF24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5D132DE-CEC8-4866-A02F-C153F336BA72}">
          <x14:formula1>
            <xm:f>LastVal050!$VQ$1:$VQ$29</xm:f>
          </x14:formula1>
          <xm:sqref>AD2</xm:sqref>
        </x14:dataValidation>
        <x14:dataValidation type="list" allowBlank="1" showInputMessage="1" showErrorMessage="1" xr:uid="{E2045285-1A57-4322-84D0-422595EFA0D3}">
          <x14:formula1>
            <xm:f>LastVal050!$VR$1:$VR$2</xm:f>
          </x14:formula1>
          <xm:sqref>E75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tabColor rgb="FF99CCFF"/>
    <pageSetUpPr fitToPage="1"/>
  </sheetPr>
  <dimension ref="A1:AT89"/>
  <sheetViews>
    <sheetView showGridLines="0" zoomScale="85" zoomScaleNormal="85" zoomScaleSheetLayoutView="40" workbookViewId="0"/>
  </sheetViews>
  <sheetFormatPr defaultColWidth="9" defaultRowHeight="12"/>
  <cols>
    <col min="1" max="1" width="2.125" style="7" customWidth="1"/>
    <col min="2" max="2" width="16.375" style="7" customWidth="1"/>
    <col min="3" max="3" width="6.125" style="7" customWidth="1"/>
    <col min="4" max="33" width="10.5" style="7" customWidth="1"/>
    <col min="34" max="36" width="10.375" style="7" customWidth="1"/>
    <col min="37" max="16384" width="9" style="7"/>
  </cols>
  <sheetData>
    <row r="1" spans="1:42" ht="9" customHeight="1">
      <c r="A1" s="71"/>
      <c r="B1" s="71"/>
      <c r="C1" s="72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</row>
    <row r="2" spans="1:42" ht="21.75" customHeight="1">
      <c r="A2" s="73"/>
      <c r="B2" s="73"/>
      <c r="C2" s="73"/>
      <c r="D2" s="73"/>
      <c r="E2" s="74"/>
      <c r="G2" s="75"/>
      <c r="H2" s="71"/>
      <c r="I2" s="71"/>
      <c r="J2" s="71"/>
      <c r="Q2" s="387" t="s">
        <v>406</v>
      </c>
      <c r="AD2" s="498"/>
      <c r="AE2" s="71"/>
      <c r="AF2" s="71"/>
      <c r="AG2" s="71"/>
      <c r="AH2" s="71"/>
      <c r="AI2" s="71"/>
      <c r="AJ2" s="71"/>
      <c r="AK2" s="71"/>
      <c r="AL2" s="71"/>
      <c r="AM2" s="75"/>
      <c r="AO2" s="75"/>
      <c r="AP2" s="76"/>
    </row>
    <row r="3" spans="1:42" ht="14.25" customHeight="1">
      <c r="A3" s="71"/>
      <c r="B3" s="77"/>
      <c r="C3" s="77"/>
      <c r="D3" s="77"/>
      <c r="E3" s="72"/>
      <c r="G3" s="71"/>
      <c r="H3" s="71"/>
      <c r="I3" s="71"/>
      <c r="J3" s="75"/>
      <c r="Q3" s="384" t="s">
        <v>401</v>
      </c>
      <c r="AD3" s="75"/>
      <c r="AE3" s="71"/>
      <c r="AF3" s="71"/>
      <c r="AG3" s="71"/>
      <c r="AH3" s="71"/>
      <c r="AI3" s="71"/>
      <c r="AJ3" s="71"/>
      <c r="AK3" s="75"/>
      <c r="AL3" s="75"/>
      <c r="AM3" s="75"/>
      <c r="AN3" s="75"/>
    </row>
    <row r="4" spans="1:42" ht="14.25" customHeight="1">
      <c r="A4" s="71"/>
      <c r="B4" s="71"/>
      <c r="C4" s="72"/>
      <c r="D4" s="71"/>
      <c r="G4" s="71"/>
      <c r="H4" s="71"/>
      <c r="I4" s="71"/>
      <c r="J4" s="71"/>
      <c r="AD4" s="747" t="s">
        <v>244</v>
      </c>
      <c r="AE4" s="75"/>
      <c r="AF4" s="75"/>
      <c r="AG4" s="76"/>
      <c r="AH4" s="71"/>
      <c r="AI4" s="71"/>
      <c r="AJ4" s="71"/>
    </row>
    <row r="5" spans="1:42" ht="14.25" customHeight="1">
      <c r="A5" s="72"/>
      <c r="B5" s="72"/>
      <c r="C5" s="72"/>
      <c r="D5" s="72"/>
      <c r="E5" s="75"/>
      <c r="F5" s="75"/>
      <c r="G5" s="264"/>
      <c r="H5" s="75"/>
      <c r="I5" s="75"/>
      <c r="J5" s="75"/>
      <c r="AD5" s="747"/>
      <c r="AE5" s="757" t="str">
        <f ca="1">第3表!AF3</f>
        <v>名　　</v>
      </c>
      <c r="AF5" s="757"/>
      <c r="AG5" s="757"/>
      <c r="AH5" s="75"/>
      <c r="AI5" s="75"/>
      <c r="AJ5" s="75"/>
    </row>
    <row r="6" spans="1:42" ht="14.25" customHeight="1">
      <c r="A6" s="72"/>
      <c r="B6" s="72"/>
      <c r="C6" s="72"/>
      <c r="D6" s="72"/>
      <c r="E6" s="75"/>
      <c r="F6" s="75"/>
      <c r="G6" s="100"/>
      <c r="H6" s="75"/>
      <c r="I6" s="75"/>
      <c r="J6" s="75"/>
      <c r="AD6" s="748"/>
      <c r="AE6" s="79"/>
      <c r="AF6" s="79"/>
      <c r="AG6" s="135"/>
      <c r="AH6" s="75"/>
      <c r="AI6" s="75"/>
      <c r="AJ6" s="75"/>
    </row>
    <row r="7" spans="1:42" ht="17.25" customHeight="1">
      <c r="A7" s="71"/>
      <c r="B7" s="274" t="str">
        <f>"0600040"&amp;TEXT(第3表!$C$7,"0000")</f>
        <v>06000400000</v>
      </c>
      <c r="C7" s="140"/>
      <c r="D7" s="40"/>
      <c r="G7" s="100"/>
      <c r="H7" s="75"/>
      <c r="I7" s="75"/>
      <c r="J7" s="75"/>
      <c r="AD7" s="81" t="str">
        <f>"令和      "&amp;DBCS(LEFTB(B7,2))&amp;"     年度分報告"</f>
        <v>令和      ０６     年度分報告</v>
      </c>
      <c r="AE7" s="80"/>
      <c r="AF7" s="80"/>
      <c r="AG7" s="80"/>
      <c r="AH7" s="75"/>
      <c r="AI7" s="75"/>
      <c r="AJ7" s="75"/>
    </row>
    <row r="8" spans="1:42" ht="14.25" customHeight="1">
      <c r="A8" s="76"/>
      <c r="B8" s="186" t="s">
        <v>279</v>
      </c>
      <c r="C8" s="75"/>
      <c r="D8" s="75"/>
      <c r="E8" s="82"/>
      <c r="F8" s="75"/>
      <c r="G8" s="100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6"/>
    </row>
    <row r="9" spans="1:42" s="482" customFormat="1" ht="21" customHeight="1">
      <c r="B9" s="483" t="s">
        <v>350</v>
      </c>
      <c r="C9" s="483"/>
      <c r="D9" s="483"/>
      <c r="E9" s="483"/>
      <c r="F9" s="483"/>
      <c r="G9" s="484"/>
      <c r="N9" s="494"/>
      <c r="O9" s="494"/>
      <c r="P9" s="494"/>
      <c r="Q9" s="494"/>
      <c r="R9" s="494"/>
    </row>
    <row r="10" spans="1:42" s="482" customFormat="1" ht="21" customHeight="1">
      <c r="B10" s="754" t="s">
        <v>351</v>
      </c>
      <c r="C10" s="755"/>
      <c r="D10" s="755"/>
      <c r="E10" s="755"/>
      <c r="F10" s="756"/>
      <c r="G10" s="485"/>
      <c r="H10" s="486"/>
      <c r="I10" s="486"/>
      <c r="J10" s="486"/>
      <c r="N10" s="494"/>
      <c r="O10" s="494"/>
      <c r="P10" s="494"/>
      <c r="Q10" s="494"/>
    </row>
    <row r="11" spans="1:42" s="482" customFormat="1" ht="21" customHeight="1">
      <c r="B11" s="754" t="s">
        <v>352</v>
      </c>
      <c r="C11" s="755"/>
      <c r="D11" s="755"/>
      <c r="E11" s="755"/>
      <c r="F11" s="756"/>
      <c r="G11" s="485"/>
      <c r="H11" s="487"/>
      <c r="I11" s="487"/>
      <c r="J11" s="487"/>
      <c r="K11" s="487"/>
      <c r="L11" s="487"/>
      <c r="N11" s="494"/>
      <c r="O11" s="494"/>
      <c r="P11" s="494"/>
      <c r="Q11" s="494"/>
    </row>
    <row r="12" spans="1:42" s="482" customFormat="1" ht="21" customHeight="1">
      <c r="B12" s="754" t="s">
        <v>353</v>
      </c>
      <c r="C12" s="755"/>
      <c r="D12" s="755"/>
      <c r="E12" s="755"/>
      <c r="F12" s="756"/>
      <c r="G12" s="485"/>
      <c r="H12" s="488"/>
      <c r="I12" s="488"/>
      <c r="J12" s="488"/>
      <c r="K12" s="488"/>
      <c r="L12" s="488"/>
      <c r="M12" s="489"/>
      <c r="N12" s="494"/>
      <c r="O12" s="494"/>
      <c r="P12" s="494"/>
      <c r="Q12" s="494"/>
    </row>
    <row r="13" spans="1:42" s="482" customFormat="1" ht="21" customHeight="1">
      <c r="B13" s="490"/>
      <c r="C13" s="490"/>
      <c r="D13" s="491"/>
      <c r="E13" s="492"/>
      <c r="F13" s="492"/>
      <c r="G13" s="488"/>
      <c r="H13" s="488"/>
      <c r="I13" s="488"/>
      <c r="J13" s="488"/>
      <c r="K13" s="488"/>
      <c r="L13" s="488"/>
      <c r="M13" s="489"/>
    </row>
    <row r="14" spans="1:42" s="482" customFormat="1" ht="21" customHeight="1">
      <c r="B14" s="493" t="s">
        <v>354</v>
      </c>
      <c r="C14" s="490"/>
      <c r="D14" s="490"/>
      <c r="E14" s="490"/>
      <c r="F14" s="490"/>
    </row>
    <row r="15" spans="1:42" ht="21" customHeight="1">
      <c r="B15" s="71" t="s">
        <v>356</v>
      </c>
    </row>
    <row r="16" spans="1:42" ht="18" customHeight="1">
      <c r="B16" s="83"/>
      <c r="C16" s="171"/>
      <c r="D16" s="505"/>
      <c r="E16" s="361"/>
      <c r="F16" s="710" t="s">
        <v>398</v>
      </c>
      <c r="G16" s="711"/>
      <c r="H16" s="361"/>
      <c r="I16" s="361"/>
      <c r="J16" s="361"/>
      <c r="K16" s="85"/>
      <c r="L16" s="85"/>
      <c r="M16" s="85"/>
      <c r="N16" s="85"/>
      <c r="O16" s="211" t="s">
        <v>272</v>
      </c>
      <c r="P16" s="203"/>
      <c r="Q16" s="211" t="s">
        <v>273</v>
      </c>
      <c r="R16" s="206"/>
      <c r="S16" s="203"/>
      <c r="T16" s="85"/>
      <c r="U16" s="85"/>
      <c r="V16" s="202" t="s">
        <v>274</v>
      </c>
      <c r="W16" s="206"/>
      <c r="X16" s="206"/>
      <c r="Y16" s="206"/>
      <c r="Z16" s="206"/>
      <c r="AA16" s="203"/>
      <c r="AB16" s="85"/>
      <c r="AC16" s="85"/>
      <c r="AD16" s="85"/>
      <c r="AE16" s="85"/>
      <c r="AF16" s="85"/>
    </row>
    <row r="17" spans="2:37" ht="18" customHeight="1">
      <c r="B17" s="87"/>
      <c r="C17" s="88"/>
      <c r="D17" s="90"/>
      <c r="E17" s="708"/>
      <c r="F17" s="85"/>
      <c r="G17" s="85"/>
      <c r="H17" s="90"/>
      <c r="I17" s="90"/>
      <c r="J17" s="90"/>
      <c r="K17" s="90"/>
      <c r="L17" s="90"/>
      <c r="M17" s="90"/>
      <c r="N17" s="90"/>
      <c r="O17" s="85"/>
      <c r="P17" s="85"/>
      <c r="Q17" s="85"/>
      <c r="R17" s="85"/>
      <c r="S17" s="96"/>
      <c r="T17" s="90"/>
      <c r="U17" s="90"/>
      <c r="V17" s="202" t="s">
        <v>275</v>
      </c>
      <c r="W17" s="206"/>
      <c r="X17" s="203"/>
      <c r="Y17" s="202" t="s">
        <v>276</v>
      </c>
      <c r="Z17" s="206"/>
      <c r="AA17" s="203"/>
      <c r="AB17" s="90"/>
      <c r="AC17" s="90"/>
      <c r="AD17" s="90"/>
      <c r="AE17" s="90"/>
      <c r="AF17" s="90"/>
    </row>
    <row r="18" spans="2:37" ht="73.5" customHeight="1">
      <c r="B18" s="87"/>
      <c r="C18" s="88"/>
      <c r="D18" s="90"/>
      <c r="E18" s="709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7"/>
      <c r="T18" s="90"/>
      <c r="U18" s="90"/>
      <c r="V18" s="85"/>
      <c r="W18" s="85"/>
      <c r="X18" s="85"/>
      <c r="Y18" s="85"/>
      <c r="Z18" s="85"/>
      <c r="AA18" s="85"/>
      <c r="AB18" s="90"/>
      <c r="AC18" s="90"/>
      <c r="AD18" s="90"/>
      <c r="AE18" s="90"/>
      <c r="AF18" s="90"/>
    </row>
    <row r="19" spans="2:37">
      <c r="B19" s="91"/>
      <c r="C19" s="92"/>
      <c r="D19" s="26" t="s">
        <v>4</v>
      </c>
      <c r="E19" s="26" t="s">
        <v>5</v>
      </c>
      <c r="F19" s="26" t="s">
        <v>6</v>
      </c>
      <c r="G19" s="26" t="s">
        <v>7</v>
      </c>
      <c r="H19" s="26" t="s">
        <v>8</v>
      </c>
      <c r="I19" s="26" t="s">
        <v>9</v>
      </c>
      <c r="J19" s="26" t="s">
        <v>10</v>
      </c>
      <c r="K19" s="26" t="s">
        <v>11</v>
      </c>
      <c r="L19" s="26" t="s">
        <v>12</v>
      </c>
      <c r="M19" s="26" t="s">
        <v>13</v>
      </c>
      <c r="N19" s="26" t="s">
        <v>14</v>
      </c>
      <c r="O19" s="26" t="s">
        <v>15</v>
      </c>
      <c r="P19" s="26" t="s">
        <v>16</v>
      </c>
      <c r="Q19" s="26" t="s">
        <v>17</v>
      </c>
      <c r="R19" s="26" t="s">
        <v>18</v>
      </c>
      <c r="S19" s="26" t="s">
        <v>19</v>
      </c>
      <c r="T19" s="26" t="s">
        <v>20</v>
      </c>
      <c r="U19" s="26" t="s">
        <v>21</v>
      </c>
      <c r="V19" s="26" t="s">
        <v>22</v>
      </c>
      <c r="W19" s="26" t="s">
        <v>77</v>
      </c>
      <c r="X19" s="26" t="s">
        <v>78</v>
      </c>
      <c r="Y19" s="26" t="s">
        <v>79</v>
      </c>
      <c r="Z19" s="26" t="s">
        <v>80</v>
      </c>
      <c r="AA19" s="26" t="s">
        <v>81</v>
      </c>
      <c r="AB19" s="26" t="s">
        <v>82</v>
      </c>
      <c r="AC19" s="26" t="s">
        <v>83</v>
      </c>
      <c r="AD19" s="26" t="s">
        <v>84</v>
      </c>
      <c r="AE19" s="26" t="s">
        <v>85</v>
      </c>
      <c r="AF19" s="26" t="s">
        <v>86</v>
      </c>
    </row>
    <row r="20" spans="2:37" ht="22.5" customHeight="1">
      <c r="B20" s="170" t="s">
        <v>99</v>
      </c>
      <c r="C20" s="49" t="s">
        <v>26</v>
      </c>
      <c r="D20" s="499" t="str">
        <f>IFERROR(VLOOKUP(第3表!$C$7,LastVal040List,M4表!D20+1,0),"…")</f>
        <v>…</v>
      </c>
      <c r="E20" s="499" t="str">
        <f>IFERROR(VLOOKUP(第3表!$C$7,LastVal040List,M4表!E20+1,0),"…")</f>
        <v>…</v>
      </c>
      <c r="F20" s="499" t="str">
        <f>IFERROR(VLOOKUP(第3表!$C$7,LastVal040List,M4表!F20+1,0),"…")</f>
        <v>…</v>
      </c>
      <c r="G20" s="499" t="str">
        <f>IFERROR(VLOOKUP(第3表!$C$7,LastVal040List,M4表!G20+1,0),"…")</f>
        <v>…</v>
      </c>
      <c r="H20" s="499" t="str">
        <f>IFERROR(VLOOKUP(第3表!$C$7,LastVal040List,M4表!H20+1,0),"…")</f>
        <v>…</v>
      </c>
      <c r="I20" s="499" t="str">
        <f>IFERROR(VLOOKUP(第3表!$C$7,LastVal040List,M4表!I20+1,0),"…")</f>
        <v>…</v>
      </c>
      <c r="J20" s="499" t="str">
        <f>IFERROR(VLOOKUP(第3表!$C$7,LastVal040List,M4表!J20+1,0),"…")</f>
        <v>…</v>
      </c>
      <c r="K20" s="499" t="str">
        <f>IFERROR(VLOOKUP(第3表!$C$7,LastVal040List,M4表!K20+1,0),"…")</f>
        <v>…</v>
      </c>
      <c r="L20" s="499" t="str">
        <f>IFERROR(VLOOKUP(第3表!$C$7,LastVal040List,M4表!L20+1,0),"…")</f>
        <v>…</v>
      </c>
      <c r="M20" s="499" t="str">
        <f>IFERROR(VLOOKUP(第3表!$C$7,LastVal040List,M4表!M20+1,0),"…")</f>
        <v>…</v>
      </c>
      <c r="N20" s="499" t="str">
        <f>IFERROR(VLOOKUP(第3表!$C$7,LastVal040List,M4表!N20+1,0),"…")</f>
        <v>…</v>
      </c>
      <c r="O20" s="499" t="str">
        <f>IFERROR(VLOOKUP(第3表!$C$7,LastVal040List,M4表!O20+1,0),"…")</f>
        <v>…</v>
      </c>
      <c r="P20" s="499" t="str">
        <f>IFERROR(VLOOKUP(第3表!$C$7,LastVal040List,M4表!P20+1,0),"…")</f>
        <v>…</v>
      </c>
      <c r="Q20" s="499" t="str">
        <f>IFERROR(VLOOKUP(第3表!$C$7,LastVal040List,M4表!Q20+1,0),"…")</f>
        <v>…</v>
      </c>
      <c r="R20" s="499" t="str">
        <f>IFERROR(VLOOKUP(第3表!$C$7,LastVal040List,M4表!R20+1,0),"…")</f>
        <v>…</v>
      </c>
      <c r="S20" s="499" t="str">
        <f>IFERROR(VLOOKUP(第3表!$C$7,LastVal040List,M4表!S20+1,0),"…")</f>
        <v>…</v>
      </c>
      <c r="T20" s="499" t="str">
        <f>IFERROR(VLOOKUP(第3表!$C$7,LastVal040List,M4表!T20+1,0),"…")</f>
        <v>…</v>
      </c>
      <c r="U20" s="499" t="str">
        <f>IFERROR(VLOOKUP(第3表!$C$7,LastVal040List,M4表!U20+1,0),"…")</f>
        <v>…</v>
      </c>
      <c r="V20" s="499" t="str">
        <f>IFERROR(VLOOKUP(第3表!$C$7,LastVal040List,M4表!V20+1,0),"…")</f>
        <v>…</v>
      </c>
      <c r="W20" s="499" t="str">
        <f>IFERROR(VLOOKUP(第3表!$C$7,LastVal040List,M4表!W20+1,0),"…")</f>
        <v>…</v>
      </c>
      <c r="X20" s="499" t="str">
        <f>IFERROR(VLOOKUP(第3表!$C$7,LastVal040List,M4表!X20+1,0),"…")</f>
        <v>…</v>
      </c>
      <c r="Y20" s="499" t="str">
        <f>IFERROR(VLOOKUP(第3表!$C$7,LastVal040List,M4表!Y20+1,0),"…")</f>
        <v>…</v>
      </c>
      <c r="Z20" s="499" t="str">
        <f>IFERROR(VLOOKUP(第3表!$C$7,LastVal040List,M4表!Z20+1,0),"…")</f>
        <v>…</v>
      </c>
      <c r="AA20" s="499" t="str">
        <f>IFERROR(VLOOKUP(第3表!$C$7,LastVal040List,M4表!AA20+1,0),"…")</f>
        <v>…</v>
      </c>
      <c r="AB20" s="499" t="str">
        <f>IFERROR(VLOOKUP(第3表!$C$7,LastVal040List,M4表!AB20+1,0),"…")</f>
        <v>…</v>
      </c>
      <c r="AC20" s="499" t="str">
        <f>IFERROR(VLOOKUP(第3表!$C$7,LastVal040List,M4表!AC20+1,0),"…")</f>
        <v>…</v>
      </c>
      <c r="AD20" s="499" t="str">
        <f>IFERROR(VLOOKUP(第3表!$C$7,LastVal040List,M4表!AD20+1,0),"…")</f>
        <v>…</v>
      </c>
      <c r="AE20" s="499" t="str">
        <f>IFERROR(VLOOKUP(第3表!$C$7,LastVal040List,M4表!AE20+1,0),"…")</f>
        <v>…</v>
      </c>
      <c r="AF20" s="497" t="str">
        <f>IFERROR(VLOOKUP(第3表!$C$7,LastVal040List,M4表!AF20+1,0),"…")</f>
        <v>…</v>
      </c>
    </row>
    <row r="21" spans="2:37" ht="22.5" customHeight="1">
      <c r="B21" s="169" t="s">
        <v>100</v>
      </c>
      <c r="C21" s="49" t="s">
        <v>27</v>
      </c>
      <c r="D21" s="499" t="str">
        <f>IFERROR(VLOOKUP(第3表!$C$7,LastVal040List,M4表!D21+1,0),"…")</f>
        <v>…</v>
      </c>
      <c r="E21" s="499" t="str">
        <f>IFERROR(VLOOKUP(第3表!$C$7,LastVal040List,M4表!E21+1,0),"…")</f>
        <v>…</v>
      </c>
      <c r="F21" s="499" t="str">
        <f>IFERROR(VLOOKUP(第3表!$C$7,LastVal040List,M4表!F21+1,0),"…")</f>
        <v>…</v>
      </c>
      <c r="G21" s="499" t="str">
        <f>IFERROR(VLOOKUP(第3表!$C$7,LastVal040List,M4表!G21+1,0),"…")</f>
        <v>…</v>
      </c>
      <c r="H21" s="499" t="str">
        <f>IFERROR(VLOOKUP(第3表!$C$7,LastVal040List,M4表!H21+1,0),"…")</f>
        <v>…</v>
      </c>
      <c r="I21" s="499" t="str">
        <f>IFERROR(VLOOKUP(第3表!$C$7,LastVal040List,M4表!I21+1,0),"…")</f>
        <v>…</v>
      </c>
      <c r="J21" s="499" t="str">
        <f>IFERROR(VLOOKUP(第3表!$C$7,LastVal040List,M4表!J21+1,0),"…")</f>
        <v>…</v>
      </c>
      <c r="K21" s="499" t="str">
        <f>IFERROR(VLOOKUP(第3表!$C$7,LastVal040List,M4表!K21+1,0),"…")</f>
        <v>…</v>
      </c>
      <c r="L21" s="499" t="str">
        <f>IFERROR(VLOOKUP(第3表!$C$7,LastVal040List,M4表!L21+1,0),"…")</f>
        <v>…</v>
      </c>
      <c r="M21" s="499" t="str">
        <f>IFERROR(VLOOKUP(第3表!$C$7,LastVal040List,M4表!M21+1,0),"…")</f>
        <v>…</v>
      </c>
      <c r="N21" s="499" t="str">
        <f>IFERROR(VLOOKUP(第3表!$C$7,LastVal040List,M4表!N21+1,0),"…")</f>
        <v>…</v>
      </c>
      <c r="O21" s="499" t="str">
        <f>IFERROR(VLOOKUP(第3表!$C$7,LastVal040List,M4表!O21+1,0),"…")</f>
        <v>…</v>
      </c>
      <c r="P21" s="499" t="str">
        <f>IFERROR(VLOOKUP(第3表!$C$7,LastVal040List,M4表!P21+1,0),"…")</f>
        <v>…</v>
      </c>
      <c r="Q21" s="499" t="str">
        <f>IFERROR(VLOOKUP(第3表!$C$7,LastVal040List,M4表!Q21+1,0),"…")</f>
        <v>…</v>
      </c>
      <c r="R21" s="499" t="str">
        <f>IFERROR(VLOOKUP(第3表!$C$7,LastVal040List,M4表!R21+1,0),"…")</f>
        <v>…</v>
      </c>
      <c r="S21" s="499" t="str">
        <f>IFERROR(VLOOKUP(第3表!$C$7,LastVal040List,M4表!S21+1,0),"…")</f>
        <v>…</v>
      </c>
      <c r="T21" s="499" t="str">
        <f>IFERROR(VLOOKUP(第3表!$C$7,LastVal040List,M4表!T21+1,0),"…")</f>
        <v>…</v>
      </c>
      <c r="U21" s="499" t="str">
        <f>IFERROR(VLOOKUP(第3表!$C$7,LastVal040List,M4表!U21+1,0),"…")</f>
        <v>…</v>
      </c>
      <c r="V21" s="499" t="str">
        <f>IFERROR(VLOOKUP(第3表!$C$7,LastVal040List,M4表!V21+1,0),"…")</f>
        <v>…</v>
      </c>
      <c r="W21" s="499" t="str">
        <f>IFERROR(VLOOKUP(第3表!$C$7,LastVal040List,M4表!W21+1,0),"…")</f>
        <v>…</v>
      </c>
      <c r="X21" s="499" t="str">
        <f>IFERROR(VLOOKUP(第3表!$C$7,LastVal040List,M4表!X21+1,0),"…")</f>
        <v>…</v>
      </c>
      <c r="Y21" s="499" t="str">
        <f>IFERROR(VLOOKUP(第3表!$C$7,LastVal040List,M4表!Y21+1,0),"…")</f>
        <v>…</v>
      </c>
      <c r="Z21" s="499" t="str">
        <f>IFERROR(VLOOKUP(第3表!$C$7,LastVal040List,M4表!Z21+1,0),"…")</f>
        <v>…</v>
      </c>
      <c r="AA21" s="499" t="str">
        <f>IFERROR(VLOOKUP(第3表!$C$7,LastVal040List,M4表!AA21+1,0),"…")</f>
        <v>…</v>
      </c>
      <c r="AB21" s="499" t="str">
        <f>IFERROR(VLOOKUP(第3表!$C$7,LastVal040List,M4表!AB21+1,0),"…")</f>
        <v>…</v>
      </c>
      <c r="AC21" s="499" t="str">
        <f>IFERROR(VLOOKUP(第3表!$C$7,LastVal040List,M4表!AC21+1,0),"…")</f>
        <v>…</v>
      </c>
      <c r="AD21" s="499" t="str">
        <f>IFERROR(VLOOKUP(第3表!$C$7,LastVal040List,M4表!AD21+1,0),"…")</f>
        <v>…</v>
      </c>
      <c r="AE21" s="499" t="str">
        <f>IFERROR(VLOOKUP(第3表!$C$7,LastVal040List,M4表!AE21+1,0),"…")</f>
        <v>…</v>
      </c>
      <c r="AF21" s="497" t="str">
        <f>IFERROR(VLOOKUP(第3表!$C$7,LastVal040List,M4表!AF21+1,0),"…")</f>
        <v>…</v>
      </c>
    </row>
    <row r="22" spans="2:37" ht="22.5" customHeight="1">
      <c r="B22" s="169" t="s">
        <v>101</v>
      </c>
      <c r="C22" s="49" t="s">
        <v>28</v>
      </c>
      <c r="D22" s="499" t="str">
        <f>IFERROR(VLOOKUP(第3表!$C$7,LastVal040List,M4表!D22+1,0),"…")</f>
        <v>…</v>
      </c>
      <c r="E22" s="499" t="str">
        <f>IFERROR(VLOOKUP(第3表!$C$7,LastVal040List,M4表!E22+1,0),"…")</f>
        <v>…</v>
      </c>
      <c r="F22" s="499" t="str">
        <f>IFERROR(VLOOKUP(第3表!$C$7,LastVal040List,M4表!F22+1,0),"…")</f>
        <v>…</v>
      </c>
      <c r="G22" s="499" t="str">
        <f>IFERROR(VLOOKUP(第3表!$C$7,LastVal040List,M4表!G22+1,0),"…")</f>
        <v>…</v>
      </c>
      <c r="H22" s="499" t="str">
        <f>IFERROR(VLOOKUP(第3表!$C$7,LastVal040List,M4表!H22+1,0),"…")</f>
        <v>…</v>
      </c>
      <c r="I22" s="499" t="str">
        <f>IFERROR(VLOOKUP(第3表!$C$7,LastVal040List,M4表!I22+1,0),"…")</f>
        <v>…</v>
      </c>
      <c r="J22" s="499" t="str">
        <f>IFERROR(VLOOKUP(第3表!$C$7,LastVal040List,M4表!J22+1,0),"…")</f>
        <v>…</v>
      </c>
      <c r="K22" s="499" t="str">
        <f>IFERROR(VLOOKUP(第3表!$C$7,LastVal040List,M4表!K22+1,0),"…")</f>
        <v>…</v>
      </c>
      <c r="L22" s="499" t="str">
        <f>IFERROR(VLOOKUP(第3表!$C$7,LastVal040List,M4表!L22+1,0),"…")</f>
        <v>…</v>
      </c>
      <c r="M22" s="499" t="str">
        <f>IFERROR(VLOOKUP(第3表!$C$7,LastVal040List,M4表!M22+1,0),"…")</f>
        <v>…</v>
      </c>
      <c r="N22" s="499" t="str">
        <f>IFERROR(VLOOKUP(第3表!$C$7,LastVal040List,M4表!N22+1,0),"…")</f>
        <v>…</v>
      </c>
      <c r="O22" s="499" t="str">
        <f>IFERROR(VLOOKUP(第3表!$C$7,LastVal040List,M4表!O22+1,0),"…")</f>
        <v>…</v>
      </c>
      <c r="P22" s="499" t="str">
        <f>IFERROR(VLOOKUP(第3表!$C$7,LastVal040List,M4表!P22+1,0),"…")</f>
        <v>…</v>
      </c>
      <c r="Q22" s="499" t="str">
        <f>IFERROR(VLOOKUP(第3表!$C$7,LastVal040List,M4表!Q22+1,0),"…")</f>
        <v>…</v>
      </c>
      <c r="R22" s="499" t="str">
        <f>IFERROR(VLOOKUP(第3表!$C$7,LastVal040List,M4表!R22+1,0),"…")</f>
        <v>…</v>
      </c>
      <c r="S22" s="499" t="str">
        <f>IFERROR(VLOOKUP(第3表!$C$7,LastVal040List,M4表!S22+1,0),"…")</f>
        <v>…</v>
      </c>
      <c r="T22" s="499" t="str">
        <f>IFERROR(VLOOKUP(第3表!$C$7,LastVal040List,M4表!T22+1,0),"…")</f>
        <v>…</v>
      </c>
      <c r="U22" s="499" t="str">
        <f>IFERROR(VLOOKUP(第3表!$C$7,LastVal040List,M4表!U22+1,0),"…")</f>
        <v>…</v>
      </c>
      <c r="V22" s="499" t="str">
        <f>IFERROR(VLOOKUP(第3表!$C$7,LastVal040List,M4表!V22+1,0),"…")</f>
        <v>…</v>
      </c>
      <c r="W22" s="499" t="str">
        <f>IFERROR(VLOOKUP(第3表!$C$7,LastVal040List,M4表!W22+1,0),"…")</f>
        <v>…</v>
      </c>
      <c r="X22" s="499" t="str">
        <f>IFERROR(VLOOKUP(第3表!$C$7,LastVal040List,M4表!X22+1,0),"…")</f>
        <v>…</v>
      </c>
      <c r="Y22" s="499" t="str">
        <f>IFERROR(VLOOKUP(第3表!$C$7,LastVal040List,M4表!Y22+1,0),"…")</f>
        <v>…</v>
      </c>
      <c r="Z22" s="499" t="str">
        <f>IFERROR(VLOOKUP(第3表!$C$7,LastVal040List,M4表!Z22+1,0),"…")</f>
        <v>…</v>
      </c>
      <c r="AA22" s="499" t="str">
        <f>IFERROR(VLOOKUP(第3表!$C$7,LastVal040List,M4表!AA22+1,0),"…")</f>
        <v>…</v>
      </c>
      <c r="AB22" s="499" t="str">
        <f>IFERROR(VLOOKUP(第3表!$C$7,LastVal040List,M4表!AB22+1,0),"…")</f>
        <v>…</v>
      </c>
      <c r="AC22" s="499" t="str">
        <f>IFERROR(VLOOKUP(第3表!$C$7,LastVal040List,M4表!AC22+1,0),"…")</f>
        <v>…</v>
      </c>
      <c r="AD22" s="499" t="str">
        <f>IFERROR(VLOOKUP(第3表!$C$7,LastVal040List,M4表!AD22+1,0),"…")</f>
        <v>…</v>
      </c>
      <c r="AE22" s="499" t="str">
        <f>IFERROR(VLOOKUP(第3表!$C$7,LastVal040List,M4表!AE22+1,0),"…")</f>
        <v>…</v>
      </c>
      <c r="AF22" s="497" t="str">
        <f>IFERROR(VLOOKUP(第3表!$C$7,LastVal040List,M4表!AF22+1,0),"…")</f>
        <v>…</v>
      </c>
      <c r="AG22" s="100"/>
    </row>
    <row r="23" spans="2:37" ht="22.5" customHeight="1">
      <c r="B23" s="204" t="s">
        <v>97</v>
      </c>
      <c r="C23" s="49" t="s">
        <v>29</v>
      </c>
      <c r="D23" s="499" t="str">
        <f>IFERROR(VLOOKUP(第3表!$C$7,LastVal040List,M4表!D23+1,0),"…")</f>
        <v>…</v>
      </c>
      <c r="E23" s="499" t="str">
        <f>IFERROR(VLOOKUP(第3表!$C$7,LastVal040List,M4表!E23+1,0),"…")</f>
        <v>…</v>
      </c>
      <c r="F23" s="499" t="str">
        <f>IFERROR(VLOOKUP(第3表!$C$7,LastVal040List,M4表!F23+1,0),"…")</f>
        <v>…</v>
      </c>
      <c r="G23" s="499" t="str">
        <f>IFERROR(VLOOKUP(第3表!$C$7,LastVal040List,M4表!G23+1,0),"…")</f>
        <v>…</v>
      </c>
      <c r="H23" s="499" t="str">
        <f>IFERROR(VLOOKUP(第3表!$C$7,LastVal040List,M4表!H23+1,0),"…")</f>
        <v>…</v>
      </c>
      <c r="I23" s="499" t="str">
        <f>IFERROR(VLOOKUP(第3表!$C$7,LastVal040List,M4表!I23+1,0),"…")</f>
        <v>…</v>
      </c>
      <c r="J23" s="499" t="str">
        <f>IFERROR(VLOOKUP(第3表!$C$7,LastVal040List,M4表!J23+1,0),"…")</f>
        <v>…</v>
      </c>
      <c r="K23" s="499" t="str">
        <f>IFERROR(VLOOKUP(第3表!$C$7,LastVal040List,M4表!K23+1,0),"…")</f>
        <v>…</v>
      </c>
      <c r="L23" s="499" t="str">
        <f>IFERROR(VLOOKUP(第3表!$C$7,LastVal040List,M4表!L23+1,0),"…")</f>
        <v>…</v>
      </c>
      <c r="M23" s="499" t="str">
        <f>IFERROR(VLOOKUP(第3表!$C$7,LastVal040List,M4表!M23+1,0),"…")</f>
        <v>…</v>
      </c>
      <c r="N23" s="499" t="str">
        <f>IFERROR(VLOOKUP(第3表!$C$7,LastVal040List,M4表!N23+1,0),"…")</f>
        <v>…</v>
      </c>
      <c r="O23" s="499" t="str">
        <f>IFERROR(VLOOKUP(第3表!$C$7,LastVal040List,M4表!O23+1,0),"…")</f>
        <v>…</v>
      </c>
      <c r="P23" s="499" t="str">
        <f>IFERROR(VLOOKUP(第3表!$C$7,LastVal040List,M4表!P23+1,0),"…")</f>
        <v>…</v>
      </c>
      <c r="Q23" s="499" t="str">
        <f>IFERROR(VLOOKUP(第3表!$C$7,LastVal040List,M4表!Q23+1,0),"…")</f>
        <v>…</v>
      </c>
      <c r="R23" s="499" t="str">
        <f>IFERROR(VLOOKUP(第3表!$C$7,LastVal040List,M4表!R23+1,0),"…")</f>
        <v>…</v>
      </c>
      <c r="S23" s="499" t="str">
        <f>IFERROR(VLOOKUP(第3表!$C$7,LastVal040List,M4表!S23+1,0),"…")</f>
        <v>…</v>
      </c>
      <c r="T23" s="499" t="str">
        <f>IFERROR(VLOOKUP(第3表!$C$7,LastVal040List,M4表!T23+1,0),"…")</f>
        <v>…</v>
      </c>
      <c r="U23" s="499" t="str">
        <f>IFERROR(VLOOKUP(第3表!$C$7,LastVal040List,M4表!U23+1,0),"…")</f>
        <v>…</v>
      </c>
      <c r="V23" s="499" t="str">
        <f>IFERROR(VLOOKUP(第3表!$C$7,LastVal040List,M4表!V23+1,0),"…")</f>
        <v>…</v>
      </c>
      <c r="W23" s="499" t="str">
        <f>IFERROR(VLOOKUP(第3表!$C$7,LastVal040List,M4表!W23+1,0),"…")</f>
        <v>…</v>
      </c>
      <c r="X23" s="499" t="str">
        <f>IFERROR(VLOOKUP(第3表!$C$7,LastVal040List,M4表!X23+1,0),"…")</f>
        <v>…</v>
      </c>
      <c r="Y23" s="499" t="str">
        <f>IFERROR(VLOOKUP(第3表!$C$7,LastVal040List,M4表!Y23+1,0),"…")</f>
        <v>…</v>
      </c>
      <c r="Z23" s="499" t="str">
        <f>IFERROR(VLOOKUP(第3表!$C$7,LastVal040List,M4表!Z23+1,0),"…")</f>
        <v>…</v>
      </c>
      <c r="AA23" s="499" t="str">
        <f>IFERROR(VLOOKUP(第3表!$C$7,LastVal040List,M4表!AA23+1,0),"…")</f>
        <v>…</v>
      </c>
      <c r="AB23" s="499" t="str">
        <f>IFERROR(VLOOKUP(第3表!$C$7,LastVal040List,M4表!AB23+1,0),"…")</f>
        <v>…</v>
      </c>
      <c r="AC23" s="499" t="str">
        <f>IFERROR(VLOOKUP(第3表!$C$7,LastVal040List,M4表!AC23+1,0),"…")</f>
        <v>…</v>
      </c>
      <c r="AD23" s="499" t="str">
        <f>IFERROR(VLOOKUP(第3表!$C$7,LastVal040List,M4表!AD23+1,0),"…")</f>
        <v>…</v>
      </c>
      <c r="AE23" s="499" t="str">
        <f>IFERROR(VLOOKUP(第3表!$C$7,LastVal040List,M4表!AE23+1,0),"…")</f>
        <v>…</v>
      </c>
      <c r="AF23" s="497" t="str">
        <f>IFERROR(VLOOKUP(第3表!$C$7,LastVal040List,M4表!AF23+1,0),"…")</f>
        <v>…</v>
      </c>
      <c r="AG23" s="100"/>
    </row>
    <row r="24" spans="2:37" ht="22.5" customHeight="1">
      <c r="B24" s="169" t="s">
        <v>98</v>
      </c>
      <c r="C24" s="49" t="s">
        <v>30</v>
      </c>
      <c r="D24" s="497" t="str">
        <f>IFERROR(VLOOKUP(第3表!$C$7,LastVal040List,M4表!D24+1,0),"…")</f>
        <v>…</v>
      </c>
      <c r="E24" s="497" t="str">
        <f>IFERROR(VLOOKUP(第3表!$C$7,LastVal040List,M4表!E24+1,0),"…")</f>
        <v>…</v>
      </c>
      <c r="F24" s="497" t="str">
        <f>IFERROR(VLOOKUP(第3表!$C$7,LastVal040List,M4表!F24+1,0),"…")</f>
        <v>…</v>
      </c>
      <c r="G24" s="497" t="str">
        <f>IFERROR(VLOOKUP(第3表!$C$7,LastVal040List,M4表!G24+1,0),"…")</f>
        <v>…</v>
      </c>
      <c r="H24" s="497" t="str">
        <f>IFERROR(VLOOKUP(第3表!$C$7,LastVal040List,M4表!H24+1,0),"…")</f>
        <v>…</v>
      </c>
      <c r="I24" s="497" t="str">
        <f>IFERROR(VLOOKUP(第3表!$C$7,LastVal040List,M4表!I24+1,0),"…")</f>
        <v>…</v>
      </c>
      <c r="J24" s="497" t="str">
        <f>IFERROR(VLOOKUP(第3表!$C$7,LastVal040List,M4表!J24+1,0),"…")</f>
        <v>…</v>
      </c>
      <c r="K24" s="497" t="str">
        <f>IFERROR(VLOOKUP(第3表!$C$7,LastVal040List,M4表!K24+1,0),"…")</f>
        <v>…</v>
      </c>
      <c r="L24" s="497" t="str">
        <f>IFERROR(VLOOKUP(第3表!$C$7,LastVal040List,M4表!L24+1,0),"…")</f>
        <v>…</v>
      </c>
      <c r="M24" s="497" t="str">
        <f>IFERROR(VLOOKUP(第3表!$C$7,LastVal040List,M4表!M24+1,0),"…")</f>
        <v>…</v>
      </c>
      <c r="N24" s="497" t="str">
        <f>IFERROR(VLOOKUP(第3表!$C$7,LastVal040List,M4表!N24+1,0),"…")</f>
        <v>…</v>
      </c>
      <c r="O24" s="497" t="str">
        <f>IFERROR(VLOOKUP(第3表!$C$7,LastVal040List,M4表!O24+1,0),"…")</f>
        <v>…</v>
      </c>
      <c r="P24" s="497" t="str">
        <f>IFERROR(VLOOKUP(第3表!$C$7,LastVal040List,M4表!P24+1,0),"…")</f>
        <v>…</v>
      </c>
      <c r="Q24" s="497" t="str">
        <f>IFERROR(VLOOKUP(第3表!$C$7,LastVal040List,M4表!Q24+1,0),"…")</f>
        <v>…</v>
      </c>
      <c r="R24" s="497" t="str">
        <f>IFERROR(VLOOKUP(第3表!$C$7,LastVal040List,M4表!R24+1,0),"…")</f>
        <v>…</v>
      </c>
      <c r="S24" s="497" t="str">
        <f>IFERROR(VLOOKUP(第3表!$C$7,LastVal040List,M4表!S24+1,0),"…")</f>
        <v>…</v>
      </c>
      <c r="T24" s="497" t="str">
        <f>IFERROR(VLOOKUP(第3表!$C$7,LastVal040List,M4表!T24+1,0),"…")</f>
        <v>…</v>
      </c>
      <c r="U24" s="497" t="str">
        <f>IFERROR(VLOOKUP(第3表!$C$7,LastVal040List,M4表!U24+1,0),"…")</f>
        <v>…</v>
      </c>
      <c r="V24" s="497" t="str">
        <f>IFERROR(VLOOKUP(第3表!$C$7,LastVal040List,M4表!V24+1,0),"…")</f>
        <v>…</v>
      </c>
      <c r="W24" s="497" t="str">
        <f>IFERROR(VLOOKUP(第3表!$C$7,LastVal040List,M4表!W24+1,0),"…")</f>
        <v>…</v>
      </c>
      <c r="X24" s="497" t="str">
        <f>IFERROR(VLOOKUP(第3表!$C$7,LastVal040List,M4表!X24+1,0),"…")</f>
        <v>…</v>
      </c>
      <c r="Y24" s="497" t="str">
        <f>IFERROR(VLOOKUP(第3表!$C$7,LastVal040List,M4表!Y24+1,0),"…")</f>
        <v>…</v>
      </c>
      <c r="Z24" s="497" t="str">
        <f>IFERROR(VLOOKUP(第3表!$C$7,LastVal040List,M4表!Z24+1,0),"…")</f>
        <v>…</v>
      </c>
      <c r="AA24" s="497" t="str">
        <f>IFERROR(VLOOKUP(第3表!$C$7,LastVal040List,M4表!AA24+1,0),"…")</f>
        <v>…</v>
      </c>
      <c r="AB24" s="497" t="str">
        <f>IFERROR(VLOOKUP(第3表!$C$7,LastVal040List,M4表!AB24+1,0),"…")</f>
        <v>…</v>
      </c>
      <c r="AC24" s="497" t="str">
        <f>IFERROR(VLOOKUP(第3表!$C$7,LastVal040List,M4表!AC24+1,0),"…")</f>
        <v>…</v>
      </c>
      <c r="AD24" s="497" t="str">
        <f>IFERROR(VLOOKUP(第3表!$C$7,LastVal040List,M4表!AD24+1,0),"…")</f>
        <v>…</v>
      </c>
      <c r="AE24" s="497" t="str">
        <f>IFERROR(VLOOKUP(第3表!$C$7,LastVal040List,M4表!AE24+1,0),"…")</f>
        <v>…</v>
      </c>
      <c r="AF24" s="497" t="str">
        <f>IFERROR(VLOOKUP(第3表!$C$7,LastVal040List,M4表!AF24+1,0),"…")</f>
        <v>…</v>
      </c>
      <c r="AG24" s="100"/>
    </row>
    <row r="25" spans="2:37" ht="12" customHeight="1">
      <c r="AC25" s="94"/>
      <c r="AJ25" s="100"/>
      <c r="AK25" s="100"/>
    </row>
    <row r="26" spans="2:37" s="482" customFormat="1" ht="21" customHeight="1">
      <c r="B26" s="493" t="s">
        <v>354</v>
      </c>
      <c r="C26" s="490"/>
      <c r="D26" s="490"/>
      <c r="E26" s="490"/>
      <c r="F26" s="490"/>
    </row>
    <row r="27" spans="2:37" ht="21.75" customHeight="1">
      <c r="B27" s="71" t="s">
        <v>376</v>
      </c>
    </row>
    <row r="28" spans="2:37" ht="32.1" customHeight="1">
      <c r="B28" s="478"/>
      <c r="C28" s="479"/>
      <c r="D28" s="738" t="s">
        <v>362</v>
      </c>
      <c r="E28" s="739"/>
      <c r="F28" s="738" t="s">
        <v>365</v>
      </c>
      <c r="G28" s="739"/>
      <c r="H28" s="738" t="s">
        <v>363</v>
      </c>
      <c r="I28" s="739"/>
      <c r="J28" s="738" t="s">
        <v>366</v>
      </c>
      <c r="K28" s="739"/>
      <c r="L28" s="738" t="s">
        <v>364</v>
      </c>
      <c r="M28" s="739"/>
      <c r="N28" s="740" t="s">
        <v>98</v>
      </c>
      <c r="O28" s="741"/>
      <c r="V28" s="98"/>
      <c r="AK28" s="100"/>
    </row>
    <row r="29" spans="2:37" ht="28.5" customHeight="1">
      <c r="B29" s="802" t="s">
        <v>359</v>
      </c>
      <c r="C29" s="88"/>
      <c r="D29" s="205" t="s">
        <v>360</v>
      </c>
      <c r="E29" s="205" t="s">
        <v>361</v>
      </c>
      <c r="F29" s="205" t="s">
        <v>360</v>
      </c>
      <c r="G29" s="205" t="s">
        <v>361</v>
      </c>
      <c r="H29" s="205" t="s">
        <v>360</v>
      </c>
      <c r="I29" s="205" t="s">
        <v>361</v>
      </c>
      <c r="J29" s="205" t="s">
        <v>360</v>
      </c>
      <c r="K29" s="205" t="s">
        <v>361</v>
      </c>
      <c r="L29" s="205" t="s">
        <v>360</v>
      </c>
      <c r="M29" s="205" t="s">
        <v>361</v>
      </c>
      <c r="N29" s="205" t="s">
        <v>360</v>
      </c>
      <c r="O29" s="205" t="s">
        <v>361</v>
      </c>
      <c r="V29" s="98"/>
      <c r="AK29" s="100"/>
    </row>
    <row r="30" spans="2:37" ht="12" customHeight="1">
      <c r="B30" s="745"/>
      <c r="C30" s="92"/>
      <c r="D30" s="26" t="s">
        <v>4</v>
      </c>
      <c r="E30" s="26" t="s">
        <v>5</v>
      </c>
      <c r="F30" s="26" t="s">
        <v>6</v>
      </c>
      <c r="G30" s="26" t="s">
        <v>7</v>
      </c>
      <c r="H30" s="26" t="s">
        <v>8</v>
      </c>
      <c r="I30" s="26" t="s">
        <v>9</v>
      </c>
      <c r="J30" s="26" t="s">
        <v>10</v>
      </c>
      <c r="K30" s="26" t="s">
        <v>11</v>
      </c>
      <c r="L30" s="26" t="s">
        <v>12</v>
      </c>
      <c r="M30" s="26" t="s">
        <v>13</v>
      </c>
      <c r="N30" s="26" t="s">
        <v>14</v>
      </c>
      <c r="O30" s="26" t="s">
        <v>15</v>
      </c>
      <c r="Q30" s="176"/>
      <c r="V30" s="76"/>
      <c r="W30" s="99"/>
      <c r="X30" s="99"/>
    </row>
    <row r="31" spans="2:37" ht="22.5" customHeight="1">
      <c r="B31" s="170" t="s">
        <v>99</v>
      </c>
      <c r="C31" s="49" t="s">
        <v>31</v>
      </c>
      <c r="D31" s="499" t="str">
        <f>IFERROR(VLOOKUP(第3表!$C$7,LastVal040List,M4表!D31+1,0),"…")</f>
        <v>…</v>
      </c>
      <c r="E31" s="499" t="str">
        <f>IFERROR(VLOOKUP(第3表!$C$7,LastVal040List,M4表!E31+1,0),"…")</f>
        <v>…</v>
      </c>
      <c r="F31" s="499" t="str">
        <f>IFERROR(VLOOKUP(第3表!$C$7,LastVal040List,M4表!F31+1,0),"…")</f>
        <v>…</v>
      </c>
      <c r="G31" s="499" t="str">
        <f>IFERROR(VLOOKUP(第3表!$C$7,LastVal040List,M4表!G31+1,0),"…")</f>
        <v>…</v>
      </c>
      <c r="H31" s="499" t="str">
        <f>IFERROR(VLOOKUP(第3表!$C$7,LastVal040List,M4表!H31+1,0),"…")</f>
        <v>…</v>
      </c>
      <c r="I31" s="499" t="str">
        <f>IFERROR(VLOOKUP(第3表!$C$7,LastVal040List,M4表!I31+1,0),"…")</f>
        <v>…</v>
      </c>
      <c r="J31" s="499" t="str">
        <f>IFERROR(VLOOKUP(第3表!$C$7,LastVal040List,M4表!J31+1,0),"…")</f>
        <v>…</v>
      </c>
      <c r="K31" s="499" t="str">
        <f>IFERROR(VLOOKUP(第3表!$C$7,LastVal040List,M4表!K31+1,0),"…")</f>
        <v>…</v>
      </c>
      <c r="L31" s="499" t="str">
        <f>IFERROR(VLOOKUP(第3表!$C$7,LastVal040List,M4表!L31+1,0),"…")</f>
        <v>…</v>
      </c>
      <c r="M31" s="499" t="str">
        <f>IFERROR(VLOOKUP(第3表!$C$7,LastVal040List,M4表!M31+1,0),"…")</f>
        <v>…</v>
      </c>
      <c r="N31" s="497" t="str">
        <f>IFERROR(VLOOKUP(第3表!$C$7,LastVal040List,M4表!N31+1,0),"…")</f>
        <v>…</v>
      </c>
      <c r="O31" s="497" t="str">
        <f>IFERROR(VLOOKUP(第3表!$C$7,LastVal040List,M4表!O31+1,0),"…")</f>
        <v>…</v>
      </c>
      <c r="P31" s="94"/>
      <c r="V31" s="76"/>
      <c r="X31" s="102"/>
      <c r="Y31" s="102"/>
      <c r="Z31" s="102"/>
    </row>
    <row r="32" spans="2:37" ht="22.5" customHeight="1">
      <c r="B32" s="169" t="s">
        <v>100</v>
      </c>
      <c r="C32" s="49" t="s">
        <v>13</v>
      </c>
      <c r="D32" s="499" t="str">
        <f>IFERROR(VLOOKUP(第3表!$C$7,LastVal040List,M4表!D32+1,0),"…")</f>
        <v>…</v>
      </c>
      <c r="E32" s="499" t="str">
        <f>IFERROR(VLOOKUP(第3表!$C$7,LastVal040List,M4表!E32+1,0),"…")</f>
        <v>…</v>
      </c>
      <c r="F32" s="499" t="str">
        <f>IFERROR(VLOOKUP(第3表!$C$7,LastVal040List,M4表!F32+1,0),"…")</f>
        <v>…</v>
      </c>
      <c r="G32" s="499" t="str">
        <f>IFERROR(VLOOKUP(第3表!$C$7,LastVal040List,M4表!G32+1,0),"…")</f>
        <v>…</v>
      </c>
      <c r="H32" s="499" t="str">
        <f>IFERROR(VLOOKUP(第3表!$C$7,LastVal040List,M4表!H32+1,0),"…")</f>
        <v>…</v>
      </c>
      <c r="I32" s="499" t="str">
        <f>IFERROR(VLOOKUP(第3表!$C$7,LastVal040List,M4表!I32+1,0),"…")</f>
        <v>…</v>
      </c>
      <c r="J32" s="499" t="str">
        <f>IFERROR(VLOOKUP(第3表!$C$7,LastVal040List,M4表!J32+1,0),"…")</f>
        <v>…</v>
      </c>
      <c r="K32" s="499" t="str">
        <f>IFERROR(VLOOKUP(第3表!$C$7,LastVal040List,M4表!K32+1,0),"…")</f>
        <v>…</v>
      </c>
      <c r="L32" s="499" t="str">
        <f>IFERROR(VLOOKUP(第3表!$C$7,LastVal040List,M4表!L32+1,0),"…")</f>
        <v>…</v>
      </c>
      <c r="M32" s="499" t="str">
        <f>IFERROR(VLOOKUP(第3表!$C$7,LastVal040List,M4表!M32+1,0),"…")</f>
        <v>…</v>
      </c>
      <c r="N32" s="497" t="str">
        <f>IFERROR(VLOOKUP(第3表!$C$7,LastVal040List,M4表!N32+1,0),"…")</f>
        <v>…</v>
      </c>
      <c r="O32" s="497" t="str">
        <f>IFERROR(VLOOKUP(第3表!$C$7,LastVal040List,M4表!O32+1,0),"…")</f>
        <v>…</v>
      </c>
      <c r="S32" s="100"/>
      <c r="V32" s="76"/>
      <c r="X32" s="102"/>
      <c r="Y32" s="102"/>
      <c r="Z32" s="102"/>
    </row>
    <row r="33" spans="2:43" ht="22.5" customHeight="1">
      <c r="B33" s="169" t="s">
        <v>101</v>
      </c>
      <c r="C33" s="49" t="s">
        <v>14</v>
      </c>
      <c r="D33" s="499" t="str">
        <f>IFERROR(VLOOKUP(第3表!$C$7,LastVal040List,M4表!D33+1,0),"…")</f>
        <v>…</v>
      </c>
      <c r="E33" s="499" t="str">
        <f>IFERROR(VLOOKUP(第3表!$C$7,LastVal040List,M4表!E33+1,0),"…")</f>
        <v>…</v>
      </c>
      <c r="F33" s="499" t="str">
        <f>IFERROR(VLOOKUP(第3表!$C$7,LastVal040List,M4表!F33+1,0),"…")</f>
        <v>…</v>
      </c>
      <c r="G33" s="499" t="str">
        <f>IFERROR(VLOOKUP(第3表!$C$7,LastVal040List,M4表!G33+1,0),"…")</f>
        <v>…</v>
      </c>
      <c r="H33" s="499" t="str">
        <f>IFERROR(VLOOKUP(第3表!$C$7,LastVal040List,M4表!H33+1,0),"…")</f>
        <v>…</v>
      </c>
      <c r="I33" s="499" t="str">
        <f>IFERROR(VLOOKUP(第3表!$C$7,LastVal040List,M4表!I33+1,0),"…")</f>
        <v>…</v>
      </c>
      <c r="J33" s="499" t="str">
        <f>IFERROR(VLOOKUP(第3表!$C$7,LastVal040List,M4表!J33+1,0),"…")</f>
        <v>…</v>
      </c>
      <c r="K33" s="499" t="str">
        <f>IFERROR(VLOOKUP(第3表!$C$7,LastVal040List,M4表!K33+1,0),"…")</f>
        <v>…</v>
      </c>
      <c r="L33" s="499" t="str">
        <f>IFERROR(VLOOKUP(第3表!$C$7,LastVal040List,M4表!L33+1,0),"…")</f>
        <v>…</v>
      </c>
      <c r="M33" s="499" t="str">
        <f>IFERROR(VLOOKUP(第3表!$C$7,LastVal040List,M4表!M33+1,0),"…")</f>
        <v>…</v>
      </c>
      <c r="N33" s="497" t="str">
        <f>IFERROR(VLOOKUP(第3表!$C$7,LastVal040List,M4表!N33+1,0),"…")</f>
        <v>…</v>
      </c>
      <c r="O33" s="497" t="str">
        <f>IFERROR(VLOOKUP(第3表!$C$7,LastVal040List,M4表!O33+1,0),"…")</f>
        <v>…</v>
      </c>
      <c r="T33" s="94"/>
      <c r="U33" s="94"/>
      <c r="V33" s="76"/>
      <c r="X33" s="102"/>
      <c r="Y33" s="102"/>
      <c r="Z33" s="102"/>
    </row>
    <row r="34" spans="2:43" ht="22.5" customHeight="1">
      <c r="B34" s="170" t="s">
        <v>97</v>
      </c>
      <c r="C34" s="49" t="s">
        <v>15</v>
      </c>
      <c r="D34" s="499" t="str">
        <f>IFERROR(VLOOKUP(第3表!$C$7,LastVal040List,M4表!D34+1,0),"…")</f>
        <v>…</v>
      </c>
      <c r="E34" s="499" t="str">
        <f>IFERROR(VLOOKUP(第3表!$C$7,LastVal040List,M4表!E34+1,0),"…")</f>
        <v>…</v>
      </c>
      <c r="F34" s="499" t="str">
        <f>IFERROR(VLOOKUP(第3表!$C$7,LastVal040List,M4表!F34+1,0),"…")</f>
        <v>…</v>
      </c>
      <c r="G34" s="499" t="str">
        <f>IFERROR(VLOOKUP(第3表!$C$7,LastVal040List,M4表!G34+1,0),"…")</f>
        <v>…</v>
      </c>
      <c r="H34" s="499" t="str">
        <f>IFERROR(VLOOKUP(第3表!$C$7,LastVal040List,M4表!H34+1,0),"…")</f>
        <v>…</v>
      </c>
      <c r="I34" s="499" t="str">
        <f>IFERROR(VLOOKUP(第3表!$C$7,LastVal040List,M4表!I34+1,0),"…")</f>
        <v>…</v>
      </c>
      <c r="J34" s="499" t="str">
        <f>IFERROR(VLOOKUP(第3表!$C$7,LastVal040List,M4表!J34+1,0),"…")</f>
        <v>…</v>
      </c>
      <c r="K34" s="499" t="str">
        <f>IFERROR(VLOOKUP(第3表!$C$7,LastVal040List,M4表!K34+1,0),"…")</f>
        <v>…</v>
      </c>
      <c r="L34" s="499" t="str">
        <f>IFERROR(VLOOKUP(第3表!$C$7,LastVal040List,M4表!L34+1,0),"…")</f>
        <v>…</v>
      </c>
      <c r="M34" s="499" t="str">
        <f>IFERROR(VLOOKUP(第3表!$C$7,LastVal040List,M4表!M34+1,0),"…")</f>
        <v>…</v>
      </c>
      <c r="N34" s="497" t="str">
        <f>IFERROR(VLOOKUP(第3表!$C$7,LastVal040List,M4表!N34+1,0),"…")</f>
        <v>…</v>
      </c>
      <c r="O34" s="497" t="str">
        <f>IFERROR(VLOOKUP(第3表!$C$7,LastVal040List,M4表!O34+1,0),"…")</f>
        <v>…</v>
      </c>
      <c r="V34" s="76"/>
      <c r="X34" s="102"/>
      <c r="Y34" s="102"/>
      <c r="Z34" s="102"/>
    </row>
    <row r="35" spans="2:43" ht="22.5" customHeight="1">
      <c r="B35" s="169" t="s">
        <v>98</v>
      </c>
      <c r="C35" s="49" t="s">
        <v>16</v>
      </c>
      <c r="D35" s="497" t="str">
        <f>IFERROR(VLOOKUP(第3表!$C$7,LastVal040List,M4表!D35+1,0),"…")</f>
        <v>…</v>
      </c>
      <c r="E35" s="497" t="str">
        <f>IFERROR(VLOOKUP(第3表!$C$7,LastVal040List,M4表!E35+1,0),"…")</f>
        <v>…</v>
      </c>
      <c r="F35" s="497" t="str">
        <f>IFERROR(VLOOKUP(第3表!$C$7,LastVal040List,M4表!F35+1,0),"…")</f>
        <v>…</v>
      </c>
      <c r="G35" s="497" t="str">
        <f>IFERROR(VLOOKUP(第3表!$C$7,LastVal040List,M4表!G35+1,0),"…")</f>
        <v>…</v>
      </c>
      <c r="H35" s="497" t="str">
        <f>IFERROR(VLOOKUP(第3表!$C$7,LastVal040List,M4表!H35+1,0),"…")</f>
        <v>…</v>
      </c>
      <c r="I35" s="497" t="str">
        <f>IFERROR(VLOOKUP(第3表!$C$7,LastVal040List,M4表!I35+1,0),"…")</f>
        <v>…</v>
      </c>
      <c r="J35" s="497" t="str">
        <f>IFERROR(VLOOKUP(第3表!$C$7,LastVal040List,M4表!J35+1,0),"…")</f>
        <v>…</v>
      </c>
      <c r="K35" s="497" t="str">
        <f>IFERROR(VLOOKUP(第3表!$C$7,LastVal040List,M4表!K35+1,0),"…")</f>
        <v>…</v>
      </c>
      <c r="L35" s="497" t="str">
        <f>IFERROR(VLOOKUP(第3表!$C$7,LastVal040List,M4表!L35+1,0),"…")</f>
        <v>…</v>
      </c>
      <c r="M35" s="497" t="str">
        <f>IFERROR(VLOOKUP(第3表!$C$7,LastVal040List,M4表!M35+1,0),"…")</f>
        <v>…</v>
      </c>
      <c r="N35" s="497" t="str">
        <f>IFERROR(VLOOKUP(第3表!$C$7,LastVal040List,M4表!N35+1,0),"…")</f>
        <v>…</v>
      </c>
      <c r="O35" s="497" t="str">
        <f>IFERROR(VLOOKUP(第3表!$C$7,LastVal040List,M4表!O35+1,0),"…")</f>
        <v>…</v>
      </c>
      <c r="V35" s="76"/>
      <c r="X35" s="102"/>
      <c r="Y35" s="102"/>
      <c r="Z35" s="102"/>
    </row>
    <row r="36" spans="2:43" ht="13.5">
      <c r="I36" s="94"/>
      <c r="V36" s="76"/>
      <c r="W36" s="76"/>
      <c r="X36" s="102"/>
    </row>
    <row r="37" spans="2:43" s="482" customFormat="1" ht="21" customHeight="1">
      <c r="B37" s="493" t="s">
        <v>354</v>
      </c>
      <c r="C37" s="490"/>
      <c r="D37" s="490"/>
      <c r="E37" s="490"/>
      <c r="F37" s="490"/>
    </row>
    <row r="38" spans="2:43" ht="21" customHeight="1">
      <c r="B38" s="71" t="s">
        <v>400</v>
      </c>
      <c r="I38" s="76"/>
    </row>
    <row r="39" spans="2:43" ht="15.95" customHeight="1">
      <c r="B39" s="83"/>
      <c r="C39" s="84"/>
      <c r="D39" s="714" t="s">
        <v>99</v>
      </c>
      <c r="E39" s="728"/>
      <c r="F39" s="724" t="s">
        <v>367</v>
      </c>
      <c r="G39" s="736"/>
      <c r="H39" s="714" t="s">
        <v>101</v>
      </c>
      <c r="I39" s="715"/>
      <c r="J39" s="95"/>
      <c r="K39" s="86"/>
      <c r="L39" s="724" t="s">
        <v>369</v>
      </c>
      <c r="M39" s="72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86"/>
      <c r="Z39" s="730" t="s">
        <v>71</v>
      </c>
      <c r="AA39" s="731"/>
      <c r="AB39" s="102"/>
      <c r="AC39" s="102"/>
    </row>
    <row r="40" spans="2:43" ht="13.5">
      <c r="B40" s="87"/>
      <c r="C40" s="88"/>
      <c r="D40" s="716"/>
      <c r="E40" s="746"/>
      <c r="F40" s="720"/>
      <c r="G40" s="721"/>
      <c r="H40" s="716"/>
      <c r="I40" s="717"/>
      <c r="J40" s="720" t="s">
        <v>368</v>
      </c>
      <c r="K40" s="721"/>
      <c r="L40" s="720"/>
      <c r="M40" s="726"/>
      <c r="N40" s="724" t="s">
        <v>370</v>
      </c>
      <c r="O40" s="728"/>
      <c r="P40" s="724" t="s">
        <v>371</v>
      </c>
      <c r="Q40" s="728"/>
      <c r="R40" s="724" t="s">
        <v>372</v>
      </c>
      <c r="S40" s="736"/>
      <c r="T40" s="734" t="s">
        <v>248</v>
      </c>
      <c r="U40" s="737"/>
      <c r="V40" s="737"/>
      <c r="W40" s="737"/>
      <c r="X40" s="737"/>
      <c r="Y40" s="735"/>
      <c r="Z40" s="732"/>
      <c r="AA40" s="733"/>
      <c r="AB40" s="102"/>
      <c r="AC40" s="102"/>
    </row>
    <row r="41" spans="2:43" ht="24" customHeight="1">
      <c r="B41" s="91"/>
      <c r="C41" s="92"/>
      <c r="D41" s="718"/>
      <c r="E41" s="729"/>
      <c r="F41" s="722"/>
      <c r="G41" s="723"/>
      <c r="H41" s="718"/>
      <c r="I41" s="719"/>
      <c r="J41" s="722"/>
      <c r="K41" s="723"/>
      <c r="L41" s="722"/>
      <c r="M41" s="727"/>
      <c r="N41" s="718"/>
      <c r="O41" s="729"/>
      <c r="P41" s="718"/>
      <c r="Q41" s="729"/>
      <c r="R41" s="722"/>
      <c r="S41" s="723"/>
      <c r="T41" s="722" t="s">
        <v>373</v>
      </c>
      <c r="U41" s="723"/>
      <c r="V41" s="722" t="s">
        <v>374</v>
      </c>
      <c r="W41" s="723"/>
      <c r="X41" s="722" t="s">
        <v>375</v>
      </c>
      <c r="Y41" s="723"/>
      <c r="Z41" s="734"/>
      <c r="AA41" s="735"/>
      <c r="AB41" s="102"/>
      <c r="AC41" s="102"/>
    </row>
    <row r="42" spans="2:43" ht="18" customHeight="1">
      <c r="B42" s="802" t="s">
        <v>359</v>
      </c>
      <c r="C42" s="88"/>
      <c r="D42" s="89" t="s">
        <v>360</v>
      </c>
      <c r="E42" s="89" t="s">
        <v>361</v>
      </c>
      <c r="F42" s="89" t="s">
        <v>360</v>
      </c>
      <c r="G42" s="89" t="s">
        <v>361</v>
      </c>
      <c r="H42" s="89" t="s">
        <v>360</v>
      </c>
      <c r="I42" s="89" t="s">
        <v>361</v>
      </c>
      <c r="J42" s="354" t="s">
        <v>360</v>
      </c>
      <c r="K42" s="354" t="s">
        <v>361</v>
      </c>
      <c r="L42" s="389" t="s">
        <v>360</v>
      </c>
      <c r="M42" s="389" t="s">
        <v>361</v>
      </c>
      <c r="N42" s="354" t="s">
        <v>360</v>
      </c>
      <c r="O42" s="354" t="s">
        <v>361</v>
      </c>
      <c r="P42" s="354" t="s">
        <v>360</v>
      </c>
      <c r="Q42" s="354" t="s">
        <v>361</v>
      </c>
      <c r="R42" s="354" t="s">
        <v>360</v>
      </c>
      <c r="S42" s="354" t="s">
        <v>361</v>
      </c>
      <c r="T42" s="354" t="s">
        <v>360</v>
      </c>
      <c r="U42" s="354" t="s">
        <v>361</v>
      </c>
      <c r="V42" s="354" t="s">
        <v>360</v>
      </c>
      <c r="W42" s="354" t="s">
        <v>361</v>
      </c>
      <c r="X42" s="354" t="s">
        <v>360</v>
      </c>
      <c r="Y42" s="354" t="s">
        <v>361</v>
      </c>
      <c r="Z42" s="354" t="s">
        <v>360</v>
      </c>
      <c r="AA42" s="89" t="s">
        <v>361</v>
      </c>
      <c r="AB42" s="102"/>
      <c r="AC42" s="102"/>
    </row>
    <row r="43" spans="2:43" ht="14.25" customHeight="1">
      <c r="B43" s="745"/>
      <c r="C43" s="92"/>
      <c r="D43" s="26" t="s">
        <v>4</v>
      </c>
      <c r="E43" s="26" t="s">
        <v>5</v>
      </c>
      <c r="F43" s="26" t="s">
        <v>6</v>
      </c>
      <c r="G43" s="26" t="s">
        <v>7</v>
      </c>
      <c r="H43" s="26" t="s">
        <v>8</v>
      </c>
      <c r="I43" s="26" t="s">
        <v>9</v>
      </c>
      <c r="J43" s="26" t="s">
        <v>10</v>
      </c>
      <c r="K43" s="26" t="s">
        <v>11</v>
      </c>
      <c r="L43" s="26" t="s">
        <v>12</v>
      </c>
      <c r="M43" s="26" t="s">
        <v>13</v>
      </c>
      <c r="N43" s="26" t="s">
        <v>14</v>
      </c>
      <c r="O43" s="26" t="s">
        <v>15</v>
      </c>
      <c r="P43" s="26" t="s">
        <v>16</v>
      </c>
      <c r="Q43" s="26" t="s">
        <v>17</v>
      </c>
      <c r="R43" s="26" t="s">
        <v>18</v>
      </c>
      <c r="S43" s="26" t="s">
        <v>19</v>
      </c>
      <c r="T43" s="26" t="s">
        <v>20</v>
      </c>
      <c r="U43" s="26" t="s">
        <v>21</v>
      </c>
      <c r="V43" s="26" t="s">
        <v>22</v>
      </c>
      <c r="W43" s="26" t="s">
        <v>77</v>
      </c>
      <c r="X43" s="26" t="s">
        <v>78</v>
      </c>
      <c r="Y43" s="26" t="s">
        <v>79</v>
      </c>
      <c r="Z43" s="26" t="s">
        <v>80</v>
      </c>
      <c r="AA43" s="26" t="s">
        <v>81</v>
      </c>
    </row>
    <row r="44" spans="2:43" ht="20.100000000000001" customHeight="1">
      <c r="B44" s="169" t="s">
        <v>111</v>
      </c>
      <c r="C44" s="49" t="s">
        <v>17</v>
      </c>
      <c r="D44" s="499" t="str">
        <f>IFERROR(VLOOKUP(第3表!$C$7,LastVal040List,M4表!D44+1,0),"…")</f>
        <v>…</v>
      </c>
      <c r="E44" s="499" t="str">
        <f>IFERROR(VLOOKUP(第3表!$C$7,LastVal040List,M4表!E44+1,0),"…")</f>
        <v>…</v>
      </c>
      <c r="F44" s="499" t="str">
        <f>IFERROR(VLOOKUP(第3表!$C$7,LastVal040List,M4表!F44+1,0),"…")</f>
        <v>…</v>
      </c>
      <c r="G44" s="499" t="str">
        <f>IFERROR(VLOOKUP(第3表!$C$7,LastVal040List,M4表!G44+1,0),"…")</f>
        <v>…</v>
      </c>
      <c r="H44" s="499" t="str">
        <f>IFERROR(VLOOKUP(第3表!$C$7,LastVal040List,M4表!H44+1,0),"…")</f>
        <v>…</v>
      </c>
      <c r="I44" s="499" t="str">
        <f>IFERROR(VLOOKUP(第3表!$C$7,LastVal040List,M4表!I44+1,0),"…")</f>
        <v>…</v>
      </c>
      <c r="J44" s="499" t="str">
        <f>IFERROR(VLOOKUP(第3表!$C$7,LastVal040List,M4表!J44+1,0),"…")</f>
        <v>…</v>
      </c>
      <c r="K44" s="499" t="str">
        <f>IFERROR(VLOOKUP(第3表!$C$7,LastVal040List,M4表!K44+1,0),"…")</f>
        <v>…</v>
      </c>
      <c r="L44" s="499" t="str">
        <f>IFERROR(VLOOKUP(第3表!$C$7,LastVal040List,M4表!L44+1,0),"…")</f>
        <v>…</v>
      </c>
      <c r="M44" s="499" t="str">
        <f>IFERROR(VLOOKUP(第3表!$C$7,LastVal040List,M4表!M44+1,0),"…")</f>
        <v>…</v>
      </c>
      <c r="N44" s="499" t="str">
        <f>IFERROR(VLOOKUP(第3表!$C$7,LastVal040List,M4表!N44+1,0),"…")</f>
        <v>…</v>
      </c>
      <c r="O44" s="499" t="str">
        <f>IFERROR(VLOOKUP(第3表!$C$7,LastVal040List,M4表!O44+1,0),"…")</f>
        <v>…</v>
      </c>
      <c r="P44" s="499" t="str">
        <f>IFERROR(VLOOKUP(第3表!$C$7,LastVal040List,M4表!P44+1,0),"…")</f>
        <v>…</v>
      </c>
      <c r="Q44" s="499" t="str">
        <f>IFERROR(VLOOKUP(第3表!$C$7,LastVal040List,M4表!Q44+1,0),"…")</f>
        <v>…</v>
      </c>
      <c r="R44" s="499" t="str">
        <f>IFERROR(VLOOKUP(第3表!$C$7,LastVal040List,M4表!R44+1,0),"…")</f>
        <v>…</v>
      </c>
      <c r="S44" s="499" t="str">
        <f>IFERROR(VLOOKUP(第3表!$C$7,LastVal040List,M4表!S44+1,0),"…")</f>
        <v>…</v>
      </c>
      <c r="T44" s="499" t="str">
        <f>IFERROR(VLOOKUP(第3表!$C$7,LastVal040List,M4表!T44+1,0),"…")</f>
        <v>…</v>
      </c>
      <c r="U44" s="499" t="str">
        <f>IFERROR(VLOOKUP(第3表!$C$7,LastVal040List,M4表!U44+1,0),"…")</f>
        <v>…</v>
      </c>
      <c r="V44" s="499" t="str">
        <f>IFERROR(VLOOKUP(第3表!$C$7,LastVal040List,M4表!V44+1,0),"…")</f>
        <v>…</v>
      </c>
      <c r="W44" s="499" t="str">
        <f>IFERROR(VLOOKUP(第3表!$C$7,LastVal040List,M4表!W44+1,0),"…")</f>
        <v>…</v>
      </c>
      <c r="X44" s="499" t="str">
        <f>IFERROR(VLOOKUP(第3表!$C$7,LastVal040List,M4表!X44+1,0),"…")</f>
        <v>…</v>
      </c>
      <c r="Y44" s="499" t="str">
        <f>IFERROR(VLOOKUP(第3表!$C$7,LastVal040List,M4表!Y44+1,0),"…")</f>
        <v>…</v>
      </c>
      <c r="Z44" s="497" t="str">
        <f>IFERROR(VLOOKUP(第3表!$C$7,LastVal040List,M4表!Z44+1,0),"…")</f>
        <v>…</v>
      </c>
      <c r="AA44" s="497" t="str">
        <f>IFERROR(VLOOKUP(第3表!$C$7,LastVal040List,M4表!AA44+1,0),"…")</f>
        <v>…</v>
      </c>
      <c r="AB44" s="100"/>
      <c r="AJ44" s="76"/>
    </row>
    <row r="45" spans="2:43" ht="20.100000000000001" customHeight="1">
      <c r="B45" s="169" t="s">
        <v>112</v>
      </c>
      <c r="C45" s="49" t="s">
        <v>18</v>
      </c>
      <c r="D45" s="499" t="str">
        <f>IFERROR(VLOOKUP(第3表!$C$7,LastVal040List,M4表!D45+1,0),"…")</f>
        <v>…</v>
      </c>
      <c r="E45" s="499" t="str">
        <f>IFERROR(VLOOKUP(第3表!$C$7,LastVal040List,M4表!E45+1,0),"…")</f>
        <v>…</v>
      </c>
      <c r="F45" s="499" t="str">
        <f>IFERROR(VLOOKUP(第3表!$C$7,LastVal040List,M4表!F45+1,0),"…")</f>
        <v>…</v>
      </c>
      <c r="G45" s="499" t="str">
        <f>IFERROR(VLOOKUP(第3表!$C$7,LastVal040List,M4表!G45+1,0),"…")</f>
        <v>…</v>
      </c>
      <c r="H45" s="499" t="str">
        <f>IFERROR(VLOOKUP(第3表!$C$7,LastVal040List,M4表!H45+1,0),"…")</f>
        <v>…</v>
      </c>
      <c r="I45" s="499" t="str">
        <f>IFERROR(VLOOKUP(第3表!$C$7,LastVal040List,M4表!I45+1,0),"…")</f>
        <v>…</v>
      </c>
      <c r="J45" s="499" t="str">
        <f>IFERROR(VLOOKUP(第3表!$C$7,LastVal040List,M4表!J45+1,0),"…")</f>
        <v>…</v>
      </c>
      <c r="K45" s="499" t="str">
        <f>IFERROR(VLOOKUP(第3表!$C$7,LastVal040List,M4表!K45+1,0),"…")</f>
        <v>…</v>
      </c>
      <c r="L45" s="499" t="str">
        <f>IFERROR(VLOOKUP(第3表!$C$7,LastVal040List,M4表!L45+1,0),"…")</f>
        <v>…</v>
      </c>
      <c r="M45" s="499" t="str">
        <f>IFERROR(VLOOKUP(第3表!$C$7,LastVal040List,M4表!M45+1,0),"…")</f>
        <v>…</v>
      </c>
      <c r="N45" s="499" t="str">
        <f>IFERROR(VLOOKUP(第3表!$C$7,LastVal040List,M4表!N45+1,0),"…")</f>
        <v>…</v>
      </c>
      <c r="O45" s="499" t="str">
        <f>IFERROR(VLOOKUP(第3表!$C$7,LastVal040List,M4表!O45+1,0),"…")</f>
        <v>…</v>
      </c>
      <c r="P45" s="499" t="str">
        <f>IFERROR(VLOOKUP(第3表!$C$7,LastVal040List,M4表!P45+1,0),"…")</f>
        <v>…</v>
      </c>
      <c r="Q45" s="499" t="str">
        <f>IFERROR(VLOOKUP(第3表!$C$7,LastVal040List,M4表!Q45+1,0),"…")</f>
        <v>…</v>
      </c>
      <c r="R45" s="499" t="str">
        <f>IFERROR(VLOOKUP(第3表!$C$7,LastVal040List,M4表!R45+1,0),"…")</f>
        <v>…</v>
      </c>
      <c r="S45" s="499" t="str">
        <f>IFERROR(VLOOKUP(第3表!$C$7,LastVal040List,M4表!S45+1,0),"…")</f>
        <v>…</v>
      </c>
      <c r="T45" s="499" t="str">
        <f>IFERROR(VLOOKUP(第3表!$C$7,LastVal040List,M4表!T45+1,0),"…")</f>
        <v>…</v>
      </c>
      <c r="U45" s="499" t="str">
        <f>IFERROR(VLOOKUP(第3表!$C$7,LastVal040List,M4表!U45+1,0),"…")</f>
        <v>…</v>
      </c>
      <c r="V45" s="499" t="str">
        <f>IFERROR(VLOOKUP(第3表!$C$7,LastVal040List,M4表!V45+1,0),"…")</f>
        <v>…</v>
      </c>
      <c r="W45" s="499" t="str">
        <f>IFERROR(VLOOKUP(第3表!$C$7,LastVal040List,M4表!W45+1,0),"…")</f>
        <v>…</v>
      </c>
      <c r="X45" s="499" t="str">
        <f>IFERROR(VLOOKUP(第3表!$C$7,LastVal040List,M4表!X45+1,0),"…")</f>
        <v>…</v>
      </c>
      <c r="Y45" s="499" t="str">
        <f>IFERROR(VLOOKUP(第3表!$C$7,LastVal040List,M4表!Y45+1,0),"…")</f>
        <v>…</v>
      </c>
      <c r="Z45" s="497" t="str">
        <f>IFERROR(VLOOKUP(第3表!$C$7,LastVal040List,M4表!Z45+1,0),"…")</f>
        <v>…</v>
      </c>
      <c r="AA45" s="497" t="str">
        <f>IFERROR(VLOOKUP(第3表!$C$7,LastVal040List,M4表!AA45+1,0),"…")</f>
        <v>…</v>
      </c>
      <c r="AB45" s="100"/>
      <c r="AC45" s="100"/>
      <c r="AJ45" s="76"/>
    </row>
    <row r="46" spans="2:43" ht="20.100000000000001" customHeight="1">
      <c r="B46" s="169" t="s">
        <v>113</v>
      </c>
      <c r="C46" s="49" t="s">
        <v>19</v>
      </c>
      <c r="D46" s="499" t="str">
        <f>IFERROR(VLOOKUP(第3表!$C$7,LastVal040List,M4表!D46+1,0),"…")</f>
        <v>…</v>
      </c>
      <c r="E46" s="499" t="str">
        <f>IFERROR(VLOOKUP(第3表!$C$7,LastVal040List,M4表!E46+1,0),"…")</f>
        <v>…</v>
      </c>
      <c r="F46" s="499" t="str">
        <f>IFERROR(VLOOKUP(第3表!$C$7,LastVal040List,M4表!F46+1,0),"…")</f>
        <v>…</v>
      </c>
      <c r="G46" s="499" t="str">
        <f>IFERROR(VLOOKUP(第3表!$C$7,LastVal040List,M4表!G46+1,0),"…")</f>
        <v>…</v>
      </c>
      <c r="H46" s="499" t="str">
        <f>IFERROR(VLOOKUP(第3表!$C$7,LastVal040List,M4表!H46+1,0),"…")</f>
        <v>…</v>
      </c>
      <c r="I46" s="499" t="str">
        <f>IFERROR(VLOOKUP(第3表!$C$7,LastVal040List,M4表!I46+1,0),"…")</f>
        <v>…</v>
      </c>
      <c r="J46" s="499" t="str">
        <f>IFERROR(VLOOKUP(第3表!$C$7,LastVal040List,M4表!J46+1,0),"…")</f>
        <v>…</v>
      </c>
      <c r="K46" s="499" t="str">
        <f>IFERROR(VLOOKUP(第3表!$C$7,LastVal040List,M4表!K46+1,0),"…")</f>
        <v>…</v>
      </c>
      <c r="L46" s="499" t="str">
        <f>IFERROR(VLOOKUP(第3表!$C$7,LastVal040List,M4表!L46+1,0),"…")</f>
        <v>…</v>
      </c>
      <c r="M46" s="499" t="str">
        <f>IFERROR(VLOOKUP(第3表!$C$7,LastVal040List,M4表!M46+1,0),"…")</f>
        <v>…</v>
      </c>
      <c r="N46" s="499" t="str">
        <f>IFERROR(VLOOKUP(第3表!$C$7,LastVal040List,M4表!N46+1,0),"…")</f>
        <v>…</v>
      </c>
      <c r="O46" s="499" t="str">
        <f>IFERROR(VLOOKUP(第3表!$C$7,LastVal040List,M4表!O46+1,0),"…")</f>
        <v>…</v>
      </c>
      <c r="P46" s="499" t="str">
        <f>IFERROR(VLOOKUP(第3表!$C$7,LastVal040List,M4表!P46+1,0),"…")</f>
        <v>…</v>
      </c>
      <c r="Q46" s="499" t="str">
        <f>IFERROR(VLOOKUP(第3表!$C$7,LastVal040List,M4表!Q46+1,0),"…")</f>
        <v>…</v>
      </c>
      <c r="R46" s="499" t="str">
        <f>IFERROR(VLOOKUP(第3表!$C$7,LastVal040List,M4表!R46+1,0),"…")</f>
        <v>…</v>
      </c>
      <c r="S46" s="499" t="str">
        <f>IFERROR(VLOOKUP(第3表!$C$7,LastVal040List,M4表!S46+1,0),"…")</f>
        <v>…</v>
      </c>
      <c r="T46" s="499" t="str">
        <f>IFERROR(VLOOKUP(第3表!$C$7,LastVal040List,M4表!T46+1,0),"…")</f>
        <v>…</v>
      </c>
      <c r="U46" s="499" t="str">
        <f>IFERROR(VLOOKUP(第3表!$C$7,LastVal040List,M4表!U46+1,0),"…")</f>
        <v>…</v>
      </c>
      <c r="V46" s="499" t="str">
        <f>IFERROR(VLOOKUP(第3表!$C$7,LastVal040List,M4表!V46+1,0),"…")</f>
        <v>…</v>
      </c>
      <c r="W46" s="499" t="str">
        <f>IFERROR(VLOOKUP(第3表!$C$7,LastVal040List,M4表!W46+1,0),"…")</f>
        <v>…</v>
      </c>
      <c r="X46" s="499" t="str">
        <f>IFERROR(VLOOKUP(第3表!$C$7,LastVal040List,M4表!X46+1,0),"…")</f>
        <v>…</v>
      </c>
      <c r="Y46" s="499" t="str">
        <f>IFERROR(VLOOKUP(第3表!$C$7,LastVal040List,M4表!Y46+1,0),"…")</f>
        <v>…</v>
      </c>
      <c r="Z46" s="497" t="str">
        <f>IFERROR(VLOOKUP(第3表!$C$7,LastVal040List,M4表!Z46+1,0),"…")</f>
        <v>…</v>
      </c>
      <c r="AA46" s="497" t="str">
        <f>IFERROR(VLOOKUP(第3表!$C$7,LastVal040List,M4表!AA46+1,0),"…")</f>
        <v>…</v>
      </c>
      <c r="AB46" s="100"/>
      <c r="AC46" s="100"/>
      <c r="AJ46" s="76"/>
    </row>
    <row r="47" spans="2:43" ht="20.100000000000001" customHeight="1">
      <c r="B47" s="169" t="s">
        <v>114</v>
      </c>
      <c r="C47" s="49" t="s">
        <v>20</v>
      </c>
      <c r="D47" s="499" t="str">
        <f>IFERROR(VLOOKUP(第3表!$C$7,LastVal040List,M4表!D47+1,0),"…")</f>
        <v>…</v>
      </c>
      <c r="E47" s="499" t="str">
        <f>IFERROR(VLOOKUP(第3表!$C$7,LastVal040List,M4表!E47+1,0),"…")</f>
        <v>…</v>
      </c>
      <c r="F47" s="499" t="str">
        <f>IFERROR(VLOOKUP(第3表!$C$7,LastVal040List,M4表!F47+1,0),"…")</f>
        <v>…</v>
      </c>
      <c r="G47" s="499" t="str">
        <f>IFERROR(VLOOKUP(第3表!$C$7,LastVal040List,M4表!G47+1,0),"…")</f>
        <v>…</v>
      </c>
      <c r="H47" s="499" t="str">
        <f>IFERROR(VLOOKUP(第3表!$C$7,LastVal040List,M4表!H47+1,0),"…")</f>
        <v>…</v>
      </c>
      <c r="I47" s="499" t="str">
        <f>IFERROR(VLOOKUP(第3表!$C$7,LastVal040List,M4表!I47+1,0),"…")</f>
        <v>…</v>
      </c>
      <c r="J47" s="499" t="str">
        <f>IFERROR(VLOOKUP(第3表!$C$7,LastVal040List,M4表!J47+1,0),"…")</f>
        <v>…</v>
      </c>
      <c r="K47" s="499" t="str">
        <f>IFERROR(VLOOKUP(第3表!$C$7,LastVal040List,M4表!K47+1,0),"…")</f>
        <v>…</v>
      </c>
      <c r="L47" s="499" t="str">
        <f>IFERROR(VLOOKUP(第3表!$C$7,LastVal040List,M4表!L47+1,0),"…")</f>
        <v>…</v>
      </c>
      <c r="M47" s="499" t="str">
        <f>IFERROR(VLOOKUP(第3表!$C$7,LastVal040List,M4表!M47+1,0),"…")</f>
        <v>…</v>
      </c>
      <c r="N47" s="499" t="str">
        <f>IFERROR(VLOOKUP(第3表!$C$7,LastVal040List,M4表!N47+1,0),"…")</f>
        <v>…</v>
      </c>
      <c r="O47" s="499" t="str">
        <f>IFERROR(VLOOKUP(第3表!$C$7,LastVal040List,M4表!O47+1,0),"…")</f>
        <v>…</v>
      </c>
      <c r="P47" s="499" t="str">
        <f>IFERROR(VLOOKUP(第3表!$C$7,LastVal040List,M4表!P47+1,0),"…")</f>
        <v>…</v>
      </c>
      <c r="Q47" s="499" t="str">
        <f>IFERROR(VLOOKUP(第3表!$C$7,LastVal040List,M4表!Q47+1,0),"…")</f>
        <v>…</v>
      </c>
      <c r="R47" s="499" t="str">
        <f>IFERROR(VLOOKUP(第3表!$C$7,LastVal040List,M4表!R47+1,0),"…")</f>
        <v>…</v>
      </c>
      <c r="S47" s="499" t="str">
        <f>IFERROR(VLOOKUP(第3表!$C$7,LastVal040List,M4表!S47+1,0),"…")</f>
        <v>…</v>
      </c>
      <c r="T47" s="499" t="str">
        <f>IFERROR(VLOOKUP(第3表!$C$7,LastVal040List,M4表!T47+1,0),"…")</f>
        <v>…</v>
      </c>
      <c r="U47" s="499" t="str">
        <f>IFERROR(VLOOKUP(第3表!$C$7,LastVal040List,M4表!U47+1,0),"…")</f>
        <v>…</v>
      </c>
      <c r="V47" s="499" t="str">
        <f>IFERROR(VLOOKUP(第3表!$C$7,LastVal040List,M4表!V47+1,0),"…")</f>
        <v>…</v>
      </c>
      <c r="W47" s="499" t="str">
        <f>IFERROR(VLOOKUP(第3表!$C$7,LastVal040List,M4表!W47+1,0),"…")</f>
        <v>…</v>
      </c>
      <c r="X47" s="499" t="str">
        <f>IFERROR(VLOOKUP(第3表!$C$7,LastVal040List,M4表!X47+1,0),"…")</f>
        <v>…</v>
      </c>
      <c r="Y47" s="499" t="str">
        <f>IFERROR(VLOOKUP(第3表!$C$7,LastVal040List,M4表!Y47+1,0),"…")</f>
        <v>…</v>
      </c>
      <c r="Z47" s="497" t="str">
        <f>IFERROR(VLOOKUP(第3表!$C$7,LastVal040List,M4表!Z47+1,0),"…")</f>
        <v>…</v>
      </c>
      <c r="AA47" s="497" t="str">
        <f>IFERROR(VLOOKUP(第3表!$C$7,LastVal040List,M4表!AA47+1,0),"…")</f>
        <v>…</v>
      </c>
      <c r="AB47" s="100"/>
      <c r="AC47" s="100"/>
      <c r="AJ47" s="76"/>
    </row>
    <row r="48" spans="2:43" ht="20.100000000000001" customHeight="1">
      <c r="B48" s="169" t="s">
        <v>115</v>
      </c>
      <c r="C48" s="49" t="s">
        <v>21</v>
      </c>
      <c r="D48" s="499" t="str">
        <f>IFERROR(VLOOKUP(第3表!$C$7,LastVal040List,M4表!D48+1,0),"…")</f>
        <v>…</v>
      </c>
      <c r="E48" s="499" t="str">
        <f>IFERROR(VLOOKUP(第3表!$C$7,LastVal040List,M4表!E48+1,0),"…")</f>
        <v>…</v>
      </c>
      <c r="F48" s="499" t="str">
        <f>IFERROR(VLOOKUP(第3表!$C$7,LastVal040List,M4表!F48+1,0),"…")</f>
        <v>…</v>
      </c>
      <c r="G48" s="499" t="str">
        <f>IFERROR(VLOOKUP(第3表!$C$7,LastVal040List,M4表!G48+1,0),"…")</f>
        <v>…</v>
      </c>
      <c r="H48" s="499" t="str">
        <f>IFERROR(VLOOKUP(第3表!$C$7,LastVal040List,M4表!H48+1,0),"…")</f>
        <v>…</v>
      </c>
      <c r="I48" s="499" t="str">
        <f>IFERROR(VLOOKUP(第3表!$C$7,LastVal040List,M4表!I48+1,0),"…")</f>
        <v>…</v>
      </c>
      <c r="J48" s="499" t="str">
        <f>IFERROR(VLOOKUP(第3表!$C$7,LastVal040List,M4表!J48+1,0),"…")</f>
        <v>…</v>
      </c>
      <c r="K48" s="499" t="str">
        <f>IFERROR(VLOOKUP(第3表!$C$7,LastVal040List,M4表!K48+1,0),"…")</f>
        <v>…</v>
      </c>
      <c r="L48" s="499" t="str">
        <f>IFERROR(VLOOKUP(第3表!$C$7,LastVal040List,M4表!L48+1,0),"…")</f>
        <v>…</v>
      </c>
      <c r="M48" s="499" t="str">
        <f>IFERROR(VLOOKUP(第3表!$C$7,LastVal040List,M4表!M48+1,0),"…")</f>
        <v>…</v>
      </c>
      <c r="N48" s="499" t="str">
        <f>IFERROR(VLOOKUP(第3表!$C$7,LastVal040List,M4表!N48+1,0),"…")</f>
        <v>…</v>
      </c>
      <c r="O48" s="499" t="str">
        <f>IFERROR(VLOOKUP(第3表!$C$7,LastVal040List,M4表!O48+1,0),"…")</f>
        <v>…</v>
      </c>
      <c r="P48" s="499" t="str">
        <f>IFERROR(VLOOKUP(第3表!$C$7,LastVal040List,M4表!P48+1,0),"…")</f>
        <v>…</v>
      </c>
      <c r="Q48" s="499" t="str">
        <f>IFERROR(VLOOKUP(第3表!$C$7,LastVal040List,M4表!Q48+1,0),"…")</f>
        <v>…</v>
      </c>
      <c r="R48" s="499" t="str">
        <f>IFERROR(VLOOKUP(第3表!$C$7,LastVal040List,M4表!R48+1,0),"…")</f>
        <v>…</v>
      </c>
      <c r="S48" s="499" t="str">
        <f>IFERROR(VLOOKUP(第3表!$C$7,LastVal040List,M4表!S48+1,0),"…")</f>
        <v>…</v>
      </c>
      <c r="T48" s="499" t="str">
        <f>IFERROR(VLOOKUP(第3表!$C$7,LastVal040List,M4表!T48+1,0),"…")</f>
        <v>…</v>
      </c>
      <c r="U48" s="499" t="str">
        <f>IFERROR(VLOOKUP(第3表!$C$7,LastVal040List,M4表!U48+1,0),"…")</f>
        <v>…</v>
      </c>
      <c r="V48" s="499" t="str">
        <f>IFERROR(VLOOKUP(第3表!$C$7,LastVal040List,M4表!V48+1,0),"…")</f>
        <v>…</v>
      </c>
      <c r="W48" s="499" t="str">
        <f>IFERROR(VLOOKUP(第3表!$C$7,LastVal040List,M4表!W48+1,0),"…")</f>
        <v>…</v>
      </c>
      <c r="X48" s="499" t="str">
        <f>IFERROR(VLOOKUP(第3表!$C$7,LastVal040List,M4表!X48+1,0),"…")</f>
        <v>…</v>
      </c>
      <c r="Y48" s="499" t="str">
        <f>IFERROR(VLOOKUP(第3表!$C$7,LastVal040List,M4表!Y48+1,0),"…")</f>
        <v>…</v>
      </c>
      <c r="Z48" s="497" t="str">
        <f>IFERROR(VLOOKUP(第3表!$C$7,LastVal040List,M4表!Z48+1,0),"…")</f>
        <v>…</v>
      </c>
      <c r="AA48" s="497" t="str">
        <f>IFERROR(VLOOKUP(第3表!$C$7,LastVal040List,M4表!AA48+1,0),"…")</f>
        <v>…</v>
      </c>
      <c r="AB48" s="100"/>
      <c r="AC48" s="100"/>
      <c r="AD48" s="101"/>
      <c r="AE48" s="101"/>
      <c r="AF48" s="102"/>
      <c r="AG48" s="102"/>
      <c r="AI48" s="102"/>
      <c r="AL48" s="103"/>
      <c r="AM48" s="103"/>
      <c r="AN48" s="104"/>
      <c r="AO48" s="104"/>
      <c r="AP48" s="104"/>
      <c r="AQ48" s="104"/>
    </row>
    <row r="49" spans="1:46" ht="20.100000000000001" customHeight="1">
      <c r="B49" s="169" t="s">
        <v>116</v>
      </c>
      <c r="C49" s="49" t="s">
        <v>22</v>
      </c>
      <c r="D49" s="499" t="str">
        <f>IFERROR(VLOOKUP(第3表!$C$7,LastVal040List,M4表!D49+1,0),"…")</f>
        <v>…</v>
      </c>
      <c r="E49" s="499" t="str">
        <f>IFERROR(VLOOKUP(第3表!$C$7,LastVal040List,M4表!E49+1,0),"…")</f>
        <v>…</v>
      </c>
      <c r="F49" s="499" t="str">
        <f>IFERROR(VLOOKUP(第3表!$C$7,LastVal040List,M4表!F49+1,0),"…")</f>
        <v>…</v>
      </c>
      <c r="G49" s="499" t="str">
        <f>IFERROR(VLOOKUP(第3表!$C$7,LastVal040List,M4表!G49+1,0),"…")</f>
        <v>…</v>
      </c>
      <c r="H49" s="499" t="str">
        <f>IFERROR(VLOOKUP(第3表!$C$7,LastVal040List,M4表!H49+1,0),"…")</f>
        <v>…</v>
      </c>
      <c r="I49" s="499" t="str">
        <f>IFERROR(VLOOKUP(第3表!$C$7,LastVal040List,M4表!I49+1,0),"…")</f>
        <v>…</v>
      </c>
      <c r="J49" s="499" t="str">
        <f>IFERROR(VLOOKUP(第3表!$C$7,LastVal040List,M4表!J49+1,0),"…")</f>
        <v>…</v>
      </c>
      <c r="K49" s="499" t="str">
        <f>IFERROR(VLOOKUP(第3表!$C$7,LastVal040List,M4表!K49+1,0),"…")</f>
        <v>…</v>
      </c>
      <c r="L49" s="499" t="str">
        <f>IFERROR(VLOOKUP(第3表!$C$7,LastVal040List,M4表!L49+1,0),"…")</f>
        <v>…</v>
      </c>
      <c r="M49" s="499" t="str">
        <f>IFERROR(VLOOKUP(第3表!$C$7,LastVal040List,M4表!M49+1,0),"…")</f>
        <v>…</v>
      </c>
      <c r="N49" s="499" t="str">
        <f>IFERROR(VLOOKUP(第3表!$C$7,LastVal040List,M4表!N49+1,0),"…")</f>
        <v>…</v>
      </c>
      <c r="O49" s="499" t="str">
        <f>IFERROR(VLOOKUP(第3表!$C$7,LastVal040List,M4表!O49+1,0),"…")</f>
        <v>…</v>
      </c>
      <c r="P49" s="499" t="str">
        <f>IFERROR(VLOOKUP(第3表!$C$7,LastVal040List,M4表!P49+1,0),"…")</f>
        <v>…</v>
      </c>
      <c r="Q49" s="499" t="str">
        <f>IFERROR(VLOOKUP(第3表!$C$7,LastVal040List,M4表!Q49+1,0),"…")</f>
        <v>…</v>
      </c>
      <c r="R49" s="499" t="str">
        <f>IFERROR(VLOOKUP(第3表!$C$7,LastVal040List,M4表!R49+1,0),"…")</f>
        <v>…</v>
      </c>
      <c r="S49" s="499" t="str">
        <f>IFERROR(VLOOKUP(第3表!$C$7,LastVal040List,M4表!S49+1,0),"…")</f>
        <v>…</v>
      </c>
      <c r="T49" s="499" t="str">
        <f>IFERROR(VLOOKUP(第3表!$C$7,LastVal040List,M4表!T49+1,0),"…")</f>
        <v>…</v>
      </c>
      <c r="U49" s="499" t="str">
        <f>IFERROR(VLOOKUP(第3表!$C$7,LastVal040List,M4表!U49+1,0),"…")</f>
        <v>…</v>
      </c>
      <c r="V49" s="499" t="str">
        <f>IFERROR(VLOOKUP(第3表!$C$7,LastVal040List,M4表!V49+1,0),"…")</f>
        <v>…</v>
      </c>
      <c r="W49" s="499" t="str">
        <f>IFERROR(VLOOKUP(第3表!$C$7,LastVal040List,M4表!W49+1,0),"…")</f>
        <v>…</v>
      </c>
      <c r="X49" s="499" t="str">
        <f>IFERROR(VLOOKUP(第3表!$C$7,LastVal040List,M4表!X49+1,0),"…")</f>
        <v>…</v>
      </c>
      <c r="Y49" s="499" t="str">
        <f>IFERROR(VLOOKUP(第3表!$C$7,LastVal040List,M4表!Y49+1,0),"…")</f>
        <v>…</v>
      </c>
      <c r="Z49" s="497" t="str">
        <f>IFERROR(VLOOKUP(第3表!$C$7,LastVal040List,M4表!Z49+1,0),"…")</f>
        <v>…</v>
      </c>
      <c r="AA49" s="497" t="str">
        <f>IFERROR(VLOOKUP(第3表!$C$7,LastVal040List,M4表!AA49+1,0),"…")</f>
        <v>…</v>
      </c>
      <c r="AB49" s="100"/>
      <c r="AC49" s="100"/>
      <c r="AD49" s="101"/>
      <c r="AE49" s="101"/>
      <c r="AF49" s="102"/>
      <c r="AG49" s="102"/>
      <c r="AI49" s="102"/>
      <c r="AJ49" s="102"/>
      <c r="AK49" s="102"/>
      <c r="AL49" s="102"/>
      <c r="AO49" s="103"/>
      <c r="AP49" s="103"/>
      <c r="AQ49" s="104"/>
      <c r="AR49" s="104"/>
      <c r="AS49" s="104"/>
      <c r="AT49" s="104"/>
    </row>
    <row r="50" spans="1:46" ht="20.100000000000001" customHeight="1">
      <c r="B50" s="169" t="s">
        <v>117</v>
      </c>
      <c r="C50" s="49" t="s">
        <v>77</v>
      </c>
      <c r="D50" s="499" t="str">
        <f>IFERROR(VLOOKUP(第3表!$C$7,LastVal040List,M4表!D50+1,0),"…")</f>
        <v>…</v>
      </c>
      <c r="E50" s="499" t="str">
        <f>IFERROR(VLOOKUP(第3表!$C$7,LastVal040List,M4表!E50+1,0),"…")</f>
        <v>…</v>
      </c>
      <c r="F50" s="499" t="str">
        <f>IFERROR(VLOOKUP(第3表!$C$7,LastVal040List,M4表!F50+1,0),"…")</f>
        <v>…</v>
      </c>
      <c r="G50" s="499" t="str">
        <f>IFERROR(VLOOKUP(第3表!$C$7,LastVal040List,M4表!G50+1,0),"…")</f>
        <v>…</v>
      </c>
      <c r="H50" s="499" t="str">
        <f>IFERROR(VLOOKUP(第3表!$C$7,LastVal040List,M4表!H50+1,0),"…")</f>
        <v>…</v>
      </c>
      <c r="I50" s="499" t="str">
        <f>IFERROR(VLOOKUP(第3表!$C$7,LastVal040List,M4表!I50+1,0),"…")</f>
        <v>…</v>
      </c>
      <c r="J50" s="499" t="str">
        <f>IFERROR(VLOOKUP(第3表!$C$7,LastVal040List,M4表!J50+1,0),"…")</f>
        <v>…</v>
      </c>
      <c r="K50" s="499" t="str">
        <f>IFERROR(VLOOKUP(第3表!$C$7,LastVal040List,M4表!K50+1,0),"…")</f>
        <v>…</v>
      </c>
      <c r="L50" s="499" t="str">
        <f>IFERROR(VLOOKUP(第3表!$C$7,LastVal040List,M4表!L50+1,0),"…")</f>
        <v>…</v>
      </c>
      <c r="M50" s="499" t="str">
        <f>IFERROR(VLOOKUP(第3表!$C$7,LastVal040List,M4表!M50+1,0),"…")</f>
        <v>…</v>
      </c>
      <c r="N50" s="499" t="str">
        <f>IFERROR(VLOOKUP(第3表!$C$7,LastVal040List,M4表!N50+1,0),"…")</f>
        <v>…</v>
      </c>
      <c r="O50" s="499" t="str">
        <f>IFERROR(VLOOKUP(第3表!$C$7,LastVal040List,M4表!O50+1,0),"…")</f>
        <v>…</v>
      </c>
      <c r="P50" s="499" t="str">
        <f>IFERROR(VLOOKUP(第3表!$C$7,LastVal040List,M4表!P50+1,0),"…")</f>
        <v>…</v>
      </c>
      <c r="Q50" s="499" t="str">
        <f>IFERROR(VLOOKUP(第3表!$C$7,LastVal040List,M4表!Q50+1,0),"…")</f>
        <v>…</v>
      </c>
      <c r="R50" s="499" t="str">
        <f>IFERROR(VLOOKUP(第3表!$C$7,LastVal040List,M4表!R50+1,0),"…")</f>
        <v>…</v>
      </c>
      <c r="S50" s="499" t="str">
        <f>IFERROR(VLOOKUP(第3表!$C$7,LastVal040List,M4表!S50+1,0),"…")</f>
        <v>…</v>
      </c>
      <c r="T50" s="499" t="str">
        <f>IFERROR(VLOOKUP(第3表!$C$7,LastVal040List,M4表!T50+1,0),"…")</f>
        <v>…</v>
      </c>
      <c r="U50" s="499" t="str">
        <f>IFERROR(VLOOKUP(第3表!$C$7,LastVal040List,M4表!U50+1,0),"…")</f>
        <v>…</v>
      </c>
      <c r="V50" s="499" t="str">
        <f>IFERROR(VLOOKUP(第3表!$C$7,LastVal040List,M4表!V50+1,0),"…")</f>
        <v>…</v>
      </c>
      <c r="W50" s="499" t="str">
        <f>IFERROR(VLOOKUP(第3表!$C$7,LastVal040List,M4表!W50+1,0),"…")</f>
        <v>…</v>
      </c>
      <c r="X50" s="499" t="str">
        <f>IFERROR(VLOOKUP(第3表!$C$7,LastVal040List,M4表!X50+1,0),"…")</f>
        <v>…</v>
      </c>
      <c r="Y50" s="499" t="str">
        <f>IFERROR(VLOOKUP(第3表!$C$7,LastVal040List,M4表!Y50+1,0),"…")</f>
        <v>…</v>
      </c>
      <c r="Z50" s="497" t="str">
        <f>IFERROR(VLOOKUP(第3表!$C$7,LastVal040List,M4表!Z50+1,0),"…")</f>
        <v>…</v>
      </c>
      <c r="AA50" s="497" t="str">
        <f>IFERROR(VLOOKUP(第3表!$C$7,LastVal040List,M4表!AA50+1,0),"…")</f>
        <v>…</v>
      </c>
      <c r="AB50" s="100"/>
      <c r="AC50" s="100"/>
      <c r="AD50" s="101"/>
      <c r="AE50" s="101"/>
      <c r="AF50" s="102"/>
      <c r="AG50" s="102"/>
      <c r="AI50" s="102"/>
      <c r="AJ50" s="102"/>
      <c r="AK50" s="102"/>
      <c r="AL50" s="102"/>
      <c r="AM50" s="102"/>
      <c r="AO50" s="103"/>
      <c r="AP50" s="103"/>
      <c r="AQ50" s="104"/>
      <c r="AR50" s="104"/>
      <c r="AS50" s="104"/>
      <c r="AT50" s="104"/>
    </row>
    <row r="51" spans="1:46" ht="20.100000000000001" customHeight="1">
      <c r="B51" s="169" t="s">
        <v>118</v>
      </c>
      <c r="C51" s="49" t="s">
        <v>78</v>
      </c>
      <c r="D51" s="499" t="str">
        <f>IFERROR(VLOOKUP(第3表!$C$7,LastVal040List,M4表!D51+1,0),"…")</f>
        <v>…</v>
      </c>
      <c r="E51" s="499" t="str">
        <f>IFERROR(VLOOKUP(第3表!$C$7,LastVal040List,M4表!E51+1,0),"…")</f>
        <v>…</v>
      </c>
      <c r="F51" s="499" t="str">
        <f>IFERROR(VLOOKUP(第3表!$C$7,LastVal040List,M4表!F51+1,0),"…")</f>
        <v>…</v>
      </c>
      <c r="G51" s="499" t="str">
        <f>IFERROR(VLOOKUP(第3表!$C$7,LastVal040List,M4表!G51+1,0),"…")</f>
        <v>…</v>
      </c>
      <c r="H51" s="499" t="str">
        <f>IFERROR(VLOOKUP(第3表!$C$7,LastVal040List,M4表!H51+1,0),"…")</f>
        <v>…</v>
      </c>
      <c r="I51" s="499" t="str">
        <f>IFERROR(VLOOKUP(第3表!$C$7,LastVal040List,M4表!I51+1,0),"…")</f>
        <v>…</v>
      </c>
      <c r="J51" s="499" t="str">
        <f>IFERROR(VLOOKUP(第3表!$C$7,LastVal040List,M4表!J51+1,0),"…")</f>
        <v>…</v>
      </c>
      <c r="K51" s="499" t="str">
        <f>IFERROR(VLOOKUP(第3表!$C$7,LastVal040List,M4表!K51+1,0),"…")</f>
        <v>…</v>
      </c>
      <c r="L51" s="499" t="str">
        <f>IFERROR(VLOOKUP(第3表!$C$7,LastVal040List,M4表!L51+1,0),"…")</f>
        <v>…</v>
      </c>
      <c r="M51" s="499" t="str">
        <f>IFERROR(VLOOKUP(第3表!$C$7,LastVal040List,M4表!M51+1,0),"…")</f>
        <v>…</v>
      </c>
      <c r="N51" s="499" t="str">
        <f>IFERROR(VLOOKUP(第3表!$C$7,LastVal040List,M4表!N51+1,0),"…")</f>
        <v>…</v>
      </c>
      <c r="O51" s="499" t="str">
        <f>IFERROR(VLOOKUP(第3表!$C$7,LastVal040List,M4表!O51+1,0),"…")</f>
        <v>…</v>
      </c>
      <c r="P51" s="499" t="str">
        <f>IFERROR(VLOOKUP(第3表!$C$7,LastVal040List,M4表!P51+1,0),"…")</f>
        <v>…</v>
      </c>
      <c r="Q51" s="499" t="str">
        <f>IFERROR(VLOOKUP(第3表!$C$7,LastVal040List,M4表!Q51+1,0),"…")</f>
        <v>…</v>
      </c>
      <c r="R51" s="499" t="str">
        <f>IFERROR(VLOOKUP(第3表!$C$7,LastVal040List,M4表!R51+1,0),"…")</f>
        <v>…</v>
      </c>
      <c r="S51" s="499" t="str">
        <f>IFERROR(VLOOKUP(第3表!$C$7,LastVal040List,M4表!S51+1,0),"…")</f>
        <v>…</v>
      </c>
      <c r="T51" s="499" t="str">
        <f>IFERROR(VLOOKUP(第3表!$C$7,LastVal040List,M4表!T51+1,0),"…")</f>
        <v>…</v>
      </c>
      <c r="U51" s="499" t="str">
        <f>IFERROR(VLOOKUP(第3表!$C$7,LastVal040List,M4表!U51+1,0),"…")</f>
        <v>…</v>
      </c>
      <c r="V51" s="499" t="str">
        <f>IFERROR(VLOOKUP(第3表!$C$7,LastVal040List,M4表!V51+1,0),"…")</f>
        <v>…</v>
      </c>
      <c r="W51" s="499" t="str">
        <f>IFERROR(VLOOKUP(第3表!$C$7,LastVal040List,M4表!W51+1,0),"…")</f>
        <v>…</v>
      </c>
      <c r="X51" s="499" t="str">
        <f>IFERROR(VLOOKUP(第3表!$C$7,LastVal040List,M4表!X51+1,0),"…")</f>
        <v>…</v>
      </c>
      <c r="Y51" s="499" t="str">
        <f>IFERROR(VLOOKUP(第3表!$C$7,LastVal040List,M4表!Y51+1,0),"…")</f>
        <v>…</v>
      </c>
      <c r="Z51" s="497" t="str">
        <f>IFERROR(VLOOKUP(第3表!$C$7,LastVal040List,M4表!Z51+1,0),"…")</f>
        <v>…</v>
      </c>
      <c r="AA51" s="497" t="str">
        <f>IFERROR(VLOOKUP(第3表!$C$7,LastVal040List,M4表!AA51+1,0),"…")</f>
        <v>…</v>
      </c>
      <c r="AB51" s="100"/>
      <c r="AC51" s="100"/>
      <c r="AD51" s="101"/>
      <c r="AE51" s="101"/>
      <c r="AF51" s="102"/>
      <c r="AG51" s="102"/>
      <c r="AI51" s="102"/>
      <c r="AJ51" s="102"/>
      <c r="AK51" s="102"/>
      <c r="AL51" s="102"/>
      <c r="AM51" s="102"/>
      <c r="AO51" s="103"/>
      <c r="AP51" s="103"/>
      <c r="AQ51" s="104"/>
      <c r="AR51" s="104"/>
      <c r="AS51" s="104"/>
      <c r="AT51" s="104"/>
    </row>
    <row r="52" spans="1:46" ht="20.100000000000001" customHeight="1">
      <c r="B52" s="169" t="s">
        <v>119</v>
      </c>
      <c r="C52" s="49" t="s">
        <v>79</v>
      </c>
      <c r="D52" s="499" t="str">
        <f>IFERROR(VLOOKUP(第3表!$C$7,LastVal040List,M4表!D52+1,0),"…")</f>
        <v>…</v>
      </c>
      <c r="E52" s="499" t="str">
        <f>IFERROR(VLOOKUP(第3表!$C$7,LastVal040List,M4表!E52+1,0),"…")</f>
        <v>…</v>
      </c>
      <c r="F52" s="499" t="str">
        <f>IFERROR(VLOOKUP(第3表!$C$7,LastVal040List,M4表!F52+1,0),"…")</f>
        <v>…</v>
      </c>
      <c r="G52" s="499" t="str">
        <f>IFERROR(VLOOKUP(第3表!$C$7,LastVal040List,M4表!G52+1,0),"…")</f>
        <v>…</v>
      </c>
      <c r="H52" s="499" t="str">
        <f>IFERROR(VLOOKUP(第3表!$C$7,LastVal040List,M4表!H52+1,0),"…")</f>
        <v>…</v>
      </c>
      <c r="I52" s="499" t="str">
        <f>IFERROR(VLOOKUP(第3表!$C$7,LastVal040List,M4表!I52+1,0),"…")</f>
        <v>…</v>
      </c>
      <c r="J52" s="499" t="str">
        <f>IFERROR(VLOOKUP(第3表!$C$7,LastVal040List,M4表!J52+1,0),"…")</f>
        <v>…</v>
      </c>
      <c r="K52" s="499" t="str">
        <f>IFERROR(VLOOKUP(第3表!$C$7,LastVal040List,M4表!K52+1,0),"…")</f>
        <v>…</v>
      </c>
      <c r="L52" s="499" t="str">
        <f>IFERROR(VLOOKUP(第3表!$C$7,LastVal040List,M4表!L52+1,0),"…")</f>
        <v>…</v>
      </c>
      <c r="M52" s="499" t="str">
        <f>IFERROR(VLOOKUP(第3表!$C$7,LastVal040List,M4表!M52+1,0),"…")</f>
        <v>…</v>
      </c>
      <c r="N52" s="499" t="str">
        <f>IFERROR(VLOOKUP(第3表!$C$7,LastVal040List,M4表!N52+1,0),"…")</f>
        <v>…</v>
      </c>
      <c r="O52" s="499" t="str">
        <f>IFERROR(VLOOKUP(第3表!$C$7,LastVal040List,M4表!O52+1,0),"…")</f>
        <v>…</v>
      </c>
      <c r="P52" s="499" t="str">
        <f>IFERROR(VLOOKUP(第3表!$C$7,LastVal040List,M4表!P52+1,0),"…")</f>
        <v>…</v>
      </c>
      <c r="Q52" s="499" t="str">
        <f>IFERROR(VLOOKUP(第3表!$C$7,LastVal040List,M4表!Q52+1,0),"…")</f>
        <v>…</v>
      </c>
      <c r="R52" s="499" t="str">
        <f>IFERROR(VLOOKUP(第3表!$C$7,LastVal040List,M4表!R52+1,0),"…")</f>
        <v>…</v>
      </c>
      <c r="S52" s="499" t="str">
        <f>IFERROR(VLOOKUP(第3表!$C$7,LastVal040List,M4表!S52+1,0),"…")</f>
        <v>…</v>
      </c>
      <c r="T52" s="499" t="str">
        <f>IFERROR(VLOOKUP(第3表!$C$7,LastVal040List,M4表!T52+1,0),"…")</f>
        <v>…</v>
      </c>
      <c r="U52" s="499" t="str">
        <f>IFERROR(VLOOKUP(第3表!$C$7,LastVal040List,M4表!U52+1,0),"…")</f>
        <v>…</v>
      </c>
      <c r="V52" s="499" t="str">
        <f>IFERROR(VLOOKUP(第3表!$C$7,LastVal040List,M4表!V52+1,0),"…")</f>
        <v>…</v>
      </c>
      <c r="W52" s="499" t="str">
        <f>IFERROR(VLOOKUP(第3表!$C$7,LastVal040List,M4表!W52+1,0),"…")</f>
        <v>…</v>
      </c>
      <c r="X52" s="499" t="str">
        <f>IFERROR(VLOOKUP(第3表!$C$7,LastVal040List,M4表!X52+1,0),"…")</f>
        <v>…</v>
      </c>
      <c r="Y52" s="499" t="str">
        <f>IFERROR(VLOOKUP(第3表!$C$7,LastVal040List,M4表!Y52+1,0),"…")</f>
        <v>…</v>
      </c>
      <c r="Z52" s="497" t="str">
        <f>IFERROR(VLOOKUP(第3表!$C$7,LastVal040List,M4表!Z52+1,0),"…")</f>
        <v>…</v>
      </c>
      <c r="AA52" s="497" t="str">
        <f>IFERROR(VLOOKUP(第3表!$C$7,LastVal040List,M4表!AA52+1,0),"…")</f>
        <v>…</v>
      </c>
      <c r="AB52" s="100"/>
      <c r="AC52" s="100"/>
      <c r="AD52" s="101"/>
      <c r="AE52" s="101"/>
      <c r="AF52" s="102"/>
      <c r="AG52" s="102"/>
      <c r="AI52" s="102"/>
      <c r="AJ52" s="102"/>
      <c r="AK52" s="102"/>
      <c r="AL52" s="102"/>
      <c r="AM52" s="102"/>
      <c r="AO52" s="103"/>
      <c r="AP52" s="103"/>
      <c r="AQ52" s="104"/>
      <c r="AR52" s="104"/>
      <c r="AS52" s="104"/>
      <c r="AT52" s="104"/>
    </row>
    <row r="53" spans="1:46" ht="20.100000000000001" customHeight="1">
      <c r="B53" s="169" t="s">
        <v>120</v>
      </c>
      <c r="C53" s="49" t="s">
        <v>80</v>
      </c>
      <c r="D53" s="499" t="str">
        <f>IFERROR(VLOOKUP(第3表!$C$7,LastVal040List,M4表!D53+1,0),"…")</f>
        <v>…</v>
      </c>
      <c r="E53" s="499" t="str">
        <f>IFERROR(VLOOKUP(第3表!$C$7,LastVal040List,M4表!E53+1,0),"…")</f>
        <v>…</v>
      </c>
      <c r="F53" s="499" t="str">
        <f>IFERROR(VLOOKUP(第3表!$C$7,LastVal040List,M4表!F53+1,0),"…")</f>
        <v>…</v>
      </c>
      <c r="G53" s="499" t="str">
        <f>IFERROR(VLOOKUP(第3表!$C$7,LastVal040List,M4表!G53+1,0),"…")</f>
        <v>…</v>
      </c>
      <c r="H53" s="499" t="str">
        <f>IFERROR(VLOOKUP(第3表!$C$7,LastVal040List,M4表!H53+1,0),"…")</f>
        <v>…</v>
      </c>
      <c r="I53" s="499" t="str">
        <f>IFERROR(VLOOKUP(第3表!$C$7,LastVal040List,M4表!I53+1,0),"…")</f>
        <v>…</v>
      </c>
      <c r="J53" s="499" t="str">
        <f>IFERROR(VLOOKUP(第3表!$C$7,LastVal040List,M4表!J53+1,0),"…")</f>
        <v>…</v>
      </c>
      <c r="K53" s="499" t="str">
        <f>IFERROR(VLOOKUP(第3表!$C$7,LastVal040List,M4表!K53+1,0),"…")</f>
        <v>…</v>
      </c>
      <c r="L53" s="499" t="str">
        <f>IFERROR(VLOOKUP(第3表!$C$7,LastVal040List,M4表!L53+1,0),"…")</f>
        <v>…</v>
      </c>
      <c r="M53" s="499" t="str">
        <f>IFERROR(VLOOKUP(第3表!$C$7,LastVal040List,M4表!M53+1,0),"…")</f>
        <v>…</v>
      </c>
      <c r="N53" s="499" t="str">
        <f>IFERROR(VLOOKUP(第3表!$C$7,LastVal040List,M4表!N53+1,0),"…")</f>
        <v>…</v>
      </c>
      <c r="O53" s="499" t="str">
        <f>IFERROR(VLOOKUP(第3表!$C$7,LastVal040List,M4表!O53+1,0),"…")</f>
        <v>…</v>
      </c>
      <c r="P53" s="499" t="str">
        <f>IFERROR(VLOOKUP(第3表!$C$7,LastVal040List,M4表!P53+1,0),"…")</f>
        <v>…</v>
      </c>
      <c r="Q53" s="499" t="str">
        <f>IFERROR(VLOOKUP(第3表!$C$7,LastVal040List,M4表!Q53+1,0),"…")</f>
        <v>…</v>
      </c>
      <c r="R53" s="499" t="str">
        <f>IFERROR(VLOOKUP(第3表!$C$7,LastVal040List,M4表!R53+1,0),"…")</f>
        <v>…</v>
      </c>
      <c r="S53" s="499" t="str">
        <f>IFERROR(VLOOKUP(第3表!$C$7,LastVal040List,M4表!S53+1,0),"…")</f>
        <v>…</v>
      </c>
      <c r="T53" s="499" t="str">
        <f>IFERROR(VLOOKUP(第3表!$C$7,LastVal040List,M4表!T53+1,0),"…")</f>
        <v>…</v>
      </c>
      <c r="U53" s="499" t="str">
        <f>IFERROR(VLOOKUP(第3表!$C$7,LastVal040List,M4表!U53+1,0),"…")</f>
        <v>…</v>
      </c>
      <c r="V53" s="499" t="str">
        <f>IFERROR(VLOOKUP(第3表!$C$7,LastVal040List,M4表!V53+1,0),"…")</f>
        <v>…</v>
      </c>
      <c r="W53" s="499" t="str">
        <f>IFERROR(VLOOKUP(第3表!$C$7,LastVal040List,M4表!W53+1,0),"…")</f>
        <v>…</v>
      </c>
      <c r="X53" s="499" t="str">
        <f>IFERROR(VLOOKUP(第3表!$C$7,LastVal040List,M4表!X53+1,0),"…")</f>
        <v>…</v>
      </c>
      <c r="Y53" s="499" t="str">
        <f>IFERROR(VLOOKUP(第3表!$C$7,LastVal040List,M4表!Y53+1,0),"…")</f>
        <v>…</v>
      </c>
      <c r="Z53" s="497" t="str">
        <f>IFERROR(VLOOKUP(第3表!$C$7,LastVal040List,M4表!Z53+1,0),"…")</f>
        <v>…</v>
      </c>
      <c r="AA53" s="497" t="str">
        <f>IFERROR(VLOOKUP(第3表!$C$7,LastVal040List,M4表!AA53+1,0),"…")</f>
        <v>…</v>
      </c>
      <c r="AB53" s="100"/>
      <c r="AC53" s="100"/>
      <c r="AD53" s="101"/>
      <c r="AE53" s="101"/>
      <c r="AF53" s="102"/>
      <c r="AG53" s="102"/>
      <c r="AI53" s="102"/>
      <c r="AJ53" s="102"/>
      <c r="AK53" s="102"/>
      <c r="AL53" s="102"/>
      <c r="AM53" s="102"/>
      <c r="AN53" s="102"/>
      <c r="AO53" s="103"/>
      <c r="AP53" s="103"/>
      <c r="AQ53" s="104"/>
      <c r="AR53" s="104"/>
      <c r="AS53" s="104"/>
      <c r="AT53" s="104"/>
    </row>
    <row r="54" spans="1:46" ht="20.100000000000001" customHeight="1">
      <c r="B54" s="169" t="s">
        <v>121</v>
      </c>
      <c r="C54" s="49" t="s">
        <v>81</v>
      </c>
      <c r="D54" s="499" t="str">
        <f>IFERROR(VLOOKUP(第3表!$C$7,LastVal040List,M4表!D54+1,0),"…")</f>
        <v>…</v>
      </c>
      <c r="E54" s="499" t="str">
        <f>IFERROR(VLOOKUP(第3表!$C$7,LastVal040List,M4表!E54+1,0),"…")</f>
        <v>…</v>
      </c>
      <c r="F54" s="499" t="str">
        <f>IFERROR(VLOOKUP(第3表!$C$7,LastVal040List,M4表!F54+1,0),"…")</f>
        <v>…</v>
      </c>
      <c r="G54" s="499" t="str">
        <f>IFERROR(VLOOKUP(第3表!$C$7,LastVal040List,M4表!G54+1,0),"…")</f>
        <v>…</v>
      </c>
      <c r="H54" s="499" t="str">
        <f>IFERROR(VLOOKUP(第3表!$C$7,LastVal040List,M4表!H54+1,0),"…")</f>
        <v>…</v>
      </c>
      <c r="I54" s="499" t="str">
        <f>IFERROR(VLOOKUP(第3表!$C$7,LastVal040List,M4表!I54+1,0),"…")</f>
        <v>…</v>
      </c>
      <c r="J54" s="499" t="str">
        <f>IFERROR(VLOOKUP(第3表!$C$7,LastVal040List,M4表!J54+1,0),"…")</f>
        <v>…</v>
      </c>
      <c r="K54" s="499" t="str">
        <f>IFERROR(VLOOKUP(第3表!$C$7,LastVal040List,M4表!K54+1,0),"…")</f>
        <v>…</v>
      </c>
      <c r="L54" s="499" t="str">
        <f>IFERROR(VLOOKUP(第3表!$C$7,LastVal040List,M4表!L54+1,0),"…")</f>
        <v>…</v>
      </c>
      <c r="M54" s="499" t="str">
        <f>IFERROR(VLOOKUP(第3表!$C$7,LastVal040List,M4表!M54+1,0),"…")</f>
        <v>…</v>
      </c>
      <c r="N54" s="499" t="str">
        <f>IFERROR(VLOOKUP(第3表!$C$7,LastVal040List,M4表!N54+1,0),"…")</f>
        <v>…</v>
      </c>
      <c r="O54" s="499" t="str">
        <f>IFERROR(VLOOKUP(第3表!$C$7,LastVal040List,M4表!O54+1,0),"…")</f>
        <v>…</v>
      </c>
      <c r="P54" s="499" t="str">
        <f>IFERROR(VLOOKUP(第3表!$C$7,LastVal040List,M4表!P54+1,0),"…")</f>
        <v>…</v>
      </c>
      <c r="Q54" s="499" t="str">
        <f>IFERROR(VLOOKUP(第3表!$C$7,LastVal040List,M4表!Q54+1,0),"…")</f>
        <v>…</v>
      </c>
      <c r="R54" s="499" t="str">
        <f>IFERROR(VLOOKUP(第3表!$C$7,LastVal040List,M4表!R54+1,0),"…")</f>
        <v>…</v>
      </c>
      <c r="S54" s="499" t="str">
        <f>IFERROR(VLOOKUP(第3表!$C$7,LastVal040List,M4表!S54+1,0),"…")</f>
        <v>…</v>
      </c>
      <c r="T54" s="499" t="str">
        <f>IFERROR(VLOOKUP(第3表!$C$7,LastVal040List,M4表!T54+1,0),"…")</f>
        <v>…</v>
      </c>
      <c r="U54" s="499" t="str">
        <f>IFERROR(VLOOKUP(第3表!$C$7,LastVal040List,M4表!U54+1,0),"…")</f>
        <v>…</v>
      </c>
      <c r="V54" s="499" t="str">
        <f>IFERROR(VLOOKUP(第3表!$C$7,LastVal040List,M4表!V54+1,0),"…")</f>
        <v>…</v>
      </c>
      <c r="W54" s="499" t="str">
        <f>IFERROR(VLOOKUP(第3表!$C$7,LastVal040List,M4表!W54+1,0),"…")</f>
        <v>…</v>
      </c>
      <c r="X54" s="499" t="str">
        <f>IFERROR(VLOOKUP(第3表!$C$7,LastVal040List,M4表!X54+1,0),"…")</f>
        <v>…</v>
      </c>
      <c r="Y54" s="499" t="str">
        <f>IFERROR(VLOOKUP(第3表!$C$7,LastVal040List,M4表!Y54+1,0),"…")</f>
        <v>…</v>
      </c>
      <c r="Z54" s="497" t="str">
        <f>IFERROR(VLOOKUP(第3表!$C$7,LastVal040List,M4表!Z54+1,0),"…")</f>
        <v>…</v>
      </c>
      <c r="AA54" s="497" t="str">
        <f>IFERROR(VLOOKUP(第3表!$C$7,LastVal040List,M4表!AA54+1,0),"…")</f>
        <v>…</v>
      </c>
      <c r="AB54" s="100"/>
      <c r="AC54" s="100"/>
      <c r="AD54" s="105"/>
      <c r="AE54" s="105"/>
      <c r="AF54" s="106"/>
      <c r="AG54" s="106"/>
      <c r="AI54" s="106"/>
      <c r="AJ54" s="102"/>
      <c r="AK54" s="106"/>
      <c r="AL54" s="106"/>
      <c r="AM54" s="106"/>
      <c r="AN54" s="106"/>
      <c r="AO54" s="99"/>
      <c r="AP54" s="99"/>
      <c r="AQ54" s="100"/>
      <c r="AR54" s="100"/>
      <c r="AS54" s="100"/>
      <c r="AT54" s="100"/>
    </row>
    <row r="55" spans="1:46" ht="20.100000000000001" customHeight="1">
      <c r="B55" s="169" t="s">
        <v>122</v>
      </c>
      <c r="C55" s="49" t="s">
        <v>82</v>
      </c>
      <c r="D55" s="499" t="str">
        <f>IFERROR(VLOOKUP(第3表!$C$7,LastVal040List,M4表!D55+1,0),"…")</f>
        <v>…</v>
      </c>
      <c r="E55" s="499" t="str">
        <f>IFERROR(VLOOKUP(第3表!$C$7,LastVal040List,M4表!E55+1,0),"…")</f>
        <v>…</v>
      </c>
      <c r="F55" s="499" t="str">
        <f>IFERROR(VLOOKUP(第3表!$C$7,LastVal040List,M4表!F55+1,0),"…")</f>
        <v>…</v>
      </c>
      <c r="G55" s="499" t="str">
        <f>IFERROR(VLOOKUP(第3表!$C$7,LastVal040List,M4表!G55+1,0),"…")</f>
        <v>…</v>
      </c>
      <c r="H55" s="499" t="str">
        <f>IFERROR(VLOOKUP(第3表!$C$7,LastVal040List,M4表!H55+1,0),"…")</f>
        <v>…</v>
      </c>
      <c r="I55" s="499" t="str">
        <f>IFERROR(VLOOKUP(第3表!$C$7,LastVal040List,M4表!I55+1,0),"…")</f>
        <v>…</v>
      </c>
      <c r="J55" s="499" t="str">
        <f>IFERROR(VLOOKUP(第3表!$C$7,LastVal040List,M4表!J55+1,0),"…")</f>
        <v>…</v>
      </c>
      <c r="K55" s="499" t="str">
        <f>IFERROR(VLOOKUP(第3表!$C$7,LastVal040List,M4表!K55+1,0),"…")</f>
        <v>…</v>
      </c>
      <c r="L55" s="499" t="str">
        <f>IFERROR(VLOOKUP(第3表!$C$7,LastVal040List,M4表!L55+1,0),"…")</f>
        <v>…</v>
      </c>
      <c r="M55" s="499" t="str">
        <f>IFERROR(VLOOKUP(第3表!$C$7,LastVal040List,M4表!M55+1,0),"…")</f>
        <v>…</v>
      </c>
      <c r="N55" s="499" t="str">
        <f>IFERROR(VLOOKUP(第3表!$C$7,LastVal040List,M4表!N55+1,0),"…")</f>
        <v>…</v>
      </c>
      <c r="O55" s="499" t="str">
        <f>IFERROR(VLOOKUP(第3表!$C$7,LastVal040List,M4表!O55+1,0),"…")</f>
        <v>…</v>
      </c>
      <c r="P55" s="499" t="str">
        <f>IFERROR(VLOOKUP(第3表!$C$7,LastVal040List,M4表!P55+1,0),"…")</f>
        <v>…</v>
      </c>
      <c r="Q55" s="499" t="str">
        <f>IFERROR(VLOOKUP(第3表!$C$7,LastVal040List,M4表!Q55+1,0),"…")</f>
        <v>…</v>
      </c>
      <c r="R55" s="499" t="str">
        <f>IFERROR(VLOOKUP(第3表!$C$7,LastVal040List,M4表!R55+1,0),"…")</f>
        <v>…</v>
      </c>
      <c r="S55" s="499" t="str">
        <f>IFERROR(VLOOKUP(第3表!$C$7,LastVal040List,M4表!S55+1,0),"…")</f>
        <v>…</v>
      </c>
      <c r="T55" s="499" t="str">
        <f>IFERROR(VLOOKUP(第3表!$C$7,LastVal040List,M4表!T55+1,0),"…")</f>
        <v>…</v>
      </c>
      <c r="U55" s="499" t="str">
        <f>IFERROR(VLOOKUP(第3表!$C$7,LastVal040List,M4表!U55+1,0),"…")</f>
        <v>…</v>
      </c>
      <c r="V55" s="499" t="str">
        <f>IFERROR(VLOOKUP(第3表!$C$7,LastVal040List,M4表!V55+1,0),"…")</f>
        <v>…</v>
      </c>
      <c r="W55" s="499" t="str">
        <f>IFERROR(VLOOKUP(第3表!$C$7,LastVal040List,M4表!W55+1,0),"…")</f>
        <v>…</v>
      </c>
      <c r="X55" s="499" t="str">
        <f>IFERROR(VLOOKUP(第3表!$C$7,LastVal040List,M4表!X55+1,0),"…")</f>
        <v>…</v>
      </c>
      <c r="Y55" s="499" t="str">
        <f>IFERROR(VLOOKUP(第3表!$C$7,LastVal040List,M4表!Y55+1,0),"…")</f>
        <v>…</v>
      </c>
      <c r="Z55" s="497" t="str">
        <f>IFERROR(VLOOKUP(第3表!$C$7,LastVal040List,M4表!Z55+1,0),"…")</f>
        <v>…</v>
      </c>
      <c r="AA55" s="497" t="str">
        <f>IFERROR(VLOOKUP(第3表!$C$7,LastVal040List,M4表!AA55+1,0),"…")</f>
        <v>…</v>
      </c>
      <c r="AB55" s="100"/>
      <c r="AC55" s="100"/>
      <c r="AD55" s="105"/>
      <c r="AE55" s="105"/>
      <c r="AF55" s="106"/>
      <c r="AG55" s="106"/>
      <c r="AI55" s="106"/>
      <c r="AJ55" s="106"/>
      <c r="AK55" s="106"/>
      <c r="AL55" s="106"/>
      <c r="AM55" s="106"/>
      <c r="AN55" s="106"/>
      <c r="AO55" s="99"/>
      <c r="AP55" s="99"/>
      <c r="AQ55" s="100"/>
      <c r="AR55" s="100"/>
      <c r="AS55" s="100"/>
      <c r="AT55" s="100"/>
    </row>
    <row r="56" spans="1:46" ht="20.100000000000001" customHeight="1">
      <c r="B56" s="169" t="s">
        <v>123</v>
      </c>
      <c r="C56" s="49" t="s">
        <v>83</v>
      </c>
      <c r="D56" s="499" t="str">
        <f>IFERROR(VLOOKUP(第3表!$C$7,LastVal040List,M4表!D56+1,0),"…")</f>
        <v>…</v>
      </c>
      <c r="E56" s="499" t="str">
        <f>IFERROR(VLOOKUP(第3表!$C$7,LastVal040List,M4表!E56+1,0),"…")</f>
        <v>…</v>
      </c>
      <c r="F56" s="499" t="str">
        <f>IFERROR(VLOOKUP(第3表!$C$7,LastVal040List,M4表!F56+1,0),"…")</f>
        <v>…</v>
      </c>
      <c r="G56" s="499" t="str">
        <f>IFERROR(VLOOKUP(第3表!$C$7,LastVal040List,M4表!G56+1,0),"…")</f>
        <v>…</v>
      </c>
      <c r="H56" s="499" t="str">
        <f>IFERROR(VLOOKUP(第3表!$C$7,LastVal040List,M4表!H56+1,0),"…")</f>
        <v>…</v>
      </c>
      <c r="I56" s="499" t="str">
        <f>IFERROR(VLOOKUP(第3表!$C$7,LastVal040List,M4表!I56+1,0),"…")</f>
        <v>…</v>
      </c>
      <c r="J56" s="499" t="str">
        <f>IFERROR(VLOOKUP(第3表!$C$7,LastVal040List,M4表!J56+1,0),"…")</f>
        <v>…</v>
      </c>
      <c r="K56" s="499" t="str">
        <f>IFERROR(VLOOKUP(第3表!$C$7,LastVal040List,M4表!K56+1,0),"…")</f>
        <v>…</v>
      </c>
      <c r="L56" s="499" t="str">
        <f>IFERROR(VLOOKUP(第3表!$C$7,LastVal040List,M4表!L56+1,0),"…")</f>
        <v>…</v>
      </c>
      <c r="M56" s="499" t="str">
        <f>IFERROR(VLOOKUP(第3表!$C$7,LastVal040List,M4表!M56+1,0),"…")</f>
        <v>…</v>
      </c>
      <c r="N56" s="499" t="str">
        <f>IFERROR(VLOOKUP(第3表!$C$7,LastVal040List,M4表!N56+1,0),"…")</f>
        <v>…</v>
      </c>
      <c r="O56" s="499" t="str">
        <f>IFERROR(VLOOKUP(第3表!$C$7,LastVal040List,M4表!O56+1,0),"…")</f>
        <v>…</v>
      </c>
      <c r="P56" s="499" t="str">
        <f>IFERROR(VLOOKUP(第3表!$C$7,LastVal040List,M4表!P56+1,0),"…")</f>
        <v>…</v>
      </c>
      <c r="Q56" s="499" t="str">
        <f>IFERROR(VLOOKUP(第3表!$C$7,LastVal040List,M4表!Q56+1,0),"…")</f>
        <v>…</v>
      </c>
      <c r="R56" s="499" t="str">
        <f>IFERROR(VLOOKUP(第3表!$C$7,LastVal040List,M4表!R56+1,0),"…")</f>
        <v>…</v>
      </c>
      <c r="S56" s="499" t="str">
        <f>IFERROR(VLOOKUP(第3表!$C$7,LastVal040List,M4表!S56+1,0),"…")</f>
        <v>…</v>
      </c>
      <c r="T56" s="499" t="str">
        <f>IFERROR(VLOOKUP(第3表!$C$7,LastVal040List,M4表!T56+1,0),"…")</f>
        <v>…</v>
      </c>
      <c r="U56" s="499" t="str">
        <f>IFERROR(VLOOKUP(第3表!$C$7,LastVal040List,M4表!U56+1,0),"…")</f>
        <v>…</v>
      </c>
      <c r="V56" s="499" t="str">
        <f>IFERROR(VLOOKUP(第3表!$C$7,LastVal040List,M4表!V56+1,0),"…")</f>
        <v>…</v>
      </c>
      <c r="W56" s="499" t="str">
        <f>IFERROR(VLOOKUP(第3表!$C$7,LastVal040List,M4表!W56+1,0),"…")</f>
        <v>…</v>
      </c>
      <c r="X56" s="499" t="str">
        <f>IFERROR(VLOOKUP(第3表!$C$7,LastVal040List,M4表!X56+1,0),"…")</f>
        <v>…</v>
      </c>
      <c r="Y56" s="499" t="str">
        <f>IFERROR(VLOOKUP(第3表!$C$7,LastVal040List,M4表!Y56+1,0),"…")</f>
        <v>…</v>
      </c>
      <c r="Z56" s="497" t="str">
        <f>IFERROR(VLOOKUP(第3表!$C$7,LastVal040List,M4表!Z56+1,0),"…")</f>
        <v>…</v>
      </c>
      <c r="AA56" s="497" t="str">
        <f>IFERROR(VLOOKUP(第3表!$C$7,LastVal040List,M4表!AA56+1,0),"…")</f>
        <v>…</v>
      </c>
      <c r="AB56" s="100"/>
      <c r="AC56" s="100"/>
      <c r="AD56" s="102"/>
      <c r="AE56" s="102"/>
      <c r="AF56" s="102"/>
      <c r="AG56" s="102"/>
      <c r="AI56" s="102"/>
      <c r="AJ56" s="106"/>
      <c r="AK56" s="102"/>
      <c r="AL56" s="102"/>
      <c r="AM56" s="102"/>
      <c r="AN56" s="102"/>
      <c r="AO56" s="107"/>
      <c r="AP56" s="107"/>
    </row>
    <row r="57" spans="1:46" ht="20.100000000000001" customHeight="1">
      <c r="B57" s="169" t="s">
        <v>124</v>
      </c>
      <c r="C57" s="49" t="s">
        <v>84</v>
      </c>
      <c r="D57" s="499" t="str">
        <f>IFERROR(VLOOKUP(第3表!$C$7,LastVal040List,M4表!D57+1,0),"…")</f>
        <v>…</v>
      </c>
      <c r="E57" s="499" t="str">
        <f>IFERROR(VLOOKUP(第3表!$C$7,LastVal040List,M4表!E57+1,0),"…")</f>
        <v>…</v>
      </c>
      <c r="F57" s="499" t="str">
        <f>IFERROR(VLOOKUP(第3表!$C$7,LastVal040List,M4表!F57+1,0),"…")</f>
        <v>…</v>
      </c>
      <c r="G57" s="499" t="str">
        <f>IFERROR(VLOOKUP(第3表!$C$7,LastVal040List,M4表!G57+1,0),"…")</f>
        <v>…</v>
      </c>
      <c r="H57" s="499" t="str">
        <f>IFERROR(VLOOKUP(第3表!$C$7,LastVal040List,M4表!H57+1,0),"…")</f>
        <v>…</v>
      </c>
      <c r="I57" s="499" t="str">
        <f>IFERROR(VLOOKUP(第3表!$C$7,LastVal040List,M4表!I57+1,0),"…")</f>
        <v>…</v>
      </c>
      <c r="J57" s="499" t="str">
        <f>IFERROR(VLOOKUP(第3表!$C$7,LastVal040List,M4表!J57+1,0),"…")</f>
        <v>…</v>
      </c>
      <c r="K57" s="499" t="str">
        <f>IFERROR(VLOOKUP(第3表!$C$7,LastVal040List,M4表!K57+1,0),"…")</f>
        <v>…</v>
      </c>
      <c r="L57" s="499" t="str">
        <f>IFERROR(VLOOKUP(第3表!$C$7,LastVal040List,M4表!L57+1,0),"…")</f>
        <v>…</v>
      </c>
      <c r="M57" s="499" t="str">
        <f>IFERROR(VLOOKUP(第3表!$C$7,LastVal040List,M4表!M57+1,0),"…")</f>
        <v>…</v>
      </c>
      <c r="N57" s="499" t="str">
        <f>IFERROR(VLOOKUP(第3表!$C$7,LastVal040List,M4表!N57+1,0),"…")</f>
        <v>…</v>
      </c>
      <c r="O57" s="499" t="str">
        <f>IFERROR(VLOOKUP(第3表!$C$7,LastVal040List,M4表!O57+1,0),"…")</f>
        <v>…</v>
      </c>
      <c r="P57" s="499" t="str">
        <f>IFERROR(VLOOKUP(第3表!$C$7,LastVal040List,M4表!P57+1,0),"…")</f>
        <v>…</v>
      </c>
      <c r="Q57" s="499" t="str">
        <f>IFERROR(VLOOKUP(第3表!$C$7,LastVal040List,M4表!Q57+1,0),"…")</f>
        <v>…</v>
      </c>
      <c r="R57" s="499" t="str">
        <f>IFERROR(VLOOKUP(第3表!$C$7,LastVal040List,M4表!R57+1,0),"…")</f>
        <v>…</v>
      </c>
      <c r="S57" s="499" t="str">
        <f>IFERROR(VLOOKUP(第3表!$C$7,LastVal040List,M4表!S57+1,0),"…")</f>
        <v>…</v>
      </c>
      <c r="T57" s="499" t="str">
        <f>IFERROR(VLOOKUP(第3表!$C$7,LastVal040List,M4表!T57+1,0),"…")</f>
        <v>…</v>
      </c>
      <c r="U57" s="499" t="str">
        <f>IFERROR(VLOOKUP(第3表!$C$7,LastVal040List,M4表!U57+1,0),"…")</f>
        <v>…</v>
      </c>
      <c r="V57" s="499" t="str">
        <f>IFERROR(VLOOKUP(第3表!$C$7,LastVal040List,M4表!V57+1,0),"…")</f>
        <v>…</v>
      </c>
      <c r="W57" s="499" t="str">
        <f>IFERROR(VLOOKUP(第3表!$C$7,LastVal040List,M4表!W57+1,0),"…")</f>
        <v>…</v>
      </c>
      <c r="X57" s="499" t="str">
        <f>IFERROR(VLOOKUP(第3表!$C$7,LastVal040List,M4表!X57+1,0),"…")</f>
        <v>…</v>
      </c>
      <c r="Y57" s="499" t="str">
        <f>IFERROR(VLOOKUP(第3表!$C$7,LastVal040List,M4表!Y57+1,0),"…")</f>
        <v>…</v>
      </c>
      <c r="Z57" s="497" t="str">
        <f>IFERROR(VLOOKUP(第3表!$C$7,LastVal040List,M4表!Z57+1,0),"…")</f>
        <v>…</v>
      </c>
      <c r="AA57" s="497" t="str">
        <f>IFERROR(VLOOKUP(第3表!$C$7,LastVal040List,M4表!AA57+1,0),"…")</f>
        <v>…</v>
      </c>
      <c r="AB57" s="100"/>
      <c r="AC57" s="100"/>
      <c r="AD57" s="76"/>
      <c r="AE57" s="76"/>
      <c r="AF57" s="76"/>
      <c r="AG57" s="76"/>
      <c r="AI57" s="76"/>
      <c r="AJ57" s="102"/>
      <c r="AK57" s="76"/>
      <c r="AL57" s="76"/>
      <c r="AM57" s="76"/>
      <c r="AN57" s="76"/>
    </row>
    <row r="58" spans="1:46" ht="20.100000000000001" customHeight="1">
      <c r="B58" s="169" t="s">
        <v>125</v>
      </c>
      <c r="C58" s="49" t="s">
        <v>85</v>
      </c>
      <c r="D58" s="499" t="str">
        <f>IFERROR(VLOOKUP(第3表!$C$7,LastVal040List,M4表!D58+1,0),"…")</f>
        <v>…</v>
      </c>
      <c r="E58" s="499" t="str">
        <f>IFERROR(VLOOKUP(第3表!$C$7,LastVal040List,M4表!E58+1,0),"…")</f>
        <v>…</v>
      </c>
      <c r="F58" s="499" t="str">
        <f>IFERROR(VLOOKUP(第3表!$C$7,LastVal040List,M4表!F58+1,0),"…")</f>
        <v>…</v>
      </c>
      <c r="G58" s="499" t="str">
        <f>IFERROR(VLOOKUP(第3表!$C$7,LastVal040List,M4表!G58+1,0),"…")</f>
        <v>…</v>
      </c>
      <c r="H58" s="499" t="str">
        <f>IFERROR(VLOOKUP(第3表!$C$7,LastVal040List,M4表!H58+1,0),"…")</f>
        <v>…</v>
      </c>
      <c r="I58" s="499" t="str">
        <f>IFERROR(VLOOKUP(第3表!$C$7,LastVal040List,M4表!I58+1,0),"…")</f>
        <v>…</v>
      </c>
      <c r="J58" s="499" t="str">
        <f>IFERROR(VLOOKUP(第3表!$C$7,LastVal040List,M4表!J58+1,0),"…")</f>
        <v>…</v>
      </c>
      <c r="K58" s="499" t="str">
        <f>IFERROR(VLOOKUP(第3表!$C$7,LastVal040List,M4表!K58+1,0),"…")</f>
        <v>…</v>
      </c>
      <c r="L58" s="499" t="str">
        <f>IFERROR(VLOOKUP(第3表!$C$7,LastVal040List,M4表!L58+1,0),"…")</f>
        <v>…</v>
      </c>
      <c r="M58" s="499" t="str">
        <f>IFERROR(VLOOKUP(第3表!$C$7,LastVal040List,M4表!M58+1,0),"…")</f>
        <v>…</v>
      </c>
      <c r="N58" s="499" t="str">
        <f>IFERROR(VLOOKUP(第3表!$C$7,LastVal040List,M4表!N58+1,0),"…")</f>
        <v>…</v>
      </c>
      <c r="O58" s="499" t="str">
        <f>IFERROR(VLOOKUP(第3表!$C$7,LastVal040List,M4表!O58+1,0),"…")</f>
        <v>…</v>
      </c>
      <c r="P58" s="499" t="str">
        <f>IFERROR(VLOOKUP(第3表!$C$7,LastVal040List,M4表!P58+1,0),"…")</f>
        <v>…</v>
      </c>
      <c r="Q58" s="499" t="str">
        <f>IFERROR(VLOOKUP(第3表!$C$7,LastVal040List,M4表!Q58+1,0),"…")</f>
        <v>…</v>
      </c>
      <c r="R58" s="499" t="str">
        <f>IFERROR(VLOOKUP(第3表!$C$7,LastVal040List,M4表!R58+1,0),"…")</f>
        <v>…</v>
      </c>
      <c r="S58" s="499" t="str">
        <f>IFERROR(VLOOKUP(第3表!$C$7,LastVal040List,M4表!S58+1,0),"…")</f>
        <v>…</v>
      </c>
      <c r="T58" s="499" t="str">
        <f>IFERROR(VLOOKUP(第3表!$C$7,LastVal040List,M4表!T58+1,0),"…")</f>
        <v>…</v>
      </c>
      <c r="U58" s="499" t="str">
        <f>IFERROR(VLOOKUP(第3表!$C$7,LastVal040List,M4表!U58+1,0),"…")</f>
        <v>…</v>
      </c>
      <c r="V58" s="499" t="str">
        <f>IFERROR(VLOOKUP(第3表!$C$7,LastVal040List,M4表!V58+1,0),"…")</f>
        <v>…</v>
      </c>
      <c r="W58" s="499" t="str">
        <f>IFERROR(VLOOKUP(第3表!$C$7,LastVal040List,M4表!W58+1,0),"…")</f>
        <v>…</v>
      </c>
      <c r="X58" s="499" t="str">
        <f>IFERROR(VLOOKUP(第3表!$C$7,LastVal040List,M4表!X58+1,0),"…")</f>
        <v>…</v>
      </c>
      <c r="Y58" s="499" t="str">
        <f>IFERROR(VLOOKUP(第3表!$C$7,LastVal040List,M4表!Y58+1,0),"…")</f>
        <v>…</v>
      </c>
      <c r="Z58" s="497" t="str">
        <f>IFERROR(VLOOKUP(第3表!$C$7,LastVal040List,M4表!Z58+1,0),"…")</f>
        <v>…</v>
      </c>
      <c r="AA58" s="497" t="str">
        <f>IFERROR(VLOOKUP(第3表!$C$7,LastVal040List,M4表!AA58+1,0),"…")</f>
        <v>…</v>
      </c>
      <c r="AB58" s="100"/>
      <c r="AC58" s="100"/>
      <c r="AD58" s="76"/>
      <c r="AE58" s="76"/>
      <c r="AF58" s="76"/>
      <c r="AG58" s="76"/>
      <c r="AI58" s="76"/>
      <c r="AJ58" s="76"/>
      <c r="AK58" s="76"/>
      <c r="AL58" s="76"/>
      <c r="AM58" s="76"/>
      <c r="AN58" s="76"/>
    </row>
    <row r="59" spans="1:46" ht="20.100000000000001" customHeight="1">
      <c r="B59" s="169" t="s">
        <v>126</v>
      </c>
      <c r="C59" s="49" t="s">
        <v>86</v>
      </c>
      <c r="D59" s="499" t="str">
        <f>IFERROR(VLOOKUP(第3表!$C$7,LastVal040List,M4表!D59+1,0),"…")</f>
        <v>…</v>
      </c>
      <c r="E59" s="499" t="str">
        <f>IFERROR(VLOOKUP(第3表!$C$7,LastVal040List,M4表!E59+1,0),"…")</f>
        <v>…</v>
      </c>
      <c r="F59" s="499" t="str">
        <f>IFERROR(VLOOKUP(第3表!$C$7,LastVal040List,M4表!F59+1,0),"…")</f>
        <v>…</v>
      </c>
      <c r="G59" s="499" t="str">
        <f>IFERROR(VLOOKUP(第3表!$C$7,LastVal040List,M4表!G59+1,0),"…")</f>
        <v>…</v>
      </c>
      <c r="H59" s="499" t="str">
        <f>IFERROR(VLOOKUP(第3表!$C$7,LastVal040List,M4表!H59+1,0),"…")</f>
        <v>…</v>
      </c>
      <c r="I59" s="499" t="str">
        <f>IFERROR(VLOOKUP(第3表!$C$7,LastVal040List,M4表!I59+1,0),"…")</f>
        <v>…</v>
      </c>
      <c r="J59" s="499" t="str">
        <f>IFERROR(VLOOKUP(第3表!$C$7,LastVal040List,M4表!J59+1,0),"…")</f>
        <v>…</v>
      </c>
      <c r="K59" s="499" t="str">
        <f>IFERROR(VLOOKUP(第3表!$C$7,LastVal040List,M4表!K59+1,0),"…")</f>
        <v>…</v>
      </c>
      <c r="L59" s="499" t="str">
        <f>IFERROR(VLOOKUP(第3表!$C$7,LastVal040List,M4表!L59+1,0),"…")</f>
        <v>…</v>
      </c>
      <c r="M59" s="499" t="str">
        <f>IFERROR(VLOOKUP(第3表!$C$7,LastVal040List,M4表!M59+1,0),"…")</f>
        <v>…</v>
      </c>
      <c r="N59" s="499" t="str">
        <f>IFERROR(VLOOKUP(第3表!$C$7,LastVal040List,M4表!N59+1,0),"…")</f>
        <v>…</v>
      </c>
      <c r="O59" s="499" t="str">
        <f>IFERROR(VLOOKUP(第3表!$C$7,LastVal040List,M4表!O59+1,0),"…")</f>
        <v>…</v>
      </c>
      <c r="P59" s="499" t="str">
        <f>IFERROR(VLOOKUP(第3表!$C$7,LastVal040List,M4表!P59+1,0),"…")</f>
        <v>…</v>
      </c>
      <c r="Q59" s="499" t="str">
        <f>IFERROR(VLOOKUP(第3表!$C$7,LastVal040List,M4表!Q59+1,0),"…")</f>
        <v>…</v>
      </c>
      <c r="R59" s="499" t="str">
        <f>IFERROR(VLOOKUP(第3表!$C$7,LastVal040List,M4表!R59+1,0),"…")</f>
        <v>…</v>
      </c>
      <c r="S59" s="499" t="str">
        <f>IFERROR(VLOOKUP(第3表!$C$7,LastVal040List,M4表!S59+1,0),"…")</f>
        <v>…</v>
      </c>
      <c r="T59" s="499" t="str">
        <f>IFERROR(VLOOKUP(第3表!$C$7,LastVal040List,M4表!T59+1,0),"…")</f>
        <v>…</v>
      </c>
      <c r="U59" s="499" t="str">
        <f>IFERROR(VLOOKUP(第3表!$C$7,LastVal040List,M4表!U59+1,0),"…")</f>
        <v>…</v>
      </c>
      <c r="V59" s="499" t="str">
        <f>IFERROR(VLOOKUP(第3表!$C$7,LastVal040List,M4表!V59+1,0),"…")</f>
        <v>…</v>
      </c>
      <c r="W59" s="499" t="str">
        <f>IFERROR(VLOOKUP(第3表!$C$7,LastVal040List,M4表!W59+1,0),"…")</f>
        <v>…</v>
      </c>
      <c r="X59" s="499" t="str">
        <f>IFERROR(VLOOKUP(第3表!$C$7,LastVal040List,M4表!X59+1,0),"…")</f>
        <v>…</v>
      </c>
      <c r="Y59" s="499" t="str">
        <f>IFERROR(VLOOKUP(第3表!$C$7,LastVal040List,M4表!Y59+1,0),"…")</f>
        <v>…</v>
      </c>
      <c r="Z59" s="497" t="str">
        <f>IFERROR(VLOOKUP(第3表!$C$7,LastVal040List,M4表!Z59+1,0),"…")</f>
        <v>…</v>
      </c>
      <c r="AA59" s="497" t="str">
        <f>IFERROR(VLOOKUP(第3表!$C$7,LastVal040List,M4表!AA59+1,0),"…")</f>
        <v>…</v>
      </c>
      <c r="AB59" s="100"/>
      <c r="AC59" s="100"/>
      <c r="AJ59" s="76"/>
    </row>
    <row r="60" spans="1:46" ht="20.100000000000001" customHeight="1">
      <c r="B60" s="169" t="s">
        <v>127</v>
      </c>
      <c r="C60" s="49" t="s">
        <v>94</v>
      </c>
      <c r="D60" s="499" t="str">
        <f>IFERROR(VLOOKUP(第3表!$C$7,LastVal040List,M4表!D60+1,0),"…")</f>
        <v>…</v>
      </c>
      <c r="E60" s="499" t="str">
        <f>IFERROR(VLOOKUP(第3表!$C$7,LastVal040List,M4表!E60+1,0),"…")</f>
        <v>…</v>
      </c>
      <c r="F60" s="499" t="str">
        <f>IFERROR(VLOOKUP(第3表!$C$7,LastVal040List,M4表!F60+1,0),"…")</f>
        <v>…</v>
      </c>
      <c r="G60" s="499" t="str">
        <f>IFERROR(VLOOKUP(第3表!$C$7,LastVal040List,M4表!G60+1,0),"…")</f>
        <v>…</v>
      </c>
      <c r="H60" s="499" t="str">
        <f>IFERROR(VLOOKUP(第3表!$C$7,LastVal040List,M4表!H60+1,0),"…")</f>
        <v>…</v>
      </c>
      <c r="I60" s="499" t="str">
        <f>IFERROR(VLOOKUP(第3表!$C$7,LastVal040List,M4表!I60+1,0),"…")</f>
        <v>…</v>
      </c>
      <c r="J60" s="499" t="str">
        <f>IFERROR(VLOOKUP(第3表!$C$7,LastVal040List,M4表!J60+1,0),"…")</f>
        <v>…</v>
      </c>
      <c r="K60" s="499" t="str">
        <f>IFERROR(VLOOKUP(第3表!$C$7,LastVal040List,M4表!K60+1,0),"…")</f>
        <v>…</v>
      </c>
      <c r="L60" s="499" t="str">
        <f>IFERROR(VLOOKUP(第3表!$C$7,LastVal040List,M4表!L60+1,0),"…")</f>
        <v>…</v>
      </c>
      <c r="M60" s="499" t="str">
        <f>IFERROR(VLOOKUP(第3表!$C$7,LastVal040List,M4表!M60+1,0),"…")</f>
        <v>…</v>
      </c>
      <c r="N60" s="499" t="str">
        <f>IFERROR(VLOOKUP(第3表!$C$7,LastVal040List,M4表!N60+1,0),"…")</f>
        <v>…</v>
      </c>
      <c r="O60" s="499" t="str">
        <f>IFERROR(VLOOKUP(第3表!$C$7,LastVal040List,M4表!O60+1,0),"…")</f>
        <v>…</v>
      </c>
      <c r="P60" s="499" t="str">
        <f>IFERROR(VLOOKUP(第3表!$C$7,LastVal040List,M4表!P60+1,0),"…")</f>
        <v>…</v>
      </c>
      <c r="Q60" s="499" t="str">
        <f>IFERROR(VLOOKUP(第3表!$C$7,LastVal040List,M4表!Q60+1,0),"…")</f>
        <v>…</v>
      </c>
      <c r="R60" s="499" t="str">
        <f>IFERROR(VLOOKUP(第3表!$C$7,LastVal040List,M4表!R60+1,0),"…")</f>
        <v>…</v>
      </c>
      <c r="S60" s="499" t="str">
        <f>IFERROR(VLOOKUP(第3表!$C$7,LastVal040List,M4表!S60+1,0),"…")</f>
        <v>…</v>
      </c>
      <c r="T60" s="499" t="str">
        <f>IFERROR(VLOOKUP(第3表!$C$7,LastVal040List,M4表!T60+1,0),"…")</f>
        <v>…</v>
      </c>
      <c r="U60" s="499" t="str">
        <f>IFERROR(VLOOKUP(第3表!$C$7,LastVal040List,M4表!U60+1,0),"…")</f>
        <v>…</v>
      </c>
      <c r="V60" s="499" t="str">
        <f>IFERROR(VLOOKUP(第3表!$C$7,LastVal040List,M4表!V60+1,0),"…")</f>
        <v>…</v>
      </c>
      <c r="W60" s="499" t="str">
        <f>IFERROR(VLOOKUP(第3表!$C$7,LastVal040List,M4表!W60+1,0),"…")</f>
        <v>…</v>
      </c>
      <c r="X60" s="499" t="str">
        <f>IFERROR(VLOOKUP(第3表!$C$7,LastVal040List,M4表!X60+1,0),"…")</f>
        <v>…</v>
      </c>
      <c r="Y60" s="499" t="str">
        <f>IFERROR(VLOOKUP(第3表!$C$7,LastVal040List,M4表!Y60+1,0),"…")</f>
        <v>…</v>
      </c>
      <c r="Z60" s="497" t="str">
        <f>IFERROR(VLOOKUP(第3表!$C$7,LastVal040List,M4表!Z60+1,0),"…")</f>
        <v>…</v>
      </c>
      <c r="AA60" s="497" t="str">
        <f>IFERROR(VLOOKUP(第3表!$C$7,LastVal040List,M4表!AA60+1,0),"…")</f>
        <v>…</v>
      </c>
      <c r="AB60" s="100"/>
      <c r="AC60" s="100"/>
    </row>
    <row r="61" spans="1:46" ht="20.100000000000001" customHeight="1">
      <c r="B61" s="169" t="s">
        <v>128</v>
      </c>
      <c r="C61" s="49" t="s">
        <v>105</v>
      </c>
      <c r="D61" s="499" t="str">
        <f>IFERROR(VLOOKUP(第3表!$C$7,LastVal040List,M4表!D61+1,0),"…")</f>
        <v>…</v>
      </c>
      <c r="E61" s="499" t="str">
        <f>IFERROR(VLOOKUP(第3表!$C$7,LastVal040List,M4表!E61+1,0),"…")</f>
        <v>…</v>
      </c>
      <c r="F61" s="499" t="str">
        <f>IFERROR(VLOOKUP(第3表!$C$7,LastVal040List,M4表!F61+1,0),"…")</f>
        <v>…</v>
      </c>
      <c r="G61" s="499" t="str">
        <f>IFERROR(VLOOKUP(第3表!$C$7,LastVal040List,M4表!G61+1,0),"…")</f>
        <v>…</v>
      </c>
      <c r="H61" s="499" t="str">
        <f>IFERROR(VLOOKUP(第3表!$C$7,LastVal040List,M4表!H61+1,0),"…")</f>
        <v>…</v>
      </c>
      <c r="I61" s="499" t="str">
        <f>IFERROR(VLOOKUP(第3表!$C$7,LastVal040List,M4表!I61+1,0),"…")</f>
        <v>…</v>
      </c>
      <c r="J61" s="499" t="str">
        <f>IFERROR(VLOOKUP(第3表!$C$7,LastVal040List,M4表!J61+1,0),"…")</f>
        <v>…</v>
      </c>
      <c r="K61" s="499" t="str">
        <f>IFERROR(VLOOKUP(第3表!$C$7,LastVal040List,M4表!K61+1,0),"…")</f>
        <v>…</v>
      </c>
      <c r="L61" s="499" t="str">
        <f>IFERROR(VLOOKUP(第3表!$C$7,LastVal040List,M4表!L61+1,0),"…")</f>
        <v>…</v>
      </c>
      <c r="M61" s="499" t="str">
        <f>IFERROR(VLOOKUP(第3表!$C$7,LastVal040List,M4表!M61+1,0),"…")</f>
        <v>…</v>
      </c>
      <c r="N61" s="499" t="str">
        <f>IFERROR(VLOOKUP(第3表!$C$7,LastVal040List,M4表!N61+1,0),"…")</f>
        <v>…</v>
      </c>
      <c r="O61" s="499" t="str">
        <f>IFERROR(VLOOKUP(第3表!$C$7,LastVal040List,M4表!O61+1,0),"…")</f>
        <v>…</v>
      </c>
      <c r="P61" s="499" t="str">
        <f>IFERROR(VLOOKUP(第3表!$C$7,LastVal040List,M4表!P61+1,0),"…")</f>
        <v>…</v>
      </c>
      <c r="Q61" s="499" t="str">
        <f>IFERROR(VLOOKUP(第3表!$C$7,LastVal040List,M4表!Q61+1,0),"…")</f>
        <v>…</v>
      </c>
      <c r="R61" s="499" t="str">
        <f>IFERROR(VLOOKUP(第3表!$C$7,LastVal040List,M4表!R61+1,0),"…")</f>
        <v>…</v>
      </c>
      <c r="S61" s="499" t="str">
        <f>IFERROR(VLOOKUP(第3表!$C$7,LastVal040List,M4表!S61+1,0),"…")</f>
        <v>…</v>
      </c>
      <c r="T61" s="499" t="str">
        <f>IFERROR(VLOOKUP(第3表!$C$7,LastVal040List,M4表!T61+1,0),"…")</f>
        <v>…</v>
      </c>
      <c r="U61" s="499" t="str">
        <f>IFERROR(VLOOKUP(第3表!$C$7,LastVal040List,M4表!U61+1,0),"…")</f>
        <v>…</v>
      </c>
      <c r="V61" s="499" t="str">
        <f>IFERROR(VLOOKUP(第3表!$C$7,LastVal040List,M4表!V61+1,0),"…")</f>
        <v>…</v>
      </c>
      <c r="W61" s="499" t="str">
        <f>IFERROR(VLOOKUP(第3表!$C$7,LastVal040List,M4表!W61+1,0),"…")</f>
        <v>…</v>
      </c>
      <c r="X61" s="499" t="str">
        <f>IFERROR(VLOOKUP(第3表!$C$7,LastVal040List,M4表!X61+1,0),"…")</f>
        <v>…</v>
      </c>
      <c r="Y61" s="499" t="str">
        <f>IFERROR(VLOOKUP(第3表!$C$7,LastVal040List,M4表!Y61+1,0),"…")</f>
        <v>…</v>
      </c>
      <c r="Z61" s="497" t="str">
        <f>IFERROR(VLOOKUP(第3表!$C$7,LastVal040List,M4表!Z61+1,0),"…")</f>
        <v>…</v>
      </c>
      <c r="AA61" s="497" t="str">
        <f>IFERROR(VLOOKUP(第3表!$C$7,LastVal040List,M4表!AA61+1,0),"…")</f>
        <v>…</v>
      </c>
      <c r="AB61" s="100"/>
      <c r="AC61" s="100"/>
    </row>
    <row r="62" spans="1:46" ht="20.100000000000001" customHeight="1">
      <c r="B62" s="169" t="s">
        <v>419</v>
      </c>
      <c r="C62" s="49" t="s">
        <v>106</v>
      </c>
      <c r="D62" s="499" t="str">
        <f>IFERROR(VLOOKUP(第3表!$C$7,LastVal040List,M4表!D62+1,0),"…")</f>
        <v>…</v>
      </c>
      <c r="E62" s="499" t="str">
        <f>IFERROR(VLOOKUP(第3表!$C$7,LastVal040List,M4表!E62+1,0),"…")</f>
        <v>…</v>
      </c>
      <c r="F62" s="499" t="str">
        <f>IFERROR(VLOOKUP(第3表!$C$7,LastVal040List,M4表!F62+1,0),"…")</f>
        <v>…</v>
      </c>
      <c r="G62" s="499" t="str">
        <f>IFERROR(VLOOKUP(第3表!$C$7,LastVal040List,M4表!G62+1,0),"…")</f>
        <v>…</v>
      </c>
      <c r="H62" s="499" t="str">
        <f>IFERROR(VLOOKUP(第3表!$C$7,LastVal040List,M4表!H62+1,0),"…")</f>
        <v>…</v>
      </c>
      <c r="I62" s="499" t="str">
        <f>IFERROR(VLOOKUP(第3表!$C$7,LastVal040List,M4表!I62+1,0),"…")</f>
        <v>…</v>
      </c>
      <c r="J62" s="499" t="str">
        <f>IFERROR(VLOOKUP(第3表!$C$7,LastVal040List,M4表!J62+1,0),"…")</f>
        <v>…</v>
      </c>
      <c r="K62" s="499" t="str">
        <f>IFERROR(VLOOKUP(第3表!$C$7,LastVal040List,M4表!K62+1,0),"…")</f>
        <v>…</v>
      </c>
      <c r="L62" s="499" t="str">
        <f>IFERROR(VLOOKUP(第3表!$C$7,LastVal040List,M4表!L62+1,0),"…")</f>
        <v>…</v>
      </c>
      <c r="M62" s="499" t="str">
        <f>IFERROR(VLOOKUP(第3表!$C$7,LastVal040List,M4表!M62+1,0),"…")</f>
        <v>…</v>
      </c>
      <c r="N62" s="499" t="str">
        <f>IFERROR(VLOOKUP(第3表!$C$7,LastVal040List,M4表!N62+1,0),"…")</f>
        <v>…</v>
      </c>
      <c r="O62" s="499" t="str">
        <f>IFERROR(VLOOKUP(第3表!$C$7,LastVal040List,M4表!O62+1,0),"…")</f>
        <v>…</v>
      </c>
      <c r="P62" s="499" t="str">
        <f>IFERROR(VLOOKUP(第3表!$C$7,LastVal040List,M4表!P62+1,0),"…")</f>
        <v>…</v>
      </c>
      <c r="Q62" s="499" t="str">
        <f>IFERROR(VLOOKUP(第3表!$C$7,LastVal040List,M4表!Q62+1,0),"…")</f>
        <v>…</v>
      </c>
      <c r="R62" s="499" t="str">
        <f>IFERROR(VLOOKUP(第3表!$C$7,LastVal040List,M4表!R62+1,0),"…")</f>
        <v>…</v>
      </c>
      <c r="S62" s="499" t="str">
        <f>IFERROR(VLOOKUP(第3表!$C$7,LastVal040List,M4表!S62+1,0),"…")</f>
        <v>…</v>
      </c>
      <c r="T62" s="499" t="str">
        <f>IFERROR(VLOOKUP(第3表!$C$7,LastVal040List,M4表!T62+1,0),"…")</f>
        <v>…</v>
      </c>
      <c r="U62" s="499" t="str">
        <f>IFERROR(VLOOKUP(第3表!$C$7,LastVal040List,M4表!U62+1,0),"…")</f>
        <v>…</v>
      </c>
      <c r="V62" s="499" t="str">
        <f>IFERROR(VLOOKUP(第3表!$C$7,LastVal040List,M4表!V62+1,0),"…")</f>
        <v>…</v>
      </c>
      <c r="W62" s="499" t="str">
        <f>IFERROR(VLOOKUP(第3表!$C$7,LastVal040List,M4表!W62+1,0),"…")</f>
        <v>…</v>
      </c>
      <c r="X62" s="499" t="str">
        <f>IFERROR(VLOOKUP(第3表!$C$7,LastVal040List,M4表!X62+1,0),"…")</f>
        <v>…</v>
      </c>
      <c r="Y62" s="499" t="str">
        <f>IFERROR(VLOOKUP(第3表!$C$7,LastVal040List,M4表!Y62+1,0),"…")</f>
        <v>…</v>
      </c>
      <c r="Z62" s="497" t="str">
        <f>IFERROR(VLOOKUP(第3表!$C$7,LastVal040List,M4表!Z62+1,0),"…")</f>
        <v>…</v>
      </c>
      <c r="AA62" s="497" t="str">
        <f>IFERROR(VLOOKUP(第3表!$C$7,LastVal040List,M4表!AA62+1,0),"…")</f>
        <v>…</v>
      </c>
      <c r="AB62" s="100"/>
      <c r="AC62" s="100"/>
    </row>
    <row r="63" spans="1:46" ht="20.100000000000001" customHeight="1">
      <c r="B63" s="169" t="s">
        <v>71</v>
      </c>
      <c r="C63" s="49" t="s">
        <v>107</v>
      </c>
      <c r="D63" s="497" t="str">
        <f>IFERROR(VLOOKUP(第3表!$C$7,LastVal040List,M4表!D63+1,0),"…")</f>
        <v>…</v>
      </c>
      <c r="E63" s="497" t="str">
        <f>IFERROR(VLOOKUP(第3表!$C$7,LastVal040List,M4表!E63+1,0),"…")</f>
        <v>…</v>
      </c>
      <c r="F63" s="497" t="str">
        <f>IFERROR(VLOOKUP(第3表!$C$7,LastVal040List,M4表!F63+1,0),"…")</f>
        <v>…</v>
      </c>
      <c r="G63" s="497" t="str">
        <f>IFERROR(VLOOKUP(第3表!$C$7,LastVal040List,M4表!G63+1,0),"…")</f>
        <v>…</v>
      </c>
      <c r="H63" s="497" t="str">
        <f>IFERROR(VLOOKUP(第3表!$C$7,LastVal040List,M4表!H63+1,0),"…")</f>
        <v>…</v>
      </c>
      <c r="I63" s="497" t="str">
        <f>IFERROR(VLOOKUP(第3表!$C$7,LastVal040List,M4表!I63+1,0),"…")</f>
        <v>…</v>
      </c>
      <c r="J63" s="497" t="str">
        <f>IFERROR(VLOOKUP(第3表!$C$7,LastVal040List,M4表!J63+1,0),"…")</f>
        <v>…</v>
      </c>
      <c r="K63" s="497" t="str">
        <f>IFERROR(VLOOKUP(第3表!$C$7,LastVal040List,M4表!K63+1,0),"…")</f>
        <v>…</v>
      </c>
      <c r="L63" s="497" t="str">
        <f>IFERROR(VLOOKUP(第3表!$C$7,LastVal040List,M4表!L63+1,0),"…")</f>
        <v>…</v>
      </c>
      <c r="M63" s="497" t="str">
        <f>IFERROR(VLOOKUP(第3表!$C$7,LastVal040List,M4表!M63+1,0),"…")</f>
        <v>…</v>
      </c>
      <c r="N63" s="497" t="str">
        <f>IFERROR(VLOOKUP(第3表!$C$7,LastVal040List,M4表!N63+1,0),"…")</f>
        <v>…</v>
      </c>
      <c r="O63" s="497" t="str">
        <f>IFERROR(VLOOKUP(第3表!$C$7,LastVal040List,M4表!O63+1,0),"…")</f>
        <v>…</v>
      </c>
      <c r="P63" s="497" t="str">
        <f>IFERROR(VLOOKUP(第3表!$C$7,LastVal040List,M4表!P63+1,0),"…")</f>
        <v>…</v>
      </c>
      <c r="Q63" s="497" t="str">
        <f>IFERROR(VLOOKUP(第3表!$C$7,LastVal040List,M4表!Q63+1,0),"…")</f>
        <v>…</v>
      </c>
      <c r="R63" s="497" t="str">
        <f>IFERROR(VLOOKUP(第3表!$C$7,LastVal040List,M4表!R63+1,0),"…")</f>
        <v>…</v>
      </c>
      <c r="S63" s="497" t="str">
        <f>IFERROR(VLOOKUP(第3表!$C$7,LastVal040List,M4表!S63+1,0),"…")</f>
        <v>…</v>
      </c>
      <c r="T63" s="497" t="str">
        <f>IFERROR(VLOOKUP(第3表!$C$7,LastVal040List,M4表!T63+1,0),"…")</f>
        <v>…</v>
      </c>
      <c r="U63" s="497" t="str">
        <f>IFERROR(VLOOKUP(第3表!$C$7,LastVal040List,M4表!U63+1,0),"…")</f>
        <v>…</v>
      </c>
      <c r="V63" s="497" t="str">
        <f>IFERROR(VLOOKUP(第3表!$C$7,LastVal040List,M4表!V63+1,0),"…")</f>
        <v>…</v>
      </c>
      <c r="W63" s="497" t="str">
        <f>IFERROR(VLOOKUP(第3表!$C$7,LastVal040List,M4表!W63+1,0),"…")</f>
        <v>…</v>
      </c>
      <c r="X63" s="497" t="str">
        <f>IFERROR(VLOOKUP(第3表!$C$7,LastVal040List,M4表!X63+1,0),"…")</f>
        <v>…</v>
      </c>
      <c r="Y63" s="497" t="str">
        <f>IFERROR(VLOOKUP(第3表!$C$7,LastVal040List,M4表!Y63+1,0),"…")</f>
        <v>…</v>
      </c>
      <c r="Z63" s="497" t="str">
        <f>IFERROR(VLOOKUP(第3表!$C$7,LastVal040List,M4表!Z63+1,0),"…")</f>
        <v>…</v>
      </c>
      <c r="AA63" s="497" t="str">
        <f>IFERROR(VLOOKUP(第3表!$C$7,LastVal040List,M4表!AA63+1,0),"…")</f>
        <v>…</v>
      </c>
      <c r="AB63" s="100"/>
      <c r="AC63" s="100"/>
    </row>
    <row r="64" spans="1:46" ht="13.5">
      <c r="A64" s="100"/>
      <c r="B64" s="100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</row>
    <row r="65" spans="1:17" ht="13.5">
      <c r="A65" s="100"/>
      <c r="B65" s="100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</row>
    <row r="66" spans="1:17" ht="13.5">
      <c r="A66" s="100"/>
      <c r="B66" s="100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</row>
    <row r="67" spans="1:17" ht="13.5">
      <c r="C67" s="98"/>
    </row>
    <row r="68" spans="1:17" ht="13.5">
      <c r="C68" s="104"/>
    </row>
    <row r="69" spans="1:17" ht="13.5">
      <c r="C69" s="104"/>
    </row>
    <row r="70" spans="1:17" ht="13.5">
      <c r="C70" s="104"/>
    </row>
    <row r="71" spans="1:17" ht="13.5">
      <c r="C71" s="104"/>
    </row>
    <row r="72" spans="1:17" ht="13.5">
      <c r="C72" s="104"/>
    </row>
    <row r="73" spans="1:17" ht="13.5">
      <c r="C73" s="104"/>
    </row>
    <row r="78" spans="1:17" ht="13.5">
      <c r="J78" s="76"/>
    </row>
    <row r="79" spans="1:17" ht="13.5">
      <c r="J79" s="76"/>
    </row>
    <row r="80" spans="1:17" ht="13.5">
      <c r="J80" s="76"/>
    </row>
    <row r="81" spans="10:10" ht="13.5">
      <c r="J81" s="76"/>
    </row>
    <row r="82" spans="10:10" ht="13.5">
      <c r="J82" s="76"/>
    </row>
    <row r="83" spans="10:10" ht="13.5">
      <c r="J83" s="76"/>
    </row>
    <row r="84" spans="10:10" ht="13.5">
      <c r="J84" s="76"/>
    </row>
    <row r="85" spans="10:10" ht="13.5">
      <c r="J85" s="76"/>
    </row>
    <row r="86" spans="10:10" ht="13.5">
      <c r="J86" s="76"/>
    </row>
    <row r="87" spans="10:10" ht="13.5">
      <c r="J87" s="76"/>
    </row>
    <row r="88" spans="10:10" ht="13.5">
      <c r="J88" s="76"/>
    </row>
    <row r="89" spans="10:10" ht="13.5">
      <c r="J89" s="76"/>
    </row>
  </sheetData>
  <sheetProtection selectLockedCells="1"/>
  <mergeCells count="28">
    <mergeCell ref="B42:B43"/>
    <mergeCell ref="Z39:AA41"/>
    <mergeCell ref="J40:K41"/>
    <mergeCell ref="N40:O41"/>
    <mergeCell ref="P40:Q41"/>
    <mergeCell ref="R40:S41"/>
    <mergeCell ref="T40:Y40"/>
    <mergeCell ref="T41:U41"/>
    <mergeCell ref="V41:W41"/>
    <mergeCell ref="X41:Y41"/>
    <mergeCell ref="B29:B30"/>
    <mergeCell ref="D39:E41"/>
    <mergeCell ref="F39:G41"/>
    <mergeCell ref="H39:I41"/>
    <mergeCell ref="L39:M41"/>
    <mergeCell ref="AE5:AG5"/>
    <mergeCell ref="E17:E18"/>
    <mergeCell ref="D28:E28"/>
    <mergeCell ref="F28:G28"/>
    <mergeCell ref="H28:I28"/>
    <mergeCell ref="J28:K28"/>
    <mergeCell ref="L28:M28"/>
    <mergeCell ref="N28:O28"/>
    <mergeCell ref="F16:G16"/>
    <mergeCell ref="AD4:AD6"/>
    <mergeCell ref="B10:F10"/>
    <mergeCell ref="B11:F11"/>
    <mergeCell ref="B12:F12"/>
  </mergeCells>
  <phoneticPr fontId="11"/>
  <dataValidations count="1">
    <dataValidation type="whole" imeMode="off" allowBlank="1" showInputMessage="1" showErrorMessage="1" errorTitle="入力エラー" error="入力欄には整数で入力して下さい！" sqref="H12:K13 E13:G13" xr:uid="{CE576574-42CA-4C2B-9C26-F38197998F5A}">
      <formula1>0</formula1>
      <formula2>9999999999</formula2>
    </dataValidation>
  </dataValidations>
  <printOptions horizontalCentered="1"/>
  <pageMargins left="0.39370078740157483" right="0.39370078740157483" top="0.59055118110236227" bottom="0.59055118110236227" header="0.27559055118110237" footer="0.27559055118110237"/>
  <pageSetup paperSize="8" scale="50" orientation="landscape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3248A-35CD-45C9-B92B-1EC9084E78B4}">
  <sheetPr codeName="Sheet17">
    <tabColor rgb="FF99CCFF"/>
    <pageSetUpPr fitToPage="1"/>
  </sheetPr>
  <dimension ref="A1:AK80"/>
  <sheetViews>
    <sheetView showGridLines="0" zoomScale="85" zoomScaleNormal="85" zoomScaleSheetLayoutView="40" workbookViewId="0"/>
  </sheetViews>
  <sheetFormatPr defaultColWidth="9" defaultRowHeight="12"/>
  <cols>
    <col min="1" max="1" width="2.125" style="7" customWidth="1"/>
    <col min="2" max="2" width="18" style="7" customWidth="1"/>
    <col min="3" max="3" width="4.625" style="7" customWidth="1"/>
    <col min="4" max="36" width="12.625" style="7" customWidth="1"/>
    <col min="37" max="16384" width="9" style="7"/>
  </cols>
  <sheetData>
    <row r="1" spans="1:36" ht="9" customHeight="1">
      <c r="A1" s="71"/>
      <c r="B1" s="71"/>
      <c r="C1" s="72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</row>
    <row r="2" spans="1:36" ht="21.75" customHeight="1">
      <c r="A2" s="73"/>
      <c r="B2" s="73"/>
      <c r="C2" s="73"/>
      <c r="D2" s="73"/>
      <c r="E2" s="74" t="s">
        <v>510</v>
      </c>
      <c r="G2" s="75"/>
      <c r="H2" s="71"/>
      <c r="I2" s="71"/>
      <c r="J2" s="71"/>
      <c r="M2" s="528"/>
      <c r="N2" s="71"/>
      <c r="O2" s="71"/>
      <c r="P2" s="71"/>
      <c r="Q2" s="71"/>
      <c r="R2" s="71"/>
      <c r="S2" s="71"/>
      <c r="T2" s="71"/>
      <c r="U2" s="71"/>
      <c r="V2" s="75"/>
      <c r="X2" s="75"/>
      <c r="Y2" s="76"/>
    </row>
    <row r="3" spans="1:36" ht="14.25" customHeight="1">
      <c r="A3" s="71"/>
      <c r="B3" s="77"/>
      <c r="C3" s="77"/>
      <c r="D3" s="77"/>
      <c r="E3" s="72" t="s">
        <v>511</v>
      </c>
      <c r="G3" s="71"/>
      <c r="H3" s="71"/>
      <c r="I3" s="71"/>
      <c r="J3" s="75"/>
      <c r="M3" s="75"/>
      <c r="N3" s="71"/>
      <c r="O3" s="71"/>
      <c r="P3" s="71"/>
      <c r="Q3" s="71"/>
      <c r="R3" s="71"/>
      <c r="S3" s="71"/>
      <c r="T3" s="71"/>
      <c r="U3" s="71"/>
      <c r="V3" s="75"/>
      <c r="W3" s="75"/>
      <c r="X3" s="75"/>
      <c r="Y3" s="75"/>
    </row>
    <row r="4" spans="1:36" ht="14.25" customHeight="1">
      <c r="A4" s="71"/>
      <c r="B4" s="71"/>
      <c r="C4" s="72"/>
      <c r="D4" s="71"/>
      <c r="G4" s="71"/>
      <c r="H4" s="71"/>
      <c r="I4" s="71"/>
      <c r="J4" s="71"/>
      <c r="M4" s="747" t="s">
        <v>244</v>
      </c>
      <c r="N4" s="75"/>
      <c r="O4" s="75"/>
      <c r="P4" s="76"/>
      <c r="Q4" s="76"/>
      <c r="R4" s="76"/>
      <c r="S4" s="71"/>
      <c r="T4" s="71"/>
      <c r="U4" s="71"/>
    </row>
    <row r="5" spans="1:36" ht="14.25" customHeight="1">
      <c r="A5" s="72"/>
      <c r="B5" s="72"/>
      <c r="C5" s="72"/>
      <c r="D5" s="72"/>
      <c r="E5" s="75"/>
      <c r="F5" s="75"/>
      <c r="G5" s="264"/>
      <c r="H5" s="75"/>
      <c r="I5" s="75"/>
      <c r="J5" s="75"/>
      <c r="M5" s="747"/>
      <c r="N5" s="757" t="str">
        <f ca="1">第3表!AF3</f>
        <v>名　　</v>
      </c>
      <c r="O5" s="757"/>
      <c r="P5" s="757"/>
      <c r="Q5" s="757"/>
      <c r="R5" s="757"/>
      <c r="S5" s="75"/>
      <c r="T5" s="75"/>
      <c r="U5" s="75"/>
    </row>
    <row r="6" spans="1:36" ht="14.25" customHeight="1">
      <c r="A6" s="72"/>
      <c r="B6" s="72"/>
      <c r="C6" s="72"/>
      <c r="D6" s="72"/>
      <c r="E6" s="75"/>
      <c r="F6" s="75"/>
      <c r="G6"/>
      <c r="H6" s="75"/>
      <c r="I6" s="75"/>
      <c r="J6" s="75"/>
      <c r="M6" s="748"/>
      <c r="N6" s="79"/>
      <c r="O6" s="79"/>
      <c r="P6" s="135"/>
      <c r="Q6" s="135"/>
      <c r="R6" s="79"/>
      <c r="S6" s="75"/>
      <c r="T6" s="75"/>
      <c r="U6" s="75"/>
    </row>
    <row r="7" spans="1:36" ht="14.25" customHeight="1">
      <c r="A7" s="71"/>
      <c r="B7" s="274" t="str">
        <f>"0600492"&amp;TEXT(第3表!$C$7,"0000")</f>
        <v>06004920000</v>
      </c>
      <c r="C7" s="140"/>
      <c r="D7" s="40"/>
      <c r="G7"/>
      <c r="H7" s="75"/>
      <c r="I7" s="75"/>
      <c r="J7" s="75"/>
      <c r="M7" s="81" t="str">
        <f>"令和      "&amp;DBCS(LEFTB(B7,2))&amp;"     年度分報告"</f>
        <v>令和      ０６     年度分報告</v>
      </c>
      <c r="N7" s="80"/>
      <c r="O7" s="80"/>
      <c r="P7" s="80"/>
      <c r="Q7" s="80"/>
      <c r="R7" s="81"/>
      <c r="S7" s="75"/>
      <c r="T7" s="75"/>
      <c r="U7" s="75"/>
    </row>
    <row r="8" spans="1:36" ht="14.25" customHeight="1">
      <c r="A8" s="76"/>
      <c r="B8" s="186" t="s">
        <v>279</v>
      </c>
      <c r="C8" s="75"/>
      <c r="D8" s="75"/>
      <c r="E8" s="82"/>
      <c r="F8" s="75"/>
      <c r="G8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6"/>
    </row>
    <row r="9" spans="1:36" ht="13.5">
      <c r="H9" s="94"/>
      <c r="I9" s="94"/>
      <c r="M9"/>
    </row>
    <row r="10" spans="1:36" ht="13.5">
      <c r="B10" s="76" t="s">
        <v>512</v>
      </c>
    </row>
    <row r="11" spans="1:36" ht="18" customHeight="1">
      <c r="B11" s="83"/>
      <c r="C11" s="84"/>
      <c r="D11" s="211" t="s">
        <v>459</v>
      </c>
      <c r="E11" s="206"/>
      <c r="F11" s="206"/>
      <c r="G11" s="203"/>
      <c r="H11" s="202" t="s">
        <v>513</v>
      </c>
      <c r="I11" s="206"/>
      <c r="J11" s="206"/>
      <c r="K11" s="203"/>
      <c r="L11" s="202" t="s">
        <v>249</v>
      </c>
      <c r="M11" s="206"/>
      <c r="N11" s="203"/>
      <c r="O11" s="565"/>
      <c r="P11" s="565"/>
      <c r="Q11" s="565"/>
      <c r="R11" s="85"/>
      <c r="S11" s="211" t="s">
        <v>272</v>
      </c>
      <c r="T11" s="203"/>
      <c r="U11" s="211" t="s">
        <v>273</v>
      </c>
      <c r="V11" s="206"/>
      <c r="W11" s="203"/>
      <c r="X11" s="85"/>
      <c r="Y11" s="85"/>
      <c r="Z11" s="202" t="s">
        <v>274</v>
      </c>
      <c r="AA11" s="206"/>
      <c r="AB11" s="206"/>
      <c r="AC11" s="206"/>
      <c r="AD11" s="206"/>
      <c r="AE11" s="203"/>
      <c r="AF11" s="85"/>
      <c r="AG11" s="85"/>
      <c r="AH11" s="85"/>
      <c r="AI11" s="85"/>
      <c r="AJ11" s="85"/>
    </row>
    <row r="12" spans="1:36" ht="18" customHeight="1">
      <c r="B12" s="87"/>
      <c r="C12" s="88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96"/>
      <c r="O12" s="97"/>
      <c r="P12" s="97"/>
      <c r="Q12" s="97"/>
      <c r="R12" s="90"/>
      <c r="S12" s="85"/>
      <c r="T12" s="85"/>
      <c r="U12" s="85"/>
      <c r="V12" s="85"/>
      <c r="W12" s="96"/>
      <c r="X12" s="90"/>
      <c r="Y12" s="90"/>
      <c r="Z12" s="202" t="s">
        <v>275</v>
      </c>
      <c r="AA12" s="206"/>
      <c r="AB12" s="203"/>
      <c r="AC12" s="202" t="s">
        <v>276</v>
      </c>
      <c r="AD12" s="206"/>
      <c r="AE12" s="203"/>
      <c r="AF12" s="90"/>
      <c r="AG12" s="90"/>
      <c r="AH12" s="90"/>
      <c r="AI12" s="90"/>
      <c r="AJ12" s="90"/>
    </row>
    <row r="13" spans="1:36" ht="73.5" customHeight="1">
      <c r="B13" s="87"/>
      <c r="C13" s="88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7"/>
      <c r="O13" s="97"/>
      <c r="P13" s="97"/>
      <c r="Q13" s="97"/>
      <c r="R13" s="90"/>
      <c r="S13" s="90"/>
      <c r="T13" s="90"/>
      <c r="U13" s="90"/>
      <c r="V13" s="90"/>
      <c r="W13" s="97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</row>
    <row r="14" spans="1:36">
      <c r="B14" s="91"/>
      <c r="C14" s="92"/>
      <c r="D14" s="26" t="s">
        <v>4</v>
      </c>
      <c r="E14" s="26" t="s">
        <v>5</v>
      </c>
      <c r="F14" s="26" t="s">
        <v>6</v>
      </c>
      <c r="G14" s="26" t="s">
        <v>7</v>
      </c>
      <c r="H14" s="26" t="s">
        <v>8</v>
      </c>
      <c r="I14" s="26" t="s">
        <v>9</v>
      </c>
      <c r="J14" s="26" t="s">
        <v>10</v>
      </c>
      <c r="K14" s="26" t="s">
        <v>11</v>
      </c>
      <c r="L14" s="26" t="s">
        <v>12</v>
      </c>
      <c r="M14" s="26" t="s">
        <v>13</v>
      </c>
      <c r="N14" s="26" t="s">
        <v>14</v>
      </c>
      <c r="O14" s="26" t="s">
        <v>15</v>
      </c>
      <c r="P14" s="26" t="s">
        <v>16</v>
      </c>
      <c r="Q14" s="26" t="s">
        <v>17</v>
      </c>
      <c r="R14" s="26" t="s">
        <v>18</v>
      </c>
      <c r="S14" s="26" t="s">
        <v>19</v>
      </c>
      <c r="T14" s="26" t="s">
        <v>20</v>
      </c>
      <c r="U14" s="26" t="s">
        <v>21</v>
      </c>
      <c r="V14" s="26" t="s">
        <v>22</v>
      </c>
      <c r="W14" s="26" t="s">
        <v>77</v>
      </c>
      <c r="X14" s="26" t="s">
        <v>78</v>
      </c>
      <c r="Y14" s="26" t="s">
        <v>79</v>
      </c>
      <c r="Z14" s="26" t="s">
        <v>80</v>
      </c>
      <c r="AA14" s="26" t="s">
        <v>81</v>
      </c>
      <c r="AB14" s="26" t="s">
        <v>82</v>
      </c>
      <c r="AC14" s="26" t="s">
        <v>83</v>
      </c>
      <c r="AD14" s="26" t="s">
        <v>84</v>
      </c>
      <c r="AE14" s="26" t="s">
        <v>85</v>
      </c>
      <c r="AF14" s="26" t="s">
        <v>86</v>
      </c>
      <c r="AG14" s="26" t="s">
        <v>94</v>
      </c>
      <c r="AH14" s="26" t="s">
        <v>105</v>
      </c>
      <c r="AI14" s="26" t="s">
        <v>106</v>
      </c>
      <c r="AJ14" s="26" t="s">
        <v>107</v>
      </c>
    </row>
    <row r="15" spans="1:36" ht="22.5" customHeight="1">
      <c r="B15" s="170" t="s">
        <v>99</v>
      </c>
      <c r="C15" s="49" t="s">
        <v>514</v>
      </c>
      <c r="D15" s="529" t="str">
        <f>IFERROR(VLOOKUP(第3表!$C$7,LastVal492List,M49の２表!D14+1,0),"…")</f>
        <v>…</v>
      </c>
      <c r="E15" s="529" t="str">
        <f>IFERROR(VLOOKUP(第3表!$C$7,LastVal492List,M49の２表!E14+1,0),"…")</f>
        <v>…</v>
      </c>
      <c r="F15" s="529" t="str">
        <f>IFERROR(VLOOKUP(第3表!$C$7,LastVal492List,M49の２表!F14+1,0),"…")</f>
        <v>…</v>
      </c>
      <c r="G15" s="529" t="str">
        <f>IFERROR(VLOOKUP(第3表!$C$7,LastVal492List,M49の２表!G14+1,0),"…")</f>
        <v>…</v>
      </c>
      <c r="H15" s="529" t="str">
        <f>IFERROR(VLOOKUP(第3表!$C$7,LastVal492List,M49の２表!H14+1,0),"…")</f>
        <v>…</v>
      </c>
      <c r="I15" s="529" t="str">
        <f>IFERROR(VLOOKUP(第3表!$C$7,LastVal492List,M49の２表!I14+1,0),"…")</f>
        <v>…</v>
      </c>
      <c r="J15" s="529" t="str">
        <f>IFERROR(VLOOKUP(第3表!$C$7,LastVal492List,M49の２表!J14+1,0),"…")</f>
        <v>…</v>
      </c>
      <c r="K15" s="529" t="str">
        <f>IFERROR(VLOOKUP(第3表!$C$7,LastVal492List,M49の２表!K14+1,0),"…")</f>
        <v>…</v>
      </c>
      <c r="L15" s="529" t="str">
        <f>IFERROR(VLOOKUP(第3表!$C$7,LastVal492List,M49の２表!L14+1,0),"…")</f>
        <v>…</v>
      </c>
      <c r="M15" s="529" t="str">
        <f>IFERROR(VLOOKUP(第3表!$C$7,LastVal492List,M49の２表!M14+1,0),"…")</f>
        <v>…</v>
      </c>
      <c r="N15" s="529" t="str">
        <f>IFERROR(VLOOKUP(第3表!$C$7,LastVal492List,M49の２表!N14+1,0),"…")</f>
        <v>…</v>
      </c>
      <c r="O15" s="529" t="str">
        <f>IFERROR(VLOOKUP(第3表!$C$7,LastVal492List,M49の２表!O14+1,0),"…")</f>
        <v>…</v>
      </c>
      <c r="P15" s="529" t="str">
        <f>IFERROR(VLOOKUP(第3表!$C$7,LastVal492List,M49の２表!P14+1,0),"…")</f>
        <v>…</v>
      </c>
      <c r="Q15" s="529" t="str">
        <f>IFERROR(VLOOKUP(第3表!$C$7,LastVal492List,M49の２表!Q14+1,0),"…")</f>
        <v>…</v>
      </c>
      <c r="R15" s="529" t="str">
        <f>IFERROR(VLOOKUP(第3表!$C$7,LastVal492List,M49の２表!R14+1,0),"…")</f>
        <v>…</v>
      </c>
      <c r="S15" s="529" t="str">
        <f>IFERROR(VLOOKUP(第3表!$C$7,LastVal492List,M49の２表!S14+1,0),"…")</f>
        <v>…</v>
      </c>
      <c r="T15" s="529" t="str">
        <f>IFERROR(VLOOKUP(第3表!$C$7,LastVal492List,M49の２表!T14+1,0),"…")</f>
        <v>…</v>
      </c>
      <c r="U15" s="529" t="str">
        <f>IFERROR(VLOOKUP(第3表!$C$7,LastVal492List,M49の２表!U14+1,0),"…")</f>
        <v>…</v>
      </c>
      <c r="V15" s="529" t="str">
        <f>IFERROR(VLOOKUP(第3表!$C$7,LastVal492List,M49の２表!V14+1,0),"…")</f>
        <v>…</v>
      </c>
      <c r="W15" s="529" t="str">
        <f>IFERROR(VLOOKUP(第3表!$C$7,LastVal492List,M49の２表!W14+1,0),"…")</f>
        <v>…</v>
      </c>
      <c r="X15" s="529" t="str">
        <f>IFERROR(VLOOKUP(第3表!$C$7,LastVal492List,M49の２表!X14+1,0),"…")</f>
        <v>…</v>
      </c>
      <c r="Y15" s="529" t="str">
        <f>IFERROR(VLOOKUP(第3表!$C$7,LastVal492List,M49の２表!Y14+1,0),"…")</f>
        <v>…</v>
      </c>
      <c r="Z15" s="529" t="str">
        <f>IFERROR(VLOOKUP(第3表!$C$7,LastVal492List,M49の２表!Z14+1,0),"…")</f>
        <v>…</v>
      </c>
      <c r="AA15" s="529" t="str">
        <f>IFERROR(VLOOKUP(第3表!$C$7,LastVal492List,M49の２表!AA14+1,0),"…")</f>
        <v>…</v>
      </c>
      <c r="AB15" s="529" t="str">
        <f>IFERROR(VLOOKUP(第3表!$C$7,LastVal492List,M49の２表!AB14+1,0),"…")</f>
        <v>…</v>
      </c>
      <c r="AC15" s="529" t="str">
        <f>IFERROR(VLOOKUP(第3表!$C$7,LastVal492List,M49の２表!AC14+1,0),"…")</f>
        <v>…</v>
      </c>
      <c r="AD15" s="529" t="str">
        <f>IFERROR(VLOOKUP(第3表!$C$7,LastVal492List,M49の２表!AD14+1,0),"…")</f>
        <v>…</v>
      </c>
      <c r="AE15" s="529" t="str">
        <f>IFERROR(VLOOKUP(第3表!$C$7,LastVal492List,M49の２表!AE14+1,0),"…")</f>
        <v>…</v>
      </c>
      <c r="AF15" s="529" t="str">
        <f>IFERROR(VLOOKUP(第3表!$C$7,LastVal492List,M49の２表!AF14+1,0),"…")</f>
        <v>…</v>
      </c>
      <c r="AG15" s="529" t="str">
        <f>IFERROR(VLOOKUP(第3表!$C$7,LastVal492List,M49の２表!AG14+1,0),"…")</f>
        <v>…</v>
      </c>
      <c r="AH15" s="529" t="str">
        <f>IFERROR(VLOOKUP(第3表!$C$7,LastVal492List,M49の２表!AH14+1,0),"…")</f>
        <v>…</v>
      </c>
      <c r="AI15" s="529" t="str">
        <f>IFERROR(VLOOKUP(第3表!$C$7,LastVal492List,M49の２表!AI14+1,0),"…")</f>
        <v>…</v>
      </c>
      <c r="AJ15" s="213" t="str">
        <f>IFERROR(VLOOKUP(第3表!$C$7,LastVal492List,M49の２表!AJ14+1,0),"…")</f>
        <v>…</v>
      </c>
    </row>
    <row r="16" spans="1:36" ht="22.5" customHeight="1">
      <c r="B16" s="169" t="s">
        <v>100</v>
      </c>
      <c r="C16" s="49" t="s">
        <v>26</v>
      </c>
      <c r="D16" s="529" t="str">
        <f>IFERROR(VLOOKUP(第3表!$C$7,LastVal492List,M49の２表!D15+1,0),"…")</f>
        <v>…</v>
      </c>
      <c r="E16" s="529" t="str">
        <f>IFERROR(VLOOKUP(第3表!$C$7,LastVal492List,M49の２表!E15+1,0),"…")</f>
        <v>…</v>
      </c>
      <c r="F16" s="529" t="str">
        <f>IFERROR(VLOOKUP(第3表!$C$7,LastVal492List,M49の２表!F15+1,0),"…")</f>
        <v>…</v>
      </c>
      <c r="G16" s="529" t="str">
        <f>IFERROR(VLOOKUP(第3表!$C$7,LastVal492List,M49の２表!G15+1,0),"…")</f>
        <v>…</v>
      </c>
      <c r="H16" s="529" t="str">
        <f>IFERROR(VLOOKUP(第3表!$C$7,LastVal492List,M49の２表!H15+1,0),"…")</f>
        <v>…</v>
      </c>
      <c r="I16" s="529" t="str">
        <f>IFERROR(VLOOKUP(第3表!$C$7,LastVal492List,M49の２表!I15+1,0),"…")</f>
        <v>…</v>
      </c>
      <c r="J16" s="529" t="str">
        <f>IFERROR(VLOOKUP(第3表!$C$7,LastVal492List,M49の２表!J15+1,0),"…")</f>
        <v>…</v>
      </c>
      <c r="K16" s="529" t="str">
        <f>IFERROR(VLOOKUP(第3表!$C$7,LastVal492List,M49の２表!K15+1,0),"…")</f>
        <v>…</v>
      </c>
      <c r="L16" s="529" t="str">
        <f>IFERROR(VLOOKUP(第3表!$C$7,LastVal492List,M49の２表!L15+1,0),"…")</f>
        <v>…</v>
      </c>
      <c r="M16" s="529" t="str">
        <f>IFERROR(VLOOKUP(第3表!$C$7,LastVal492List,M49の２表!M15+1,0),"…")</f>
        <v>…</v>
      </c>
      <c r="N16" s="529" t="str">
        <f>IFERROR(VLOOKUP(第3表!$C$7,LastVal492List,M49の２表!N15+1,0),"…")</f>
        <v>…</v>
      </c>
      <c r="O16" s="529" t="str">
        <f>IFERROR(VLOOKUP(第3表!$C$7,LastVal492List,M49の２表!O15+1,0),"…")</f>
        <v>…</v>
      </c>
      <c r="P16" s="529" t="str">
        <f>IFERROR(VLOOKUP(第3表!$C$7,LastVal492List,M49の２表!P15+1,0),"…")</f>
        <v>…</v>
      </c>
      <c r="Q16" s="529" t="str">
        <f>IFERROR(VLOOKUP(第3表!$C$7,LastVal492List,M49の２表!Q15+1,0),"…")</f>
        <v>…</v>
      </c>
      <c r="R16" s="529" t="str">
        <f>IFERROR(VLOOKUP(第3表!$C$7,LastVal492List,M49の２表!R15+1,0),"…")</f>
        <v>…</v>
      </c>
      <c r="S16" s="529" t="str">
        <f>IFERROR(VLOOKUP(第3表!$C$7,LastVal492List,M49の２表!S15+1,0),"…")</f>
        <v>…</v>
      </c>
      <c r="T16" s="529" t="str">
        <f>IFERROR(VLOOKUP(第3表!$C$7,LastVal492List,M49の２表!T15+1,0),"…")</f>
        <v>…</v>
      </c>
      <c r="U16" s="529" t="str">
        <f>IFERROR(VLOOKUP(第3表!$C$7,LastVal492List,M49の２表!U15+1,0),"…")</f>
        <v>…</v>
      </c>
      <c r="V16" s="529" t="str">
        <f>IFERROR(VLOOKUP(第3表!$C$7,LastVal492List,M49の２表!V15+1,0),"…")</f>
        <v>…</v>
      </c>
      <c r="W16" s="529" t="str">
        <f>IFERROR(VLOOKUP(第3表!$C$7,LastVal492List,M49の２表!W15+1,0),"…")</f>
        <v>…</v>
      </c>
      <c r="X16" s="529" t="str">
        <f>IFERROR(VLOOKUP(第3表!$C$7,LastVal492List,M49の２表!X15+1,0),"…")</f>
        <v>…</v>
      </c>
      <c r="Y16" s="529" t="str">
        <f>IFERROR(VLOOKUP(第3表!$C$7,LastVal492List,M49の２表!Y15+1,0),"…")</f>
        <v>…</v>
      </c>
      <c r="Z16" s="529" t="str">
        <f>IFERROR(VLOOKUP(第3表!$C$7,LastVal492List,M49の２表!Z15+1,0),"…")</f>
        <v>…</v>
      </c>
      <c r="AA16" s="529" t="str">
        <f>IFERROR(VLOOKUP(第3表!$C$7,LastVal492List,M49の２表!AA15+1,0),"…")</f>
        <v>…</v>
      </c>
      <c r="AB16" s="529" t="str">
        <f>IFERROR(VLOOKUP(第3表!$C$7,LastVal492List,M49の２表!AB15+1,0),"…")</f>
        <v>…</v>
      </c>
      <c r="AC16" s="529" t="str">
        <f>IFERROR(VLOOKUP(第3表!$C$7,LastVal492List,M49の２表!AC15+1,0),"…")</f>
        <v>…</v>
      </c>
      <c r="AD16" s="529" t="str">
        <f>IFERROR(VLOOKUP(第3表!$C$7,LastVal492List,M49の２表!AD15+1,0),"…")</f>
        <v>…</v>
      </c>
      <c r="AE16" s="529" t="str">
        <f>IFERROR(VLOOKUP(第3表!$C$7,LastVal492List,M49の２表!AE15+1,0),"…")</f>
        <v>…</v>
      </c>
      <c r="AF16" s="529" t="str">
        <f>IFERROR(VLOOKUP(第3表!$C$7,LastVal492List,M49の２表!AF15+1,0),"…")</f>
        <v>…</v>
      </c>
      <c r="AG16" s="529" t="str">
        <f>IFERROR(VLOOKUP(第3表!$C$7,LastVal492List,M49の２表!AG15+1,0),"…")</f>
        <v>…</v>
      </c>
      <c r="AH16" s="529" t="str">
        <f>IFERROR(VLOOKUP(第3表!$C$7,LastVal492List,M49の２表!AH15+1,0),"…")</f>
        <v>…</v>
      </c>
      <c r="AI16" s="529" t="str">
        <f>IFERROR(VLOOKUP(第3表!$C$7,LastVal492List,M49の２表!AI15+1,0),"…")</f>
        <v>…</v>
      </c>
      <c r="AJ16" s="213" t="str">
        <f>IFERROR(VLOOKUP(第3表!$C$7,LastVal492List,M49の２表!AJ15+1,0),"…")</f>
        <v>…</v>
      </c>
    </row>
    <row r="17" spans="2:37" ht="22.5" customHeight="1">
      <c r="B17" s="169" t="s">
        <v>101</v>
      </c>
      <c r="C17" s="49" t="s">
        <v>27</v>
      </c>
      <c r="D17" s="529" t="str">
        <f>IFERROR(VLOOKUP(第3表!$C$7,LastVal492List,M49の２表!D16+1,0),"…")</f>
        <v>…</v>
      </c>
      <c r="E17" s="529" t="str">
        <f>IFERROR(VLOOKUP(第3表!$C$7,LastVal492List,M49の２表!E16+1,0),"…")</f>
        <v>…</v>
      </c>
      <c r="F17" s="529" t="str">
        <f>IFERROR(VLOOKUP(第3表!$C$7,LastVal492List,M49の２表!F16+1,0),"…")</f>
        <v>…</v>
      </c>
      <c r="G17" s="529" t="str">
        <f>IFERROR(VLOOKUP(第3表!$C$7,LastVal492List,M49の２表!G16+1,0),"…")</f>
        <v>…</v>
      </c>
      <c r="H17" s="529" t="str">
        <f>IFERROR(VLOOKUP(第3表!$C$7,LastVal492List,M49の２表!H16+1,0),"…")</f>
        <v>…</v>
      </c>
      <c r="I17" s="529" t="str">
        <f>IFERROR(VLOOKUP(第3表!$C$7,LastVal492List,M49の２表!I16+1,0),"…")</f>
        <v>…</v>
      </c>
      <c r="J17" s="529" t="str">
        <f>IFERROR(VLOOKUP(第3表!$C$7,LastVal492List,M49の２表!J16+1,0),"…")</f>
        <v>…</v>
      </c>
      <c r="K17" s="529" t="str">
        <f>IFERROR(VLOOKUP(第3表!$C$7,LastVal492List,M49の２表!K16+1,0),"…")</f>
        <v>…</v>
      </c>
      <c r="L17" s="529" t="str">
        <f>IFERROR(VLOOKUP(第3表!$C$7,LastVal492List,M49の２表!L16+1,0),"…")</f>
        <v>…</v>
      </c>
      <c r="M17" s="529" t="str">
        <f>IFERROR(VLOOKUP(第3表!$C$7,LastVal492List,M49の２表!M16+1,0),"…")</f>
        <v>…</v>
      </c>
      <c r="N17" s="529" t="str">
        <f>IFERROR(VLOOKUP(第3表!$C$7,LastVal492List,M49の２表!N16+1,0),"…")</f>
        <v>…</v>
      </c>
      <c r="O17" s="529" t="str">
        <f>IFERROR(VLOOKUP(第3表!$C$7,LastVal492List,M49の２表!O16+1,0),"…")</f>
        <v>…</v>
      </c>
      <c r="P17" s="529" t="str">
        <f>IFERROR(VLOOKUP(第3表!$C$7,LastVal492List,M49の２表!P16+1,0),"…")</f>
        <v>…</v>
      </c>
      <c r="Q17" s="529" t="str">
        <f>IFERROR(VLOOKUP(第3表!$C$7,LastVal492List,M49の２表!Q16+1,0),"…")</f>
        <v>…</v>
      </c>
      <c r="R17" s="529" t="str">
        <f>IFERROR(VLOOKUP(第3表!$C$7,LastVal492List,M49の２表!R16+1,0),"…")</f>
        <v>…</v>
      </c>
      <c r="S17" s="529" t="str">
        <f>IFERROR(VLOOKUP(第3表!$C$7,LastVal492List,M49の２表!S16+1,0),"…")</f>
        <v>…</v>
      </c>
      <c r="T17" s="529" t="str">
        <f>IFERROR(VLOOKUP(第3表!$C$7,LastVal492List,M49の２表!T16+1,0),"…")</f>
        <v>…</v>
      </c>
      <c r="U17" s="529" t="str">
        <f>IFERROR(VLOOKUP(第3表!$C$7,LastVal492List,M49の２表!U16+1,0),"…")</f>
        <v>…</v>
      </c>
      <c r="V17" s="529" t="str">
        <f>IFERROR(VLOOKUP(第3表!$C$7,LastVal492List,M49の２表!V16+1,0),"…")</f>
        <v>…</v>
      </c>
      <c r="W17" s="529" t="str">
        <f>IFERROR(VLOOKUP(第3表!$C$7,LastVal492List,M49の２表!W16+1,0),"…")</f>
        <v>…</v>
      </c>
      <c r="X17" s="529" t="str">
        <f>IFERROR(VLOOKUP(第3表!$C$7,LastVal492List,M49の２表!X16+1,0),"…")</f>
        <v>…</v>
      </c>
      <c r="Y17" s="529" t="str">
        <f>IFERROR(VLOOKUP(第3表!$C$7,LastVal492List,M49の２表!Y16+1,0),"…")</f>
        <v>…</v>
      </c>
      <c r="Z17" s="529" t="str">
        <f>IFERROR(VLOOKUP(第3表!$C$7,LastVal492List,M49の２表!Z16+1,0),"…")</f>
        <v>…</v>
      </c>
      <c r="AA17" s="529" t="str">
        <f>IFERROR(VLOOKUP(第3表!$C$7,LastVal492List,M49の２表!AA16+1,0),"…")</f>
        <v>…</v>
      </c>
      <c r="AB17" s="529" t="str">
        <f>IFERROR(VLOOKUP(第3表!$C$7,LastVal492List,M49の２表!AB16+1,0),"…")</f>
        <v>…</v>
      </c>
      <c r="AC17" s="529" t="str">
        <f>IFERROR(VLOOKUP(第3表!$C$7,LastVal492List,M49の２表!AC16+1,0),"…")</f>
        <v>…</v>
      </c>
      <c r="AD17" s="529" t="str">
        <f>IFERROR(VLOOKUP(第3表!$C$7,LastVal492List,M49の２表!AD16+1,0),"…")</f>
        <v>…</v>
      </c>
      <c r="AE17" s="529" t="str">
        <f>IFERROR(VLOOKUP(第3表!$C$7,LastVal492List,M49の２表!AE16+1,0),"…")</f>
        <v>…</v>
      </c>
      <c r="AF17" s="529" t="str">
        <f>IFERROR(VLOOKUP(第3表!$C$7,LastVal492List,M49の２表!AF16+1,0),"…")</f>
        <v>…</v>
      </c>
      <c r="AG17" s="529" t="str">
        <f>IFERROR(VLOOKUP(第3表!$C$7,LastVal492List,M49の２表!AG16+1,0),"…")</f>
        <v>…</v>
      </c>
      <c r="AH17" s="529" t="str">
        <f>IFERROR(VLOOKUP(第3表!$C$7,LastVal492List,M49の２表!AH16+1,0),"…")</f>
        <v>…</v>
      </c>
      <c r="AI17" s="529" t="str">
        <f>IFERROR(VLOOKUP(第3表!$C$7,LastVal492List,M49の２表!AI16+1,0),"…")</f>
        <v>…</v>
      </c>
      <c r="AJ17" s="213" t="str">
        <f>IFERROR(VLOOKUP(第3表!$C$7,LastVal492List,M49の２表!AJ16+1,0),"…")</f>
        <v>…</v>
      </c>
      <c r="AK17"/>
    </row>
    <row r="18" spans="2:37" ht="22.5" customHeight="1">
      <c r="B18" s="204" t="s">
        <v>97</v>
      </c>
      <c r="C18" s="49" t="s">
        <v>28</v>
      </c>
      <c r="D18" s="529" t="str">
        <f>IFERROR(VLOOKUP(第3表!$C$7,LastVal492List,M49の２表!D17+1,0),"…")</f>
        <v>…</v>
      </c>
      <c r="E18" s="529" t="str">
        <f>IFERROR(VLOOKUP(第3表!$C$7,LastVal492List,M49の２表!E17+1,0),"…")</f>
        <v>…</v>
      </c>
      <c r="F18" s="529" t="str">
        <f>IFERROR(VLOOKUP(第3表!$C$7,LastVal492List,M49の２表!F17+1,0),"…")</f>
        <v>…</v>
      </c>
      <c r="G18" s="529" t="str">
        <f>IFERROR(VLOOKUP(第3表!$C$7,LastVal492List,M49の２表!G17+1,0),"…")</f>
        <v>…</v>
      </c>
      <c r="H18" s="529" t="str">
        <f>IFERROR(VLOOKUP(第3表!$C$7,LastVal492List,M49の２表!H17+1,0),"…")</f>
        <v>…</v>
      </c>
      <c r="I18" s="529" t="str">
        <f>IFERROR(VLOOKUP(第3表!$C$7,LastVal492List,M49の２表!I17+1,0),"…")</f>
        <v>…</v>
      </c>
      <c r="J18" s="529" t="str">
        <f>IFERROR(VLOOKUP(第3表!$C$7,LastVal492List,M49の２表!J17+1,0),"…")</f>
        <v>…</v>
      </c>
      <c r="K18" s="529" t="str">
        <f>IFERROR(VLOOKUP(第3表!$C$7,LastVal492List,M49の２表!K17+1,0),"…")</f>
        <v>…</v>
      </c>
      <c r="L18" s="529" t="str">
        <f>IFERROR(VLOOKUP(第3表!$C$7,LastVal492List,M49の２表!L17+1,0),"…")</f>
        <v>…</v>
      </c>
      <c r="M18" s="529" t="str">
        <f>IFERROR(VLOOKUP(第3表!$C$7,LastVal492List,M49の２表!M17+1,0),"…")</f>
        <v>…</v>
      </c>
      <c r="N18" s="529" t="str">
        <f>IFERROR(VLOOKUP(第3表!$C$7,LastVal492List,M49の２表!N17+1,0),"…")</f>
        <v>…</v>
      </c>
      <c r="O18" s="529" t="str">
        <f>IFERROR(VLOOKUP(第3表!$C$7,LastVal492List,M49の２表!O17+1,0),"…")</f>
        <v>…</v>
      </c>
      <c r="P18" s="529" t="str">
        <f>IFERROR(VLOOKUP(第3表!$C$7,LastVal492List,M49の２表!P17+1,0),"…")</f>
        <v>…</v>
      </c>
      <c r="Q18" s="529" t="str">
        <f>IFERROR(VLOOKUP(第3表!$C$7,LastVal492List,M49の２表!Q17+1,0),"…")</f>
        <v>…</v>
      </c>
      <c r="R18" s="529" t="str">
        <f>IFERROR(VLOOKUP(第3表!$C$7,LastVal492List,M49の２表!R17+1,0),"…")</f>
        <v>…</v>
      </c>
      <c r="S18" s="529" t="str">
        <f>IFERROR(VLOOKUP(第3表!$C$7,LastVal492List,M49の２表!S17+1,0),"…")</f>
        <v>…</v>
      </c>
      <c r="T18" s="529" t="str">
        <f>IFERROR(VLOOKUP(第3表!$C$7,LastVal492List,M49の２表!T17+1,0),"…")</f>
        <v>…</v>
      </c>
      <c r="U18" s="529" t="str">
        <f>IFERROR(VLOOKUP(第3表!$C$7,LastVal492List,M49の２表!U17+1,0),"…")</f>
        <v>…</v>
      </c>
      <c r="V18" s="529" t="str">
        <f>IFERROR(VLOOKUP(第3表!$C$7,LastVal492List,M49の２表!V17+1,0),"…")</f>
        <v>…</v>
      </c>
      <c r="W18" s="529" t="str">
        <f>IFERROR(VLOOKUP(第3表!$C$7,LastVal492List,M49の２表!W17+1,0),"…")</f>
        <v>…</v>
      </c>
      <c r="X18" s="529" t="str">
        <f>IFERROR(VLOOKUP(第3表!$C$7,LastVal492List,M49の２表!X17+1,0),"…")</f>
        <v>…</v>
      </c>
      <c r="Y18" s="529" t="str">
        <f>IFERROR(VLOOKUP(第3表!$C$7,LastVal492List,M49の２表!Y17+1,0),"…")</f>
        <v>…</v>
      </c>
      <c r="Z18" s="529" t="str">
        <f>IFERROR(VLOOKUP(第3表!$C$7,LastVal492List,M49の２表!Z17+1,0),"…")</f>
        <v>…</v>
      </c>
      <c r="AA18" s="529" t="str">
        <f>IFERROR(VLOOKUP(第3表!$C$7,LastVal492List,M49の２表!AA17+1,0),"…")</f>
        <v>…</v>
      </c>
      <c r="AB18" s="529" t="str">
        <f>IFERROR(VLOOKUP(第3表!$C$7,LastVal492List,M49の２表!AB17+1,0),"…")</f>
        <v>…</v>
      </c>
      <c r="AC18" s="529" t="str">
        <f>IFERROR(VLOOKUP(第3表!$C$7,LastVal492List,M49の２表!AC17+1,0),"…")</f>
        <v>…</v>
      </c>
      <c r="AD18" s="529" t="str">
        <f>IFERROR(VLOOKUP(第3表!$C$7,LastVal492List,M49の２表!AD17+1,0),"…")</f>
        <v>…</v>
      </c>
      <c r="AE18" s="529" t="str">
        <f>IFERROR(VLOOKUP(第3表!$C$7,LastVal492List,M49の２表!AE17+1,0),"…")</f>
        <v>…</v>
      </c>
      <c r="AF18" s="529" t="str">
        <f>IFERROR(VLOOKUP(第3表!$C$7,LastVal492List,M49の２表!AF17+1,0),"…")</f>
        <v>…</v>
      </c>
      <c r="AG18" s="529" t="str">
        <f>IFERROR(VLOOKUP(第3表!$C$7,LastVal492List,M49の２表!AG17+1,0),"…")</f>
        <v>…</v>
      </c>
      <c r="AH18" s="529" t="str">
        <f>IFERROR(VLOOKUP(第3表!$C$7,LastVal492List,M49の２表!AH17+1,0),"…")</f>
        <v>…</v>
      </c>
      <c r="AI18" s="529" t="str">
        <f>IFERROR(VLOOKUP(第3表!$C$7,LastVal492List,M49の２表!AI17+1,0),"…")</f>
        <v>…</v>
      </c>
      <c r="AJ18" s="213" t="str">
        <f>IFERROR(VLOOKUP(第3表!$C$7,LastVal492List,M49の２表!AJ17+1,0),"…")</f>
        <v>…</v>
      </c>
      <c r="AK18"/>
    </row>
    <row r="19" spans="2:37" ht="22.5" customHeight="1">
      <c r="B19" s="169" t="s">
        <v>98</v>
      </c>
      <c r="C19" s="49" t="s">
        <v>29</v>
      </c>
      <c r="D19" s="213" t="str">
        <f>IFERROR(VLOOKUP(第3表!$C$7,LastVal492List,M49の２表!D18+1,0),"…")</f>
        <v>…</v>
      </c>
      <c r="E19" s="213" t="str">
        <f>IFERROR(VLOOKUP(第3表!$C$7,LastVal492List,M49の２表!E18+1,0),"…")</f>
        <v>…</v>
      </c>
      <c r="F19" s="213" t="str">
        <f>IFERROR(VLOOKUP(第3表!$C$7,LastVal492List,M49の２表!F18+1,0),"…")</f>
        <v>…</v>
      </c>
      <c r="G19" s="213" t="str">
        <f>IFERROR(VLOOKUP(第3表!$C$7,LastVal492List,M49の２表!G18+1,0),"…")</f>
        <v>…</v>
      </c>
      <c r="H19" s="213" t="str">
        <f>IFERROR(VLOOKUP(第3表!$C$7,LastVal492List,M49の２表!H18+1,0),"…")</f>
        <v>…</v>
      </c>
      <c r="I19" s="213" t="str">
        <f>IFERROR(VLOOKUP(第3表!$C$7,LastVal492List,M49の２表!I18+1,0),"…")</f>
        <v>…</v>
      </c>
      <c r="J19" s="213" t="str">
        <f>IFERROR(VLOOKUP(第3表!$C$7,LastVal492List,M49の２表!J18+1,0),"…")</f>
        <v>…</v>
      </c>
      <c r="K19" s="213" t="str">
        <f>IFERROR(VLOOKUP(第3表!$C$7,LastVal492List,M49の２表!K18+1,0),"…")</f>
        <v>…</v>
      </c>
      <c r="L19" s="213" t="str">
        <f>IFERROR(VLOOKUP(第3表!$C$7,LastVal492List,M49の２表!L18+1,0),"…")</f>
        <v>…</v>
      </c>
      <c r="M19" s="213" t="str">
        <f>IFERROR(VLOOKUP(第3表!$C$7,LastVal492List,M49の２表!M18+1,0),"…")</f>
        <v>…</v>
      </c>
      <c r="N19" s="213" t="str">
        <f>IFERROR(VLOOKUP(第3表!$C$7,LastVal492List,M49の２表!N18+1,0),"…")</f>
        <v>…</v>
      </c>
      <c r="O19" s="213" t="str">
        <f>IFERROR(VLOOKUP(第3表!$C$7,LastVal492List,M49の２表!O18+1,0),"…")</f>
        <v>…</v>
      </c>
      <c r="P19" s="213" t="str">
        <f>IFERROR(VLOOKUP(第3表!$C$7,LastVal492List,M49の２表!P18+1,0),"…")</f>
        <v>…</v>
      </c>
      <c r="Q19" s="213" t="str">
        <f>IFERROR(VLOOKUP(第3表!$C$7,LastVal492List,M49の２表!Q18+1,0),"…")</f>
        <v>…</v>
      </c>
      <c r="R19" s="213" t="str">
        <f>IFERROR(VLOOKUP(第3表!$C$7,LastVal492List,M49の２表!R18+1,0),"…")</f>
        <v>…</v>
      </c>
      <c r="S19" s="213" t="str">
        <f>IFERROR(VLOOKUP(第3表!$C$7,LastVal492List,M49の２表!S18+1,0),"…")</f>
        <v>…</v>
      </c>
      <c r="T19" s="213" t="str">
        <f>IFERROR(VLOOKUP(第3表!$C$7,LastVal492List,M49の２表!T18+1,0),"…")</f>
        <v>…</v>
      </c>
      <c r="U19" s="213" t="str">
        <f>IFERROR(VLOOKUP(第3表!$C$7,LastVal492List,M49の２表!U18+1,0),"…")</f>
        <v>…</v>
      </c>
      <c r="V19" s="213" t="str">
        <f>IFERROR(VLOOKUP(第3表!$C$7,LastVal492List,M49の２表!V18+1,0),"…")</f>
        <v>…</v>
      </c>
      <c r="W19" s="213" t="str">
        <f>IFERROR(VLOOKUP(第3表!$C$7,LastVal492List,M49の２表!W18+1,0),"…")</f>
        <v>…</v>
      </c>
      <c r="X19" s="213" t="str">
        <f>IFERROR(VLOOKUP(第3表!$C$7,LastVal492List,M49の２表!X18+1,0),"…")</f>
        <v>…</v>
      </c>
      <c r="Y19" s="213" t="str">
        <f>IFERROR(VLOOKUP(第3表!$C$7,LastVal492List,M49の２表!Y18+1,0),"…")</f>
        <v>…</v>
      </c>
      <c r="Z19" s="213" t="str">
        <f>IFERROR(VLOOKUP(第3表!$C$7,LastVal492List,M49の２表!Z18+1,0),"…")</f>
        <v>…</v>
      </c>
      <c r="AA19" s="213" t="str">
        <f>IFERROR(VLOOKUP(第3表!$C$7,LastVal492List,M49の２表!AA18+1,0),"…")</f>
        <v>…</v>
      </c>
      <c r="AB19" s="213" t="str">
        <f>IFERROR(VLOOKUP(第3表!$C$7,LastVal492List,M49の２表!AB18+1,0),"…")</f>
        <v>…</v>
      </c>
      <c r="AC19" s="213" t="str">
        <f>IFERROR(VLOOKUP(第3表!$C$7,LastVal492List,M49の２表!AC18+1,0),"…")</f>
        <v>…</v>
      </c>
      <c r="AD19" s="213" t="str">
        <f>IFERROR(VLOOKUP(第3表!$C$7,LastVal492List,M49の２表!AD18+1,0),"…")</f>
        <v>…</v>
      </c>
      <c r="AE19" s="213" t="str">
        <f>IFERROR(VLOOKUP(第3表!$C$7,LastVal492List,M49の２表!AE18+1,0),"…")</f>
        <v>…</v>
      </c>
      <c r="AF19" s="213" t="str">
        <f>IFERROR(VLOOKUP(第3表!$C$7,LastVal492List,M49の２表!AF18+1,0),"…")</f>
        <v>…</v>
      </c>
      <c r="AG19" s="213" t="str">
        <f>IFERROR(VLOOKUP(第3表!$C$7,LastVal492List,M49の２表!AG18+1,0),"…")</f>
        <v>…</v>
      </c>
      <c r="AH19" s="213" t="str">
        <f>IFERROR(VLOOKUP(第3表!$C$7,LastVal492List,M49の２表!AH18+1,0),"…")</f>
        <v>…</v>
      </c>
      <c r="AI19" s="213" t="str">
        <f>IFERROR(VLOOKUP(第3表!$C$7,LastVal492List,M49の２表!AI18+1,0),"…")</f>
        <v>…</v>
      </c>
      <c r="AJ19" s="213" t="str">
        <f>IFERROR(VLOOKUP(第3表!$C$7,LastVal492List,M49の２表!AJ18+1,0),"…")</f>
        <v>…</v>
      </c>
      <c r="AK19"/>
    </row>
    <row r="20" spans="2:37" ht="13.5">
      <c r="AC20" s="94"/>
      <c r="AJ20"/>
      <c r="AK20"/>
    </row>
    <row r="21" spans="2:37" ht="13.5">
      <c r="B21" s="76" t="s">
        <v>515</v>
      </c>
      <c r="AK21"/>
    </row>
    <row r="22" spans="2:37" ht="32.1" customHeight="1">
      <c r="B22" s="83"/>
      <c r="C22" s="84"/>
      <c r="D22" s="214" t="s">
        <v>462</v>
      </c>
      <c r="E22" s="214" t="s">
        <v>463</v>
      </c>
      <c r="F22" s="214" t="s">
        <v>464</v>
      </c>
      <c r="G22" s="214" t="s">
        <v>465</v>
      </c>
      <c r="H22" s="214" t="s">
        <v>466</v>
      </c>
      <c r="I22" s="214" t="s">
        <v>98</v>
      </c>
      <c r="V22" s="98"/>
      <c r="AK22"/>
    </row>
    <row r="23" spans="2:37" ht="14.25">
      <c r="B23" s="91"/>
      <c r="C23" s="92"/>
      <c r="D23" s="26" t="s">
        <v>87</v>
      </c>
      <c r="E23" s="26" t="s">
        <v>5</v>
      </c>
      <c r="F23" s="26" t="s">
        <v>6</v>
      </c>
      <c r="G23" s="26" t="s">
        <v>7</v>
      </c>
      <c r="H23" s="26" t="s">
        <v>8</v>
      </c>
      <c r="I23" s="26" t="s">
        <v>9</v>
      </c>
      <c r="Q23" s="176"/>
      <c r="V23" s="76"/>
      <c r="W23" s="99"/>
      <c r="X23" s="99"/>
    </row>
    <row r="24" spans="2:37" ht="22.5" customHeight="1">
      <c r="B24" s="170" t="s">
        <v>99</v>
      </c>
      <c r="C24" s="49" t="s">
        <v>516</v>
      </c>
      <c r="D24" s="529" t="str">
        <f>IFERROR(VLOOKUP(第3表!$C$7,LastVal492List,M49の２表!D23+1,0),"…")</f>
        <v>…</v>
      </c>
      <c r="E24" s="529" t="str">
        <f>IFERROR(VLOOKUP(第3表!$C$7,LastVal492List,M49の２表!E23+1,0),"…")</f>
        <v>…</v>
      </c>
      <c r="F24" s="529" t="str">
        <f>IFERROR(VLOOKUP(第3表!$C$7,LastVal492List,M49の２表!F23+1,0),"…")</f>
        <v>…</v>
      </c>
      <c r="G24" s="529" t="str">
        <f>IFERROR(VLOOKUP(第3表!$C$7,LastVal492List,M49の２表!G23+1,0),"…")</f>
        <v>…</v>
      </c>
      <c r="H24" s="529" t="str">
        <f>IFERROR(VLOOKUP(第3表!$C$7,LastVal492List,M49の２表!H23+1,0),"…")</f>
        <v>…</v>
      </c>
      <c r="I24" s="213" t="str">
        <f>IFERROR(VLOOKUP(第3表!$C$7,LastVal492List,M49の２表!I23+1,0),"…")</f>
        <v>…</v>
      </c>
      <c r="J24" s="94"/>
      <c r="Q24" s="76"/>
      <c r="S24" s="76"/>
      <c r="U24" s="76"/>
      <c r="V24" s="76"/>
      <c r="X24" s="102"/>
      <c r="Y24" s="102"/>
      <c r="Z24" s="102"/>
    </row>
    <row r="25" spans="2:37" ht="22.5" customHeight="1">
      <c r="B25" s="169" t="s">
        <v>100</v>
      </c>
      <c r="C25" s="49" t="s">
        <v>517</v>
      </c>
      <c r="D25" s="529" t="str">
        <f>IFERROR(VLOOKUP(第3表!$C$7,LastVal492List,M49の２表!D24+1,0),"…")</f>
        <v>…</v>
      </c>
      <c r="E25" s="529" t="str">
        <f>IFERROR(VLOOKUP(第3表!$C$7,LastVal492List,M49の２表!E24+1,0),"…")</f>
        <v>…</v>
      </c>
      <c r="F25" s="529" t="str">
        <f>IFERROR(VLOOKUP(第3表!$C$7,LastVal492List,M49の２表!F24+1,0),"…")</f>
        <v>…</v>
      </c>
      <c r="G25" s="529" t="str">
        <f>IFERROR(VLOOKUP(第3表!$C$7,LastVal492List,M49の２表!G24+1,0),"…")</f>
        <v>…</v>
      </c>
      <c r="H25" s="529" t="str">
        <f>IFERROR(VLOOKUP(第3表!$C$7,LastVal492List,M49の２表!H24+1,0),"…")</f>
        <v>…</v>
      </c>
      <c r="I25" s="213" t="str">
        <f>IFERROR(VLOOKUP(第3表!$C$7,LastVal492List,M49の２表!I24+1,0),"…")</f>
        <v>…</v>
      </c>
      <c r="M25"/>
      <c r="V25" s="76"/>
      <c r="X25" s="102"/>
      <c r="Y25" s="102"/>
      <c r="Z25" s="102"/>
    </row>
    <row r="26" spans="2:37" ht="22.5" customHeight="1">
      <c r="B26" s="169" t="s">
        <v>101</v>
      </c>
      <c r="C26" s="49" t="s">
        <v>13</v>
      </c>
      <c r="D26" s="529" t="str">
        <f>IFERROR(VLOOKUP(第3表!$C$7,LastVal492List,M49の２表!D25+1,0),"…")</f>
        <v>…</v>
      </c>
      <c r="E26" s="529" t="str">
        <f>IFERROR(VLOOKUP(第3表!$C$7,LastVal492List,M49の２表!E25+1,0),"…")</f>
        <v>…</v>
      </c>
      <c r="F26" s="529" t="str">
        <f>IFERROR(VLOOKUP(第3表!$C$7,LastVal492List,M49の２表!F25+1,0),"…")</f>
        <v>…</v>
      </c>
      <c r="G26" s="529" t="str">
        <f>IFERROR(VLOOKUP(第3表!$C$7,LastVal492List,M49の２表!G25+1,0),"…")</f>
        <v>…</v>
      </c>
      <c r="H26" s="529" t="str">
        <f>IFERROR(VLOOKUP(第3表!$C$7,LastVal492List,M49の２表!H25+1,0),"…")</f>
        <v>…</v>
      </c>
      <c r="I26" s="213" t="str">
        <f>IFERROR(VLOOKUP(第3表!$C$7,LastVal492List,M49の２表!I25+1,0),"…")</f>
        <v>…</v>
      </c>
      <c r="N26" s="94"/>
      <c r="O26" s="94"/>
      <c r="V26" s="76"/>
      <c r="X26" s="102"/>
      <c r="Y26" s="102"/>
      <c r="Z26" s="102"/>
    </row>
    <row r="27" spans="2:37" ht="22.5" customHeight="1">
      <c r="B27" s="170" t="s">
        <v>97</v>
      </c>
      <c r="C27" s="49" t="s">
        <v>14</v>
      </c>
      <c r="D27" s="529" t="str">
        <f>IFERROR(VLOOKUP(第3表!$C$7,LastVal492List,M49の２表!D26+1,0),"…")</f>
        <v>…</v>
      </c>
      <c r="E27" s="529" t="str">
        <f>IFERROR(VLOOKUP(第3表!$C$7,LastVal492List,M49の２表!E26+1,0),"…")</f>
        <v>…</v>
      </c>
      <c r="F27" s="529" t="str">
        <f>IFERROR(VLOOKUP(第3表!$C$7,LastVal492List,M49の２表!F26+1,0),"…")</f>
        <v>…</v>
      </c>
      <c r="G27" s="529" t="str">
        <f>IFERROR(VLOOKUP(第3表!$C$7,LastVal492List,M49の２表!G26+1,0),"…")</f>
        <v>…</v>
      </c>
      <c r="H27" s="529" t="str">
        <f>IFERROR(VLOOKUP(第3表!$C$7,LastVal492List,M49の２表!H26+1,0),"…")</f>
        <v>…</v>
      </c>
      <c r="I27" s="213" t="str">
        <f>IFERROR(VLOOKUP(第3表!$C$7,LastVal492List,M49の２表!I26+1,0),"…")</f>
        <v>…</v>
      </c>
      <c r="P27" s="177"/>
      <c r="Q27" s="177"/>
      <c r="V27" s="76"/>
      <c r="X27" s="102"/>
      <c r="Y27" s="102"/>
      <c r="Z27" s="102"/>
    </row>
    <row r="28" spans="2:37" ht="22.5" customHeight="1">
      <c r="B28" s="169" t="s">
        <v>98</v>
      </c>
      <c r="C28" s="49" t="s">
        <v>15</v>
      </c>
      <c r="D28" s="213" t="str">
        <f>IFERROR(VLOOKUP(第3表!$C$7,LastVal492List,M49の２表!D27+1,0),"…")</f>
        <v>…</v>
      </c>
      <c r="E28" s="213" t="str">
        <f>IFERROR(VLOOKUP(第3表!$C$7,LastVal492List,M49の２表!E27+1,0),"…")</f>
        <v>…</v>
      </c>
      <c r="F28" s="213" t="str">
        <f>IFERROR(VLOOKUP(第3表!$C$7,LastVal492List,M49の２表!F27+1,0),"…")</f>
        <v>…</v>
      </c>
      <c r="G28" s="213" t="str">
        <f>IFERROR(VLOOKUP(第3表!$C$7,LastVal492List,M49の２表!G27+1,0),"…")</f>
        <v>…</v>
      </c>
      <c r="H28" s="213" t="str">
        <f>IFERROR(VLOOKUP(第3表!$C$7,LastVal492List,M49の２表!H27+1,0),"…")</f>
        <v>…</v>
      </c>
      <c r="I28" s="213" t="str">
        <f>IFERROR(VLOOKUP(第3表!$C$7,LastVal492List,M49の２表!I27+1,0),"…")</f>
        <v>…</v>
      </c>
      <c r="V28" s="76"/>
      <c r="X28" s="102"/>
      <c r="Y28" s="102"/>
      <c r="Z28" s="102"/>
    </row>
    <row r="29" spans="2:37" ht="13.5">
      <c r="I29" s="94"/>
      <c r="V29" s="76"/>
      <c r="W29" s="76"/>
      <c r="X29" s="102"/>
    </row>
    <row r="30" spans="2:37" ht="13.5">
      <c r="B30" s="76" t="s">
        <v>518</v>
      </c>
      <c r="U30" s="76"/>
      <c r="V30" s="76"/>
      <c r="W30" s="102"/>
      <c r="X30" s="102"/>
    </row>
    <row r="31" spans="2:37" ht="15.95" customHeight="1">
      <c r="B31" s="83"/>
      <c r="C31" s="84"/>
      <c r="D31" s="85"/>
      <c r="E31" s="85"/>
      <c r="F31" s="96"/>
      <c r="G31" s="86"/>
      <c r="H31" s="530" t="s">
        <v>470</v>
      </c>
      <c r="I31" s="95"/>
      <c r="J31" s="95"/>
      <c r="K31" s="95"/>
      <c r="L31" s="86"/>
      <c r="M31" s="85"/>
      <c r="V31" s="76"/>
      <c r="Z31" s="76"/>
      <c r="AA31" s="102"/>
      <c r="AB31" s="102"/>
      <c r="AC31" s="102"/>
    </row>
    <row r="32" spans="2:37" ht="13.5">
      <c r="B32" s="87"/>
      <c r="C32" s="88"/>
      <c r="D32" s="531" t="s">
        <v>471</v>
      </c>
      <c r="E32" s="205" t="s">
        <v>472</v>
      </c>
      <c r="F32" s="531" t="s">
        <v>473</v>
      </c>
      <c r="G32" s="532" t="s">
        <v>474</v>
      </c>
      <c r="H32" s="533" t="s">
        <v>475</v>
      </c>
      <c r="I32" s="534" t="s">
        <v>478</v>
      </c>
      <c r="J32" s="202" t="s">
        <v>248</v>
      </c>
      <c r="K32" s="206"/>
      <c r="L32" s="203"/>
      <c r="M32" s="89" t="s">
        <v>71</v>
      </c>
      <c r="N32"/>
      <c r="V32" s="76"/>
      <c r="X32" s="76"/>
      <c r="Y32" s="76"/>
      <c r="Z32" s="76"/>
      <c r="AA32" s="102"/>
      <c r="AB32" s="102"/>
      <c r="AC32" s="102"/>
    </row>
    <row r="33" spans="2:32" ht="24">
      <c r="B33" s="87"/>
      <c r="C33" s="88"/>
      <c r="D33" s="90"/>
      <c r="E33" s="90"/>
      <c r="F33" s="90"/>
      <c r="G33" s="535" t="s">
        <v>479</v>
      </c>
      <c r="H33" s="207" t="s">
        <v>480</v>
      </c>
      <c r="I33" s="535" t="s">
        <v>482</v>
      </c>
      <c r="J33" s="205" t="s">
        <v>483</v>
      </c>
      <c r="K33" s="205" t="s">
        <v>484</v>
      </c>
      <c r="L33" s="205" t="s">
        <v>485</v>
      </c>
      <c r="M33" s="90"/>
      <c r="N33"/>
      <c r="V33" s="76"/>
      <c r="Y33" s="76"/>
      <c r="Z33" s="76"/>
      <c r="AA33" s="102"/>
      <c r="AB33" s="102"/>
      <c r="AC33" s="102"/>
    </row>
    <row r="34" spans="2:32" ht="14.25" customHeight="1">
      <c r="B34" s="91"/>
      <c r="C34" s="92"/>
      <c r="D34" s="26" t="s">
        <v>87</v>
      </c>
      <c r="E34" s="26" t="s">
        <v>5</v>
      </c>
      <c r="F34" s="26" t="s">
        <v>6</v>
      </c>
      <c r="G34" s="26" t="s">
        <v>7</v>
      </c>
      <c r="H34" s="26" t="s">
        <v>8</v>
      </c>
      <c r="I34" s="26" t="s">
        <v>9</v>
      </c>
      <c r="J34" s="26" t="s">
        <v>10</v>
      </c>
      <c r="K34" s="26" t="s">
        <v>11</v>
      </c>
      <c r="L34" s="26" t="s">
        <v>12</v>
      </c>
      <c r="M34" s="26" t="s">
        <v>13</v>
      </c>
      <c r="N34"/>
      <c r="V34" s="76"/>
      <c r="AA34" s="102"/>
    </row>
    <row r="35" spans="2:32" ht="20.100000000000001" customHeight="1">
      <c r="B35" s="169" t="s">
        <v>111</v>
      </c>
      <c r="C35" s="49" t="s">
        <v>519</v>
      </c>
      <c r="D35" s="529" t="str">
        <f>IFERROR(VLOOKUP(第3表!$C$7,LastVal492List,M49の２表!D34+1,0),"…")</f>
        <v>…</v>
      </c>
      <c r="E35" s="529" t="str">
        <f>IFERROR(VLOOKUP(第3表!$C$7,LastVal492List,M49の２表!E34+1,0),"…")</f>
        <v>…</v>
      </c>
      <c r="F35" s="529" t="str">
        <f>IFERROR(VLOOKUP(第3表!$C$7,LastVal492List,M49の２表!F34+1,0),"…")</f>
        <v>…</v>
      </c>
      <c r="G35" s="529" t="str">
        <f>IFERROR(VLOOKUP(第3表!$C$7,LastVal492List,M49の２表!G34+1,0),"…")</f>
        <v>…</v>
      </c>
      <c r="H35" s="529" t="str">
        <f>IFERROR(VLOOKUP(第3表!$C$7,LastVal492List,M49の２表!H34+1,0),"…")</f>
        <v>…</v>
      </c>
      <c r="I35" s="529" t="str">
        <f>IFERROR(VLOOKUP(第3表!$C$7,LastVal492List,M49の２表!I34+1,0),"…")</f>
        <v>…</v>
      </c>
      <c r="J35" s="529" t="str">
        <f>IFERROR(VLOOKUP(第3表!$C$7,LastVal492List,M49の２表!J34+1,0),"…")</f>
        <v>…</v>
      </c>
      <c r="K35" s="529" t="str">
        <f>IFERROR(VLOOKUP(第3表!$C$7,LastVal492List,M49の２表!K34+1,0),"…")</f>
        <v>…</v>
      </c>
      <c r="L35" s="529" t="str">
        <f>IFERROR(VLOOKUP(第3表!$C$7,LastVal492List,M49の２表!L34+1,0),"…")</f>
        <v>…</v>
      </c>
      <c r="M35" s="213" t="str">
        <f>IFERROR(VLOOKUP(第3表!$C$7,LastVal492List,M49の２表!M34+1,0),"…")</f>
        <v>…</v>
      </c>
      <c r="N35"/>
      <c r="V35" s="76"/>
    </row>
    <row r="36" spans="2:32" ht="20.100000000000001" customHeight="1">
      <c r="B36" s="169" t="s">
        <v>112</v>
      </c>
      <c r="C36" s="49" t="s">
        <v>73</v>
      </c>
      <c r="D36" s="529" t="str">
        <f>IFERROR(VLOOKUP(第3表!$C$7,LastVal492List,M49の２表!D35+1,0),"…")</f>
        <v>…</v>
      </c>
      <c r="E36" s="529" t="str">
        <f>IFERROR(VLOOKUP(第3表!$C$7,LastVal492List,M49の２表!E35+1,0),"…")</f>
        <v>…</v>
      </c>
      <c r="F36" s="529" t="str">
        <f>IFERROR(VLOOKUP(第3表!$C$7,LastVal492List,M49の２表!F35+1,0),"…")</f>
        <v>…</v>
      </c>
      <c r="G36" s="529" t="str">
        <f>IFERROR(VLOOKUP(第3表!$C$7,LastVal492List,M49の２表!G35+1,0),"…")</f>
        <v>…</v>
      </c>
      <c r="H36" s="529" t="str">
        <f>IFERROR(VLOOKUP(第3表!$C$7,LastVal492List,M49の２表!H35+1,0),"…")</f>
        <v>…</v>
      </c>
      <c r="I36" s="529" t="str">
        <f>IFERROR(VLOOKUP(第3表!$C$7,LastVal492List,M49の２表!I35+1,0),"…")</f>
        <v>…</v>
      </c>
      <c r="J36" s="529" t="str">
        <f>IFERROR(VLOOKUP(第3表!$C$7,LastVal492List,M49の２表!J35+1,0),"…")</f>
        <v>…</v>
      </c>
      <c r="K36" s="529" t="str">
        <f>IFERROR(VLOOKUP(第3表!$C$7,LastVal492List,M49の２表!K35+1,0),"…")</f>
        <v>…</v>
      </c>
      <c r="L36" s="529" t="str">
        <f>IFERROR(VLOOKUP(第3表!$C$7,LastVal492List,M49の２表!L35+1,0),"…")</f>
        <v>…</v>
      </c>
      <c r="M36" s="213" t="str">
        <f>IFERROR(VLOOKUP(第3表!$C$7,LastVal492List,M49の２表!M35+1,0),"…")</f>
        <v>…</v>
      </c>
      <c r="N36"/>
      <c r="V36" s="76"/>
    </row>
    <row r="37" spans="2:32" ht="20.100000000000001" customHeight="1">
      <c r="B37" s="169" t="s">
        <v>113</v>
      </c>
      <c r="C37" s="49" t="s">
        <v>18</v>
      </c>
      <c r="D37" s="529" t="str">
        <f>IFERROR(VLOOKUP(第3表!$C$7,LastVal492List,M49の２表!D36+1,0),"…")</f>
        <v>…</v>
      </c>
      <c r="E37" s="529" t="str">
        <f>IFERROR(VLOOKUP(第3表!$C$7,LastVal492List,M49の２表!E36+1,0),"…")</f>
        <v>…</v>
      </c>
      <c r="F37" s="529" t="str">
        <f>IFERROR(VLOOKUP(第3表!$C$7,LastVal492List,M49の２表!F36+1,0),"…")</f>
        <v>…</v>
      </c>
      <c r="G37" s="529" t="str">
        <f>IFERROR(VLOOKUP(第3表!$C$7,LastVal492List,M49の２表!G36+1,0),"…")</f>
        <v>…</v>
      </c>
      <c r="H37" s="529" t="str">
        <f>IFERROR(VLOOKUP(第3表!$C$7,LastVal492List,M49の２表!H36+1,0),"…")</f>
        <v>…</v>
      </c>
      <c r="I37" s="529" t="str">
        <f>IFERROR(VLOOKUP(第3表!$C$7,LastVal492List,M49の２表!I36+1,0),"…")</f>
        <v>…</v>
      </c>
      <c r="J37" s="529" t="str">
        <f>IFERROR(VLOOKUP(第3表!$C$7,LastVal492List,M49の２表!J36+1,0),"…")</f>
        <v>…</v>
      </c>
      <c r="K37" s="529" t="str">
        <f>IFERROR(VLOOKUP(第3表!$C$7,LastVal492List,M49の２表!K36+1,0),"…")</f>
        <v>…</v>
      </c>
      <c r="L37" s="529" t="str">
        <f>IFERROR(VLOOKUP(第3表!$C$7,LastVal492List,M49の２表!L36+1,0),"…")</f>
        <v>…</v>
      </c>
      <c r="M37" s="213" t="str">
        <f>IFERROR(VLOOKUP(第3表!$C$7,LastVal492List,M49の２表!M36+1,0),"…")</f>
        <v>…</v>
      </c>
      <c r="N37"/>
      <c r="O37"/>
      <c r="V37" s="76"/>
    </row>
    <row r="38" spans="2:32" ht="20.100000000000001" customHeight="1">
      <c r="B38" s="169" t="s">
        <v>114</v>
      </c>
      <c r="C38" s="49" t="s">
        <v>19</v>
      </c>
      <c r="D38" s="529" t="str">
        <f>IFERROR(VLOOKUP(第3表!$C$7,LastVal492List,M49の２表!D37+1,0),"…")</f>
        <v>…</v>
      </c>
      <c r="E38" s="529" t="str">
        <f>IFERROR(VLOOKUP(第3表!$C$7,LastVal492List,M49の２表!E37+1,0),"…")</f>
        <v>…</v>
      </c>
      <c r="F38" s="529" t="str">
        <f>IFERROR(VLOOKUP(第3表!$C$7,LastVal492List,M49の２表!F37+1,0),"…")</f>
        <v>…</v>
      </c>
      <c r="G38" s="529" t="str">
        <f>IFERROR(VLOOKUP(第3表!$C$7,LastVal492List,M49の２表!G37+1,0),"…")</f>
        <v>…</v>
      </c>
      <c r="H38" s="529" t="str">
        <f>IFERROR(VLOOKUP(第3表!$C$7,LastVal492List,M49の２表!H37+1,0),"…")</f>
        <v>…</v>
      </c>
      <c r="I38" s="529" t="str">
        <f>IFERROR(VLOOKUP(第3表!$C$7,LastVal492List,M49の２表!I37+1,0),"…")</f>
        <v>…</v>
      </c>
      <c r="J38" s="529" t="str">
        <f>IFERROR(VLOOKUP(第3表!$C$7,LastVal492List,M49の２表!J37+1,0),"…")</f>
        <v>…</v>
      </c>
      <c r="K38" s="529" t="str">
        <f>IFERROR(VLOOKUP(第3表!$C$7,LastVal492List,M49の２表!K37+1,0),"…")</f>
        <v>…</v>
      </c>
      <c r="L38" s="529" t="str">
        <f>IFERROR(VLOOKUP(第3表!$C$7,LastVal492List,M49の２表!L37+1,0),"…")</f>
        <v>…</v>
      </c>
      <c r="M38" s="213" t="str">
        <f>IFERROR(VLOOKUP(第3表!$C$7,LastVal492List,M49の２表!M37+1,0),"…")</f>
        <v>…</v>
      </c>
      <c r="N38"/>
      <c r="O38"/>
      <c r="V38" s="76"/>
    </row>
    <row r="39" spans="2:32" ht="20.100000000000001" customHeight="1">
      <c r="B39" s="169" t="s">
        <v>115</v>
      </c>
      <c r="C39" s="49" t="s">
        <v>20</v>
      </c>
      <c r="D39" s="529" t="str">
        <f>IFERROR(VLOOKUP(第3表!$C$7,LastVal492List,M49の２表!D38+1,0),"…")</f>
        <v>…</v>
      </c>
      <c r="E39" s="529" t="str">
        <f>IFERROR(VLOOKUP(第3表!$C$7,LastVal492List,M49の２表!E38+1,0),"…")</f>
        <v>…</v>
      </c>
      <c r="F39" s="529" t="str">
        <f>IFERROR(VLOOKUP(第3表!$C$7,LastVal492List,M49の２表!F38+1,0),"…")</f>
        <v>…</v>
      </c>
      <c r="G39" s="529" t="str">
        <f>IFERROR(VLOOKUP(第3表!$C$7,LastVal492List,M49の２表!G38+1,0),"…")</f>
        <v>…</v>
      </c>
      <c r="H39" s="529" t="str">
        <f>IFERROR(VLOOKUP(第3表!$C$7,LastVal492List,M49の２表!H38+1,0),"…")</f>
        <v>…</v>
      </c>
      <c r="I39" s="529" t="str">
        <f>IFERROR(VLOOKUP(第3表!$C$7,LastVal492List,M49の２表!I38+1,0),"…")</f>
        <v>…</v>
      </c>
      <c r="J39" s="529" t="str">
        <f>IFERROR(VLOOKUP(第3表!$C$7,LastVal492List,M49の２表!J38+1,0),"…")</f>
        <v>…</v>
      </c>
      <c r="K39" s="529" t="str">
        <f>IFERROR(VLOOKUP(第3表!$C$7,LastVal492List,M49の２表!K38+1,0),"…")</f>
        <v>…</v>
      </c>
      <c r="L39" s="529" t="str">
        <f>IFERROR(VLOOKUP(第3表!$C$7,LastVal492List,M49の２表!L38+1,0),"…")</f>
        <v>…</v>
      </c>
      <c r="M39" s="213" t="str">
        <f>IFERROR(VLOOKUP(第3表!$C$7,LastVal492List,M49の２表!M38+1,0),"…")</f>
        <v>…</v>
      </c>
      <c r="N39"/>
      <c r="O39"/>
      <c r="P39" s="101"/>
      <c r="Q39" s="101"/>
      <c r="R39" s="102"/>
      <c r="S39" s="102"/>
      <c r="U39" s="102"/>
      <c r="X39" s="103"/>
      <c r="Y39" s="103"/>
      <c r="Z39" s="104"/>
      <c r="AA39" s="104"/>
      <c r="AB39" s="104"/>
      <c r="AC39" s="104"/>
    </row>
    <row r="40" spans="2:32" ht="20.100000000000001" customHeight="1">
      <c r="B40" s="169" t="s">
        <v>116</v>
      </c>
      <c r="C40" s="49" t="s">
        <v>21</v>
      </c>
      <c r="D40" s="529" t="str">
        <f>IFERROR(VLOOKUP(第3表!$C$7,LastVal492List,M49の２表!D39+1,0),"…")</f>
        <v>…</v>
      </c>
      <c r="E40" s="529" t="str">
        <f>IFERROR(VLOOKUP(第3表!$C$7,LastVal492List,M49の２表!E39+1,0),"…")</f>
        <v>…</v>
      </c>
      <c r="F40" s="529" t="str">
        <f>IFERROR(VLOOKUP(第3表!$C$7,LastVal492List,M49の２表!F39+1,0),"…")</f>
        <v>…</v>
      </c>
      <c r="G40" s="529" t="str">
        <f>IFERROR(VLOOKUP(第3表!$C$7,LastVal492List,M49の２表!G39+1,0),"…")</f>
        <v>…</v>
      </c>
      <c r="H40" s="529" t="str">
        <f>IFERROR(VLOOKUP(第3表!$C$7,LastVal492List,M49の２表!H39+1,0),"…")</f>
        <v>…</v>
      </c>
      <c r="I40" s="529" t="str">
        <f>IFERROR(VLOOKUP(第3表!$C$7,LastVal492List,M49の２表!I39+1,0),"…")</f>
        <v>…</v>
      </c>
      <c r="J40" s="529" t="str">
        <f>IFERROR(VLOOKUP(第3表!$C$7,LastVal492List,M49の２表!J39+1,0),"…")</f>
        <v>…</v>
      </c>
      <c r="K40" s="529" t="str">
        <f>IFERROR(VLOOKUP(第3表!$C$7,LastVal492List,M49の２表!K39+1,0),"…")</f>
        <v>…</v>
      </c>
      <c r="L40" s="529" t="str">
        <f>IFERROR(VLOOKUP(第3表!$C$7,LastVal492List,M49の２表!L39+1,0),"…")</f>
        <v>…</v>
      </c>
      <c r="M40" s="213" t="str">
        <f>IFERROR(VLOOKUP(第3表!$C$7,LastVal492List,M49の２表!M39+1,0),"…")</f>
        <v>…</v>
      </c>
      <c r="N40"/>
      <c r="O40"/>
      <c r="P40" s="101"/>
      <c r="Q40" s="101"/>
      <c r="R40" s="102"/>
      <c r="S40" s="102"/>
      <c r="U40" s="102"/>
      <c r="V40" s="102"/>
      <c r="W40" s="102"/>
      <c r="X40" s="102"/>
      <c r="AA40" s="103"/>
      <c r="AB40" s="103"/>
      <c r="AC40" s="104"/>
      <c r="AD40" s="104"/>
      <c r="AE40" s="104"/>
      <c r="AF40" s="104"/>
    </row>
    <row r="41" spans="2:32" ht="20.100000000000001" customHeight="1">
      <c r="B41" s="169" t="s">
        <v>117</v>
      </c>
      <c r="C41" s="49" t="s">
        <v>22</v>
      </c>
      <c r="D41" s="529" t="str">
        <f>IFERROR(VLOOKUP(第3表!$C$7,LastVal492List,M49の２表!D40+1,0),"…")</f>
        <v>…</v>
      </c>
      <c r="E41" s="529" t="str">
        <f>IFERROR(VLOOKUP(第3表!$C$7,LastVal492List,M49の２表!E40+1,0),"…")</f>
        <v>…</v>
      </c>
      <c r="F41" s="529" t="str">
        <f>IFERROR(VLOOKUP(第3表!$C$7,LastVal492List,M49の２表!F40+1,0),"…")</f>
        <v>…</v>
      </c>
      <c r="G41" s="529" t="str">
        <f>IFERROR(VLOOKUP(第3表!$C$7,LastVal492List,M49の２表!G40+1,0),"…")</f>
        <v>…</v>
      </c>
      <c r="H41" s="529" t="str">
        <f>IFERROR(VLOOKUP(第3表!$C$7,LastVal492List,M49の２表!H40+1,0),"…")</f>
        <v>…</v>
      </c>
      <c r="I41" s="529" t="str">
        <f>IFERROR(VLOOKUP(第3表!$C$7,LastVal492List,M49の２表!I40+1,0),"…")</f>
        <v>…</v>
      </c>
      <c r="J41" s="529" t="str">
        <f>IFERROR(VLOOKUP(第3表!$C$7,LastVal492List,M49の２表!J40+1,0),"…")</f>
        <v>…</v>
      </c>
      <c r="K41" s="529" t="str">
        <f>IFERROR(VLOOKUP(第3表!$C$7,LastVal492List,M49の２表!K40+1,0),"…")</f>
        <v>…</v>
      </c>
      <c r="L41" s="529" t="str">
        <f>IFERROR(VLOOKUP(第3表!$C$7,LastVal492List,M49の２表!L40+1,0),"…")</f>
        <v>…</v>
      </c>
      <c r="M41" s="213" t="str">
        <f>IFERROR(VLOOKUP(第3表!$C$7,LastVal492List,M49の２表!M40+1,0),"…")</f>
        <v>…</v>
      </c>
      <c r="N41"/>
      <c r="O41"/>
      <c r="P41" s="101"/>
      <c r="Q41" s="101"/>
      <c r="R41" s="102"/>
      <c r="S41" s="102"/>
      <c r="U41" s="102"/>
      <c r="V41" s="102"/>
      <c r="W41" s="102"/>
      <c r="X41" s="102"/>
      <c r="Y41" s="102"/>
      <c r="AA41" s="103"/>
      <c r="AB41" s="103"/>
      <c r="AC41" s="104"/>
      <c r="AD41" s="104"/>
      <c r="AE41" s="104"/>
      <c r="AF41" s="104"/>
    </row>
    <row r="42" spans="2:32" ht="20.100000000000001" customHeight="1">
      <c r="B42" s="169" t="s">
        <v>118</v>
      </c>
      <c r="C42" s="49" t="s">
        <v>77</v>
      </c>
      <c r="D42" s="529" t="str">
        <f>IFERROR(VLOOKUP(第3表!$C$7,LastVal492List,M49の２表!D41+1,0),"…")</f>
        <v>…</v>
      </c>
      <c r="E42" s="529" t="str">
        <f>IFERROR(VLOOKUP(第3表!$C$7,LastVal492List,M49の２表!E41+1,0),"…")</f>
        <v>…</v>
      </c>
      <c r="F42" s="529" t="str">
        <f>IFERROR(VLOOKUP(第3表!$C$7,LastVal492List,M49の２表!F41+1,0),"…")</f>
        <v>…</v>
      </c>
      <c r="G42" s="529" t="str">
        <f>IFERROR(VLOOKUP(第3表!$C$7,LastVal492List,M49の２表!G41+1,0),"…")</f>
        <v>…</v>
      </c>
      <c r="H42" s="529" t="str">
        <f>IFERROR(VLOOKUP(第3表!$C$7,LastVal492List,M49の２表!H41+1,0),"…")</f>
        <v>…</v>
      </c>
      <c r="I42" s="529" t="str">
        <f>IFERROR(VLOOKUP(第3表!$C$7,LastVal492List,M49の２表!I41+1,0),"…")</f>
        <v>…</v>
      </c>
      <c r="J42" s="529" t="str">
        <f>IFERROR(VLOOKUP(第3表!$C$7,LastVal492List,M49の２表!J41+1,0),"…")</f>
        <v>…</v>
      </c>
      <c r="K42" s="529" t="str">
        <f>IFERROR(VLOOKUP(第3表!$C$7,LastVal492List,M49の２表!K41+1,0),"…")</f>
        <v>…</v>
      </c>
      <c r="L42" s="529" t="str">
        <f>IFERROR(VLOOKUP(第3表!$C$7,LastVal492List,M49の２表!L41+1,0),"…")</f>
        <v>…</v>
      </c>
      <c r="M42" s="213" t="str">
        <f>IFERROR(VLOOKUP(第3表!$C$7,LastVal492List,M49の２表!M41+1,0),"…")</f>
        <v>…</v>
      </c>
      <c r="N42"/>
      <c r="O42"/>
      <c r="P42" s="101"/>
      <c r="Q42" s="101"/>
      <c r="R42" s="102"/>
      <c r="S42" s="102"/>
      <c r="U42" s="102"/>
      <c r="V42" s="102"/>
      <c r="W42" s="102"/>
      <c r="X42" s="102"/>
      <c r="Y42" s="102"/>
      <c r="AA42" s="103"/>
      <c r="AB42" s="103"/>
      <c r="AC42" s="104"/>
      <c r="AD42" s="104"/>
      <c r="AE42" s="104"/>
      <c r="AF42" s="104"/>
    </row>
    <row r="43" spans="2:32" ht="20.100000000000001" customHeight="1">
      <c r="B43" s="169" t="s">
        <v>119</v>
      </c>
      <c r="C43" s="49" t="s">
        <v>78</v>
      </c>
      <c r="D43" s="529" t="str">
        <f>IFERROR(VLOOKUP(第3表!$C$7,LastVal492List,M49の２表!D42+1,0),"…")</f>
        <v>…</v>
      </c>
      <c r="E43" s="529" t="str">
        <f>IFERROR(VLOOKUP(第3表!$C$7,LastVal492List,M49の２表!E42+1,0),"…")</f>
        <v>…</v>
      </c>
      <c r="F43" s="529" t="str">
        <f>IFERROR(VLOOKUP(第3表!$C$7,LastVal492List,M49の２表!F42+1,0),"…")</f>
        <v>…</v>
      </c>
      <c r="G43" s="529" t="str">
        <f>IFERROR(VLOOKUP(第3表!$C$7,LastVal492List,M49の２表!G42+1,0),"…")</f>
        <v>…</v>
      </c>
      <c r="H43" s="529" t="str">
        <f>IFERROR(VLOOKUP(第3表!$C$7,LastVal492List,M49の２表!H42+1,0),"…")</f>
        <v>…</v>
      </c>
      <c r="I43" s="529" t="str">
        <f>IFERROR(VLOOKUP(第3表!$C$7,LastVal492List,M49の２表!I42+1,0),"…")</f>
        <v>…</v>
      </c>
      <c r="J43" s="529" t="str">
        <f>IFERROR(VLOOKUP(第3表!$C$7,LastVal492List,M49の２表!J42+1,0),"…")</f>
        <v>…</v>
      </c>
      <c r="K43" s="529" t="str">
        <f>IFERROR(VLOOKUP(第3表!$C$7,LastVal492List,M49の２表!K42+1,0),"…")</f>
        <v>…</v>
      </c>
      <c r="L43" s="529" t="str">
        <f>IFERROR(VLOOKUP(第3表!$C$7,LastVal492List,M49の２表!L42+1,0),"…")</f>
        <v>…</v>
      </c>
      <c r="M43" s="213" t="str">
        <f>IFERROR(VLOOKUP(第3表!$C$7,LastVal492List,M49の２表!M42+1,0),"…")</f>
        <v>…</v>
      </c>
      <c r="N43"/>
      <c r="O43"/>
      <c r="P43" s="101"/>
      <c r="Q43" s="101"/>
      <c r="R43" s="102"/>
      <c r="S43" s="102"/>
      <c r="U43" s="102"/>
      <c r="V43" s="102"/>
      <c r="W43" s="102"/>
      <c r="X43" s="102"/>
      <c r="Y43" s="102"/>
      <c r="AA43" s="103"/>
      <c r="AB43" s="103"/>
      <c r="AC43" s="104"/>
      <c r="AD43" s="104"/>
      <c r="AE43" s="104"/>
      <c r="AF43" s="104"/>
    </row>
    <row r="44" spans="2:32" ht="20.100000000000001" customHeight="1">
      <c r="B44" s="169" t="s">
        <v>120</v>
      </c>
      <c r="C44" s="49" t="s">
        <v>79</v>
      </c>
      <c r="D44" s="529" t="str">
        <f>IFERROR(VLOOKUP(第3表!$C$7,LastVal492List,M49の２表!D43+1,0),"…")</f>
        <v>…</v>
      </c>
      <c r="E44" s="529" t="str">
        <f>IFERROR(VLOOKUP(第3表!$C$7,LastVal492List,M49の２表!E43+1,0),"…")</f>
        <v>…</v>
      </c>
      <c r="F44" s="529" t="str">
        <f>IFERROR(VLOOKUP(第3表!$C$7,LastVal492List,M49の２表!F43+1,0),"…")</f>
        <v>…</v>
      </c>
      <c r="G44" s="529" t="str">
        <f>IFERROR(VLOOKUP(第3表!$C$7,LastVal492List,M49の２表!G43+1,0),"…")</f>
        <v>…</v>
      </c>
      <c r="H44" s="529" t="str">
        <f>IFERROR(VLOOKUP(第3表!$C$7,LastVal492List,M49の２表!H43+1,0),"…")</f>
        <v>…</v>
      </c>
      <c r="I44" s="529" t="str">
        <f>IFERROR(VLOOKUP(第3表!$C$7,LastVal492List,M49の２表!I43+1,0),"…")</f>
        <v>…</v>
      </c>
      <c r="J44" s="529" t="str">
        <f>IFERROR(VLOOKUP(第3表!$C$7,LastVal492List,M49の２表!J43+1,0),"…")</f>
        <v>…</v>
      </c>
      <c r="K44" s="529" t="str">
        <f>IFERROR(VLOOKUP(第3表!$C$7,LastVal492List,M49の２表!K43+1,0),"…")</f>
        <v>…</v>
      </c>
      <c r="L44" s="529" t="str">
        <f>IFERROR(VLOOKUP(第3表!$C$7,LastVal492List,M49の２表!L43+1,0),"…")</f>
        <v>…</v>
      </c>
      <c r="M44" s="213" t="str">
        <f>IFERROR(VLOOKUP(第3表!$C$7,LastVal492List,M49の２表!M43+1,0),"…")</f>
        <v>…</v>
      </c>
      <c r="N44"/>
      <c r="O44"/>
      <c r="P44" s="101"/>
      <c r="Q44" s="101"/>
      <c r="R44" s="102"/>
      <c r="S44" s="102"/>
      <c r="U44" s="102"/>
      <c r="V44" s="102"/>
      <c r="W44" s="102"/>
      <c r="X44" s="102"/>
      <c r="Y44" s="102"/>
      <c r="Z44" s="102"/>
      <c r="AA44" s="103"/>
      <c r="AB44" s="103"/>
      <c r="AC44" s="104"/>
      <c r="AD44" s="104"/>
      <c r="AE44" s="104"/>
      <c r="AF44" s="104"/>
    </row>
    <row r="45" spans="2:32" ht="20.100000000000001" customHeight="1">
      <c r="B45" s="169" t="s">
        <v>121</v>
      </c>
      <c r="C45" s="49" t="s">
        <v>80</v>
      </c>
      <c r="D45" s="529" t="str">
        <f>IFERROR(VLOOKUP(第3表!$C$7,LastVal492List,M49の２表!D44+1,0),"…")</f>
        <v>…</v>
      </c>
      <c r="E45" s="529" t="str">
        <f>IFERROR(VLOOKUP(第3表!$C$7,LastVal492List,M49の２表!E44+1,0),"…")</f>
        <v>…</v>
      </c>
      <c r="F45" s="529" t="str">
        <f>IFERROR(VLOOKUP(第3表!$C$7,LastVal492List,M49の２表!F44+1,0),"…")</f>
        <v>…</v>
      </c>
      <c r="G45" s="529" t="str">
        <f>IFERROR(VLOOKUP(第3表!$C$7,LastVal492List,M49の２表!G44+1,0),"…")</f>
        <v>…</v>
      </c>
      <c r="H45" s="529" t="str">
        <f>IFERROR(VLOOKUP(第3表!$C$7,LastVal492List,M49の２表!H44+1,0),"…")</f>
        <v>…</v>
      </c>
      <c r="I45" s="529" t="str">
        <f>IFERROR(VLOOKUP(第3表!$C$7,LastVal492List,M49の２表!I44+1,0),"…")</f>
        <v>…</v>
      </c>
      <c r="J45" s="529" t="str">
        <f>IFERROR(VLOOKUP(第3表!$C$7,LastVal492List,M49の２表!J44+1,0),"…")</f>
        <v>…</v>
      </c>
      <c r="K45" s="529" t="str">
        <f>IFERROR(VLOOKUP(第3表!$C$7,LastVal492List,M49の２表!K44+1,0),"…")</f>
        <v>…</v>
      </c>
      <c r="L45" s="529" t="str">
        <f>IFERROR(VLOOKUP(第3表!$C$7,LastVal492List,M49の２表!L44+1,0),"…")</f>
        <v>…</v>
      </c>
      <c r="M45" s="213" t="str">
        <f>IFERROR(VLOOKUP(第3表!$C$7,LastVal492List,M49の２表!M44+1,0),"…")</f>
        <v>…</v>
      </c>
      <c r="N45"/>
      <c r="O45"/>
      <c r="P45" s="105"/>
      <c r="Q45" s="105"/>
      <c r="R45" s="106"/>
      <c r="S45" s="106"/>
      <c r="U45" s="106"/>
      <c r="V45" s="102"/>
      <c r="W45" s="106"/>
      <c r="X45" s="106"/>
      <c r="Y45" s="106"/>
      <c r="Z45" s="106"/>
      <c r="AA45" s="99"/>
      <c r="AB45" s="99"/>
      <c r="AC45" s="100"/>
      <c r="AD45" s="100"/>
      <c r="AE45" s="100"/>
      <c r="AF45" s="100"/>
    </row>
    <row r="46" spans="2:32" ht="20.100000000000001" customHeight="1">
      <c r="B46" s="169" t="s">
        <v>122</v>
      </c>
      <c r="C46" s="49" t="s">
        <v>81</v>
      </c>
      <c r="D46" s="529" t="str">
        <f>IFERROR(VLOOKUP(第3表!$C$7,LastVal492List,M49の２表!D45+1,0),"…")</f>
        <v>…</v>
      </c>
      <c r="E46" s="529" t="str">
        <f>IFERROR(VLOOKUP(第3表!$C$7,LastVal492List,M49の２表!E45+1,0),"…")</f>
        <v>…</v>
      </c>
      <c r="F46" s="529" t="str">
        <f>IFERROR(VLOOKUP(第3表!$C$7,LastVal492List,M49の２表!F45+1,0),"…")</f>
        <v>…</v>
      </c>
      <c r="G46" s="529" t="str">
        <f>IFERROR(VLOOKUP(第3表!$C$7,LastVal492List,M49の２表!G45+1,0),"…")</f>
        <v>…</v>
      </c>
      <c r="H46" s="529" t="str">
        <f>IFERROR(VLOOKUP(第3表!$C$7,LastVal492List,M49の２表!H45+1,0),"…")</f>
        <v>…</v>
      </c>
      <c r="I46" s="529" t="str">
        <f>IFERROR(VLOOKUP(第3表!$C$7,LastVal492List,M49の２表!I45+1,0),"…")</f>
        <v>…</v>
      </c>
      <c r="J46" s="529" t="str">
        <f>IFERROR(VLOOKUP(第3表!$C$7,LastVal492List,M49の２表!J45+1,0),"…")</f>
        <v>…</v>
      </c>
      <c r="K46" s="529" t="str">
        <f>IFERROR(VLOOKUP(第3表!$C$7,LastVal492List,M49の２表!K45+1,0),"…")</f>
        <v>…</v>
      </c>
      <c r="L46" s="529" t="str">
        <f>IFERROR(VLOOKUP(第3表!$C$7,LastVal492List,M49の２表!L45+1,0),"…")</f>
        <v>…</v>
      </c>
      <c r="M46" s="213" t="str">
        <f>IFERROR(VLOOKUP(第3表!$C$7,LastVal492List,M49の２表!M45+1,0),"…")</f>
        <v>…</v>
      </c>
      <c r="N46"/>
      <c r="O46"/>
      <c r="P46" s="105"/>
      <c r="Q46" s="105"/>
      <c r="R46" s="106"/>
      <c r="S46" s="106"/>
      <c r="U46" s="106"/>
      <c r="V46" s="106"/>
      <c r="W46" s="106"/>
      <c r="X46" s="106"/>
      <c r="Y46" s="106"/>
      <c r="Z46" s="106"/>
      <c r="AA46" s="99"/>
      <c r="AB46" s="99"/>
      <c r="AC46" s="100"/>
      <c r="AD46" s="100"/>
      <c r="AE46" s="100"/>
      <c r="AF46" s="100"/>
    </row>
    <row r="47" spans="2:32" ht="20.100000000000001" customHeight="1">
      <c r="B47" s="169" t="s">
        <v>123</v>
      </c>
      <c r="C47" s="49" t="s">
        <v>82</v>
      </c>
      <c r="D47" s="529" t="str">
        <f>IFERROR(VLOOKUP(第3表!$C$7,LastVal492List,M49の２表!D46+1,0),"…")</f>
        <v>…</v>
      </c>
      <c r="E47" s="529" t="str">
        <f>IFERROR(VLOOKUP(第3表!$C$7,LastVal492List,M49の２表!E46+1,0),"…")</f>
        <v>…</v>
      </c>
      <c r="F47" s="529" t="str">
        <f>IFERROR(VLOOKUP(第3表!$C$7,LastVal492List,M49の２表!F46+1,0),"…")</f>
        <v>…</v>
      </c>
      <c r="G47" s="529" t="str">
        <f>IFERROR(VLOOKUP(第3表!$C$7,LastVal492List,M49の２表!G46+1,0),"…")</f>
        <v>…</v>
      </c>
      <c r="H47" s="529" t="str">
        <f>IFERROR(VLOOKUP(第3表!$C$7,LastVal492List,M49の２表!H46+1,0),"…")</f>
        <v>…</v>
      </c>
      <c r="I47" s="529" t="str">
        <f>IFERROR(VLOOKUP(第3表!$C$7,LastVal492List,M49の２表!I46+1,0),"…")</f>
        <v>…</v>
      </c>
      <c r="J47" s="529" t="str">
        <f>IFERROR(VLOOKUP(第3表!$C$7,LastVal492List,M49の２表!J46+1,0),"…")</f>
        <v>…</v>
      </c>
      <c r="K47" s="529" t="str">
        <f>IFERROR(VLOOKUP(第3表!$C$7,LastVal492List,M49の２表!K46+1,0),"…")</f>
        <v>…</v>
      </c>
      <c r="L47" s="529" t="str">
        <f>IFERROR(VLOOKUP(第3表!$C$7,LastVal492List,M49の２表!L46+1,0),"…")</f>
        <v>…</v>
      </c>
      <c r="M47" s="213" t="str">
        <f>IFERROR(VLOOKUP(第3表!$C$7,LastVal492List,M49の２表!M46+1,0),"…")</f>
        <v>…</v>
      </c>
      <c r="N47"/>
      <c r="O47"/>
      <c r="P47" s="102"/>
      <c r="Q47" s="102"/>
      <c r="R47" s="102"/>
      <c r="S47" s="102"/>
      <c r="U47" s="102"/>
      <c r="V47" s="106"/>
      <c r="W47" s="102"/>
      <c r="X47" s="102"/>
      <c r="Y47" s="102"/>
      <c r="Z47" s="102"/>
      <c r="AA47" s="107"/>
      <c r="AB47" s="107"/>
    </row>
    <row r="48" spans="2:32" ht="20.100000000000001" customHeight="1">
      <c r="B48" s="169" t="s">
        <v>124</v>
      </c>
      <c r="C48" s="49" t="s">
        <v>83</v>
      </c>
      <c r="D48" s="529" t="str">
        <f>IFERROR(VLOOKUP(第3表!$C$7,LastVal492List,M49の２表!D47+1,0),"…")</f>
        <v>…</v>
      </c>
      <c r="E48" s="529" t="str">
        <f>IFERROR(VLOOKUP(第3表!$C$7,LastVal492List,M49の２表!E47+1,0),"…")</f>
        <v>…</v>
      </c>
      <c r="F48" s="529" t="str">
        <f>IFERROR(VLOOKUP(第3表!$C$7,LastVal492List,M49の２表!F47+1,0),"…")</f>
        <v>…</v>
      </c>
      <c r="G48" s="529" t="str">
        <f>IFERROR(VLOOKUP(第3表!$C$7,LastVal492List,M49の２表!G47+1,0),"…")</f>
        <v>…</v>
      </c>
      <c r="H48" s="529" t="str">
        <f>IFERROR(VLOOKUP(第3表!$C$7,LastVal492List,M49の２表!H47+1,0),"…")</f>
        <v>…</v>
      </c>
      <c r="I48" s="529" t="str">
        <f>IFERROR(VLOOKUP(第3表!$C$7,LastVal492List,M49の２表!I47+1,0),"…")</f>
        <v>…</v>
      </c>
      <c r="J48" s="529" t="str">
        <f>IFERROR(VLOOKUP(第3表!$C$7,LastVal492List,M49の２表!J47+1,0),"…")</f>
        <v>…</v>
      </c>
      <c r="K48" s="529" t="str">
        <f>IFERROR(VLOOKUP(第3表!$C$7,LastVal492List,M49の２表!K47+1,0),"…")</f>
        <v>…</v>
      </c>
      <c r="L48" s="529" t="str">
        <f>IFERROR(VLOOKUP(第3表!$C$7,LastVal492List,M49の２表!L47+1,0),"…")</f>
        <v>…</v>
      </c>
      <c r="M48" s="213" t="str">
        <f>IFERROR(VLOOKUP(第3表!$C$7,LastVal492List,M49の２表!M47+1,0),"…")</f>
        <v>…</v>
      </c>
      <c r="N48"/>
      <c r="O48"/>
      <c r="P48" s="76"/>
      <c r="Q48" s="76"/>
      <c r="R48" s="76"/>
      <c r="S48" s="76"/>
      <c r="U48" s="76"/>
      <c r="V48" s="102"/>
      <c r="W48" s="76"/>
      <c r="X48" s="76"/>
      <c r="Y48" s="76"/>
      <c r="Z48" s="76"/>
    </row>
    <row r="49" spans="1:26" ht="20.100000000000001" customHeight="1">
      <c r="B49" s="169" t="s">
        <v>125</v>
      </c>
      <c r="C49" s="49" t="s">
        <v>84</v>
      </c>
      <c r="D49" s="529" t="str">
        <f>IFERROR(VLOOKUP(第3表!$C$7,LastVal492List,M49の２表!D48+1,0),"…")</f>
        <v>…</v>
      </c>
      <c r="E49" s="529" t="str">
        <f>IFERROR(VLOOKUP(第3表!$C$7,LastVal492List,M49の２表!E48+1,0),"…")</f>
        <v>…</v>
      </c>
      <c r="F49" s="529" t="str">
        <f>IFERROR(VLOOKUP(第3表!$C$7,LastVal492List,M49の２表!F48+1,0),"…")</f>
        <v>…</v>
      </c>
      <c r="G49" s="529" t="str">
        <f>IFERROR(VLOOKUP(第3表!$C$7,LastVal492List,M49の２表!G48+1,0),"…")</f>
        <v>…</v>
      </c>
      <c r="H49" s="529" t="str">
        <f>IFERROR(VLOOKUP(第3表!$C$7,LastVal492List,M49の２表!H48+1,0),"…")</f>
        <v>…</v>
      </c>
      <c r="I49" s="529" t="str">
        <f>IFERROR(VLOOKUP(第3表!$C$7,LastVal492List,M49の２表!I48+1,0),"…")</f>
        <v>…</v>
      </c>
      <c r="J49" s="529" t="str">
        <f>IFERROR(VLOOKUP(第3表!$C$7,LastVal492List,M49の２表!J48+1,0),"…")</f>
        <v>…</v>
      </c>
      <c r="K49" s="529" t="str">
        <f>IFERROR(VLOOKUP(第3表!$C$7,LastVal492List,M49の２表!K48+1,0),"…")</f>
        <v>…</v>
      </c>
      <c r="L49" s="529" t="str">
        <f>IFERROR(VLOOKUP(第3表!$C$7,LastVal492List,M49の２表!L48+1,0),"…")</f>
        <v>…</v>
      </c>
      <c r="M49" s="213" t="str">
        <f>IFERROR(VLOOKUP(第3表!$C$7,LastVal492List,M49の２表!M48+1,0),"…")</f>
        <v>…</v>
      </c>
      <c r="N49"/>
      <c r="O49"/>
      <c r="P49" s="76"/>
      <c r="Q49" s="76"/>
      <c r="R49" s="76"/>
      <c r="S49" s="76"/>
      <c r="U49" s="76"/>
      <c r="V49" s="76"/>
      <c r="W49" s="76"/>
      <c r="X49" s="76"/>
      <c r="Y49" s="76"/>
      <c r="Z49" s="76"/>
    </row>
    <row r="50" spans="1:26" ht="20.100000000000001" customHeight="1">
      <c r="B50" s="169" t="s">
        <v>126</v>
      </c>
      <c r="C50" s="49" t="s">
        <v>85</v>
      </c>
      <c r="D50" s="529" t="str">
        <f>IFERROR(VLOOKUP(第3表!$C$7,LastVal492List,M49の２表!D49+1,0),"…")</f>
        <v>…</v>
      </c>
      <c r="E50" s="529" t="str">
        <f>IFERROR(VLOOKUP(第3表!$C$7,LastVal492List,M49の２表!E49+1,0),"…")</f>
        <v>…</v>
      </c>
      <c r="F50" s="529" t="str">
        <f>IFERROR(VLOOKUP(第3表!$C$7,LastVal492List,M49の２表!F49+1,0),"…")</f>
        <v>…</v>
      </c>
      <c r="G50" s="529" t="str">
        <f>IFERROR(VLOOKUP(第3表!$C$7,LastVal492List,M49の２表!G49+1,0),"…")</f>
        <v>…</v>
      </c>
      <c r="H50" s="529" t="str">
        <f>IFERROR(VLOOKUP(第3表!$C$7,LastVal492List,M49の２表!H49+1,0),"…")</f>
        <v>…</v>
      </c>
      <c r="I50" s="529" t="str">
        <f>IFERROR(VLOOKUP(第3表!$C$7,LastVal492List,M49の２表!I49+1,0),"…")</f>
        <v>…</v>
      </c>
      <c r="J50" s="529" t="str">
        <f>IFERROR(VLOOKUP(第3表!$C$7,LastVal492List,M49の２表!J49+1,0),"…")</f>
        <v>…</v>
      </c>
      <c r="K50" s="529" t="str">
        <f>IFERROR(VLOOKUP(第3表!$C$7,LastVal492List,M49の２表!K49+1,0),"…")</f>
        <v>…</v>
      </c>
      <c r="L50" s="529" t="str">
        <f>IFERROR(VLOOKUP(第3表!$C$7,LastVal492List,M49の２表!L49+1,0),"…")</f>
        <v>…</v>
      </c>
      <c r="M50" s="213" t="str">
        <f>IFERROR(VLOOKUP(第3表!$C$7,LastVal492List,M49の２表!M49+1,0),"…")</f>
        <v>…</v>
      </c>
      <c r="N50"/>
      <c r="O50"/>
      <c r="V50" s="76"/>
    </row>
    <row r="51" spans="1:26" ht="20.100000000000001" customHeight="1">
      <c r="B51" s="169" t="s">
        <v>127</v>
      </c>
      <c r="C51" s="49" t="s">
        <v>86</v>
      </c>
      <c r="D51" s="529" t="str">
        <f>IFERROR(VLOOKUP(第3表!$C$7,LastVal492List,M49の２表!D50+1,0),"…")</f>
        <v>…</v>
      </c>
      <c r="E51" s="529" t="str">
        <f>IFERROR(VLOOKUP(第3表!$C$7,LastVal492List,M49の２表!E50+1,0),"…")</f>
        <v>…</v>
      </c>
      <c r="F51" s="529" t="str">
        <f>IFERROR(VLOOKUP(第3表!$C$7,LastVal492List,M49の２表!F50+1,0),"…")</f>
        <v>…</v>
      </c>
      <c r="G51" s="529" t="str">
        <f>IFERROR(VLOOKUP(第3表!$C$7,LastVal492List,M49の２表!G50+1,0),"…")</f>
        <v>…</v>
      </c>
      <c r="H51" s="529" t="str">
        <f>IFERROR(VLOOKUP(第3表!$C$7,LastVal492List,M49の２表!H50+1,0),"…")</f>
        <v>…</v>
      </c>
      <c r="I51" s="529" t="str">
        <f>IFERROR(VLOOKUP(第3表!$C$7,LastVal492List,M49の２表!I50+1,0),"…")</f>
        <v>…</v>
      </c>
      <c r="J51" s="529" t="str">
        <f>IFERROR(VLOOKUP(第3表!$C$7,LastVal492List,M49の２表!J50+1,0),"…")</f>
        <v>…</v>
      </c>
      <c r="K51" s="529" t="str">
        <f>IFERROR(VLOOKUP(第3表!$C$7,LastVal492List,M49の２表!K50+1,0),"…")</f>
        <v>…</v>
      </c>
      <c r="L51" s="529" t="str">
        <f>IFERROR(VLOOKUP(第3表!$C$7,LastVal492List,M49の２表!L50+1,0),"…")</f>
        <v>…</v>
      </c>
      <c r="M51" s="213" t="str">
        <f>IFERROR(VLOOKUP(第3表!$C$7,LastVal492List,M49の２表!M50+1,0),"…")</f>
        <v>…</v>
      </c>
      <c r="N51"/>
      <c r="O51"/>
    </row>
    <row r="52" spans="1:26" ht="20.100000000000001" customHeight="1">
      <c r="B52" s="169" t="s">
        <v>128</v>
      </c>
      <c r="C52" s="49" t="s">
        <v>94</v>
      </c>
      <c r="D52" s="529" t="str">
        <f>IFERROR(VLOOKUP(第3表!$C$7,LastVal492List,M49の２表!D51+1,0),"…")</f>
        <v>…</v>
      </c>
      <c r="E52" s="529" t="str">
        <f>IFERROR(VLOOKUP(第3表!$C$7,LastVal492List,M49の２表!E51+1,0),"…")</f>
        <v>…</v>
      </c>
      <c r="F52" s="529" t="str">
        <f>IFERROR(VLOOKUP(第3表!$C$7,LastVal492List,M49の２表!F51+1,0),"…")</f>
        <v>…</v>
      </c>
      <c r="G52" s="529" t="str">
        <f>IFERROR(VLOOKUP(第3表!$C$7,LastVal492List,M49の２表!G51+1,0),"…")</f>
        <v>…</v>
      </c>
      <c r="H52" s="529" t="str">
        <f>IFERROR(VLOOKUP(第3表!$C$7,LastVal492List,M49の２表!H51+1,0),"…")</f>
        <v>…</v>
      </c>
      <c r="I52" s="529" t="str">
        <f>IFERROR(VLOOKUP(第3表!$C$7,LastVal492List,M49の２表!I51+1,0),"…")</f>
        <v>…</v>
      </c>
      <c r="J52" s="529" t="str">
        <f>IFERROR(VLOOKUP(第3表!$C$7,LastVal492List,M49の２表!J51+1,0),"…")</f>
        <v>…</v>
      </c>
      <c r="K52" s="529" t="str">
        <f>IFERROR(VLOOKUP(第3表!$C$7,LastVal492List,M49の２表!K51+1,0),"…")</f>
        <v>…</v>
      </c>
      <c r="L52" s="529" t="str">
        <f>IFERROR(VLOOKUP(第3表!$C$7,LastVal492List,M49の２表!L51+1,0),"…")</f>
        <v>…</v>
      </c>
      <c r="M52" s="213" t="str">
        <f>IFERROR(VLOOKUP(第3表!$C$7,LastVal492List,M49の２表!M51+1,0),"…")</f>
        <v>…</v>
      </c>
      <c r="N52"/>
      <c r="O52"/>
    </row>
    <row r="53" spans="1:26" ht="20.100000000000001" customHeight="1">
      <c r="B53" s="169" t="s">
        <v>129</v>
      </c>
      <c r="C53" s="49" t="s">
        <v>105</v>
      </c>
      <c r="D53" s="529" t="str">
        <f>IFERROR(VLOOKUP(第3表!$C$7,LastVal492List,M49の２表!D52+1,0),"…")</f>
        <v>…</v>
      </c>
      <c r="E53" s="529" t="str">
        <f>IFERROR(VLOOKUP(第3表!$C$7,LastVal492List,M49の２表!E52+1,0),"…")</f>
        <v>…</v>
      </c>
      <c r="F53" s="529" t="str">
        <f>IFERROR(VLOOKUP(第3表!$C$7,LastVal492List,M49の２表!F52+1,0),"…")</f>
        <v>…</v>
      </c>
      <c r="G53" s="529" t="str">
        <f>IFERROR(VLOOKUP(第3表!$C$7,LastVal492List,M49の２表!G52+1,0),"…")</f>
        <v>…</v>
      </c>
      <c r="H53" s="529" t="str">
        <f>IFERROR(VLOOKUP(第3表!$C$7,LastVal492List,M49の２表!H52+1,0),"…")</f>
        <v>…</v>
      </c>
      <c r="I53" s="529" t="str">
        <f>IFERROR(VLOOKUP(第3表!$C$7,LastVal492List,M49の２表!I52+1,0),"…")</f>
        <v>…</v>
      </c>
      <c r="J53" s="529" t="str">
        <f>IFERROR(VLOOKUP(第3表!$C$7,LastVal492List,M49の２表!J52+1,0),"…")</f>
        <v>…</v>
      </c>
      <c r="K53" s="529" t="str">
        <f>IFERROR(VLOOKUP(第3表!$C$7,LastVal492List,M49の２表!K52+1,0),"…")</f>
        <v>…</v>
      </c>
      <c r="L53" s="529" t="str">
        <f>IFERROR(VLOOKUP(第3表!$C$7,LastVal492List,M49の２表!L52+1,0),"…")</f>
        <v>…</v>
      </c>
      <c r="M53" s="213" t="str">
        <f>IFERROR(VLOOKUP(第3表!$C$7,LastVal492List,M49の２表!M52+1,0),"…")</f>
        <v>…</v>
      </c>
      <c r="N53"/>
      <c r="O53"/>
    </row>
    <row r="54" spans="1:26" ht="20.100000000000001" customHeight="1">
      <c r="B54" s="169" t="s">
        <v>71</v>
      </c>
      <c r="C54" s="49" t="s">
        <v>106</v>
      </c>
      <c r="D54" s="213" t="str">
        <f>IFERROR(VLOOKUP(第3表!$C$7,LastVal492List,M49の２表!D53+1,0),"…")</f>
        <v>…</v>
      </c>
      <c r="E54" s="213" t="str">
        <f>IFERROR(VLOOKUP(第3表!$C$7,LastVal492List,M49の２表!E53+1,0),"…")</f>
        <v>…</v>
      </c>
      <c r="F54" s="213" t="str">
        <f>IFERROR(VLOOKUP(第3表!$C$7,LastVal492List,M49の２表!F53+1,0),"…")</f>
        <v>…</v>
      </c>
      <c r="G54" s="213" t="str">
        <f>IFERROR(VLOOKUP(第3表!$C$7,LastVal492List,M49の２表!G53+1,0),"…")</f>
        <v>…</v>
      </c>
      <c r="H54" s="213" t="str">
        <f>IFERROR(VLOOKUP(第3表!$C$7,LastVal492List,M49の２表!H53+1,0),"…")</f>
        <v>…</v>
      </c>
      <c r="I54" s="213" t="str">
        <f>IFERROR(VLOOKUP(第3表!$C$7,LastVal492List,M49の２表!I53+1,0),"…")</f>
        <v>…</v>
      </c>
      <c r="J54" s="213" t="str">
        <f>IFERROR(VLOOKUP(第3表!$C$7,LastVal492List,M49の２表!J53+1,0),"…")</f>
        <v>…</v>
      </c>
      <c r="K54" s="213" t="str">
        <f>IFERROR(VLOOKUP(第3表!$C$7,LastVal492List,M49の２表!K53+1,0),"…")</f>
        <v>…</v>
      </c>
      <c r="L54" s="213" t="str">
        <f>IFERROR(VLOOKUP(第3表!$C$7,LastVal492List,M49の２表!L53+1,0),"…")</f>
        <v>…</v>
      </c>
      <c r="M54" s="213" t="str">
        <f>IFERROR(VLOOKUP(第3表!$C$7,LastVal492List,M49の２表!M53+1,0),"…")</f>
        <v>…</v>
      </c>
      <c r="N54"/>
      <c r="O54"/>
    </row>
    <row r="55" spans="1:26" ht="13.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</row>
    <row r="56" spans="1:26" ht="13.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</row>
    <row r="57" spans="1:26" ht="13.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</row>
    <row r="69" spans="10:10" ht="13.5">
      <c r="J69" s="76"/>
    </row>
    <row r="70" spans="10:10" ht="13.5">
      <c r="J70" s="76"/>
    </row>
    <row r="71" spans="10:10" ht="13.5">
      <c r="J71" s="76"/>
    </row>
    <row r="72" spans="10:10" ht="13.5">
      <c r="J72" s="76"/>
    </row>
    <row r="73" spans="10:10" ht="13.5">
      <c r="J73" s="76"/>
    </row>
    <row r="74" spans="10:10" ht="13.5">
      <c r="J74" s="76"/>
    </row>
    <row r="75" spans="10:10" ht="13.5">
      <c r="J75" s="76"/>
    </row>
    <row r="76" spans="10:10" ht="13.5">
      <c r="J76" s="76"/>
    </row>
    <row r="77" spans="10:10" ht="13.5">
      <c r="J77" s="76"/>
    </row>
    <row r="78" spans="10:10" ht="13.5">
      <c r="J78" s="76"/>
    </row>
    <row r="79" spans="10:10" ht="13.5">
      <c r="J79" s="76"/>
    </row>
    <row r="80" spans="10:10" ht="13.5">
      <c r="J80" s="76"/>
    </row>
  </sheetData>
  <sheetProtection selectLockedCells="1"/>
  <mergeCells count="2">
    <mergeCell ref="M4:M6"/>
    <mergeCell ref="N5:R5"/>
  </mergeCells>
  <phoneticPr fontId="11"/>
  <printOptions horizontalCentered="1"/>
  <pageMargins left="0.39370078740157483" right="0.39370078740157483" top="0.59055118110236227" bottom="0.59055118110236227" header="0.27559055118110237" footer="0.27559055118110237"/>
  <pageSetup paperSize="8" scale="50" orientation="landscape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5B87B-860D-4E40-B2E3-C98FC2DBBB09}">
  <sheetPr codeName="Sheet26">
    <pageSetUpPr fitToPage="1"/>
  </sheetPr>
  <dimension ref="A1:AT89"/>
  <sheetViews>
    <sheetView showGridLines="0" view="pageBreakPreview" zoomScale="85" zoomScaleNormal="85" zoomScaleSheetLayoutView="85" workbookViewId="0"/>
  </sheetViews>
  <sheetFormatPr defaultColWidth="9" defaultRowHeight="12"/>
  <cols>
    <col min="1" max="1" width="2.125" style="291" customWidth="1"/>
    <col min="2" max="2" width="16.375" style="291" customWidth="1"/>
    <col min="3" max="3" width="6.125" style="291" customWidth="1"/>
    <col min="4" max="33" width="10.5" style="291" customWidth="1"/>
    <col min="34" max="36" width="12.625" style="291" customWidth="1"/>
    <col min="37" max="16384" width="9" style="291"/>
  </cols>
  <sheetData>
    <row r="1" spans="1:34" ht="9" customHeight="1">
      <c r="A1" s="288"/>
      <c r="B1" s="288"/>
      <c r="C1" s="289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90"/>
      <c r="X1" s="290"/>
      <c r="Y1" s="290"/>
      <c r="Z1" s="290"/>
      <c r="AA1" s="290"/>
      <c r="AB1" s="290"/>
      <c r="AC1" s="290"/>
      <c r="AD1" s="290"/>
      <c r="AE1" s="290"/>
      <c r="AF1" s="290"/>
      <c r="AG1" s="290"/>
      <c r="AH1" s="290"/>
    </row>
    <row r="2" spans="1:34" ht="21.75" customHeight="1">
      <c r="A2" s="292"/>
      <c r="B2" s="292"/>
      <c r="C2" s="292"/>
      <c r="D2" s="292"/>
      <c r="E2" s="293"/>
      <c r="F2" s="290"/>
      <c r="G2" s="294"/>
      <c r="H2" s="288"/>
      <c r="I2" s="288"/>
      <c r="J2" s="290"/>
      <c r="K2" s="290"/>
      <c r="P2" s="288"/>
      <c r="Q2" s="387" t="s">
        <v>406</v>
      </c>
      <c r="R2" s="288"/>
      <c r="S2" s="294"/>
      <c r="T2" s="290"/>
      <c r="U2" s="294"/>
      <c r="V2" s="296"/>
      <c r="W2" s="290"/>
      <c r="X2" s="290"/>
      <c r="Y2" s="290"/>
      <c r="Z2" s="290"/>
      <c r="AA2" s="290"/>
      <c r="AB2" s="290"/>
      <c r="AC2" s="290"/>
      <c r="AD2" s="295"/>
      <c r="AE2" s="288"/>
      <c r="AF2" s="288"/>
      <c r="AG2" s="288"/>
      <c r="AH2" s="290"/>
    </row>
    <row r="3" spans="1:34" ht="14.25" customHeight="1">
      <c r="A3" s="288"/>
      <c r="B3" s="297"/>
      <c r="C3" s="297"/>
      <c r="D3" s="297"/>
      <c r="E3" s="289"/>
      <c r="F3" s="290"/>
      <c r="G3" s="288"/>
      <c r="H3" s="288"/>
      <c r="I3" s="294"/>
      <c r="J3" s="290"/>
      <c r="K3" s="290"/>
      <c r="P3" s="288"/>
      <c r="Q3" s="384" t="s">
        <v>401</v>
      </c>
      <c r="R3" s="288"/>
      <c r="S3" s="294"/>
      <c r="T3" s="294"/>
      <c r="U3" s="294"/>
      <c r="V3" s="294"/>
      <c r="W3" s="290"/>
      <c r="X3" s="290"/>
      <c r="Y3" s="290"/>
      <c r="Z3" s="290"/>
      <c r="AA3" s="290"/>
      <c r="AB3" s="290"/>
      <c r="AC3" s="290"/>
      <c r="AD3" s="805" t="s">
        <v>315</v>
      </c>
      <c r="AE3" s="805"/>
      <c r="AF3" s="805"/>
      <c r="AG3" s="805"/>
      <c r="AH3" s="290"/>
    </row>
    <row r="4" spans="1:34" ht="14.25" customHeight="1">
      <c r="A4" s="288"/>
      <c r="B4" s="288"/>
      <c r="C4" s="289"/>
      <c r="D4" s="288"/>
      <c r="E4" s="290"/>
      <c r="F4" s="290"/>
      <c r="G4" s="288"/>
      <c r="H4" s="288"/>
      <c r="I4" s="288"/>
      <c r="J4" s="290"/>
      <c r="K4" s="290"/>
      <c r="P4" s="288"/>
      <c r="Q4" s="288"/>
      <c r="R4" s="288"/>
      <c r="S4" s="290"/>
      <c r="T4" s="290"/>
      <c r="U4" s="290"/>
      <c r="V4" s="290"/>
      <c r="W4" s="290"/>
      <c r="X4" s="290"/>
      <c r="Y4" s="290"/>
      <c r="Z4" s="290"/>
      <c r="AA4" s="290"/>
      <c r="AB4" s="290"/>
      <c r="AC4" s="290"/>
      <c r="AD4" s="805"/>
      <c r="AE4" s="805"/>
      <c r="AF4" s="805"/>
      <c r="AG4" s="805"/>
      <c r="AH4" s="290"/>
    </row>
    <row r="5" spans="1:34" ht="14.25" customHeight="1">
      <c r="A5" s="289"/>
      <c r="B5" s="289"/>
      <c r="C5" s="289"/>
      <c r="D5" s="289"/>
      <c r="E5" s="294"/>
      <c r="F5" s="294"/>
      <c r="G5" s="298"/>
      <c r="H5" s="294"/>
      <c r="I5" s="294"/>
      <c r="J5" s="290"/>
      <c r="K5" s="290"/>
      <c r="P5" s="294"/>
      <c r="Q5" s="294"/>
      <c r="R5" s="294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805"/>
      <c r="AE5" s="805"/>
      <c r="AF5" s="805"/>
      <c r="AG5" s="805"/>
      <c r="AH5" s="290"/>
    </row>
    <row r="6" spans="1:34" ht="14.25" customHeight="1">
      <c r="A6" s="289"/>
      <c r="B6" s="289"/>
      <c r="C6" s="289"/>
      <c r="D6" s="289"/>
      <c r="E6" s="294"/>
      <c r="F6" s="294"/>
      <c r="G6" s="298"/>
      <c r="H6" s="294"/>
      <c r="I6" s="294"/>
      <c r="J6" s="290"/>
      <c r="K6" s="290"/>
      <c r="P6" s="294"/>
      <c r="Q6" s="294"/>
      <c r="R6" s="294"/>
      <c r="S6" s="290"/>
      <c r="T6" s="290"/>
      <c r="U6" s="290"/>
      <c r="V6" s="290"/>
      <c r="W6" s="290"/>
      <c r="X6" s="290"/>
      <c r="Y6" s="290"/>
      <c r="Z6" s="290"/>
      <c r="AA6" s="290"/>
      <c r="AB6" s="290"/>
      <c r="AC6" s="290"/>
      <c r="AD6" s="806"/>
      <c r="AE6" s="806"/>
      <c r="AF6" s="806"/>
      <c r="AG6" s="806"/>
      <c r="AH6" s="290"/>
    </row>
    <row r="7" spans="1:34" ht="17.25" customHeight="1">
      <c r="A7" s="288"/>
      <c r="B7" s="299" t="s">
        <v>403</v>
      </c>
      <c r="C7" s="300"/>
      <c r="D7" s="301"/>
      <c r="E7" s="290"/>
      <c r="F7" s="290"/>
      <c r="G7" s="298"/>
      <c r="H7" s="294"/>
      <c r="I7" s="294"/>
      <c r="J7" s="290"/>
      <c r="K7" s="290"/>
      <c r="P7" s="294"/>
      <c r="Q7" s="294"/>
      <c r="R7" s="294"/>
      <c r="S7" s="290"/>
      <c r="T7" s="290"/>
      <c r="U7" s="290"/>
      <c r="V7" s="290"/>
      <c r="W7" s="290"/>
      <c r="X7" s="290"/>
      <c r="Y7" s="290"/>
      <c r="Z7" s="290"/>
      <c r="AA7" s="290"/>
      <c r="AB7" s="290"/>
      <c r="AC7" s="290"/>
      <c r="AD7" s="302" t="str">
        <f>"令和      "&amp;DBCS(LEFTB(B7,2))&amp;"     年度分報告"</f>
        <v>令和      ０７     年度分報告</v>
      </c>
      <c r="AE7" s="303"/>
      <c r="AF7" s="303"/>
      <c r="AG7" s="302"/>
      <c r="AH7" s="290"/>
    </row>
    <row r="8" spans="1:34" ht="14.25" customHeight="1">
      <c r="A8" s="296"/>
      <c r="B8" s="304" t="s">
        <v>279</v>
      </c>
      <c r="C8" s="294"/>
      <c r="D8" s="294"/>
      <c r="E8" s="305"/>
      <c r="F8" s="294"/>
      <c r="G8" s="298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4"/>
      <c r="V8" s="296"/>
      <c r="W8" s="290"/>
      <c r="X8" s="290"/>
      <c r="Y8" s="290"/>
      <c r="Z8" s="290"/>
      <c r="AA8" s="290"/>
      <c r="AB8" s="290"/>
      <c r="AC8" s="290"/>
      <c r="AD8" s="290"/>
      <c r="AE8" s="290"/>
      <c r="AF8" s="290"/>
      <c r="AG8" s="290"/>
      <c r="AH8" s="290"/>
    </row>
    <row r="9" spans="1:34" s="317" customFormat="1" ht="21" customHeight="1">
      <c r="B9" s="322" t="s">
        <v>350</v>
      </c>
      <c r="C9" s="322"/>
      <c r="D9" s="322"/>
      <c r="E9" s="322"/>
      <c r="F9" s="322"/>
      <c r="G9" s="323"/>
      <c r="N9" s="385"/>
      <c r="O9" s="385"/>
      <c r="P9" s="385"/>
      <c r="Q9" s="385"/>
      <c r="R9" s="385"/>
    </row>
    <row r="10" spans="1:34" s="317" customFormat="1" ht="21" customHeight="1">
      <c r="B10" s="762" t="s">
        <v>351</v>
      </c>
      <c r="C10" s="763"/>
      <c r="D10" s="763"/>
      <c r="E10" s="763"/>
      <c r="F10" s="764"/>
      <c r="G10" s="324"/>
      <c r="H10" s="326"/>
      <c r="I10" s="326"/>
      <c r="J10" s="326"/>
      <c r="N10" s="385"/>
      <c r="O10" s="385"/>
      <c r="P10" s="385"/>
      <c r="Q10" s="385"/>
    </row>
    <row r="11" spans="1:34" s="317" customFormat="1" ht="21" customHeight="1">
      <c r="B11" s="762" t="s">
        <v>352</v>
      </c>
      <c r="C11" s="763"/>
      <c r="D11" s="763"/>
      <c r="E11" s="763"/>
      <c r="F11" s="764"/>
      <c r="G11" s="324"/>
      <c r="H11" s="321"/>
      <c r="I11" s="321"/>
      <c r="J11" s="321"/>
      <c r="K11" s="321"/>
      <c r="L11" s="321"/>
      <c r="N11" s="385"/>
      <c r="O11" s="385"/>
      <c r="P11" s="385"/>
      <c r="Q11" s="385"/>
    </row>
    <row r="12" spans="1:34" s="317" customFormat="1" ht="21" customHeight="1">
      <c r="B12" s="762" t="s">
        <v>353</v>
      </c>
      <c r="C12" s="763"/>
      <c r="D12" s="763"/>
      <c r="E12" s="763"/>
      <c r="F12" s="764"/>
      <c r="G12" s="324"/>
      <c r="H12" s="320"/>
      <c r="I12" s="320"/>
      <c r="J12" s="320"/>
      <c r="K12" s="320"/>
      <c r="L12" s="320"/>
      <c r="M12" s="327"/>
      <c r="N12" s="385"/>
      <c r="O12" s="385"/>
      <c r="P12" s="385"/>
      <c r="Q12" s="385"/>
    </row>
    <row r="13" spans="1:34" s="317" customFormat="1" ht="21" customHeight="1">
      <c r="B13" s="318"/>
      <c r="C13" s="318"/>
      <c r="D13" s="319"/>
      <c r="E13" s="328"/>
      <c r="F13" s="328"/>
      <c r="G13" s="320"/>
      <c r="H13" s="320"/>
      <c r="I13" s="320"/>
      <c r="J13" s="320"/>
      <c r="K13" s="320"/>
      <c r="L13" s="320"/>
      <c r="M13" s="327"/>
    </row>
    <row r="14" spans="1:34" s="317" customFormat="1" ht="21" customHeight="1">
      <c r="B14" s="325" t="s">
        <v>354</v>
      </c>
      <c r="C14" s="318"/>
      <c r="D14" s="318"/>
      <c r="E14" s="318"/>
      <c r="F14" s="318"/>
    </row>
    <row r="15" spans="1:34" s="7" customFormat="1" ht="21.75" customHeight="1">
      <c r="B15" s="71" t="s">
        <v>356</v>
      </c>
    </row>
    <row r="16" spans="1:34" s="7" customFormat="1" ht="18" customHeight="1">
      <c r="B16" s="365"/>
      <c r="C16" s="391"/>
      <c r="D16" s="510"/>
      <c r="E16" s="470"/>
      <c r="F16" s="803" t="s">
        <v>398</v>
      </c>
      <c r="G16" s="804"/>
      <c r="H16" s="470"/>
      <c r="I16" s="470"/>
      <c r="J16" s="470"/>
      <c r="K16" s="396"/>
      <c r="L16" s="396"/>
      <c r="M16" s="396"/>
      <c r="N16" s="396"/>
      <c r="O16" s="392" t="s">
        <v>272</v>
      </c>
      <c r="P16" s="394"/>
      <c r="Q16" s="392" t="s">
        <v>273</v>
      </c>
      <c r="R16" s="393"/>
      <c r="S16" s="394"/>
      <c r="T16" s="396"/>
      <c r="U16" s="396"/>
      <c r="V16" s="395" t="s">
        <v>274</v>
      </c>
      <c r="W16" s="393"/>
      <c r="X16" s="393"/>
      <c r="Y16" s="393"/>
      <c r="Z16" s="393"/>
      <c r="AA16" s="394"/>
      <c r="AB16" s="396"/>
      <c r="AC16" s="396"/>
      <c r="AD16" s="396"/>
      <c r="AE16" s="396"/>
      <c r="AF16" s="396"/>
    </row>
    <row r="17" spans="2:37" s="7" customFormat="1" ht="18" customHeight="1">
      <c r="B17" s="369"/>
      <c r="C17" s="370"/>
      <c r="D17" s="397"/>
      <c r="E17" s="810"/>
      <c r="F17" s="396"/>
      <c r="G17" s="396"/>
      <c r="H17" s="397"/>
      <c r="I17" s="397"/>
      <c r="J17" s="397"/>
      <c r="K17" s="397"/>
      <c r="L17" s="397"/>
      <c r="M17" s="397"/>
      <c r="N17" s="397"/>
      <c r="O17" s="396"/>
      <c r="P17" s="396"/>
      <c r="Q17" s="396"/>
      <c r="R17" s="396"/>
      <c r="S17" s="365"/>
      <c r="T17" s="397"/>
      <c r="U17" s="397"/>
      <c r="V17" s="395" t="s">
        <v>275</v>
      </c>
      <c r="W17" s="393"/>
      <c r="X17" s="394"/>
      <c r="Y17" s="395" t="s">
        <v>276</v>
      </c>
      <c r="Z17" s="393"/>
      <c r="AA17" s="394"/>
      <c r="AB17" s="397"/>
      <c r="AC17" s="397"/>
      <c r="AD17" s="397"/>
      <c r="AE17" s="397"/>
      <c r="AF17" s="397"/>
    </row>
    <row r="18" spans="2:37" s="7" customFormat="1" ht="73.5" customHeight="1">
      <c r="B18" s="369"/>
      <c r="C18" s="370"/>
      <c r="D18" s="397"/>
      <c r="E18" s="811"/>
      <c r="F18" s="397"/>
      <c r="G18" s="397"/>
      <c r="H18" s="397"/>
      <c r="I18" s="397"/>
      <c r="J18" s="397"/>
      <c r="K18" s="397"/>
      <c r="L18" s="397"/>
      <c r="M18" s="397"/>
      <c r="N18" s="397"/>
      <c r="O18" s="397"/>
      <c r="P18" s="397"/>
      <c r="Q18" s="397"/>
      <c r="R18" s="397"/>
      <c r="S18" s="369"/>
      <c r="T18" s="397"/>
      <c r="U18" s="397"/>
      <c r="V18" s="396"/>
      <c r="W18" s="396"/>
      <c r="X18" s="396"/>
      <c r="Y18" s="396"/>
      <c r="Z18" s="396"/>
      <c r="AA18" s="396"/>
      <c r="AB18" s="397"/>
      <c r="AC18" s="397"/>
      <c r="AD18" s="397"/>
      <c r="AE18" s="397"/>
      <c r="AF18" s="397"/>
    </row>
    <row r="19" spans="2:37" s="7" customFormat="1">
      <c r="B19" s="373"/>
      <c r="C19" s="374"/>
      <c r="D19" s="364" t="s">
        <v>4</v>
      </c>
      <c r="E19" s="364" t="s">
        <v>5</v>
      </c>
      <c r="F19" s="364" t="s">
        <v>6</v>
      </c>
      <c r="G19" s="364" t="s">
        <v>7</v>
      </c>
      <c r="H19" s="364" t="s">
        <v>8</v>
      </c>
      <c r="I19" s="364" t="s">
        <v>9</v>
      </c>
      <c r="J19" s="364" t="s">
        <v>10</v>
      </c>
      <c r="K19" s="364" t="s">
        <v>11</v>
      </c>
      <c r="L19" s="364" t="s">
        <v>12</v>
      </c>
      <c r="M19" s="364" t="s">
        <v>13</v>
      </c>
      <c r="N19" s="364" t="s">
        <v>14</v>
      </c>
      <c r="O19" s="364" t="s">
        <v>15</v>
      </c>
      <c r="P19" s="364" t="s">
        <v>16</v>
      </c>
      <c r="Q19" s="364" t="s">
        <v>17</v>
      </c>
      <c r="R19" s="364" t="s">
        <v>18</v>
      </c>
      <c r="S19" s="364" t="s">
        <v>19</v>
      </c>
      <c r="T19" s="364" t="s">
        <v>20</v>
      </c>
      <c r="U19" s="364" t="s">
        <v>21</v>
      </c>
      <c r="V19" s="364" t="s">
        <v>22</v>
      </c>
      <c r="W19" s="364" t="s">
        <v>77</v>
      </c>
      <c r="X19" s="364" t="s">
        <v>78</v>
      </c>
      <c r="Y19" s="364" t="s">
        <v>79</v>
      </c>
      <c r="Z19" s="364" t="s">
        <v>80</v>
      </c>
      <c r="AA19" s="364" t="s">
        <v>81</v>
      </c>
      <c r="AB19" s="364" t="s">
        <v>82</v>
      </c>
      <c r="AC19" s="364" t="s">
        <v>83</v>
      </c>
      <c r="AD19" s="364" t="s">
        <v>84</v>
      </c>
      <c r="AE19" s="364" t="s">
        <v>85</v>
      </c>
      <c r="AF19" s="364" t="s">
        <v>86</v>
      </c>
    </row>
    <row r="20" spans="2:37" s="7" customFormat="1" ht="22.5" customHeight="1">
      <c r="B20" s="398" t="s">
        <v>99</v>
      </c>
      <c r="C20" s="376" t="s">
        <v>26</v>
      </c>
      <c r="D20" s="399">
        <v>1</v>
      </c>
      <c r="E20" s="399">
        <v>2</v>
      </c>
      <c r="F20" s="399">
        <v>3</v>
      </c>
      <c r="G20" s="399">
        <v>4</v>
      </c>
      <c r="H20" s="399">
        <v>5</v>
      </c>
      <c r="I20" s="399">
        <v>6</v>
      </c>
      <c r="J20" s="399">
        <v>7</v>
      </c>
      <c r="K20" s="399">
        <v>8</v>
      </c>
      <c r="L20" s="399">
        <v>9</v>
      </c>
      <c r="M20" s="399">
        <v>10</v>
      </c>
      <c r="N20" s="399">
        <v>11</v>
      </c>
      <c r="O20" s="399">
        <v>12</v>
      </c>
      <c r="P20" s="399">
        <v>13</v>
      </c>
      <c r="Q20" s="399">
        <v>14</v>
      </c>
      <c r="R20" s="399">
        <v>15</v>
      </c>
      <c r="S20" s="399">
        <v>16</v>
      </c>
      <c r="T20" s="399">
        <v>17</v>
      </c>
      <c r="U20" s="399">
        <v>18</v>
      </c>
      <c r="V20" s="399">
        <v>19</v>
      </c>
      <c r="W20" s="399">
        <v>20</v>
      </c>
      <c r="X20" s="399">
        <v>21</v>
      </c>
      <c r="Y20" s="399">
        <v>22</v>
      </c>
      <c r="Z20" s="399">
        <v>23</v>
      </c>
      <c r="AA20" s="399">
        <v>24</v>
      </c>
      <c r="AB20" s="399">
        <v>25</v>
      </c>
      <c r="AC20" s="399">
        <v>26</v>
      </c>
      <c r="AD20" s="399">
        <v>27</v>
      </c>
      <c r="AE20" s="399">
        <v>28</v>
      </c>
      <c r="AF20" s="399">
        <v>29</v>
      </c>
    </row>
    <row r="21" spans="2:37" s="7" customFormat="1" ht="22.5" customHeight="1">
      <c r="B21" s="375" t="s">
        <v>100</v>
      </c>
      <c r="C21" s="376" t="s">
        <v>27</v>
      </c>
      <c r="D21" s="399">
        <v>30</v>
      </c>
      <c r="E21" s="399">
        <v>31</v>
      </c>
      <c r="F21" s="399">
        <v>32</v>
      </c>
      <c r="G21" s="399">
        <v>33</v>
      </c>
      <c r="H21" s="399">
        <v>34</v>
      </c>
      <c r="I21" s="399">
        <v>35</v>
      </c>
      <c r="J21" s="399">
        <v>36</v>
      </c>
      <c r="K21" s="399">
        <v>37</v>
      </c>
      <c r="L21" s="399">
        <v>38</v>
      </c>
      <c r="M21" s="399">
        <v>39</v>
      </c>
      <c r="N21" s="399">
        <v>40</v>
      </c>
      <c r="O21" s="399">
        <v>41</v>
      </c>
      <c r="P21" s="399">
        <v>42</v>
      </c>
      <c r="Q21" s="399">
        <v>43</v>
      </c>
      <c r="R21" s="399">
        <v>44</v>
      </c>
      <c r="S21" s="399">
        <v>45</v>
      </c>
      <c r="T21" s="399">
        <v>46</v>
      </c>
      <c r="U21" s="399">
        <v>47</v>
      </c>
      <c r="V21" s="399">
        <v>48</v>
      </c>
      <c r="W21" s="399">
        <v>49</v>
      </c>
      <c r="X21" s="399">
        <v>50</v>
      </c>
      <c r="Y21" s="399">
        <v>51</v>
      </c>
      <c r="Z21" s="399">
        <v>52</v>
      </c>
      <c r="AA21" s="399">
        <v>53</v>
      </c>
      <c r="AB21" s="399">
        <v>54</v>
      </c>
      <c r="AC21" s="399">
        <v>55</v>
      </c>
      <c r="AD21" s="399">
        <v>56</v>
      </c>
      <c r="AE21" s="399">
        <v>57</v>
      </c>
      <c r="AF21" s="399">
        <v>58</v>
      </c>
    </row>
    <row r="22" spans="2:37" s="7" customFormat="1" ht="22.5" customHeight="1">
      <c r="B22" s="375" t="s">
        <v>101</v>
      </c>
      <c r="C22" s="376" t="s">
        <v>28</v>
      </c>
      <c r="D22" s="399">
        <v>59</v>
      </c>
      <c r="E22" s="399">
        <v>60</v>
      </c>
      <c r="F22" s="399">
        <v>61</v>
      </c>
      <c r="G22" s="399">
        <v>62</v>
      </c>
      <c r="H22" s="399">
        <v>63</v>
      </c>
      <c r="I22" s="399">
        <v>64</v>
      </c>
      <c r="J22" s="399">
        <v>65</v>
      </c>
      <c r="K22" s="399">
        <v>66</v>
      </c>
      <c r="L22" s="399">
        <v>67</v>
      </c>
      <c r="M22" s="399">
        <v>68</v>
      </c>
      <c r="N22" s="399">
        <v>69</v>
      </c>
      <c r="O22" s="399">
        <v>70</v>
      </c>
      <c r="P22" s="399">
        <v>71</v>
      </c>
      <c r="Q22" s="399">
        <v>72</v>
      </c>
      <c r="R22" s="399">
        <v>73</v>
      </c>
      <c r="S22" s="399">
        <v>74</v>
      </c>
      <c r="T22" s="399">
        <v>75</v>
      </c>
      <c r="U22" s="399">
        <v>76</v>
      </c>
      <c r="V22" s="399">
        <v>77</v>
      </c>
      <c r="W22" s="399">
        <v>78</v>
      </c>
      <c r="X22" s="399">
        <v>79</v>
      </c>
      <c r="Y22" s="399">
        <v>80</v>
      </c>
      <c r="Z22" s="399">
        <v>81</v>
      </c>
      <c r="AA22" s="399">
        <v>82</v>
      </c>
      <c r="AB22" s="399">
        <v>83</v>
      </c>
      <c r="AC22" s="399">
        <v>84</v>
      </c>
      <c r="AD22" s="399">
        <v>85</v>
      </c>
      <c r="AE22" s="399">
        <v>86</v>
      </c>
      <c r="AF22" s="399">
        <v>87</v>
      </c>
      <c r="AG22"/>
    </row>
    <row r="23" spans="2:37" s="7" customFormat="1" ht="22.5" customHeight="1">
      <c r="B23" s="400" t="s">
        <v>97</v>
      </c>
      <c r="C23" s="376" t="s">
        <v>29</v>
      </c>
      <c r="D23" s="399">
        <v>88</v>
      </c>
      <c r="E23" s="399">
        <v>89</v>
      </c>
      <c r="F23" s="399">
        <v>90</v>
      </c>
      <c r="G23" s="399">
        <v>91</v>
      </c>
      <c r="H23" s="399">
        <v>92</v>
      </c>
      <c r="I23" s="399">
        <v>93</v>
      </c>
      <c r="J23" s="399">
        <v>94</v>
      </c>
      <c r="K23" s="399">
        <v>95</v>
      </c>
      <c r="L23" s="399">
        <v>96</v>
      </c>
      <c r="M23" s="399">
        <v>97</v>
      </c>
      <c r="N23" s="399">
        <v>98</v>
      </c>
      <c r="O23" s="399">
        <v>99</v>
      </c>
      <c r="P23" s="399">
        <v>100</v>
      </c>
      <c r="Q23" s="399">
        <v>101</v>
      </c>
      <c r="R23" s="399">
        <v>102</v>
      </c>
      <c r="S23" s="399">
        <v>103</v>
      </c>
      <c r="T23" s="399">
        <v>104</v>
      </c>
      <c r="U23" s="399">
        <v>105</v>
      </c>
      <c r="V23" s="399">
        <v>106</v>
      </c>
      <c r="W23" s="399">
        <v>107</v>
      </c>
      <c r="X23" s="399">
        <v>108</v>
      </c>
      <c r="Y23" s="399">
        <v>109</v>
      </c>
      <c r="Z23" s="399">
        <v>110</v>
      </c>
      <c r="AA23" s="399">
        <v>111</v>
      </c>
      <c r="AB23" s="399">
        <v>112</v>
      </c>
      <c r="AC23" s="399">
        <v>113</v>
      </c>
      <c r="AD23" s="399">
        <v>114</v>
      </c>
      <c r="AE23" s="399">
        <v>115</v>
      </c>
      <c r="AF23" s="399">
        <v>116</v>
      </c>
      <c r="AG23"/>
    </row>
    <row r="24" spans="2:37" s="7" customFormat="1" ht="22.5" customHeight="1">
      <c r="B24" s="375" t="s">
        <v>98</v>
      </c>
      <c r="C24" s="376" t="s">
        <v>30</v>
      </c>
      <c r="D24" s="399">
        <v>117</v>
      </c>
      <c r="E24" s="399">
        <v>118</v>
      </c>
      <c r="F24" s="399">
        <v>119</v>
      </c>
      <c r="G24" s="399">
        <v>120</v>
      </c>
      <c r="H24" s="399">
        <v>121</v>
      </c>
      <c r="I24" s="399">
        <v>122</v>
      </c>
      <c r="J24" s="399">
        <v>123</v>
      </c>
      <c r="K24" s="399">
        <v>124</v>
      </c>
      <c r="L24" s="399">
        <v>125</v>
      </c>
      <c r="M24" s="399">
        <v>126</v>
      </c>
      <c r="N24" s="399">
        <v>127</v>
      </c>
      <c r="O24" s="399">
        <v>128</v>
      </c>
      <c r="P24" s="399">
        <v>129</v>
      </c>
      <c r="Q24" s="399">
        <v>130</v>
      </c>
      <c r="R24" s="399">
        <v>131</v>
      </c>
      <c r="S24" s="399">
        <v>132</v>
      </c>
      <c r="T24" s="399">
        <v>133</v>
      </c>
      <c r="U24" s="399">
        <v>134</v>
      </c>
      <c r="V24" s="399">
        <v>135</v>
      </c>
      <c r="W24" s="399">
        <v>136</v>
      </c>
      <c r="X24" s="399">
        <v>137</v>
      </c>
      <c r="Y24" s="399">
        <v>138</v>
      </c>
      <c r="Z24" s="399">
        <v>139</v>
      </c>
      <c r="AA24" s="399">
        <v>140</v>
      </c>
      <c r="AB24" s="399">
        <v>141</v>
      </c>
      <c r="AC24" s="399">
        <v>142</v>
      </c>
      <c r="AD24" s="399">
        <v>143</v>
      </c>
      <c r="AE24" s="399">
        <v>144</v>
      </c>
      <c r="AF24" s="399">
        <v>145</v>
      </c>
      <c r="AG24"/>
    </row>
    <row r="25" spans="2:37" s="7" customFormat="1" ht="12" customHeight="1">
      <c r="AC25" s="94"/>
      <c r="AJ25"/>
      <c r="AK25"/>
    </row>
    <row r="26" spans="2:37" s="317" customFormat="1" ht="21" customHeight="1">
      <c r="B26" s="325" t="s">
        <v>354</v>
      </c>
      <c r="C26" s="318"/>
      <c r="D26" s="318"/>
      <c r="E26" s="318"/>
      <c r="F26" s="318"/>
    </row>
    <row r="27" spans="2:37" s="7" customFormat="1" ht="21" customHeight="1">
      <c r="B27" s="71" t="s">
        <v>376</v>
      </c>
    </row>
    <row r="28" spans="2:37" s="7" customFormat="1" ht="32.1" customHeight="1">
      <c r="B28" s="480"/>
      <c r="C28" s="368"/>
      <c r="D28" s="769" t="s">
        <v>362</v>
      </c>
      <c r="E28" s="770"/>
      <c r="F28" s="769" t="s">
        <v>365</v>
      </c>
      <c r="G28" s="770"/>
      <c r="H28" s="769" t="s">
        <v>363</v>
      </c>
      <c r="I28" s="770"/>
      <c r="J28" s="769" t="s">
        <v>366</v>
      </c>
      <c r="K28" s="770"/>
      <c r="L28" s="769" t="s">
        <v>364</v>
      </c>
      <c r="M28" s="770"/>
      <c r="N28" s="771" t="s">
        <v>98</v>
      </c>
      <c r="O28" s="772"/>
      <c r="V28" s="98"/>
      <c r="AK28"/>
    </row>
    <row r="29" spans="2:37" s="7" customFormat="1" ht="28.5" customHeight="1">
      <c r="B29" s="793" t="s">
        <v>359</v>
      </c>
      <c r="C29" s="370"/>
      <c r="D29" s="363" t="s">
        <v>360</v>
      </c>
      <c r="E29" s="363" t="s">
        <v>361</v>
      </c>
      <c r="F29" s="363" t="s">
        <v>360</v>
      </c>
      <c r="G29" s="363" t="s">
        <v>361</v>
      </c>
      <c r="H29" s="363" t="s">
        <v>360</v>
      </c>
      <c r="I29" s="363" t="s">
        <v>361</v>
      </c>
      <c r="J29" s="363" t="s">
        <v>360</v>
      </c>
      <c r="K29" s="363" t="s">
        <v>361</v>
      </c>
      <c r="L29" s="363" t="s">
        <v>360</v>
      </c>
      <c r="M29" s="363" t="s">
        <v>361</v>
      </c>
      <c r="N29" s="363" t="s">
        <v>360</v>
      </c>
      <c r="O29" s="363" t="s">
        <v>361</v>
      </c>
      <c r="V29" s="98"/>
      <c r="AK29"/>
    </row>
    <row r="30" spans="2:37" s="7" customFormat="1" ht="12" customHeight="1">
      <c r="B30" s="795"/>
      <c r="C30" s="374"/>
      <c r="D30" s="364" t="s">
        <v>4</v>
      </c>
      <c r="E30" s="364" t="s">
        <v>5</v>
      </c>
      <c r="F30" s="364" t="s">
        <v>6</v>
      </c>
      <c r="G30" s="364" t="s">
        <v>7</v>
      </c>
      <c r="H30" s="364" t="s">
        <v>8</v>
      </c>
      <c r="I30" s="364" t="s">
        <v>9</v>
      </c>
      <c r="J30" s="364" t="s">
        <v>10</v>
      </c>
      <c r="K30" s="364" t="s">
        <v>11</v>
      </c>
      <c r="L30" s="364" t="s">
        <v>12</v>
      </c>
      <c r="M30" s="364" t="s">
        <v>13</v>
      </c>
      <c r="N30" s="364" t="s">
        <v>14</v>
      </c>
      <c r="O30" s="364" t="s">
        <v>15</v>
      </c>
      <c r="Q30" s="176"/>
      <c r="V30" s="76"/>
      <c r="W30" s="99"/>
      <c r="X30" s="99"/>
    </row>
    <row r="31" spans="2:37" s="7" customFormat="1" ht="22.5" customHeight="1">
      <c r="B31" s="398" t="s">
        <v>99</v>
      </c>
      <c r="C31" s="376" t="s">
        <v>31</v>
      </c>
      <c r="D31" s="263">
        <v>146</v>
      </c>
      <c r="E31" s="263">
        <v>147</v>
      </c>
      <c r="F31" s="263">
        <v>148</v>
      </c>
      <c r="G31" s="263">
        <v>149</v>
      </c>
      <c r="H31" s="263">
        <v>150</v>
      </c>
      <c r="I31" s="263">
        <v>151</v>
      </c>
      <c r="J31" s="263">
        <v>152</v>
      </c>
      <c r="K31" s="263">
        <v>153</v>
      </c>
      <c r="L31" s="263">
        <v>154</v>
      </c>
      <c r="M31" s="263">
        <v>155</v>
      </c>
      <c r="N31" s="263">
        <v>156</v>
      </c>
      <c r="O31" s="263">
        <v>157</v>
      </c>
      <c r="P31" s="94"/>
      <c r="V31" s="76"/>
      <c r="X31" s="102"/>
      <c r="Y31" s="102"/>
      <c r="Z31" s="102"/>
    </row>
    <row r="32" spans="2:37" s="7" customFormat="1" ht="22.5" customHeight="1">
      <c r="B32" s="375" t="s">
        <v>100</v>
      </c>
      <c r="C32" s="376" t="s">
        <v>13</v>
      </c>
      <c r="D32" s="263">
        <v>158</v>
      </c>
      <c r="E32" s="263">
        <v>159</v>
      </c>
      <c r="F32" s="263">
        <v>160</v>
      </c>
      <c r="G32" s="263">
        <v>161</v>
      </c>
      <c r="H32" s="263">
        <v>162</v>
      </c>
      <c r="I32" s="263">
        <v>163</v>
      </c>
      <c r="J32" s="263">
        <v>164</v>
      </c>
      <c r="K32" s="263">
        <v>165</v>
      </c>
      <c r="L32" s="263">
        <v>166</v>
      </c>
      <c r="M32" s="263">
        <v>167</v>
      </c>
      <c r="N32" s="263">
        <v>168</v>
      </c>
      <c r="O32" s="263">
        <v>169</v>
      </c>
      <c r="S32"/>
      <c r="V32" s="76"/>
      <c r="X32" s="102"/>
      <c r="Y32" s="102"/>
      <c r="Z32" s="102"/>
    </row>
    <row r="33" spans="2:43" s="7" customFormat="1" ht="22.5" customHeight="1">
      <c r="B33" s="375" t="s">
        <v>101</v>
      </c>
      <c r="C33" s="376" t="s">
        <v>14</v>
      </c>
      <c r="D33" s="263">
        <v>170</v>
      </c>
      <c r="E33" s="263">
        <v>171</v>
      </c>
      <c r="F33" s="263">
        <v>172</v>
      </c>
      <c r="G33" s="263">
        <v>173</v>
      </c>
      <c r="H33" s="263">
        <v>174</v>
      </c>
      <c r="I33" s="263">
        <v>175</v>
      </c>
      <c r="J33" s="263">
        <v>176</v>
      </c>
      <c r="K33" s="263">
        <v>177</v>
      </c>
      <c r="L33" s="263">
        <v>178</v>
      </c>
      <c r="M33" s="263">
        <v>179</v>
      </c>
      <c r="N33" s="263">
        <v>180</v>
      </c>
      <c r="O33" s="263">
        <v>181</v>
      </c>
      <c r="T33" s="94"/>
      <c r="U33" s="94"/>
      <c r="V33" s="76"/>
      <c r="X33" s="102"/>
      <c r="Y33" s="102"/>
      <c r="Z33" s="102"/>
    </row>
    <row r="34" spans="2:43" s="7" customFormat="1" ht="22.5" customHeight="1">
      <c r="B34" s="398" t="s">
        <v>97</v>
      </c>
      <c r="C34" s="376" t="s">
        <v>15</v>
      </c>
      <c r="D34" s="263">
        <v>182</v>
      </c>
      <c r="E34" s="263">
        <v>183</v>
      </c>
      <c r="F34" s="263">
        <v>184</v>
      </c>
      <c r="G34" s="263">
        <v>185</v>
      </c>
      <c r="H34" s="263">
        <v>186</v>
      </c>
      <c r="I34" s="263">
        <v>187</v>
      </c>
      <c r="J34" s="263">
        <v>188</v>
      </c>
      <c r="K34" s="263">
        <v>189</v>
      </c>
      <c r="L34" s="263">
        <v>190</v>
      </c>
      <c r="M34" s="263">
        <v>191</v>
      </c>
      <c r="N34" s="263">
        <v>192</v>
      </c>
      <c r="O34" s="263">
        <v>193</v>
      </c>
      <c r="V34" s="76"/>
      <c r="X34" s="102"/>
      <c r="Y34" s="102"/>
      <c r="Z34" s="102"/>
    </row>
    <row r="35" spans="2:43" s="7" customFormat="1" ht="22.5" customHeight="1">
      <c r="B35" s="375" t="s">
        <v>98</v>
      </c>
      <c r="C35" s="376" t="s">
        <v>16</v>
      </c>
      <c r="D35" s="263">
        <v>194</v>
      </c>
      <c r="E35" s="263">
        <v>195</v>
      </c>
      <c r="F35" s="263">
        <v>196</v>
      </c>
      <c r="G35" s="263">
        <v>197</v>
      </c>
      <c r="H35" s="263">
        <v>198</v>
      </c>
      <c r="I35" s="263">
        <v>199</v>
      </c>
      <c r="J35" s="263">
        <v>200</v>
      </c>
      <c r="K35" s="263">
        <v>201</v>
      </c>
      <c r="L35" s="263">
        <v>202</v>
      </c>
      <c r="M35" s="263">
        <v>203</v>
      </c>
      <c r="N35" s="263">
        <v>204</v>
      </c>
      <c r="O35" s="263">
        <v>205</v>
      </c>
      <c r="V35" s="76"/>
      <c r="X35" s="102"/>
      <c r="Y35" s="102"/>
      <c r="Z35" s="102"/>
    </row>
    <row r="36" spans="2:43" s="7" customFormat="1" ht="13.5">
      <c r="I36" s="94"/>
      <c r="V36" s="76"/>
      <c r="W36" s="76"/>
      <c r="X36" s="102"/>
    </row>
    <row r="37" spans="2:43" s="317" customFormat="1" ht="21" customHeight="1">
      <c r="B37" s="325" t="s">
        <v>354</v>
      </c>
      <c r="C37" s="318"/>
      <c r="D37" s="318"/>
      <c r="E37" s="318"/>
      <c r="F37" s="318"/>
    </row>
    <row r="38" spans="2:43" s="7" customFormat="1" ht="21" customHeight="1">
      <c r="B38" s="71" t="s">
        <v>400</v>
      </c>
      <c r="I38" s="76"/>
    </row>
    <row r="39" spans="2:43" s="7" customFormat="1" ht="15.95" customHeight="1">
      <c r="B39" s="365"/>
      <c r="C39" s="366"/>
      <c r="D39" s="773" t="s">
        <v>99</v>
      </c>
      <c r="E39" s="774"/>
      <c r="F39" s="779" t="s">
        <v>367</v>
      </c>
      <c r="G39" s="780"/>
      <c r="H39" s="773" t="s">
        <v>101</v>
      </c>
      <c r="I39" s="785"/>
      <c r="J39" s="367"/>
      <c r="K39" s="368"/>
      <c r="L39" s="779" t="s">
        <v>369</v>
      </c>
      <c r="M39" s="788"/>
      <c r="N39" s="367"/>
      <c r="O39" s="367"/>
      <c r="P39" s="367"/>
      <c r="Q39" s="367"/>
      <c r="R39" s="367"/>
      <c r="S39" s="367"/>
      <c r="T39" s="367"/>
      <c r="U39" s="367"/>
      <c r="V39" s="367"/>
      <c r="W39" s="367"/>
      <c r="X39" s="367"/>
      <c r="Y39" s="368"/>
      <c r="Z39" s="791" t="s">
        <v>71</v>
      </c>
      <c r="AA39" s="792"/>
      <c r="AB39" s="102"/>
      <c r="AC39" s="102"/>
    </row>
    <row r="40" spans="2:43" s="7" customFormat="1" ht="13.5">
      <c r="B40" s="369"/>
      <c r="C40" s="370"/>
      <c r="D40" s="775"/>
      <c r="E40" s="776"/>
      <c r="F40" s="781"/>
      <c r="G40" s="782"/>
      <c r="H40" s="775"/>
      <c r="I40" s="786"/>
      <c r="J40" s="781" t="s">
        <v>368</v>
      </c>
      <c r="K40" s="782"/>
      <c r="L40" s="781"/>
      <c r="M40" s="789"/>
      <c r="N40" s="779" t="s">
        <v>370</v>
      </c>
      <c r="O40" s="774"/>
      <c r="P40" s="779" t="s">
        <v>371</v>
      </c>
      <c r="Q40" s="774"/>
      <c r="R40" s="779" t="s">
        <v>372</v>
      </c>
      <c r="S40" s="780"/>
      <c r="T40" s="795" t="s">
        <v>248</v>
      </c>
      <c r="U40" s="797"/>
      <c r="V40" s="797"/>
      <c r="W40" s="797"/>
      <c r="X40" s="797"/>
      <c r="Y40" s="796"/>
      <c r="Z40" s="793"/>
      <c r="AA40" s="794"/>
      <c r="AB40" s="102"/>
      <c r="AC40" s="102"/>
    </row>
    <row r="41" spans="2:43" s="7" customFormat="1" ht="24" customHeight="1">
      <c r="B41" s="373"/>
      <c r="C41" s="374"/>
      <c r="D41" s="777"/>
      <c r="E41" s="778"/>
      <c r="F41" s="783"/>
      <c r="G41" s="784"/>
      <c r="H41" s="777"/>
      <c r="I41" s="787"/>
      <c r="J41" s="783"/>
      <c r="K41" s="784"/>
      <c r="L41" s="783"/>
      <c r="M41" s="790"/>
      <c r="N41" s="777"/>
      <c r="O41" s="778"/>
      <c r="P41" s="777"/>
      <c r="Q41" s="778"/>
      <c r="R41" s="783"/>
      <c r="S41" s="784"/>
      <c r="T41" s="783" t="s">
        <v>373</v>
      </c>
      <c r="U41" s="784"/>
      <c r="V41" s="783" t="s">
        <v>374</v>
      </c>
      <c r="W41" s="784"/>
      <c r="X41" s="783" t="s">
        <v>375</v>
      </c>
      <c r="Y41" s="784"/>
      <c r="Z41" s="795"/>
      <c r="AA41" s="796"/>
      <c r="AB41" s="102"/>
      <c r="AC41" s="102"/>
    </row>
    <row r="42" spans="2:43" s="7" customFormat="1" ht="18" customHeight="1">
      <c r="B42" s="793" t="s">
        <v>359</v>
      </c>
      <c r="C42" s="370"/>
      <c r="D42" s="371" t="s">
        <v>360</v>
      </c>
      <c r="E42" s="371" t="s">
        <v>361</v>
      </c>
      <c r="F42" s="371" t="s">
        <v>360</v>
      </c>
      <c r="G42" s="371" t="s">
        <v>361</v>
      </c>
      <c r="H42" s="371" t="s">
        <v>360</v>
      </c>
      <c r="I42" s="371" t="s">
        <v>361</v>
      </c>
      <c r="J42" s="372" t="s">
        <v>360</v>
      </c>
      <c r="K42" s="372" t="s">
        <v>361</v>
      </c>
      <c r="L42" s="401" t="s">
        <v>360</v>
      </c>
      <c r="M42" s="401" t="s">
        <v>361</v>
      </c>
      <c r="N42" s="372" t="s">
        <v>360</v>
      </c>
      <c r="O42" s="372" t="s">
        <v>361</v>
      </c>
      <c r="P42" s="372" t="s">
        <v>360</v>
      </c>
      <c r="Q42" s="372" t="s">
        <v>361</v>
      </c>
      <c r="R42" s="372" t="s">
        <v>360</v>
      </c>
      <c r="S42" s="372" t="s">
        <v>361</v>
      </c>
      <c r="T42" s="372" t="s">
        <v>360</v>
      </c>
      <c r="U42" s="372" t="s">
        <v>361</v>
      </c>
      <c r="V42" s="372" t="s">
        <v>360</v>
      </c>
      <c r="W42" s="372" t="s">
        <v>361</v>
      </c>
      <c r="X42" s="372" t="s">
        <v>360</v>
      </c>
      <c r="Y42" s="372" t="s">
        <v>361</v>
      </c>
      <c r="Z42" s="372" t="s">
        <v>360</v>
      </c>
      <c r="AA42" s="371" t="s">
        <v>361</v>
      </c>
      <c r="AB42" s="102"/>
      <c r="AC42" s="102"/>
    </row>
    <row r="43" spans="2:43" s="7" customFormat="1" ht="14.25" customHeight="1">
      <c r="B43" s="795"/>
      <c r="C43" s="374"/>
      <c r="D43" s="364" t="s">
        <v>4</v>
      </c>
      <c r="E43" s="364" t="s">
        <v>5</v>
      </c>
      <c r="F43" s="364" t="s">
        <v>6</v>
      </c>
      <c r="G43" s="364" t="s">
        <v>7</v>
      </c>
      <c r="H43" s="364" t="s">
        <v>8</v>
      </c>
      <c r="I43" s="364" t="s">
        <v>9</v>
      </c>
      <c r="J43" s="364" t="s">
        <v>10</v>
      </c>
      <c r="K43" s="364" t="s">
        <v>11</v>
      </c>
      <c r="L43" s="364" t="s">
        <v>12</v>
      </c>
      <c r="M43" s="364" t="s">
        <v>13</v>
      </c>
      <c r="N43" s="364" t="s">
        <v>14</v>
      </c>
      <c r="O43" s="364" t="s">
        <v>15</v>
      </c>
      <c r="P43" s="364" t="s">
        <v>16</v>
      </c>
      <c r="Q43" s="364" t="s">
        <v>17</v>
      </c>
      <c r="R43" s="364" t="s">
        <v>18</v>
      </c>
      <c r="S43" s="364" t="s">
        <v>19</v>
      </c>
      <c r="T43" s="364" t="s">
        <v>20</v>
      </c>
      <c r="U43" s="364" t="s">
        <v>21</v>
      </c>
      <c r="V43" s="364" t="s">
        <v>22</v>
      </c>
      <c r="W43" s="364" t="s">
        <v>77</v>
      </c>
      <c r="X43" s="364" t="s">
        <v>78</v>
      </c>
      <c r="Y43" s="364" t="s">
        <v>79</v>
      </c>
      <c r="Z43" s="364" t="s">
        <v>80</v>
      </c>
      <c r="AA43" s="364" t="s">
        <v>81</v>
      </c>
    </row>
    <row r="44" spans="2:43" s="7" customFormat="1" ht="20.100000000000001" customHeight="1">
      <c r="B44" s="375" t="s">
        <v>111</v>
      </c>
      <c r="C44" s="376" t="s">
        <v>17</v>
      </c>
      <c r="D44" s="263">
        <v>206</v>
      </c>
      <c r="E44" s="263">
        <v>207</v>
      </c>
      <c r="F44" s="263">
        <v>208</v>
      </c>
      <c r="G44" s="263">
        <v>209</v>
      </c>
      <c r="H44" s="263">
        <v>210</v>
      </c>
      <c r="I44" s="263">
        <v>211</v>
      </c>
      <c r="J44" s="263">
        <v>212</v>
      </c>
      <c r="K44" s="263">
        <v>213</v>
      </c>
      <c r="L44" s="263">
        <v>214</v>
      </c>
      <c r="M44" s="263">
        <v>215</v>
      </c>
      <c r="N44" s="263">
        <v>216</v>
      </c>
      <c r="O44" s="263">
        <v>217</v>
      </c>
      <c r="P44" s="263">
        <v>218</v>
      </c>
      <c r="Q44" s="263">
        <v>219</v>
      </c>
      <c r="R44" s="263">
        <v>220</v>
      </c>
      <c r="S44" s="263">
        <v>221</v>
      </c>
      <c r="T44" s="263">
        <v>222</v>
      </c>
      <c r="U44" s="263">
        <v>223</v>
      </c>
      <c r="V44" s="263">
        <v>224</v>
      </c>
      <c r="W44" s="263">
        <v>225</v>
      </c>
      <c r="X44" s="263">
        <v>226</v>
      </c>
      <c r="Y44" s="263">
        <v>227</v>
      </c>
      <c r="Z44" s="263">
        <v>228</v>
      </c>
      <c r="AA44" s="263">
        <v>229</v>
      </c>
      <c r="AB44"/>
      <c r="AJ44" s="76"/>
    </row>
    <row r="45" spans="2:43" s="7" customFormat="1" ht="20.100000000000001" customHeight="1">
      <c r="B45" s="375" t="s">
        <v>112</v>
      </c>
      <c r="C45" s="376" t="s">
        <v>18</v>
      </c>
      <c r="D45" s="263">
        <v>230</v>
      </c>
      <c r="E45" s="263">
        <v>231</v>
      </c>
      <c r="F45" s="263">
        <v>232</v>
      </c>
      <c r="G45" s="263">
        <v>233</v>
      </c>
      <c r="H45" s="263">
        <v>234</v>
      </c>
      <c r="I45" s="263">
        <v>235</v>
      </c>
      <c r="J45" s="263">
        <v>236</v>
      </c>
      <c r="K45" s="263">
        <v>237</v>
      </c>
      <c r="L45" s="263">
        <v>238</v>
      </c>
      <c r="M45" s="263">
        <v>239</v>
      </c>
      <c r="N45" s="263">
        <v>240</v>
      </c>
      <c r="O45" s="263">
        <v>241</v>
      </c>
      <c r="P45" s="263">
        <v>242</v>
      </c>
      <c r="Q45" s="263">
        <v>243</v>
      </c>
      <c r="R45" s="263">
        <v>244</v>
      </c>
      <c r="S45" s="263">
        <v>245</v>
      </c>
      <c r="T45" s="263">
        <v>246</v>
      </c>
      <c r="U45" s="263">
        <v>247</v>
      </c>
      <c r="V45" s="263">
        <v>248</v>
      </c>
      <c r="W45" s="263">
        <v>249</v>
      </c>
      <c r="X45" s="263">
        <v>250</v>
      </c>
      <c r="Y45" s="263">
        <v>251</v>
      </c>
      <c r="Z45" s="263">
        <v>252</v>
      </c>
      <c r="AA45" s="263">
        <v>253</v>
      </c>
      <c r="AB45"/>
      <c r="AC45"/>
      <c r="AJ45" s="76"/>
    </row>
    <row r="46" spans="2:43" s="7" customFormat="1" ht="20.100000000000001" customHeight="1">
      <c r="B46" s="375" t="s">
        <v>113</v>
      </c>
      <c r="C46" s="376" t="s">
        <v>19</v>
      </c>
      <c r="D46" s="263">
        <v>254</v>
      </c>
      <c r="E46" s="263">
        <v>255</v>
      </c>
      <c r="F46" s="263">
        <v>256</v>
      </c>
      <c r="G46" s="263">
        <v>257</v>
      </c>
      <c r="H46" s="263">
        <v>258</v>
      </c>
      <c r="I46" s="263">
        <v>259</v>
      </c>
      <c r="J46" s="263">
        <v>260</v>
      </c>
      <c r="K46" s="263">
        <v>261</v>
      </c>
      <c r="L46" s="263">
        <v>262</v>
      </c>
      <c r="M46" s="263">
        <v>263</v>
      </c>
      <c r="N46" s="263">
        <v>264</v>
      </c>
      <c r="O46" s="263">
        <v>265</v>
      </c>
      <c r="P46" s="263">
        <v>266</v>
      </c>
      <c r="Q46" s="263">
        <v>267</v>
      </c>
      <c r="R46" s="263">
        <v>268</v>
      </c>
      <c r="S46" s="263">
        <v>269</v>
      </c>
      <c r="T46" s="263">
        <v>270</v>
      </c>
      <c r="U46" s="263">
        <v>271</v>
      </c>
      <c r="V46" s="263">
        <v>272</v>
      </c>
      <c r="W46" s="263">
        <v>273</v>
      </c>
      <c r="X46" s="263">
        <v>274</v>
      </c>
      <c r="Y46" s="263">
        <v>275</v>
      </c>
      <c r="Z46" s="263">
        <v>276</v>
      </c>
      <c r="AA46" s="263">
        <v>277</v>
      </c>
      <c r="AB46"/>
      <c r="AC46"/>
      <c r="AJ46" s="76"/>
    </row>
    <row r="47" spans="2:43" s="7" customFormat="1" ht="20.100000000000001" customHeight="1">
      <c r="B47" s="375" t="s">
        <v>114</v>
      </c>
      <c r="C47" s="376" t="s">
        <v>20</v>
      </c>
      <c r="D47" s="263">
        <v>278</v>
      </c>
      <c r="E47" s="263">
        <v>279</v>
      </c>
      <c r="F47" s="263">
        <v>280</v>
      </c>
      <c r="G47" s="263">
        <v>281</v>
      </c>
      <c r="H47" s="263">
        <v>282</v>
      </c>
      <c r="I47" s="263">
        <v>283</v>
      </c>
      <c r="J47" s="263">
        <v>284</v>
      </c>
      <c r="K47" s="263">
        <v>285</v>
      </c>
      <c r="L47" s="263">
        <v>286</v>
      </c>
      <c r="M47" s="263">
        <v>287</v>
      </c>
      <c r="N47" s="263">
        <v>288</v>
      </c>
      <c r="O47" s="263">
        <v>289</v>
      </c>
      <c r="P47" s="263">
        <v>290</v>
      </c>
      <c r="Q47" s="263">
        <v>291</v>
      </c>
      <c r="R47" s="263">
        <v>292</v>
      </c>
      <c r="S47" s="263">
        <v>293</v>
      </c>
      <c r="T47" s="263">
        <v>294</v>
      </c>
      <c r="U47" s="263">
        <v>295</v>
      </c>
      <c r="V47" s="263">
        <v>296</v>
      </c>
      <c r="W47" s="263">
        <v>297</v>
      </c>
      <c r="X47" s="263">
        <v>298</v>
      </c>
      <c r="Y47" s="263">
        <v>299</v>
      </c>
      <c r="Z47" s="263">
        <v>300</v>
      </c>
      <c r="AA47" s="263">
        <v>301</v>
      </c>
      <c r="AB47"/>
      <c r="AC47"/>
      <c r="AJ47" s="76"/>
    </row>
    <row r="48" spans="2:43" s="7" customFormat="1" ht="20.100000000000001" customHeight="1">
      <c r="B48" s="375" t="s">
        <v>115</v>
      </c>
      <c r="C48" s="376" t="s">
        <v>21</v>
      </c>
      <c r="D48" s="263">
        <v>302</v>
      </c>
      <c r="E48" s="263">
        <v>303</v>
      </c>
      <c r="F48" s="263">
        <v>304</v>
      </c>
      <c r="G48" s="263">
        <v>305</v>
      </c>
      <c r="H48" s="263">
        <v>306</v>
      </c>
      <c r="I48" s="263">
        <v>307</v>
      </c>
      <c r="J48" s="263">
        <v>308</v>
      </c>
      <c r="K48" s="263">
        <v>309</v>
      </c>
      <c r="L48" s="263">
        <v>310</v>
      </c>
      <c r="M48" s="263">
        <v>311</v>
      </c>
      <c r="N48" s="263">
        <v>312</v>
      </c>
      <c r="O48" s="263">
        <v>313</v>
      </c>
      <c r="P48" s="263">
        <v>314</v>
      </c>
      <c r="Q48" s="263">
        <v>315</v>
      </c>
      <c r="R48" s="263">
        <v>316</v>
      </c>
      <c r="S48" s="263">
        <v>317</v>
      </c>
      <c r="T48" s="263">
        <v>318</v>
      </c>
      <c r="U48" s="263">
        <v>319</v>
      </c>
      <c r="V48" s="263">
        <v>320</v>
      </c>
      <c r="W48" s="263">
        <v>321</v>
      </c>
      <c r="X48" s="263">
        <v>322</v>
      </c>
      <c r="Y48" s="263">
        <v>323</v>
      </c>
      <c r="Z48" s="263">
        <v>324</v>
      </c>
      <c r="AA48" s="263">
        <v>325</v>
      </c>
      <c r="AB48"/>
      <c r="AC48"/>
      <c r="AD48" s="101"/>
      <c r="AE48" s="101"/>
      <c r="AF48" s="102"/>
      <c r="AG48" s="102"/>
      <c r="AI48" s="102"/>
      <c r="AL48" s="103"/>
      <c r="AM48" s="103"/>
      <c r="AN48" s="104"/>
      <c r="AO48" s="104"/>
      <c r="AP48" s="104"/>
      <c r="AQ48" s="104"/>
    </row>
    <row r="49" spans="1:46" s="7" customFormat="1" ht="20.100000000000001" customHeight="1">
      <c r="B49" s="375" t="s">
        <v>116</v>
      </c>
      <c r="C49" s="376" t="s">
        <v>22</v>
      </c>
      <c r="D49" s="263">
        <v>326</v>
      </c>
      <c r="E49" s="263">
        <v>327</v>
      </c>
      <c r="F49" s="263">
        <v>328</v>
      </c>
      <c r="G49" s="263">
        <v>329</v>
      </c>
      <c r="H49" s="263">
        <v>330</v>
      </c>
      <c r="I49" s="263">
        <v>331</v>
      </c>
      <c r="J49" s="263">
        <v>332</v>
      </c>
      <c r="K49" s="263">
        <v>333</v>
      </c>
      <c r="L49" s="263">
        <v>334</v>
      </c>
      <c r="M49" s="263">
        <v>335</v>
      </c>
      <c r="N49" s="263">
        <v>336</v>
      </c>
      <c r="O49" s="263">
        <v>337</v>
      </c>
      <c r="P49" s="263">
        <v>338</v>
      </c>
      <c r="Q49" s="263">
        <v>339</v>
      </c>
      <c r="R49" s="263">
        <v>340</v>
      </c>
      <c r="S49" s="263">
        <v>341</v>
      </c>
      <c r="T49" s="263">
        <v>342</v>
      </c>
      <c r="U49" s="263">
        <v>343</v>
      </c>
      <c r="V49" s="263">
        <v>344</v>
      </c>
      <c r="W49" s="263">
        <v>345</v>
      </c>
      <c r="X49" s="263">
        <v>346</v>
      </c>
      <c r="Y49" s="263">
        <v>347</v>
      </c>
      <c r="Z49" s="263">
        <v>348</v>
      </c>
      <c r="AA49" s="263">
        <v>349</v>
      </c>
      <c r="AB49"/>
      <c r="AC49"/>
      <c r="AD49" s="101"/>
      <c r="AE49" s="101"/>
      <c r="AF49" s="102"/>
      <c r="AG49" s="102"/>
      <c r="AI49" s="102"/>
      <c r="AJ49" s="102"/>
      <c r="AK49" s="102"/>
      <c r="AL49" s="102"/>
      <c r="AO49" s="103"/>
      <c r="AP49" s="103"/>
      <c r="AQ49" s="104"/>
      <c r="AR49" s="104"/>
      <c r="AS49" s="104"/>
      <c r="AT49" s="104"/>
    </row>
    <row r="50" spans="1:46" s="7" customFormat="1" ht="20.100000000000001" customHeight="1">
      <c r="B50" s="375" t="s">
        <v>117</v>
      </c>
      <c r="C50" s="376" t="s">
        <v>77</v>
      </c>
      <c r="D50" s="263">
        <v>350</v>
      </c>
      <c r="E50" s="263">
        <v>351</v>
      </c>
      <c r="F50" s="263">
        <v>352</v>
      </c>
      <c r="G50" s="263">
        <v>353</v>
      </c>
      <c r="H50" s="263">
        <v>354</v>
      </c>
      <c r="I50" s="263">
        <v>355</v>
      </c>
      <c r="J50" s="263">
        <v>356</v>
      </c>
      <c r="K50" s="263">
        <v>357</v>
      </c>
      <c r="L50" s="263">
        <v>358</v>
      </c>
      <c r="M50" s="263">
        <v>359</v>
      </c>
      <c r="N50" s="263">
        <v>360</v>
      </c>
      <c r="O50" s="263">
        <v>361</v>
      </c>
      <c r="P50" s="263">
        <v>362</v>
      </c>
      <c r="Q50" s="263">
        <v>363</v>
      </c>
      <c r="R50" s="263">
        <v>364</v>
      </c>
      <c r="S50" s="263">
        <v>365</v>
      </c>
      <c r="T50" s="263">
        <v>366</v>
      </c>
      <c r="U50" s="263">
        <v>367</v>
      </c>
      <c r="V50" s="263">
        <v>368</v>
      </c>
      <c r="W50" s="263">
        <v>369</v>
      </c>
      <c r="X50" s="263">
        <v>370</v>
      </c>
      <c r="Y50" s="263">
        <v>371</v>
      </c>
      <c r="Z50" s="263">
        <v>372</v>
      </c>
      <c r="AA50" s="263">
        <v>373</v>
      </c>
      <c r="AB50"/>
      <c r="AC50"/>
      <c r="AD50" s="101"/>
      <c r="AE50" s="101"/>
      <c r="AF50" s="102"/>
      <c r="AG50" s="102"/>
      <c r="AI50" s="102"/>
      <c r="AJ50" s="102"/>
      <c r="AK50" s="102"/>
      <c r="AL50" s="102"/>
      <c r="AM50" s="102"/>
      <c r="AO50" s="103"/>
      <c r="AP50" s="103"/>
      <c r="AQ50" s="104"/>
      <c r="AR50" s="104"/>
      <c r="AS50" s="104"/>
      <c r="AT50" s="104"/>
    </row>
    <row r="51" spans="1:46" s="7" customFormat="1" ht="20.100000000000001" customHeight="1">
      <c r="B51" s="375" t="s">
        <v>118</v>
      </c>
      <c r="C51" s="376" t="s">
        <v>78</v>
      </c>
      <c r="D51" s="263">
        <v>374</v>
      </c>
      <c r="E51" s="263">
        <v>375</v>
      </c>
      <c r="F51" s="263">
        <v>376</v>
      </c>
      <c r="G51" s="263">
        <v>377</v>
      </c>
      <c r="H51" s="263">
        <v>378</v>
      </c>
      <c r="I51" s="263">
        <v>379</v>
      </c>
      <c r="J51" s="263">
        <v>380</v>
      </c>
      <c r="K51" s="263">
        <v>381</v>
      </c>
      <c r="L51" s="263">
        <v>382</v>
      </c>
      <c r="M51" s="263">
        <v>383</v>
      </c>
      <c r="N51" s="263">
        <v>384</v>
      </c>
      <c r="O51" s="263">
        <v>385</v>
      </c>
      <c r="P51" s="263">
        <v>386</v>
      </c>
      <c r="Q51" s="263">
        <v>387</v>
      </c>
      <c r="R51" s="263">
        <v>388</v>
      </c>
      <c r="S51" s="263">
        <v>389</v>
      </c>
      <c r="T51" s="263">
        <v>390</v>
      </c>
      <c r="U51" s="263">
        <v>391</v>
      </c>
      <c r="V51" s="263">
        <v>392</v>
      </c>
      <c r="W51" s="263">
        <v>393</v>
      </c>
      <c r="X51" s="263">
        <v>394</v>
      </c>
      <c r="Y51" s="263">
        <v>395</v>
      </c>
      <c r="Z51" s="263">
        <v>396</v>
      </c>
      <c r="AA51" s="263">
        <v>397</v>
      </c>
      <c r="AB51"/>
      <c r="AC51"/>
      <c r="AD51" s="101"/>
      <c r="AE51" s="101"/>
      <c r="AF51" s="102"/>
      <c r="AG51" s="102"/>
      <c r="AI51" s="102"/>
      <c r="AJ51" s="102"/>
      <c r="AK51" s="102"/>
      <c r="AL51" s="102"/>
      <c r="AM51" s="102"/>
      <c r="AO51" s="103"/>
      <c r="AP51" s="103"/>
      <c r="AQ51" s="104"/>
      <c r="AR51" s="104"/>
      <c r="AS51" s="104"/>
      <c r="AT51" s="104"/>
    </row>
    <row r="52" spans="1:46" s="7" customFormat="1" ht="20.100000000000001" customHeight="1">
      <c r="B52" s="375" t="s">
        <v>119</v>
      </c>
      <c r="C52" s="376" t="s">
        <v>79</v>
      </c>
      <c r="D52" s="263">
        <v>398</v>
      </c>
      <c r="E52" s="263">
        <v>399</v>
      </c>
      <c r="F52" s="263">
        <v>400</v>
      </c>
      <c r="G52" s="263">
        <v>401</v>
      </c>
      <c r="H52" s="263">
        <v>402</v>
      </c>
      <c r="I52" s="263">
        <v>403</v>
      </c>
      <c r="J52" s="263">
        <v>404</v>
      </c>
      <c r="K52" s="263">
        <v>405</v>
      </c>
      <c r="L52" s="263">
        <v>406</v>
      </c>
      <c r="M52" s="263">
        <v>407</v>
      </c>
      <c r="N52" s="263">
        <v>408</v>
      </c>
      <c r="O52" s="263">
        <v>409</v>
      </c>
      <c r="P52" s="263">
        <v>410</v>
      </c>
      <c r="Q52" s="263">
        <v>411</v>
      </c>
      <c r="R52" s="263">
        <v>412</v>
      </c>
      <c r="S52" s="263">
        <v>413</v>
      </c>
      <c r="T52" s="263">
        <v>414</v>
      </c>
      <c r="U52" s="263">
        <v>415</v>
      </c>
      <c r="V52" s="263">
        <v>416</v>
      </c>
      <c r="W52" s="263">
        <v>417</v>
      </c>
      <c r="X52" s="263">
        <v>418</v>
      </c>
      <c r="Y52" s="263">
        <v>419</v>
      </c>
      <c r="Z52" s="263">
        <v>420</v>
      </c>
      <c r="AA52" s="263">
        <v>421</v>
      </c>
      <c r="AB52"/>
      <c r="AC52"/>
      <c r="AD52" s="101"/>
      <c r="AE52" s="101"/>
      <c r="AF52" s="102"/>
      <c r="AG52" s="102"/>
      <c r="AI52" s="102"/>
      <c r="AJ52" s="102"/>
      <c r="AK52" s="102"/>
      <c r="AL52" s="102"/>
      <c r="AM52" s="102"/>
      <c r="AO52" s="103"/>
      <c r="AP52" s="103"/>
      <c r="AQ52" s="104"/>
      <c r="AR52" s="104"/>
      <c r="AS52" s="104"/>
      <c r="AT52" s="104"/>
    </row>
    <row r="53" spans="1:46" s="7" customFormat="1" ht="20.100000000000001" customHeight="1">
      <c r="B53" s="375" t="s">
        <v>120</v>
      </c>
      <c r="C53" s="376" t="s">
        <v>80</v>
      </c>
      <c r="D53" s="263">
        <v>422</v>
      </c>
      <c r="E53" s="263">
        <v>423</v>
      </c>
      <c r="F53" s="263">
        <v>424</v>
      </c>
      <c r="G53" s="263">
        <v>425</v>
      </c>
      <c r="H53" s="263">
        <v>426</v>
      </c>
      <c r="I53" s="263">
        <v>427</v>
      </c>
      <c r="J53" s="263">
        <v>428</v>
      </c>
      <c r="K53" s="263">
        <v>429</v>
      </c>
      <c r="L53" s="263">
        <v>430</v>
      </c>
      <c r="M53" s="263">
        <v>431</v>
      </c>
      <c r="N53" s="263">
        <v>432</v>
      </c>
      <c r="O53" s="263">
        <v>433</v>
      </c>
      <c r="P53" s="263">
        <v>434</v>
      </c>
      <c r="Q53" s="263">
        <v>435</v>
      </c>
      <c r="R53" s="263">
        <v>436</v>
      </c>
      <c r="S53" s="263">
        <v>437</v>
      </c>
      <c r="T53" s="263">
        <v>438</v>
      </c>
      <c r="U53" s="263">
        <v>439</v>
      </c>
      <c r="V53" s="263">
        <v>440</v>
      </c>
      <c r="W53" s="263">
        <v>441</v>
      </c>
      <c r="X53" s="263">
        <v>442</v>
      </c>
      <c r="Y53" s="263">
        <v>443</v>
      </c>
      <c r="Z53" s="263">
        <v>444</v>
      </c>
      <c r="AA53" s="263">
        <v>445</v>
      </c>
      <c r="AB53"/>
      <c r="AC53"/>
      <c r="AD53" s="101"/>
      <c r="AE53" s="101"/>
      <c r="AF53" s="102"/>
      <c r="AG53" s="102"/>
      <c r="AI53" s="102"/>
      <c r="AJ53" s="102"/>
      <c r="AK53" s="102"/>
      <c r="AL53" s="102"/>
      <c r="AM53" s="102"/>
      <c r="AN53" s="102"/>
      <c r="AO53" s="103"/>
      <c r="AP53" s="103"/>
      <c r="AQ53" s="104"/>
      <c r="AR53" s="104"/>
      <c r="AS53" s="104"/>
      <c r="AT53" s="104"/>
    </row>
    <row r="54" spans="1:46" s="7" customFormat="1" ht="20.100000000000001" customHeight="1">
      <c r="B54" s="375" t="s">
        <v>121</v>
      </c>
      <c r="C54" s="376" t="s">
        <v>81</v>
      </c>
      <c r="D54" s="263">
        <v>446</v>
      </c>
      <c r="E54" s="263">
        <v>447</v>
      </c>
      <c r="F54" s="263">
        <v>448</v>
      </c>
      <c r="G54" s="263">
        <v>449</v>
      </c>
      <c r="H54" s="263">
        <v>450</v>
      </c>
      <c r="I54" s="263">
        <v>451</v>
      </c>
      <c r="J54" s="263">
        <v>452</v>
      </c>
      <c r="K54" s="263">
        <v>453</v>
      </c>
      <c r="L54" s="263">
        <v>454</v>
      </c>
      <c r="M54" s="263">
        <v>455</v>
      </c>
      <c r="N54" s="263">
        <v>456</v>
      </c>
      <c r="O54" s="263">
        <v>457</v>
      </c>
      <c r="P54" s="263">
        <v>458</v>
      </c>
      <c r="Q54" s="263">
        <v>459</v>
      </c>
      <c r="R54" s="263">
        <v>460</v>
      </c>
      <c r="S54" s="263">
        <v>461</v>
      </c>
      <c r="T54" s="263">
        <v>462</v>
      </c>
      <c r="U54" s="263">
        <v>463</v>
      </c>
      <c r="V54" s="263">
        <v>464</v>
      </c>
      <c r="W54" s="263">
        <v>465</v>
      </c>
      <c r="X54" s="263">
        <v>466</v>
      </c>
      <c r="Y54" s="263">
        <v>467</v>
      </c>
      <c r="Z54" s="263">
        <v>468</v>
      </c>
      <c r="AA54" s="263">
        <v>469</v>
      </c>
      <c r="AB54"/>
      <c r="AC54"/>
      <c r="AD54" s="105"/>
      <c r="AE54" s="105"/>
      <c r="AF54" s="106"/>
      <c r="AG54" s="106"/>
      <c r="AI54" s="106"/>
      <c r="AJ54" s="102"/>
      <c r="AK54" s="106"/>
      <c r="AL54" s="106"/>
      <c r="AM54" s="106"/>
      <c r="AN54" s="106"/>
      <c r="AO54" s="99"/>
      <c r="AP54" s="99"/>
      <c r="AQ54" s="100"/>
      <c r="AR54" s="100"/>
      <c r="AS54" s="100"/>
      <c r="AT54" s="100"/>
    </row>
    <row r="55" spans="1:46" s="7" customFormat="1" ht="20.100000000000001" customHeight="1">
      <c r="B55" s="375" t="s">
        <v>122</v>
      </c>
      <c r="C55" s="376" t="s">
        <v>82</v>
      </c>
      <c r="D55" s="263">
        <v>470</v>
      </c>
      <c r="E55" s="263">
        <v>471</v>
      </c>
      <c r="F55" s="263">
        <v>472</v>
      </c>
      <c r="G55" s="263">
        <v>473</v>
      </c>
      <c r="H55" s="263">
        <v>474</v>
      </c>
      <c r="I55" s="263">
        <v>475</v>
      </c>
      <c r="J55" s="263">
        <v>476</v>
      </c>
      <c r="K55" s="263">
        <v>477</v>
      </c>
      <c r="L55" s="263">
        <v>478</v>
      </c>
      <c r="M55" s="263">
        <v>479</v>
      </c>
      <c r="N55" s="263">
        <v>480</v>
      </c>
      <c r="O55" s="263">
        <v>481</v>
      </c>
      <c r="P55" s="263">
        <v>482</v>
      </c>
      <c r="Q55" s="263">
        <v>483</v>
      </c>
      <c r="R55" s="263">
        <v>484</v>
      </c>
      <c r="S55" s="263">
        <v>485</v>
      </c>
      <c r="T55" s="263">
        <v>486</v>
      </c>
      <c r="U55" s="263">
        <v>487</v>
      </c>
      <c r="V55" s="263">
        <v>488</v>
      </c>
      <c r="W55" s="263">
        <v>489</v>
      </c>
      <c r="X55" s="263">
        <v>490</v>
      </c>
      <c r="Y55" s="263">
        <v>491</v>
      </c>
      <c r="Z55" s="263">
        <v>492</v>
      </c>
      <c r="AA55" s="263">
        <v>493</v>
      </c>
      <c r="AB55"/>
      <c r="AC55"/>
      <c r="AD55" s="105"/>
      <c r="AE55" s="105"/>
      <c r="AF55" s="106"/>
      <c r="AG55" s="106"/>
      <c r="AI55" s="106"/>
      <c r="AJ55" s="106"/>
      <c r="AK55" s="106"/>
      <c r="AL55" s="106"/>
      <c r="AM55" s="106"/>
      <c r="AN55" s="106"/>
      <c r="AO55" s="99"/>
      <c r="AP55" s="99"/>
      <c r="AQ55" s="100"/>
      <c r="AR55" s="100"/>
      <c r="AS55" s="100"/>
      <c r="AT55" s="100"/>
    </row>
    <row r="56" spans="1:46" s="7" customFormat="1" ht="20.100000000000001" customHeight="1">
      <c r="B56" s="375" t="s">
        <v>123</v>
      </c>
      <c r="C56" s="376" t="s">
        <v>83</v>
      </c>
      <c r="D56" s="263">
        <v>494</v>
      </c>
      <c r="E56" s="263">
        <v>495</v>
      </c>
      <c r="F56" s="263">
        <v>496</v>
      </c>
      <c r="G56" s="263">
        <v>497</v>
      </c>
      <c r="H56" s="263">
        <v>498</v>
      </c>
      <c r="I56" s="263">
        <v>499</v>
      </c>
      <c r="J56" s="263">
        <v>500</v>
      </c>
      <c r="K56" s="263">
        <v>501</v>
      </c>
      <c r="L56" s="263">
        <v>502</v>
      </c>
      <c r="M56" s="263">
        <v>503</v>
      </c>
      <c r="N56" s="263">
        <v>504</v>
      </c>
      <c r="O56" s="263">
        <v>505</v>
      </c>
      <c r="P56" s="263">
        <v>506</v>
      </c>
      <c r="Q56" s="263">
        <v>507</v>
      </c>
      <c r="R56" s="263">
        <v>508</v>
      </c>
      <c r="S56" s="263">
        <v>509</v>
      </c>
      <c r="T56" s="263">
        <v>510</v>
      </c>
      <c r="U56" s="263">
        <v>511</v>
      </c>
      <c r="V56" s="263">
        <v>512</v>
      </c>
      <c r="W56" s="263">
        <v>513</v>
      </c>
      <c r="X56" s="263">
        <v>514</v>
      </c>
      <c r="Y56" s="263">
        <v>515</v>
      </c>
      <c r="Z56" s="263">
        <v>516</v>
      </c>
      <c r="AA56" s="263">
        <v>517</v>
      </c>
      <c r="AB56"/>
      <c r="AC56"/>
      <c r="AD56" s="102"/>
      <c r="AE56" s="102"/>
      <c r="AF56" s="102"/>
      <c r="AG56" s="102"/>
      <c r="AI56" s="102"/>
      <c r="AJ56" s="106"/>
      <c r="AK56" s="102"/>
      <c r="AL56" s="102"/>
      <c r="AM56" s="102"/>
      <c r="AN56" s="102"/>
      <c r="AO56" s="107"/>
      <c r="AP56" s="107"/>
    </row>
    <row r="57" spans="1:46" s="7" customFormat="1" ht="20.100000000000001" customHeight="1">
      <c r="B57" s="375" t="s">
        <v>124</v>
      </c>
      <c r="C57" s="376" t="s">
        <v>84</v>
      </c>
      <c r="D57" s="263">
        <v>518</v>
      </c>
      <c r="E57" s="263">
        <v>519</v>
      </c>
      <c r="F57" s="263">
        <v>520</v>
      </c>
      <c r="G57" s="263">
        <v>521</v>
      </c>
      <c r="H57" s="263">
        <v>522</v>
      </c>
      <c r="I57" s="263">
        <v>523</v>
      </c>
      <c r="J57" s="263">
        <v>524</v>
      </c>
      <c r="K57" s="263">
        <v>525</v>
      </c>
      <c r="L57" s="263">
        <v>526</v>
      </c>
      <c r="M57" s="263">
        <v>527</v>
      </c>
      <c r="N57" s="263">
        <v>528</v>
      </c>
      <c r="O57" s="263">
        <v>529</v>
      </c>
      <c r="P57" s="263">
        <v>530</v>
      </c>
      <c r="Q57" s="263">
        <v>531</v>
      </c>
      <c r="R57" s="263">
        <v>532</v>
      </c>
      <c r="S57" s="263">
        <v>533</v>
      </c>
      <c r="T57" s="263">
        <v>534</v>
      </c>
      <c r="U57" s="263">
        <v>535</v>
      </c>
      <c r="V57" s="263">
        <v>536</v>
      </c>
      <c r="W57" s="263">
        <v>537</v>
      </c>
      <c r="X57" s="263">
        <v>538</v>
      </c>
      <c r="Y57" s="263">
        <v>539</v>
      </c>
      <c r="Z57" s="263">
        <v>540</v>
      </c>
      <c r="AA57" s="263">
        <v>541</v>
      </c>
      <c r="AB57"/>
      <c r="AC57"/>
      <c r="AD57" s="76"/>
      <c r="AE57" s="76"/>
      <c r="AF57" s="76"/>
      <c r="AG57" s="76"/>
      <c r="AI57" s="76"/>
      <c r="AJ57" s="102"/>
      <c r="AK57" s="76"/>
      <c r="AL57" s="76"/>
      <c r="AM57" s="76"/>
      <c r="AN57" s="76"/>
    </row>
    <row r="58" spans="1:46" s="7" customFormat="1" ht="20.100000000000001" customHeight="1">
      <c r="B58" s="375" t="s">
        <v>125</v>
      </c>
      <c r="C58" s="376" t="s">
        <v>85</v>
      </c>
      <c r="D58" s="263">
        <v>542</v>
      </c>
      <c r="E58" s="263">
        <v>543</v>
      </c>
      <c r="F58" s="263">
        <v>544</v>
      </c>
      <c r="G58" s="263">
        <v>545</v>
      </c>
      <c r="H58" s="263">
        <v>546</v>
      </c>
      <c r="I58" s="263">
        <v>547</v>
      </c>
      <c r="J58" s="263">
        <v>548</v>
      </c>
      <c r="K58" s="263">
        <v>549</v>
      </c>
      <c r="L58" s="263">
        <v>550</v>
      </c>
      <c r="M58" s="263">
        <v>551</v>
      </c>
      <c r="N58" s="263">
        <v>552</v>
      </c>
      <c r="O58" s="263">
        <v>553</v>
      </c>
      <c r="P58" s="263">
        <v>554</v>
      </c>
      <c r="Q58" s="263">
        <v>555</v>
      </c>
      <c r="R58" s="263">
        <v>556</v>
      </c>
      <c r="S58" s="263">
        <v>557</v>
      </c>
      <c r="T58" s="263">
        <v>558</v>
      </c>
      <c r="U58" s="263">
        <v>559</v>
      </c>
      <c r="V58" s="263">
        <v>560</v>
      </c>
      <c r="W58" s="263">
        <v>561</v>
      </c>
      <c r="X58" s="263">
        <v>562</v>
      </c>
      <c r="Y58" s="263">
        <v>563</v>
      </c>
      <c r="Z58" s="263">
        <v>564</v>
      </c>
      <c r="AA58" s="263">
        <v>565</v>
      </c>
      <c r="AB58"/>
      <c r="AC58"/>
      <c r="AD58" s="76"/>
      <c r="AE58" s="76"/>
      <c r="AF58" s="76"/>
      <c r="AG58" s="76"/>
      <c r="AI58" s="76"/>
      <c r="AJ58" s="76"/>
      <c r="AK58" s="76"/>
      <c r="AL58" s="76"/>
      <c r="AM58" s="76"/>
      <c r="AN58" s="76"/>
    </row>
    <row r="59" spans="1:46" s="7" customFormat="1" ht="20.100000000000001" customHeight="1">
      <c r="B59" s="375" t="s">
        <v>126</v>
      </c>
      <c r="C59" s="376" t="s">
        <v>86</v>
      </c>
      <c r="D59" s="263">
        <v>566</v>
      </c>
      <c r="E59" s="263">
        <v>567</v>
      </c>
      <c r="F59" s="263">
        <v>568</v>
      </c>
      <c r="G59" s="263">
        <v>569</v>
      </c>
      <c r="H59" s="263">
        <v>570</v>
      </c>
      <c r="I59" s="263">
        <v>571</v>
      </c>
      <c r="J59" s="263">
        <v>572</v>
      </c>
      <c r="K59" s="263">
        <v>573</v>
      </c>
      <c r="L59" s="263">
        <v>574</v>
      </c>
      <c r="M59" s="263">
        <v>575</v>
      </c>
      <c r="N59" s="263">
        <v>576</v>
      </c>
      <c r="O59" s="263">
        <v>577</v>
      </c>
      <c r="P59" s="263">
        <v>578</v>
      </c>
      <c r="Q59" s="263">
        <v>579</v>
      </c>
      <c r="R59" s="263">
        <v>580</v>
      </c>
      <c r="S59" s="263">
        <v>581</v>
      </c>
      <c r="T59" s="263">
        <v>582</v>
      </c>
      <c r="U59" s="263">
        <v>583</v>
      </c>
      <c r="V59" s="263">
        <v>584</v>
      </c>
      <c r="W59" s="263">
        <v>585</v>
      </c>
      <c r="X59" s="263">
        <v>586</v>
      </c>
      <c r="Y59" s="263">
        <v>587</v>
      </c>
      <c r="Z59" s="263">
        <v>588</v>
      </c>
      <c r="AA59" s="263">
        <v>589</v>
      </c>
      <c r="AB59"/>
      <c r="AC59"/>
      <c r="AJ59" s="76"/>
    </row>
    <row r="60" spans="1:46" s="7" customFormat="1" ht="20.100000000000001" customHeight="1">
      <c r="B60" s="375" t="s">
        <v>127</v>
      </c>
      <c r="C60" s="376" t="s">
        <v>94</v>
      </c>
      <c r="D60" s="263">
        <v>590</v>
      </c>
      <c r="E60" s="263">
        <v>591</v>
      </c>
      <c r="F60" s="263">
        <v>592</v>
      </c>
      <c r="G60" s="263">
        <v>593</v>
      </c>
      <c r="H60" s="263">
        <v>594</v>
      </c>
      <c r="I60" s="263">
        <v>595</v>
      </c>
      <c r="J60" s="263">
        <v>596</v>
      </c>
      <c r="K60" s="263">
        <v>597</v>
      </c>
      <c r="L60" s="263">
        <v>598</v>
      </c>
      <c r="M60" s="263">
        <v>599</v>
      </c>
      <c r="N60" s="263">
        <v>600</v>
      </c>
      <c r="O60" s="263">
        <v>601</v>
      </c>
      <c r="P60" s="263">
        <v>602</v>
      </c>
      <c r="Q60" s="263">
        <v>603</v>
      </c>
      <c r="R60" s="263">
        <v>604</v>
      </c>
      <c r="S60" s="263">
        <v>605</v>
      </c>
      <c r="T60" s="263">
        <v>606</v>
      </c>
      <c r="U60" s="263">
        <v>607</v>
      </c>
      <c r="V60" s="263">
        <v>608</v>
      </c>
      <c r="W60" s="263">
        <v>609</v>
      </c>
      <c r="X60" s="263">
        <v>610</v>
      </c>
      <c r="Y60" s="263">
        <v>611</v>
      </c>
      <c r="Z60" s="263">
        <v>612</v>
      </c>
      <c r="AA60" s="263">
        <v>613</v>
      </c>
      <c r="AB60"/>
      <c r="AC60"/>
    </row>
    <row r="61" spans="1:46" s="7" customFormat="1" ht="20.100000000000001" customHeight="1">
      <c r="B61" s="375" t="s">
        <v>128</v>
      </c>
      <c r="C61" s="376" t="s">
        <v>105</v>
      </c>
      <c r="D61" s="263">
        <v>614</v>
      </c>
      <c r="E61" s="263">
        <v>615</v>
      </c>
      <c r="F61" s="263">
        <v>616</v>
      </c>
      <c r="G61" s="263">
        <v>617</v>
      </c>
      <c r="H61" s="263">
        <v>618</v>
      </c>
      <c r="I61" s="263">
        <v>619</v>
      </c>
      <c r="J61" s="263">
        <v>620</v>
      </c>
      <c r="K61" s="263">
        <v>621</v>
      </c>
      <c r="L61" s="263">
        <v>622</v>
      </c>
      <c r="M61" s="263">
        <v>623</v>
      </c>
      <c r="N61" s="263">
        <v>624</v>
      </c>
      <c r="O61" s="263">
        <v>625</v>
      </c>
      <c r="P61" s="263">
        <v>626</v>
      </c>
      <c r="Q61" s="263">
        <v>627</v>
      </c>
      <c r="R61" s="263">
        <v>628</v>
      </c>
      <c r="S61" s="263">
        <v>629</v>
      </c>
      <c r="T61" s="263">
        <v>630</v>
      </c>
      <c r="U61" s="263">
        <v>631</v>
      </c>
      <c r="V61" s="263">
        <v>632</v>
      </c>
      <c r="W61" s="263">
        <v>633</v>
      </c>
      <c r="X61" s="263">
        <v>634</v>
      </c>
      <c r="Y61" s="263">
        <v>635</v>
      </c>
      <c r="Z61" s="263">
        <v>636</v>
      </c>
      <c r="AA61" s="263">
        <v>637</v>
      </c>
      <c r="AB61"/>
      <c r="AC61"/>
    </row>
    <row r="62" spans="1:46" s="7" customFormat="1" ht="20.100000000000001" customHeight="1">
      <c r="B62" s="375" t="s">
        <v>416</v>
      </c>
      <c r="C62" s="376" t="s">
        <v>106</v>
      </c>
      <c r="D62" s="263">
        <v>638</v>
      </c>
      <c r="E62" s="263">
        <v>639</v>
      </c>
      <c r="F62" s="263">
        <v>640</v>
      </c>
      <c r="G62" s="263">
        <v>641</v>
      </c>
      <c r="H62" s="263">
        <v>642</v>
      </c>
      <c r="I62" s="263">
        <v>643</v>
      </c>
      <c r="J62" s="263">
        <v>644</v>
      </c>
      <c r="K62" s="263">
        <v>645</v>
      </c>
      <c r="L62" s="263">
        <v>646</v>
      </c>
      <c r="M62" s="263">
        <v>647</v>
      </c>
      <c r="N62" s="263">
        <v>648</v>
      </c>
      <c r="O62" s="263">
        <v>649</v>
      </c>
      <c r="P62" s="263">
        <v>650</v>
      </c>
      <c r="Q62" s="263">
        <v>651</v>
      </c>
      <c r="R62" s="263">
        <v>652</v>
      </c>
      <c r="S62" s="263">
        <v>653</v>
      </c>
      <c r="T62" s="263">
        <v>654</v>
      </c>
      <c r="U62" s="263">
        <v>655</v>
      </c>
      <c r="V62" s="263">
        <v>656</v>
      </c>
      <c r="W62" s="263">
        <v>657</v>
      </c>
      <c r="X62" s="263">
        <v>658</v>
      </c>
      <c r="Y62" s="263">
        <v>659</v>
      </c>
      <c r="Z62" s="263">
        <v>660</v>
      </c>
      <c r="AA62" s="263">
        <v>661</v>
      </c>
      <c r="AB62"/>
      <c r="AC62"/>
    </row>
    <row r="63" spans="1:46" s="7" customFormat="1" ht="20.100000000000001" customHeight="1">
      <c r="B63" s="375" t="s">
        <v>71</v>
      </c>
      <c r="C63" s="376" t="s">
        <v>107</v>
      </c>
      <c r="D63" s="263">
        <v>662</v>
      </c>
      <c r="E63" s="263">
        <v>663</v>
      </c>
      <c r="F63" s="263">
        <v>664</v>
      </c>
      <c r="G63" s="263">
        <v>665</v>
      </c>
      <c r="H63" s="263">
        <v>666</v>
      </c>
      <c r="I63" s="263">
        <v>667</v>
      </c>
      <c r="J63" s="263">
        <v>668</v>
      </c>
      <c r="K63" s="263">
        <v>669</v>
      </c>
      <c r="L63" s="263">
        <v>670</v>
      </c>
      <c r="M63" s="263">
        <v>671</v>
      </c>
      <c r="N63" s="263">
        <v>672</v>
      </c>
      <c r="O63" s="263">
        <v>673</v>
      </c>
      <c r="P63" s="263">
        <v>674</v>
      </c>
      <c r="Q63" s="263">
        <v>675</v>
      </c>
      <c r="R63" s="263">
        <v>676</v>
      </c>
      <c r="S63" s="263">
        <v>677</v>
      </c>
      <c r="T63" s="263">
        <v>678</v>
      </c>
      <c r="U63" s="263">
        <v>679</v>
      </c>
      <c r="V63" s="263">
        <v>680</v>
      </c>
      <c r="W63" s="263">
        <v>681</v>
      </c>
      <c r="X63" s="263">
        <v>682</v>
      </c>
      <c r="Y63" s="263">
        <v>683</v>
      </c>
      <c r="Z63" s="263">
        <v>684</v>
      </c>
      <c r="AA63" s="263">
        <v>685</v>
      </c>
      <c r="AB63"/>
      <c r="AC63"/>
    </row>
    <row r="64" spans="1:46" ht="13.5">
      <c r="A64" s="290"/>
      <c r="B64" s="290"/>
      <c r="C64" s="290"/>
      <c r="D64" s="807"/>
      <c r="E64" s="807"/>
      <c r="F64" s="807"/>
      <c r="G64" s="307"/>
      <c r="H64" s="807"/>
      <c r="I64" s="308"/>
      <c r="J64" s="308"/>
      <c r="K64" s="308"/>
      <c r="L64" s="308"/>
      <c r="M64" s="306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0"/>
      <c r="Y64" s="290"/>
      <c r="Z64" s="290"/>
      <c r="AA64" s="290"/>
      <c r="AB64" s="290"/>
      <c r="AC64" s="290"/>
      <c r="AD64" s="290"/>
      <c r="AE64" s="290"/>
      <c r="AF64" s="290"/>
      <c r="AG64" s="290"/>
      <c r="AH64" s="290"/>
    </row>
    <row r="65" spans="1:34">
      <c r="A65" s="290"/>
      <c r="B65" s="290"/>
      <c r="C65" s="290"/>
      <c r="D65" s="808"/>
      <c r="E65" s="808"/>
      <c r="F65" s="808"/>
      <c r="G65" s="308"/>
      <c r="H65" s="809"/>
      <c r="I65" s="308"/>
      <c r="J65" s="308"/>
      <c r="K65" s="308"/>
      <c r="L65" s="308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0"/>
      <c r="Y65" s="290"/>
      <c r="Z65" s="290"/>
      <c r="AA65" s="290"/>
      <c r="AB65" s="290"/>
      <c r="AC65" s="290"/>
      <c r="AD65" s="290"/>
      <c r="AE65" s="290"/>
      <c r="AF65" s="290"/>
      <c r="AG65" s="290"/>
      <c r="AH65" s="290"/>
    </row>
    <row r="66" spans="1:34">
      <c r="A66" s="290"/>
      <c r="B66" s="290"/>
      <c r="C66" s="290"/>
      <c r="D66" s="808"/>
      <c r="E66" s="808"/>
      <c r="F66" s="808"/>
      <c r="G66" s="308"/>
      <c r="H66" s="809"/>
      <c r="I66" s="308"/>
      <c r="J66" s="308"/>
      <c r="K66" s="308"/>
      <c r="L66" s="308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</row>
    <row r="67" spans="1:34">
      <c r="A67" s="290"/>
      <c r="B67" s="290"/>
      <c r="C67" s="290"/>
      <c r="D67" s="290"/>
      <c r="E67" s="290"/>
      <c r="F67" s="290"/>
      <c r="G67" s="290"/>
      <c r="H67" s="290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</row>
    <row r="68" spans="1:34">
      <c r="A68" s="290"/>
      <c r="B68" s="290"/>
      <c r="C68" s="290"/>
      <c r="D68" s="290"/>
      <c r="E68" s="290"/>
      <c r="F68" s="290"/>
      <c r="G68" s="290"/>
      <c r="H68" s="290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</row>
    <row r="69" spans="1:34">
      <c r="A69" s="290"/>
      <c r="B69" s="290"/>
      <c r="C69" s="290"/>
      <c r="D69" s="290"/>
      <c r="E69" s="290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</row>
    <row r="70" spans="1:34">
      <c r="A70" s="290"/>
      <c r="B70" s="290"/>
      <c r="C70" s="290"/>
      <c r="D70" s="290"/>
      <c r="E70" s="290"/>
      <c r="F70" s="290"/>
      <c r="G70" s="290"/>
      <c r="H70" s="290"/>
      <c r="I70" s="290"/>
      <c r="J70" s="290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</row>
    <row r="71" spans="1:34">
      <c r="A71" s="290"/>
      <c r="B71" s="290"/>
      <c r="C71" s="290"/>
      <c r="D71" s="290"/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</row>
    <row r="72" spans="1:34">
      <c r="A72" s="290"/>
      <c r="B72" s="290"/>
      <c r="C72" s="290"/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</row>
    <row r="73" spans="1:34">
      <c r="A73" s="290"/>
      <c r="B73" s="290"/>
      <c r="C73" s="290"/>
      <c r="D73" s="290"/>
      <c r="E73" s="290"/>
      <c r="F73" s="290"/>
      <c r="G73" s="290"/>
      <c r="H73" s="290"/>
      <c r="I73" s="290"/>
      <c r="J73" s="290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</row>
    <row r="74" spans="1:34">
      <c r="A74" s="290"/>
      <c r="B74" s="290"/>
      <c r="C74" s="290"/>
      <c r="D74" s="290"/>
      <c r="E74" s="290"/>
      <c r="F74" s="290"/>
      <c r="G74" s="290"/>
      <c r="H74" s="290"/>
      <c r="I74" s="290"/>
      <c r="J74" s="290"/>
      <c r="K74" s="290"/>
      <c r="L74" s="290"/>
      <c r="M74" s="290"/>
      <c r="N74" s="290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</row>
    <row r="75" spans="1:34">
      <c r="A75" s="290"/>
      <c r="B75" s="290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</row>
    <row r="76" spans="1:34">
      <c r="A76" s="290"/>
      <c r="B76" s="290"/>
      <c r="C76" s="290"/>
      <c r="D76" s="290"/>
      <c r="E76" s="290"/>
      <c r="F76" s="290"/>
      <c r="G76" s="290"/>
      <c r="H76" s="290"/>
      <c r="I76" s="290"/>
      <c r="J76" s="290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</row>
    <row r="77" spans="1:34">
      <c r="A77" s="290"/>
      <c r="B77" s="290"/>
      <c r="C77" s="290"/>
      <c r="D77" s="290"/>
      <c r="E77" s="290"/>
      <c r="F77" s="290"/>
      <c r="G77" s="290"/>
      <c r="H77" s="290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</row>
    <row r="78" spans="1:34" ht="13.5">
      <c r="A78" s="290"/>
      <c r="B78" s="290"/>
      <c r="C78" s="290"/>
      <c r="D78" s="290"/>
      <c r="E78" s="290"/>
      <c r="F78" s="290"/>
      <c r="G78" s="290"/>
      <c r="H78" s="290"/>
      <c r="I78" s="296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</row>
    <row r="79" spans="1:34" ht="13.5">
      <c r="A79" s="290"/>
      <c r="B79" s="290"/>
      <c r="C79" s="290"/>
      <c r="D79" s="290"/>
      <c r="E79" s="290"/>
      <c r="F79" s="290"/>
      <c r="G79" s="290"/>
      <c r="H79" s="290"/>
      <c r="I79" s="296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</row>
    <row r="80" spans="1:34" ht="13.5">
      <c r="A80" s="290"/>
      <c r="B80" s="290"/>
      <c r="C80" s="290"/>
      <c r="D80" s="290"/>
      <c r="E80" s="290"/>
      <c r="F80" s="290"/>
      <c r="G80" s="290"/>
      <c r="H80" s="290"/>
      <c r="I80" s="296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</row>
    <row r="81" spans="1:34" ht="13.5">
      <c r="A81" s="290"/>
      <c r="B81" s="290"/>
      <c r="C81" s="290"/>
      <c r="D81" s="290"/>
      <c r="E81" s="290"/>
      <c r="F81" s="290"/>
      <c r="G81" s="290"/>
      <c r="H81" s="290"/>
      <c r="I81" s="296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</row>
    <row r="82" spans="1:34" ht="13.5">
      <c r="A82" s="290"/>
      <c r="B82" s="290"/>
      <c r="C82" s="290"/>
      <c r="D82" s="290"/>
      <c r="E82" s="290"/>
      <c r="F82" s="290"/>
      <c r="G82" s="290"/>
      <c r="H82" s="290"/>
      <c r="I82" s="296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</row>
    <row r="83" spans="1:34" ht="13.5">
      <c r="A83" s="290"/>
      <c r="B83" s="290"/>
      <c r="C83" s="290"/>
      <c r="D83" s="290"/>
      <c r="E83" s="290"/>
      <c r="F83" s="290"/>
      <c r="G83" s="290"/>
      <c r="H83" s="290"/>
      <c r="I83" s="296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</row>
    <row r="84" spans="1:34" ht="13.5">
      <c r="A84" s="290"/>
      <c r="B84" s="290"/>
      <c r="C84" s="290"/>
      <c r="D84" s="290"/>
      <c r="E84" s="290"/>
      <c r="F84" s="290"/>
      <c r="G84" s="290"/>
      <c r="H84" s="290"/>
      <c r="I84" s="296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</row>
    <row r="85" spans="1:34" ht="13.5">
      <c r="A85" s="290"/>
      <c r="B85" s="290"/>
      <c r="C85" s="290"/>
      <c r="D85" s="290"/>
      <c r="E85" s="290"/>
      <c r="F85" s="290"/>
      <c r="G85" s="290"/>
      <c r="H85" s="290"/>
      <c r="I85" s="296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</row>
    <row r="86" spans="1:34" ht="13.5">
      <c r="A86" s="290"/>
      <c r="B86" s="290"/>
      <c r="C86" s="290"/>
      <c r="D86" s="290"/>
      <c r="E86" s="290"/>
      <c r="F86" s="290"/>
      <c r="G86" s="290"/>
      <c r="H86" s="290"/>
      <c r="I86" s="296"/>
      <c r="J86" s="290"/>
      <c r="K86" s="290"/>
      <c r="L86" s="290"/>
      <c r="M86" s="290"/>
      <c r="N86" s="290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</row>
    <row r="87" spans="1:34" ht="13.5">
      <c r="A87" s="290"/>
      <c r="B87" s="290"/>
      <c r="C87" s="290"/>
      <c r="D87" s="290"/>
      <c r="E87" s="290"/>
      <c r="F87" s="290"/>
      <c r="G87" s="290"/>
      <c r="H87" s="290"/>
      <c r="I87" s="296"/>
      <c r="J87" s="290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</row>
    <row r="88" spans="1:34" ht="13.5">
      <c r="A88" s="290"/>
      <c r="B88" s="290"/>
      <c r="C88" s="290"/>
      <c r="D88" s="290"/>
      <c r="E88" s="290"/>
      <c r="F88" s="290"/>
      <c r="G88" s="290"/>
      <c r="H88" s="290"/>
      <c r="I88" s="296"/>
      <c r="J88" s="290"/>
      <c r="K88" s="290"/>
      <c r="L88" s="290"/>
      <c r="M88" s="290"/>
      <c r="N88" s="290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</row>
    <row r="89" spans="1:34" ht="13.5">
      <c r="A89" s="290"/>
      <c r="B89" s="290"/>
      <c r="C89" s="290"/>
      <c r="D89" s="290"/>
      <c r="E89" s="290"/>
      <c r="F89" s="290"/>
      <c r="G89" s="290"/>
      <c r="H89" s="290"/>
      <c r="I89" s="296"/>
      <c r="J89" s="290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</row>
  </sheetData>
  <sheetProtection selectLockedCells="1"/>
  <mergeCells count="31">
    <mergeCell ref="B42:B43"/>
    <mergeCell ref="D39:E41"/>
    <mergeCell ref="F39:G41"/>
    <mergeCell ref="H39:I41"/>
    <mergeCell ref="L39:M41"/>
    <mergeCell ref="B29:B30"/>
    <mergeCell ref="Z39:AA41"/>
    <mergeCell ref="J40:K41"/>
    <mergeCell ref="N40:O41"/>
    <mergeCell ref="P40:Q41"/>
    <mergeCell ref="R40:S41"/>
    <mergeCell ref="T40:Y40"/>
    <mergeCell ref="T41:U41"/>
    <mergeCell ref="V41:W41"/>
    <mergeCell ref="X41:Y41"/>
    <mergeCell ref="F16:G16"/>
    <mergeCell ref="AD3:AG6"/>
    <mergeCell ref="D64:D66"/>
    <mergeCell ref="E64:E66"/>
    <mergeCell ref="F64:F66"/>
    <mergeCell ref="H64:H66"/>
    <mergeCell ref="B10:F10"/>
    <mergeCell ref="B11:F11"/>
    <mergeCell ref="B12:F12"/>
    <mergeCell ref="E17:E18"/>
    <mergeCell ref="D28:E28"/>
    <mergeCell ref="F28:G28"/>
    <mergeCell ref="H28:I28"/>
    <mergeCell ref="J28:K28"/>
    <mergeCell ref="L28:M28"/>
    <mergeCell ref="N28:O28"/>
  </mergeCells>
  <phoneticPr fontId="11"/>
  <dataValidations count="1">
    <dataValidation type="whole" imeMode="off" allowBlank="1" showInputMessage="1" showErrorMessage="1" errorTitle="入力エラー" error="入力欄には整数で入力して下さい！" sqref="H12:K13 E13:G13" xr:uid="{F24F260A-0D35-4162-8925-22200F1C5380}">
      <formula1>0</formula1>
      <formula2>9999999999</formula2>
    </dataValidation>
  </dataValidations>
  <printOptions horizontalCentered="1"/>
  <pageMargins left="0.39370078740157483" right="0.39370078740157483" top="0.59055118110236227" bottom="0.59055118110236227" header="0.27559055118110237" footer="0.27559055118110237"/>
  <pageSetup paperSize="9" scale="37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6100335A977B6945936B2DFC860DF162" ma:contentTypeVersion="10" ma:contentTypeDescription="新しいドキュメントを作成します。" ma:contentTypeScope="" ma:versionID="760310a00059daeda9122c29a42d8228">
  <xsd:schema xmlns:xsd="http://www.w3.org/2001/XMLSchema" xmlns:xs="http://www.w3.org/2001/XMLSchema" xmlns:p="http://schemas.microsoft.com/office/2006/metadata/properties" xmlns:ns2="1640b6f5-cb3e-44f7-b491-58f8970fb29a" targetNamespace="http://schemas.microsoft.com/office/2006/metadata/properties" ma:root="true" ma:fieldsID="ac0ba6c2301dd75d15b68b65abf1332e" ns2:_="">
    <xsd:import namespace="1640b6f5-cb3e-44f7-b491-58f8970fb29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40b6f5-cb3e-44f7-b491-58f8970fb2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640b6f5-cb3e-44f7-b491-58f8970fb29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4D9E24D-D938-4A0E-BF2E-08EA27F41A66}"/>
</file>

<file path=customXml/itemProps2.xml><?xml version="1.0" encoding="utf-8"?>
<ds:datastoreItem xmlns:ds="http://schemas.openxmlformats.org/officeDocument/2006/customXml" ds:itemID="{8C892563-D571-4790-A791-56B4B2F51C39}"/>
</file>

<file path=customXml/itemProps3.xml><?xml version="1.0" encoding="utf-8"?>
<ds:datastoreItem xmlns:ds="http://schemas.openxmlformats.org/officeDocument/2006/customXml" ds:itemID="{A8C03AE2-6A26-404B-AABE-31C64E0963B3}"/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Pages>0</Pages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27</vt:i4>
      </vt:variant>
    </vt:vector>
  </HeadingPairs>
  <TitlesOfParts>
    <vt:vector size="35" baseType="lpstr">
      <vt:lpstr>お願い</vt:lpstr>
      <vt:lpstr>第3表</vt:lpstr>
      <vt:lpstr>06490</vt:lpstr>
      <vt:lpstr>第4表</vt:lpstr>
      <vt:lpstr>06492</vt:lpstr>
      <vt:lpstr>第5表</vt:lpstr>
      <vt:lpstr>06450</vt:lpstr>
      <vt:lpstr>都道府県・指定都市・中核市・特別区</vt:lpstr>
      <vt:lpstr>都道府県・指定都市・中核市・特別区!_FilterDatabase</vt:lpstr>
      <vt:lpstr>LastVal030List</vt:lpstr>
      <vt:lpstr>LastVal040List</vt:lpstr>
      <vt:lpstr>LastVal050List</vt:lpstr>
      <vt:lpstr>LastVal450List</vt:lpstr>
      <vt:lpstr>LastVal490List</vt:lpstr>
      <vt:lpstr>LastVal492List</vt:lpstr>
      <vt:lpstr>'030'!Print_Area</vt:lpstr>
      <vt:lpstr>'050'!Print_Area</vt:lpstr>
      <vt:lpstr>'06030'!Print_Area</vt:lpstr>
      <vt:lpstr>'06040'!Print_Area</vt:lpstr>
      <vt:lpstr>'06050'!Print_Area</vt:lpstr>
      <vt:lpstr>'06450'!Print_Area</vt:lpstr>
      <vt:lpstr>'06490'!Print_Area</vt:lpstr>
      <vt:lpstr>'06492'!Print_Area</vt:lpstr>
      <vt:lpstr>M3表!Print_Area</vt:lpstr>
      <vt:lpstr>M45表!Print_Area</vt:lpstr>
      <vt:lpstr>M49の２表!Print_Area</vt:lpstr>
      <vt:lpstr>M49表!Print_Area</vt:lpstr>
      <vt:lpstr>M4表!Print_Area</vt:lpstr>
      <vt:lpstr>M5表!Print_Area</vt:lpstr>
      <vt:lpstr>お願い!Print_Area</vt:lpstr>
      <vt:lpstr>第3表!Print_Area</vt:lpstr>
      <vt:lpstr>第4表!Print_Area</vt:lpstr>
      <vt:lpstr>第5表!Print_Area</vt:lpstr>
      <vt:lpstr>unused050</vt:lpstr>
      <vt:lpstr>unused450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/>
  <dcterms:created xsi:type="dcterms:W3CDTF">2026-03-17T07:41:23Z</dcterms:created>
  <dcterms:modified xsi:type="dcterms:W3CDTF">2026-03-17T07:43:42Z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0x0101006100335A977B6945936B2DFC860DF162</vt:lpwstr>
  </property>
</Properties>
</file>